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8\SEPTIEMBRE\"/>
    </mc:Choice>
  </mc:AlternateContent>
  <bookViews>
    <workbookView xWindow="0" yWindow="0" windowWidth="27870" windowHeight="12720"/>
  </bookViews>
  <sheets>
    <sheet name="FORM. 9" sheetId="3" r:id="rId1"/>
    <sheet name="CONCEPTOS" sheetId="10" state="hidden" r:id="rId2"/>
    <sheet name="bd_lista" sheetId="9" state="hidden" r:id="rId3"/>
    <sheet name="RESUMEN" sheetId="8" state="hidden" r:id="rId4"/>
    <sheet name="CONCEPTOS." sheetId="24" r:id="rId5"/>
    <sheet name="CUT MN" sheetId="25" r:id="rId6"/>
    <sheet name="CUT ME" sheetId="26" r:id="rId7"/>
    <sheet name="TRL MN" sheetId="19" r:id="rId8"/>
    <sheet name="TRL ME" sheetId="20" r:id="rId9"/>
    <sheet name="CDI" sheetId="21" r:id="rId10"/>
    <sheet name="TCR" sheetId="27" r:id="rId11"/>
    <sheet name="LISTA" sheetId="18" state="hidden" r:id="rId12"/>
  </sheets>
  <externalReferences>
    <externalReference r:id="rId13"/>
  </externalReferences>
  <definedNames>
    <definedName name="_xlnm._FilterDatabase" localSheetId="9" hidden="1">CDI!$A$8:$H$62</definedName>
    <definedName name="_xlnm._FilterDatabase" localSheetId="6" hidden="1">'CUT ME'!$A$8:$Q$252</definedName>
    <definedName name="_xlnm._FilterDatabase" localSheetId="5" hidden="1">'CUT MN'!$A$8:$P$8262</definedName>
    <definedName name="_xlnm._FilterDatabase" localSheetId="11" hidden="1">LISTA!$A$12:$AJ$614</definedName>
    <definedName name="_xlnm._FilterDatabase" localSheetId="3" hidden="1">RESUMEN!$A$10:$AM$621</definedName>
    <definedName name="_xlnm._FilterDatabase" localSheetId="10" hidden="1">TCR!$A$7:$F$32</definedName>
    <definedName name="_xlnm._FilterDatabase" localSheetId="8" hidden="1">'TRL ME'!$A$8:$Q$15</definedName>
    <definedName name="_xlnm._FilterDatabase" localSheetId="7" hidden="1">'TRL MN'!$A$8:$O$213</definedName>
    <definedName name="_Key1" localSheetId="9" hidden="1">#REF!</definedName>
    <definedName name="_Key1" localSheetId="6" hidden="1">#REF!</definedName>
    <definedName name="_Key1" localSheetId="11" hidden="1">#REF!</definedName>
    <definedName name="_Key1" localSheetId="3" hidden="1">#REF!</definedName>
    <definedName name="_Key1" localSheetId="10" hidden="1">#REF!</definedName>
    <definedName name="_Key1" hidden="1">#REF!</definedName>
    <definedName name="_Key2" localSheetId="9" hidden="1">#REF!</definedName>
    <definedName name="_Key2" localSheetId="6" hidden="1">#REF!</definedName>
    <definedName name="_Key2" localSheetId="11" hidden="1">#REF!</definedName>
    <definedName name="_Key2" localSheetId="3" hidden="1">#REF!</definedName>
    <definedName name="_Key2" localSheetId="10"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1" hidden="1">#REF!</definedName>
    <definedName name="_Sort" localSheetId="3" hidden="1">#REF!</definedName>
    <definedName name="_Sort" localSheetId="10" hidden="1">#REF!</definedName>
    <definedName name="_Sort" hidden="1">#REF!</definedName>
    <definedName name="_xlnm.Print_Area" localSheetId="9">CDI!$A$1:$H$79</definedName>
    <definedName name="_xlnm.Print_Area" localSheetId="1">CONCEPTOS!$A$1:$B$46</definedName>
    <definedName name="_xlnm.Print_Area" localSheetId="4">CONCEPTOS.!$A$1:$C$54</definedName>
    <definedName name="_xlnm.Print_Area" localSheetId="6">'CUT ME'!$A$1:$Q$403</definedName>
    <definedName name="_xlnm.Print_Area" localSheetId="5">'CUT MN'!$A$1:$P$8265</definedName>
    <definedName name="_xlnm.Print_Area" localSheetId="0">'FORM. 9'!$A$1:$AF$58</definedName>
    <definedName name="_xlnm.Print_Area" localSheetId="11">LISTA!$A$1:$AJ$617</definedName>
    <definedName name="_xlnm.Print_Area" localSheetId="3">RESUMEN!$A$1:$AM$624</definedName>
    <definedName name="_xlnm.Print_Area" localSheetId="10">TCR!$A$1:$F$35</definedName>
    <definedName name="_xlnm.Print_Area" localSheetId="7">'TRL MN'!$A$1:$O$217</definedName>
    <definedName name="cod_ent">[1]RESUMEN!$A$11:$A$616</definedName>
    <definedName name="Cuadro_Ent">[1]RESUMEN!$A$11:$C$616</definedName>
    <definedName name="MARZO" localSheetId="9" hidden="1">#REF!</definedName>
    <definedName name="MARZO" localSheetId="6" hidden="1">#REF!</definedName>
    <definedName name="MARZO" localSheetId="11" hidden="1">#REF!</definedName>
    <definedName name="MARZO" localSheetId="3" hidden="1">#REF!</definedName>
    <definedName name="MARZO" localSheetId="10" hidden="1">#REF!</definedName>
    <definedName name="MARZO" hidden="1">#REF!</definedName>
    <definedName name="_xlnm.Print_Titles" localSheetId="9">CDI!$1:$8</definedName>
    <definedName name="_xlnm.Print_Titles" localSheetId="6">'CUT ME'!$1:$9</definedName>
    <definedName name="_xlnm.Print_Titles" localSheetId="5">'CUT MN'!$1:$9</definedName>
    <definedName name="_xlnm.Print_Titles" localSheetId="11">LISTA!$1:$12</definedName>
    <definedName name="_xlnm.Print_Titles" localSheetId="3">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G235" i="8" l="1"/>
  <c r="G37" i="8"/>
  <c r="G88" i="8"/>
  <c r="AM194" i="8"/>
  <c r="G31" i="8" l="1"/>
  <c r="G229" i="8"/>
  <c r="L20" i="8"/>
  <c r="AM20" i="8" s="1"/>
  <c r="G96" i="8"/>
  <c r="B211" i="9"/>
  <c r="B208" i="9"/>
  <c r="B159" i="9"/>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227" i="8"/>
  <c r="AM222" i="8"/>
  <c r="AM223" i="8"/>
  <c r="AM224" i="8"/>
  <c r="AM225" i="8"/>
  <c r="AM226" i="8"/>
  <c r="AM221" i="8"/>
  <c r="AM188" i="8"/>
  <c r="AM189" i="8"/>
  <c r="AM190" i="8"/>
  <c r="AM191" i="8"/>
  <c r="AM192" i="8"/>
  <c r="AM193"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187" i="8"/>
  <c r="AM12" i="8"/>
  <c r="AM13" i="8"/>
  <c r="AM14" i="8"/>
  <c r="AM15" i="8"/>
  <c r="AM16" i="8"/>
  <c r="AM17" i="8"/>
  <c r="AM18" i="8"/>
  <c r="AM19"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F34" i="27"/>
  <c r="H77" i="21"/>
  <c r="G77" i="21"/>
  <c r="F77" i="21"/>
  <c r="E77" i="21"/>
  <c r="D77" i="21"/>
  <c r="N17" i="20" l="1"/>
  <c r="M17" i="20"/>
  <c r="P13" i="20"/>
  <c r="Q13" i="20" s="1"/>
  <c r="P14" i="20"/>
  <c r="Q14" i="20" s="1"/>
  <c r="P15" i="20"/>
  <c r="Q15" i="20" s="1"/>
  <c r="P12" i="20"/>
  <c r="Q12" i="20" s="1"/>
  <c r="O11" i="20"/>
  <c r="Q11" i="20" s="1"/>
  <c r="O10" i="20"/>
  <c r="Q10" i="20" s="1"/>
  <c r="O9" i="20"/>
  <c r="O17" i="20" s="1"/>
  <c r="O215" i="19"/>
  <c r="N215" i="19"/>
  <c r="M215" i="19"/>
  <c r="P402" i="26"/>
  <c r="O402" i="26"/>
  <c r="N402" i="26"/>
  <c r="M402" i="26"/>
  <c r="P17" i="20" l="1"/>
  <c r="F12" i="3"/>
  <c r="O8264" i="25" l="1"/>
  <c r="N8264" i="25"/>
  <c r="AL623" i="8"/>
  <c r="AK623" i="8"/>
  <c r="AJ623" i="8"/>
  <c r="AI623" i="8"/>
  <c r="AH623" i="8"/>
  <c r="AG623" i="8"/>
  <c r="AF623" i="8"/>
  <c r="AE623" i="8"/>
  <c r="AD623" i="8"/>
  <c r="AC623" i="8"/>
  <c r="AB623" i="8"/>
  <c r="AA623" i="8"/>
  <c r="Z623" i="8"/>
  <c r="Y623" i="8"/>
  <c r="X623" i="8"/>
  <c r="W623" i="8"/>
  <c r="V623" i="8"/>
  <c r="U623" i="8"/>
  <c r="T623" i="8"/>
  <c r="S623" i="8"/>
  <c r="R623" i="8"/>
  <c r="Q623" i="8"/>
  <c r="P623" i="8"/>
  <c r="O623" i="8"/>
  <c r="N623" i="8"/>
  <c r="M623" i="8"/>
  <c r="L623" i="8"/>
  <c r="K623" i="8"/>
  <c r="J623" i="8"/>
  <c r="I623" i="8"/>
  <c r="H623" i="8"/>
  <c r="G623" i="8"/>
  <c r="F623" i="8"/>
  <c r="E623" i="8"/>
  <c r="D623" i="8"/>
  <c r="F37" i="3" l="1"/>
  <c r="Q9" i="20" l="1"/>
  <c r="C21" i="3" l="1"/>
  <c r="F21" i="3"/>
  <c r="C22" i="3"/>
  <c r="F23" i="3"/>
  <c r="C24" i="3"/>
  <c r="F24" i="3"/>
  <c r="C25" i="3"/>
  <c r="F25" i="3"/>
  <c r="C26" i="3"/>
  <c r="F26" i="3"/>
  <c r="C27" i="3"/>
  <c r="C28" i="3"/>
  <c r="F28" i="3"/>
  <c r="C29" i="3"/>
  <c r="F29" i="3"/>
  <c r="C30" i="3"/>
  <c r="F30" i="3"/>
  <c r="C31" i="3"/>
  <c r="F31" i="3"/>
  <c r="C32" i="3"/>
  <c r="F32" i="3"/>
  <c r="C33" i="3"/>
  <c r="F33" i="3"/>
  <c r="F34" i="3"/>
  <c r="C35" i="3"/>
  <c r="C36" i="3"/>
  <c r="C37" i="3"/>
  <c r="C38" i="3"/>
  <c r="C39" i="3"/>
  <c r="AM11" i="8" l="1"/>
  <c r="AM623" i="8" s="1"/>
  <c r="F39" i="3" l="1"/>
  <c r="B209" i="9"/>
  <c r="B210" i="9" l="1"/>
  <c r="B207" i="9"/>
  <c r="A6" i="8" l="1"/>
  <c r="A5" i="8"/>
  <c r="A5" i="21"/>
  <c r="A4" i="21"/>
  <c r="A5" i="20"/>
  <c r="A4" i="20"/>
  <c r="A5" i="19"/>
  <c r="A4" i="19"/>
  <c r="A5" i="26"/>
  <c r="A4" i="26"/>
  <c r="Q17" i="20" l="1"/>
  <c r="B156" i="9"/>
  <c r="B153" i="9"/>
  <c r="B152" i="9"/>
  <c r="B26" i="9"/>
  <c r="A9" i="18" l="1"/>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AH1" i="3" l="1"/>
  <c r="B206" i="9"/>
  <c r="B151" i="9"/>
  <c r="B613" i="9" l="1"/>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5" i="9" l="1"/>
  <c r="B158" i="9"/>
  <c r="B157" i="9" l="1"/>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<sst xmlns="http://schemas.openxmlformats.org/spreadsheetml/2006/main" count="51559" uniqueCount="15989">
  <si>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</si>
  <si>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</si>
  <si>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</si>
  <si>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</si>
  <si>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</si>
  <si>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</si>
  <si>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</si>
  <si>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</si>
  <si>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</si>
  <si>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</si>
  <si>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</si>
  <si>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</si>
  <si>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</si>
  <si>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</si>
  <si>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</si>
  <si>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</si>
  <si>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</si>
  <si>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</si>
  <si>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</si>
  <si>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</si>
  <si>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</si>
  <si>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</si>
  <si>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</si>
  <si>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</si>
  <si>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</si>
  <si>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</si>
  <si>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</si>
  <si>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</si>
  <si>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</si>
  <si>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</si>
  <si>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</si>
  <si>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</si>
  <si>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</si>
  <si>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</si>
  <si>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</si>
  <si>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</si>
  <si>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</si>
  <si>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</si>
  <si>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</si>
  <si>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</si>
  <si>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</si>
  <si>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</si>
  <si>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</si>
  <si>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</si>
  <si>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</si>
  <si>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</si>
  <si>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</si>
  <si>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</si>
  <si>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</si>
  <si>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</si>
  <si>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</si>
  <si>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</si>
  <si>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</si>
  <si>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</si>
  <si>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</si>
  <si>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</si>
  <si>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</si>
  <si>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</si>
  <si>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</si>
  <si>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</si>
  <si>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</si>
  <si>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</si>
  <si>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</si>
  <si>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</si>
  <si>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</si>
  <si>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</si>
  <si>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</si>
  <si>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</si>
  <si>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</si>
  <si>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</si>
  <si>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</si>
  <si>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</si>
  <si>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</si>
  <si>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</si>
  <si>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</si>
  <si>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</si>
  <si>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</si>
  <si>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</si>
  <si>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</si>
  <si>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</si>
  <si>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</si>
  <si>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</si>
  <si>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</si>
  <si>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</si>
  <si>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</si>
  <si>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</si>
  <si>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</si>
  <si>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</si>
  <si>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</si>
  <si>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</si>
  <si>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</si>
  <si>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</si>
  <si>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</si>
  <si>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</si>
  <si>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</si>
  <si>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</si>
  <si>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</si>
  <si>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</si>
  <si>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</si>
  <si>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</si>
  <si>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</si>
  <si>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</si>
  <si>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</si>
  <si>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</si>
  <si>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</si>
  <si>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</si>
  <si>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</si>
  <si>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</si>
  <si>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</si>
  <si>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</si>
  <si>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</si>
  <si>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</si>
  <si>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</si>
  <si>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</si>
  <si>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</si>
  <si>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</si>
  <si>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</si>
  <si>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</si>
  <si>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</si>
  <si>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</si>
  <si>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</si>
  <si>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</si>
  <si>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</si>
  <si>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</si>
  <si>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</si>
  <si>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</si>
  <si>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</si>
  <si>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</si>
  <si>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</si>
  <si>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</si>
  <si>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</si>
  <si>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</si>
  <si>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</si>
  <si>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</si>
  <si>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</si>
  <si>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</si>
  <si>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</si>
  <si>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</si>
  <si>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</si>
  <si>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</si>
  <si>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</si>
  <si>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</si>
  <si>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</si>
  <si>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</si>
  <si>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</si>
  <si>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</si>
  <si>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</si>
  <si>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</si>
  <si>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</si>
  <si>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</si>
  <si>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</si>
  <si>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</si>
  <si>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</si>
  <si>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</si>
  <si>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</si>
  <si>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</si>
  <si>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</si>
  <si>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</si>
  <si>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</si>
  <si>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</si>
  <si>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</si>
  <si>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</si>
  <si>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</si>
  <si>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</si>
  <si>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</si>
  <si>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</si>
  <si>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</si>
  <si>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</si>
  <si>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</si>
  <si>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</si>
  <si>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</si>
  <si>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</si>
  <si>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</si>
  <si>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</si>
  <si>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</si>
  <si>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</si>
  <si>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</si>
  <si>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</si>
  <si>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</si>
  <si>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</si>
  <si>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</si>
  <si>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</si>
  <si>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</si>
  <si>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</si>
  <si>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</si>
  <si>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</si>
  <si>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</si>
  <si>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</si>
  <si>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</si>
  <si>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</si>
  <si>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</si>
  <si>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</si>
  <si>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</si>
  <si>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</si>
  <si>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</si>
  <si>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</si>
  <si>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</si>
  <si>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</si>
  <si>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</si>
  <si>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</si>
  <si>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</si>
  <si>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</si>
  <si>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</si>
  <si>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</si>
  <si>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</si>
  <si>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</si>
  <si>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</si>
  <si>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</si>
  <si>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</si>
  <si>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</si>
  <si>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</si>
  <si>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</si>
  <si>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</si>
  <si>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</si>
  <si>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</si>
  <si>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</si>
  <si>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</si>
  <si>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</si>
  <si>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</si>
  <si>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</si>
  <si>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</si>
  <si>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</si>
  <si>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</si>
  <si>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</si>
  <si>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</si>
  <si>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</si>
  <si>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</si>
  <si>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</si>
  <si>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</si>
  <si>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</si>
  <si>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</si>
  <si>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</si>
  <si>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</si>
  <si>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</si>
  <si>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</si>
  <si>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</si>
  <si>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</si>
  <si>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</si>
  <si>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</si>
  <si>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</si>
  <si>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</si>
  <si>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</si>
  <si>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</si>
  <si>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</si>
  <si>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</si>
  <si>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</si>
  <si>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</si>
  <si>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</si>
  <si>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</si>
  <si>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</si>
  <si>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</si>
  <si>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</si>
  <si>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</si>
  <si>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</si>
  <si>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</si>
  <si>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</si>
  <si>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</si>
  <si>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</si>
  <si>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</si>
  <si>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</si>
  <si>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</si>
  <si>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</si>
  <si>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</si>
  <si>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</si>
  <si>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</si>
  <si>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</si>
  <si>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</si>
  <si>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</si>
  <si>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</si>
  <si>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</si>
  <si>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</si>
  <si>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</si>
  <si>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</si>
  <si>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</si>
  <si>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</si>
  <si>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</si>
  <si>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</si>
  <si>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</si>
  <si>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</si>
  <si>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</si>
  <si>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</si>
  <si>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</si>
  <si>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</si>
  <si>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</si>
  <si>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</si>
  <si>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</si>
  <si>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</si>
  <si>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</si>
  <si>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</si>
  <si>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</si>
  <si>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</si>
  <si>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</si>
  <si>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</si>
  <si>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</si>
  <si>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</si>
  <si>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</si>
  <si>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</si>
  <si>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</si>
  <si>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</si>
  <si>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</si>
  <si>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</si>
  <si>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</si>
  <si>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</si>
  <si>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</si>
  <si>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</si>
  <si>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</si>
  <si>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</si>
  <si>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</si>
  <si>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</si>
  <si>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</si>
  <si>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</si>
  <si>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</si>
  <si>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</si>
  <si>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</si>
  <si>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</si>
  <si>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</si>
  <si>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</si>
  <si>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</si>
  <si>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</si>
  <si>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</si>
  <si>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</si>
  <si>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</si>
  <si>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</si>
  <si>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</si>
  <si>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</si>
  <si>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</si>
  <si>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</si>
  <si>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</si>
  <si>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</si>
  <si>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</si>
  <si>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</si>
  <si>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</si>
  <si>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</si>
  <si>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</si>
  <si>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</si>
  <si>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</si>
  <si>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</si>
  <si>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</si>
  <si>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</si>
  <si>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</si>
  <si>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</si>
  <si>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</si>
  <si>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</si>
  <si>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</si>
  <si>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</si>
  <si>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</si>
  <si>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</si>
  <si>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</si>
  <si>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</si>
  <si>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</si>
  <si>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</si>
  <si>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</si>
  <si>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</si>
  <si>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</si>
  <si>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</si>
  <si>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</si>
  <si>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</si>
  <si>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</si>
  <si>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</si>
  <si>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</si>
  <si>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</si>
  <si>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</si>
  <si>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</si>
  <si>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</si>
  <si>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</si>
  <si>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</si>
  <si>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</si>
  <si>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</si>
  <si>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</si>
  <si>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</si>
  <si>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</si>
  <si>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</si>
  <si>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</si>
  <si>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</si>
  <si>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</si>
  <si>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</si>
  <si>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</si>
  <si>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</si>
  <si>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</si>
  <si>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</si>
  <si>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</si>
  <si>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</si>
  <si>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</si>
  <si>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</si>
  <si>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</si>
  <si>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</si>
  <si>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</si>
  <si>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</si>
  <si>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</si>
  <si>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</si>
  <si>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</si>
  <si>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</si>
  <si>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</si>
  <si>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</si>
  <si>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</si>
  <si>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</si>
  <si>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</si>
  <si>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</si>
  <si>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</si>
  <si>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</si>
  <si>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</si>
  <si>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</si>
  <si>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</si>
  <si>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</si>
  <si>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</si>
  <si>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</si>
  <si>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</si>
  <si>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</si>
  <si>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</si>
  <si>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</si>
  <si>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</si>
  <si>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</si>
  <si>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</si>
  <si>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</si>
  <si>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</si>
  <si>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</si>
  <si>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</si>
  <si>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</si>
  <si>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</si>
  <si>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</si>
  <si>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</si>
  <si>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</si>
  <si>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</si>
  <si>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</si>
  <si>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</si>
  <si>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</si>
  <si>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</si>
  <si>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</si>
  <si>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</si>
  <si>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</si>
  <si>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</si>
  <si>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</si>
  <si>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</si>
  <si>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</si>
  <si>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</si>
  <si>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</si>
  <si>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</si>
  <si>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</si>
  <si>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</si>
  <si>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</si>
  <si>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</si>
  <si>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</si>
  <si>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</si>
  <si>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</si>
  <si>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</si>
  <si>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</si>
  <si>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</si>
  <si>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</si>
  <si>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</si>
  <si>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</si>
  <si>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</si>
  <si>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</si>
  <si>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</si>
  <si>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</si>
  <si>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</si>
  <si>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</si>
  <si>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</si>
  <si>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</si>
  <si>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</si>
  <si>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</si>
  <si>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</si>
  <si>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</si>
  <si>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</si>
  <si>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</si>
  <si>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</si>
  <si>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</si>
  <si>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</si>
  <si>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</si>
  <si>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</si>
  <si>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</si>
  <si>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</si>
  <si>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</si>
  <si>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</si>
  <si>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</si>
  <si>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</si>
  <si>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</si>
  <si>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</si>
  <si>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</si>
  <si>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</si>
  <si>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</si>
  <si>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</si>
  <si>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</si>
  <si>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</si>
  <si>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</si>
  <si>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</si>
  <si>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</si>
  <si>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</si>
  <si>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</si>
  <si>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</si>
  <si>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</si>
  <si>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</si>
  <si>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</si>
  <si>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</si>
  <si>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</si>
  <si>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</si>
  <si>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</si>
  <si>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</si>
  <si>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</si>
  <si>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</si>
  <si>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</si>
  <si>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</si>
  <si>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</si>
  <si>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</si>
  <si>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</si>
  <si>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</si>
  <si>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</si>
  <si>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</si>
  <si>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</si>
  <si>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</si>
  <si>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</si>
  <si>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</si>
  <si>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</si>
  <si>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</si>
  <si>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</si>
  <si>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</si>
  <si>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</si>
  <si>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</si>
  <si>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</si>
  <si>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</si>
  <si>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</si>
  <si>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</si>
  <si>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</si>
  <si>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</si>
  <si>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</si>
  <si>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</si>
  <si>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</si>
  <si>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</si>
  <si>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</si>
  <si>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</si>
  <si>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</si>
  <si>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</si>
  <si>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</si>
  <si>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</si>
  <si>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</si>
  <si>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</si>
  <si>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</si>
  <si>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</si>
  <si>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</si>
  <si>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</si>
  <si>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</si>
  <si>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</si>
  <si>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</si>
  <si>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</si>
  <si>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</si>
  <si>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</si>
  <si>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</si>
  <si>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</si>
  <si>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</si>
  <si>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</si>
  <si>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</si>
  <si>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</si>
  <si>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</si>
  <si>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</si>
  <si>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</si>
  <si>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</si>
  <si>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</si>
  <si>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</si>
  <si>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</si>
  <si>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</si>
  <si>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</si>
  <si>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</si>
  <si>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</si>
  <si>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</si>
  <si>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</si>
  <si>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</si>
  <si>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</si>
  <si>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</si>
  <si>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</si>
  <si>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</si>
  <si>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</si>
  <si>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</si>
  <si>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</si>
  <si>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</si>
  <si>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</si>
  <si>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</si>
  <si>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</si>
  <si>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</si>
  <si>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</si>
  <si>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</si>
  <si>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</si>
  <si>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</si>
  <si>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</si>
  <si>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</si>
  <si>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</si>
  <si>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</si>
  <si>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</si>
  <si>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</si>
  <si>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</si>
  <si>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</si>
  <si>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</si>
  <si>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</si>
  <si>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</si>
  <si>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</si>
  <si>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</si>
  <si>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</si>
  <si>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</si>
  <si>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</si>
  <si>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</si>
  <si>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</si>
  <si>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</si>
  <si>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</si>
  <si>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</si>
  <si>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</si>
  <si>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</si>
  <si>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</si>
  <si>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</si>
  <si>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</si>
  <si>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</si>
  <si>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</si>
  <si>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</si>
  <si>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</si>
  <si>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</si>
  <si>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</si>
  <si>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</si>
  <si>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</si>
  <si>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</si>
  <si>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</si>
  <si>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</si>
  <si>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</si>
  <si>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</si>
  <si>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</si>
  <si>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</si>
  <si>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</si>
  <si>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</si>
  <si>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</si>
  <si>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</si>
  <si>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</si>
  <si>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</si>
  <si>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</si>
  <si>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</si>
  <si>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</si>
  <si>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</si>
  <si>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</si>
  <si>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</si>
  <si>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</si>
  <si>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</si>
  <si>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</si>
  <si>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</si>
  <si>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</si>
  <si>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</si>
  <si>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</si>
  <si>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</si>
  <si>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</si>
  <si>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</si>
  <si>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</si>
  <si>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</si>
  <si>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</si>
  <si>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</si>
  <si>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</si>
  <si>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</si>
  <si>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</si>
  <si>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</si>
  <si>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</si>
  <si>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</si>
  <si>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</si>
  <si>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</si>
  <si>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</si>
  <si>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</si>
  <si>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</si>
  <si>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</si>
  <si>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</si>
  <si>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</si>
  <si>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</si>
  <si>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</si>
  <si>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</si>
  <si>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</si>
  <si>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</si>
  <si>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</si>
  <si>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</si>
  <si>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</si>
  <si>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</si>
  <si>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</si>
  <si>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</si>
  <si>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</si>
  <si>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</si>
  <si>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</si>
  <si>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</si>
  <si>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</si>
  <si>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</si>
  <si>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</si>
  <si>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</si>
  <si>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</si>
  <si>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</si>
  <si>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</si>
  <si>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</si>
  <si>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</si>
  <si>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</si>
  <si>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</si>
  <si>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</si>
  <si>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</si>
  <si>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</si>
  <si>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</si>
  <si>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</si>
  <si>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</si>
  <si>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</si>
  <si>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</si>
  <si>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</si>
  <si>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</si>
  <si>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</si>
  <si>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</si>
  <si>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</si>
  <si>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</si>
  <si>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</si>
  <si>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</si>
  <si>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</si>
  <si>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</si>
  <si>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</si>
  <si>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</si>
  <si>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</si>
  <si>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</si>
  <si>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</si>
  <si>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</si>
  <si>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</si>
  <si>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</si>
  <si>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</si>
  <si>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</si>
  <si>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</si>
  <si>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</si>
  <si>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</si>
  <si>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</si>
  <si>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</si>
  <si>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</si>
  <si>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</si>
  <si>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</si>
  <si>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</si>
  <si>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</si>
  <si>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</si>
  <si>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</si>
  <si>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</si>
  <si>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</si>
  <si>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</si>
  <si>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</si>
  <si>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</si>
  <si>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</si>
  <si>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</si>
  <si>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</si>
  <si>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</si>
  <si>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</si>
  <si>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</si>
  <si>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</si>
  <si>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</si>
  <si>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</si>
  <si>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</si>
  <si>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</si>
  <si>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</si>
  <si>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</si>
  <si>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</si>
  <si>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</si>
  <si>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</si>
  <si>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</si>
  <si>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</si>
  <si>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</si>
  <si>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</si>
  <si>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</si>
  <si>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</si>
  <si>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</si>
  <si>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</si>
  <si>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</si>
  <si>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</si>
  <si>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</si>
  <si>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</si>
  <si>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</si>
  <si>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</si>
  <si>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</si>
  <si>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</si>
  <si>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</si>
  <si>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</si>
  <si>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</si>
  <si>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</si>
  <si>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</si>
  <si>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</si>
  <si>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</si>
  <si>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</si>
  <si>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</si>
  <si>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</si>
  <si>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</si>
  <si>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</si>
  <si>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</si>
  <si>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</si>
  <si>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</si>
  <si>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</si>
  <si>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</si>
  <si>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</si>
  <si>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</si>
  <si>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</si>
  <si>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</si>
  <si>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</si>
  <si>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</si>
  <si>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</si>
  <si>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</si>
  <si>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</si>
  <si>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</si>
  <si>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</si>
  <si>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</si>
  <si>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</si>
  <si>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</si>
  <si>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</si>
  <si>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</si>
  <si>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</si>
  <si>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</si>
  <si>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</si>
  <si>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</si>
  <si>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</si>
  <si>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</si>
  <si>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</si>
  <si>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</si>
  <si>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</si>
  <si>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</si>
  <si>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</si>
  <si>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</si>
  <si>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</si>
  <si>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</si>
  <si>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</si>
  <si>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</si>
  <si>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</si>
  <si>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</si>
  <si>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</si>
  <si>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</si>
  <si>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</si>
  <si>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</si>
  <si>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</si>
  <si>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</si>
  <si>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</si>
  <si>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</si>
  <si>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</si>
  <si>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</si>
  <si>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</si>
  <si>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</si>
  <si>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</si>
  <si>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</si>
  <si>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</si>
  <si>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</si>
  <si>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</si>
  <si>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</si>
  <si>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</si>
  <si>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</si>
  <si>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</si>
  <si>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</si>
  <si>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</si>
  <si>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</si>
  <si>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</si>
  <si>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</si>
  <si>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</si>
  <si>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</si>
  <si>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</si>
  <si>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</si>
  <si>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</si>
  <si>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</si>
  <si>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</si>
  <si>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</si>
  <si>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</si>
  <si>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</si>
  <si>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</si>
  <si>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</si>
  <si>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</si>
  <si>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</si>
  <si>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</si>
  <si>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</si>
  <si>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</si>
  <si>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</si>
  <si>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</si>
  <si>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</si>
  <si>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</si>
  <si>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</si>
  <si>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</si>
  <si>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</si>
  <si>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</si>
  <si>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</si>
  <si>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</si>
  <si>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</si>
  <si>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</si>
  <si>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</si>
  <si>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</si>
  <si>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</si>
  <si>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</si>
  <si>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</si>
  <si>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</si>
  <si>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</si>
  <si>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</si>
  <si>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</si>
  <si>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</si>
  <si>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</si>
  <si>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</si>
  <si>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</si>
  <si>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</si>
  <si>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</si>
  <si>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</si>
  <si>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</si>
  <si>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</si>
  <si>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</si>
  <si>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</si>
  <si>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</si>
  <si>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</si>
  <si>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</si>
  <si>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</si>
  <si>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</si>
  <si>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</si>
  <si>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</si>
  <si>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</si>
  <si>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</si>
  <si>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</si>
  <si>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</si>
  <si>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</si>
  <si>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</si>
  <si>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</si>
  <si>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</si>
  <si>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</si>
  <si>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</si>
  <si>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</si>
  <si>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</si>
  <si>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</si>
  <si>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</si>
  <si>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</si>
  <si>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</si>
  <si>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</si>
  <si>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</si>
  <si>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</si>
  <si>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</si>
  <si>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</si>
  <si>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</si>
  <si>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</si>
  <si>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</si>
  <si>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</si>
  <si>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</si>
  <si>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</si>
  <si>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</si>
  <si>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</si>
  <si>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</si>
  <si>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</si>
  <si>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</si>
  <si>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</si>
  <si>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</si>
  <si>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</si>
  <si>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</si>
  <si>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</si>
  <si>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</si>
  <si>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</si>
  <si>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</si>
  <si>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</si>
  <si>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</si>
  <si>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</si>
  <si>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</si>
  <si>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</si>
  <si>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</si>
  <si>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</si>
  <si>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</si>
  <si>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</si>
  <si>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</si>
  <si>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</si>
  <si>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</si>
  <si>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</si>
  <si>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</si>
  <si>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</si>
  <si>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</si>
  <si>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</si>
  <si>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</si>
  <si>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</si>
  <si>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</si>
  <si>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</si>
  <si>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</si>
  <si>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</si>
  <si>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</si>
  <si>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</si>
  <si>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</si>
  <si>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</si>
  <si>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</si>
  <si>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</si>
  <si>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</si>
  <si>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</si>
  <si>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</si>
  <si>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</si>
  <si>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</si>
  <si>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</si>
  <si>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</si>
  <si>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</si>
  <si>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</si>
  <si>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</si>
  <si>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</si>
  <si>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</si>
  <si>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</si>
  <si>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</si>
  <si>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</si>
  <si>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</si>
  <si>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</si>
  <si>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</si>
  <si>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</si>
  <si>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</si>
  <si>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</si>
  <si>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</si>
  <si>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</si>
  <si>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</si>
  <si>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</si>
  <si>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</si>
  <si>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</si>
  <si>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</si>
  <si>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</si>
  <si>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</si>
  <si>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</si>
  <si>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</si>
  <si>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</si>
  <si>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</si>
  <si>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</si>
  <si>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</si>
  <si>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</si>
  <si>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</si>
  <si>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</si>
  <si>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</si>
  <si>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</si>
  <si>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</si>
  <si>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</si>
  <si>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</si>
  <si>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</si>
  <si>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</si>
  <si>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</si>
  <si>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</si>
  <si>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</si>
  <si>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</si>
  <si>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</si>
  <si>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</si>
  <si>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</si>
  <si>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</si>
  <si>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</si>
  <si>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</si>
  <si>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</si>
  <si>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</si>
  <si>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</si>
  <si>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</si>
  <si>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</si>
  <si>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</si>
  <si>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</si>
  <si>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</si>
  <si>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</si>
  <si>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</si>
  <si>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</si>
  <si>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</si>
  <si>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</si>
  <si>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</si>
  <si>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</si>
  <si>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</si>
  <si>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</si>
  <si>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</si>
  <si>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</si>
  <si>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</si>
  <si>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</si>
  <si>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</si>
  <si>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</si>
  <si>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</si>
  <si>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</si>
  <si>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</si>
  <si>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</si>
  <si>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</si>
  <si>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</si>
  <si>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</si>
  <si>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</si>
  <si>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</si>
  <si>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</si>
  <si>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</si>
  <si>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</si>
  <si>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</si>
  <si>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</si>
  <si>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</si>
  <si>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</si>
  <si>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</si>
  <si>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</si>
  <si>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</si>
  <si>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</si>
  <si>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</si>
  <si>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</si>
  <si>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</si>
  <si>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</si>
  <si>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</si>
  <si>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</si>
  <si>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</si>
  <si>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</si>
  <si>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</si>
  <si>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</si>
  <si>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</si>
  <si>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</si>
  <si>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</si>
  <si>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</si>
  <si>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</si>
  <si>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</si>
  <si>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</si>
  <si>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</si>
  <si>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</si>
  <si>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</si>
  <si>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</si>
  <si>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</si>
  <si>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</si>
  <si>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</si>
  <si>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</si>
  <si>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</si>
  <si>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</si>
  <si>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</si>
  <si>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</si>
  <si>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</si>
  <si>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</si>
  <si>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</si>
  <si>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</si>
  <si>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</si>
  <si>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</si>
  <si>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</si>
  <si>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</si>
  <si>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</si>
  <si>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</si>
  <si>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</si>
  <si>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</si>
  <si>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</si>
  <si>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</si>
  <si>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</si>
  <si>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</si>
  <si>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</si>
  <si>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</si>
  <si>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</si>
  <si>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</si>
  <si>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</si>
  <si>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</si>
  <si>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</si>
  <si>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</si>
  <si>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</si>
  <si>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</si>
  <si>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</si>
  <si>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</si>
  <si>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</si>
  <si>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</si>
  <si>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</si>
  <si>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</si>
  <si>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</si>
  <si>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</si>
  <si>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</si>
  <si>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</si>
  <si>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</si>
  <si>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</si>
  <si>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</si>
  <si>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</si>
  <si>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</si>
  <si>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</si>
  <si>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</si>
  <si>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</si>
  <si>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</si>
  <si>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</si>
  <si>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</si>
  <si>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</si>
  <si>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</si>
  <si>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</si>
  <si>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</si>
  <si>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</si>
  <si>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</si>
  <si>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</si>
  <si>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</si>
  <si>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</si>
  <si>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</si>
  <si>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</si>
  <si>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</si>
  <si>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</si>
  <si>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</si>
  <si>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</si>
  <si>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</si>
  <si>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</si>
  <si>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</si>
  <si>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</si>
  <si>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</si>
  <si>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</si>
  <si>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</si>
  <si>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</si>
  <si>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</si>
  <si>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</si>
  <si>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</si>
  <si>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</si>
  <si>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</si>
  <si>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</si>
  <si>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</si>
  <si>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</si>
  <si>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</si>
  <si>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</si>
  <si>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</si>
  <si>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</si>
  <si>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</si>
  <si>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</si>
  <si>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</si>
  <si>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</si>
  <si>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</si>
  <si>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</si>
  <si>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</si>
  <si>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</si>
  <si>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</si>
  <si>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</si>
  <si>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</si>
  <si>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</si>
  <si>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</si>
  <si>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</si>
  <si>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</si>
  <si>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</si>
  <si>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</si>
  <si>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</si>
  <si>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</si>
  <si>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</si>
  <si>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</si>
  <si>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</si>
  <si>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</si>
  <si>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</si>
  <si>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</si>
  <si>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</si>
  <si>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</si>
  <si>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</si>
  <si>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</si>
  <si>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</si>
  <si>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</si>
  <si>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</si>
  <si>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</si>
  <si>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</si>
  <si>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</si>
  <si>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</si>
  <si>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</si>
  <si>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</si>
  <si>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</si>
  <si>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</si>
  <si>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</si>
  <si>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</si>
  <si>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</si>
  <si>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</si>
  <si>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</si>
  <si>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</si>
  <si>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</si>
  <si>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</si>
  <si>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</si>
  <si>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</si>
  <si>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</si>
  <si>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</si>
  <si>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</si>
  <si>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</si>
  <si>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</si>
  <si>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</si>
  <si>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</si>
  <si>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</si>
  <si>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</si>
  <si>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</si>
  <si>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</si>
  <si>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</si>
  <si>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</si>
  <si>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</si>
  <si>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</si>
  <si>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</si>
  <si>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</si>
  <si>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</si>
  <si>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</si>
  <si>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</si>
  <si>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</si>
  <si>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</si>
  <si>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</si>
  <si>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</si>
  <si>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</si>
  <si>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TRL USD
Crédito</t>
  </si>
  <si>
    <t>Lic. Gonzalo Calisaya Gomez</t>
  </si>
  <si>
    <t>Director General de Contabilidad Fiscal
Viceministerio de Presupuesto y Contabilidad Fiscal
Ministerio de Economía y Finanzas Publicas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</si>
  <si>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</si>
  <si>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</si>
  <si>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</si>
  <si>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</si>
  <si>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</si>
  <si>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</si>
  <si>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</si>
  <si>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</si>
  <si>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</si>
  <si>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</si>
  <si>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</si>
  <si>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</si>
  <si>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</si>
  <si>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</si>
  <si>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</si>
  <si>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</si>
  <si>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</si>
  <si>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</si>
  <si>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</si>
  <si>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</si>
  <si>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</si>
  <si>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</si>
  <si>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01</t>
  </si>
  <si>
    <t>02</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</si>
  <si>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</si>
  <si>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</si>
  <si>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</si>
  <si>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</si>
  <si>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</si>
  <si>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</si>
  <si>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</si>
  <si>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</si>
  <si>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</si>
  <si>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</si>
  <si>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</si>
  <si>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</si>
  <si>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</si>
  <si>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</si>
  <si>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</si>
  <si>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</si>
  <si>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</si>
  <si>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</si>
  <si>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UCCF</t>
  </si>
  <si>
    <t>Area de Conciliaciones</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</si>
  <si>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</si>
  <si>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</si>
  <si>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</si>
  <si>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</si>
  <si>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</si>
  <si>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</si>
  <si>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</si>
  <si>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</si>
  <si>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10</t>
  </si>
  <si>
    <t>5.9.3</t>
  </si>
  <si>
    <t>5.9.4</t>
  </si>
  <si>
    <t>5.9.7</t>
  </si>
  <si>
    <t>5.9.8</t>
  </si>
  <si>
    <t>NO_CONCILIADO</t>
  </si>
  <si>
    <t>NTE</t>
  </si>
  <si>
    <t>CTV</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</si>
  <si>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</si>
  <si>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</si>
  <si>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</si>
  <si>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Ministerio de Energías</t>
  </si>
  <si>
    <t>Agencia Boliviana de Energia Nuclear</t>
  </si>
  <si>
    <t>Ministerio de Justicia y Transparencia Institucional</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</si>
  <si>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</si>
  <si>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</si>
  <si>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</si>
  <si>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 xml:space="preserve">Asamblea Legislativa Plurinacional                                     </t>
  </si>
  <si>
    <t>Dirección Estratégica de Reivindicación Marítima, Silala y Recursos Hídricos Internacionales</t>
  </si>
  <si>
    <t>YAP</t>
  </si>
  <si>
    <t>PLS</t>
  </si>
  <si>
    <t>WAM</t>
  </si>
  <si>
    <t>JAD</t>
  </si>
  <si>
    <t>MVP</t>
  </si>
  <si>
    <t>BCC</t>
  </si>
  <si>
    <t>JMT</t>
  </si>
  <si>
    <t>SGP</t>
  </si>
  <si>
    <t>DCS</t>
  </si>
  <si>
    <t>ETC</t>
  </si>
  <si>
    <t xml:space="preserve">Ministerio De Hidrocarburos </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</si>
  <si>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</si>
  <si>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</si>
  <si>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</si>
  <si>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</si>
  <si>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</si>
  <si>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</si>
  <si>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</si>
  <si>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</si>
  <si>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</si>
  <si>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</si>
  <si>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</si>
  <si>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</si>
  <si>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</si>
  <si>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</si>
  <si>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</si>
  <si>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</si>
  <si>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</si>
  <si>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</si>
  <si>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VICEMINISTERIO DE AUTONOMIAS</t>
  </si>
  <si>
    <t>Descripción</t>
  </si>
  <si>
    <t>Total</t>
  </si>
  <si>
    <t>Fecha</t>
  </si>
  <si>
    <t>Estado Actual</t>
  </si>
  <si>
    <t>Créditos                    (USD)</t>
  </si>
  <si>
    <t>Créditos                    (Bs)</t>
  </si>
  <si>
    <t>Débitos                                 (Bs)</t>
  </si>
  <si>
    <t>03</t>
  </si>
  <si>
    <t>N° Libreta</t>
  </si>
  <si>
    <t>IDH</t>
  </si>
  <si>
    <t>'TRANSFERENCIA DE FONDOS||S/G. NOTA CITE: MH/VTCP/DGT/UO/OB NO.1844/2008 DE F.21-10-2008 DEL MIN.DE HACIENDA S/G. DETALLE ADJUNTO. DEBITO DE LA LIBRETA NO.00990201001, REPOSICION UTILES DE ESCRITORIO.</t>
  </si>
  <si>
    <t>00099021001 DEPOSITO DE EFECTIVO, DEPOSITANTE: REMIGIA CHAMBI DE CALLISAYA, CONCEPTO: COBRO INDEBIDO POR NUEVAS NUPCIAS, CUENTA DE DEPOSITO: CUENTA UNICA DEL TESORO</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</si>
  <si>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</si>
  <si>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</si>
  <si>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</si>
  <si>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</si>
  <si>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NUMERO DE LIBRETA CUT: Cuenta Unica del Tesoro OPERACIÓN E18 TRANSFERENCIA DEL SISTEMA FINANCIERO POR CUENTA DE TERCEROS A LA CUT Devolucion pagos en exceso Gobierno Autonomo Departamental de Potosi</t>
  </si>
  <si>
    <t>00099021001 DEPOSITO DE EFECTIVO, DEPOSITANTE: OSCAR NIGOEVIC HEREDIA, CONCEPTO: DEVOLUCION DEMASIA HABERES MAXIMA REMUNERACION SECTOR PUBLICO, CUENTA DE DEPOSITO: CUENTA UNICA DEL TESORO</t>
  </si>
  <si>
    <t>00099021001 DEPOSITO DE EFECTIVO, DEPOSITANTE: LAUREANA QUISPE VDA. DE CANAVIRI, CONCEPTO: COBRO INDEBIDO, CUENTA DE DEPOSITO: CUENTA UNICA DEL TESORO</t>
  </si>
  <si>
    <t>00099021001 DEPOSITO DE EFECTIVO, DEPOSITANTE: EDWIN PEREZ PEREZ, CONCEPTO: DEVOLUCION, CUENTA DE DEPOSITO: CUENTA UNICA DEL TESORO</t>
  </si>
  <si>
    <t>00099021001 DEPOSITO DE EFECTIVO, DEPOSITANTE: IRMA MENESES VDA DE ALDUNATE, CONCEPTO: DEVOLUCION A SENASIR, CUENTA DE DEPOSITO: CUENTA UNICA DEL TESORO</t>
  </si>
  <si>
    <t>00099021001 DEPOSITO DE EFECTIVO, DEPOSITANTE: MARTIN YAHUASI MAMANI, CONCEPTO: ACUERDO PLAN DE PAGO SENASIR, CUENTA DE DEPOSITO: CUENTA UNICA DEL TESORO</t>
  </si>
  <si>
    <t>00099021001 DEPOSITO DE EFECTIVO, DEPOSITANTE: IRENE BALLADARES VELASQUEZ, CONCEPTO: DEVOLUCION AL SENASIR (COACTIVO SOCIAL), CUENTA DE DEPOSITO: CUENTA UNICA DEL TESORO</t>
  </si>
  <si>
    <t>00099021001 DEPOSITO DE EFECTIVO, DEPOSITANTE: CECILIA FLORES DE CEÑI, CONCEPTO: COBRO INDEBIDO DE SENASIR, CUENTA DE DEPOSITO: CUENTA UNICA DEL TESORO</t>
  </si>
  <si>
    <t>00099021001 DEPOSITO DE EFECTIVO, DEPOSITANTE: HUGO PABLO KANTUTA COLQUE, CONCEPTO: DEVOLUCION DE RENTA DE VEJEZ, CUENTA DE DEPOSITO: CUENTA UNICA DEL TESORO</t>
  </si>
  <si>
    <t>00130012002 DEPOSITO DE EFECTIVO, DEPOSITANTE: JUAN GUERREROS ROQUE, CONCEPTO: DEVOLUCION POR GASTOS DE PEAJES, CUENTA DE DEPOSITO: CUENTA UNICA DEL TESORO</t>
  </si>
  <si>
    <t>NUMERO DE LIBRETA CUT: Cuenta Unica del Tesoro OPERACIÓN E18 TRANSFERENCIA DEL SISTEMA FINANCIERO POR CUENTA DE TERCEROS A LA CUT Devolucion de pagos en exceso Gobierno Autonomo Departamental de Potosi</t>
  </si>
  <si>
    <t>00099021001 DEPOSITO DE EFECTIVO, DEPOSITANTE: HEBERT CHOQUE TARQUI, CONCEPTO: DEVOLUCION DEMASIA HABERES MAXIMA REMUNERACION SECTOR PUBLICO, CUENTA DE DEPOSITO: CUENTA UNICA DEL TESORO</t>
  </si>
  <si>
    <t>00099021001 DEPOSITO DE EFECTIVO, DEPOSITANTE: LOLA PORFIRIA RODRIGUEZ, CONCEPTO: DOBLE PERCEPCION, CUENTA DE DEPOSITO: CUENTA UNICA DEL TESORO</t>
  </si>
  <si>
    <t>00099021001 DEPOSITO DE EFECTIVO, DEPOSITANTE: MARTHA LUCIA GUTIERREZ DE MARCA, CONCEPTO: COBRO INDEBIDO POR NUEVAS NUPCIAS, CUENTA DE DEPOSITO: CUENTA UNICA DEL TESORO</t>
  </si>
  <si>
    <t>00099021001 DEPOSITO DE EFECTIVO, DEPOSITANTE: LUCRECIA VELARDE VDA DE FLORES, CONCEPTO: PARA DEPARTAMENTO DE SENASIR, CUENTA DE DEPOSITO: CUENTA UNICA DEL TESORO</t>
  </si>
  <si>
    <t>00099021001 DEPOSITO DE EFECTIVO, DEPOSITANTE: RUPERTO CHURATA MAMANI, CONCEPTO: COBRO INDEBIDO CON INCUMPLIMIENTO DE CONVENIO,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</si>
  <si>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</si>
  <si>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</si>
  <si>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</si>
  <si>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</si>
  <si>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</si>
  <si>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</si>
  <si>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LOURDES M. CARRASCO MEJIA, CONCEPTO: DEVOLUCION,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</si>
  <si>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</si>
  <si>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AMELIA APAZA DE APAZA, CONCEPTO: DEVOLUCION POR CONCEPTO SENASIR, CUENTA DE DEPOSITO: CUENTA UNICA DEL TESORO</t>
  </si>
  <si>
    <t>RCC</t>
  </si>
  <si>
    <t>MZC</t>
  </si>
  <si>
    <t>Ministerio De Justicia Y Transparencia Institucional</t>
  </si>
  <si>
    <t>Viceministerio De Autonomías</t>
  </si>
  <si>
    <t>Ministerio De Hidrocarburos</t>
  </si>
  <si>
    <t>Ministerio De Energias</t>
  </si>
  <si>
    <t>Dirección Estratégica De Reivindicación Marítima, Silala Y Recursos Hídricos Internacionales</t>
  </si>
  <si>
    <t>Empresa Pública "Editorial del Estado Plurinacional de Bolivia"</t>
  </si>
  <si>
    <t>00099021001 DEPOSITO DE EFECTIVO, DEPOSITANTE: GUIDO CRESPO V., CONCEPTO: DEVOLUCION PRA, CUENTA DE DEPOSITO: CUENTA UNICA DEL TESORO</t>
  </si>
  <si>
    <t>00099021001 DEPOSITO DE EFECTIVO, DEPOSITANTE: GERONIMO MAYTA ROMERO, CONCEPTO: CONVENIO DE PAGO POR COBRO INDEBIDO N° 029-17, CUENTA DE DEPOSITO: CUENTA UNICA DEL TESORO</t>
  </si>
  <si>
    <t>00099021001 DEPOSITO DE EFECTIVO, DEPOSITANTE: JULIAN CESAR ROMERO CONDE, CONCEPTO: DEVOLUCION DE SALDO DE CAJA CHICA NO EJECUTADO, CUENTA DE DEPOSITO: CUENTA UNICA DEL TESORO</t>
  </si>
  <si>
    <t>00099021001 DEPOSITO DE EFECTIVO, DEPOSITANTE: JAVIER PERCY BRAVO ARROYO, CONCEPTO: DOBLE PERCEPCION, CUENTA DE DEPOSITO: CUENTA UNICA DEL TESORO</t>
  </si>
  <si>
    <t>00593019201 DEPOSITO DE EFECTIVO, DEPOSITANTE: EMPRESA ESTATAL YACANA, CONCEPTO: REVERSION DE FONDOS ASIGNADOS PARA COMPRA DE FIBRA, CUENTA DE DEPOSITO: CUENTA UNICA DEL TESORO</t>
  </si>
  <si>
    <t>(Unidad De Liquidación Fondo Des. Pueblos Indígenas, Originarios Y Com.Campesinas)</t>
  </si>
  <si>
    <t>S09100650002</t>
  </si>
  <si>
    <t>Q09263530002</t>
  </si>
  <si>
    <t>Q09274430002</t>
  </si>
  <si>
    <t>Q09281100002</t>
  </si>
  <si>
    <t>Q09281110002</t>
  </si>
  <si>
    <t>S09103430002</t>
  </si>
  <si>
    <t>G06385130002</t>
  </si>
  <si>
    <t>S09107280001</t>
  </si>
  <si>
    <t>S09107910001</t>
  </si>
  <si>
    <t>G06393300002</t>
  </si>
  <si>
    <t>G06393340002</t>
  </si>
  <si>
    <t>Q09294400002</t>
  </si>
  <si>
    <t>Q09294410002</t>
  </si>
  <si>
    <t>G06409740002</t>
  </si>
  <si>
    <t>Q09298490002</t>
  </si>
  <si>
    <t>Q09298520002</t>
  </si>
  <si>
    <t>S09111120001</t>
  </si>
  <si>
    <t>G06430800002</t>
  </si>
  <si>
    <t>G06430820002</t>
  </si>
  <si>
    <t>Q09310890002</t>
  </si>
  <si>
    <t>G06443450002</t>
  </si>
  <si>
    <t>S09112960002</t>
  </si>
  <si>
    <t>G06449690002</t>
  </si>
  <si>
    <t>G06450860002</t>
  </si>
  <si>
    <t>Q09319740002</t>
  </si>
  <si>
    <t>S09113340001</t>
  </si>
  <si>
    <t>J03348400001</t>
  </si>
  <si>
    <t>J03348410001</t>
  </si>
  <si>
    <t>J03348420001</t>
  </si>
  <si>
    <t>J03348430001</t>
  </si>
  <si>
    <t>J03348440001</t>
  </si>
  <si>
    <t>J03348450001</t>
  </si>
  <si>
    <t>J03348460001</t>
  </si>
  <si>
    <t>J03348470001</t>
  </si>
  <si>
    <t>J03348480001</t>
  </si>
  <si>
    <t>J03348490001</t>
  </si>
  <si>
    <t>J03348500001</t>
  </si>
  <si>
    <t>J03348510001</t>
  </si>
  <si>
    <t>G06477240007</t>
  </si>
  <si>
    <t>J03348250001</t>
  </si>
  <si>
    <t>J03348260001</t>
  </si>
  <si>
    <t>J03348270001</t>
  </si>
  <si>
    <t>J03348280001</t>
  </si>
  <si>
    <t>J03348290001</t>
  </si>
  <si>
    <t>J03348300001</t>
  </si>
  <si>
    <t>J03348310001</t>
  </si>
  <si>
    <t>J03348320001</t>
  </si>
  <si>
    <t>J03348330001</t>
  </si>
  <si>
    <t>J03348340001</t>
  </si>
  <si>
    <t>J03348350001</t>
  </si>
  <si>
    <t>J03348360001</t>
  </si>
  <si>
    <t>J03348370001</t>
  </si>
  <si>
    <t>J03348380001</t>
  </si>
  <si>
    <t>J03348390001</t>
  </si>
  <si>
    <t>J03348730001</t>
  </si>
  <si>
    <t>J03348740001</t>
  </si>
  <si>
    <t>J03348750001</t>
  </si>
  <si>
    <t>J03348760001</t>
  </si>
  <si>
    <t>J03348770001</t>
  </si>
  <si>
    <t>J03348780001</t>
  </si>
  <si>
    <t>J03348790001</t>
  </si>
  <si>
    <t>J03348800001</t>
  </si>
  <si>
    <t>J03348810001</t>
  </si>
  <si>
    <t>J03348820001</t>
  </si>
  <si>
    <t>J03348830001</t>
  </si>
  <si>
    <t>J03348840001</t>
  </si>
  <si>
    <t>J03348850001</t>
  </si>
  <si>
    <t>J03348860001</t>
  </si>
  <si>
    <t>J03348870001</t>
  </si>
  <si>
    <t>J03348880001</t>
  </si>
  <si>
    <t>J03348890001</t>
  </si>
  <si>
    <t>J03348900001</t>
  </si>
  <si>
    <t>J03348910001</t>
  </si>
  <si>
    <t>J03348920001</t>
  </si>
  <si>
    <t>J03348930001</t>
  </si>
  <si>
    <t>J03348940001</t>
  </si>
  <si>
    <t>J03348950001</t>
  </si>
  <si>
    <t>J03348960001</t>
  </si>
  <si>
    <t>J03348970001</t>
  </si>
  <si>
    <t>J03348980001</t>
  </si>
  <si>
    <t>J03349680002</t>
  </si>
  <si>
    <t>J03349690002</t>
  </si>
  <si>
    <t>J03349710002</t>
  </si>
  <si>
    <t>J03349730002</t>
  </si>
  <si>
    <t>Q09345150002</t>
  </si>
  <si>
    <t>J03351210001</t>
  </si>
  <si>
    <t>J03351220001</t>
  </si>
  <si>
    <t>J03351230001</t>
  </si>
  <si>
    <t>J03351240001</t>
  </si>
  <si>
    <t>J03351250001</t>
  </si>
  <si>
    <t>J03351260001</t>
  </si>
  <si>
    <t>J03351270001</t>
  </si>
  <si>
    <t>J03351280001</t>
  </si>
  <si>
    <t>J03351290001</t>
  </si>
  <si>
    <t>J03351300001</t>
  </si>
  <si>
    <t>J03351310001</t>
  </si>
  <si>
    <t>J03351320001</t>
  </si>
  <si>
    <t>J03350570001</t>
  </si>
  <si>
    <t>J03350580001</t>
  </si>
  <si>
    <t>J03350590001</t>
  </si>
  <si>
    <t>J03350600001</t>
  </si>
  <si>
    <t>J03350610001</t>
  </si>
  <si>
    <t>J03350620001</t>
  </si>
  <si>
    <t>J03350630001</t>
  </si>
  <si>
    <t>J03350640001</t>
  </si>
  <si>
    <t>J03350650001</t>
  </si>
  <si>
    <t>J03350660001</t>
  </si>
  <si>
    <t>J03350670001</t>
  </si>
  <si>
    <t>J03350680001</t>
  </si>
  <si>
    <t>J03350690001</t>
  </si>
  <si>
    <t>J03350700001</t>
  </si>
  <si>
    <t>J03350710001</t>
  </si>
  <si>
    <t>J03350720001</t>
  </si>
  <si>
    <t>J03350730001</t>
  </si>
  <si>
    <t>J03350740001</t>
  </si>
  <si>
    <t>J03350980001</t>
  </si>
  <si>
    <t>J03350990001</t>
  </si>
  <si>
    <t>J03351000001</t>
  </si>
  <si>
    <t>J03351010001</t>
  </si>
  <si>
    <t>J03351020001</t>
  </si>
  <si>
    <t>J03351030001</t>
  </si>
  <si>
    <t>J03351040001</t>
  </si>
  <si>
    <t>J03351050001</t>
  </si>
  <si>
    <t>J03351060001</t>
  </si>
  <si>
    <t>J03351070001</t>
  </si>
  <si>
    <t>J03351080001</t>
  </si>
  <si>
    <t>J03351090001</t>
  </si>
  <si>
    <t>J03351100001</t>
  </si>
  <si>
    <t>J03351110001</t>
  </si>
  <si>
    <t>J03351120001</t>
  </si>
  <si>
    <t>J03351130001</t>
  </si>
  <si>
    <t>J03351140001</t>
  </si>
  <si>
    <t>J03351150001</t>
  </si>
  <si>
    <t>J03351160001</t>
  </si>
  <si>
    <t>J03351170001</t>
  </si>
  <si>
    <t>J03351180001</t>
  </si>
  <si>
    <t>J03351190001</t>
  </si>
  <si>
    <t>J03351200001</t>
  </si>
  <si>
    <t>J03349910001</t>
  </si>
  <si>
    <t>J03349930001</t>
  </si>
  <si>
    <t>J03349940001</t>
  </si>
  <si>
    <t>J03349950001</t>
  </si>
  <si>
    <t>J03349960001</t>
  </si>
  <si>
    <t>J03350080001</t>
  </si>
  <si>
    <t>J03350090001</t>
  </si>
  <si>
    <t>J03350100001</t>
  </si>
  <si>
    <t>J03350110001</t>
  </si>
  <si>
    <t>J03350120001</t>
  </si>
  <si>
    <t>J03350130001</t>
  </si>
  <si>
    <t>J03350140001</t>
  </si>
  <si>
    <t>J03350150001</t>
  </si>
  <si>
    <t>J03350160001</t>
  </si>
  <si>
    <t>J03350170001</t>
  </si>
  <si>
    <t>J03350180001</t>
  </si>
  <si>
    <t>J03350190001</t>
  </si>
  <si>
    <t>J03350200001</t>
  </si>
  <si>
    <t>J03350210001</t>
  </si>
  <si>
    <t>J03350220001</t>
  </si>
  <si>
    <t>J03350230001</t>
  </si>
  <si>
    <t>J03350240001</t>
  </si>
  <si>
    <t>J03350250001</t>
  </si>
  <si>
    <t>J03350260001</t>
  </si>
  <si>
    <t>J03350270001</t>
  </si>
  <si>
    <t>J03350280001</t>
  </si>
  <si>
    <t>J03350290001</t>
  </si>
  <si>
    <t>J03350300001</t>
  </si>
  <si>
    <t>J03350310001</t>
  </si>
  <si>
    <t>J03350320001</t>
  </si>
  <si>
    <t>J03350330001</t>
  </si>
  <si>
    <t>J03350340001</t>
  </si>
  <si>
    <t>J03350350001</t>
  </si>
  <si>
    <t>J03350360001</t>
  </si>
  <si>
    <t>J03350370001</t>
  </si>
  <si>
    <t>J03350380001</t>
  </si>
  <si>
    <t>J03350390001</t>
  </si>
  <si>
    <t>J03350400001</t>
  </si>
  <si>
    <t>J03350410001</t>
  </si>
  <si>
    <t>J03350420001</t>
  </si>
  <si>
    <t>J03350430001</t>
  </si>
  <si>
    <t>J03350440001</t>
  </si>
  <si>
    <t>J03350450001</t>
  </si>
  <si>
    <t>J03350460001</t>
  </si>
  <si>
    <t>J03350470001</t>
  </si>
  <si>
    <t>J03350480001</t>
  </si>
  <si>
    <t>J03350490001</t>
  </si>
  <si>
    <t>J03350500001</t>
  </si>
  <si>
    <t>J03350510001</t>
  </si>
  <si>
    <t>J03350520001</t>
  </si>
  <si>
    <t>J03350530001</t>
  </si>
  <si>
    <t>J03350540001</t>
  </si>
  <si>
    <t>J03350550001</t>
  </si>
  <si>
    <t>J03350560001</t>
  </si>
  <si>
    <t>G06500540007</t>
  </si>
  <si>
    <t>J03349270001</t>
  </si>
  <si>
    <t>J03349280001</t>
  </si>
  <si>
    <t>J03349290001</t>
  </si>
  <si>
    <t>J03349300001</t>
  </si>
  <si>
    <t>J03349310001</t>
  </si>
  <si>
    <t>J03349320001</t>
  </si>
  <si>
    <t>J03349330001</t>
  </si>
  <si>
    <t>J03349340001</t>
  </si>
  <si>
    <t>J03349350001</t>
  </si>
  <si>
    <t>J03349360001</t>
  </si>
  <si>
    <t>J03349370001</t>
  </si>
  <si>
    <t>J03349380001</t>
  </si>
  <si>
    <t>J03349390001</t>
  </si>
  <si>
    <t>J03349400001</t>
  </si>
  <si>
    <t>J03349410001</t>
  </si>
  <si>
    <t>J03349420001</t>
  </si>
  <si>
    <t>J03349430001</t>
  </si>
  <si>
    <t>J03349440001</t>
  </si>
  <si>
    <t>J03349450001</t>
  </si>
  <si>
    <t>J03349460001</t>
  </si>
  <si>
    <t>J03349470001</t>
  </si>
  <si>
    <t>J03349480001</t>
  </si>
  <si>
    <t>J03349490001</t>
  </si>
  <si>
    <t>J03349500001</t>
  </si>
  <si>
    <t>J03349510001</t>
  </si>
  <si>
    <t>J03349520001</t>
  </si>
  <si>
    <t>J03349530001</t>
  </si>
  <si>
    <t>J03349540001</t>
  </si>
  <si>
    <t>J03349550001</t>
  </si>
  <si>
    <t>J03349560001</t>
  </si>
  <si>
    <t>J03349570001</t>
  </si>
  <si>
    <t>J03349580001</t>
  </si>
  <si>
    <t>J03349590001</t>
  </si>
  <si>
    <t>J03349600001</t>
  </si>
  <si>
    <t>J03349610001</t>
  </si>
  <si>
    <t>J03349620001</t>
  </si>
  <si>
    <t>J03349630001</t>
  </si>
  <si>
    <t>J03349640001</t>
  </si>
  <si>
    <t>J03349650001</t>
  </si>
  <si>
    <t>J03349660001</t>
  </si>
  <si>
    <t>J03349670001</t>
  </si>
  <si>
    <t>J03349760001</t>
  </si>
  <si>
    <t>J03349790001</t>
  </si>
  <si>
    <t>J03349820001</t>
  </si>
  <si>
    <t>J03349850001</t>
  </si>
  <si>
    <t>J03349870001</t>
  </si>
  <si>
    <t>J03349900001</t>
  </si>
  <si>
    <t>J03352680001</t>
  </si>
  <si>
    <t>J03352690001</t>
  </si>
  <si>
    <t>J03352700001</t>
  </si>
  <si>
    <t>J03352710001</t>
  </si>
  <si>
    <t>J03352720001</t>
  </si>
  <si>
    <t>J03352730001</t>
  </si>
  <si>
    <t>J03352740001</t>
  </si>
  <si>
    <t>J03352750001</t>
  </si>
  <si>
    <t>J03352760001</t>
  </si>
  <si>
    <t>J03352770001</t>
  </si>
  <si>
    <t>J03352780001</t>
  </si>
  <si>
    <t>J03352790001</t>
  </si>
  <si>
    <t>J03352800001</t>
  </si>
  <si>
    <t>J03352810001</t>
  </si>
  <si>
    <t>J03352820001</t>
  </si>
  <si>
    <t>J03352830001</t>
  </si>
  <si>
    <t>J03352840001</t>
  </si>
  <si>
    <t>J03352850001</t>
  </si>
  <si>
    <t>J03352860001</t>
  </si>
  <si>
    <t>J03352870001</t>
  </si>
  <si>
    <t>J03352880001</t>
  </si>
  <si>
    <t>J03352890001</t>
  </si>
  <si>
    <t>J03352900001</t>
  </si>
  <si>
    <t>J03352910001</t>
  </si>
  <si>
    <t>J03352920001</t>
  </si>
  <si>
    <t>J03352930001</t>
  </si>
  <si>
    <t>J03352940001</t>
  </si>
  <si>
    <t>J03352950001</t>
  </si>
  <si>
    <t>J03352960001</t>
  </si>
  <si>
    <t>J03352970001</t>
  </si>
  <si>
    <t>J03352980001</t>
  </si>
  <si>
    <t>J03351940001</t>
  </si>
  <si>
    <t>J03351950001</t>
  </si>
  <si>
    <t>J03351960001</t>
  </si>
  <si>
    <t>J03351970001</t>
  </si>
  <si>
    <t>J03351980001</t>
  </si>
  <si>
    <t>J03351990001</t>
  </si>
  <si>
    <t>J03352000001</t>
  </si>
  <si>
    <t>J03352010001</t>
  </si>
  <si>
    <t>J03352020001</t>
  </si>
  <si>
    <t>J03352030001</t>
  </si>
  <si>
    <t>J03352040001</t>
  </si>
  <si>
    <t>J03352050001</t>
  </si>
  <si>
    <t>J03352060001</t>
  </si>
  <si>
    <t>J03352070001</t>
  </si>
  <si>
    <t>J03352080001</t>
  </si>
  <si>
    <t>J03352090001</t>
  </si>
  <si>
    <t>J03352100001</t>
  </si>
  <si>
    <t>J03352110001</t>
  </si>
  <si>
    <t>J03352120001</t>
  </si>
  <si>
    <t>J03352130001</t>
  </si>
  <si>
    <t>J03352140001</t>
  </si>
  <si>
    <t>J03352150001</t>
  </si>
  <si>
    <t>J03352160001</t>
  </si>
  <si>
    <t>J03352170001</t>
  </si>
  <si>
    <t>J03352210001</t>
  </si>
  <si>
    <t>J03352220001</t>
  </si>
  <si>
    <t>J03352230001</t>
  </si>
  <si>
    <t>J03352240001</t>
  </si>
  <si>
    <t>J03352250001</t>
  </si>
  <si>
    <t>G06508090003</t>
  </si>
  <si>
    <t>J03351350001</t>
  </si>
  <si>
    <t>J03351360001</t>
  </si>
  <si>
    <t>J03351370001</t>
  </si>
  <si>
    <t>J03351380001</t>
  </si>
  <si>
    <t>J03351390001</t>
  </si>
  <si>
    <t>J03351400001</t>
  </si>
  <si>
    <t>J03351410001</t>
  </si>
  <si>
    <t>J03351420001</t>
  </si>
  <si>
    <t>J03351430001</t>
  </si>
  <si>
    <t>J03351440001</t>
  </si>
  <si>
    <t>J03351450001</t>
  </si>
  <si>
    <t>J03351460001</t>
  </si>
  <si>
    <t>J03351470001</t>
  </si>
  <si>
    <t>J03351480001</t>
  </si>
  <si>
    <t>J03351490001</t>
  </si>
  <si>
    <t>J03351500001</t>
  </si>
  <si>
    <t>J03351510001</t>
  </si>
  <si>
    <t>J03351520001</t>
  </si>
  <si>
    <t>J03351530001</t>
  </si>
  <si>
    <t>J03351540001</t>
  </si>
  <si>
    <t>J03351550001</t>
  </si>
  <si>
    <t>J03351560001</t>
  </si>
  <si>
    <t>J03351570001</t>
  </si>
  <si>
    <t>J03351580001</t>
  </si>
  <si>
    <t>J03351590001</t>
  </si>
  <si>
    <t>J03351600001</t>
  </si>
  <si>
    <t>J03351610001</t>
  </si>
  <si>
    <t>J03351620001</t>
  </si>
  <si>
    <t>J03351630001</t>
  </si>
  <si>
    <t>J03351640001</t>
  </si>
  <si>
    <t>J03351650001</t>
  </si>
  <si>
    <t>J03351660001</t>
  </si>
  <si>
    <t>J03351670001</t>
  </si>
  <si>
    <t>J03351680001</t>
  </si>
  <si>
    <t>J03351690001</t>
  </si>
  <si>
    <t>J03351700001</t>
  </si>
  <si>
    <t>J03351710001</t>
  </si>
  <si>
    <t>J03351720001</t>
  </si>
  <si>
    <t>J03351730001</t>
  </si>
  <si>
    <t>J03351740001</t>
  </si>
  <si>
    <t>J03351750001</t>
  </si>
  <si>
    <t>J03351760001</t>
  </si>
  <si>
    <t>J03351770001</t>
  </si>
  <si>
    <t>J03351780001</t>
  </si>
  <si>
    <t>J03351790001</t>
  </si>
  <si>
    <t>J03351800001</t>
  </si>
  <si>
    <t>J03351810001</t>
  </si>
  <si>
    <t>J03351820001</t>
  </si>
  <si>
    <t>J03351830001</t>
  </si>
  <si>
    <t>J03351840001</t>
  </si>
  <si>
    <t>J03351850001</t>
  </si>
  <si>
    <t>J03351860001</t>
  </si>
  <si>
    <t>J03351870001</t>
  </si>
  <si>
    <t>J03351880001</t>
  </si>
  <si>
    <t>J03351890001</t>
  </si>
  <si>
    <t>J03351900001</t>
  </si>
  <si>
    <t>J03351910001</t>
  </si>
  <si>
    <t>J03351920001</t>
  </si>
  <si>
    <t>J03351930001</t>
  </si>
  <si>
    <t>Q09355350002</t>
  </si>
  <si>
    <t>Q09355880002</t>
  </si>
  <si>
    <t>T03787570001</t>
  </si>
  <si>
    <t>T03787590001</t>
  </si>
  <si>
    <t>T03787610001</t>
  </si>
  <si>
    <t>T03787630001</t>
  </si>
  <si>
    <t>T03787650001</t>
  </si>
  <si>
    <t>T03787670001</t>
  </si>
  <si>
    <t>T03787690001</t>
  </si>
  <si>
    <t>T03787710001</t>
  </si>
  <si>
    <t>T03787730001</t>
  </si>
  <si>
    <t>T03787750001</t>
  </si>
  <si>
    <t>T03787770001</t>
  </si>
  <si>
    <t>T03787790001</t>
  </si>
  <si>
    <t>T03787810001</t>
  </si>
  <si>
    <t>T03787830001</t>
  </si>
  <si>
    <t>T03787850001</t>
  </si>
  <si>
    <t>T03787870001</t>
  </si>
  <si>
    <t>T03787890001</t>
  </si>
  <si>
    <t>T03787910001</t>
  </si>
  <si>
    <t>T03787930001</t>
  </si>
  <si>
    <t>T03787950001</t>
  </si>
  <si>
    <t>T03787970001</t>
  </si>
  <si>
    <t>T03787990001</t>
  </si>
  <si>
    <t>T03788010001</t>
  </si>
  <si>
    <t>T03788030001</t>
  </si>
  <si>
    <t>T03788050001</t>
  </si>
  <si>
    <t>T03788070001</t>
  </si>
  <si>
    <t>T03788090001</t>
  </si>
  <si>
    <t>T03788110001</t>
  </si>
  <si>
    <t>T03788130001</t>
  </si>
  <si>
    <t>T03788150001</t>
  </si>
  <si>
    <t>T03788170001</t>
  </si>
  <si>
    <t>T03788190001</t>
  </si>
  <si>
    <t>T03788210001</t>
  </si>
  <si>
    <t>T03786290001</t>
  </si>
  <si>
    <t>T03786310001</t>
  </si>
  <si>
    <t>T03786330001</t>
  </si>
  <si>
    <t>T03786350001</t>
  </si>
  <si>
    <t>T03786370001</t>
  </si>
  <si>
    <t>T03786390001</t>
  </si>
  <si>
    <t>T03786410001</t>
  </si>
  <si>
    <t>T03786430001</t>
  </si>
  <si>
    <t>T03786450001</t>
  </si>
  <si>
    <t>T03786470001</t>
  </si>
  <si>
    <t>T03786490001</t>
  </si>
  <si>
    <t>T03786510001</t>
  </si>
  <si>
    <t>T03786530001</t>
  </si>
  <si>
    <t>T03786550001</t>
  </si>
  <si>
    <t>T03786570001</t>
  </si>
  <si>
    <t>T03786590001</t>
  </si>
  <si>
    <t>T03786610001</t>
  </si>
  <si>
    <t>T03786630001</t>
  </si>
  <si>
    <t>T03786650001</t>
  </si>
  <si>
    <t>T03786670001</t>
  </si>
  <si>
    <t>T03786690001</t>
  </si>
  <si>
    <t>T03786710001</t>
  </si>
  <si>
    <t>T03786730001</t>
  </si>
  <si>
    <t>T03786750001</t>
  </si>
  <si>
    <t>T03786770001</t>
  </si>
  <si>
    <t>T03786790001</t>
  </si>
  <si>
    <t>T03786810001</t>
  </si>
  <si>
    <t>T03786830001</t>
  </si>
  <si>
    <t>T03786850001</t>
  </si>
  <si>
    <t>T03786870001</t>
  </si>
  <si>
    <t>T03786890001</t>
  </si>
  <si>
    <t>T03786910001</t>
  </si>
  <si>
    <t>T03786930001</t>
  </si>
  <si>
    <t>T03786950001</t>
  </si>
  <si>
    <t>T03786970001</t>
  </si>
  <si>
    <t>T03786990001</t>
  </si>
  <si>
    <t>T03787010001</t>
  </si>
  <si>
    <t>T03787030001</t>
  </si>
  <si>
    <t>T03787050001</t>
  </si>
  <si>
    <t>T03787070001</t>
  </si>
  <si>
    <t>T03787090001</t>
  </si>
  <si>
    <t>T03787110001</t>
  </si>
  <si>
    <t>T03787130001</t>
  </si>
  <si>
    <t>T03787150001</t>
  </si>
  <si>
    <t>T03787170001</t>
  </si>
  <si>
    <t>T03787190001</t>
  </si>
  <si>
    <t>T03787210001</t>
  </si>
  <si>
    <t>T03787230001</t>
  </si>
  <si>
    <t>T03787250001</t>
  </si>
  <si>
    <t>T03787270001</t>
  </si>
  <si>
    <t>T03787290001</t>
  </si>
  <si>
    <t>T03787310001</t>
  </si>
  <si>
    <t>T03787330001</t>
  </si>
  <si>
    <t>T03787350001</t>
  </si>
  <si>
    <t>T03787370001</t>
  </si>
  <si>
    <t>T03787390001</t>
  </si>
  <si>
    <t>T03787410001</t>
  </si>
  <si>
    <t>T03787430001</t>
  </si>
  <si>
    <t>T03787450001</t>
  </si>
  <si>
    <t>T03787470001</t>
  </si>
  <si>
    <t>T03787490001</t>
  </si>
  <si>
    <t>T03787510001</t>
  </si>
  <si>
    <t>T03787530001</t>
  </si>
  <si>
    <t>T03787550001</t>
  </si>
  <si>
    <t>J03353280001</t>
  </si>
  <si>
    <t>J03353310001</t>
  </si>
  <si>
    <t>J03353360001</t>
  </si>
  <si>
    <t>S09122290004</t>
  </si>
  <si>
    <t>T03786130001</t>
  </si>
  <si>
    <t>T03786150001</t>
  </si>
  <si>
    <t>T03786170001</t>
  </si>
  <si>
    <t>T03786190001</t>
  </si>
  <si>
    <t>T03786210001</t>
  </si>
  <si>
    <t>T03786230001</t>
  </si>
  <si>
    <t>T03786250001</t>
  </si>
  <si>
    <t>T03786270001</t>
  </si>
  <si>
    <t>G06537350004</t>
  </si>
  <si>
    <t>G06545860002</t>
  </si>
  <si>
    <t>G06545880002</t>
  </si>
  <si>
    <t>G06545900002</t>
  </si>
  <si>
    <t>G06545920002</t>
  </si>
  <si>
    <t>G06545940002</t>
  </si>
  <si>
    <t>G06546010002</t>
  </si>
  <si>
    <t>G06546030002</t>
  </si>
  <si>
    <t>G06546050002</t>
  </si>
  <si>
    <t>G06546070002</t>
  </si>
  <si>
    <t>G06546090002</t>
  </si>
  <si>
    <t>G06546110002</t>
  </si>
  <si>
    <t>G06548330002</t>
  </si>
  <si>
    <t>G06550210002</t>
  </si>
  <si>
    <t>G06550230002</t>
  </si>
  <si>
    <t>G06550250002</t>
  </si>
  <si>
    <t>G06550560002</t>
  </si>
  <si>
    <t>G06550610002</t>
  </si>
  <si>
    <t>G06550630002</t>
  </si>
  <si>
    <t>S09124500002</t>
  </si>
  <si>
    <t>S09125320001</t>
  </si>
  <si>
    <t>S09126290001</t>
  </si>
  <si>
    <t>B15838380002</t>
  </si>
  <si>
    <t>B15838630002</t>
  </si>
  <si>
    <t>O15837710002</t>
  </si>
  <si>
    <t>O15837810002</t>
  </si>
  <si>
    <t>O15837840002</t>
  </si>
  <si>
    <t>O15838050002</t>
  </si>
  <si>
    <t>O15838300002</t>
  </si>
  <si>
    <t>O15838510002</t>
  </si>
  <si>
    <t>O15838540002</t>
  </si>
  <si>
    <t>O15838970002</t>
  </si>
  <si>
    <t>O15839380002</t>
  </si>
  <si>
    <t>O15839470002</t>
  </si>
  <si>
    <t>O15839530002</t>
  </si>
  <si>
    <t>O15839550002</t>
  </si>
  <si>
    <t>O15839570002</t>
  </si>
  <si>
    <t>O15839910002</t>
  </si>
  <si>
    <t>O15839920002</t>
  </si>
  <si>
    <t>O15840150002</t>
  </si>
  <si>
    <t>B15842200002</t>
  </si>
  <si>
    <t>B15842500002</t>
  </si>
  <si>
    <t>B15842510002</t>
  </si>
  <si>
    <t>B15842920002</t>
  </si>
  <si>
    <t>O15842290002</t>
  </si>
  <si>
    <t>O15842300002</t>
  </si>
  <si>
    <t>O15842310002</t>
  </si>
  <si>
    <t>O15843430002</t>
  </si>
  <si>
    <t>O15844080002</t>
  </si>
  <si>
    <t>O15844220002</t>
  </si>
  <si>
    <t>O15844680002</t>
  </si>
  <si>
    <t>O15844760002</t>
  </si>
  <si>
    <t>O15844780002</t>
  </si>
  <si>
    <t>O15844810002</t>
  </si>
  <si>
    <t>B15848040002</t>
  </si>
  <si>
    <t>B15848070002</t>
  </si>
  <si>
    <t>B15848090002</t>
  </si>
  <si>
    <t>B15848100002</t>
  </si>
  <si>
    <t>B15848130002</t>
  </si>
  <si>
    <t>B15848150002</t>
  </si>
  <si>
    <t>B15848190002</t>
  </si>
  <si>
    <t>B15848200002</t>
  </si>
  <si>
    <t>B15848220002</t>
  </si>
  <si>
    <t>O15846810002</t>
  </si>
  <si>
    <t>O15847160002</t>
  </si>
  <si>
    <t>O15847180002</t>
  </si>
  <si>
    <t>O15847200002</t>
  </si>
  <si>
    <t>O15847220002</t>
  </si>
  <si>
    <t>O15847400002</t>
  </si>
  <si>
    <t>O15847670002</t>
  </si>
  <si>
    <t>O15847680002</t>
  </si>
  <si>
    <t>O15847690002</t>
  </si>
  <si>
    <t>O15848180002</t>
  </si>
  <si>
    <t>O15848310002</t>
  </si>
  <si>
    <t>O15848320002</t>
  </si>
  <si>
    <t>O15848600002</t>
  </si>
  <si>
    <t>O15848730002</t>
  </si>
  <si>
    <t>O15848790002</t>
  </si>
  <si>
    <t>O15848800002</t>
  </si>
  <si>
    <t>B15852020002</t>
  </si>
  <si>
    <t>B15852040002</t>
  </si>
  <si>
    <t>B15852060002</t>
  </si>
  <si>
    <t>B15852070002</t>
  </si>
  <si>
    <t>B15852090002</t>
  </si>
  <si>
    <t>B15852110002</t>
  </si>
  <si>
    <t>B15852120002</t>
  </si>
  <si>
    <t>B15852140002</t>
  </si>
  <si>
    <t>B15852160002</t>
  </si>
  <si>
    <t>B15852180002</t>
  </si>
  <si>
    <t>B15852190002</t>
  </si>
  <si>
    <t>O15851020002</t>
  </si>
  <si>
    <t>O15851100002</t>
  </si>
  <si>
    <t>O15851410002</t>
  </si>
  <si>
    <t>O15851480002</t>
  </si>
  <si>
    <t>O15851610002</t>
  </si>
  <si>
    <t>O15851650002</t>
  </si>
  <si>
    <t>O15851680002</t>
  </si>
  <si>
    <t>O15852390002</t>
  </si>
  <si>
    <t>O15852550002</t>
  </si>
  <si>
    <t>O15852880002</t>
  </si>
  <si>
    <t>O15852980002</t>
  </si>
  <si>
    <t>O15853040002</t>
  </si>
  <si>
    <t>O15853060002</t>
  </si>
  <si>
    <t>O15853760002</t>
  </si>
  <si>
    <t>O15853860002</t>
  </si>
  <si>
    <t>O15854070002</t>
  </si>
  <si>
    <t>O15854400002</t>
  </si>
  <si>
    <t>O15854820002</t>
  </si>
  <si>
    <t>B15856880002</t>
  </si>
  <si>
    <t>O15856620002</t>
  </si>
  <si>
    <t>O15856720002</t>
  </si>
  <si>
    <t>O15856890002</t>
  </si>
  <si>
    <t>O15856900002</t>
  </si>
  <si>
    <t>O15856920002</t>
  </si>
  <si>
    <t>O15856960002</t>
  </si>
  <si>
    <t>O15857000002</t>
  </si>
  <si>
    <t>O15857170002</t>
  </si>
  <si>
    <t>O15857250002</t>
  </si>
  <si>
    <t>O15857400002</t>
  </si>
  <si>
    <t>O15857460002</t>
  </si>
  <si>
    <t>O15857520002</t>
  </si>
  <si>
    <t>O15857550002</t>
  </si>
  <si>
    <t>O15857570002</t>
  </si>
  <si>
    <t>O15857690002</t>
  </si>
  <si>
    <t>O15857800002</t>
  </si>
  <si>
    <t>O15857830002</t>
  </si>
  <si>
    <t>O15857990002</t>
  </si>
  <si>
    <t>O15858410002</t>
  </si>
  <si>
    <t>O15858690002</t>
  </si>
  <si>
    <t>O15859090002</t>
  </si>
  <si>
    <t>O15859110002</t>
  </si>
  <si>
    <t>O15859150002</t>
  </si>
  <si>
    <t>O15859170002</t>
  </si>
  <si>
    <t>O15859440002</t>
  </si>
  <si>
    <t>O15859450002</t>
  </si>
  <si>
    <t>O15859460002</t>
  </si>
  <si>
    <t>O15859480002</t>
  </si>
  <si>
    <t>O15859540002</t>
  </si>
  <si>
    <t>O15859640002</t>
  </si>
  <si>
    <t>B15861790002</t>
  </si>
  <si>
    <t>B15862160002</t>
  </si>
  <si>
    <t>O15861120002</t>
  </si>
  <si>
    <t>O15861150002</t>
  </si>
  <si>
    <t>O15861270002</t>
  </si>
  <si>
    <t>O15862180002</t>
  </si>
  <si>
    <t>O15862190002</t>
  </si>
  <si>
    <t>O15862220002</t>
  </si>
  <si>
    <t>O15862230002</t>
  </si>
  <si>
    <t>O15862260002</t>
  </si>
  <si>
    <t>O15862440002</t>
  </si>
  <si>
    <t>O15862590002</t>
  </si>
  <si>
    <t>O15862860002</t>
  </si>
  <si>
    <t>O15863330002</t>
  </si>
  <si>
    <t>O15863450002</t>
  </si>
  <si>
    <t>O15863500002</t>
  </si>
  <si>
    <t>O15863510002</t>
  </si>
  <si>
    <t>O15863520002</t>
  </si>
  <si>
    <t>O15863530002</t>
  </si>
  <si>
    <t>O15863930002</t>
  </si>
  <si>
    <t>B15865860002</t>
  </si>
  <si>
    <t>B15865920002</t>
  </si>
  <si>
    <t>B15866820002</t>
  </si>
  <si>
    <t>B15866830002</t>
  </si>
  <si>
    <t>B15866980002</t>
  </si>
  <si>
    <t>O15865780002</t>
  </si>
  <si>
    <t>O15865790002</t>
  </si>
  <si>
    <t>O15866010002</t>
  </si>
  <si>
    <t>O15866150002</t>
  </si>
  <si>
    <t>O15866740002</t>
  </si>
  <si>
    <t>O15867680002</t>
  </si>
  <si>
    <t>O15867740002</t>
  </si>
  <si>
    <t>O15867880002</t>
  </si>
  <si>
    <t>O15867930002</t>
  </si>
  <si>
    <t>O15868300002</t>
  </si>
  <si>
    <t>O15868310002</t>
  </si>
  <si>
    <t>O15870290002</t>
  </si>
  <si>
    <t>O15870580002</t>
  </si>
  <si>
    <t>O15870620002</t>
  </si>
  <si>
    <t>O15870650002</t>
  </si>
  <si>
    <t>O15870660002</t>
  </si>
  <si>
    <t>O15871120002</t>
  </si>
  <si>
    <t>O15871210002</t>
  </si>
  <si>
    <t>O15871240002</t>
  </si>
  <si>
    <t>O15871250002</t>
  </si>
  <si>
    <t>O15872190002</t>
  </si>
  <si>
    <t>O15874040002</t>
  </si>
  <si>
    <t>O15874230002</t>
  </si>
  <si>
    <t>O15874280002</t>
  </si>
  <si>
    <t>O15874560002</t>
  </si>
  <si>
    <t>O15875080002</t>
  </si>
  <si>
    <t>O15875210002</t>
  </si>
  <si>
    <t>O15875390002</t>
  </si>
  <si>
    <t>O15875510002</t>
  </si>
  <si>
    <t>O15875560002</t>
  </si>
  <si>
    <t>O15875970002</t>
  </si>
  <si>
    <t>O15875990002</t>
  </si>
  <si>
    <t>B15877980002</t>
  </si>
  <si>
    <t>B15878390002</t>
  </si>
  <si>
    <t>O15878610002</t>
  </si>
  <si>
    <t>O15878650002</t>
  </si>
  <si>
    <t>O15878730002</t>
  </si>
  <si>
    <t>O15878780002</t>
  </si>
  <si>
    <t>O15879240002</t>
  </si>
  <si>
    <t>O15879310002</t>
  </si>
  <si>
    <t>O15880220002</t>
  </si>
  <si>
    <t>O15880250002</t>
  </si>
  <si>
    <t>B15882650002</t>
  </si>
  <si>
    <t>B15882690002</t>
  </si>
  <si>
    <t>B15882700002</t>
  </si>
  <si>
    <t>O15882100002</t>
  </si>
  <si>
    <t>O15882320002</t>
  </si>
  <si>
    <t>O15882600002</t>
  </si>
  <si>
    <t>O15883310002</t>
  </si>
  <si>
    <t>O15883340002</t>
  </si>
  <si>
    <t>O15883970002</t>
  </si>
  <si>
    <t>O15884100002</t>
  </si>
  <si>
    <t>O15884470002</t>
  </si>
  <si>
    <t>O15884780002</t>
  </si>
  <si>
    <t>B15886440002</t>
  </si>
  <si>
    <t>B15886450002</t>
  </si>
  <si>
    <t>B15886560002</t>
  </si>
  <si>
    <t>B15886600002</t>
  </si>
  <si>
    <t>O15886590002</t>
  </si>
  <si>
    <t>O15886800002</t>
  </si>
  <si>
    <t>O15887080002</t>
  </si>
  <si>
    <t>O15887360002</t>
  </si>
  <si>
    <t>O15888350002</t>
  </si>
  <si>
    <t>O15888710002</t>
  </si>
  <si>
    <t>B15891440002</t>
  </si>
  <si>
    <t>B15891470002</t>
  </si>
  <si>
    <t>O15892270002</t>
  </si>
  <si>
    <t>O15892430002</t>
  </si>
  <si>
    <t>O15893550002</t>
  </si>
  <si>
    <t>O15893670002</t>
  </si>
  <si>
    <t>O15893900002</t>
  </si>
  <si>
    <t>B15896410002</t>
  </si>
  <si>
    <t>O15895390002</t>
  </si>
  <si>
    <t>O15895660002</t>
  </si>
  <si>
    <t>O15895800002</t>
  </si>
  <si>
    <t>O15895940002</t>
  </si>
  <si>
    <t>O15896340002</t>
  </si>
  <si>
    <t>O15896960002</t>
  </si>
  <si>
    <t>O15896980002</t>
  </si>
  <si>
    <t>O15897330002</t>
  </si>
  <si>
    <t>O15897600002</t>
  </si>
  <si>
    <t>O15897760002</t>
  </si>
  <si>
    <t>O15898310002</t>
  </si>
  <si>
    <t>O15898330002</t>
  </si>
  <si>
    <t>O15898430002</t>
  </si>
  <si>
    <t>O15898550002</t>
  </si>
  <si>
    <t>O15898590002</t>
  </si>
  <si>
    <t>O15898620002</t>
  </si>
  <si>
    <t>O15898650002</t>
  </si>
  <si>
    <t>B15901120002</t>
  </si>
  <si>
    <t>O15900850002</t>
  </si>
  <si>
    <t>O15900860002</t>
  </si>
  <si>
    <t>O15900870002</t>
  </si>
  <si>
    <t>O15900880002</t>
  </si>
  <si>
    <t>O15900900002</t>
  </si>
  <si>
    <t>O15900960002</t>
  </si>
  <si>
    <t>O15901010002</t>
  </si>
  <si>
    <t>O15901020002</t>
  </si>
  <si>
    <t>O15901180002</t>
  </si>
  <si>
    <t>O15901190002</t>
  </si>
  <si>
    <t>O15901280002</t>
  </si>
  <si>
    <t>O15901310002</t>
  </si>
  <si>
    <t>O15901650002</t>
  </si>
  <si>
    <t>O15902410002</t>
  </si>
  <si>
    <t>O15902510002</t>
  </si>
  <si>
    <t>O15902530002</t>
  </si>
  <si>
    <t>O15902540002</t>
  </si>
  <si>
    <t>O15902550002</t>
  </si>
  <si>
    <t>O15902750002</t>
  </si>
  <si>
    <t>O15902980002</t>
  </si>
  <si>
    <t>O15903010002</t>
  </si>
  <si>
    <t>O15903040002</t>
  </si>
  <si>
    <t>O15903080002</t>
  </si>
  <si>
    <t>O15903210002</t>
  </si>
  <si>
    <t>O15903220002</t>
  </si>
  <si>
    <t>O15903440002</t>
  </si>
  <si>
    <t>B15905320002</t>
  </si>
  <si>
    <t>O15905210002</t>
  </si>
  <si>
    <t>O15905350002</t>
  </si>
  <si>
    <t>O15905840002</t>
  </si>
  <si>
    <t>B15909600002</t>
  </si>
  <si>
    <t>O15908690002</t>
  </si>
  <si>
    <t>B15913640002</t>
  </si>
  <si>
    <t>B15914260002</t>
  </si>
  <si>
    <t>O15912920002</t>
  </si>
  <si>
    <t>O15912990002</t>
  </si>
  <si>
    <t>O15913280002</t>
  </si>
  <si>
    <t>O15913440002</t>
  </si>
  <si>
    <t>O15914670002</t>
  </si>
  <si>
    <t>O15914740002</t>
  </si>
  <si>
    <t>O15915270002</t>
  </si>
  <si>
    <t>O15915300002</t>
  </si>
  <si>
    <t>O15916400002</t>
  </si>
  <si>
    <t>O15916470002</t>
  </si>
  <si>
    <t>O15916790002</t>
  </si>
  <si>
    <t>B15919020002</t>
  </si>
  <si>
    <t>B15919030002</t>
  </si>
  <si>
    <t>O15918430002</t>
  </si>
  <si>
    <t>O15918460002</t>
  </si>
  <si>
    <t>O15918790002</t>
  </si>
  <si>
    <t>O15919150002</t>
  </si>
  <si>
    <t>O15919210002</t>
  </si>
  <si>
    <t>O15919260002</t>
  </si>
  <si>
    <t>O15920060002</t>
  </si>
  <si>
    <t>O15920170002</t>
  </si>
  <si>
    <t>O15920220002</t>
  </si>
  <si>
    <t>O15920780002</t>
  </si>
  <si>
    <t>O15921140002</t>
  </si>
  <si>
    <t>O15921500002</t>
  </si>
  <si>
    <t>O15922380002</t>
  </si>
  <si>
    <t>B15924720002</t>
  </si>
  <si>
    <t>B15924740002</t>
  </si>
  <si>
    <t>O15924300002</t>
  </si>
  <si>
    <t>O15924310002</t>
  </si>
  <si>
    <t>O15924330002</t>
  </si>
  <si>
    <t>O15924340002</t>
  </si>
  <si>
    <t>O15924440002</t>
  </si>
  <si>
    <t>O15924470002</t>
  </si>
  <si>
    <t>O15924480002</t>
  </si>
  <si>
    <t>O15924510002</t>
  </si>
  <si>
    <t>O15924670002</t>
  </si>
  <si>
    <t>O15925380002</t>
  </si>
  <si>
    <t>O15925810002</t>
  </si>
  <si>
    <t>O15926010002</t>
  </si>
  <si>
    <t>O15926150002</t>
  </si>
  <si>
    <t>O15926310002</t>
  </si>
  <si>
    <t>O15926380002</t>
  </si>
  <si>
    <t>O15926940002</t>
  </si>
  <si>
    <t>O15926950002</t>
  </si>
  <si>
    <t>O15928470002</t>
  </si>
  <si>
    <t>O15928530002</t>
  </si>
  <si>
    <t>O15928550002</t>
  </si>
  <si>
    <t>B15929920002</t>
  </si>
  <si>
    <t>B15931140002</t>
  </si>
  <si>
    <t>B15931260002</t>
  </si>
  <si>
    <t>B15931310002</t>
  </si>
  <si>
    <t>O15930860002</t>
  </si>
  <si>
    <t>O15930890002</t>
  </si>
  <si>
    <t>O15930900002</t>
  </si>
  <si>
    <t>O15931130002</t>
  </si>
  <si>
    <t>O15934080002</t>
  </si>
  <si>
    <t>||TRANSFERENCIA DE FONDOS S/G. FORMULARIO, CITE' BUN013/18 DE LA FECHA (HRE-TSO-19). APORTES LOCALES DEL G.A.D. DE CHUQUISACA. PROY.CONST. DOBLE VIA SUCRE-YAMPARAEZ. A SOLICITUD DE LA ADMINISTRADORA BOLIVIANA DE CARRETERAS; LIBRETA 00291024201; BUN.</t>
  </si>
  <si>
    <t>NUMERO DE LIBRETA CUT: Cuenta Unica del Tesoro OPERACIÓN E18 TRANSFERENCIA DEL SISTEMA FINANCIERO POR CUENTA DE TERCEROS A LA CUT Devolucion al TGN pago de FC</t>
  </si>
  <si>
    <t>NUMERO DE LIBRETA CUT: 00234014202 OPERACIÓN E18 TRANSFERENCIA DEL SISTEMA FINANCIERO POR CUENTA DE TERCEROS A LA CUT A SOLICITUD DEL MEFP SEGUN NOTA CITE MEFP VTCP DGPOT UAIS CPI NO 0118001 BUN 18</t>
  </si>
  <si>
    <t>NUMERO DE LIBRETA CUT: 0099021001 OPERACIÓN E18 TRANSFERENCIA DEL SISTEMA FINANCIERO POR CUENTA DE TERCEROS A LA CUT A SOLICITUD DEL MEFP SEGUN NOTA CITE MEFP VTCP DGPOT UAIS CPI NO 0118002 BUN 18</t>
  </si>
  <si>
    <t>||TRANSFERENCIA A LA CUENTA UNICA DEL TESORO IMPORTE RETENIDO A WALTER ABRAHAM PEREZ ALANDIA POR REMUNERACIÓN MÁXIMA CORRESPONDIENTE AL MES DE DICIEMBRE/2017- LIBRETA N° 00990201001, SEGÚN DOCUMENTOS ADJUNTOS Y "ROC" N° 05/2018 DEL DCR. TRANS.POR REMUNERACIÓN MAXIMA WALTER ABRAHAM PEREZ ALANDIA - DICIEMBRE/2017 LIBRETA N° 00990201001</t>
  </si>
  <si>
    <t>TRANSFERENCIA DEL EXTERIOR SEGUN SWIFT 00314 DE FECHA 10/01/2018 ORDENANTE: CONSULADO GENERAL DE BOLIVIA EN HOUSTON-EE.UU. LIB. 00099021001 TGN-RECURSOS ORDINARIOS (3987)</t>
  </si>
  <si>
    <t>||COBRO DE COMISIONES BANCARIAS POR TRANSF. FDOS. POR ALIVIO OTORGADO POR LA REPUBLICA DE FRANCIA A BOLIVIA DE ACUERDO AL CONTRATO DE DESENDEUDAMIENTO Y DESARROLLO (3C2D) DEL 23/12/2014, REF: DEVOLUCIÓN DE PAGO EFECTUADO A NATIXIS POR DEUDA EXTERNA PTMO. 651-OB1 LIB. N°00099021001 RECURSOS ORDINARIOS -3987, REF.: COMISIONES BANCARIAS</t>
  </si>
  <si>
    <t>||REGISTRO COBRO COMISION AMPLIACION DE VALIDEZ 0,015% POR 20 DIAS S/USD 5.304.505.- REEMB. GTOS DE COMUNICACION BS220.- Y EMISIION DE CBTE. CTBLE. BS50.- SEGUN NOTA ADJUNTA REF.: I-2016-012 LIB. N°00513072001 YPFB- OPERACIONES GNRGD REF.: AMP. LC I-2016-012</t>
  </si>
  <si>
    <t>REGULARIZACION DE TRANSFERENCIA DEL EXTERIOR SEGUN SWIFT 00269 DE FECHA 11/01/2018 ORDENANTE: CONSULADO DE BOLIVIA EN MURCIA REF.: DEVOLUCION DE SALDOS NO EJECUTADOS PROGRAMA DE DOCUMENTACION/2017 LIB. 00099021001 TGN-RECURSOS ORDINARIOS (3987)</t>
  </si>
  <si>
    <t>REGULARIZACION DE TRANSFERENCIA DEL EXTERIOR SEGUN CONSULADO GENL DE BOLIVIA EN HOUSTON REF:DEV.SALDOS NO EJECUTADOS GASTOS DE FUNCIONAMIENTO GESTION 2017 DE FECHA 11/01/2018 ORDENANTE: LIB. 00099021001 TGN-RECURSOS ORDINARIOS (3987)</t>
  </si>
  <si>
    <t>NUMERO DE LIBRETA CUT: 00099021001 OPERACIÓN E18 TRANSFERENCIA DEL SISTEMA FINANCIERO POR CUENTA DE TERCEROS A LA CUT A SOLICITUD DEL MEFP SEGUN NOTA CITE MEFP VTCP DGPOT UAIS CPI NO 0118004 BUN 18</t>
  </si>
  <si>
    <t>NUMERO DE LIBRETA CUT: 00099021001 OPERACIÓN E18 TRANSFERENCIA DEL SISTEMA FINANCIERO POR CUENTA DE TERCEROS A LA CUT A SOLICITUD DEL MEFP SEGUN NOTA CITE MEFP VTCP DGPOT UAIS CPI NO 0118003 BUN 18</t>
  </si>
  <si>
    <t>TRANSFERENCIA DEL EXTERIOR SEGUN SWIFT 00600 DE FECHA 12/01/2018 ORDENANTE: CONSULADO DEL ESTADO PLURINACIIONAL DE BOLIVIA EN ILO-PERU REF.: DEV. SALDOS GASTOS PROGRAMA DE DOCUMENTACION LIB. 00099021001 TGN-RECURSOS ORDINARIOS (3987)</t>
  </si>
  <si>
    <t>NUMERO DE LIBRETA CUT: 00099021001 OPERACIÓN E18 TRANSFERENCIA DEL SISTEMA FINANCIERO POR CUENTA DE TERCEROS A LA CUT TRANSFERENCIA EFECTUADA POR PAGO INDEBIDO RP PERIODO DIC.2017SG LIBRETA N.00099021001</t>
  </si>
  <si>
    <t>NUMERO DE LIBRETA CUT: 00099021001 OPERACIÓN E18 TRANSFERENCIA DEL SISTEMA FINANCIERO POR CUENTA DE TERCEROS A LA CUT TRANSFERENCIA EFECTUADA POR PAGO DE ADELANTO P.R.A. RP PERIODO DIC 2017 SG LIB.00099021001</t>
  </si>
  <si>
    <t>'COBRO DE'||UTILES DE ESCRITORIO POR EL COMPROBANTE CONTABLE NRO. 0911111 DE TRANSFERENCIA DE FONDOS DEL EXTERIOR A LA CUENTA DE SENATEX DE LA FECHA. EN ATENCIÓN NOTA, CITE' SENATEX/DGE/CAR/0306/2017 DE F. 21/07/2017. DEBITO DE LA LIBRETA 00378012002 SENATEX ADMINISTRACION CENTRAL, REPOSICION UTILES DE ESCRITORIO.</t>
  </si>
  <si>
    <t>REGULARIZACION DE TRANSFERENCIA DEL EXTERIOR SEGUN SWIFT 00599 DE FECHA 16/01/2018 ORDENANTE: CONSULADO GENERAL DEL ESTADO PLURINACIONAL DE BOLIVIA EN ILO-PERU LIB. 00099021001 TGN-RECURSOS ORDINARIOS (3987)</t>
  </si>
  <si>
    <t>REGULARIZACION DE TRANSFERENCIA DEL EXTERIOR SEGUN SWIFT 00598 DE FECHA 16/01/2018 ORDENANTE: CONSULADO DEL ESTADO PLURINACIONAL DE BOLIVIA EN ILO-PERU LIB. 00099021001 TGN-RECURSOS ORDINARIOS (3987)</t>
  </si>
  <si>
    <t>NUMERO DE LIBRETA CUT: Cuenta Unica del Tesoro OPERACIÓN E18 TRANSFERENCIA DEL SISTEMA FINANCIERO POR CUENTA DE TERCEROS A LA CUT Pago correspondiente a diciembre 2017</t>
  </si>
  <si>
    <t>COBRO COSTOS DE PAPELERIA SEGUN TRANSFERENCIA DEL EXTERIOR POR ORDEN DE PETROLEOS PARAGUAYOS (PETROPAR) LIB. 00513062001 YPFB-OPERACIONES PLANTA DE SEPARACION DE LIQUIDOS RIO GRANDE</t>
  </si>
  <si>
    <t>REGULARIZACION DE TRANSFERENCIA DEL EXTERIOR SEGUN SWIFT 00699 DE FECHA 17/01/2018 ORDENANTE: CONSULADO DEL ESTADO PLURINACIONAL DE BOLIVIA CORDOBA ARGENTINA LIB. 00099021001 TGN-RECURSOS ORDINARIOS (3987)</t>
  </si>
  <si>
    <t>||TRANSFERENCIA DE FONDOS SG NOTA DEL MMAYA CITE: 014 RECIBIDA EN LA FECHA (TRAM-TSO-441) REF:TRANSFERENCIA FONDOS DESTINADOS A LAS ACTIVIDADES PROGRAMADAS EN EL POA EN EL MARCO DEL PROYECTO CONTROL DE SUSTANCIAS AGOTADORAS CAPA DE OZONO. UT./ESC. CANCELADOS EN EFECTIVO ABONO EN LA LIB. N° 00086018047 MMAYA BS PNUMA CONTROL DE SUSTANCIAS AGOTADORAS CAPA DE OZONO</t>
  </si>
  <si>
    <t>TRANSFERENCIA DEL EXTERIOR SEGUN SWIFT 00806-00818 DE FECHA 18/01/2018 ORDENANTE: EMBAJADA DE BOLIVIA BOGOTA COLOMBIA REF.: DEVOLUCION DE SALDOS NO EJECUTADOS GESTION 2017 PROGRAMA DE DOCUMENTACION LIB. 00099021001 TGN-RECURSOS ORDINARIOS (3987)</t>
  </si>
  <si>
    <t>TRANSFERENCIA DEL EXTERIOR SEGUN SWIFT 00807-00819 DE FECHA 18/01/2018 ORDENANTE: EMBAJADA DE BOLIVIA BOGOTA COLOMBIA REF.: DEVOLUCION DE SALDOS NO EJECUTADOS GESTION 2017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</si>
  <si>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Septiembre 2017</t>
  </si>
  <si>
    <t>||COM. TRANSF. DE FDOS. AL EXT. 0,10% S/USD 5.304.505.- REEMB. GTOS DE COMUNICACION BS220.- Y EMISION DE CBTE. CTBLE. BS50.- REF.: PAGO N°2 LC I-2016-012 P/C YPFB A/F MAGHREB MANAGEMENT INTERNATIONAL EN COMPLEMENTO A CBTE. ADJ. DE LA FECHA LIB. 00513072001 YPFB- OPERACIONES GNRGD REF.: COMISIONES DE PAGO 2 LC I-2016-012</t>
  </si>
  <si>
    <t>De: 00099021001 Transferencia de recursos al GAM Quiabaya para el pago del Bono de Discapacidad, en el marco de la Ley N977 de fecha 26 de septiembre de 2017, DS N3437 de 20 de diciembre de 2017 y Resolucion Ministerial N010 de fecha 10 de enero de 2018, primer desembolso.</t>
  </si>
  <si>
    <t>De: 00099021001 Transferencia de recursos al GAM Tipuani para el pago del Bono de Discapacidad, en el marco de la Ley N977 de fecha 26 de septiembre de 2017, DS N3437 de 20 de diciembre de 2017 y Resolucion Ministerial N010 de fecha 10 de enero de 2018.</t>
  </si>
  <si>
    <t>De: 00099021001 Transferencia de recursos al GAM Tacacoma para el pago del Bono de Discapacidad, en el marco de la Ley N977 de fecha 26 de septiembre de 2017, DS N3437 de 20 de diciembre de 2017 y Resolucion Ministerial N010 de fecha 10 de enero de 2018.</t>
  </si>
  <si>
    <t>De: 00099021001 Transferencia de recursos al GAM Guanay para el pago del Bono de Discapacidad, en el marco de la Ley N977 de fecha 26 de septiembre de 2017, DS N3437 de 20 de diciembre de 2017 y Resolucion Ministerial N010 de fecha 10 de enero de 2018, primer desembolso.</t>
  </si>
  <si>
    <t>De: 00099021001 Transferencia de recursos al GAM Sorata para el pago del Bono de Discapacidad, en el marco de la Ley N977 de fecha 26 de septiembre de 2017, DS N3437 de 20 de diciembre de 2017 y Resolucion Ministerial N010 de fecha 10 de enero de 2018.</t>
  </si>
  <si>
    <t>De: 00099021001 Transferencia de recursos al GAM Ancoraimes para el pago del Bono de Discapacidad, en el marco de la Ley N977 de fecha 26 de septiembre de 2017, DS N3437 de 20 de diciembre de 2017 y Resolucion Ministerial N010 de fecha 10 de enero de 2018.</t>
  </si>
  <si>
    <t>De: 00099021001 Transferencia de recursos al GAM Achacachi para el pago del Bono de Discapacidad, en el marco de la Ley N977 de fecha 26 de septiembre de 2017, DS N3437 de 20 de diciembre de 2017 y Resolucion Ministerial N010 de fecha 10 de enero de 2018, primer desembolso.</t>
  </si>
  <si>
    <t>De: 00099021001 Transferencia de recursos al GAM Villa Libertad Licoma para el pago del Bono de Discapacidad, en el marco de la Ley N977 de fecha 26 de septiembre de 2017, DS N3437 de 20 de diciembre de 2017 y Resolucion Ministerial N010 de fecha 10 de enero de 2018.</t>
  </si>
  <si>
    <t>De: 00099021001 Transferencia de recursos al GAM Ichoca para el pago del Bono de Discapacidad, en el marco de la Ley N977 de fecha 26 de septiembre de 2017, DS N3437 de 20 de diciembre de 2017 y Resolucion Ministerial N010 de fecha 10 de enero de 2018.</t>
  </si>
  <si>
    <t>De: 00099021001 Transferencia de recursos al GAM Colquiri para el pago del Bono de Discapacidad, en el marco de la Ley N977 de fecha 26 de septiembre de 2017, DS N3437 de 20 de diciembre de 2017 y Resolucion Ministerial N010 de fecha 10 de enero de 2018.</t>
  </si>
  <si>
    <t>De: 00099021001 Transferencia de recursos al GAM Cajuata para el pago del Bono de Discapacidad, en el marco de la Ley N977 de fecha 26 de septiembre de 2017, DS N3437 de 20 de diciembre de 2017 y Resolucion Ministerial N010 de fecha 10 de enero de 2018.</t>
  </si>
  <si>
    <t>De: 00099021001 Transferencia de recursos al GAM Quime para el pago del Bono de Discapacidad, en el marco de la Ley N977 de fecha 26 de septiembre de 2017, DS N3437 de 20 de diciembre de 2017 y Resolucion Ministerial N010 de fecha 10 de enero de 2018.</t>
  </si>
  <si>
    <t>VENTA DE DIVISAS CON TRANSFERENCIA DE FONDOS A SOLICITUD DE MINISTERIO DE GOBIERNO SEGUN SOLICITUD 4211 REF: HABERES DE AGREGADOS POLICIALES EN EL EXTERIOR CORRESPONDIENTE AL MES DE DICIEMBRE 2017 (CUENTAS EXTRANJERAS) LIB. 00099021001 TGN-RECURSOS ORDINARIOS (3987)</t>
  </si>
  <si>
    <t>De: 00099021001 Transferencia de recursos al GAM Santiago de Callapa para el pago del Bono de Discapacidad, en el marco de la Ley N977 de fecha 26 de septiembre de 2017, DS N3437 de 20 de diciembre de 2017 y Resolucion Ministerial N010 de fecha 10 de enero de 2018.</t>
  </si>
  <si>
    <t>De: 00099021001 Transferencia de recursos al GAM Nazacara de Pacajes para el pago del Bono de Discapacidad, en el marco de la Ley N977 de fecha 26 de septiembre de 2017, DS N3437 de 20 de diciembre de 2017 y Resolucion Ministerial N010 de fecha 10 de enero de 2018.</t>
  </si>
  <si>
    <t>De: 00099021001 Transferencia de recursos al GAM Waldo Ballivian para el pago del Bono de Discapacidad, en el marco de la Ley N977 de fecha 26 de septiembre de 2017, DS N3437 de 20 de diciembre de 2017 y Resolucion Ministerial N010 de fecha 10 de enero de 2018.</t>
  </si>
  <si>
    <t>De: 00099021001 Transferencia de recursos al GAM Charana para el pago del Bono de Discapacidad, en el marco de la Ley N977 de fecha 26 de septiembre de 2017, DS N3437 de 20 de diciembre de 2017 y Resolucion Ministerial N010 de fecha 10 de enero de 2018.</t>
  </si>
  <si>
    <t>De: 00099021001 Transferencia de recursos al GAM Comanche para el pago del Bono de Discapacidad, en el marco de la Ley N977 de fecha 26 de septiembre de 2017, DS N3437 de 20 de diciembre de 2017 y Resolucion Ministerial N010 de fecha 10 de enero de 2018, primer desembolso.</t>
  </si>
  <si>
    <t>De: 00099021001 Transferencia de recursos al GAM Calacoto para el pago del Bono de Discapacidad, en el marco de la Ley N977 de fecha 26 de septiembre de 2017, DS N3437 de 20 de diciembre de 2017 y Resolucion Ministerial N010 de fecha 10 de enero de 2018.</t>
  </si>
  <si>
    <t>De: 00099021001 Transferencia de recursos al GAM Caquiaviri para el pago del Bono de Discapacidad, en el marco de la Ley N977 de fecha 26 de septiembre de 2017, DS N3437 de 20 de diciembre de 2017 y Resolucion Ministerial N010 de fecha 10 de enero de 2018.</t>
  </si>
  <si>
    <t>De: 00099021001 Transferencia de recursos al GAM Corocoro para el pago del Bono de Discapacidad, en el marco de la Ley N977 de fecha 26 de septiembre de 2017, DS N3437 de 20 de diciembre de 2017 y Resolucion Ministerial N010 de fecha 10 de enero de 2018, primer desembolso.</t>
  </si>
  <si>
    <t>De: 00099021001 Transferencia de recursos al GAM Aucapata para el pago del Bono de Discapacidad, en el marco de la Ley N977 de fecha 26 de septiembre de 2017, DS N3437 de 20 de diciembre de 2017 y Resolucion Ministerial N010 de fecha 10 de enero de 2018.</t>
  </si>
  <si>
    <t>De: 00099021001 Transferencia de recursos al GAM Ayata para el pago del Bono de Discapacidad, en el marco de la Ley N977 de fecha 26 de septiembre de 2017, DS N3437 de 20 de diciembre de 2017 y Resolucion Ministerial N010 de fecha 10 de enero de 2018.</t>
  </si>
  <si>
    <t>De: 00099021001 Transferencia de recursos al GAM Chuma para el pago del Bono de Discapacidad, en el marco de la Ley N977 de fecha 26 de septiembre de 2017, DS N3437 de 20 de diciembre de 2017 y Resolucion Ministerial N010 de fecha 10 de enero de 2018, primer desembolso.</t>
  </si>
  <si>
    <t>De: 00099021001 Transferencia de recursos al GAM Tito Yupanqui para el pago del Bono de Discapacidad, en el marco de la Ley N977 de fecha 26 de septiembre de 2017, DS N3437 de 20 de diciembre de 2017 y Resolucion Ministerial N010 de fecha 10 de enero de 2018.</t>
  </si>
  <si>
    <t>De: 00099021001 Transferencia de recursos al GAM San Pedro de Tiquina para el pago del Bono de Discapacidad, en el marco de la Ley N977 de fecha 26 de septiembre de 2017, DS N3437 de 20 de diciembre de 2017 y Resolucion Ministerial N010 de fecha 10 de enero de 2018.</t>
  </si>
  <si>
    <t>De: 00099021001 Transferencia de recursos al GAM Copacabana para el pago del Bono de Discapacidad, en el marco de la Ley N977 de fecha 26 de septiembre de 2017, DS N3437 de 20 de diciembre de 2017 y Resolucion Ministerial N010 de fecha 10 de enero de 2018.</t>
  </si>
  <si>
    <t>De: 00099021001 Transferencia de recursos al GAM Combaya para el pago del Bono de Discapacidad, en el marco de la Ley N977 de fecha 26 de septiembre de 2017, DS N3437 de 20 de diciembre de 2017 y Resolucion Ministerial N010 de fecha 10 de enero de 2018, primer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</si>
  <si>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primer desembolso.</t>
  </si>
  <si>
    <t>De: 00099021001 Transferencia de recursos al GAM Las Carreras para el pago del Bono de Discapacidad, en el marco de la Ley N977 de fecha 26 de septiembre de 2017, DS N3437 de 20 de diciembre de 2017 y Resolucion Ministerial N010 de fecha 10 de enero de 2018, primer desembolso.</t>
  </si>
  <si>
    <t>De: 00099021001 Transferencia de recursos al GAM Culpina para el pago del Bono de Discapacidad, en el marco de la Ley N977 de fecha 26 de septiembre de 2017, DS N3437 de 20 de diciembre de 2017 y Resolucion Ministerial N010 de fecha 10 de enero de 2018, primer desembolso.</t>
  </si>
  <si>
    <t>De: 00099021001 Transferencia de recursos al GAM Camataqui para el pago del Bono de Discapacidad, en el marco de la Ley N977 de fecha 26 de septiembre de 2017, DS N3437 de 20 de diciembre de 2017 y Resolucion Ministerial N010 de fecha 10 de enero de 2018, primer desembolso.</t>
  </si>
  <si>
    <t>De: 00099021001 Transferencia de recursos al GAM Villa Serrano para el pago del Bono de Discapacidad, en el marco de la Ley N977 de fecha 26 de septiembre de 2017, DS N3437 de 20 de diciembre de 2017 y Resolucion Ministerial N010 de fecha 10 de enero de 2018, primer desembolso.</t>
  </si>
  <si>
    <t>De: 00099021001 Transferencia de recursos al GAM Incahuasi para el pago del Bono de Discapacidad, en el marco de la Ley N977 de fecha 26 de septiembre de 2017, DS N3437 de 20 de diciembre de 2017 y Resolucion Ministerial N010 de fecha 10 de enero de 2018, primer desembolso.</t>
  </si>
  <si>
    <t>De: 00099021001 Transferencia de recursos al GAM San Lucas para el pago del Bono de Discapacidad, en el marco de la Ley N977 de fecha 26 de septiembre de 2017, DS N3437 de 20 de diciembre de 2017 y Resolucion Ministerial N010 de fecha 10 de enero de 2018, primer desembolso.</t>
  </si>
  <si>
    <t>De: 00099021001 Transferencia de recursos al GAM Camargo para el pago del Bono de Discapacidad, en el marco de la Ley N977 de fecha 26 de septiembre de 2017, DS N3437 de 20 de diciembre de 2017 y Resolucion Ministerial N010 de fecha 10 de enero de 2018, primer desembolso.</t>
  </si>
  <si>
    <t>De: 00099021001 Transferencia de recursos al GAM Yamparaez para el pago del Bono de Discapacidad, en el marco de la Ley N977 de fecha 26 de septiembre de 2017, DS N3437 de 20 de diciembre de 2017 y Resolucion Ministerial N010 de fecha 10 de enero de 2018, primer desembolso.</t>
  </si>
  <si>
    <t>De: 00099021001 Transferencia de recursos al GAM Tarabuco para el pago del Bono de Discapacidad, en el marco de la Ley N977 de fecha 26 de septiembre de 2017, DS N3437 de 20 de diciembre de 2017 y Resolucion Ministerial N010 de fecha 10 de enero de 2018, primer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</si>
  <si>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primer desembolso.</t>
  </si>
  <si>
    <t>De: 00099021001 Transferencia de recursos al GAM Monteagudo para el pago del Bono de Discapacidad, en el marco de la Ley N977 de fecha 26 de septiembre de 2017, DS N3437 de 20 de diciembre de 2017 y Resolucion Ministerial N010 de fecha 10 de enero de 2018, primer desembolso.</t>
  </si>
  <si>
    <t>De: 00099021001 Transferencia de recursos al GAM El Villar para el pago del Bono de Discapacidad, en el marco de la Ley N977 de fecha 26 de septiembre de 2017, DS N3437 de 20 de diciembre de 2017 y Resolucion Ministerial N010 de fecha 10 de enero de 2018, primer desembolso.</t>
  </si>
  <si>
    <t>De: 00099021001 Transferencia de recursos al GAM Villa Alcala para el pago del Bono de Discapacidad, en el marco de la Ley N977 de fecha 26 de septiembre de 2017, DS N3437 de 20 de diciembre de 2017 y Resolucion Ministerial N010 de fecha 10 de enero de 2018, primer desembolso.</t>
  </si>
  <si>
    <t>De: 00099021001 Transferencia de recursos al GAM Sopachuy para el pago del Bono de Discapacidad, en el marco de la Ley N977 de fecha 26 de septiembre de 2017, DS N3437 de 20 de diciembre de 2017 y Resolucion Ministerial N010 de fecha 10 de enero de 2018, primer desembolso.</t>
  </si>
  <si>
    <t>De: 00099021001 Transferencia de recursos al GAM Tomina para el pago del Bono de Discapacidad, en el marco de la Ley N977 de fecha 26 de septiembre de 2017, DS N3437 de 20 de diciembre de 2017 y Resolucion Ministerial N010 de fecha 10 de enero de 2018, primer desembolso.</t>
  </si>
  <si>
    <t>De: 00099021001 Transferencia de recursos al GAM Icla para el pago del Bono de Discapacidad, en el marco de la Ley N977 de fecha 26 de septiembre de 2017, DS N3437 de 20 de diciembre de 2017 y Resolucion Ministerial N010 de fecha 10 de enero de 2018, primer desembolso.</t>
  </si>
  <si>
    <t>De: 00099021001 Transferencia de recursos al GAM Villa Mojocoya para el pago del Bono de Discapacidad, en el marco de la Ley N977 de fecha 26 de septiembre de 2017, DS N3437 de 20 de diciembre de 2017 y Resolucion Ministerial N010 de fecha 10 de enero de 2018, primer desembolso.</t>
  </si>
  <si>
    <t>De: 00099021001 Transferencia de recursos al GAM Presto para el pago del Bono de Discapacidad, en el marco de la Ley N977 de fecha 26 de septiembre de 2017, DS N3437 de 20 de diciembre de 2017 y Resolucion Ministerial N010 de fecha 10 de enero de 2018, primer desembolso.</t>
  </si>
  <si>
    <t>De: 00099021001 Transferencia de recursos al GAM Villa Zudanez para el pago del Bono de Discapacidad, en el marco de la Ley N977 de fecha 26 de septiembre de 2017, DS N3437 de 20 de diciembre de 2017 y Resolucion Ministerial N010 de fecha 10 de enero de 2018, primer desembolso.</t>
  </si>
  <si>
    <t>De: 00099021001 Transferencia de recursos al GAM Tarvita para el pago del Bono de Discapacidad, en el marco de la Ley N977 de fecha 26 de septiembre de 2017, DS N3437 de 20 de diciembre de 2017 y Resolucion Ministerial N010 de fecha 10 de enero de 2018, primer desembolso.</t>
  </si>
  <si>
    <t>De: 00099021001 Transferencia de recursos al GAM Villa Azurduy para el pago del Bono de Discapacidad, en el marco de la Ley N977 de fecha 26 de septiembre de 2017, DS N3437 de 20 de diciembre de 2017 y Resolucion Ministerial N010 de fecha 10 de enero de 2018, primer desembolso.</t>
  </si>
  <si>
    <t>De: 00099021001 Transferencia de recursos al GAM Poroma para el pago del Bono de Discapacidad, en el marco de la Ley N977 de fecha 26 de septiembre de 2017, DS N3437 de 20 de diciembre de 2017 y Resolucion Ministerial N010 de fecha 10 de enero de 2018, primer desembolso.</t>
  </si>
  <si>
    <t>De: 00099021001 Transferencia de recursos al GAM Yotala para el pago del Bono de Discapacidad, en el marco de la Ley N977 de fecha 26 de septiembre de 2017, DS N3437 de 20 de diciembre de 2017 y Resolucion Ministerial N010 de fecha 10 de enero de 2018, primer desembolso.</t>
  </si>
  <si>
    <t>De: 00099021001 Transferencia de recursos al GAM Sucre para el pago del Bono de Discapacidad, en el marco de la Ley N977 de fecha 26 de septiembre de 2017, DS N3437 de 20 de diciembre de 2017 y Resolucion Ministerial N010 de fecha 10 de enero de 2018, primer desembolso.</t>
  </si>
  <si>
    <t>De: 00099021001 Transferencia de recursos al GAM Padilla para el pago del Bono de Discapacidad, en el marco de la Ley N977 de fecha 26 de septiembre de 2017, DS N3437 de 20 de diciembre de 2017 y Resolucion Ministerial N010 de fecha 10 de enero de 2018, primer desembolso.</t>
  </si>
  <si>
    <t>A:00099021001 A requerimiento de la Unidad de Administracion e Informacion Salarial (UAIS), con nota interna CITE: MEFP/VTCP/DGPOT/UAIS/Nos. 294 y 295/2018, en la cual solicita la reversion definitiva de las boletas de pago solicitados por el SENASIR, consignadas en los Comprobantes de Pago Nos. 715</t>
  </si>
  <si>
    <t>A:00099021001 A requerimiento de la Unidad de Administracion e Informacion Salarial (UAIS), con nota interna CITE: MEFP/VTCP/DGPOT/UAIS/N 103/2018, en la cual solicita la reversion definitiva de las boletas de pago solicitados por el SENASIR, consignadas en el Comprobante de Pago N 71576.H.R. 6-3779</t>
  </si>
  <si>
    <t>A:00099021001 A requerimiento de la Unidad de Administracion e Informacion Salarial (UAIS), con nota interna CITE: MEFP/VTCP/DGPOT/UAIS/N 155/2018, en la cual solicita la reversion definitiva de las boletas de ATT., consignadas en el Comprobante de Pago N 18727. H.R. 6-38799-R/230-R</t>
  </si>
  <si>
    <t>A:00099021001 A requerimiento de la Unidad de Administracion e Informacion Salarial (UAIS), con nota interna CITE: MEFP/VTCP/DGPOT/UAIS/N 155/2018, en la cual solicita la reversion definitiva de las boletas de Ministerio de Educacion, consignadas en el Comprobante de Pago N 18727. H.R. 6-38799-R/230</t>
  </si>
  <si>
    <t>NUMERO DE LIBRETA CUT: 00081011101 OPERACIÓN E18 TRANSFERENCIA DEL SISTEMA FINANCIERO POR CUENTA DE TERCEROS A LA CUT A SOLICITUD DEL MEFP SEGUN NOTA CITE MEFP VTCP DGPOT UAIS CPI NO 0118007 BUN 17</t>
  </si>
  <si>
    <t>De: 00099021001 Transferencia de recursos al GAM Tinguipaya para el pago del Bono de Discapacidad, en el marco de la Ley N977 de fecha 26 de septiembre de 2017, DS N3437 de 20 de diciembre de 2017 y Resolucion Ministerial N010 de fecha 10 de enero de 2018.</t>
  </si>
  <si>
    <t>De: 00099021001 Transferencia de recursos al GAM Potosi para el pago del Bono de Discapacidad, en el marco de la Ley N977 de fecha 26 de septiembre de 2017, DS N3437 de 20 de diciembre de 2017 y Resolucion Ministerial N010 de fecha 10 de enero de 2018, primer desembolso.</t>
  </si>
  <si>
    <t>De: 00099021001 Transferencia de recursos al GAM Soracachi para el pago del Bono de Discapacidad, en el marco de la Ley N977 de fecha 26 de septiembre de 2017, DS N3437 de 20 de diciembre de 2017 y Resolucion Ministerial N010 de fecha 10 de enero de 2018.</t>
  </si>
  <si>
    <t>De: 00099021001 Transferencia de recursos al GAM Huayllamarca (Santiago de Huayllamarca) para el pago del Bono de Discapacidad, en el marco de la Ley N977 de fecha 26 de septiembre de 2017, DS N3437 de 20 de diciembre de 2017 y Resolucion Ministerial N010 de fecha 10 de enero de 2018.</t>
  </si>
  <si>
    <t>De: 00099021001 Transferencia de recursos al GAM Chipaya para el pago del Bono de Discapacidad, en el marco de la Ley N977 de fecha 26 de septiembre de 2017, DS N3437 de 20 de diciembre de 2017 y Resolucion Ministerial N010 de fecha 10 de enero de 2018.</t>
  </si>
  <si>
    <t>De: 00099021001 Transferencia de recursos al GAM Coipasa para el pago del Bono de Discapacidad, en el marco de la Ley N977 de fecha 26 de septiembre de 2017, DS N3437 de 20 de diciembre de 2017 y Resolucion Ministerial N010 de fecha 10 de enero de 2018.</t>
  </si>
  <si>
    <t>De: 00099021001 Transferencia de recursos al GAM Sabaya para el pago del Bono de Discapacidad, en el marco de la Ley N977 de fecha 26 de septiembre de 2017, DS N3437 de 20 de diciembre de 2017 y Resolucion Ministerial N010 de fecha 10 de enero de 2018.</t>
  </si>
  <si>
    <t>De: 00099021001 Transferencia de recursos al GAM La Rivera para el pago del Bono de Discapacidad, en el marco de la Ley N977 de fecha 26 de septiembre de 2017, DS N3437 de 20 de diciembre de 2017 y Resolucion Ministerial N010 de fecha 10 de enero de 2018.</t>
  </si>
  <si>
    <t>De: 00099021001 Transferencia de recursos al GAM Pampa Aullagas para el pago del Bono de Discapacidad, en el marco de la Ley N977 de fecha 26 de septiembre de 2017, DS N3437 de 20 de diciembre de 2017 y Resolucion Ministerial N010 de fecha 10 de enero de 2018.</t>
  </si>
  <si>
    <t>De: 00099021001 Transferencia de recursos al GAM Coroico para el pago del Bono de Discapacidad, en el marco de la Ley N977 de fecha 26 de septiembre de 2017, DS N3437 de 20 de diciembre de 2017 y Resolucion Ministerial N010 de fecha 10 de enero de 2018.</t>
  </si>
  <si>
    <t>De: 00099021001 Transferencia de recursos al GAM Puerto Perez para el pago del Bono de Discapacidad, en el marco de la Ley N 977 de fecha 26 de septiembre de 2017, DS N3437 de 20 de diciembre de 2017 y Resolucion Ministerial N010 de fecha 10 de enero de 2018.</t>
  </si>
  <si>
    <t>De: 00099021001 Transferencia de recursos al GAM Puerto Acosta para el pago del Bono de Discapacidad, en el marco de la Ley N 977 de fecha 26 de septiembre de 2017, DS N3437 de 20 de diciembre de 2017 y Resolucion Ministerial N 010 de fecha 10 de enero de 2018.</t>
  </si>
  <si>
    <t>De: 00099021001 Transferencia de recursos al GAM Pocona para el pago del Bono de Discapacidad, en el marco de la Ley N977 de fecha 26 de septiembre de 2017, DS N3437 de 20 de diciembre de 2017 y Resolucion Ministerial N010 de fecha 10 de enero de 2018.</t>
  </si>
  <si>
    <t>De: 00099021001 Transferencia de recursos al GAM Pojo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</si>
  <si>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 primer desembolso.</t>
  </si>
  <si>
    <t>De: 00099021001 Transferencia de recursos al GAM Tapacari para el pago del Bono de Discapacidad, en el marco de la Ley N977 de fecha 26 de septiembre de 2017, DS N3437 de 20 de diciembre de 2017 y Resolucion Ministerial N010 de fecha 10 de enero de 2018.</t>
  </si>
  <si>
    <t>De: 00099021001 Transferencia de recursos al GAM Sicaya para el pago del Bono de Discapacidad, en el marco de la Ley N977 de fecha 26 de septiembre de 2017, DS N3437 de 20 de diciembre de 2017 y Resolucion Ministerial N010 de fecha 10 de enero de 2018.</t>
  </si>
  <si>
    <t>De: 00099021001 Transferencia de recursos al GAM Santivanez para el pago del Bono de Discapacidad, en el marco de la Ley N977 de fecha 26 de septiembre de 2017, DS N3437 de 20 de diciembre de 2017 y Resolucion Ministerial N010 de fecha 10 de enero de 2018.</t>
  </si>
  <si>
    <t>De: 00099021001 Transferencia de recursos al GAM Capinota para el pago del Bono de Discapacidad, en el marco de la Ley N977 de fecha 26 de septiembre de 2017, DS N3437 de 20 de diciembre de 2017 y Resolucion Ministerial N010 de fecha 10 de enero de 2018.</t>
  </si>
  <si>
    <t>De: 00099021001 Transferencia de recursos al GAM Tolata para el pago del Bono de Discapacidad, en el marco de la Ley N977 de fecha 26 de septiembre de 2017, DS N3437 de 20 de diciembre de 2017 y Resolucion Ministerial N010 de fecha 10 de enero de 2018.</t>
  </si>
  <si>
    <t>De: 00099021001 Transferencia de recursos al GAM Toco para el pago del Bono de Discapacidad, en el marco de la Ley N977 de fecha 26 de septiembre de 2017, DS N3437 de 20 de diciembre de 2017 y Resolucion Ministerial N010 de fecha 10 de enero de 2018.</t>
  </si>
  <si>
    <t>De: 00099021001 Transferencia de recursos al GAM Cliza para el pago del Bono de Discapacidad, en el marco de la Ley N977 de fecha 26 de septiembre de 2017, DS N3437 de 20 de diciembre de 2017 y Resolucion Ministerial N010 de fecha 10 de enero de 2018, primer desembolso.</t>
  </si>
  <si>
    <t>De: 00099021001 Transferencia de recursos al GAM Sacabamba para el pago del Bono de Discapacidad, en el marco de la Ley N977 de fecha 26 de septiembre de 2017, DS N3437 de 20 de diciembre de 2017 y Resolucion Ministerial N010 de fecha 10 de enero de 2018, primer desembolso.</t>
  </si>
  <si>
    <t>De: 00099021001 Transferencia de recursos al GAM Arbieto para el pago del Bono de Discapacidad, en el marco de la Ley N977 de fecha 26 de septiembre de 2017, DS N3437 de 20 de diciembre de 2017 y Resolucion Ministerial N010 de fecha 10 de enero de 2018.</t>
  </si>
  <si>
    <t>De: 00099021001 Transferencia de recursos al GAM Anzaldo para el pago del Bono de Discapacidad, en el marco de la Ley N977 de fecha 26 de septiembre de 2017, DS N3437 de 20 de diciembre de 2017 y Resolucion Ministerial N010 de fecha 10 de enero de 2018</t>
  </si>
  <si>
    <t>De: 00099021001 Transferencia de recursos al GAM Tarata para el pago del Bono de Discapacidad, en el marco de la Ley N977 de fecha 26 de septiembre de 2017, DS N3437 de 20 de diciembre de 2017 y Resolucion Ministerial N010 de fecha 10 de enero de 2018, primer desembolso.</t>
  </si>
  <si>
    <t>De: 00099021001 Transferencia de recursos al GAM Villa Gualberto Villarroel para el pago del Bono de Discapacidad, en el marco de la Ley N977 de fecha 26 de septiembre de 2017, DS N3437 de 20 de diciembre de 2017 y Resolucion Ministerial N010 de fecha 10 de enero de 2018.</t>
  </si>
  <si>
    <t>De: 00099021001 Transferencia de recursos al GAM Tacachi para el pago del Bono de Discapacidad, en el marco de la Ley N977 de fecha 26 de septiembre de 2017, DS N3437 de 20 de diciembre de 2017 y Resolucion Ministerial N010 de fecha 10 de enero de 2018.</t>
  </si>
  <si>
    <t>De: 00099021001 Transferencia de recursos al GAM San Bemito para el pago del Bono de Discapacidad, en el marco de la Ley N977 de fecha 26 de septiembre de 2017, DS N3437 de 20 de diciembre de 2017 y Resolucion Ministerial N010 de fecha 10 de enero de 2018, primer desembolso.</t>
  </si>
  <si>
    <t>De: 00099021001 Transferencia de recursos al GAM Villa Rivero para el pago del Bono de Discapacidad, en el marco de la Ley N977 de fecha 26 de septiembre de 2017, DS N3437 de 20 de diciembre de 2017 y Resolucion Ministerial N010 de fecha 10 de enero de 2018.</t>
  </si>
  <si>
    <t>De: 00099021001 Transferencia de recursos al GAM San Antonio de Esmoruco para el pago del Bono de Discapacidad, en el marco de la Ley N977 de fecha 26 de septiembre de 2017, DS N3437 de 20 de diciembre de 2017 y Resolucion Ministerial N010 de fecha 10 de enero de 2018.</t>
  </si>
  <si>
    <t>De: 00099021001 Transferencia de recursos al GAM Mojinete para el pago del Bono de Discapacidad, en el marco de la Ley N977 de fecha 26 de septiembre de 2017, DS N3437 de 20 de diciembre de 2017 y Resolucion Ministerial N010 de fecha 10 de enero de 2018.</t>
  </si>
  <si>
    <t>De: 00099021001 Transferencia de recursos al GAM San Pablo de Lipez para el pago del Bono de Discapacidad, en el marco de la Ley N977 de fecha 26 de septiembre de 2017, DS N3437 de 20 de diciembre de 2017 y Resolucion Ministerial N010 de fecha 10 de enero de 2018.</t>
  </si>
  <si>
    <t>De: 00099021001 Transferencia de recursos al GAM San Pedro de Quemes para el pago del Bono de Discapacidad, en el marco de la Ley N977 de fecha 26 de septiembre de 2017, DS N3437 de 20 de diciembre de 2017 y Resolucion Ministerial N010 de fecha 10 de enero de 2018.</t>
  </si>
  <si>
    <t>De: 00099021001 Transferencia de recursos al GAM ColchaK (Villa Martin) para el pago del Bono de Discapacidad, en el marco de la Ley N977 de fecha 26 de septiembre de 2017, DS N3437 de 20 de diciembre de 2017 y Resolucion Ministerial N010 de fecha 10 de enero de 2018.</t>
  </si>
  <si>
    <t>De: 00099021001 Transferencia de recursos al GAM Atocha para el pago del Bono de Discapacidad, en el marco de la Ley N977 de fecha 26 de septiembre de 2017, DS N3437 de 20 de diciembre de 2017 y Resolucion Ministerial N010 de fecha 10 de enero de 2018, primer desembolso.</t>
  </si>
  <si>
    <t>De: 00099021001 Transferencia de recursos al GAM Tupiza para el pago del Bono de Discapacidad, en el marco de la Ley N977 de fecha 26 de septiembre de 2017, DS N3437 de 20 de diciembre de 2017 y Resolucion Ministerial N010 de fecha 10 de enero de 2018, primer desembolso.</t>
  </si>
  <si>
    <t>De: 00099021001 Transferencia de recursos al GAM Vitichi para el pago del Bono de Discapacidad, en el marco de la Ley N977 de fecha 26 de septiembre de 2017, DS N3437 de 20 de diciembre de 2017 y Resolucion Ministerial N010 de fecha 10 de enero de 2018, primer desembolso.</t>
  </si>
  <si>
    <t>De: 00099021001 Transferencia de recursos al GAM Cotagaita para el pago del Bono de Discapacidad, en el marco de la Ley N977 de fecha 26 de septiembre de 2017, DS N3437 de 20 de diciembre de 2017 y Resolucion Ministerial N010 de fecha 10 de enero de 2018, primer desembolso.</t>
  </si>
  <si>
    <t>De: 00099021001 Transferencia de recursos al GAM Toro Toro para el pago del Bono de Discapacidad, en el marco de la Ley N977 de fecha 26 de septiembre de 2017, DS N3437 de 20 de diciembre de 2017 y Resolucion Ministerial N010 de fecha 10 de enero de 2018.</t>
  </si>
  <si>
    <t>De: 00099021001 Transferencia de recursos al GAM San Pedro de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</si>
  <si>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Ocuri para el pago del Bono de Discapacidad, en el marco de la Ley N977 de fecha 26 de septiembre de 2017, DS N3437 de 20 de diciembre de 2017 y Resolucion Ministerial N010 de fecha 10 de enero de 2018.</t>
  </si>
  <si>
    <t>De: 00099021001 Transferencia de recursos al GAM Pocoata para el pago del Bono de Discapacidad, en el marco de la Ley N977 de fecha 26 de septiembre de 2017, DS N3437 de 20 de diciembre de 2017 y Resolucion Ministerial N010 de fecha 10 de enero de 2018.</t>
  </si>
  <si>
    <t>De: 00099021001 Transferencia de recursos al GAM Ravelo para el pago del Bono de Discapacidad, en el marco de la Ley N977 de fecha 26 de septiembre de 2017, DS N3437 de 20 de diciembre de 2017 y Resolucion Ministerial N010 de fecha 10 de enero de 2018.</t>
  </si>
  <si>
    <t>De: 00099021001 Transferencia de recursos al GAM Colquechaca para el pago del Bono de Discapacidad, en el marco de la Ley N977 de fecha 26 de septiembre de 2017, DS N3437 de 20 de diciembre de 2017 y Resolucion Ministerial N010 de fecha 10 de enero de 2018.</t>
  </si>
  <si>
    <t>De: 00099021001 Transferencia de recursos al GAM Tacobamba para el pago del Bono de Discapacidad, en el marco de la Ley N977 de fecha 26 de septiembre de 2017, DS N3437 de 20 de diciembre de 2017 y Resolucion Ministerial N010 de fecha 10 de enero de 2018.</t>
  </si>
  <si>
    <t>De: 00099021001 Transferencia de recursos al GAM Chaqui para el pago del Bono de Discapacidad, en el marco de la Ley N977 de fecha 26 de septiembre de 2017, DS N3437 de 20 de diciembre de 2017 y Resolucion Ministerial N010 de fecha 10 de enero de 2018.</t>
  </si>
  <si>
    <t>De: 00099021001 Transferencia de recursos al GAM Betanzos para el pago del Bono de Discapacidad, en el marco de la Ley N977 de fecha 26 de septiembre de 2017, DS N3437 de 20 de diciembre de 2017 y Resolucion Ministerial N010 de fecha 10 de enero de 2018, primer desembolso.</t>
  </si>
  <si>
    <t>De: 00099021001 Transferencia de recursos al GAM Llallagua para el pago del Bono de Discapacidad, en el marco de la Ley N977 de fecha 26 de septiembre de 2017, DS N3437 de 20 de diciembre de 2017 y Resolucion Ministerial N010 de fecha 10 de enero de 2018, primer desembolso.</t>
  </si>
  <si>
    <t>Transferencia de recursos al GAM Chayanta para el pago del Bono de Discapacidad, en el marco de la Ley N977 de fecha 26 de septiembre de 2017, DS N3437 de 20 de diciembre de 2017 y Resolucion Ministerial N010 de fecha 10 de enero de 2018.</t>
  </si>
  <si>
    <t>De: 00099021001 Transferencia de recursos al GAM Uncia para el pago del Bono de Discapacidad, en el marco de la Ley N977 de fecha 26 de septiembre de 2017, DS N3437 de 20 de diciembre de 2017 y Resolucion Ministerial N010 de fecha 10 de enero de 2018, primer desembolso.</t>
  </si>
  <si>
    <t>De: 00099021001 Transferencia de recursos al GAM Urmiri para el pago del Bono de Discapacidad, en el marco de la Ley N977 de fecha 26 de septiembre de 2017, DS N3437 de 20 de diciembre de 2017 y Resolucion Ministerial N010 de fecha 10 de enero de 2018, primer desembolso.</t>
  </si>
  <si>
    <t>De: 00099021001 Transferencia de recursos al GAM Yocalla para el pago del Bono de Discapacidad, en el marco de la Ley N977 de fecha 26 de septiembre de 2017, DS N3437 de 20 de diciembre de 2017 y Resolucion Ministerial N010 de fecha 10 de enero de 2018.</t>
  </si>
  <si>
    <t>De: 00099021001 Transferencia de recursos al GAM Vila Vila para el pago del Bono de Discapacidad, en el marco de la Ley N977 de fecha 26 de septiembre de 2017, DS N3437 de 20 de diciembre de 2017 y Resolucion Ministerial N010 de fecha 10 de enero de 2018.</t>
  </si>
  <si>
    <t>De: 00099021001 Transferencia de recursos al GAM Mizque para el pago del Bono de Discapacidad, en el marco de la Ley N977 de fecha 26 de septiembre de 2017, DS N3437 de 20 de diciembre de 2017 y Resolucion Ministerial N010 de fecha 10 de enero de 2018.</t>
  </si>
  <si>
    <t>De: 00099021001 Transferencia de recursos al GAM Tiraque para el pago del Bono de Discapacidad, en el marco de la Ley N977 de fecha 26 de septiembre de 2017, DS N3437 de 20 de diciembre de 2017 y Resolucion Ministerial N010 de fecha 10 de enero de 2018, primer desembolso.</t>
  </si>
  <si>
    <t>De: 00099021001 Transferencia de recursos al GAM Bolivar para el pago del Bono de Discapacidad, en el marco de la Ley N977 de fecha 26 de septiembre de 2017, DS N3437 de 20 de diciembre de 2017 y Resolucion Ministerial N010 de fecha 10 de enero de 2018.</t>
  </si>
  <si>
    <t>De: 00099021001 Transferencia de recursos al GAM Tacopaya para el pago del Bono de Discapacidad, en el marco de la Ley N977 de fecha 26 de septiembre de 2017, DS N3437 de 20 de diciembre de 2017 y Resolucion Ministerial N010 de fecha 10 de enero de 2018.</t>
  </si>
  <si>
    <t>De: 00099021001 Transferencia de recursos al GAM Trigal para el pago del Bono de Discapacidad, en el marco de la Ley N977 de fecha 26 de septiembre de 2017, DS N3437 de 20 de diciembre de 2017 y Resolucion Ministerial N010 de fecha 10 de enero de 2018, primer desembolso.</t>
  </si>
  <si>
    <t>De: 00099021001 Transferencia de recursos al GAM Vallegrande para el pago del Bono de Discapacidad, en el marco de la Ley N977 de fecha 26 de septiembre de 2017, DS N3437 de 20 de diciembre de 2017 y Resolucion Ministerial N010 de fecha 10 de enero de 2018, primer desembolso.</t>
  </si>
  <si>
    <t>De: 00099021001 Transferencia de recursos al GAM Boyuibe para el pago del Bono de Discapacidad, en el marco de la Ley N977 de fecha 26 de septiembre de 2017, DS N3437 de 20 de diciembre de 2017 y Resolucion Ministerial N010 de fecha 10 de enero de 2018.</t>
  </si>
  <si>
    <t>De: 00099021001 Transferencia de recursos al GAM Camiri para el pago del Bono de Discapacidad, en el marco de la Ley N977 de fecha 26 de septiembre de 2017, DS N3437 de 20 de diciembre de 2017 y Resolucion Ministerial N010 de fecha 10 de enero de 2018, primer desembolso.</t>
  </si>
  <si>
    <t>De: 00099021001 Transferencia de recursos al GAM Gutierrez para el pago del Bono de Discapacidad, en el marco de la Ley N977 de fecha 26 de septiembre de 2017, DS N3437 de 20 de diciembre de 2017 y Resolucion Ministerial N010 de fecha 10 de enero de 2018.</t>
  </si>
  <si>
    <t>De: 00099021001 Transferencia de recursos al GAM Cuevo para el pago del Bono de Discapacidad, en el marco de la Ley N977 de fecha 26 de septiembre de 2017, DS N3437 de 20 de diciembre de 2017 y Resolucion Ministerial N010 de fecha 10 de enero de 2018.</t>
  </si>
  <si>
    <t>De: 00099021001 Transferencia de recursos al GAM Cabezas para el pago del Bono de Discapacidad, en el marco de la Ley N977 de fecha 26 de septiembre de 2017, DS N3437 de 20 de diciembre de 2017 y Resolucion Ministerial N010 de fecha 10 de enero de 2018, primer desembolso.</t>
  </si>
  <si>
    <t>De: 00099021001 Transferencia de recursos al GAM Lagunillas para el pago del Bono de Discapacidad, en el marco de la Ley N977 de fecha 26 de septiembre de 2017, DS N3437 de 20 de diciembre de 2017 y Resolucion Ministerial N010 de fecha 10 de enero de 2018.</t>
  </si>
  <si>
    <t>De: 00099021001 Transferencia de recursos al GAM Santa Rosa del Sara para el pago del Bono de Discapacidad, en el marco de la Ley N977 de fecha 26 de septiembre de 2017, DS N3437 de 20 de diciembre de 2017 y Resolucion Ministerial N010 de fecha 10 de enero de 2018.</t>
  </si>
  <si>
    <t>De: 00099021001 Transferencia de recursos al GAM Portachuelo para el pago del Bono de Discapacidad, en el marco de la Ley N977 de fecha 26 de septiembre de 2017, DS N3437 de 20 de diciembre de 2017 y Resolucion Ministerial N010 de fecha 10 de enero de 2018.</t>
  </si>
  <si>
    <t>De: 00099021001 Transferencia de recursos al GAM Robore para el pago del Bono de Discapacidad, en el marco de la Ley N977 de fecha 26 de septiembre de 2017, DS N3437 de 20 de diciembre de 2017 y Resolucion Ministerial N010 de fecha 10 de enero de 2018, primer desembolso.</t>
  </si>
  <si>
    <t>De: 00099021001 Transferencia de recursos al GAM Pailon para el pago del Bono de Discapacidad, en el marco de la Ley N977 de fecha 26 de septiembre de 2017, DS N3437 de 20 de diciembre de 2017 y Resolucion Ministerial N010 de fecha 10 de enero de 2018.</t>
  </si>
  <si>
    <t>De: 00099021001 Transferencia de recursos al GAM San Jose para el pago del Bono de Discapacidad, en el marco de la Ley N977 de fecha 26 de septiembre de 2017, DS N3437 de 20 de diciembre de 2017 y Resolucion Ministerial N010 de fecha 10 de enero de 2018.</t>
  </si>
  <si>
    <t>De: 00099021001 Transferencia de recursos al GAM San Carlos para el pago del Bono de Discapacidad, en el marco de la Ley N977 de fecha 26 de septiembre de 2017, DS N3437 de 20 de diciembre de 2017 y Resolucion Ministerial N010 de fecha 10 de enero de 2018, primer desembolso.</t>
  </si>
  <si>
    <t>De: 00099021001 Transferencia de recursos al GAM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</si>
  <si>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San Rafael para el pago del Bono de Discapacidad, en el marco de la Ley N977 de fecha 26 de septiembre de 2017, DS N3437 de 20 de diciembre de 2017 y Resolucion Ministerial N010 de fecha 10 de enero de 2018.</t>
  </si>
  <si>
    <t>De: 00099021001 Transferencia de recursos al GAM San Miguel para el pago del Bono de Discapacidad, en el marco de la Ley N977 de fecha 26 de septiembre de 2017, DS N3437 de 20 de diciembre de 2017 y Resolucion Ministerial N010 de fecha 10 de enero de 2018</t>
  </si>
  <si>
    <t>De: 00099021001 Transferencia de recursos al GAM San Ignacio para el pago del Bono de Discapacidad, en el marco de la Ley N977 de fecha 26 de septiembre de 2017, DS N3437 de 20 de diciembre de 2017 y Resolucion Ministerial N010 de fecha 10 de enero de 2018, primer desembolso.</t>
  </si>
  <si>
    <t>De: 00099021001 Transferencia de recursos al GAM Warnes para el pago del Bono de Discapacidad, en el marco de la Ley N977 de fecha 26 de septiembre de 2017, DS N3437 de 20 de diciembre de 2017 y Resolucion Ministerial N010 de fecha 10 de enero de 2018, primer desembolso.</t>
  </si>
  <si>
    <t>De: 00099021001 Transferencia de recursos al GAM El Torno para el pago del Bono de Discapacidad, en el marco de la Ley N977 de fecha 26 de septiembre de 2017, DS N3437 de 20 de diciembre de 2017 y Resolucion Ministerial N010 de fecha 10 de enero de 2018, primer desembolso.</t>
  </si>
  <si>
    <t>De: 00099021001 Transferencia de recursos al GAM La Guardia para el pago del Bono de Discapacidad, en el marco de la Ley N977 de fecha 26 de septiembre de 2017, DS N3437 de 20 de diciembre de 2017 y Resolucion Ministerial N010 de fecha 10 de enero de 2018, primer desembolso.</t>
  </si>
  <si>
    <t>De: 00099021001 Transferencia de recursos al GAM Porongo (Ayacucho) para el pago del Bono de Discapacidad, en el marco de la Ley N977 de fecha 26 de septiembre de 2017, DS N3437 de 20 de diciembre de 2017 y Resolucion Ministerial N010 de fecha 10 de enero de 2018</t>
  </si>
  <si>
    <t>De: 00099021001 Transferencia de recursos al GAM Papel Pampa para el pago del Bono de Discapacidad, en el marco de la Ley N977 de fecha 26 de septiembre de 2017, DS N3437 de 20 de diciembre de 2017 y Resolucion Ministerial N010 de fecha 10 de enero de 2018.</t>
  </si>
  <si>
    <t>De: 00099021001 Transferencia de recursos al GAM San Pedro de Curahuara para el pago del Bono de Discapacidad, en el marco de la Ley N977 de fecha 26 de septiembre de 2017, DS N3437 de 20 de diciembre de 2017 y Resolucion Ministerial N010 de fecha 10 de enero de 2018.</t>
  </si>
  <si>
    <t>De: 00099021001 Transferencia de recursos al GAM Curva para el pago del Bono de Discapacidad, en el marco de la Ley N977 de fecha 26 de septiembre de 2017, DS N3437 de 20 de diciembre de 2017 y Resolucion Ministerial N010 de fecha 10 de enero de 2018.</t>
  </si>
  <si>
    <t>De: 00099021001 Transferencia de recursos al GAM General Juan Jose Perez (Charazani) para el pago del Bono de Discapacidad, en el marco de la Ley N977 de fecha 26 de septiembre de 2017, DS N3437 de 20 de diciembre de 2017 y Resolucion Ministerial N010 de fecha 10 de enero de 2018.</t>
  </si>
  <si>
    <t>De: 00099021001 Transferencia de recursos al GAM San Buenaventura para el pago del Bono de Discapacidad, en el marco de la Ley N977 de fecha 26 de septiembre de 2017, DS N3437 de 20 de diciembre de 2017 y Resolucion Ministerial N010 de fecha 10 de enero de 2018, primer desembolso.</t>
  </si>
  <si>
    <t>De: 00099021001 Transferencia de recursos al GAM Ixiamas para el pago del Bono de Discapacidad, en el marco de la Ley N977 de fecha 26 de septiembre de 2017, DS N3437 de 20 de diciembre de 2017 y Resolucion Ministerial N010 de fecha 10 de enero de 2018, primer desembolso.</t>
  </si>
  <si>
    <t>De: 00099021001 Transferencia de recursos al GAM Coripata para el pago del Bono de Discapacidad, en el marco de la Ley N977 de fecha 26 de septiembre de 2017, DS N3437 de 20 de diciembre de 2017 y Resolucion Ministerial N010 de fecha 10 de enero de 2018.</t>
  </si>
  <si>
    <t>De: 00099021001 Transferencia de recursos al GAM Laja para el pago del Bono de Discapacidad, en el marco de la Ley N977 de fecha 26 de septiembre de 2017, DS N3437 de 20 de diciembre de 2017 y Resolucion Ministerial N010 de fecha 10 de enero de 2018, primer desembolso.</t>
  </si>
  <si>
    <t>De: 00099021001 Transferencia de recursos al GAM Pucarani para el pago del Bono de Discapacidad, en el marco de la Ley N977 de fecha 26 de septiembre de 2017, DS N3437 de 20 de diciembre de 2017 y Resolucion Ministerial N010 de fecha 10 de enero de 2018, primer desembolso.</t>
  </si>
  <si>
    <t>De: 00099021001 Transferencia de recursos al GAM La Asunta para el pago del Bono de Discapacidad, en el marco de la Ley N977 de fecha 26 de septiembre de 2017, DS N3437 de 20 de diciembre de 2017 y Resolucion Ministerial N010 de fecha 10 de enero de 2018.</t>
  </si>
  <si>
    <t>De: 00099021001 Transferencia de recursos al GAM Palos Blancos para el pago del Bono de Discapacidad, en el marco de la Ley N977 de fecha 26 de septiembre de 2017, DS N3437 de 20 de diciembre de 2017 y Resolucion Ministerial N010 de fecha 10 de enero de 2018, primer desembolso.</t>
  </si>
  <si>
    <t>De: 00099021001 Transferencia de recursos al GAM Yanacachi para el pago del Bono de Discapacidad, en el marco de la Ley N977 de fecha 26 de septiembre de 2017, DS N3437 de 20 de diciembre de 2017 y Resolucion Ministerial N010 de fecha 10 de enero de 2018.</t>
  </si>
  <si>
    <t>De: 00099021001 Transferencia de recursos al GAM Irupana (Villa de Lanza) para el pago del Bono de Discapacidad, en el marco de la Ley N977 de fecha 26 de septiembre de 2017, DS N3437 de 20 de diciembre de 2017 y Resolucion Ministerial N010 de fecha 10 de enero de 2018, primer desembolso.</t>
  </si>
  <si>
    <t>De: 00099021001 Transferencia de recursos al GAM Chulumani ( Villa de la Libertad) para el pago del Bono de Discapacidad, en el marco de la Ley N977 de fecha 26 de septiembre de 2017, DS N3437 de 20 de diciembre de 2017 y Resolucion Ministerial N010 de fecha 10 de enero de 2018, primer desembolso.</t>
  </si>
  <si>
    <t>De: 00099021001 Transferencia de recursos al GAM Cairoma para el pago del Bono de Discapacidad, en el marco de la Ley N977 de fecha 26 de septiembre de 2017, DS N3437 de 20 de diciembre de 2017 y Resolucion Ministerial N010 de fecha 10 de enero de 2018.</t>
  </si>
  <si>
    <t>De: 00099021001 Transferencia de recursos al GAM Malla para el pago del Bono de Discapacidad, en el marco de la Ley N977 de fecha 26 de septiembre de 2017, DS N3437 de 20 de diciembre de 2017 y Resolucion Ministerial N010 de fecha 10 de enero de 2018.</t>
  </si>
  <si>
    <t>De: 00099021001 Transferencia de recursos al GAM Yaco para el pago del Bono de Discapacidad, en el marco de la Ley N 977 de fecha 26 de septiembre de 2017, DS N3437 de 20 de diciembre de 2017 y Resolucion Ministerial N 010 de fecha 10 de enero de 2018.</t>
  </si>
  <si>
    <t>De: 00099021001 Transferencia de recursos al GAM Sapahaqui para el pago del Bono de Discapacidad, en el marco de la Ley N977 de fecha 26 de septiembre de 2017, DS N3437 de 20 de diciembre de 2017 y Resolucion Ministerial N010 de fecha 10 de enero de 2018.</t>
  </si>
  <si>
    <t>De: 00099021001 Transferencia de recursos al GAM Luribay para el pago del Bono de Discapacidad, en el marco de la Ley N 977 de fecha 26 de septiembre de 2017, DS N3437 de 20 de diciembre de 2017 y Resolucion Ministerial N010 de fecha 10 de enero de 2018.</t>
  </si>
  <si>
    <t>De: 00099021001 Transferencia de recursos al GAM Pelechuco para el pago del Bono de Discapacidad, en el marco de la Ley N 977 de fecha 26 de septiembre de 2017, DS N3437 de 20 de diciembre de 2017 y Resolucion Ministerial N010 de fecha 10 de enero de 2018.</t>
  </si>
  <si>
    <t>De: 00099021001 Transferencia de recursos al GAM Apolo para el pago del Bono de Discapacidad, en el marco de la Ley N977 de fecha 26 de septiembre de 2017, DS N3437 de 20 de diciembre de 2017 y Resolucion Ministerial N010 de fecha 10 de enero de 2018.</t>
  </si>
  <si>
    <t>De: 00099021001 Transferencia de recursos al GAM Carabuco para el pago del Bono de Discapacidad, en el marco de la Ley N977 de fecha 26 de septiembre de 2017, DS N3437 de 20 de diciembre de 2017 y Resolucion Ministerial N010 de fecha 10 de enero de 2018.</t>
  </si>
  <si>
    <t>De: 00099021001 Transferencia de recursos al GAM Arque para el pago del Bono de Discapacidad, en el marco de la Ley N977 de fecha 26 de septiembre de 2017, DS N3437 de 20 de diciembre de 2017 y Resolucion Ministerial N010 de fecha 10 de enero de 2018.</t>
  </si>
  <si>
    <t>De: 00099021001 Transferencia de recursos al GAM Vacas para el pago del Bono de Discapacidad, en el marco de la Ley N977 de fecha 26 de septiembre de 2017, DS N3437 de 20 de diciembre de 2017 y Resolucion Ministerial N010 de fecha 10 de enero de 2018.</t>
  </si>
  <si>
    <t>De: 00099021001 Transferencia de recursos al GAM Arani para el pago del Bono de Discapacidad, en el marco de la Ley N977 de fecha 26 de septiembre de 2017, DS N3437 de 20 de diciembre de 2017 y Resolucion Ministerial N010 de fecha 10 de enero de 2018.</t>
  </si>
  <si>
    <t>De: 00099021001 Transferencia de recursos al GAM Puerto Villarroel para el pago del Bono de Discapacidad, en el marco de la Ley N977 de fecha 26 de septiembre de 2017, DS N3437 de 20 de diciembre de 2017 y Resolucion Ministerial N010 de fecha 10 de enero de 2018, primer desembolso.</t>
  </si>
  <si>
    <t>De: 00099021001 Transferencia de recursos al GAM Chimore para el pago del Bono de Discapacidad, en el marco de la Ley N977 de fecha 26 de septiembre de 2017, DS N3437 de 20 de diciembre de 2017 y Resolucion Ministerial N010 de fecha 10 de enero de 2018.</t>
  </si>
  <si>
    <t>VENTA DE DIVISAS CON TRANSFERENCIA DE FONDOS A SOLICITUD DE MINISTERIO DE GOBIERNO SEGUN SOLICITUD 4222 REF: HABERES DE AGREGADOS POLICIALES EN EL EXTERIOR CORRESPONDIENTE AL MES DE NOVIEMBRE 2017 (CUENTAS EXTRANJERAS) LIB. 00099021001 TGN-RECURSOS ORDINARIOS (3987)</t>
  </si>
  <si>
    <t>De: 00099021001 Transferencia de recursos al GAM La Paz para el pago del Bono de Discapacidad, en el marco de la Ley N977 de fecha 26 de septiembre de 2017, DS N3437 de 20 de diciembre de 2017 y Resolucion Ministerial N010 de fecha 10 de enero de 2018, primer desembolso.</t>
  </si>
  <si>
    <t>De: 00099021001 Transferencia de recursos al GAM Collana para el pago del Bono de Discapacidad, en el marco de la Ley N977 de fecha 26 de septiembre de 2017, DS N3437 de 20 de diciembre de 2017 y Resolucion Ministerial N010 de fecha 10 de enero de 2018.</t>
  </si>
  <si>
    <t>De: 00099021001 Transferencia de recursos al GAM Colquencha para el pago del Bono de Discapacidad, en el marco de la Ley N977 de fecha 26 de septiembre de 2017, DS N3437 de 20 de diciembre de 2017 y Resolucion Ministerial N010 de fecha 10 de enero de 2018.</t>
  </si>
  <si>
    <t>De: 00099021001 Transferencia de recursos al GAM Patacamaya para el pago del Bono de Discapacidad, en el marco de la Ley N977 de fecha 26 de septiembre de 2017, DS N3437 de 20 de diciembre de 2017 y Resolucion Ministerial N010 de fecha 10 de enero de 2018.</t>
  </si>
  <si>
    <t>De: 00099021001 Transferencia de recursos al GAM Calamarca para el pago del Bono de Discapacidad, en el marco de la Ley N977 de fecha 26 de septiembre de 2017, DS N3437 de 20 de diciembre de 2017 y Resolucion Ministerial N010 de fecha 10 de enero de 2018, primer desembolso.</t>
  </si>
  <si>
    <t>De: 00099021001 Transferencia de recursos al GAM Ayo Ayo para el pago del Bono de Discapacidad, en el marco de la Ley N977 de fecha 26 de septiembre de 2017, DS N3437 de 20 de diciembre de 2017 y Resolucion Ministerial N010 de fecha 10 de enero de 2018.</t>
  </si>
  <si>
    <t>De: 00099021001 Transferencia de recursos al GAM Umala para el pago del Bono de Discapacidad, en el marco de la Ley N977 de fecha 26 de septiembre de 2017, DS N3437 de 20 de diciembre de 2017 y Resolucion Ministerial N010 de fecha 10 de enero de 2018.</t>
  </si>
  <si>
    <t>De: 00099021001 Transferencia de recursos al GAM Sica Sica para el pago del Bono de Discapacidad, en el marco de la Ley N977 de fecha 26 de septiembre de 2017, DS N3437 de 20 de diciembre de 2017 y Resolucion Ministerial N010 de fecha 10 de enero de 2018.</t>
  </si>
  <si>
    <t>De: 00099021001 Transferencia de recursos al GAM Caranavi para el pago del Bono de Discapacidad, en el marco de la Ley N977 de fecha 26 de septiembre de 2017, DS N3437 de 20 de diciembre de 2017 y Resolucion Ministerial N010 de fecha 10 de enero de 2018, primer desembolso.</t>
  </si>
  <si>
    <t>De: 00099021001 Transferencia de recursos al GAM Desaguadero para el pago del Bono de Discapacidad, en el marco de la Ley N977 de fecha 26 de septiembre de 2017, DS N3437 de 20 de diciembre de 2017 y Resolucion Ministerial N010 de fecha 10 de enero de 2018.</t>
  </si>
  <si>
    <t>De: 00099021001 Transferencia de recursos al GAM Tiahuanacu para el pago del Bono de Discapacidad, en el marco de la Ley N977 de fecha 26 de septiembre de 2017, DS N3437 de 20 de diciembre de 2017 y Resolucion Ministerial N010 de fecha 10 de enero de 2018.</t>
  </si>
  <si>
    <t>De: 00099021001 Transferencia de recursos al GAM Guaqui para el pago del Bono de Discapacidad, en el marco de la Ley N977 de fecha 26 de septiembre de 2017, DS N3437 de 20 de diciembre de 2017 y Resolucion Ministerial N010 de fecha 10 de enero de 2018, primer desembolso.</t>
  </si>
  <si>
    <t>De: 00099021001 Transferencia de recursos al GAM Viacha para el pago del Bono de Discapacidad, en el marco de la Ley N977 de fecha 26 de septiembre de 2017, DS N3437 de 20 de diciembre de 2017 y Resolucion Ministerial N010 de fecha 10 de enero de 2018, primer desembolso.</t>
  </si>
  <si>
    <t>De: 00099021001 Transferencia de recursos al GAM Inquisivi para el pago del Bono de Discapacidad, en el marco de la Ley N977 de fecha 26 de septiembre de 2017, DS N3437 de 20 de diciembre de 2017 y Resolucion Ministerial N010 de fecha 10 de enero de 2018, primer desembolso.</t>
  </si>
  <si>
    <t>De: 00099021001 Transferencia de recursos al GAM Achocalla para el pago del Bono de Discapacidad, en el marco de la Ley N977 de fecha 26 de septiembre de 2017, DS N3437 de 20 de diciembre de 2017 y Resolucion Ministerial N010 de fecha 10 de enero de 2018.</t>
  </si>
  <si>
    <t>De: 00099021001 Transferencia de recursos al GAM Mecapaca para el pago del Bono de Discapacidad, en el marco de la Ley N977 de fecha 26 de septiembre de 2017, DS N3437 de 20 de diciembre de 2017 y Resolucion Ministerial N010 de fecha 10 de enero de 2018.</t>
  </si>
  <si>
    <t>De: 00099021001 Transferencia de recursos al GAM Palca para el pago del Bono de Discapacidad, en el marco de la Ley N977 de fecha 26 de septiembre de 2017, DS N3437 de 20 de diciembre de 2017 y Resolucion Ministerial N010 de fecha 10 de enero de 2018.</t>
  </si>
  <si>
    <t>De: 00099021001 Transferencia de recursos al GAM Villa Charcas para el pago del Bono de Discapacidad, en el marco de la Ley N977 de fecha 26 de septiembre de 2017, DS N3437 de 20 de diciembre de 2017 y Resolucion Ministerial N010 de fecha 10 de enero de 2018.</t>
  </si>
  <si>
    <t>De: 00099021001 Transferencia de recursos al GAM Machareti para el pago del Bono de Discapacidad, en el marco de la Ley N977 de fecha 26 de septiembre de 2017, DS N3437 de 20 de diciembre de 2017 y Resolucion Ministerial N010 de fecha 10 de enero de 2018, primer desembolso.</t>
  </si>
  <si>
    <t>De: 00099021001 Transferencia de recursos al GAM Villa de Huacaya para el pago del Bono de Discapacidad, en el marco de la Ley N977 de fecha 26 de septiembre de 2017, DS N3437 de 20 de diciembre de 2017 y Resolucion Ministerial N010 de fecha 10 de enero de 2018, primer desembolso.</t>
  </si>
  <si>
    <t>De: 00099021001 Transferencia de recursos al GAM Salinas de G. Mendoza para el pago del Bono de Discapacidad, en el marco de la Ley N977 de fecha 26 de septiembre de 2017, DS N3437 de 20 de diciembre de 2017 y Resolucion Ministerial N010 de fecha 10 de enero de 2018.</t>
  </si>
  <si>
    <t>De: 00099021001 Transferencia de recursos al GAM Belen de Andamarca para el pago del Bono de Discapacidad, en el marco de la Ley N977 de fecha 26 de septiembre de 2017, DS N3437 de 20 de diciembre de 2017 y Resolucion Ministerial N010 de fecha 10 de enero de 2018.</t>
  </si>
  <si>
    <t>De: 00099021001 Transferencia de recursos al GAM Andamarca (Santiago de Andamarca) para el pago del Bono de Discapacidad, en el marco de la Ley N977 de fecha 26 de septiembre de 2017, DS N3437 de 20 de diciembre de 2017 y Resolucion Ministerial N010 de fecha 10 de enero de 2018.</t>
  </si>
  <si>
    <t>De: 00099021001 Transferencia de recursos al GAM Toledo para el pago del Bono de Discapacidad, en el marco de la Ley N977 de fecha 26 de septiembre de 2017, DS N3437 de 20 de diciembre de 2017 y Resolucion Ministerial N010 de fecha 10 de enero de 2018.</t>
  </si>
  <si>
    <t>De: 00099021001 Transferencia de recursos al GAM Esmeralda para el pago del Bono de Discapacidad, en el marco de la Ley N977 de fecha 26 de septiembre de 2017, DS N3437 de 20 de diciembre de 2017 y Resolucion Ministerial N010 de fecha 10 de enero de 2018.</t>
  </si>
  <si>
    <t>De: 00099021001 Transferencia de recursos al GAM Escara para el pago del Bono de Discapacidad, en el marco de la Ley N977 de fecha 26 de septiembre de 2017, DS N3437 de 20 de diciembre de 2017 y Resolucion Ministerial N010 de fecha 10 de enero de 2018.</t>
  </si>
  <si>
    <t>De: 00099021001 Transferencia de recursos al GAM Huachacalla para el pago del Bono de Discapacidad, en el marco de la Ley N977 de fecha 26 de septiembre de 2017, DS N3437 de 20 de diciembre de 2017 y Resolucion Ministerial N010 de fecha 10 de enero de 2018.</t>
  </si>
  <si>
    <t>De: 00099021001 Transferencia de recursos al GAM Turco para el pago del Bono de Discapacidad, en el marco de la Ley N977 de fecha 26 de septiembre de 2017, DS N3437 de 20 de diciembre de 2017 y Resolucion Ministerial N010 de fecha 10 de enero de 2018.</t>
  </si>
  <si>
    <t>De: 00099021001 Transferencia de recursos al GAM Curahuara de Carangas para el pago del Bono de Discapacidad, en el marco de la Ley N977 de fecha 26 de septiembre de 2017, DS N3437 de 20 de diciembre de 2017 y Resolucion Ministerial N010 de fecha 10 de enero de 2018, primer desembolso.</t>
  </si>
  <si>
    <t>De: 00099021001 Transferencia de recursos al GAM Choquecota para el pago del Bono de Discapacidad, en el marco de la Ley N977 de fecha 26 de septiembre de 2017, DS N3437 de 20 de diciembre de 2017 y Resolucion Ministerial N010 de fecha 10 de enero de 2018.</t>
  </si>
  <si>
    <t>De: 00099021001 Transferencia de recursos al GAM Corque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</si>
  <si>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t>
  </si>
  <si>
    <t>De: 00099021001 Transferencia de recursos al GAM Santiago de Huari para el pago del Bono de Discapacidad, en el marco de la Ley N977 de fecha 26 de septiembre de 2017, DS N3437 de 20 de diciembre de 2017 y Resolucion Ministerial N010 de fecha 10 de enero de 2018.</t>
  </si>
  <si>
    <t>De: 00099021001 Transferencia de recursos al GAM Eucaliptus para el pago del Bono de Discapacidad, en el marco de la Ley N977 de fecha 26 de septiembre de 2017, DS N3437 de 20 de diciembre de 2017 y Resolucion Ministerial N010 de fecha 10 de enero de 2018.</t>
  </si>
  <si>
    <t>De: 00099021001 Transferencia de recursos al GAM Antequera para el pago del Bono de Discapacidad, en el marco de la Ley N977 de fecha 26 de septiembre de 2017, DS N3437 de 20 de diciembre de 2017 y Resolucion Ministerial N010 de fecha 10 de enero de 2018.</t>
  </si>
  <si>
    <t>De: 00099021001 Transferencia de recursos al GAM Pazna para el pago del Bono de Discapacidad, en el marco de la Ley N977 de fecha 26 de septiembre de 2017, DS N3437 de 20 de diciembre de 2017 y Resolucion Ministerial N010 de fecha 10 de enero de 2018.</t>
  </si>
  <si>
    <t>De: 00099021001 Transferencia de recursos al GAM Poopo (Villa Poopo) para el pago del Bono de Discapacidad, en el marco de la Ley N977 de fecha 26 de septiembre de 2017, DS N3437 de 20 de diciembre de 2017 y Resolucion Ministerial N010 de fecha 10 de enero de 2018.</t>
  </si>
  <si>
    <t>De: 00099021001 Transferencia de recursos al GAM Machacamarca para el pago del Bono de Discapacidad, en el marco de la Ley N977 de fecha 26 de septiembre de 2017, DS N3437 de 20 de diciembre de 2017 y Resolucion Ministerial N010 de fecha 10 de enero de 2018, primer desembolso.</t>
  </si>
  <si>
    <t>De: 00099021001 Transferencia de recursos al GAM Huanuni para el pago del Bono de Discapacidad, en el marco de la Ley N977 de fecha 26 de septiembre de 2017, DS N3437 de 20 de diciembre de 2017 y Resolucion Ministerial N010 de fecha 10 de enero de 2018, primer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</si>
  <si>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primer desembolso.</t>
  </si>
  <si>
    <t>De: 00099021001 Transferencia de recursos al GAM Challapata para el pago del Bono de Discapacidad, en el marco de la Ley N977 de fecha 26 de septiembre de 2017, DS N3437 de 20 de diciembre de 2017 y Resolucion Ministerial N010 de fecha 10 de enero de 2018, primer desembolso.</t>
  </si>
  <si>
    <t>De: 00099021001 Transferencia de recursos al GAM El Choro para el pago del Bono de Discapacidad, en el marco de la Ley N977 de fecha 26 de septiembre de 2017, DS N3437 de 20 de diciembre de 2017 y Resolucion Ministerial N010 de fecha 10 de enero de 2018.</t>
  </si>
  <si>
    <t>De: 00099021001 Transferencia de recursos al GAM Caracollo para el pago del Bono de Discapacidad, en el marco de la Ley N977 de fecha 26 de septiembre de 2017, DS N3437 de 20 de diciembre de 2017 y Resolucion Ministerial N010 de fecha 10 de enero de 2018.</t>
  </si>
  <si>
    <t>De: 00099021001 Transferencia de recursos al GAM Oruro para el pago del Bono de Discapacidad, en el marco de la Ley N977 de fecha 26 de septiembre de 2017, DS N3437 de 20 de diciembre de 2017 y Resolucion Ministerial N010 de fecha 10 de enero de 2018, primer desembolso.</t>
  </si>
  <si>
    <t>De: 00099021001 Transferencia de recursos al GAM Shinahota para el pago del Bono de Discapacidad, en el marco de la Ley N977 de fecha 26 de septiembre de 2017, DS N3437 de 20 de diciembre de 2017 y Resolucion Ministerial N010 de fecha 10 de enero de 2018.</t>
  </si>
  <si>
    <t>De: 00099021001 Transferencia de recursos al GAM Entre Rios para el pago del Bono de Discapacidad, en el marco de la Ley N977 de fecha 26 de septiembre de 2017, DS N3437 de 20 de diciembre de 2017 y Resolucion Ministerial N010 de fecha 10 de enero de 2018, primer desembolso.</t>
  </si>
  <si>
    <t>De: 00099021001 Transferencia de recursos al GAM Alalay para el pago del Bono de Discapacidad, en el marco de la Ley N977 de fecha 26 de septiembre de 2017, DS N3437 de 20 de diciembre de 2017 y Resolucion Ministerial N010 de fecha 10 de enero de 2018, primer desembolso.</t>
  </si>
  <si>
    <t>De: 00099021001 Transferencia de recursos al GAM San Javier para el pago del Bono de Discapacidad, en el marco de la Ley N977 de fecha 26 de septiembre de 2017, DS N3437 de 20 de diciembre de 2017 y Resolucion Ministerial N010 de fecha 10 de enero de 2018.</t>
  </si>
  <si>
    <t>De: 00099021001 Transferencia de recursos al GAM Colpa Belgica para el pago del Bono de Discapacidad, en el marco de la Ley N977 de fecha 26 de septiembre de 2017, DS N3437 de 20 de diciembre de 2017 y Resolucion Ministerial N010 de fecha 10 de enero de 2018.</t>
  </si>
  <si>
    <t>De: 00099021001 Transferencia de recursos al GAM Cuatro Canadas para el pago del Bono de Discapacidad, en el marco de la Ley N977 de fecha 26 de septiembre de 2017, DS N3437 de 20 de diciembre de 2017 y Resolucion Ministerial N010 de fecha 10 de enero de 2018.</t>
  </si>
  <si>
    <t>De: 00099021001 Transferencia de recursos al GAM San Pedro para el pago del Bono de Discapacidad, en el marco de la Ley N977 de fecha 26 de septiembre de 2017, DS N3437 de 20 de diciembre de 2017 y Resolucion Ministerial N010 de fecha 10 de enero de 2018.</t>
  </si>
  <si>
    <t>De: 00099021001 Transferencia de recursos al GAM Fernandez Alonso para el pago del Bono de Discapacidad, en el marco de la Ley N977 de fecha 26 de septiembre de 2017, DS N3437 de 20 de diciembre de 2017 y Resolucion Ministerial N010 de fecha 10 de enero de 2018.</t>
  </si>
  <si>
    <t>De: 00099021001 Transferencia de recursos al GAM San Juan para el pago del Bono de Discapacidad, en el marco de la Ley N977 de fecha 26 de septiembre de 2017, DS N3437 de 20 de diciembre de 2017 y Resolucion Ministerial N010 de fecha 10 de enero de 2018.</t>
  </si>
  <si>
    <t>De: 00099021001 Transferencia de recursos al GAM El Carmen Rivero Torrez para el pago del Bono de Discapacidad, en el marco de la Ley N977 de fecha 26 de septiembre de 2017, DS N3437 de 20 de diciembre de 2017 y Resolucion Ministerial N010 de fecha 10 de enero de 2018.</t>
  </si>
  <si>
    <t>De: 00099021001 Transferencia de recursos al GAM San Ramon para el pago del Bono de Discapacidad, en el marco de la Ley N977 de fecha 26 de septiembre de 2017, DS N3437 de 20 de diciembre de 2017 y Resolucion Ministerial N010 de fecha 10 de enero de 2018.</t>
  </si>
  <si>
    <t>De: 00099021001 Transferencia de recursos al GAM San Antonio de Lomerio para el pago del Bono de Discapacidad, en el marco de la Ley N977 de fecha 26 de septiembre de 2017, DS N3437 de 20 de diciembre de 2017 y Resolucion Ministerial N010 de fecha 10 de enero de 2018.</t>
  </si>
  <si>
    <t>De: 00099021001 Transferencia de recursos al GAM Okinawa Uno para el pago del Bono de Discapacidad, en el marco de la Ley N977 de fecha 26 de septiembre de 2017, DS N3437 de 20 de diciembre de 2017 y Resolucion Ministerial N010 de fecha 10 de enero de 2018.</t>
  </si>
  <si>
    <t>De: 00099021001 Transferencia de recursos al GAM El Puente para el pago del Bono de Discapacidad, en el marco de la Ley N977 de fecha 26 de septiembre de 2017, DS N3437 de 20 de diciembre de 2017 y Resolucion Ministerial N010 de fecha 10 de enero de 2018.</t>
  </si>
  <si>
    <t>De: 00099021001 Transferencia de recursos al GAM Urubicha para el pago del Bono de Discapacidad, en el marco de la Ley N977 de fecha 26 de septiembre de 2017, DS N3437 de 20 de diciembre de 2017 y Resolucion Ministerial N010 de fecha 10 de enero de 2018.</t>
  </si>
  <si>
    <t>De: 00099021001 Transferencia de recursos al GAM Ascencion de Guarayos para el pago del Bono de Discapacidad, en el marco de la Ley N977 de fecha 26 de septiembre de 2017, DS N3437 de 20 de diciembre de 2017 y Resolucion Ministerial N010 de fecha 10 de enero de 2018, primer desembolso.</t>
  </si>
  <si>
    <t>De: 00099021001 Transferencia de recursos al GAM Puerto Quijarro para el pago del Bono de Discapacidad, en el marco de la Ley N977 de fecha 26 de septiembre de 2017, DS N3437 de 20 de diciembre de 2017 y Resolucion Ministerial N010 de fecha 10 de enero de 2018.</t>
  </si>
  <si>
    <t>De: 00099021001 Transferencia de recursos al GAM Puerto Suarez para el pago del Bono de Discapacidad, en el marco de la Ley N977 de fecha 26 de septiembre de 2017, DS N3437 de 20 de diciembre de 2017 y Resolucion Ministerial N010 de fecha 10 de enero de 2018, primer desembolso.</t>
  </si>
  <si>
    <t>De: 00099021001 Transferencia de recursos al GAM Saipina para el pago del Bono de Discapacidad, en el marco de la Ley N977 de fecha 26 de septiembre de 2017, DS N3437 de 20 de diciembre de 2017 y Resolucion Ministerial N010 de fecha 10 de enero de 2018.</t>
  </si>
  <si>
    <t>De: 00099021001 Transferencia de recursos al GAM Comarapa para el pago del Bono de Discapacidad, en el marco de la Ley N977 de fecha 26 de septiembre de 2017, DS N3437 de 20 de diciembre de 2017 y Resolucion Ministerial N010 de fecha 10 de enero de 2018.</t>
  </si>
  <si>
    <t>De: 00099021001 Transferencia de recursos al GAM San Matias para el pago del Bono de Discapacidad, en el marco de la Ley N977 de fecha 26 de septiembre de 2017, DS N3437 de 20 de diciembre de 2017 y Resolucion Ministerial N010 de fecha 10 de enero de 2018, primer desembolso.</t>
  </si>
  <si>
    <t>De: 00099021001 Transferencia de recursos al GAM San Julian para el pago del Bono de Discapacidad, en el marco de la Ley N977 de fecha 26 de septiembre de 2017, DS N3437 de 20 de diciembre de 2017 y Resolucion Ministerial N010 de fecha 10 de enero de 2018, primer desembolso.</t>
  </si>
  <si>
    <t>De: 00099021001 Transferencia de recursos al GAM Concepcion para el pago del Bono de Discapacidad, en el marco de la Ley N977 de fecha 26 de septiembre de 2017, DS N3437 de 20 de diciembre de 2017 y Resolucion Ministerial N010 de fecha 10 de enero de 2018, primer desembolso.</t>
  </si>
  <si>
    <t>De: 00099021001 Transferencia de recursos al GAM Mineros para el pago del Bono de Discapacidad, en el marco de la Ley N977 de fecha 26 de septiembre de 2017, DS N3437 de 20 de diciembre de 2017 y Resolucion Ministerial N010 de fecha 10 de enero de 2018, primer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</si>
  <si>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primer desembolso.</t>
  </si>
  <si>
    <t>De: 00099021001 Transferencia de recursos al GAM Montero para el pago del Bono de Discapacidad, en el marco de la Ley N977 de fecha 26 de septiembre de 2017, DS N3437 de 20 de diciembre de 2017 y Resolucion Ministerial N010 de fecha 10 de enero de 2018, primer desembolso.</t>
  </si>
  <si>
    <t>De: 00099021001 Transferencia de recursos al GAM Quirusillas para el pago del Bono de Discapacidad, en el marco de la Ley N977 de fecha 26 de septiembre de 2017, DS N3437 de 20 de diciembre de 2017 y Resolucion Ministerial N010 de fecha 10 de enero de 2018.</t>
  </si>
  <si>
    <t>De: 00099021001 Transferencia de recursos al GAM Mairana para el pago del Bono de Discapacidad, en el marco de la Ley N977 de fecha 26 de septiembre de 2017, DS N3437 de 20 de diciembre de 2017 y Resolucion Ministerial N010 de fecha 10 de enero de 2018, primer desembolso.</t>
  </si>
  <si>
    <t>De: 00099021001 Transferencia de recursos al GAM Pampa Grande para el pago del Bono de Discapacidad, en el marco de la Ley N977 de fecha 26 de septiembre de 2017, DS N3437 de 20 de diciembre de 2017 y Resolucion Ministerial N010 de fecha 10 de enero de 2018.</t>
  </si>
  <si>
    <t>De: 00099021001 Transferencia de recursos al GAM Samaipata para el pago del Bono de Discapacidad, en el marco de la Ley N977 de fecha 26 de septiembre de 2017, DS N3437 de 20 de diciembre de 2017 y Resolucion Ministerial N010 de fecha 10 de enero de 2018, primer desembolso.</t>
  </si>
  <si>
    <t>De: 00099021001 Transferencia de recursos al GAM Pucara para el pago del Bono de Discapacidad, en el marco de la Ley N977 de fecha 26 de septiembre de 2017, DS N3437 de 20 de diciembre de 2017 y Resolucion Ministerial N010 de fecha 10 de enero de 2018, primer desembolso.</t>
  </si>
  <si>
    <t>De: 00099021001 Transferencia de recursos al GAM Postrer Valle para el pago del Bono de Discapacidad, en el marco de la Ley N977 de fecha 26 de septiembre de 2017, DS N3437 de 20 de diciembre de 2017 y Resolucion Ministerial N010 de fecha 10 de enero de 2018, primer desembolso.</t>
  </si>
  <si>
    <t>De: 00099021001 Transferencia de recursos al GAM Moro Moro para el pago del Bono de Discapacidad, en el marco de la Ley N977 de fecha 26 de septiembre de 2017, DS N3437 de 20 de diciembre de 2017 y Resolucion Ministerial N010 de fecha 10 de enero de 2018, primer desembolso.</t>
  </si>
  <si>
    <t>De: 00099021001 Transferencia de recursos al GAM El Alto para el pago del Bono de Discapacidad, en el marco de la Ley N977 de fecha 26 de septiembre de 2017, DS N3437 de 20 de diciembre de 2017 y Resolucion Ministerial N010 de fecha 10 de enero de 2018, primer desembolso.</t>
  </si>
  <si>
    <t>De: 00099021001 Transferencia de recursos al GAM Cotoca para el pago del Bono de Discapacidad, en el marco de la Ley N977 de fecha 26 de septiembre de 2017, DS N3437 de 20 de diciembre de 2017 y Resolucion Ministerial N010 de fecha 10 de enero de 2018, primer desembolso.</t>
  </si>
  <si>
    <t>De: 00099021001 Transferencia de recursos al GAM Santa Cruz para el pago del Bono de Discapacidad, en el marco de la Ley N977 de fecha 26 de septiembre de 2017, DS N3437 de 20 de diciembre de 2017 y Resolucion Ministerial N010 de fecha 10 de enero de 2018, primer desembolso.</t>
  </si>
  <si>
    <t>De: 00099021001 Transferencia de recursos al GAM El Puente para el pago del Bono de Discapacidad, en el marco de la Ley N977 de fecha 26 de septiembre de 2017, DS N3437 de 20 de diciembre de 2017 y Resolucion Ministerial N010 de fecha 10 de enero de 2018, primer desembolso.</t>
  </si>
  <si>
    <t>De: 00099021001 Transferencia de recursos al GAM San Lorenzo para el pago del Bono de Discapacidad, en el marco de la Ley N977 de fecha 26 de septiembre de 2017, DS N3437 de 20 de diciembre de 2017 y Resolucion Ministerial N010 de fecha 10 de enero de 2018, primer desembolso.</t>
  </si>
  <si>
    <t>De: 00099021001 Transferencia de recursos al GAM Yunchara para el pago del Bono de Discapacidad, en el marco de la Ley N977 de fecha 26 de septiembre de 2017, DS N3437 de 20 de diciembre de 2017 y Resolucion Ministerial N010 de fecha 10 de enero de 2018, primer desembolso.</t>
  </si>
  <si>
    <t>De: 00099021001 Transferencia de recursos al GAM Uriondo para el pago del Bono de Discapacidad, en el marco de la Ley N977 de fecha 26 de septiembre de 2017, DS N3437 de 20 de diciembre de 2017 y Resolucion Ministerial N010 de fecha 10 de enero de 2018, primer desembolso.</t>
  </si>
  <si>
    <t>De: 00099021001 Transferencia de recursos al GAM Villamontes para el pago del Bono de Discapacidad, en el marco de la Ley N977 de fecha 26 de septiembre de 2017, DS N3437 de 20 de diciembre de 2017 y Resolucion Ministerial N010 de fecha 10 de enero de 2018, primer desembolso.</t>
  </si>
  <si>
    <t>De: 00099021001 Transferencia de recursos al GAM Carapari para el pago del Bono de Discapacidad, en el marco de la Ley N977 de fecha 26 de septiembre de 2017, DS N3437 de 20 de diciembre de 2017 y Resolucion Ministerial N010 de fecha 10 de enero de 2018, primer desembolso.</t>
  </si>
  <si>
    <t>De: 00099021001 Transferencia de recursos al GAM Yacuiba para el pago del Bono de Discapacidad, en el marco de la Ley N977 de fecha 26 de septiembre de 2017, DS N3437 de 20 de diciembre de 2017 y Resolucion Ministerial N010 de fecha 10 de enero de 2018, primer desembolso.</t>
  </si>
  <si>
    <t>De: 00099021001 Transferencia de recursos al GAM Bermejo para el pago del Bono de Discapacidad, en el marco de la Ley N977 de fecha 26 de septiembre de 2017, DS N3437 de 20 de diciembre de 2017 y Resolucion Ministerial N010 de fecha 10 de enero de 2018, primer desembolso.</t>
  </si>
  <si>
    <t>De: 00099021001 Transferencia de recursos al GAM Padcaya para el pago del Bono de Discapacidad, en el marco de la Ley N977 de fecha 26 de septiembre de 2017, DS N3437 de 20 de diciembre de 2017 y Resolucion Ministerial N010 de fecha 10 de enero de 2018, primer desembolso.</t>
  </si>
  <si>
    <t>De: 00099021001 Transferencia de recursos al GAM Tarija para el pago del Bono de Discapacidad, en el marco de la Ley N977 de fecha 26 de septiembre de 2017, DS N3437 de 20 de diciembre de 2017 y Resolucion Ministerial N010 de fecha 10 de enero de 2018, primer desembolso.</t>
  </si>
  <si>
    <t>De: 00099021001 Transferencia de recursos al GAM Chuquihuta para el pago del Bono de Discapacidad, en el marco de la Ley N977 de fecha 26 de septiembre de 2017, DS N3437 de 20 de diciembre de 2017 y Resolucion Ministerial N010 de fecha 10 de enero de 2018.</t>
  </si>
  <si>
    <t>De: 00099021001 Transferencia de recursos al GAM Ckochas para el pago del Bono de Discapacidad, en el marco de la Ley N977 de fecha 26 de septiembre de 2017, DS N3437 de 20 de diciembre de 2017 y Resolucion Ministerial N010 de fecha 10 de enero de 2018.</t>
  </si>
  <si>
    <t>De: 00099021001 Transferencia de recursos al GAM San Agustin para el pago del Bono de Discapacidad, en el marco de la Ley N977 de fecha 26 de septiembre de 2017, DS N3437 de 20 de diciembre de 2017 y Resolucion Ministerial N010 de fecha 10 de enero de 2018, primer desembolso.</t>
  </si>
  <si>
    <t>De: 00099021001 Transferencia de recursos al GAM Villazon para el pago del Bono de Discapacidad, en el marco de la Ley N977 de fecha 26 de septiembre de 2017, DS N3437 de 20 de diciembre de 2017 y Resolucion Ministerial N010 de fecha 10 de enero de 2018, primer desembolso.</t>
  </si>
  <si>
    <t>De: 00099021001 Transferencia de recursos al GAM Tahua para el pago del Bono de Discapacidad, en el marco de la Ley N977 de fecha 26 de septiembre de 2017, DS N3437 de 20 de diciembre de 2017 y Resolucion Ministerial N010 de fecha 10 de enero de 2018.</t>
  </si>
  <si>
    <t>De: 00099021001 Transferencia de recursos al GAM Llica para el pago del Bono de Discapacidad, en el marco de la Ley N977 de fecha 26 de septiembre de 2017, DS N3437 de 20 de diciembre de 2017 y Resolucion Ministerial N010 de fecha 10 de enero de 2018, primer desembolso.</t>
  </si>
  <si>
    <t>De: 00099021001 Transferencia de recursos al GAM Acasio para el pago del Bono de Discapacidad, en el marco de la Ley N977 de fecha 26 de septiembre de 2017, DS N3437 de 20 de diciembre de 2017 y Resolucion Ministerial N010 de fecha 10 de enero de 2018.</t>
  </si>
  <si>
    <t>De: 00099021001 Transferencia de recursos al GAM Arampampa para el pago del Bono de Discapacidad, en el marco de la Ley N977 de fecha 26 de septiembre de 2017, DS N3437 de 20 de diciembre de 2017 y Resolucion Ministerial N010 de fecha 10 de enero de 2018, primer desembolso.</t>
  </si>
  <si>
    <t>De: 00099021001 Transferencia de recursos al GAM Porco para el pago del Bono de Discapacidad, en el marco de la Ley N977 de fecha 26 de septiembre de 2017, DS N3437 de 20 de diciembre de 2017 y Resolucion Ministerial N010 de fecha 10 de enero de 2018.</t>
  </si>
  <si>
    <t>De: 00099021001 Transferencia de recursos al GAM Tomave para el pago del Bono de Discapacidad, en el marco de la Ley N977 de fecha 26 de septiembre de 2017, DS N3437 de 20 de diciembre de 2017 y Resolucion Ministerial N010 de fecha 10 de enero de 2018.</t>
  </si>
  <si>
    <t>De: 00099021001 Transferencia de recursos al GAM Uyuni para el pago del Bono de Discapacidad, en el marco de la Ley N977 de fecha 26 de septiembre de 2017, DS N3437 de 20 de diciembre de 2017 y Resolucion Ministerial N010 de fecha 10 de enero de 2018, primer desembolso.</t>
  </si>
  <si>
    <t>De: 00099021001 Transferencia de recursos al GAM Caiza D para el pago del Bono de Discapacidad, en el marco de la Ley N977 de fecha 26 de septiembre de 2017, DS N3437 de 20 de diciembre de 2017 y Resolucion Ministerial N010 de fecha 10 de enero de 2018, primer desembolso.</t>
  </si>
  <si>
    <t>De: 00099021001 Transferencia de recursos al GAM Puna para el pago del Bono de Discapacidad, en el marco de la Ley N977 de fecha 26 de septiembre de 2017, DS N3437 de 20 de diciembre de 2017 y Resolucion Ministerial N010 de fecha 10 de enero de 2018, primer desembolso.</t>
  </si>
  <si>
    <t>De: 00099021001 Transferencia de recursos al GAM Caripuyo para el pago del Bono de Discapacidad, en el marco de la Ley N977 de fecha 26 de septiembre de 2017, DS N3437 de 20 de diciembre de 2017 y Resolucion Ministerial N010 de fecha 10 de enero de 2018.</t>
  </si>
  <si>
    <t>De: 00099021001 Transferencia de recursos al GAM Sacaca para el pago del Bono de Discapacidad, en el marco de la Ley N977 de fecha 26 de septiembre de 2017, DS N3437 de 20 de diciembre de 2017 y Resolucion Ministerial N010 de fecha 10 de enero de 2018.</t>
  </si>
  <si>
    <t>PROVISION DE FONDOS A SOLICITUD DE YACIMIENTOS PETROLIFEROS FISCALES BOLIVIANOS SEGUN SOLICITUD YPFB-0012-2018 REF: PAGO REGALIAS OCTUBRE 2017 TGN LIB. 00099021001 TGN YPFB PARTICIPACION 6% PRODUCCIÓN BRUTA DE HIDROCARBUROS BOCA DE POZO</t>
  </si>
  <si>
    <t>De: 00099021001 Transferencia de recursos al GAIOC de Charagua Iyambae para el pago del Bono de Discapacidad, en el marco de la Ley N 977 de fecha 26 de septiembre de 2017, DS N3437 de 20 de diciembre de 2017 y Resolucion Ministerial N010 de fecha 10 de enero de 2018.</t>
  </si>
  <si>
    <t>De: 00099021001 Transferencia de recursos al GAM Santos Mercado para el pago del Bono de Discapacidad, en el marco de la Ley N 977 de fecha 26 de septiembre de 2017, DS N3437 de 20 de diciembre de 2017 y Resolucion Ministerial N010 de fecha 10 de enero de 2018.</t>
  </si>
  <si>
    <t>De: 00099021001 Transferencia de recursos al GAM Villa Nueva (Loma Alta) para el pago del Bono de Discapacidad, en el marco de la Ley N977 de fecha 26 de septiembre de 2017, DS N3437 de 20 de diciembre de 2017 y Resolucion Ministerial N010 de fecha 10 de enero de 2018, primer desembolso.</t>
  </si>
  <si>
    <t>De: 00099021001 Transferencia de recursos al GAM Nueva Esperanza para el pago del Bono de Discapacidad, en el marco de la Ley N 977 de fecha 26 de septiembre de 2017, DS N3437 de 20 de diciembre de 2017 y Resolucion Ministerial N010 de fecha 10 de enero de 2018.</t>
  </si>
  <si>
    <t>De: 00099021001 Transferencia de recursos al GAM Santa Rosa del Abuna para el pago del Bono de Discapacidad, en el marco de la Ley N977 de fecha 26 de septiembre de 2017, DS N3437 de 20 de diciembre de 2017 y Resolucion Ministerial N010 de fecha 10 de enero de 2018, primer desembolso.</t>
  </si>
  <si>
    <t>De: 00099021001 Transferencia de recursos al GAM Sena para el pago del Bono de Discapacidad, en el marco de la Ley N 977 de fecha 26 de septiembre de 2017, DS N3437 de 20 de diciembre de 2017 y Resolucion Ministerial N010 de fecha 10 de enero de 2018.</t>
  </si>
  <si>
    <t>De: 00099021001 Transferencia de recursos al GAM San Lorenzo para el pago del Bono de Discapacidad, en el marco de la Ley N 977 de fecha 26 de septiembre de 2017, DS N3437 de 20 de diciembre de 2017 y Resolucion Ministerial N010 de fecha 10 de enero de 2018.</t>
  </si>
  <si>
    <t>De: 00099021001 Transferencia de recursos al GAM Puerto Gonzalo Moreno para el pago del Bono de Discapacidad, en el marco de la Ley N 977 de fecha 26 de septiembre de 2017, DS N3437 de 20 de diciembre de 2017 y Resolucion Ministerial N010 de fecha 10 de enero de 2018.</t>
  </si>
  <si>
    <t>De: 00099021001 Transferencia de recursos al GAM Filadelfia para el pago del Bono de Discapacidad, en el marco de la Ley N 977 de fecha 26 de septiembre de 2017, DS N3437 de 20 de diciembre de 2017 y Resolucion Ministerial N010 de fecha 10 de enero de 2018.</t>
  </si>
  <si>
    <t>De: 00099021001 Transferencia de recursos al GAM Puerto Rico para el pago del Bono de Discapacidad, en el marco de la Ley N 977 de fecha 26 de septiembre de 2017, DS N3437 de 20 de diciembre de 2017 y Resolucion Ministerial N010 de fecha 10 de enero de 2018.</t>
  </si>
  <si>
    <t>De: 00099021001 Transferencia de recursos al GAM Bella flor para el pago del Bono de Discapacidad, en el marco de la Ley N977 de fecha 26 de septiembre de 2017, DS N3437 de 20 de diciembre de 2017 y Resolucion Ministerial N010 de fecha 10 de enero de 2018, primer desembolso.</t>
  </si>
  <si>
    <t>De: 00099021001 Transferencia de recursos al GAM Bolpebra para el pago del Bono de Discapacidad, en el marco de la Ley N977 de fecha 26 de septiembre de 2017, DS N3437 de 20 de diciembre de 2017 y Resolucion Ministerial N010 de fecha 10 de enero de 2018, primer desembolso.</t>
  </si>
  <si>
    <t>De: 00099021001 Transferencia de recursos al GAM Porvenir para el pago del Bono de Discapacidad, en el marco de la Ley N977 de fecha 26 de septiembre de 2017, DS N3437 de 20 de diciembre de 2017 y Resolucion Ministerial N010 de fecha 10 de enero de 2018, primer desembolso.</t>
  </si>
  <si>
    <t>De: 00099021001 Transferencia de recursos al GAM Cobija para el pago del Bono de Discapacidad, en el marco de la Ley N977 de fecha 26 de septiembre de 2017, DS N3437 de 20 de diciembre de 2017 y Resolucion Ministerial N010 de fecha 10 de enero de 2018, primer desembolso.</t>
  </si>
  <si>
    <t>De: 00099021001 Transferencia de recursos al GAM Exaltacion para el pago del Bono de Discapacidad, en el marco de la Ley N 977 de fecha 26 de septiembre de 2017, DS N3437 de 20 de diciembre de 2017 y Resolucion Ministerial N010 de fecha 10 de enero de 2018.</t>
  </si>
  <si>
    <t>De: 00099021001 Transferencia de recursos al GAM Huacaraje para el pago del Bono de Discapacidad, en el marco de la Ley N977 de fecha 26 de septiembre de 2017, DS N3437 de 20 de diciembre de 2017 y Resolucion Ministerial N010 de fecha 10 de enero de 2018, primer desembolso.</t>
  </si>
  <si>
    <t>De: 00099021001 Transferencia de recursos al GAM Baures para el pago del Bono de Discapacidad, en el marco de la Ley N 977 de fecha 26 de septiembre de 2017, DS N3437 de 20 de diciembre de 2017 y Resolucion Ministerial N010 de fecha 10 de enero de 2018</t>
  </si>
  <si>
    <t>De: 00099021001 Transferencia de recursos al GAM Magdalena para el pago del Bono de Discapacidad, en el marco de la Ley N977 de fecha 26 de septiembre de 2017, DS N3437 de 20 de diciembre de 2017 y Resolucion Ministerial N010 de fecha 10 de enero de 2018, primer desembolso.</t>
  </si>
  <si>
    <t>De: 00099021001 Transferencia de recursos al GAM San Ramon para el pago del Bono de Discapacidad, en el marco de la Ley N977 de fecha 26 de septiembre de 2017, DS N3437 de 20 de diciembre de 2017 y Resolucion Ministerial N010 de fecha 10 de enero de 2018, primer desembolso.</t>
  </si>
  <si>
    <t>De: 00099021001 Transferencia de recursos al GAM San Joaquin para el pago del Bono de Discapacidad, en el marco de la Ley N977 de fecha 26 de septiembre de 2017, DS N3437 de 20 de diciembre de 2017 y Resolucion Ministerial N010 de fecha 10 de enero de 2018, primer desembolso.</t>
  </si>
  <si>
    <t>De: 00099021001 Transferencia de recursos al GAM San Andres para el pago del Bono de Discapacidad, en el marco de la Ley N 977 de fecha 26 de septiembre de 2017, DS N3437 de 20 de diciembre de 2017 y Resolucion Ministerial N010 de fecha 10 de enero de 2018.</t>
  </si>
  <si>
    <t>De: 00099021001 Transferencia de recursos al GAM Loreto para el pago del Bono de Discapacidad, en el marco de la Ley N977 de fecha 26 de septiembre de 2017, DS N3437 de 20 de diciembre de 2017 y Resolucion Ministerial N010 de fecha 10 de enero de 2018, primer desembolso.</t>
  </si>
  <si>
    <t>De: 00099021001 Transferencia de recursos al GAM Santa Ana para el pago del Bono de Discapacidad, en el marco de la Ley N977 de fecha 26 de septiembre de 2017, DS N3437 de 20 de diciembre de 2017 y Resolucion Ministerial N010 de fecha 10 de enero de 2018, primer desembolso.</t>
  </si>
  <si>
    <t>De: 00099021001 Transferencia de recursos al GAM Santa Rosa para el pago del Bono de Discapacidad, en el marco de la Ley N977 de fecha 26 de septiembre de 2017, DS N3437 de 20 de diciembre de 2017 y Resolucion Ministerial N010 de fecha 10 de enero de 2018, primer desembolso.</t>
  </si>
  <si>
    <t>De: 00099021001 Transferencia de recursos al GAM San Borja para el pago del Bono de Discapacidad, en el marco de la Ley N977 de fecha 26 de septiembre de 2017, DS N3437 de 20 de diciembre de 2017 y Resolucion Ministerial N010 de fecha 10 de enero de 2018, primer desembolso.</t>
  </si>
  <si>
    <t>De: 00099021001 Transferencia de recursos al GAM Puerto Rurrenabaque para el pago del Bono de Discapacidad, en el marco de la Ley N 977 de fecha 26 de septiembre de 2017, DS N3437 de 20 de diciembre de 2017 y Resolucion Ministerial N010 de fecha 10 de enero de 2018.</t>
  </si>
  <si>
    <t>De: 00099021001 Transferencia de recursos al GAM Reyes para el pago del Bono de Discapacidad, en el marco de la Ley N977 de fecha 26 de septiembre de 2017, DS N3437 de 20 de diciembre de 2017 y Resolucion Ministerial N010 de fecha 10 de enero de 2018, primer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</si>
  <si>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primer desembolso.</t>
  </si>
  <si>
    <t>De: 00099021001 Transferencia de recursos al GAM Riberalta para el pago del Bono de Discapacidad, en el marco de la Ley N977 de fecha 26 de septiembre de 2017, DS N3437 de 20 de diciembre de 2017 y Resolucion Ministerial N010 de fecha 10 de enero de 2018, primer desembolso.</t>
  </si>
  <si>
    <t>De: 00099021001 Transferencia de recursos al GAM Trinidad para el pago del Bono de Discapacidad, en el marco de la Ley N 977 de fecha 26 de septiembre de 2017, DS N3437 de 20 de diciembre de 2017 y Resolucion Ministerial N010 de fecha 10 de enero de 2018, primer desembolso.</t>
  </si>
  <si>
    <t>De: 00099021001 Transferencia de recursos al GAM Punata para el pago del Bono de Discapacidad, en el marco de la Ley N977 de fecha 26 de septiembre de 2017, DS N3437 de 20 de diciembre de 2017 y Resolucion Ministerial N010 de fecha 10 de enero de 2018, primer desembolso.</t>
  </si>
  <si>
    <t>De: 00099021001 Transferencia de recursos al GAM Villa Tunari para el pago del Bono de Discapacidad, en el marco de la Ley N977 de fecha 26 de septiembre de 2017, DS N3437 de 20 de diciembre de 2017 y Resolucion Ministerial N010 de fecha 10 de enero de 2018, primer desembolso.</t>
  </si>
  <si>
    <t>De: 00099021001 Transferencia de recursos al GAM Colomi para el pago del Bono de Discapacidad, en el marco de la Ley N977 de fecha 26 de septiembre de 2017, DS N3437 de 20 de diciembre de 2017 y Resolucion Ministerial N010 de fecha 10 de enero de 2018.</t>
  </si>
  <si>
    <t>De: 00099021001 Transferencia de recursos al GAM Sacaba para el pago del Bono de Discapacidad, en el marco de la Ley N977 de fecha 26 de septiembre de 2017, DS N3437 de 20 de diciembre de 2017 y Resolucion Ministerial N010 de fecha 10 de enero de 2018, primer desembolso.</t>
  </si>
  <si>
    <t>De: 00099021001 Transferencia de recursos al GAM Morochata para el pago del Bono de Discapacidad, en el marco de la Ley N977 de fecha 26 de septiembre de 2017, DS N3437 de 20 de diciembre de 2017 y Resolucion Ministerial N010 de fecha 10 de enero de 2018.</t>
  </si>
  <si>
    <t>De: 00099021001 Transferencia de recursos al GAM Independencia para el pago del Bono de Discapacidad, en el marco de la Ley N977 de fecha 26 de septiembre de 2017, DS N3437 de 20 de diciembre de 2017 y Resolucion Ministerial N010 de fecha 10 de enero de 2018.</t>
  </si>
  <si>
    <t>De: 00099021001 Transferencia de recursos al GAM Omereque para el pago del Bono de Discapacidad, en el marco de la Ley N977 de fecha 26 de septiembre de 2017, DS N3437 de 20 de diciembre de 2017 y Resolucion Ministerial N010 de fecha 10 de enero de 2018.</t>
  </si>
  <si>
    <t>De: 00099021001 Transferencia de recursos al GAM Pasorapa para el pago del Bono de Discapacidad, en el marco de la Ley N977 de fecha 26 de septiembre de 2017, DS N3437 de 20 de diciembre de 2017 y Resolucion Ministerial N010 de fecha 10 de enero de 2018.</t>
  </si>
  <si>
    <t>De: 00099021001 Transferencia de recursos al GAM Aiquile para el pago del Bono de Discapacidad, en el marco de la Ley N977 de fecha 26 de septiembre de 2017, DS N3437 de 20 de diciembre de 2017 y Resolucion Ministerial N010 de fecha 10 de enero de 2018, primer desembolso.</t>
  </si>
  <si>
    <t>De: 00099021001 Transferencia de recursos al GAM Colcapirhua para el pago del Bono de Discapacidad, en el marco de la Ley N977 de fecha 26 de septiembre de 2017, DS N3437 de 20 de diciembre de 2017 y Resolucion Ministerial N010 de fecha 10 de enero de 2018, primer desembolso.</t>
  </si>
  <si>
    <t>De: 00099021001 Transferencia de recursos al GAM Vinto para el pago del Bono de Discapacidad, en el marco de la Ley N977 de fecha 26 de septiembre de 2017, DS N3437 de 20 de diciembre de 2017 y Resolucion Ministerial N010 de fecha 10 de enero de 2018, primer desembolso.</t>
  </si>
  <si>
    <t>De: 00099021001 Transferencia de recursos al GAM Tiquipaya para el pago del Bono de Discapacidad, en el marco de la Ley N977 de fecha 26 de septiembre de 2017, DS N3437 de 20 de diciembre de 2017 y Resolucion Ministerial N010 de fecha 10 de enero de 2018, primer desembolso.</t>
  </si>
  <si>
    <t>De: 00099021001 Transferencia de recursos al GAM Sipe Sipe para el pago del Bono de Discapacidad, en el marco de la Ley N977 de fecha 26 de septiembre de 2017, DS N3437 de 20 de diciembre de 2017 y Resolucion Ministerial N010 de fecha 10 de enero de 2018, primer desembolso.</t>
  </si>
  <si>
    <t>De: 00099021001 Transferencia de recursos al GAM Quillacollo para el pago del Bono de Discapacidad, en el marco de la Ley N977 de fecha 26 de septiembre de 2017, DS N3437 de 20 de diciembre de 2017 y Resolucion Ministerial N010 de fecha 10 de enero de 2018, primer desembolso.</t>
  </si>
  <si>
    <t>De: 00099021001 Transferencia de recursos al GAM Cochabamba para el pago del Bono de Discapacidad, en el marco de la Ley N977 de fecha 26 de septiembre de 2017, DS N3437 de 20 de diciembre de 2017 y Resolucion Ministerial N010 de fecha 10 de enero de 2018, primer desembolso.</t>
  </si>
  <si>
    <t>De: 00099021001 Transferencia de recursos al GAM Huatajata para el pago del Bono de Discapacidad, en el marco de la Ley N977 de fecha 26 de septiembre de 2017, DS N3437 de 20 de diciembre de 2017 y Resolucion Ministerial N010 de fecha 10 de enero de 2018, primer desembolso.</t>
  </si>
  <si>
    <t>De: 00099021001 Transferencia de recursos al GAM Alto Beni para el pago del Bono de Discapacidad, en el marco de la Ley N977 de fecha 26 de septiembre de 2017, DS N3437 de 20 de diciembre de 2017 y Resolucion Ministerial N010 de fecha 10 de enero de 2018.</t>
  </si>
  <si>
    <t>De: 00099021001 Transferencia de recursos al GAM Humanata para el pago del Bono de Discapacidad, en el marco de la Ley N977 de fecha 26 de septiembre de 2017, DS N3437 de 20 de diciembre de 2017 y Resolucion Ministerial N010 de fecha 10 de enero de 2018.</t>
  </si>
  <si>
    <t>De: 00099021001 Transferencia de recursos al GAM Escoma para el pago del Bono de Discapacidad, en el marco de la Ley N977 de fecha 26 de septiembre de 2017, DS N3437 de 20 de diciembre de 2017 y Resolucion Ministerial N010 de fecha 10 de enero de 2018.</t>
  </si>
  <si>
    <t>De: 00099021001 Transferencia de recursos al GAM Santiago de Huata para el pago del Bono de Discapacidad, en el marco de la Ley N977 de fecha 26 de septiembre de 2017, DS N3437 de 20 de diciembre de 2017 y Resolucion Ministerial N010 de fecha 10 de enero de 2018.</t>
  </si>
  <si>
    <t>De: 00099021001 Transferencia de recursos al GAM Taraco para el pago del Bono de Discapacidad, en el marco de la Ley N977 de fecha 26 de septiembre de 2017, DS N3437 de 20 de diciembre de 2017 y Resolucion Ministerial N010 de fecha 10 de enero de 2018.</t>
  </si>
  <si>
    <t>De: 00099021001 Transferencia de recursos al GAM Jesus de Machaca para el pago del Bono de Discapacidad, en el marco de la Ley N977 de fecha 26 de septiembre de 2017, DS N3437 de 20 de diciembre de 2017 y Resolucion Ministerial N010 de fecha 10 de enero de 2018.</t>
  </si>
  <si>
    <t>De: 00099021001 Transferencia de recursos al GAM San Andres de Machaca para el pago del Bono de Discapacidad, en el marco de la Ley N977 de fecha 26 de septiembre de 2017, DS N3437 de 20 de diciembre de 2017 y Resolucion Ministerial N010 de fecha 10 de enero de 2018.</t>
  </si>
  <si>
    <t>De: 00099021001 Transferencia de recursos al GAM Teoponte para el pago del Bono de Discapacidad, en el marco de la Ley N977 de fecha 26 de septiembre de 2017, DS N3437 de 20 de diciembre de 2017 y Resolucion Ministerial N010 de fecha 10 de enero de 2018.</t>
  </si>
  <si>
    <t>De: 00099021001 Transferencia de recursos al GAM Mapiri para el pago del Bono de Discapacidad, en el marco de la Ley N977 de fecha 26 de septiembre de 2017, DS N3437 de 20 de diciembre de 2017 y Resolucion Ministerial N010 de fecha 10 de enero de 2018.</t>
  </si>
  <si>
    <t>De: 00099021001 Transferencia de recursos al GAM Catacora para el pago del Bono de Discapacidad, en el marco de la Ley N977 de fecha 26 de septiembre de 2017, DS N3437 de 20 de diciembre de 2017 y Resolucion Ministerial N010 de fecha 10 de enero de 2018.</t>
  </si>
  <si>
    <t>De: 00099021001 Transferencia de recursos al GAM Santiago de Machaca para el pago del Bono de Discapacidad, en el marco de la Ley N977 de fecha 26 de septiembre de 2017, DS N3437 de 20 de diciembre de 2017 y Resolucion Ministerial N010 de fecha 10 de enero de 2018, primer desembolso.</t>
  </si>
  <si>
    <t>De: 00099021001 Transferencia de recursos al GAM Chacarilla para el pago del Bono de Discapacidad, en el marco de la Ley N977 de fecha 26 de septiembre de 2017, DS N3437 de 20 de diciembre de 2017 y Resolucion Ministerial N010 de fecha 10 de enero de 2018.</t>
  </si>
  <si>
    <t>NUMERO DE LIBRETA CUT: 00291012009 ABC - OTROS RECURSOS ESPECIFICOS OPERACIÓN E18 TRANSFERENCIA DEL SISTEMA FINANCIERO POR CUENTA DE TERCEROS A LA CUT INSTRUCCION RECIBIDA DE LA ADMINISTRADORA BOLIVIANA DE CARRETERAS SG NOTA ABC GNJ SAJ AAJ 2018 0003 POR EJECUCION DE LA BOLETA DE GARANTIA NRO 35</t>
  </si>
  <si>
    <t>De: 00099021001 Transferencia de recursos al GAM Mocomoco para el pago del Bono de Discapacidad, en el marco de la Ley N 977 de fecha 26 de septiembre de 2017, DS N3437 de 20 de diciembre de 2017 y Resolucion Ministerial N010 de fecha 10 de enero de 2018.</t>
  </si>
  <si>
    <t>De: 00099021001 Transferencia de recursos al GAM Batallas para el pago del Bono de Discapacidad, en el marco de la Ley N977 de fecha 26 de septiembre de 2017, DS N3437 de 20 de diciembre de 2017 y Resolucion Ministerial N010 de fecha 10 de enero de 2018.</t>
  </si>
  <si>
    <t>De: 00099021001 Transferencia de recursos al GAM Yapacani para el pago del Bono de Discapacidad, en el marco de la Ley N977 de fecha 26 de septiembre de 2017, DS N3437 de 20 de diciembre de 2017 y Resolucion Ministerial N010 de fecha 10 de enero de 2018, primer desembolso.</t>
  </si>
  <si>
    <t>VENTA DE DIVISAS CON TRANSFERENCIA DE FONDOS A SOLICITUD DE MINISTERIO DE GOBIERNO SEGUN SOLICITUD 4221 REF: PAGO DE HABERES DE ADJUNTO A AGREGADO POLICIAL CORRESPONDIENTE AL MES DE NOVIEMBRE 2017 LIB. 00099021001 TGN-RECURSOS ORDINARIOS (3987)</t>
  </si>
  <si>
    <t>TRANSFERENCIA DEL EXTERIOR SEGUN SWIFT 01416 DE FECHA 31/01/2018 ORDENANTE: CONSULADO DE BOLIVIA ARGENTINA REF.: DEVOLUCION DE GASTOS DE FUNCIONAMIENTO Y REMESAS EXTRAORDINARIAS LIB. 00099021001 TGN-RECURSOS ORDINARIOS (3987)</t>
  </si>
  <si>
    <t>TRANSFERENCIA DEL EXTERIOR SEGUN SWIFT 01417 DE FECHA 31/01/2018 ORDENANTE: CONSULADO DE BOLIVIA ARGENTINA REF.:DEVOLUCION DE GASTOS DEL PROGRAMA DE REGULARIZACION LIB. 00099021001 TGN-RECURSOS ORDINARIOS (3987)</t>
  </si>
  <si>
    <t>TRANSFERENCIA DEL EXTERIOR SEGUN SWIFT 01419 DE FECHA 31/01/2018 ORDENANTE: EMBAJADA DE BOLIVIA EN CANADA REF.: DEVOLUCION SALDOS-GASTOS FUNCIONAMIENTO LIB. 00099021001 TGN-RECURSOS ORDINARIOS (3987)</t>
  </si>
  <si>
    <t>TRANSFERENCIA DEL EXTERIOR SEGUN SWIFT 01420 DE FECHA 31/01/2018 ORDENANTE: EMBAJADA DE BOLIVIA EN CANADA REF.: DEVOLUCION DE SALDOS-PROGRAMA DE DOCUMENTACION LIB. 00099021001 TGN-RECURSOS ORDINARIOS (3987)</t>
  </si>
  <si>
    <t>TRANSFERENCIA DEL EXTERIOR SEGUN SWIFT 01421 DE FECHA 31/01/2018 ORDENANTE: CONSULADO DE BOLIVIA EN IQUIQUE REF.: DEVOLUCION DE SALDOS-GESTION 2017 PROGRAMA DE DOCUMENTACION LIB. 00099021001 TGN-RECURSOS ORDINARIOS (3987)</t>
  </si>
  <si>
    <t>REGULARIZACION DE TRANSFERENCIA DEL EXTERIOR SEGUN SWIFT 01376 DE FECHA 31/01/2018 ORDENANTE: CONSULADO DE BOLIVIA EN MADRID, ESPAÑA LIB. 00099021001 TGN-RECURSOS ORDINARIOS (3987)</t>
  </si>
  <si>
    <t>REGULARIZACION DE TRANSFERENCIA DEL EXTERIOR SEGUN SWIFT 01350 DE FECHA 31/01/2018 ORDENANTE: EMBAJADA DE BOLIVIA EN COSTA RICA LIB. 00099021001 TGN-RECURSOS ORDINARIOS (3987)</t>
  </si>
  <si>
    <t>REGULARIZACION DE TRANSFERENCIA DEL EXTERIOR SEGUN SWIFT 01380 DE FECHA 31/01/2018 ORDENANTE: CONSULADO DE BOLIVIA EN PUNO, PERU LIB. 00099021001 TGN-RECURSOS ORDINARIOS (3987)</t>
  </si>
  <si>
    <t>REGULARIZACION DE TRANSFERENCIA DEL EXTERIOR SEGUN SWIFT 01351 DE FECHA 31/01/2018 ORDENANTE: EMBAJADA DE BOLIVIA EN SAN JOSE, COSTA RICA LIB. 00099021001 TGN-RECURSOS ORDINARIOS (3987)</t>
  </si>
  <si>
    <t>REGULARIZACION DE TRANSFERENCIA DEL EXTERIOR SEGUN SWIFT 01379 DE FECHA 31/01/2018 ORDENANTE: CONSULADO DE BOLIVIA EN PUNO, PERU LIB. 00099021001 TGN-RECURSOS ORDINARIOS (3987)</t>
  </si>
  <si>
    <t>TRANSFERENCIA DEL EXTERIOR SEGUN SWIFT 01425 DE FECHA 31/01/2018 ORDENANTE: CONSULADO DE BOLIVIA EN MADRID, ESPAÑA LIB. 00099021001 TGN-RECURSOS ORDINARIOS (3987)</t>
  </si>
  <si>
    <t>TRANSFERENCIA DEL EXTERIOR SEGUN SWIFT 01424 DE FECHA 31/01/2018 ORDENANTE: MISION PERMANENTE DE BOLIVIA, GENEVE LIB. 00099021001 TGN-RECURSOS ORDINARIOS (3987)</t>
  </si>
  <si>
    <t>TRANSFERENCIA DEL EXTERIOR SEGUN SWIFT 01446 DE FECHA 31/01/2018 ORDENANTE: MISSION PERMANENTE DE BOLIVIA EN GENEVE LIB. 00099021001 TGN-RECURSOS ORDINARIOS (3987)</t>
  </si>
  <si>
    <t>TRANSFERENCIA DEL EXTERIOR SEGUN SWIFT 01441 DE FECHA 31/01/2018 ORDENANTE: MISSION OF BOLIVIA TO THE OAS WASHINGTON DC REF.: DEVOLUCION DE DIFERENCIA PLANILLA SALARIOS DICIEMBRE 2017 LIB. 00099021001 TGN-RECURSOS ORDINARIOS (3987)</t>
  </si>
  <si>
    <t>TRANSFERENCIA DEL EXTERIOR SEGUN SWIFT 01440 DE FECHA 31/01/2018 ORDENANTE: MISION PERMANENTE DE BOLIVIA EN LA OEA LIB. 00099021001 TGN-RECURSOS ORDINARIOS (3987)</t>
  </si>
  <si>
    <t>TRANSFERENCIA DEL EXTERIOR SEGUN SWIFT 01481 DE FECHA 31/01/2018 ORDENANTE: CONSULADO GENERAL DE BOLIVIA EN WASHINGTON LIB. 00099021001 TGN-RECURSOS ORDINARIOS (3987)</t>
  </si>
  <si>
    <t>TRANSFERENCIA DEL EXTERIOR SEGUN SWIFT 01480 DE FECHA 31/01/2018 ORDENANTE: CONSULADO GENERAL DE BOLIVIA EN WASHINGTON LIB. 00099021001 TGN-RECURSOS ORDINARIOS (3987)</t>
  </si>
  <si>
    <t>TRANSFERENCIA DEL EXTERIOR SEGUN SWIFT 01479 DE FECHA 31/01/2018 ORDENANTE: CONSULADO GENERAL DE BOLIVIA EN MIAMI REF.: RECURSOS EXTRAORDINARIOS DEVOLUCION SALDOS GASTOS DE FUNCIONAMIENTO Y PROGRAMA DOCUMENTACION GESTION 2017 LIB. 00099021001 TGN-RECURSOS ORDINARIOS (3987)</t>
  </si>
  <si>
    <t>||TRANSF.DE FDOS.SG.NOTA DEL MMAYA CITE:030 RECIBIDA EN LA F. (TRAM-TSO-538) REF:TRANSF.DE FDOS.PARA LA FASE DE IMPLEMENTACION, OPERAC.Y MANTEN. PROY. APOYO EN EXPERTICIA, ESTUDIOS Y ASIST.TEC.SECTOR AGUA Y MEDIO AMBIENTE-PAERE. UTIL.ESCRIT.CANCELADOS EN EFECTIVO ABONO EN LA LIB. N° 00086018051 MMAYA-BS FORT INST. APOYO EXPERTICIA ASISTENCIA</t>
  </si>
  <si>
    <t>||REGISTRO COBRO COMISION TRANSFERENCIA AL EXTERIOR 0,10% S/USD 872.910.- REEMBOLSO GASTOS DE COMUNICACION BS220.- EMISION DE CBTE. CONTABLE BS50.- EN COMPLEMENTO A CBTE. ADJUNTO DE LA FECHA CGO. LIB. N°00513072001 YPFB OPERACIONES GNRGD REF.: PAGO CARTA DE CREDITO I-2017-025</t>
  </si>
  <si>
    <t>'COBRO DE'||UTILES DE ESCRITORIO POR EL COMPROBANTE CONTABLE NRO. 0912627 DE LA FECHA SEGÚN NOTA DEL SERVICIO NACIONAL TEXTIL, CITE' SENATEX/DGE/CAR/0306/2017 DE F. 21/07/2017. DEBITO DE LA LIBRETA 00378012002 SENATEX ADMINISTRACION CENTRAL.</t>
  </si>
  <si>
    <t>00099021001 DEP.DE CHEQ.AJENOS,RET.DE CAM.,CONCEPTO: GIRO:MELEAN CAMACHO LUIS GONZALO,DEP.: BANCO UNION S.A. , PROCEDENCIA: BANCO UNION S.A., CHEQUE: 152752, FECHA DE EMISION:02/01/2018</t>
  </si>
  <si>
    <t>00099021001 DEP.DE CHEQ.AJENOS,RET.DE CAM.,CONCEPTO: REVERSION SALDOS NO EJECUTADOS FTE 10 GASTOS 2017,DEP.: MINISTERIO DE DEFENSA , PROCEDENCIA: BANCO UNION S.A., CHEQUE: 19319, FECHA DE EMISION:29/12/2017</t>
  </si>
  <si>
    <t>00099021001 DEPOSITO DE EFECTIVO, DEPOSITANTE: JUAN CARLOS PACHECO ZEBALLOS, CONCEPTO: DEP. DUODECIMAS DE AGUINALDO, CUENTA DE DEPOSITO: CUENTA UNICA DEL TESORO</t>
  </si>
  <si>
    <t>00099021001 DEPOSITO DE EFECTIVO, DEPOSITANTE: YOLANDA LILIANA GONZALES RIOS, CONCEPTO: DEVOLUCION DE HABERES MES OCTUBRE, CUENTA DE DEPOSITO: CUENTA UNICA DEL TESORO</t>
  </si>
  <si>
    <t>00099021001 DEPOSITO DE EFECTIVO, DEPOSITANTE: YOLANDA LILIANA GONZALES RIOS, CONCEPTO: DEVOLUCION DE HABERES MES NOVIEMBRE, CUENTA DE DEPOSITO: CUENTA UNICA DEL TESORO</t>
  </si>
  <si>
    <t>00020031101 DEPOSITO DE EFECTIVO, DEPOSITANTE: DICOSE, CONCEPTO: RETENCION DE SERVICIO DE TE CORRESPONDIENTE AL MES DE NOVIEMBRE, CUENTA DE DEPOSITO: CUENTA UNICA DEL TESORO</t>
  </si>
  <si>
    <t>00020031101 DEPOSITO DE EFECTIVO, DEPOSITANTE: DICOSE, CONCEPTO: RETENCION DE SERCIO DE TE CORRESPONDIENTE AL MES DE DICIEMBRE, CUENTA DE DEPOSITO: CUENTA UNICA DEL TESORO</t>
  </si>
  <si>
    <t>00099021001 DEPOSITO DE EFECTIVO, DEPOSITANTE: FELIX TICONA LOPEZ, CONCEPTO: DEVOLUCION POR DOBLE PERCEPCION DE SALARIO, CUENTA DE DEPOSITO: CUENTA UNICA DEL TESORO</t>
  </si>
  <si>
    <t>00099021001 DEPOSITO DE EFECTIVO, DEPOSITANTE: NANO ALARCON FLORES, CONCEPTO: DEVOLUCION DE COMBUSTIBLE, CUENTA DE DEPOSITO: CUENTA UNICA DEL TESORO</t>
  </si>
  <si>
    <t>00099021001 DEPOSITO DE EFECTIVO, DEPOSITANTE: ARMADA BOLIVIANA, CONCEPTO: REVERSION - VARIOS, CUENTA DE DEPOSITO: CUENTA UNICA DEL TESORO</t>
  </si>
  <si>
    <t>00099021001 DEPOSITO DE EFECTIVO, DEPOSITANTE: JOSE LUIS VALENCIA FUENTES, CONCEPTO: DEVOLUCION DE COMBUSTIBLE, CUENTA DE DEPOSITO: CUENTA UNICA DEL TESORO</t>
  </si>
  <si>
    <t>00099021001 DEPOSITO DE EFECTIVO, DEPOSITANTE: MINISTERIO DE DEPORTES - CRISTHIAN CARDOZO HUANCA, CONCEPTO: SALDO CARRERA 10K PRESIDENTE EVO - PANDO 2017, CUENTA DE DEPOSITO: CUENTA UNICA DEL TESORO</t>
  </si>
  <si>
    <t>00099021001 DEPOSITO DE EFECTIVO, DEPOSITANTE: GREGORIA COLMENA VDA. DE SINKA, CONCEPTO: UNA DUODECIMA DEL AGUINALDO, CUENTA DE DEPOSITO: CUENTA UNICA DEL TESORO</t>
  </si>
  <si>
    <t>00099021001 DEPOSITO DE EFECTIVO, DEPOSITANTE: ADOLFO ZARATE CABELLO, CONCEPTO: REVERSION, CUENTA DE DEPOSITO: CUENTA UNICA DEL TESORO</t>
  </si>
  <si>
    <t>00099024113 DEP.DE CHEQ.AJENOS,RET.DE CAM.,CONCEPTO: MULTA PROY. CONST. SEDE FEDERACION DE TRABAJADORES DE EDUCACION URBANA PANDO,DEP.: MIN. DE LA PRESIDENCIA - UPRE , PROCEDENCIA: BANCO UNION S.A., CHEQUE: 507, FECHA DE EMISION:25/12/2017</t>
  </si>
  <si>
    <t>00099021001 DEP.DE CHEQ.AJENOS,RET.DE CAM.,CONCEPTO: DEVOLUCION DE SALDO BANCARIO CTA CTE 1-0000002721020,DEP.: MINISTERIO DE LA PRESIDENCIA , PROCEDENCIA: BANCO UNION S.A., CHEQUE: 1353, FECHA DE EMISION:02/01/2018</t>
  </si>
  <si>
    <t>00099021001 DEP.DE CHEQ.AJENOS,RET.DE CAM.,CONCEPTO: DEVOLUCION DE SALDO BANCARIO CTA CTE 1-0000001849302,DEP.: MINISTERIO DE LA PRESIDENCIA , PROCEDENCIA: BANCO UNION S.A., CHEQUE: 1064, FECHA DE EMISION:02/01/2018</t>
  </si>
  <si>
    <t>00099021001 DEP.DE CHEQ.AJENOS,RET.DE CAM.,CONCEPTO: DEVOLUCION DE RECURSOS,DEP.: AGENCIA NACIONAL DE HIDROCARBUROS , PROCEDENCIA: BANCO UNION S.A., CHEQUE: 4857, FECHA DE EMISION:29/12/2017</t>
  </si>
  <si>
    <t>00099021001 DEPOSITO DE EFECTIVO, DEPOSITANTE: CARLOS QUISPE, CONCEPTO: CONSUMO EXCEDENTE DE LINEA CELULAR DEL MES DE NOVIEMBRE 2017 DEL LIC CARLOS QUISPE LIMA, CUENTA DE DEPOSITO: CUENTA UNICA DEL TESORO</t>
  </si>
  <si>
    <t>00099021001 DEPOSITO DE EFECTIVO, DEPOSITANTE: DAMIANA LAURA ALANOCA, CONCEPTO: SENASIR, CUENTA DE DEPOSITO: CUENTA UNICA DEL TESORO</t>
  </si>
  <si>
    <t>00086038007 DEPOSITO DE EFECTIVO, DEPOSITANTE: SERNAP, CONCEPTO: REVERSION DE PLANILLA DEL MES DE ENERO 2017, CUENTA DE DEPOSITO: CUENTA UNICA DEL TESORO</t>
  </si>
  <si>
    <t>00099021001 DEPOSITO DE EFECTIVO, DEPOSITANTE: DARWIN SANTIAGO PALOMINO LOPEZ, CONCEPTO: DEVOLUCION DE GASTOS OPERATIVOS, CUENTA DE DEPOSITO: CUENTA UNICA DEL TESORO</t>
  </si>
  <si>
    <t>00099021001 DEPOSITO DE EFECTIVO, DEPOSITANTE: MARCIA ANGELICA TARIFA BORDA -ATT, CONCEPTO: DEVOLUCION POR DUPLICIDAD DE PAGO DE REFRIGERIO DEL MES DE NOVIEMBRE DE LA GESTION 2017, CUENTA DE DEPOSITO: CUENTA UNICA DEL TESORO</t>
  </si>
  <si>
    <t>00099021001 DEPOSITO DE EFECTIVO, DEPOSITANTE: CRISTHIAN PABLO BUSTILLOS JIMENEZ, CONCEPTO: REVERSION DE PASAJES PREVENTIVO N° 8709, CUENTA DE DEPOSITO: CUENTA UNICA DEL TESORO</t>
  </si>
  <si>
    <t>00099021001 DEPOSITO DE EFECTIVO, DEPOSITANTE: CRISTHIAN PABLO BUSTILLOS JIMENEZ, CONCEPTO: REVERSION DE PASAJES PREVENTIVO N° 8748, CUENTA DE DEPOSITO: CUENTA UNICA DEL TESORO</t>
  </si>
  <si>
    <t>00099021001 DEPOSITO DE EFECTIVO, DEPOSITANTE: BRAULIO NESTOR SARAVIA CHALCO, CONCEPTO: REVERSION DE PASAJES PREV. N° 8721, CUENTA DE DEPOSITO: CUENTA UNICA DEL TESORO</t>
  </si>
  <si>
    <t>00099021001 DEP.DE CHEQ.AJENOS,RET.DE CAM.,CONCEPTO: REVEOLUCION DE CC NO COBRADA SEPTIEMBRE 2017,DEP.: LA VITALICIA SEGUROS Y REASEGUROS DE VIDA S.A. , PROCEDENCIA: BANCO BISA S.A., CHEQUE: 45978, FECHA DE EMISION:04/01/2018</t>
  </si>
  <si>
    <t>00291012001 DEP.DE CHEQ.AJENOS,RET.DE CAM.,CONCEPTO: DEVOLUCION DE SALDO REGIONAL TARIJA,DEP.: ADMINISTRADORA BOLIVIANA DE CARRETERA , PROCEDENCIA: BANCO UNION S.A., CHEQUE: 2113, FECHA DE EMISION:26/12/2017</t>
  </si>
  <si>
    <t>00291012001 DEP.DE CHEQ.AJENOS,RET.DE CAM.,CONCEPTO: DEVOLUCION DE SALDOS REGIONAL TARIJA,DEP.: ADMINISTRADORA BOLIVIANA DE CARRETERAS , PROCEDENCIA: BANCO UNION S.A., CHEQUE: 2118, FECHA DE EMISION:26/12/2017</t>
  </si>
  <si>
    <t>00099021001 DEP.DE CHEQ.AJENOS,RET.DE CAM.,CONCEPTO: DEVOLUCION DE SALDO REGIONAL TARIJA,DEP.: ADMINISTRADORA BOLIVIANA DE CARRETERAS , PROCEDENCIA: BANCO UNION S.A., CHEQUE: 2119, FECHA DE EMISION:26/12/2017</t>
  </si>
  <si>
    <t>00291012001 DEP.DE CHEQ.AJENOS,RET.DE CAM.,CONCEPTO: DEVOLUCION DE SALDOS REGIONAL TARIJA,DEP.: ADMINISTRADORA BOLIVIANA DE CARRETERAS , PROCEDENCIA: BANCO UNION S.A., CHEQUE: 2116, FECHA DE EMISION:26/12/2017</t>
  </si>
  <si>
    <t>00291012001 DEP.DE CHEQ.AJENOS,RET.DE CAM.,CONCEPTO: DEVOLUCION DE SALDOS REGIONAL TARIJA,DEP.: ADMINISTRADORA BOLIVIANA DE CARRETERAS , PROCEDENCIA: BANCO UNION S.A., CHEQUE: 2112, FECHA DE EMISION:26/12/2017</t>
  </si>
  <si>
    <t>00291012001 DEP.DE CHEQ.AJENOS,RET.DE CAM.,CONCEPTO: DEVOLUCION DE SALDO REGIONAL TARIJA,DEP.: ADMINISTRADORA BOLIVIANA DE CARRETERAS , PROCEDENCIA: BANCO UNION S.A., CHEQUE: 2111, FECHA DE EMISION:26/12/2017</t>
  </si>
  <si>
    <t>00291012001 DEP.DE CHEQ.AJENOS,RET.DE CAM.,CONCEPTO: DEVOLUCION DE SALDOS,DEP.: ADMINISTRADORA BOLIVIANA DE CARRETERAS , PROCEDENCIA: BANCO UNION S.A., CHEQUE: 2110, FECHA DE EMISION:26/12/2017</t>
  </si>
  <si>
    <t>00291012001 DEP.DE CHEQ.AJENOS,RET.DE CAM.,CONCEPTO: DEVOLUCION DE SALDO REGIONAL TARIJA,DEP.: ADMINISTRADORA BOLIVIANA DE CARRETERAS , PROCEDENCIA: BANCO UNION S.A., CHEQUE: 2114, FECHA DE EMISION:26/12/2017</t>
  </si>
  <si>
    <t>00099021001 DEPOSITO DE EFECTIVO, DEPOSITANTE: MARIA ROSARIO VICHEVICH ZAMBRANA CI 4800568LP, CONCEPTO: DUODECIMAS DE AGUINALDO, CUENTA DE DEPOSITO: CUENTA UNICA DEL TESORO</t>
  </si>
  <si>
    <t>00099021001 DEPOSITO DE EFECTIVO, DEPOSITANTE: ABRAHAM MIRANDA LAYME-ADM SENASAG LA PAZ, CONCEPTO: DEVOL FONDOS ASIGNADOS PARA REFRIGERIO CORRESP SEPTIEMBRE 2017 DEL EX FUNCIONARIO JOSE LUIS CHOQUE C, CUENTA DE DEPOSITO: CUENTA UNICA DEL TESORO</t>
  </si>
  <si>
    <t>00099031004 DEPOSITO DE EFECTIVO, DEPOSITANTE: NACIONAL SEGUROS PATRIMONIALES Y FIANZAS S.A., CONCEPTO: PRORROGA NOCRE, CUENTA DE DEPOSITO: CUENTA UNICA DEL TESORO</t>
  </si>
  <si>
    <t>00099021001 DEPOSITO DE EFECTIVO, DEPOSITANTE: HUSCAR MARCELO TORO MALAGA, CONCEPTO: DEP. DE UNA DUODECIMA DE AGUINALDO, CUENTA DE DEPOSITO: CUENTA UNICA DEL TESORO</t>
  </si>
  <si>
    <t>00099021001 DEPOSITO DE EFECTIVO, DEPOSITANTE: MARIA ESTHER VELASQUEZ HINOJOSA, CONCEPTO: DEPÓSITO DE DOS DUODESIMAS DE AGUINALDO, CUENTA DE DEPOSITO: CUENTA UNICA DEL TESORO</t>
  </si>
  <si>
    <t>00099021001 DEPOSITO DE EFECTIVO, DEPOSITANTE: RAMIRO LUIS CALLISAYA CAUNA, CONCEPTO: REVERSION POR PASAJES PREVENTIVO N 8281/17, CUENTA DE DEPOSITO: CUENTA UNICA DEL TESORO</t>
  </si>
  <si>
    <t>00099021001 DEPOSITO DE EFECTIVO, DEPOSITANTE: JUAN CARLOS ORTEGA BAUTISTA, CONCEPTO: REVERSION POR PASAJES PREVENTIVO N 8267/17, CUENTA DE DEPOSITO: CUENTA UNICA DEL TESORO</t>
  </si>
  <si>
    <t>00099021001 DEPOSITO DE EFECTIVO, DEPOSITANTE: GREGORIO YUJRA MAMANI, CONCEPTO: DOBLE PERCEPCION, CUENTA DE DEPOSITO: CUENTA UNICA DEL TESORO</t>
  </si>
  <si>
    <t>00020031101 DEPOSITO DE EFECTIVO, DEPOSITANTE: CARLOS ERIX RUCK ARZABE, CONCEPTO: DEVOLUCION DE VIATICOS, CUENTA DE DEPOSITO: CUENTA UNICA DEL TESORO</t>
  </si>
  <si>
    <t>00030014201 DEPOSITO DE EFECTIVO, DEPOSITANTE: LINE HOUSE SERVICES SRL, CONCEPTO: DEVOLUCION EXCEDENTE PAGO C31-4264, CUENTA DE DEPOSITO: CUENTA UNICA DEL TESORO</t>
  </si>
  <si>
    <t>00099021001 DEPOSITO DE EFECTIVO, DEPOSITANTE: ASFI - GERARDO QUELCA, CONCEPTO: DEVOLUCION FONDOS POR ASIGNACION DE VIATICOS, CUENTA DE DEPOSITO: CUENTA UNICA DEL TESORO</t>
  </si>
  <si>
    <t>00086084202 DEPOSITO DE EFECTIVO, DEPOSITANTE: ALEJANDRO CARTAGENA BELLO, CONCEPTO: DEVOLUCION DE PASAJES Y VIATICOS C-31 (398), CUENTA DE DEPOSITO: CUENTA UNICA DEL TESORO</t>
  </si>
  <si>
    <t>00086031101 DEP.DE CHEQ.AJENOS,RET.DE CAM.,CONCEPTO: DEP. POR COBRO DE MULTAS,DEP.: SERNAP - MANURIPI , PROCEDENCIA: BANCO UNION S.A., CHEQUE: 1943, FECHA DE EMISION:15/12/2017</t>
  </si>
  <si>
    <t>00086031101 DEP.DE CHEQ.AJENOS,RET.DE CAM.,CONCEPTO: DEP. POR REVERSION DE FONDOS,DEP.: SERNAP - MANURIPI , PROCEDENCIA: BANCO UNION S.A., CHEQUE: 1939, FECHA DE EMISION:15/12/2017</t>
  </si>
  <si>
    <t>00086031101 DEP.DE CHEQ.AJENOS,RET.DE CAM.,CONCEPTO: DEP. POR REVERSION DE FONDOS,DEP.: SERNAP - MANURIPI , PROCEDENCIA: BANCO UNION S.A., CHEQUE: 1940, FECHA DE EMISION:15/12/2017</t>
  </si>
  <si>
    <t>00086031101 DEP.DE CHEQ.AJENOS,RET.DE CAM.,CONCEPTO: DEP. POR REVERSION DE FONDOS,DEP.: SERNAP - MANURIPI , PROCEDENCIA: BANCO UNION S.A., CHEQUE: 1941, FECHA DE EMISION:15/12/2017</t>
  </si>
  <si>
    <t>00086031101 DEP.DE CHEQ.AJENOS,RET.DE CAM.,CONCEPTO: DEP. POR REVERSION DE FONDOS,DEP.: SERNAP - TARIQUIA , PROCEDENCIA: BANCO UNION S.A., CHEQUE: 973, FECHA DE EMISION:23/12/2017</t>
  </si>
  <si>
    <t>00086031101 DEP.DE CHEQ.AJENOS,RET.DE CAM.,CONCEPTO: DEP. POR REVERSION DE FONDOS NO UTILIZADOS,DEP.: SERNAP - TARIQUIA , PROCEDENCIA: BANCO UNION S.A., CHEQUE: 974, FECHA DE EMISION:23/12/2017</t>
  </si>
  <si>
    <t>00086031101 DEP.DE CHEQ.AJENOS,RET.DE CAM.,CONCEPTO: DEP. POR REVERSION DE FONDOS NO UTILIZADOS,DEP.: SERNAP - TARIQUIA , PROCEDENCIA: BANCO UNION S.A., CHEQUE: 975, FECHA DE EMISION:23/12/2017</t>
  </si>
  <si>
    <t>00086031101 DEP.DE CHEQ.AJENOS,RET.DE CAM.,CONCEPTO: DEP. POR REVERSION DE FONDOS,DEP.: SERNAP - TARIQUIA , PROCEDENCIA: BANCO UNION S.A., CHEQUE: 976, FECHA DE EMISION:23/12/2017</t>
  </si>
  <si>
    <t>00086038007 DEP.DE CHEQ.AJENOS,RET.DE CAM.,CONCEPTO: DEP. POR REVERSION DE FONDOS,DEP.: SERNAP - APOLOBAMBA , PROCEDENCIA: BANCO UNION S.A., CHEQUE: 1474, FECHA DE EMISION:13/12/2017</t>
  </si>
  <si>
    <t>00099021001 DEP.DE CHEQ.AJENOS,RET.DE CAM.,CONCEPTO: DEP. POR REVERSION DE FONDOS,DEP.: SERNAP - APOLOBAMBA , PROCEDENCIA: BANCO UNION S.A., CHEQUE: 1497, FECHA DE EMISION:15/12/2017</t>
  </si>
  <si>
    <t>00099021001 DEP.DE CHEQ.AJENOS,RET.DE CAM.,CONCEPTO: DEP. POR REVERSION DE FONDOS,DEP.: SERNAP - COTAPATA , PROCEDENCIA: BANCO UNION S.A., CHEQUE: 999, FECHA DE EMISION:15/12/2017</t>
  </si>
  <si>
    <t>00099021001 DEPOSITO DE EFECTIVO, DEPOSITANTE: WILLIAM MACEDA CRUZ, CONCEPTO: DOBLE PERCEPCION, CUENTA DE DEPOSITO: CUENTA UNICA DEL TESORO</t>
  </si>
  <si>
    <t>00099021001 DEPOSITO DE EFECTIVO, DEPOSITANTE: NANCY VDA. DE PINTO, CONCEPTO: DEVOLUCION SEGUN LIBRETA N°00099021001, CUENTA DE DEPOSITO: CUENTA UNICA DEL TESORO</t>
  </si>
  <si>
    <t>00099021001 DEPOSITO DE EFECTIVO, DEPOSITANTE: AIDA M. VDA. DE ROSSO, CONCEPTO: CONVENIO DE PAGO 00916, CUENTA DE DEPOSITO: CUENTA UNICA DEL TESORO</t>
  </si>
  <si>
    <t>00099021001 DEPOSITO DE EFECTIVO, DEPOSITANTE: SONIA EUGENIA AGUILERA ALCON, CONCEPTO: DOBLE PERCEPCION, CUENTA DE DEPOSITO: CUENTA UNICA DEL TESORO</t>
  </si>
  <si>
    <t>00020031101 DEPOSITO DE EFECTIVO, DEPOSITANTE: ERICK LEOPOLDO PINO AYALA, CONCEPTO: VIATICOS, CUENTA DE DEPOSITO: CUENTA UNICA DEL TESORO</t>
  </si>
  <si>
    <t>00099021001 DEPOSITO DE EFECTIVO, DEPOSITANTE: EPIFANIA CERRUTO, CONCEPTO: COBRO INDEBIDO POR PAGO DE P.R.A. EN CONFORMIDAD A LO DISPUESTO POR EL D.S. 27066 DE FECHA 06/06/03, CUENTA DE DEPOSITO: CUENTA UNICA DEL TESORO</t>
  </si>
  <si>
    <t>00015011108 DEPOSITO DE EFECTIVO, DEPOSITANTE: MAGALY ESPINOZA, CONCEPTO: EXCESO FALTANTE AGOSTO 2017, CUENTA DE DEPOSITO: CUENTA UNICA DEL TESORO</t>
  </si>
  <si>
    <t>00099021001 DEPOSITO DE EFECTIVO, DEPOSITANTE: MIN. DE DEPORTES - J. REYNALDO URIONA HIDALGO, CONCEPTO: DEVOLUCION DE SALDOS NO UTILIZADOS EN LA CARRERA PEDESTRE 10K "PRESIDENTE EVO" - TROPICO DE CBBA, CUENTA DE DEPOSITO: CUENTA UNICA DEL TESORO</t>
  </si>
  <si>
    <t>00099021001 DEPOSITO DE EFECTIVO, DEPOSITANTE: NUEMY PLATA VDA DE LOPEZ, CONCEPTO: DEVOLUCION DE BENEFICIOS DE VIUDEZ, CUENTA DE DEPOSITO: CUENTA UNICA DEL TESORO</t>
  </si>
  <si>
    <t>00099021001 DEPOSITO DE EFECTIVO, DEPOSITANTE: SR. HUGO ALRAMIRANO IBARRA CI 34568267 SCZ, CONCEPTO: CUMPLIMIENTO DE COMPROMISO DE DEVOLUCION DE DINERO, CUENTA DE DEPOSITO: CUENTA UNICA DEL TESORO</t>
  </si>
  <si>
    <t>00099021001 DEPOSITO DE EFECTIVO, DEPOSITANTE: ANDREA FRIAS BENITEZ, CONCEPTO: DEVOLUCION REFRIGERIO, CUENTA DE DEPOSITO: CUENTA UNICA DEL TESORO</t>
  </si>
  <si>
    <t>00099021001 DEP.DE CHEQ.AJENOS,RET.DE CAM.,CONCEPTO: PAGO DEVOLUCION DE BOLETOS,DEP.: VICTORIA TRAVEL , PROCEDENCIA: BANCO MERCANTIL SANTA CRUZ SA., CHEQUE: 2044, FECHA DE EMISION:05/01/2018</t>
  </si>
  <si>
    <t>00099021001 DEPOSITO DE EFECTIVO, DEPOSITANTE: LOURDES ALIAGA ZAPATA, CONCEPTO: DEVOLUCION DE COBRO INDEBIDO, CUENTA DE DEPOSITO: CUENTA UNICA DEL TESORO</t>
  </si>
  <si>
    <t>00015011108 DEPOSITO DE EFECTIVO, DEPOSITANTE: JULIO JHONATHAN COLQUE ALCON, CONCEPTO: EXCESOS, CUENTA DE DEPOSITO: CUENTA UNICA DEL TESORO</t>
  </si>
  <si>
    <t>00015011108 DEPOSITO DE EFECTIVO, DEPOSITANTE: SAMUEL VILLEGAS, CONCEPTO: EXCESOS, CUENTA DE DEPOSITO: CUENTA UNICA DEL TESORO</t>
  </si>
  <si>
    <t>00099021001 DEPOSITO DE EFECTIVO, DEPOSITANTE: MERY MAMANI ARANDA, CONCEPTO: DEVOLUCION POR COBRO DE DOBLE PERCEPCION, CUENTA DE DEPOSITO: CUENTA UNICA DEL TESORO</t>
  </si>
  <si>
    <t>00099021001 DEPOSITO DE EFECTIVO, DEPOSITANTE: LIZETH LIDIA YUJRA GABINCHA, CONCEPTO: DEVOLUCION DE REFRIGERIOS DE 4 DIA POR EL MES DE DICIEMBRE 2017, CUENTA DE DEPOSITO: CUENTA UNICA DEL TESORO</t>
  </si>
  <si>
    <t>00099021001 DEPOSITO DE EFECTIVO, DEPOSITANTE: RS 1 "TTE. GRAL GERMAN BUSCH", CONCEPTO: DEVOLUCION GASTOS NO EJECUTADOS POR CONCEPTO DE COMBUSTIBLE, CUENTA DE DEPOSITO: CUENTA UNICA DEL TESORO</t>
  </si>
  <si>
    <t>00020011103 DEPOSITO DE EFECTIVO, DEPOSITANTE: MINISTERIO DE DEFENSA, CONCEPTO: REVERSION ESCUDO BOL. EN PELTRE PREVENTIVO N 3028, CUENTA DE DEPOSITO: CUENTA UNICA DEL TESORO</t>
  </si>
  <si>
    <t>00099021001 DEPOSITO DE EFECTIVO, DEPOSITANTE: ERNESTO FLORES, CONCEPTO: DEVOLUCION, CUENTA DE DEPOSITO: CUENTA UNICA DEL TESORO</t>
  </si>
  <si>
    <t>00099021001 DEPOSITO DE EFECTIVO, DEPOSITANTE: MTEPS, CONCEPTO: DEVOLUCION DE SALDO DE APOYO SINDICAL GESTION 2016, CUENTA DE DEPOSITO: CUENTA UNICA DEL TESORO</t>
  </si>
  <si>
    <t>00099021001 DEPOSITO DE EFECTIVO, DEPOSITANTE: ADOLFO CHURA-ASFI, CONCEPTO: DEVOLUCION FONDOS EN AVANCE, CUENTA DE DEPOSITO: CUENTA UNICA DEL TESORO</t>
  </si>
  <si>
    <t>00099021001 DEPOSITO DE EFECTIVO, DEPOSITANTE: FRANZ RENE MONROY BARRON, CONCEPTO: DEVOLUCION POR DOBLE PERCEPCION, CUENTA DE DEPOSITO: CUENTA UNICA DEL TESORO</t>
  </si>
  <si>
    <t>00099021001 DEPOSITO DE EFECTIVO, DEPOSITANTE: M J T I, CONCEPTO: DEVOLUCION DE AGUINALDO 2017 DUODECIMA - MINISTERIO DE JUSTICIA Y TRANSPARENCIA INSTITUCIONAL, CUENTA DE DEPOSITO: CUENTA UNICA DEL TESORO</t>
  </si>
  <si>
    <t>00099021001 DEPOSITO DE EFECTIVO, DEPOSITANTE: MARIA JESUS HOYOS CASTRO, CONCEPTO: PAGO POR COBRO INDEBIDO POR SEGUNDAS NUPCIAS, CUENTA DE DEPOSITO: CUENTA UNICA DEL TESORO</t>
  </si>
  <si>
    <t>00099021001 DEPOSITO DE EFECTIVO, DEPOSITANTE: CARLOS ALBERTO DIAZ AGUILAR, CONCEPTO: DEVOLUCION POR DOBLE PERCEPCION, CUENTA DE DEPOSITO: CUENTA UNICA DEL TESORO</t>
  </si>
  <si>
    <t>00099021001 DEPOSITO DE EFECTIVO, DEPOSITANTE: ANAVELA SUSANA PEÑARANDA GOMEZ, CONCEPTO: DEP. DUODECIMA DE AGUINALDO, CUENTA DE DEPOSITO: CUENTA UNICA DEL TESORO</t>
  </si>
  <si>
    <t>00099021001 DEPOSITO DE EFECTIVO, DEPOSITANTE: JOSE LUIS BEGAZO AMPUERO, CONCEPTO: REVERSION PASAJES AL EXTERIOR PREVENTIVO 7537, CUENTA DE DEPOSITO: CUENTA UNICA DEL TESORO</t>
  </si>
  <si>
    <t>00099021001 DEPOSITO DE EFECTIVO, DEPOSITANTE: LUIS FERNANDO DELFIN ARDAYA, CONCEPTO: REVERSION PASAJES AL EXTERIOR PREVENTIVO 7357, CUENTA DE DEPOSITO: CUENTA UNICA DEL TESORO</t>
  </si>
  <si>
    <t>00015011108 DEPOSITO DE EFECTIVO, DEPOSITANTE: CARLOS APARICIO VEDIA, CONCEPTO: EXCESOS, CUENTA DE DEPOSITO: CUENTA UNICA DEL TESORO</t>
  </si>
  <si>
    <t>00015011108 DEPOSITO DE EFECTIVO, DEPOSITANTE: ADRIAN MAGUEÑO, CONCEPTO: EXCESOS, CUENTA DE DEPOSITO: CUENTA UNICA DEL TESORO</t>
  </si>
  <si>
    <t>00099021001 DEPOSITO DE EFECTIVO, DEPOSITANTE: VICTORIA CARMEN RIVAS, CONCEPTO: COBROS INDEBIDOS POR NUEVAS NUPCIAS, CUENTA DE DEPOSITO: CUENTA UNICA DEL TESORO</t>
  </si>
  <si>
    <t>00099021001 DEPOSITO DE EFECTIVO, DEPOSITANTE: SERGIO PAITA SILES, CONCEPTO: DEVOLUCION DE PASAJES, CUENTA DE DEPOSITO: CUENTA UNICA DEL TESORO</t>
  </si>
  <si>
    <t>00099021001 DEP.DE CHEQ.AJENOS,RET.DE CAM.,CONCEPTO: REVERSION FRACCION NUAS-3053431 Y 100297641,DEP.: SEGUROS PROVIDA S.A. , PROCEDENCIA: BANCO NACIONAL DE BOLIVIA S.A., CHEQUE: 2312754, FECHA DE EMISION:09/01/2018</t>
  </si>
  <si>
    <t>00086031101 DEP.DE CHEQ.AJENOS,RET.DE CAM.,CONCEPTO: DEP. CORRESPONDIENTE A COBRO DE TURISTAS SISCO-AMBORO,DEP.: SERNAP-AMBORO , PROCEDENCIA: BANCO UNION S.A., CHEQUE: 1053, FECHA DE EMISION:31/12/2017</t>
  </si>
  <si>
    <t>00099021001 DEPOSITO DE EFECTIVO, DEPOSITANTE: MARIA ROXANA URDANIVIA MACHICADO, CONCEPTO: DUODECIMA DE AGUINALDO, CUENTA DE DEPOSITO: CUENTA UNICA DEL TESORO</t>
  </si>
  <si>
    <t>00099021001 DEPOSITO DE EFECTIVO, DEPOSITANTE: MARIA ROXANA URDANIVIA MACHICADO, CONCEPTO: DUODECIMAS DE AGUINALDO, CUENTA DE DEPOSITO: CUENTA UNICA DEL TESORO</t>
  </si>
  <si>
    <t>00099021001 DEPOSITO DE EFECTIVO, DEPOSITANTE: GLADYS JOSEFINA LARICO PAREDES, CONCEPTO: DUODECIMAS DE AGUINALDO, CUENTA DE DEPOSITO: CUENTA UNICA DEL TESORO</t>
  </si>
  <si>
    <t>00086031101 DEPOSITO DE EFECTIVO, DEPOSITANTE: SERNAP-NOEL KEMPF, CONCEPTO: DEP. POR REVERSION DE FONDOS, CUENTA DE DEPOSITO: CUENTA UNICA DEL TESORO</t>
  </si>
  <si>
    <t>00086038007 DEPOSITO DE EFECTIVO, DEPOSITANTE: SERNAP-NOEL KEMPF, CONCEPTO: DEP. POR REVERSION DE FONDOS, CUENTA DE DEPOSITO: CUENTA UNICA DEL TESORO</t>
  </si>
  <si>
    <t>00086038007 DEPOSITO DE EFECTIVO, DEPOSITANTE: IDDTIC, CONCEPTO: DEP POR DEVOLUCION DE PAGO EN DEMASIA, CUENTA DE DEPOSITO: CUENTA UNICA DEL TESORO</t>
  </si>
  <si>
    <t>00099021001 DEPOSITO DE EFECTIVO, DEPOSITANTE: NOLBERTA ALBERTO BAUTISTA, CONCEPTO: DEPOSITAR UNA DUODESIMA DE AGUINALDO, CUENTA DE DEPOSITO: CUENTA UNICA DEL TESORO</t>
  </si>
  <si>
    <t>00099021001 DEPOSITO DE EFECTIVO, DEPOSITANTE: CARLA MARIANA CABALLERO-ABEN, CONCEPTO: REVERSION C-31 N° 547, CUENTA DE DEPOSITO: CUENTA UNICA DEL TESORO</t>
  </si>
  <si>
    <t>00099021001 DEPOSITO DE EFECTIVO, DEPOSITANTE: EUFRACIA ALBERTO COLQUE, CONCEPTO: CANCELACION DE DEUDA, CUENTA DE DEPOSITO: CUENTA UNICA DEL TESORO</t>
  </si>
  <si>
    <t>00099021001 DEPOSITO DE EFECTIVO, DEPOSITANTE: ROSARIO POMA, CONCEPTO: DEVOLUCION, CUENTA DE DEPOSITO: CUENTA UNICA DEL TESORO</t>
  </si>
  <si>
    <t>00035031101 DEPOSITO DE EFECTIVO, DEPOSITANTE: LUIS ALBERTO CUELLAR MAMANI, CONCEPTO: DEVOLUCION DE REFRIGERIO, CUENTA DE DEPOSITO: CUENTA UNICA DEL TESORO</t>
  </si>
  <si>
    <t>00035031101 DEPOSITO DE EFECTIVO, DEPOSITANTE: LUIS ALBERTO CUELLAR MAMANI, CONCEPTO: DEVOLUCION E 5 DIAS DE SALARIO, CUENTA DE DEPOSITO: CUENTA UNICA DEL TESORO</t>
  </si>
  <si>
    <t>00099021001 DEPOSITO DE EFECTIVO, DEPOSITANTE: LUIS EDMUNDO ALCOREZA GUARAZ, CONCEPTO: DEVOLUCION DE AGUINALDO DE LA GESTION 2017 A LA UNIVERSIDAD PUBLICA DE EL ALTO, CUENTA DE DEPOSITO: CUENTA UNICA DEL TESORO</t>
  </si>
  <si>
    <t>00035031101 DEPOSITO DE EFECTIVO, DEPOSITANTE: LUIS ALBERTO CUELLAR MAMANI, CONCEPTO: DEVOLUCION DE APORTES PATRONALES, CUENTA DE DEPOSITO: CUENTA UNICA DEL TESORO</t>
  </si>
  <si>
    <t>00099021001 DEPOSITO DE EFECTIVO, DEPOSITANTE: MIRIAM COLQUE CHALLAPA, CONCEPTO: DEP. UNA DUODECIMA DE AGUINALDO, CUENTA DE DEPOSITO: CUENTA UNICA DEL TESORO</t>
  </si>
  <si>
    <t>00099021001 DEP.DE CHEQ.AJENOS,RET.DE CAM.,CONCEPTO: DEVOLUCION DE CONSUMO ENERGIA ELECTRICA EMPRESA CONSTRUCTORA SERRANO - COMPONENTE II UNASUR,DEP.: EMPRESA CONSTRUCTORA "SERRANO" , PROCEDENCIA: BANCO UNION S.A., CHEQUE: 1159, FECHA DE EMISION:09/01/2018</t>
  </si>
  <si>
    <t>00010011101 DEP.DE CHEQ.AJENOS,RET.DE CAM.,CONCEPTO: DEP. EN DEMASIA - FONDO ROTATIVO 2017,DEP.: MINISTERIO DE RELACIONES EXTERIORES , PROCEDENCIA: BANCO UNION S.A., CHEQUE: 1160, FECHA DE EMISION:09/01/2018</t>
  </si>
  <si>
    <t>00099021001 DEP.DE CHEQ.AJENOS,RET.DE CAM.,CONCEPTO: FRACCION COMPLEMENTARIA MENSUAL,DEP.: FUTURO DE BOLIVIA S.A. AFP , PROCEDENCIA: BANCO DE CREDITO DE BOLIVIA S.A., CHEQUE: 52014, FECHA DE EMISION:10/01/2018</t>
  </si>
  <si>
    <t>00099021001 DEP.DE CHEQ.AJENOS,RET.DE CAM.,CONCEPTO: COMPENSACION MENSUAL COTIZACION,DEP.: FUTURO DE BOLIVIA S.A. AFP , PROCEDENCIA: BANCO DE CREDITO DE BOLIVIA S.A., CHEQUE: 52013, FECHA DE EMISION:10/01/2018</t>
  </si>
  <si>
    <t>00086031101 DEP.DE CHEQ.AJENOS,RET.DE CAM.,CONCEPTO: MMAA SERVICIO NACIONAL DE AREAS PROTEGIDAS (5500-032550) POR CONCEPTO DE MULTA,DEP.: SERNAP - COTAPATA , PROCEDENCIA: BANCO UNION S.A., CHEQUE: 1010, FECHA DE EMISION:09/01/2018</t>
  </si>
  <si>
    <t>00099021001 DEPOSITO DE EFECTIVO, DEPOSITANTE: PATRICIA CRISTINA JEMIO MALAGA, CONCEPTO: DEP DE DUODECIMAS DE AGUINALDO, CUENTA DE DEPOSITO: CUENTA UNICA DEL TESORO</t>
  </si>
  <si>
    <t>00099021001 DEPOSITO DE EFECTIVO, DEPOSITANTE: ANGEL GUTIERREZ TORREZ, CONCEPTO: DOBLE PERCEPCION, CUENTA DE DEPOSITO: CUENTA UNICA DEL TESORO</t>
  </si>
  <si>
    <t>00015011108 DEPOSITO DE EFECTIVO, DEPOSITANTE: ROCIO QUIPILDOR RAMIREZ, CONCEPTO: EXCESOS, CUENTA DE DEPOSITO: CUENTA UNICA DEL TESORO</t>
  </si>
  <si>
    <t>00099021001 DEPOSITO DE EFECTIVO, DEPOSITANTE: ELIZABETH MARILU ANTONIO DE ARANIBAR, CONCEPTO: DEPOSITÓ UNA DUODECIMA DE AGUINALDO, CUENTA DE DEPOSITO: CUENTA UNICA DEL TESORO</t>
  </si>
  <si>
    <t>00099021001 DEPOSITO DE EFECTIVO, DEPOSITANTE: HUGO DAVID NOGALES QUISPE, CONCEPTO: DEV.DE DEUDA POR DOBLE PERCEPCION DE OCTUBRE A DICIEMBRE MAS DUODECIMAS DE AGUINALDO,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</si>
  <si>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</si>
  <si>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MARIA MONICA ENRIQUE DE TORREZ, CONCEPTO: DOBLE PERCEPCION, CUENTA DE DEPOSITO: CUENTA UNICA DEL TESORO</t>
  </si>
  <si>
    <t>00020031101 DEPOSITO DE EFECTIVO, DEPOSITANTE: EJERCITO DE BOLIVIA, CONCEPTO: RETENCION, CUENTA DE DEPOSITO: CUENTA UNICA DEL TESORO</t>
  </si>
  <si>
    <t>00591012001 DEPOSITO DE EFECTIVO, DEPOSITANTE: DIMELSA ZACARIAS SANDALIO, CONCEPTO: SERVICIOS BASICOS, CUENTA DE DEPOSITO: CUENTA UNICA DEL TESORO</t>
  </si>
  <si>
    <t>00512012001 DEPOSITO DE EFECTIVO, DEPOSITANTE: JENNY CLAURE - A.A.S.A.N.A., CONCEPTO: DEVOLUCION, CUENTA DE DEPOSITO: CUENTA UNICA DEL TESORO</t>
  </si>
  <si>
    <t>00099021001 DEPOSITO DE EFECTIVO, DEPOSITANTE: MINISTERIO DE GOBIERNO, CONCEPTO: DEP. DE DUODECIMA DE AGUINALDO, CUENTA DE DEPOSITO: CUENTA UNICA DEL TESORO</t>
  </si>
  <si>
    <t>00099021001 DEPOSITO DE EFECTIVO, DEPOSITANTE: HILARION COPA CRUZ, CONCEPTO: DEVOLUCION COBRO INDEBIDO, CUENTA DE DEPOSITO: CUENTA UNICA DEL TESORO</t>
  </si>
  <si>
    <t>00099021001 DEPOSITO DE EFECTIVO, DEPOSITANTE: ROSE MARY APAZA SUXO 3412620 LP, CONCEPTO: REVERSION DE BOLETA DE HABER MENSUAL, CUENTA DE DEPOSITO: CUENTA UNICA DEL TESORO</t>
  </si>
  <si>
    <t>00099021001 DEPOSITO DE EFECTIVO, DEPOSITANTE: ROSE MARY APAZA SUXO 3412620LP, CONCEPTO: REVERSION DE BOLETA DE HABER MENSUAL, CUENTA DE DEPOSITO: CUENTA UNICA DEL TESORO</t>
  </si>
  <si>
    <t>00086084202 DEPOSITO DE EFECTIVO, DEPOSITANTE: FREDDY VICTOR ARANO BARRIENTOS, CONCEPTO: DEVOLUCION DE FONDOS EN AVANCE C31-402, CUENTA DE DEPOSITO: CUENTA UNICA DEL TESORO</t>
  </si>
  <si>
    <t>00020031101 DEPOSITO DE EFECTIVO, DEPOSITANTE: ALVARO ARMANDO ALARCON ANTEZANA, CONCEPTO: REVERSION POR GASTOS NO EJECUTADOS DEL (P.M.S.) MAXAN-FANEXA, CUENTA DE DEPOSITO: CUENTA UNICA DEL TESORO</t>
  </si>
  <si>
    <t>00099021001 DEPOSITO DE EFECTIVO, DEPOSITANTE: MANUEL FERNANDO QUILLE FLORES, CONCEPTO: PAGO DE LA LUZ, CUENTA DE DEPOSITO: CUENTA UNICA DEL TESORO</t>
  </si>
  <si>
    <t>00099021001 DEPOSITO DE EFECTIVO, DEPOSITANTE: ABC - OFICINA CENTRAL, CONCEPTO: DEVOLUCION DE SALDO DE VIATICOS, CUENTA DE DEPOSITO: CUENTA UNICA DEL TESORO</t>
  </si>
  <si>
    <t>00099021001 DEPOSITO DE EFECTIVO, DEPOSITANTE: GLADYS DEL CARMEN VARGAS RAMIREZ, CONCEPTO: DEVOLUCION DOBLE PERCEPCION, CUENTA DE DEPOSITO: CUENTA UNICA DEL TESORO</t>
  </si>
  <si>
    <t>00099021001 DEPOSITO DE EFECTIVO, DEPOSITANTE: UNIDAD DE INVESTIGACIONES FINANCIERAS, CONCEPTO: DEVOLUCION POR EXCEDENTE EN USO DEL SERVICIO DE INTERNET, CUENTA DE DEPOSITO: CUENTA UNICA DEL TESORO</t>
  </si>
  <si>
    <t>00099021001 DEPOSITO DE EFECTIVO, DEPOSITANTE: HERNAN MAMANI LLOJILLA, CONCEPTO: DEVOLUCION DE HABERES OCTUBRE Y NOVIEMBRE 2017, CUENTA DE DEPOSITO: CUENTA UNICA DEL TESORO</t>
  </si>
  <si>
    <t>00132052001 DEPOSITO DE EFECTIVO, DEPOSITANTE: ISRAEL ROJAS Y ROSMERY MAMANI, CONCEPTO: REVERSION PAGO, CUENTA DE DEPOSITO: CUENTA UNICA DEL TESORO</t>
  </si>
  <si>
    <t>00099021001 DEPOSITO DE EFECTIVO, DEPOSITANTE: TERESA MORALES OLIVERA, CONCEPTO: PRE. 682/2017 DEVOLUCION DE RECURSOS NO UTILIZADOS AL 29-12-2017, CUENTA DE DEPOSITO: CUENTA UNICA DEL TESORO</t>
  </si>
  <si>
    <t>00099021001 DEPOSITO DE EFECTIVO, DEPOSITANTE: ELIODORO LUNA VILLCA, CONCEPTO: DEPOSITÓ UNA DUODECIMA DE AGUINALDO, CUENTA DE DEPOSITO: CUENTA UNICA DEL TESORO</t>
  </si>
  <si>
    <t>00099021001 DEPOSITO DE EFECTIVO, DEPOSITANTE: MARY FRANCISCA MARCA PACO, CONCEPTO: DEVOLUCION POR DOBLE PERCEPCION, CUENTA DE DEPOSITO: CUENTA UNICA DEL TESORO</t>
  </si>
  <si>
    <t>00099021001 DEPOSITO DE EFECTIVO, DEPOSITANTE: LILLY GABRIELA MONTAÑO VIAÑA, CONCEPTO: DEVOLUCION DE RECURSOS NO UTILIZADOS, CUENTA DE DEPOSITO: CUENTA UNICA DEL TESORO</t>
  </si>
  <si>
    <t>00099021001 DEPOSITO DE EFECTIVO, DEPOSITANTE: MARIO CHOQUE CONDORI, CONCEPTO: DEVOLUCION DE DOBLE PERCEPCION, CUENTA DE DEPOSITO: CUENTA UNICA DEL TESORO</t>
  </si>
  <si>
    <t>00099021001 DEPOSITO DE EFECTIVO, DEPOSITANTE: HILARION PUSARICO QUISPE, CONCEPTO: DOBLE PERCEPCION, CUENTA DE DEPOSITO: CUENTA UNICA DEL TESORO</t>
  </si>
  <si>
    <t>00099021001 DEPOSITO DE EFECTIVO, DEPOSITANTE: WILLIAM MACEDA CRUZ, CONCEPTO: DEVOLUCION SALDO SUELDO NOV/2017, CUENTA DE DEPOSITO: CUENTA UNICA DEL TESORO</t>
  </si>
  <si>
    <t>00099021001 DEPOSITO DE EFECTIVO, DEPOSITANTE: MARIA ROXANA PEREZ HIDALGO, CONCEPTO: DEVOLUCION POR DOBLE PERCEPCION, CUENTA DE DEPOSITO: CUENTA UNICA DEL TESORO</t>
  </si>
  <si>
    <t>00291012009 DEP.DE CHEQ.AJENOS,RET.DE CAM.,CONCEPTO: REVERSION DE SALDO,DEP.: ABC. REGIONAL SANTA CRUZ , PROCEDENCIA: BANCO UNION S.A., CHEQUE: 4554, FECHA DE EMISION:29/12/2017</t>
  </si>
  <si>
    <t>00291012002 DEP.DE CHEQ.AJENOS,RET.DE CAM.,CONCEPTO: PAGO DEUDA GESTIONES ANTERIORES,DEP.: EMPRESA CONSTRUCTORA PAVCO (AGUSTIN CORTÉS , PROCEDENCIA: BANCO UNION S.A., CHEQUE: 12766, FECHA DE EMISION:15/01/2018</t>
  </si>
  <si>
    <t>00099021001 DEPOSITO DE EFECTIVO, DEPOSITANTE: DIGCOIN, CONCEPTO: DEVOLUCION E FONDOS DE AVANCE DE DIGCOIN LA PAZ SR. VICENTE MANCACHI, CUENTA DE DEPOSITO: CUENTA UNICA DEL TESORO</t>
  </si>
  <si>
    <t>00099021001 DEPOSITO DE EFECTIVO, DEPOSITANTE: DIGCOIN, CONCEPTO: DEVOLUCION DE FONDOS EN AVANCE DE DIGCOIN LA PAZ DEL SR. VICENTE MANCACHI, CUENTA DE DEPOSITO: CUENTA UNICA DEL TESORO</t>
  </si>
  <si>
    <t>00099021001 DEPOSITO DE EFECTIVO, DEPOSITANTE: ANTONIO TURPO QUISPE, CONCEPTO: DEP. DOBLE PERSEPCION, CUENTA DE DEPOSITO: CUENTA UNICA DEL TESORO</t>
  </si>
  <si>
    <t>00020031101 DEPOSITO DE EFECTIVO, DEPOSITANTE: RI-27 ANTOFAGASTA, CONCEPTO: DEPOSITÓ POR RETENCION DEL 8% DE GASTOS OPERATIVOS RENTA DIGNIDAD CORRESPONDIENTE AL 3ER DESEMBOL, CUENTA DE DEPOSITO: CUENTA UNICA DEL TESORO</t>
  </si>
  <si>
    <t>00099021001 DEPOSITO DE EFECTIVO, DEPOSITANTE: KARLA LIGIA VIDAURRE DONAIRE, CONCEPTO: POR DEVOLUCION DE UNA DUODECIMA DE AGUINALDO, CUENTA DE DEPOSITO: CUENTA UNICA DEL TESORO</t>
  </si>
  <si>
    <t>00020031101 DEPOSITO DE EFECTIVO, DEPOSITANTE: JORGE PASTOR MENDIETA FERRUFINO, CONCEPTO: REVERSION POR CONCEPTO DE PASAJES PERIODO VESTIBULAR, CUENTA DE DEPOSITO: CUENTA UNICA DEL TESORO</t>
  </si>
  <si>
    <t>00020031101 DEPOSITO DE EFECTIVO, DEPOSITANTE: JORGE PASTOR MENDIETA FERRUFINO, CONCEPTO: REVERSION POR CONCEPTO DE VIATICOS PERIODO VESTIBULAR, CUENTA DE DEPOSITO: CUENTA UNICA DEL TESORO</t>
  </si>
  <si>
    <t>00253014204 DEP.DE CHEQ.AJENOS,RET.DE CAM.,CONCEPTO: VEZA DORADO RODRIGO EDUARDO,DEP.: BANCO UNION S.A. , PROCEDENCIA: BANCO UNION S.A., CHEQUE: 150708, FECHA DE EMISION:16/01/2018</t>
  </si>
  <si>
    <t>00253014204 DEP.DE CHEQ.AJENOS,RET.DE CAM.,CONCEPTO: VEZA DORADO RODRIGO EDUARDO,DEP.: BANCO UNION S.A. , PROCEDENCIA: BANCO UNION S.A., CHEQUE: 150709, FECHA DE EMISION:16/01/2018</t>
  </si>
  <si>
    <t>00099021001 DEP.DE CHEQ.AJENOS,RET.DE CAM.,CONCEPTO: GABRIEL GOMEZ GUTIERREZ,DEP.: BANCO UNION S.A. , PROCEDENCIA: BANCO UNION S.A., CHEQUE: 150710, FECHA DE EMISION:16/01/2018</t>
  </si>
  <si>
    <t>00099021001 DEPOSITO DE EFECTIVO, DEPOSITANTE: CELSO ANTERO DELGADO JURADO, CONCEPTO: DEVOLUCION DOBLE PERCEPCION, CUENTA DE DEPOSITO: CUENTA UNICA DEL TESORO</t>
  </si>
  <si>
    <t>00020031101 DEPOSITO DE EFECTIVO, DEPOSITANTE: EDSSON HERMES ARISPE PEDRAZA, CONCEPTO: DEVOLUCION DE VIATICOS, CUENTA DE DEPOSITO: CUENTA UNICA DEL TESORO</t>
  </si>
  <si>
    <t>00099021001 DEPOSITO DE EFECTIVO, DEPOSITANTE: FREDDY BERSATTI TUDELA, CONCEPTO: GASTOS QUE NO SE ENCUENTRAN DEBIDAMENTE RESPALDADOS, CUENTA DE DEPOSITO: CUENTA UNICA DEL TESORO</t>
  </si>
  <si>
    <t>00099021001 DEPOSITO DE EFECTIVO, DEPOSITANTE: ANAHI VALLEJOS ACOSTA PNP, CONCEPTO: DEVOLUCION DE SALDOS NO EJECUTADOS, CUENTA DE DEPOSITO: CUENTA UNICA DEL TESORO</t>
  </si>
  <si>
    <t>00099021001 DEPOSITO DE EFECTIVO, DEPOSITANTE: GABRIELA MARTINEZ SALINAS PNP, CONCEPTO: DEVOLUCION DE SALDOS NO EJECUTADOS, CUENTA DE DEPOSITO: CUENTA UNICA DEL TESORO</t>
  </si>
  <si>
    <t>00099021001 DEPOSITO DE EFECTIVO, DEPOSITANTE: ARMADA BOLIVIANA- LUIS GUSTAVO CLAVIJO GUILLEN, CONCEPTO: DEVOLUCION DE PEAJES, CUENTA DE DEPOSITO: CUENTA UNICA DEL TESORO</t>
  </si>
  <si>
    <t>00099021001 DEPOSITO DE EFECTIVO, DEPOSITANTE: LUCIA ZENOBIA CALLISAYA CANCARI, CONCEPTO: DEVOLUCION DE AGUINALDO, CUENTA DE DEPOSITO: CUENTA UNICA DEL TESORO</t>
  </si>
  <si>
    <t>00099021001 DEPOSITO DE EFECTIVO, DEPOSITANTE: DAMIANA LUCRECIA LAURA ALANOCA, CONCEPTO: DEPÓSITO DE SALDO DUODECIMA DE AGUINALDO, CUENTA DE DEPOSITO: CUENTA UNICA DEL TESORO</t>
  </si>
  <si>
    <t>00099021001 DEPOSITO DE EFECTIVO, DEPOSITANTE: FABIOLA LUISA QUISPE PARISACA, CONCEPTO: DEP DE UNA DUODECIMA DE AGUINALDO DE TEODORO QUISPE CONDORI, CUENTA DE DEPOSITO: CUENTA UNICA DEL TESORO</t>
  </si>
  <si>
    <t>00099021001 DEP.DE CHEQ.AJENOS,RET.DE CAM.,CONCEPTO: DEVOLUCION POR CONCEPTO DE CAPACITACION PERSONAL MILITAR EJTO. PASAJES Y VIATICOS 2017,DEP.: EJERCITO DE BOLIVIA , PROCEDENCIA: BANCO UNION S.A., CHEQUE: 32386, FECHA DE EMISION:16/01/2018</t>
  </si>
  <si>
    <t>00099021001 DEP.DE CHEQ.AJENOS,RET.DE CAM.,CONCEPTO: DEVOLUCION POR CONCEPTO DE ALIMENTACION Y COMBUSTIBLE PARADA MILITAR ACHACACHI 2017,DEP.: EJERCITO DE BOLIVIA , PROCEDENCIA: BANCO UNION S.A., CHEQUE: 32387, FECHA DE EMISION:16/01/2018</t>
  </si>
  <si>
    <t>00593012001 DEP.DE CHEQ.AJENOS,RET.DE CAM.,CONCEPTO: VENTA DE TOP,DEP.: EMPRESA ESTATAL YACANA , PROCEDENCIA: BANCO UNION S.A., CHEQUE: 208, FECHA DE EMISION:17/01/2018</t>
  </si>
  <si>
    <t>00593012001 DEP.DE CHEQ.AJENOS,RET.DE CAM.,CONCEPTO: VENTA DE TOP,DEP.: EMPRESA ESTATAL YACANA , PROCEDENCIA: BANCO UNION S.A., CHEQUE: 207, FECHA DE EMISION:17/01/2018</t>
  </si>
  <si>
    <t>00099021001 DEPOSITO DE EFECTIVO, DEPOSITANTE: JUAN JIMENEZ GUTIERREZ, CONCEPTO: DEVOLUCION POR EXTRAVIO DE CREDENCIAL, CUENTA DE DEPOSITO: CUENTA UNICA DEL TESORO</t>
  </si>
  <si>
    <t>00020021102 DEPOSITO DE EFECTIVO, DEPOSITANTE: ALBERTINA JULIA LOPEZ RODRIGUEZ CI 3396533LP, CONCEPTO: DEVOLUCION DE SALDO POR PAGO DE SERVICIOS BASICOS, CUENTA DE DEPOSITO: CUENTA UNICA DEL TESORO</t>
  </si>
  <si>
    <t>00099021001 DEPOSITO DE EFECTIVO, DEPOSITANTE: SERNAP-OTUQUIS, CONCEPTO: DEP POR REVERSION DE FONDOS, CUENTA DE DEPOSITO: CUENTA UNICA DEL TESORO</t>
  </si>
  <si>
    <t>00099021001 DEPOSITO DE EFECTIVO, DEPOSITANTE: AGENCIA NACIONAL DE HIDROCARBUROS, CONCEPTO: DEVOLUCION DE RECURSOS, CUENTA DE DEPOSITO: CUENTA UNICA DEL TESORO</t>
  </si>
  <si>
    <t>00099021001 DEPOSITO DE EFECTIVO, DEPOSITANTE: JEANETTE OLMOS SOTO, CONCEPTO: DEVOLUCION POR DOBLE APORTACION, CUENTA DE DEPOSITO: CUENTA UNICA DEL TESORO</t>
  </si>
  <si>
    <t>00020031101 DEPOSITO DE EFECTIVO, DEPOSITANTE: JESUS ALEJANDRO DELGADILLO CESPEDES, CONCEPTO: DEVOLUCION VIATICOS, CUENTA DE DEPOSITO: CUENTA UNICA DEL TESORO</t>
  </si>
  <si>
    <t>00099021001 DEP.DE CHEQ.AJENOS,RET.DE CAM.,CONCEPTO: SANCHEZ ARIAS MERY,DEP.: BANCO UNION S.A. , PROCEDENCIA: BANCO UNION S.A., CHEQUE: 150713, FECHA DE EMISION:18/01/2018</t>
  </si>
  <si>
    <t>00099021001 DEP.DE CHEQ.AJENOS,RET.DE CAM.,CONCEPTO: VARGAS DORADO ALEX,DEP.: BANCO UNION S.A. , PROCEDENCIA: BANCO UNION S.A., CHEQUE: 150711, FECHA DE EMISION:18/01/2018</t>
  </si>
  <si>
    <t>00099021001 DEPOSITO DE EFECTIVO, DEPOSITANTE: HEINZ FRITZ ABRAHAM GERL MERCADO, CONCEPTO: REVERSION POR PASAJES AL INTERIOR DEL PAIS PREV. 3756, CUENTA DE DEPOSITO: CUENTA UNICA DEL TESORO</t>
  </si>
  <si>
    <t>00099021001 DEPOSITO DE EFECTIVO, DEPOSITANTE: FREDDY VARAS SANGUEZA, CONCEPTO: DEVOLUCION DE SUELDO, CUENTA DE DEPOSITO: CUENTA UNICA DEL TESORO</t>
  </si>
  <si>
    <t>00099021001 DEPOSITO DE EFECTIVO, DEPOSITANTE: EDWIN V. VISCARRA ALARCON, CONCEPTO: DEVOLUCION DE SALDOS NO UTILIZADOS, CUENTA DE DEPOSITO: CUENTA UNICA DEL TESORO</t>
  </si>
  <si>
    <t>00099021001 DEPOSITO DE EFECTIVO, DEPOSITANTE: XIMENA MACHICADO, CONCEPTO: REVERSION RENDICION DE CUENTAS AL PREV. 8836, CUENTA DE DEPOSITO: CUENTA UNICA DEL TESORO</t>
  </si>
  <si>
    <t>00222012001 DEP.DE CHEQ.AJENOS,RET.DE CAM.,CONCEPTO: PAGO INCAPACIDAD TEMPORAL DEL PERSONAL INIAF CORRESPONDIENTE MES DE NOVIEMBRE 2017,DEP.: CAJA DE SALUD DE CAMINOS YRA , PROCEDENCIA: BANCO UNION S.A., CHEQUE: 8785, FECHA DE EMISION:11/01/2018</t>
  </si>
  <si>
    <t>00020031101 DEPOSITO DE EFECTIVO, DEPOSITANTE: EJERCITO DE BOLIVIA, CONCEPTO: RETENSION, CUENTA DE DEPOSITO: CUENTA UNICA DEL TESORO</t>
  </si>
  <si>
    <t>00020031101 DEPOSITO DE EFECTIVO, DEPOSITANTE: JUAN DE DIOS GONZALES GUTIERREZ CI/4884391LP, CONCEPTO: DEPÓSITO DE DEVOLUCION, CUENTA DE DEPOSITO: CUENTA UNICA DEL TESORO</t>
  </si>
  <si>
    <t>00099021001 DEPOSITO DE EFECTIVO, DEPOSITANTE: ORLANDO LUIS ALANOCA CONDORI, CONCEPTO: DEPOSITÓ DE DUODECIMAS DE AGUINALDO, CUENTA DE DEPOSITO: CUENTA UNICA DEL TESORO</t>
  </si>
  <si>
    <t>00099021001 DEPOSITO DE EFECTIVO, DEPOSITANTE: MARIA ELENA PONCE FUENTES, CONCEPTO: DEVOLUCION DE DOBLE PERCEPCION, CUENTA DE DEPOSITO: CUENTA UNICA DEL TESORO</t>
  </si>
  <si>
    <t>00099021001 DEPOSITO DE EFECTIVO, DEPOSITANTE: NANCY ELISABETH BLANCO COAQUIRA, CONCEPTO: DEVOLUCION DE VIATICOS, CUENTA DE DEPOSITO: CUENTA UNICA DEL TESORO</t>
  </si>
  <si>
    <t>00020031101 DEPOSITO DE EFECTIVO, DEPOSITANTE: BATALLON DE PRODUCCION DEL EJERCITO, CONCEPTO: REVERSION ADQ. DE SEMILLAS, CUENTA DE DEPOSITO: CUENTA UNICA DEL TESORO</t>
  </si>
  <si>
    <t>00099021001 DEPOSITO DE EFECTIVO, DEPOSITANTE: IGNACIO FLORES CRUZ, CONCEPTO: POR CONCEPTO DE CAMBIO DE BENEFICIO, CUENTA DE DEPOSITO: CUENTA UNICA DEL TESORO</t>
  </si>
  <si>
    <t>00099021001 DEPOSITO DE EFECTIVO, DEPOSITANTE: NORAH TEREZA VDA. DE GONZALEZ, CONCEPTO: CONVENIO ENTRE EL SENASIR Y LA SRA. NORAH TEREZA VDA DE GONZALEZ, CUENTA DE DEPOSITO: CUENTA UNICA DEL TESORO</t>
  </si>
  <si>
    <t>00099021001 DEPOSITO DE EFECTIVO, DEPOSITANTE: JOSE LUIS RODRIGUEZ TORREZ, CONCEPTO: REVERSION POR PASAJES, CUENTA DE DEPOSITO: CUENTA UNICA DEL TESORO</t>
  </si>
  <si>
    <t>00099021001 DEPOSITO DE EFECTIVO, DEPOSITANTE: SANTOS BALTAZAR DIAS, CONCEPTO: DEVOLUCION DE VIATICOS, CUENTA DE DEPOSITO: CUENTA UNICA DEL TESORO</t>
  </si>
  <si>
    <t>00099021001 DEPOSITO DE EFECTIVO, DEPOSITANTE: JUSTO ERLAND HERRERA TOLA, CONCEPTO: DEVOLUCION DE VIATICOS, CUENTA DE DEPOSITO: CUENTA UNICA DEL TESORO</t>
  </si>
  <si>
    <t>00099021001 DEPOSITO DE EFECTIVO, DEPOSITANTE: LUIS ALBERTO SANCHEZ, CONCEPTO: DEVOLUCION VIATICOS Y GASTOS DE REPRESENTACION DE LUIS ALBERTO SANCHEZ N 955 C-312440 DEL 19-09-17, CUENTA DE DEPOSITO: CUENTA UNICA DEL TESORO</t>
  </si>
  <si>
    <t>00099021001 DEPOSITO DE EFECTIVO, DEPOSITANTE: ALEJANDRO QUIROGA, CONCEPTO: DEVOLUCION DE HABERES MES DICIEMBRE 2017, CUENTA DE DEPOSITO: CUENTA UNICA DEL TESORO</t>
  </si>
  <si>
    <t>00099021001 DEPOSITO DE EFECTIVO, DEPOSITANTE: CAROLYN ORDOÑEZ, CONCEPTO: DEVOLUCION DE HABERES MES DICIEMBRE 2017, CUENTA DE DEPOSITO: CUENTA UNICA DEL TESORO</t>
  </si>
  <si>
    <t>00099021001 DEPOSITO DE EFECTIVO, DEPOSITANTE: LUIS CESPEDES, CONCEPTO: DEVOLUCION DE HABERES MES DICIEMBRE 2017, CUENTA DE DEPOSITO: CUENTA UNICA DEL TESORO</t>
  </si>
  <si>
    <t>00099021001 DEPOSITO DE EFECTIVO, DEPOSITANTE: ANA AGREDA, CONCEPTO: DEVOLUCION DE HABERES MES DICIEMBRE 2017, CUENTA DE DEPOSITO: CUENTA UNICA DEL TESORO</t>
  </si>
  <si>
    <t>00099021001 DEP.DE CHEQ.AJENOS,RET.DE CAM.,CONCEPTO: MEJIA ARREDONDO SOLEDAD,DEP.: BANCO UNION S.A. , PROCEDENCIA: BANCO UNION S.A., CHEQUE: 150714, FECHA DE EMISION:23/01/2018</t>
  </si>
  <si>
    <t>00099021001 DEPOSITO DE EFECTIVO, DEPOSITANTE: SANTIAGO DELGADILLO VILLALPANDO, CONCEPTO: DEP.POR CONCEPTO DE DEV.DEL PASAJE N°9305998684218 DE TROPICAL TOURS NO UTILIZADO GESTION 2017, CUENTA DE DEPOSITO: CUENTA UNICA DEL TESORO</t>
  </si>
  <si>
    <t>00099021001 DEPOSITO DE EFECTIVO, DEPOSITANTE: SANTIAGO DELGADILLO VILLALPANDO, CONCEPTO: DEP.POR CONCEPTO DE DEV. DE PASAJE N° 4645957659655 DE TROPICAL TOURS NO UTILIZADO GESTION 2017, CUENTA DE DEPOSITO: CUENTA UNICA DEL TESORO</t>
  </si>
  <si>
    <t>00099021001 DEPOSITO DE EFECTIVO, DEPOSITANTE: SANTIAGO DELGADILLO VILLALPANDO, CONCEPTO: DEP.POR CONCEPTO DE DEV. DE PASAJE N° 9305699231246 EMITIDO TROPICAL TOURS NO UTILIZADO GESTION 2017, CUENTA DE DEPOSITO: CUENTA UNICA DEL TESORO</t>
  </si>
  <si>
    <t>00099021001 DEPOSITO DE EFECTIVO, DEPOSITANTE: SANTIAGO DELGADILLO VILLALPANDO, CONCEPTO: DEP.POR CONCEPTO DE DEV. DE PASAJE N° 9305699182557 EMITIDO TROPICAL TOURS NO UTILIZADO GESTION 2017, CUENTA DE DEPOSITO: CUENTA UNICA DEL TESORO</t>
  </si>
  <si>
    <t>00099021001 DEPOSITO DE EFECTIVO, DEPOSITANTE: SANTIAGO DELGADILLO VILLALPANDO, CONCEPTO: DEP.POR CONCEPTO DE DEV. DE PASAJE N°9304978839701 EMITIDO TROPICAL TOURS NO UTILIZADO GESTION 2017, CUENTA DE DEPOSITO: CUENTA UNICA DEL TESORO</t>
  </si>
  <si>
    <t>00099021001 DEPOSITO DE EFECTIVO, DEPOSITANTE: RENE ACARAPI GUTIERREZ, CONCEPTO: DEVOLUCION DE VIATICOS, CUENTA DE DEPOSITO: CUENTA UNICA DEL TESORO</t>
  </si>
  <si>
    <t>00099021001 DEPOSITO DE EFECTIVO, DEPOSITANTE: JORGE JAVIER LEAÑO OLIVO, CONCEPTO: DEVOLUCION DUODECIMA DE AGUINALDO, CUENTA DE DEPOSITO: CUENTA UNICA DEL TESORO</t>
  </si>
  <si>
    <t>00099021001 DEPOSITO DE EFECTIVO, DEPOSITANTE: JORGE FERNANDO BURGOS IPORRE, CONCEPTO: DEVOLUCION COSTO CURSO DE AYMARA, CUENTA DE DEPOSITO: CUENTA UNICA DEL TESORO</t>
  </si>
  <si>
    <t>00099021001 DEPOSITO DE EFECTIVO, DEPOSITANTE: OMAR EMILIO ROCHA OLIVIO, CONCEPTO: DEVOLUCION COSTO CURSO DE AYMARA, CUENTA DE DEPOSITO: CUENTA UNICA DEL TESORO</t>
  </si>
  <si>
    <t>00099021001 DEPOSITO DE EFECTIVO, DEPOSITANTE: SARA LINDA MAMANI VEGA, CONCEPTO: DEP DE DEVOLUCION, CUENTA DE DEPOSITO: CUENTA UNICA DEL TESORO</t>
  </si>
  <si>
    <t>00099021001 DEPOSITO DE EFECTIVO, DEPOSITANTE: ELEUTERIO RENJIFO CONDORI, CONCEPTO: DEPOSITÓ DOBLE PERCEPCION, CUENTA DE DEPOSITO: CUENTA UNICA DEL TESORO</t>
  </si>
  <si>
    <t>00099021001 DEPOSITO DE EFECTIVO, DEPOSITANTE: VICEMIN. DE DEFENSA SOCIAL Y SUST. CONTROLADAS, CONCEPTO: DEP. POR LICENCIA SIN GOCE DE HABERES, CUENTA DE DEPOSITO: CUENTA UNICA DEL TESORO</t>
  </si>
  <si>
    <t>00020031101 DEPOSITO DE EFECTIVO, DEPOSITANTE: REYMUNDO PEREZ MEDRANO C.I. 6504664 CBBA, CONCEPTO: DEVOLUCION DE PASAJE, CUENTA DE DEPOSITO: CUENTA UNICA DEL TESORO</t>
  </si>
  <si>
    <t>00099021001 DEPOSITO DE EFECTIVO, DEPOSITANTE: LUIS OROZCO, CONCEPTO: DEVOLUCION SALDO DE MEDIO DIA DE FECHA, CUENTA DE DEPOSITO: CUENTA UNICA DEL TESORO</t>
  </si>
  <si>
    <t>00099021001 DEPOSITO DE EFECTIVO, DEPOSITANTE: GUALBERTO FLORES PEÑA, CONCEPTO: REVERSION DE PASAJES, CUENTA DE DEPOSITO: CUENTA UNICA DEL TESORO</t>
  </si>
  <si>
    <t>00099021001 DEPOSITO DE EFECTIVO, DEPOSITANTE: RAMIRO POLO, CONCEPTO: DEVOLUCION SALDO DE 93° CARRERA INTERNACIONAL DE SAN SILVESTRE, CUENTA DE DEPOSITO: CUENTA UNICA DEL TESORO</t>
  </si>
  <si>
    <t>00099021001 DEPOSITO DE EFECTIVO, DEPOSITANTE: SERGIO DAVID CALZADA CASTELLON, CONCEPTO: REVERSION DE PASAJES, CUENTA DE DEPOSITO: CUENTA UNICA DEL TESORO</t>
  </si>
  <si>
    <t>00099021001 DEPOSITO DE EFECTIVO, DEPOSITANTE: RUBEN VICENTE QUINTEROS, CONCEPTO: DEP. POR CONCEPTO DE DEVOLUCION DE PASAJE N° 9301388973948 TROPICAL TOURS NO UTILIZADO GESTION 2017, CUENTA DE DEPOSITO: CUENTA UNICA DEL TESORO</t>
  </si>
  <si>
    <t>00099021001 DEPOSITO DE EFECTIVO, DEPOSITANTE: PAULA ESTEFANE VASQUEZ BAUER, CONCEPTO: REVERSION AL PREVENTIVO N° 842/2016 (DEVOLUCION DE PASAJES), CUENTA DE DEPOSITO: CUENTA UNICA DEL TESORO</t>
  </si>
  <si>
    <t>00099021001 DEPOSITO DE EFECTIVO, DEPOSITANTE: PAULA ESTEFANE VASQUEZ BAUER, CONCEPTO: REVERSION AL PREVENTIVO N° 621/2016 (DEVOLUCION DE PASAJES), CUENTA DE DEPOSITO: CUENTA UNICA DEL TESORO</t>
  </si>
  <si>
    <t>00099021001 DEPOSITO DE EFECTIVO, DEPOSITANTE: PAULA ESTEFANE VASQUEZ BAUER, CONCEPTO: REVERSION AL PREVENTIVO N° 1934/2017, CUENTA DE DEPOSITO: CUENTA UNICA DEL TESORO</t>
  </si>
  <si>
    <t>00099021001 DEPOSITO DE EFECTIVO, DEPOSITANTE: BAUTISTA HUALLPARA BERTHA FELICIDAD, CONCEPTO: DEVOLUCION BONO DE ANTIGUEDAD, CUENTA DE DEPOSITO: CUENTA UNICA DEL TESORO</t>
  </si>
  <si>
    <t>00099021001 DEPOSITO DE EFECTIVO, DEPOSITANTE: U.P.E.A., CONCEPTO: DEVOLUCION DE AGUINALDO, CUENTA DE DEPOSITO: CUENTA UNICA DEL TESORO</t>
  </si>
  <si>
    <t>00099021001 DEPOSITO DE EFECTIVO, DEPOSITANTE: GUSTAVO ALIAGA PALMA, CONCEPTO: DEVOLUCION CURSOS AYMARA, CUENTA DE DEPOSITO: CUENTA UNICA DEL TESORO</t>
  </si>
  <si>
    <t>00099021001 DEP.DE CHEQ.AJENOS,RET.DE CAM.,CONCEPTO: FLORES BAPTISTA EDWIN,DEP.: BANCO UNION S.A. , PROCEDENCIA: BANCO UNION S.A., CHEQUE: 150715, FECHA DE EMISION:24/01/2018</t>
  </si>
  <si>
    <t>00099021001 DEPOSITO DE EFECTIVO, DEPOSITANTE: VICAR MOTOR VILLARES, CONCEPTO: REVERSION AL PREVENTIVO N°2245/2017 POR DEVOLUCION DE PGO DE VICAR MOTOR VILLARES, CUENTA DE DEPOSITO: CUENTA UNICA DEL TESORO</t>
  </si>
  <si>
    <t>00099021001 DEPOSITO DE EFECTIVO, DEPOSITANTE: JUAN EMILIO ORIHUELA TRISTAN, CONCEPTO: DEVOLUCION DE PAGO, CUENTA DE DEPOSITO: CUENTA UNICA DEL TESORO</t>
  </si>
  <si>
    <t>00099021001 DEPOSITO DE EFECTIVO, DEPOSITANTE: ALVARO M. ANTONIO CABA OLIVAREZ CI/ 2377522, CONCEPTO: CITE: MEFP/VTCP/DEPOT/UAIS-CPJ/N°030/2016 REGULARIZACION :JULIO -AGOST 2017, CUENTA DE DEPOSITO: CUENTA UNICA DEL TESORO</t>
  </si>
  <si>
    <t>00291012002 DEP.DE CHEQ.AJENOS,RET.DE CAM.,CONCEPTO: PAGO DEUDA GESTIONES ANTERIORES,DEP.: EMPRESA CONSTRUCTORA MARISCAL SUCRE LTDA , PROCEDENCIA: BANCO NACIONAL DE BOLIVIA S.A., CHEQUE: 1024165, FECHA DE EMISION:25/01/2018</t>
  </si>
  <si>
    <t>00099021001 DEPOSITO DE EFECTIVO, DEPOSITANTE: SERGIO SANCHEZ, CONCEPTO: DEVOLUCION POR PAGO EN DEMASIA (DEVENGADO GESTION 2017), CUENTA DE DEPOSITO: CUENTA UNICA DEL TESORO</t>
  </si>
  <si>
    <t>00099021001 DEP.DE CHEQ.AJENOS,RET.DE CAM.,CONCEPTO: DEVOLUCION POR SUBSIDIO DE INCAPACIDAD TEMPORAL,DEP.: CAJA DE SALUD DE LA BANCA PRIVADA , PROCEDENCIA: BANCO NACIONAL DE BOLIVIA S.A., CHEQUE: 5987367, FECHA DE EMISION:11/01/2018</t>
  </si>
  <si>
    <t>00099021001 DEP.DE CHEQ.AJENOS,RET.DE CAM.,CONCEPTO: FRACCIONAMIENTO DE NOTA DE CREDITO FISCAL N°90515562,DEP.: INSUMOS BOLIVIA , PROCEDENCIA: BANCO UNION S.A., CHEQUE: 568, FECHA DE EMISION:26/01/2018</t>
  </si>
  <si>
    <t>00254014101 DEPOSITO DE EFECTIVO, DEPOSITANTE: FAUSTO CINCKO-INSA, CONCEPTO: REVERSION, CUENTA DE DEPOSITO: CUENTA UNICA DEL TESORO</t>
  </si>
  <si>
    <t>00099021001 DEPOSITO DE EFECTIVO, DEPOSITANTE: MIGUEL AMARU CHIQUIPA, CONCEPTO: PAGO POR DOBLE PERCEPCION, CUENTA DE DEPOSITO: CUENTA UNICA DEL TESORO</t>
  </si>
  <si>
    <t>00099021001 DEPOSITO DE EFECTIVO, DEPOSITANTE: ROSE MARY APAZA SUXO CI 3412620 L.P., CONCEPTO: REVERSION DE BOLETA DE PAGO DE REINTEGRO DEL MES DE ABRIL, CUENTA DE DEPOSITO: CUENTA UNICA DEL TESORO</t>
  </si>
  <si>
    <t>00020031101 DEPOSITO DE EFECTIVO, DEPOSITANTE: BATALLON DE PRODUCCION DEL EJERCITO IV "V EDUARDO", CONCEPTO: REVERSION DE MATERIAL ELECTRICO Y DE CONSTRUCCION, CUENTA DE DEPOSITO: CUENTA UNICA DEL TESORO</t>
  </si>
  <si>
    <t>00099021001 DEPOSITO DE EFECTIVO, DEPOSITANTE: SANTIAGO GREGORIO ARIAS MAMANI, CONCEPTO: DEP. DOS DUODECIMAS DE AGUINALDO, CUENTA DE DEPOSITO: CUENTA UNICA DEL TESORO</t>
  </si>
  <si>
    <t>00099021001 DEPOSITO DE EFECTIVO, DEPOSITANTE: JUAN PABLO RIVERO CORTES, CONCEPTO: DEVOLUCION DE VIATICOS, CUENTA DE DEPOSITO: CUENTA UNICA DEL TESORO</t>
  </si>
  <si>
    <t>00030018008 DEPOSITO DE EFECTIVO, DEPOSITANTE: JAVIER SALGUERO ARAMAYO, CONCEPTO: DEVOLUCION POR PASAJES SEGUN C-31 4273, CUENTA DE DEPOSITO: CUENTA UNICA DEL TESORO</t>
  </si>
  <si>
    <t>00099021001 DEPOSITO DE EFECTIVO, DEPOSITANTE: EVANS PINTO - MINISTERIO DE DEPORTES, CONCEPTO: DEV. FONDOS EN AVANCE 3RA VERSION CAMPEONATO DE FUTBOL SUB-18 COPA ESTADO PLURINACIONAL, CUENTA DE DEPOSITO: CUENTA UNICA DEL TESORO</t>
  </si>
  <si>
    <t>00099021001 DEPOSITO DE EFECTIVO, DEPOSITANTE: RUBEN PRADO ARISPE, CONCEPTO: DEVOLUCION DE HABERES DE ACUERDO A INF. N° EX/EP13, CUENTA DE DEPOSITO: CUENTA UNICA DEL TESORO</t>
  </si>
  <si>
    <t>00099021001 DEP.DE CHEQ.AJENOS,RET.DE CAM.,CONCEPTO: QUISPE JAQUI ROMAN,DEP.: BANCO UNION S.A. , PROCEDENCIA: BANCO UNION S.A., CHEQUE: 150720, FECHA DE EMISION:29/01/2018</t>
  </si>
  <si>
    <t>00099021001 DEP.DE CHEQ.AJENOS,RET.DE CAM.,CONCEPTO: CABRAL ALVAREZ ADELITA,DEP.: BANCO UNION S.A. , PROCEDENCIA: BANCO UNION S.A., CHEQUE: 150718, FECHA DE EMISION:29/01/2018</t>
  </si>
  <si>
    <t>00099021001 DEPOSITO DE EFECTIVO, DEPOSITANTE: RENE MIGUEL TORRICO CASTILLO, CONCEPTO: REVERSION AL PREVENTIVO N° 2085/2017 (EXCESO DE CONSUMO DE TELEFONIA MOVIL NOVIEMBRE/2017), CUENTA DE DEPOSITO: CUENTA UNICA DEL TESORO</t>
  </si>
  <si>
    <t>00099021001 DEPOSITO DE EFECTIVO, DEPOSITANTE: PAUL ANTONIO COCA SUAREZ ARANA, CONCEPTO: REVERSION PASAJES PREV. 167/18 N° DE CARGO DE CUENTA, CUENTA DE DEPOSITO: CUENTA UNICA DEL TESORO</t>
  </si>
  <si>
    <t>00099021001 DEPOSITO DE EFECTIVO, DEPOSITANTE: GASPAR AVELINO GUZMAN VARGAS, CONCEPTO: DEP. DOS DUODECIMAS AGUINALDO, CUENTA DE DEPOSITO: CUENTA UNICA DEL TESORO</t>
  </si>
  <si>
    <t>00099021001 DEPOSITO DE EFECTIVO, DEPOSITANTE: JOSE E. SANDOVAL SARAVIA, CONCEPTO: DEVOLUCION DE RECURSOS NO EJECUTADOS, CUENTA DE DEPOSITO: CUENTA UNICA DEL TESORO</t>
  </si>
  <si>
    <t>00099021001 DEPOSITO DE EFECTIVO, DEPOSITANTE: EDUARDO FREDDY ECHEVERRIA VARGAS, CONCEPTO: DEVOLUCION DE SALDOS DE FONDOS EN AVANCE PREV. 964, CUENTA DE DEPOSITO: CUENTA UNICA DEL TESORO</t>
  </si>
  <si>
    <t>00099021001 DEPOSITO DE EFECTIVO, DEPOSITANTE: EDUARDO FREDDY ECHEVERRIA VARGAS, CONCEPTO: DEVOLUCION DE SALDOS DE FONDOS EN AVANCE PREV. 962, CUENTA DE DEPOSITO: CUENTA UNICA DEL TESORO</t>
  </si>
  <si>
    <t>00099021001 DEPOSITO DE EFECTIVO, DEPOSITANTE: EDUARDO FREDDY ECHEVERRIA VARGAS, CONCEPTO: DEVOLUCION DE SALDOS DE FONDOS EN AVANCE PREV 959, CUENTA DE DEPOSITO: CUENTA UNICA DEL TESORO</t>
  </si>
  <si>
    <t>00020051101 DEPOSITO DE EFECTIVO, DEPOSITANTE: JAVIER EDUARDO AYLLON VARGAS, CONCEPTO: DEP. DE REVERSION, CUENTA DE DEPOSITO: CUENTA UNICA DEL TESORO</t>
  </si>
  <si>
    <t>00344018001 DEPOSITO DE EFECTIVO, DEPOSITANTE: EDILBERTA A QUISPE CONDE, CONCEPTO: SALDO COMPRA Y ENTREGA MATERIAL ESCRITORIO Y COMBUSTIBLE NACION ARAONA DEL 15 AL 17 NOV 17, CUENTA DE DEPOSITO: CUENTA UNICA DEL TESORO</t>
  </si>
  <si>
    <t>00099021001 DEPOSITO DE EFECTIVO, DEPOSITANTE: MARIELA PEREZ SEJAS, CONCEPTO: CUMPLIMIENTO PARCIAL DE RECONOCIMIENTO DE OBLIGACION POR PAGO A LA CNS DE BS, 27016,19, CUENTA DE DEPOSITO: CUENTA UNICA DEL TESORO</t>
  </si>
  <si>
    <t>00099021004 DEPOSITO DE EFECTIVO, DEPOSITANTE: MINISTERIO DE DEPORTES, CONCEPTO: DEVOLUCION EXCEDENTE TELEFONIA CELULAR MES DE NOVIEMBRE 2017, CUENTA DE DEPOSITO: CUENTA UNICA DEL TESORO</t>
  </si>
  <si>
    <t>00593012001 DEP.DE CHEQ.AJENOS,RET.DE CAM.,CONCEPTO: VENTA DE TOP,DEP.: EMPRESA ESTATAL YACANA , PROCEDENCIA: BANCO UNION S.A., CHEQUE: 211, FECHA DE EMISION:30/01/2018</t>
  </si>
  <si>
    <t>00593012001 DEP.DE CHEQ.AJENOS,RET.DE CAM.,CONCEPTO: VENTA DE TOP,DEP.: EMPRESA ESTATAL DE YACANA , PROCEDENCIA: BANCO UNION S.A., CHEQUE: 210, FECHA DE EMISION:30/01/2018</t>
  </si>
  <si>
    <t>00099021001 DEPOSITO DE EFECTIVO, DEPOSITANTE: DAVID ALFREDO GUTIERREZ BOLIVAR, CONCEPTO: DEP. POR DOBLE PERSEPCION, CUENTA DE DEPOSITO: CUENTA UNICA DEL TESORO</t>
  </si>
  <si>
    <t>00099021001 DEPOSITO DE EFECTIVO, DEPOSITANTE: NIXON EMILIANO VARGAS MAMANI, CONCEPTO: DEVOLUCION CORRESPONDIENTE MES OCTUBRE (LEY FINANCIAL), CUENTA DE DEPOSITO: CUENTA UNICA DEL TESORO</t>
  </si>
  <si>
    <t>00099021001 DEPOSITO DE EFECTIVO, DEPOSITANTE: NIXON EMILIANO VARGAS MAMANI, CONCEPTO: DEVOLUCION CORRESPONDIENTE MES NOVIEMBRE (LEY FINANCIAL), CUENTA DE DEPOSITO: CUENTA UNICA DEL TESORO</t>
  </si>
  <si>
    <t>00099021001 DEPOSITO DE EFECTIVO, DEPOSITANTE: FELICIANO HUANCA LAURA, CONCEPTO: DEPÓSITO DE DEVOLUCION, CUENTA DE DEPOSITO: CUENTA UNICA DEL TESORO</t>
  </si>
  <si>
    <t>00099021001 DEPOSITO DE EFECTIVO, DEPOSITANTE: JHOVANA HUANCA HUANCA, CONCEPTO: DEVOLUCION DEL DESCUENTO MES AGOSTO, CUENTA DE DEPOSITO: CUENTA UNICA DEL TESORO</t>
  </si>
  <si>
    <t>00099021001 DEPOSITO DE EFECTIVO, DEPOSITANTE: JHOVANA HUANCA HUANCA, CONCEPTO: DEVOLUCION DEL DESCUENTO MES SEPTIEMBRE, CUENTA DE DEPOSITO: CUENTA UNICA DEL TESORO</t>
  </si>
  <si>
    <t>00099021001 DEPOSITO DE EFECTIVO, DEPOSITANTE: JHOVANA HUANCA HUANCA, CONCEPTO: DEVOLUCION DE SUELDO DEL MES DE AGOSTO, CUENTA DE DEPOSITO: CUENTA UNICA DEL TESORO</t>
  </si>
  <si>
    <t>00099021001 DEPOSITO DE EFECTIVO, DEPOSITANTE: JHOVANA HUANCA HUANCA, CONCEPTO: DEVOLUCION DE SUELDO DEL MES SEPTIEMBRE, CUENTA DE DEPOSITO: CUENTA UNICA DEL TESORO</t>
  </si>
  <si>
    <t>00099021001 DEPOSITO DE EFECTIVO, DEPOSITANTE: MARCO PADILLA, CONCEPTO: DEVOLUCION DE PUBLICIDAD, CUENTA DE DEPOSITO: CUENTA UNICA DEL TESORO</t>
  </si>
  <si>
    <t>00030014201 DEPOSITO DE EFECTIVO, DEPOSITANTE: NELSON MAMANI, CONCEPTO: DEVOLUCION DE C-31 4196, CUENTA DE DEPOSITO: CUENTA UNICA DEL TESORO</t>
  </si>
  <si>
    <t>00099021001 DEPOSITO DE EFECTIVO, DEPOSITANTE: LUCY ESTHER SANCHEZ HERRERA, CONCEPTO: DEVOLUCION PAGO EN DEMASIA SERVICIOS DE LIMPIEZA DICIEMBRE 2017, CUENTA DE DEPOSITO: CUENTA UNICA DEL TESORO</t>
  </si>
  <si>
    <t>00099021001 DEPOSITO DE EFECTIVO, DEPOSITANTE: MARIANELA CORITZA CALVIMONTES, CONCEPTO: DEP. DE UNA DUODECIMA DE AGUINALDO, CUENTA DE DEPOSITO: CUENTA UNICA DEL TESORO</t>
  </si>
  <si>
    <t>00287102001 DEPOSITO DE EFECTIVO, DEPOSITANTE: FPS OFICINA CENTRAL, CONCEPTO: REVERSION DE REFRIGERIOS 2017 OFICINA CENTRAL, CUENTA DE DEPOSITO: CUENTA UNICA DEL TESORO</t>
  </si>
  <si>
    <t>00099021001 DEPOSITO DE EFECTIVO, DEPOSITANTE: RODOLFO DANIEL DORADO SUBIETA-ATT, CONCEPTO: DEVOLUCION DE VIATICOS NO UTILIZADOS DEL VIAJE A UYUNI-TUPIZA-TARIJA(DAKAR 2018), CUENTA DE DEPOSITO: CUENTA UNICA DEL TESORO</t>
  </si>
  <si>
    <t>00099021001 DEPOSITO DE EFECTIVO, DEPOSITANTE: ERNESTO LENIZ QUICHU, CONCEPTO: DEVOLUCION , PAGO EN DEMASIA SERVICIO DE LIMPIEZA DICIEMBRE 2017 EDIFICIO VICTOR, CUENTA DE DEPOSITO: CUENTA UNICA DEL TESORO</t>
  </si>
  <si>
    <t>00254014101 DEPOSITO DE EFECTIVO, DEPOSITANTE: EVER MUÑOZ - INSA, CONCEPTO: REVERSION, CUENTA DE DEPOSITO: CUENTA UNICA DEL TESORO</t>
  </si>
  <si>
    <t>00254014101 DEPOSITO DE EFECTIVO, DEPOSITANTE: JORGE FERNANDO CHEVEZ BERNAL, CONCEPTO: DEVOLUCION DE VIATICOS Y PASAJES, CUENTA DE DEPOSITO: CUENTA UNICA DEL TESORO</t>
  </si>
  <si>
    <t>00099021001 DEPOSITO DE EFECTIVO, DEPOSITANTE: SANDRO GUTIERREZ - MIN DE DEPORTES, CONCEPTO: DEV. FONDOS EN AVANCE CARRERA PEDESTRE 10 KM COCHABAMBA 2017, CUENTA DE DEPOSITO: CUENTA UNICA DEL TESORO</t>
  </si>
  <si>
    <t>00099021001 DEPOSITO DE EFECTIVO, DEPOSITANTE: PATRICIA PONCE CAMBEROS, CONCEPTO: DEVOLUCION SALDOS ASIGNADOS, CUENTA DE DEPOSITO: CUENTA UNICA DEL TESORO</t>
  </si>
  <si>
    <t>00099021001 DEP.DE CHEQ.AJENOS,RET.DE CAM.,CONCEPTO: REVERSION FRACCION NUA 3053431,DEP.: SEGUROS PROVIDA SA , PROCEDENCIA: BANCO NACIONAL DE BOLIVIA S.A., CHEQUE: 2312755, FECHA DE EMISION:29/01/2018</t>
  </si>
  <si>
    <t>00099021001 DEP.DE CHEQ.AJENOS,RET.DE CAM.,CONCEPTO: SEDES DEVOL. INCAPACIDAD TEMPORAL NOV/2017,DEP.: CAJA PETROLERA DE SALUD , PROCEDENCIA: BANCO UNION S.A., CHEQUE: 12667, FECHA DE EMISION:31/01/2018</t>
  </si>
  <si>
    <t>00099021001 DEP.DE CHEQ.AJENOS,RET.DE CAM.,CONCEPTO: DEVOLUCION DE RECURSOS,DEP.: AGENCIA NACIONAL DE HIDROCARBUROS , PROCEDENCIA: BANCO UNION S.A., CHEQUE: 4876, FECHA DE EMISION:26/01/2018</t>
  </si>
  <si>
    <t>00099021001 DEP.DE CHEQ.AJENOS,RET.DE CAM.,CONCEPTO: DEVOLUCION DE RECURSOS,DEP.: AGENCIA NACIONAL DE HIDROCARBUROS , PROCEDENCIA: BANCO UNION S.A., CHEQUE: 4879, FECHA DE EMISION:30/01/2018</t>
  </si>
  <si>
    <t>00099021001 DEPOSITO DE EFECTIVO, DEPOSITANTE: JUAN MANUEL BORDA, CONCEPTO: REVERSION, CUENTA DE DEPOSITO: CUENTA UNICA DEL TESORO</t>
  </si>
  <si>
    <t>00099021001 DEPOSITO DE EFECTIVO, DEPOSITANTE: MINISTERIO DE OBRAS PUBLICAS SERVICIOS Y VIVIENDA, CONCEPTO: DEVOLUCION DE FONDOS, CUENTA DE DEPOSITO: CUENTA UNICA DEL TESORO</t>
  </si>
  <si>
    <t>AJUSTE COMPLEMENTARIO POR REVALORIZACION SALDOS DE ACTIVOS DE RESERVA Y OBLIGACIONES MONEDA EXTRANJERA (DOLARES) Saldo MO = -1002760439.62 ;Bs/Mo: 6.86000000000 ;Saldo Bs: -6878936615.80</t>
  </si>
  <si>
    <t>AJUSTE COMPLEMENTARIO POR REVALORIZACION SALDOS DE ACTIVOS DE RESERVA Y OBLIGACIONES MONEDA EXTRANJERA (DOLARES) Saldo MO = -1002030908.56 ;Bs/Mo: 6.86000000000 ;Saldo Bs: -6873932032.71</t>
  </si>
  <si>
    <t>AJUSTE COMPLEMENTARIO POR REVALORIZACION SALDOS DE ACTIVOS DE RESERVA Y OBLIGACIONES MONEDA EXTRANJERA (DOLARES) Saldo MO = -998807212.57 ;Bs/Mo: 6.86000000000 ;Saldo Bs: -6851817478.22</t>
  </si>
  <si>
    <t>RETIRO TOTAL DE RECURSOS CAPTADOS EN LA FECHA LIBRETA 00513012002</t>
  </si>
  <si>
    <t>AJUSTE COMPLEMENTARIO POR REVALORIZACION SALDOS DE ACTIVOS DE RESERVA Y OBLIGACIONES MONEDA EXTRANJERA (DOLARES) Saldo MO = -994039614.76 ;Bs/Mo: 6.86000000000 ;Saldo Bs: -6819111757.26</t>
  </si>
  <si>
    <t>AJUSTE COMPLEMENTARIO POR REVALORIZACION SALDOS DE ACTIVOS DE RESERVA Y OBLIGACIONES MONEDA EXTRANJERA (DOLARES) Saldo MO = -988764160.67 ;Bs/Mo: 6.86000000000 ;Saldo Bs: -6782922142.21</t>
  </si>
  <si>
    <t>26/01/2018</t>
  </si>
  <si>
    <t>00132039201</t>
  </si>
  <si>
    <t>De: 00132039201 A:00513102001 Débito Automático a requerimiento de YPFB, con nota CITE:YPFB/PRS-GAFC-247/18 y CITE: SEDEM/GAF/18-022 del SEDEM, inf. Téc.GAFC-005 DFC 0013 URPR-08/18 de YPFB e Inf. Legal YPFB/GLC No.041DGAJ 002 ULAR 009/18</t>
  </si>
  <si>
    <t>29/01/2018</t>
  </si>
  <si>
    <t>00076011101</t>
  </si>
  <si>
    <t>De: 00076011101 A:00099021001 Débito Automático según nota CITE: MEFP/VTCP/DGCP/UF-65/2018, informe Técnico MEFP/VTCP/DGCP/UF-56/2017 de la Dir. Gral. de Crédito Público, Inf. Legal MEFP/DGAJ/UAJ/No.168/2017 de la Dir. Gral. Asuntos Jurídi</t>
  </si>
  <si>
    <t>00076014201</t>
  </si>
  <si>
    <t>De: 00076014201 A:00099021001 Débito Automático según nota CITE: MEFP/VTCP/DGCP/UF-65/2018, informe Técnico MEFP/VTCP/DGCP/UF-56/2017 de la Dir. Gral. de Crédito Público, Inf. Legal MEFP/DGAJ/UAJ/No.168/2017 de la Dir. Gral. Asuntos Jurídi</t>
  </si>
  <si>
    <t>00513102001</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</si>
  <si>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</si>
  <si>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</si>
  <si>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</si>
  <si>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</si>
  <si>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G06562320002</t>
  </si>
  <si>
    <t>G06562340002</t>
  </si>
  <si>
    <t>G06562360002</t>
  </si>
  <si>
    <t>G06562420002</t>
  </si>
  <si>
    <t>G06562480002</t>
  </si>
  <si>
    <t>G06563200002</t>
  </si>
  <si>
    <t>G06564020002</t>
  </si>
  <si>
    <t>G06568100002</t>
  </si>
  <si>
    <t>G06568140002</t>
  </si>
  <si>
    <t>G06571380002</t>
  </si>
  <si>
    <t>G06571400002</t>
  </si>
  <si>
    <t>G06571470002</t>
  </si>
  <si>
    <t>G06574180002</t>
  </si>
  <si>
    <t>G06568160004</t>
  </si>
  <si>
    <t>G06568180004</t>
  </si>
  <si>
    <t>G06570290004</t>
  </si>
  <si>
    <t>G06570300004</t>
  </si>
  <si>
    <t>G06571300004</t>
  </si>
  <si>
    <t>G06571310004</t>
  </si>
  <si>
    <t>G06571320004</t>
  </si>
  <si>
    <t>G06571330004</t>
  </si>
  <si>
    <t>G06571340004</t>
  </si>
  <si>
    <t>G06571530004</t>
  </si>
  <si>
    <t>G06571540004</t>
  </si>
  <si>
    <t>G06571570004</t>
  </si>
  <si>
    <t>G06571590004</t>
  </si>
  <si>
    <t>G06579720002</t>
  </si>
  <si>
    <t>G06581790002</t>
  </si>
  <si>
    <t>G06586680002</t>
  </si>
  <si>
    <t>G06586840002</t>
  </si>
  <si>
    <t>S09128750001</t>
  </si>
  <si>
    <t>G06596840002</t>
  </si>
  <si>
    <t>G06599470002</t>
  </si>
  <si>
    <t>G06599490002</t>
  </si>
  <si>
    <t>G06599550002</t>
  </si>
  <si>
    <t>G06599570002</t>
  </si>
  <si>
    <t>G06599590002</t>
  </si>
  <si>
    <t>G06599610002</t>
  </si>
  <si>
    <t>G06600230002</t>
  </si>
  <si>
    <t>G06593760004</t>
  </si>
  <si>
    <t>G06593770007</t>
  </si>
  <si>
    <t>G06598080003</t>
  </si>
  <si>
    <t>G06604300002</t>
  </si>
  <si>
    <t>G06604320002</t>
  </si>
  <si>
    <t>G06604340002</t>
  </si>
  <si>
    <t>G06610540002</t>
  </si>
  <si>
    <t>G06611950002</t>
  </si>
  <si>
    <t>G06614490002</t>
  </si>
  <si>
    <t>G06614510002</t>
  </si>
  <si>
    <t>G06614570002</t>
  </si>
  <si>
    <t>Q09399160002</t>
  </si>
  <si>
    <t>G06627300002</t>
  </si>
  <si>
    <t>S09134800002</t>
  </si>
  <si>
    <t>G06627330004</t>
  </si>
  <si>
    <t>G06637110002</t>
  </si>
  <si>
    <t>G06637190002</t>
  </si>
  <si>
    <t>G06637230002</t>
  </si>
  <si>
    <t>G06637250002</t>
  </si>
  <si>
    <t>G06637320002</t>
  </si>
  <si>
    <t>G06637440002</t>
  </si>
  <si>
    <t>G06637570002</t>
  </si>
  <si>
    <t>G06637590002</t>
  </si>
  <si>
    <t>G06637760002</t>
  </si>
  <si>
    <t>G06637780002</t>
  </si>
  <si>
    <t>G06637950002</t>
  </si>
  <si>
    <t>G06641540002</t>
  </si>
  <si>
    <t>G06641720002</t>
  </si>
  <si>
    <t>G06645950002</t>
  </si>
  <si>
    <t>G06647210002</t>
  </si>
  <si>
    <t>G06647250002</t>
  </si>
  <si>
    <t>G06647270002</t>
  </si>
  <si>
    <t>Q09416590002</t>
  </si>
  <si>
    <t>Q09416620002</t>
  </si>
  <si>
    <t>S09136200002</t>
  </si>
  <si>
    <t>J03361470001</t>
  </si>
  <si>
    <t>J03361480001</t>
  </si>
  <si>
    <t>S09136200003</t>
  </si>
  <si>
    <t>S09136510004</t>
  </si>
  <si>
    <t>G06651960002</t>
  </si>
  <si>
    <t>G06658350002</t>
  </si>
  <si>
    <t>Q09421560002</t>
  </si>
  <si>
    <t>S09137330001</t>
  </si>
  <si>
    <t>S09137370003</t>
  </si>
  <si>
    <t>J03361680001</t>
  </si>
  <si>
    <t>J03361690001</t>
  </si>
  <si>
    <t>J03361700001</t>
  </si>
  <si>
    <t>J03361710001</t>
  </si>
  <si>
    <t>J03361720001</t>
  </si>
  <si>
    <t>J03361730001</t>
  </si>
  <si>
    <t>J03361740001</t>
  </si>
  <si>
    <t>J03361750001</t>
  </si>
  <si>
    <t>J03361760001</t>
  </si>
  <si>
    <t>J03361770001</t>
  </si>
  <si>
    <t>J03361780001</t>
  </si>
  <si>
    <t>J03361910001</t>
  </si>
  <si>
    <t>J03361920001</t>
  </si>
  <si>
    <t>G06677480002</t>
  </si>
  <si>
    <t>G06677500002</t>
  </si>
  <si>
    <t>G06677540002</t>
  </si>
  <si>
    <t>G06677560002</t>
  </si>
  <si>
    <t>G06677580002</t>
  </si>
  <si>
    <t>G06681970002</t>
  </si>
  <si>
    <t>G06682550002</t>
  </si>
  <si>
    <t>Q09429060002</t>
  </si>
  <si>
    <t>G06687750002</t>
  </si>
  <si>
    <t>G06687770002</t>
  </si>
  <si>
    <t>G06687790002</t>
  </si>
  <si>
    <t>G06687810002</t>
  </si>
  <si>
    <t>G06687830002</t>
  </si>
  <si>
    <t>G06687850002</t>
  </si>
  <si>
    <t>I00743370002</t>
  </si>
  <si>
    <t>J03363300002</t>
  </si>
  <si>
    <t>S09140270002</t>
  </si>
  <si>
    <t>G06688970004</t>
  </si>
  <si>
    <t>G06698460002</t>
  </si>
  <si>
    <t>G06703410002</t>
  </si>
  <si>
    <t>J03363750001</t>
  </si>
  <si>
    <t>J03363920001</t>
  </si>
  <si>
    <t>G06713490002</t>
  </si>
  <si>
    <t>G06713510002</t>
  </si>
  <si>
    <t>G06713530002</t>
  </si>
  <si>
    <t>G06716780002</t>
  </si>
  <si>
    <t>G06716820002</t>
  </si>
  <si>
    <t>G06716840002</t>
  </si>
  <si>
    <t>S09144100002</t>
  </si>
  <si>
    <t>G06713290008</t>
  </si>
  <si>
    <t>G06722500002</t>
  </si>
  <si>
    <t>Q09452010002</t>
  </si>
  <si>
    <t>Q09452090002</t>
  </si>
  <si>
    <t>G06733450002</t>
  </si>
  <si>
    <t>G06733480002</t>
  </si>
  <si>
    <t>G06733600002</t>
  </si>
  <si>
    <t>G06733620002</t>
  </si>
  <si>
    <t>G06735860004</t>
  </si>
  <si>
    <t>G06735870004</t>
  </si>
  <si>
    <t>G06735880004</t>
  </si>
  <si>
    <t>G06735910004</t>
  </si>
  <si>
    <t>J03365000001</t>
  </si>
  <si>
    <t>G06731590003</t>
  </si>
  <si>
    <t>G06744170002</t>
  </si>
  <si>
    <t>G06744440002</t>
  </si>
  <si>
    <t>G06744460002</t>
  </si>
  <si>
    <t>G06744490002</t>
  </si>
  <si>
    <t>G06744510002</t>
  </si>
  <si>
    <t>G06744580002</t>
  </si>
  <si>
    <t>G06750370002</t>
  </si>
  <si>
    <t>G06751840002</t>
  </si>
  <si>
    <t>T03797140001</t>
  </si>
  <si>
    <t>T03797160001</t>
  </si>
  <si>
    <t>T03797180001</t>
  </si>
  <si>
    <t>T03797200001</t>
  </si>
  <si>
    <t>T03797220001</t>
  </si>
  <si>
    <t>T03797240001</t>
  </si>
  <si>
    <t>T03797260001</t>
  </si>
  <si>
    <t>T03797280001</t>
  </si>
  <si>
    <t>T03797300001</t>
  </si>
  <si>
    <t>T03797320001</t>
  </si>
  <si>
    <t>T03797340001</t>
  </si>
  <si>
    <t>T03797360001</t>
  </si>
  <si>
    <t>T03797380001</t>
  </si>
  <si>
    <t>T03797400001</t>
  </si>
  <si>
    <t>T03797420001</t>
  </si>
  <si>
    <t>T03797440001</t>
  </si>
  <si>
    <t>T03797460001</t>
  </si>
  <si>
    <t>T03797480001</t>
  </si>
  <si>
    <t>T03797500001</t>
  </si>
  <si>
    <t>T03797520001</t>
  </si>
  <si>
    <t>T03797540001</t>
  </si>
  <si>
    <t>T03797560001</t>
  </si>
  <si>
    <t>T03797580001</t>
  </si>
  <si>
    <t>T03797600001</t>
  </si>
  <si>
    <t>T03797620001</t>
  </si>
  <si>
    <t>T03797640001</t>
  </si>
  <si>
    <t>T03797660001</t>
  </si>
  <si>
    <t>T03797680001</t>
  </si>
  <si>
    <t>T03797700001</t>
  </si>
  <si>
    <t>T03797720001</t>
  </si>
  <si>
    <t>T03797740001</t>
  </si>
  <si>
    <t>T03797760001</t>
  </si>
  <si>
    <t>T03797780001</t>
  </si>
  <si>
    <t>T03797800001</t>
  </si>
  <si>
    <t>T03797820001</t>
  </si>
  <si>
    <t>T03797840001</t>
  </si>
  <si>
    <t>T03797860001</t>
  </si>
  <si>
    <t>T03797880001</t>
  </si>
  <si>
    <t>T03797900001</t>
  </si>
  <si>
    <t>T03797920001</t>
  </si>
  <si>
    <t>T03797940001</t>
  </si>
  <si>
    <t>T03797960001</t>
  </si>
  <si>
    <t>T03797980001</t>
  </si>
  <si>
    <t>T03798000001</t>
  </si>
  <si>
    <t>T03798020001</t>
  </si>
  <si>
    <t>T03798040001</t>
  </si>
  <si>
    <t>T03798060001</t>
  </si>
  <si>
    <t>T03798080001</t>
  </si>
  <si>
    <t>T03798100001</t>
  </si>
  <si>
    <t>T03798120001</t>
  </si>
  <si>
    <t>T03798140001</t>
  </si>
  <si>
    <t>T03798160001</t>
  </si>
  <si>
    <t>T03798180001</t>
  </si>
  <si>
    <t>T03798200001</t>
  </si>
  <si>
    <t>T03798220001</t>
  </si>
  <si>
    <t>T03798240001</t>
  </si>
  <si>
    <t>T03798260001</t>
  </si>
  <si>
    <t>S09150260004</t>
  </si>
  <si>
    <t>T03796180001</t>
  </si>
  <si>
    <t>T03796200001</t>
  </si>
  <si>
    <t>T03796220001</t>
  </si>
  <si>
    <t>T03796240001</t>
  </si>
  <si>
    <t>T03796260001</t>
  </si>
  <si>
    <t>T03796280001</t>
  </si>
  <si>
    <t>T03796300001</t>
  </si>
  <si>
    <t>T03796320001</t>
  </si>
  <si>
    <t>T03796340001</t>
  </si>
  <si>
    <t>T03796360001</t>
  </si>
  <si>
    <t>T03796380001</t>
  </si>
  <si>
    <t>T03796400001</t>
  </si>
  <si>
    <t>T03796420001</t>
  </si>
  <si>
    <t>T03796440001</t>
  </si>
  <si>
    <t>T03796460001</t>
  </si>
  <si>
    <t>T03796480001</t>
  </si>
  <si>
    <t>T03796500001</t>
  </si>
  <si>
    <t>T03796520001</t>
  </si>
  <si>
    <t>T03796540001</t>
  </si>
  <si>
    <t>T03796560001</t>
  </si>
  <si>
    <t>T03796580001</t>
  </si>
  <si>
    <t>T03796600001</t>
  </si>
  <si>
    <t>T03796620001</t>
  </si>
  <si>
    <t>T03796640001</t>
  </si>
  <si>
    <t>T03796660001</t>
  </si>
  <si>
    <t>T03796680001</t>
  </si>
  <si>
    <t>T03796700001</t>
  </si>
  <si>
    <t>T03796720001</t>
  </si>
  <si>
    <t>T03796740001</t>
  </si>
  <si>
    <t>T03796760001</t>
  </si>
  <si>
    <t>T03796780001</t>
  </si>
  <si>
    <t>T03796800001</t>
  </si>
  <si>
    <t>T03796820001</t>
  </si>
  <si>
    <t>T03796840001</t>
  </si>
  <si>
    <t>T03796860001</t>
  </si>
  <si>
    <t>T03796880001</t>
  </si>
  <si>
    <t>T03796900001</t>
  </si>
  <si>
    <t>T03796920001</t>
  </si>
  <si>
    <t>T03796940001</t>
  </si>
  <si>
    <t>T03796960001</t>
  </si>
  <si>
    <t>T03796980001</t>
  </si>
  <si>
    <t>T03797000001</t>
  </si>
  <si>
    <t>T03797020001</t>
  </si>
  <si>
    <t>T03797040001</t>
  </si>
  <si>
    <t>T03797060001</t>
  </si>
  <si>
    <t>T03797080001</t>
  </si>
  <si>
    <t>T03797100001</t>
  </si>
  <si>
    <t>T03797120001</t>
  </si>
  <si>
    <t>G06748890003</t>
  </si>
  <si>
    <t>G06750380001</t>
  </si>
  <si>
    <t>B15936560002</t>
  </si>
  <si>
    <t>O15936820002</t>
  </si>
  <si>
    <t>O15937020002</t>
  </si>
  <si>
    <t>O15937160002</t>
  </si>
  <si>
    <t>O15937220002</t>
  </si>
  <si>
    <t>O15937400002</t>
  </si>
  <si>
    <t>O15938100002</t>
  </si>
  <si>
    <t>O15938200002</t>
  </si>
  <si>
    <t>B15939800002</t>
  </si>
  <si>
    <t>B15939840002</t>
  </si>
  <si>
    <t>B15941140002</t>
  </si>
  <si>
    <t>O15939910002</t>
  </si>
  <si>
    <t>O15940110002</t>
  </si>
  <si>
    <t>O15941060002</t>
  </si>
  <si>
    <t>O15941070002</t>
  </si>
  <si>
    <t>O15941090002</t>
  </si>
  <si>
    <t>O15941260002</t>
  </si>
  <si>
    <t>O15941580002</t>
  </si>
  <si>
    <t>O15941770002</t>
  </si>
  <si>
    <t>O15942230002</t>
  </si>
  <si>
    <t>O15942760002</t>
  </si>
  <si>
    <t>B15946120002</t>
  </si>
  <si>
    <t>O15944810002</t>
  </si>
  <si>
    <t>O15944820002</t>
  </si>
  <si>
    <t>O15944840002</t>
  </si>
  <si>
    <t>O15944860002</t>
  </si>
  <si>
    <t>O15945010002</t>
  </si>
  <si>
    <t>O15945280002</t>
  </si>
  <si>
    <t>O15945310002</t>
  </si>
  <si>
    <t>O15945820002</t>
  </si>
  <si>
    <t>O15945830002</t>
  </si>
  <si>
    <t>O15945840002</t>
  </si>
  <si>
    <t>O15946290002</t>
  </si>
  <si>
    <t>O15946350002</t>
  </si>
  <si>
    <t>O15947290002</t>
  </si>
  <si>
    <t>B15949850002</t>
  </si>
  <si>
    <t>O15949010002</t>
  </si>
  <si>
    <t>O15949020002</t>
  </si>
  <si>
    <t>O15949110002</t>
  </si>
  <si>
    <t>O15949330002</t>
  </si>
  <si>
    <t>O15949600002</t>
  </si>
  <si>
    <t>O15949620002</t>
  </si>
  <si>
    <t>O15949630002</t>
  </si>
  <si>
    <t>O15949650002</t>
  </si>
  <si>
    <t>O15949670002</t>
  </si>
  <si>
    <t>O15949680002</t>
  </si>
  <si>
    <t>O15949700002</t>
  </si>
  <si>
    <t>O15949720002</t>
  </si>
  <si>
    <t>O15950230002</t>
  </si>
  <si>
    <t>O15950380002</t>
  </si>
  <si>
    <t>O15950440002</t>
  </si>
  <si>
    <t>O15951040002</t>
  </si>
  <si>
    <t>O15951230002</t>
  </si>
  <si>
    <t>O15951600002</t>
  </si>
  <si>
    <t>O15951610002</t>
  </si>
  <si>
    <t>O15951640002</t>
  </si>
  <si>
    <t>B15954170002</t>
  </si>
  <si>
    <t>B15954190002</t>
  </si>
  <si>
    <t>B15954220002</t>
  </si>
  <si>
    <t>B15954280002</t>
  </si>
  <si>
    <t>O15953640002</t>
  </si>
  <si>
    <t>O15953900002</t>
  </si>
  <si>
    <t>O15953910002</t>
  </si>
  <si>
    <t>O15953930002</t>
  </si>
  <si>
    <t>O15953940002</t>
  </si>
  <si>
    <t>O15953950002</t>
  </si>
  <si>
    <t>O15953960002</t>
  </si>
  <si>
    <t>O15953970002</t>
  </si>
  <si>
    <t>O15953980002</t>
  </si>
  <si>
    <t>O15953990002</t>
  </si>
  <si>
    <t>O15954010002</t>
  </si>
  <si>
    <t>O15954030002</t>
  </si>
  <si>
    <t>O15954080002</t>
  </si>
  <si>
    <t>O15955270002</t>
  </si>
  <si>
    <t>O15955280002</t>
  </si>
  <si>
    <t>O15955290002</t>
  </si>
  <si>
    <t>O15955300002</t>
  </si>
  <si>
    <t>O15955310002</t>
  </si>
  <si>
    <t>O15955320002</t>
  </si>
  <si>
    <t>O15955330002</t>
  </si>
  <si>
    <t>O15955350002</t>
  </si>
  <si>
    <t>O15955370002</t>
  </si>
  <si>
    <t>O15955390002</t>
  </si>
  <si>
    <t>O15955400002</t>
  </si>
  <si>
    <t>O15957150002</t>
  </si>
  <si>
    <t>O15957300002</t>
  </si>
  <si>
    <t>O15957710002</t>
  </si>
  <si>
    <t>O15958100002</t>
  </si>
  <si>
    <t>O15958870002</t>
  </si>
  <si>
    <t>O15958880002</t>
  </si>
  <si>
    <t>O15959160002</t>
  </si>
  <si>
    <t>O15959220002</t>
  </si>
  <si>
    <t>O15959490002</t>
  </si>
  <si>
    <t>O15959820002</t>
  </si>
  <si>
    <t>B15962060002</t>
  </si>
  <si>
    <t>B15962280002</t>
  </si>
  <si>
    <t>O15962600002</t>
  </si>
  <si>
    <t>O15962810002</t>
  </si>
  <si>
    <t>O15962950002</t>
  </si>
  <si>
    <t>O15962990002</t>
  </si>
  <si>
    <t>O15964060002</t>
  </si>
  <si>
    <t>O15964090002</t>
  </si>
  <si>
    <t>O15964170002</t>
  </si>
  <si>
    <t>O15965560002</t>
  </si>
  <si>
    <t>O15965680002</t>
  </si>
  <si>
    <t>O15965870002</t>
  </si>
  <si>
    <t>O15966040002</t>
  </si>
  <si>
    <t>O15966050002</t>
  </si>
  <si>
    <t>O15966080002</t>
  </si>
  <si>
    <t>O15966640002</t>
  </si>
  <si>
    <t>O15967190002</t>
  </si>
  <si>
    <t>B15969870002</t>
  </si>
  <si>
    <t>B15970140002</t>
  </si>
  <si>
    <t>B15971070002</t>
  </si>
  <si>
    <t>O15969830002</t>
  </si>
  <si>
    <t>O15970010002</t>
  </si>
  <si>
    <t>O15970950002</t>
  </si>
  <si>
    <t>O15971290002</t>
  </si>
  <si>
    <t>O15971980002</t>
  </si>
  <si>
    <t>O15972200002</t>
  </si>
  <si>
    <t>O15972650002</t>
  </si>
  <si>
    <t>O15972680002</t>
  </si>
  <si>
    <t>B15974860002</t>
  </si>
  <si>
    <t>B15974890002</t>
  </si>
  <si>
    <t>B15974910002</t>
  </si>
  <si>
    <t>B15975320002</t>
  </si>
  <si>
    <t>O15975340002</t>
  </si>
  <si>
    <t>O15975610002</t>
  </si>
  <si>
    <t>O15975640002</t>
  </si>
  <si>
    <t>O15975690002</t>
  </si>
  <si>
    <t>O15975880002</t>
  </si>
  <si>
    <t>O15976900002</t>
  </si>
  <si>
    <t>O15977040002</t>
  </si>
  <si>
    <t>O15978950002</t>
  </si>
  <si>
    <t>O15979140002</t>
  </si>
  <si>
    <t>O15979230002</t>
  </si>
  <si>
    <t>O15980440002</t>
  </si>
  <si>
    <t>O15980750002</t>
  </si>
  <si>
    <t>O15980930002</t>
  </si>
  <si>
    <t>O15981090002</t>
  </si>
  <si>
    <t>O15981610002</t>
  </si>
  <si>
    <t>O15981750002</t>
  </si>
  <si>
    <t>O15981930002</t>
  </si>
  <si>
    <t>B15983270002</t>
  </si>
  <si>
    <t>O15983210002</t>
  </si>
  <si>
    <t>O15983240002</t>
  </si>
  <si>
    <t>O15983360002</t>
  </si>
  <si>
    <t>O15983490002</t>
  </si>
  <si>
    <t>O15983520002</t>
  </si>
  <si>
    <t>O15983790002</t>
  </si>
  <si>
    <t>O15984340002</t>
  </si>
  <si>
    <t>O15984370002</t>
  </si>
  <si>
    <t>O15984760002</t>
  </si>
  <si>
    <t>O15984920002</t>
  </si>
  <si>
    <t>O15985240002</t>
  </si>
  <si>
    <t>O15985250002</t>
  </si>
  <si>
    <t>O15985260002</t>
  </si>
  <si>
    <t>O15985270002</t>
  </si>
  <si>
    <t>O15985280002</t>
  </si>
  <si>
    <t>O15985290002</t>
  </si>
  <si>
    <t>O15985300002</t>
  </si>
  <si>
    <t>O15985320002</t>
  </si>
  <si>
    <t>O15985330002</t>
  </si>
  <si>
    <t>O15985350002</t>
  </si>
  <si>
    <t>O15985360002</t>
  </si>
  <si>
    <t>O15985380002</t>
  </si>
  <si>
    <t>O15985390002</t>
  </si>
  <si>
    <t>O15985890002</t>
  </si>
  <si>
    <t>B15990720002</t>
  </si>
  <si>
    <t>B15991100002</t>
  </si>
  <si>
    <t>O15990480002</t>
  </si>
  <si>
    <t>O15990570002</t>
  </si>
  <si>
    <t>O15990850002</t>
  </si>
  <si>
    <t>O15991120002</t>
  </si>
  <si>
    <t>O15991760002</t>
  </si>
  <si>
    <t>O15992540002</t>
  </si>
  <si>
    <t>O15992550002</t>
  </si>
  <si>
    <t>O15993150002</t>
  </si>
  <si>
    <t>B15995380002</t>
  </si>
  <si>
    <t>B15995390002</t>
  </si>
  <si>
    <t>O15994790002</t>
  </si>
  <si>
    <t>O15995320002</t>
  </si>
  <si>
    <t>O15995420002</t>
  </si>
  <si>
    <t>O15995890002</t>
  </si>
  <si>
    <t>O15996080002</t>
  </si>
  <si>
    <t>O15996150002</t>
  </si>
  <si>
    <t>O15996550002</t>
  </si>
  <si>
    <t>O15996570002</t>
  </si>
  <si>
    <t>O15996580002</t>
  </si>
  <si>
    <t>O15996590002</t>
  </si>
  <si>
    <t>O15996600002</t>
  </si>
  <si>
    <t>O15996610002</t>
  </si>
  <si>
    <t>O15996620002</t>
  </si>
  <si>
    <t>O15997100002</t>
  </si>
  <si>
    <t>O15997280002</t>
  </si>
  <si>
    <t>O15997330002</t>
  </si>
  <si>
    <t>B15999780002</t>
  </si>
  <si>
    <t>O15999320002</t>
  </si>
  <si>
    <t>O16000780002</t>
  </si>
  <si>
    <t>O16000790002</t>
  </si>
  <si>
    <t>O16000800002</t>
  </si>
  <si>
    <t>O16000980002</t>
  </si>
  <si>
    <t>O16001530002</t>
  </si>
  <si>
    <t>O16001970002</t>
  </si>
  <si>
    <t>B16003620002</t>
  </si>
  <si>
    <t>B16003920002</t>
  </si>
  <si>
    <t>O16003390002</t>
  </si>
  <si>
    <t>O16003590002</t>
  </si>
  <si>
    <t>O16004480002</t>
  </si>
  <si>
    <t>O16005370002</t>
  </si>
  <si>
    <t>O16005650002</t>
  </si>
  <si>
    <t>B16007570002</t>
  </si>
  <si>
    <t>B16007600002</t>
  </si>
  <si>
    <t>B16007620002</t>
  </si>
  <si>
    <t>B16007650002</t>
  </si>
  <si>
    <t>B16007670002</t>
  </si>
  <si>
    <t>B16007700002</t>
  </si>
  <si>
    <t>O16007550002</t>
  </si>
  <si>
    <t>O16008190002</t>
  </si>
  <si>
    <t>O16008250002</t>
  </si>
  <si>
    <t>O16008550002</t>
  </si>
  <si>
    <t>O16008890002</t>
  </si>
  <si>
    <t>O16008910002</t>
  </si>
  <si>
    <t>O16009610002</t>
  </si>
  <si>
    <t>Empresa Pública Nacional Estratégica de Yacimientos de Litio Bolivianos</t>
  </si>
  <si>
    <t>Ministerio de Energias</t>
  </si>
  <si>
    <t>TRANSFERENCIA DEL EXTERIOR SEGUN SWIFT 01505 DE FECHA 01/02/2018 ORDENANTE: CONSULADO DE BOLIVIA EN MURCIA REF.: DEVOLUCION SALDO 2017 LIB. 00099021001 TGN-RECURSOS ORDINARIOS (3987)</t>
  </si>
  <si>
    <t>TRANSFERENCIA DEL EXTERIOR SEGUN SWIFT 01506 DE FECHA 01/02/2018 ORDENANTE: CONSULADO DE BOLIVIA EN IQUIQUE CL REF.: DEVOLUCION SALDOS-GESTION 2017 GASTOS DE FUNCIONAMIENTO LIB. 00099021001 TGN-RECURSOS ORDINARIOS (3987)</t>
  </si>
  <si>
    <t>TRANSFERENCIA DEL EXTERIOR SEGUN SWIFT 01508 DE FECHA 01/02/2018 ORDENANTE: CONSULADO GENERAL DE BOLIVIA LOS ANGELES CA REF.: SALDOS GASTOS DE FUNCIONAMIENTO LIB. 00099021001 TGN-RECURSOS ORDINARIOS (3987)</t>
  </si>
  <si>
    <t>TRANSFERENCIA DEL EXTERIOR SEGUN SWIFT 01500 DE FECHA 01/02/2018 ORDENANTE: CONSULADO GENERAL DE BOLIVIA EN WASHINGTON, DC REF.: DEVOLUCION SALDOS-CUENTA EMIPAS LIB. 00099021001 TGN-RECURSOS ORDINARIOS (3987)</t>
  </si>
  <si>
    <t>TRANSFERENCIA DEL EXTERIOR SEGUN SWIFT 01551-01550 DE FECHA 01/02/2018 ORDENANTE: EMBAJADA DE BOLIVIA PAISES BAJOS REF.: DEVOLUCION DE SALDOS GASTOS DE FUNCIONAMIENTO LIB. 00099021001 TGN-RECURSOS ORDINARIOS (3987)</t>
  </si>
  <si>
    <t>TRANSFERENCIA DEL EXTERIOR SEGUN SWIFT 01569-01570 DE FECHA 01/02/2018 ORDENANTE: CONSULADO GENERAL DE BOLIVIA-BUENOS AIRES AR. LIB. 00099021001 TGN-RECURSOS ORDINARIOS (3987)</t>
  </si>
  <si>
    <t>TRANSFERENCIA DEL EXTERIOR SEGUN SWIFT 01550 DE FECHA 01/02/2018 ORDENANTE: CONSULADO DE BOLIVIA EN LA QUIACA AR REF.: PROGRAMA Y RECURSOS ADICIONALES, DEVOLUCION SALDOS NO EJECUTADOS 2017 GASTOS DE FUNCIONAMIENTO LIB. 00099021001 TGN-RECURSOS ORDINARIOS (3987)</t>
  </si>
  <si>
    <t>TRANSFERENCIA DEL EXTERIOR SEGUN SWIFT 01596 DE FECHA 02/02/2018 ORDENANTE: EMB. DE BOLIVIA REINO UNIDO GRAN BRETAÑA REF.: DEVOLUCION SALDOS PROG. DE DOCUMENTACION LIB. 00099021001 TGN-RECURSOS ORDINARIOS (3987)</t>
  </si>
  <si>
    <t>TRANSFERENCIA DEL EXTERIOR SEGUN SWIFT 01591 DE FECHA 02/02/2018 ORDENANTE: EMBAJADA DE BOLIVIA EN ALEMANIA REF.: DEV. SALDOS GASTOS DE FUNCIONAMIENTO PROG. DOC . LIB. 00099021001 TGN-RECURSOS ORDINARIOS (3987)</t>
  </si>
  <si>
    <t>TRANSFERENCIA DEL EXTERIOR SEGUN SWIFT 01593 DE FECHA 02/02/2018 ORDENANTE: CONSULADO DE BOLIVIA EN VALENCIA LIB. 00099021001 TGN-RECURSOS ORDINARIOS (3987)</t>
  </si>
  <si>
    <t>TRANSFERENCIA DEL EXTERIOR SEGUN SWIFT 01595 DE FECHA 02/02/2018 ORDENANTE: EMBAJADA DEL ESTADO PLURINACIONAL DE BOLIVIA EN MADRID LIB. 00099021001 TGN-RECURSOS ORDINARIOS (3987)</t>
  </si>
  <si>
    <t>TRANSFERENCIA DEL EXTERIOR SEGUN SWIFT 01597 DE FECHA 02/02/2018 ORDENANTE: EMBAJADA DE BOLIVIA EN LONDRES LIB. 00099021001 TGN-RECURSOS ORDINARIOS (3987)</t>
  </si>
  <si>
    <t>TRANSFERENCIA DEL EXTERIOR SEGUN SWIFT 12505,64 DE FECHA 02/02/2018 ORDENANTE: EMBAJADA DE BOLIVIA EN MOSCU-RUSIA LIB. 00099021001 TGN-RECURSOS ORDINARIOS (3987)</t>
  </si>
  <si>
    <t>VENTA DE DIVISAS CON TRANSFERENCIA DE FONDOS A SOLICITUD DE MINISTERIO DE DEFENSA SEGUN SOLICITUD 4281 REF: PAGO A XS AVIATION POR ADQUISICION DE MATERIAL CONSUMIBLE DE AERONAVE PARA TRANSPORTE AEREO MILITAR LIB. 00020011103 MINISTERIO DE DEFENSA - INGRESOS VARIOS</t>
  </si>
  <si>
    <t>VENTA DE DIVISAS CON TRANSFERENCIA DE FONDOS A SOLICITUD DE MINISTERIO DE DEFENSA SEGUN SOLICITUD 4280 REF: PAGO A BAE SYSTEMS POR LA ADQUISICION DE KIT DE OPERACIONES DE ALTURA PARA AERONAVE DE TRANSPORTE AEREO MILITAR LIB. 00020011103 MINISTERIO DE DEFENSA - INGRESOS VARIOS</t>
  </si>
  <si>
    <t>VENTA DE DIVISAS CON TRANSFERENCIA DE FONDOS A SOLICITUD DE MINISTERIO DE DEFENSA SEGUN SOLICITUD 4290 REF: PAGO POR ADQUISICION DE TURBO OIL DE EMPRESA CARIBE PARA AERONAVES DE TRANSPORTE AEREO MILITAR LIB. 00020011103 MINISTERIO DE DEFENSA - INGRESOS VARIOS</t>
  </si>
  <si>
    <t>VENTA DE DIVISAS CON TRANSFERENCIA DE FONDOS A SOLICITUD DE MINISTERIO DE DEFENSA SEGUN SOLICITUD 4289 REF: PAGO POR ADQUISICION DE LLANTAS A EMPRESA CARIBE AVIATION PARA AERONAVES DE TRANSPORTE AEREO MILITAR LIB. 00020011103 MINISTERIO DE DEFENSA - INGRESOS VARIOS</t>
  </si>
  <si>
    <t>VENTA DE DIVISAS CON TRANSFERENCIA DE FONDOS A SOLICITUD DE MINISTERIO DE DEFENSA SEGUN SOLICITUD 4288 REF: PAGO POR ADQUISICION DE LLANTAS A EMPRESA CARIBE AVIATION PARA AERONAVES DE TRANSPORTE AEREO MILITAR LIB. 00020011103 MINISTERIO DE DEFENSA - INGRESOS VARIOS</t>
  </si>
  <si>
    <t>VENTA DE DIVISAS CON TRANSFERENCIA DE FONDOS A SOLICITUD DE MINISTERIO DE DEFENSA SEGUN SOLICITUD 4287 REF: PAGO A XS AVIATION POR LA ADQUISICION DE UN STARTER ASSY PARA AERONAVE DE TRANSPORTE AEREO MILITAR LIB. 00020011103 MINISTERIO DE DEFENSA - INGRESOS VARIOS</t>
  </si>
  <si>
    <t>VENTA DE DIVISAS CON TRANSFERENCIA DE FONDOS A SOLICITUD DE MINISTERIO DE DEFENSA SEGUN SOLICITUD 4286 REF: PAGO A XS AVIATION POR SERVICIO OVH PARA TRENES DE AERONAVES PARA TRANSPORTE AEREO MILITAR LIB. 00020011103 MINISTERIO DE DEFENSA - INGRESOS VARIOS</t>
  </si>
  <si>
    <t>VENTA DE DIVISAS CON TRANSFERENCIA DE FONDOS A SOLICITUD DE MINISTERIO DE DEFENSA SEGUN SOLICITUD 4285 REF: PAGO A THINK HOLDINGS POR LA QUINTA CUOTA DE LA ADQUISICION DE AERONAVE PARA TRANSPORTE AEREO MILITAR LIB. 00020011103 MINISTERIO DE DEFENSA - INGRESOS VARIOS</t>
  </si>
  <si>
    <t>VENTA DE DIVISAS CON TRANSFERENCIA DE FONDOS A SOLICITUD DE MINISTERIO DE DEFENSA SEGUN SOLICITUD 4284 REF: PAGO A THINK HOLDINGS POR LA CUARTA CUOTA DE LA ADQUISICION DE AERONAVE PARA TRANSPORTE AEREO MILITAR LIB. 00020011103 MINISTERIO DE DEFENSA - INGRESOS VARIOS</t>
  </si>
  <si>
    <t>VENTA DE DIVISAS CON TRANSFERENCIA DE FONDOS A SOLICITUD DE MINISTERIO DE DEFENSA SEGUN SOLICITUD 4279 REF: PAGO POR ADQUISICION DE LLANTAS A EMPRESA TEX AIR PARA AERONAVES DE TRANSPORTE AEREO MILITAR LIB. 00020011103 MINISTERIO DE DEFENSA - INGRESOS VARIOS</t>
  </si>
  <si>
    <t>VENTA DE DIVISAS CON TRANSFERENCIA DE FONDOS A SOLICITUD DE MINISTERIO DE DEFENSA SEGUN SOLICITUD 4278 REF: PAGO A THINKS HOLDINGS POR SERVICIOS DE ADECUACION DE AERONAVE PARA TRANSPORTE AEREO MILITAR LIB. 00020011103 MINISTERIO DE DEFENSA - INGRESOS VARIOS</t>
  </si>
  <si>
    <t>VENTA DE DIVISAS CON TRANSFERENCIA DE FONDOS A SOLICITUD DE EMPRESA PUBLICA PRODUCTIVA CARTONES DE BOLIVIA-CARTONBOL SEGUN SOLICITUD 4275 REF: TRANSFERENCIA DE RECURSOS AL BCB PARA LA EMPRESA MACARBOX POR LA COMPRA DE ELEMENTOS MECANICOS, ELECTRICOS Y CUCHILLAS SLOTTER, DEL PROCESO CB/RPCD/SE/140/20 LIB. 00576012001 CARTONBOL</t>
  </si>
  <si>
    <t>VENTA DE DIVISAS CON TRANSFERENCIA DE FONDOS A SOLICITUD DE EMPRESA PUBLICA PRODUCTIVA CARTONES DE BOLIVIA-CARTONBOL SEGUN SOLICITUD 4276 REF: TRANSFERENCIA DE RECURSOS AL BCB PARA LA EMPRESA INTERLOG CHILE POR LA COMPRA DE PAPEL WHITE TOP PRIMER LOTE, DEL PROCESO CB/RPCD/SE/003/2018, AUTORIZADO SEG LIB. 00576012001 CARTONBOL</t>
  </si>
  <si>
    <t>TRANSFERENCIA DEL EXTERIOR SEGUN SWIFT 01694 DE FECHA 05/02/2018 ORDENANTE: CONSULADO DE BOLIVIA EN SEVILLA LIB. 00099021001 TGN-RECURSOS ORDINARIOS (3987)</t>
  </si>
  <si>
    <t>TRANSFERENCIA DEL EXTERIOR SEGUN SWIFT 01695 DE FECHA 05/02/2018 ORDENANTE: CONSULADO DE BOLIVIA EN SEVILLA REF.: DEVOLUCION DE SALDOS DE PROGRAMA DOCUMENTACION GESTION 2017 LIB. 00099021001 TGN-RECURSOS ORDINARIOS (3987)</t>
  </si>
  <si>
    <t>REGULARIZACION DE TRANSFERENCIA DEL EXTERIOR SEGUN SWIFT 01507 DE FECHA 05/02/2018 ORDENANTE: CONSULADO DEL ESTADO PLURINACIONAL DE BOLIVIA SALVADOR MAZZA ARGENTINA LIB. 00099021001 TGN-RECURSOS ORDINARIOS (3987)</t>
  </si>
  <si>
    <t>REGULARIZACION DE TRANSFERENCIA DEL EXTERIOR SEGUN SWIFT 01567 DE FECHA 05/02/2018 ORDENANTE: COONSULADO GENERAL DE BOLIVIA EN SAO PAULO LIB. 00099021001 TGN-RECURSOS ORDINARIOS (3987)</t>
  </si>
  <si>
    <t>NUMERO DE LIBRETA CUT: Cuenta Unica del Tesoro OPERACIÓN E18 TRANSFERENCIA DEL SISTEMA FINANCIERO POR CUENTA DE TERCEROS A LA CUT Devolucion de aportes en exceso TGN</t>
  </si>
  <si>
    <t>'COBRO DE'||UTILES DE ESCRITORIO POR EL COMPROBANTE CONTABLE NRO. 0912874 DE LA FECHA, SEGÚN NOTA DEL SERVICIO NACIONAL TEXTIL, CITE' SENATEX/DGE/CAR/0306/2017 DE F. 21/07/2017. DEBITO DE LA LIBRETA 00378012002 SENATEX ADMINISTRACION CENTRAL.</t>
  </si>
  <si>
    <t>REGULARIZACION DE TRANSFERENCIA DEL EXTERIOR SEGUN SWIFT 01590 DE FECHA 06/02/2018 ORDENANTE: EMBAJADA DEL ESTADO PLURINACIONAL DE BOLIVIA EN MEXICO LIB. 00099021001 TGN-RECURSOS ORDINARIOS (3987)</t>
  </si>
  <si>
    <t>REGULARIZACION DE TRANSFERENCIA DEL EXTERIOR SEGUN SWIFT 01501 DE FECHA 06/02/2018 ORDENANTE: CONSULADO DEL ESTADO PLURINACIONAL DE BOLIVIA CORDOBA ARGENTINA LIB. 00099021001 TGN-RECURSOS ORDINARIOS (3987)</t>
  </si>
  <si>
    <t>REGULARIZACION DE TRANSFERENCIA DEL EXTERIOR SEGUN SWIFT 01502 DE FECHA 06/02/2018 ORDENANTE: CONSULADO DE BOLIVIA EN CORDOBA ARGENTINA LIB. 00099021001 TGN-RECURSOS ORDINARIOS (3987)</t>
  </si>
  <si>
    <t>REGULARIZACION DE TRANSFERENCIA DEL EXTERIOR SEGUN SWIFT 01504 DE FECHA 06/02/2018 ORDENANTE: EMBAJADA DE BOLIVIA EN PANAMA LIB. 00099021001 TGN-RECURSOS ORDINARIOS (3987)</t>
  </si>
  <si>
    <t>REGULARIZACION DE TRANSFERENCIA DEL EXTERIOR SEGUN SWIFT 01471 DE FECHA 06/02/2018 ORDENANTE: EMBAJADA DE BOLIVIA EN SEUL-COREA REF.: DEVOLUCION SALDO GASTOS DE FUNCIONAMIENTO 2017 LIB. 00099021001 TGN-RECURSOS ORDINARIOS (3987)</t>
  </si>
  <si>
    <t>REGULARIZACION DE TRANSFERENCIA DEL EXTERIOR SEGUN SWIFT 01732 DE FECHA 06/02/2018 ORDENANTE: CONSULADO GENERAL DE BOLIVIA EN BUENOS AIRES ARGENTINA REF.: DEVOLUCION SALDOS GASTOS DE FUNCIONAMIENTO LIB. 00099021001 TGN-RECURSOS ORDINARIOS (3987)</t>
  </si>
  <si>
    <t>TRANSFERENCIA DEL EXTERIOR SEGUN SWIFT 01812-01810 DE FECHA 06/02/2018 ORDENANTE: VICECONSULADO DEL ESTADO PLURINACIONAL DE BOLIVIA-SAN JUSTO,ARGENTINA LIB. 00099021001 TGN-RECURSOS ORDINARIOS (3987)</t>
  </si>
  <si>
    <t>TRANSFERENCIA DEL EXTERIOR SEGUN SWIFT 01824-01823 DE FECHA 06/02/2018 ORDENANTE: VICECONSULADO DEL ESTADO PLURINACINAL DE BOLIVIA-SAN JUSTO,ARGENTINA LIB. 00099021001 TGN-RECURSOS ORDINARIOS (3987)</t>
  </si>
  <si>
    <t>VENTA DE DIVISAS CON TRANSFERENCIA DE FONDOS A SOLICITUD DE MINISTERIO DE DEFENSA SEGUN SOLICITUD 4319 REF: PAGO A EMPRESA ROYAL FBO, POR SERVICIO DE APOYO PARA TRASLADO DE AERONAVE RUTA RUMANIA BOLIVIA PARA TRANSPORTE AEREO MILITAR LIB. 00020011103 MINISTERIO DE DEFENSA - INGRESOS VARIOS</t>
  </si>
  <si>
    <t>VENTA DE DIVISAS CON TRANSFERENCIA DE FONDOS A SOLICITUD DE MINISTERIO DE DEFENSA SEGUN SOLICITUD 4320 REF: PAGO DE HABERES DICIEMBRE 2017 AL PERSONAL DE LAS FF.AA. DESTINADO EN MISION DIPLOMATICA EN EL EXTERIOR LIB. 00020011103 MINISTERIO DE DEFENSA - INGRESOS VARIOS</t>
  </si>
  <si>
    <t>TRANSFERENCIA RECIBIDA DEL EXTERIOR SEGÚN MENSAJES SWIFT Nos. 01818-01808 (REM.EXT.) DE FECHA 06-02-2018 POR DESEMBOLSO DE OPEP PRÉSTAMO 1653-P WA NO.7 LIBRETA N° 00291012002 ABC-RECURSOS PROPIOS REF.: UTILES DE ESCRITORIO</t>
  </si>
  <si>
    <t>REGULARIZACION DE TRANSFERENCIA DEL EXTERIOR SEGUN SWIFT 01826 DE FECHA 07/02/2018 ORDENANTE: CONSULADO GENERAL DE BOLIVIA EN RIO DE JANEIRO-BRASIL LIB. 00099021001 TGN-RECURSOS ORDINARIOS (3987)</t>
  </si>
  <si>
    <t>REGULARIZACION DE TRANSFERENCIA DEL EXTERIOR SEGUN SWIFT 01418 DE FECHA 07/02/2018 ORDENANTE: VICECONSULADO DE BOLIVIA LA PLATA ARGENTINA LIB. 00099021001 TGN-RECURSOS ORDINARIOS (3987)</t>
  </si>
  <si>
    <t>REGULARIZACION DE TRANSFERENCIA DEL EXTERIOR SEGUN SWIFT 01415 DE FECHA 07/02/2018 ORDENANTE: VICECONSULADO DE BOLIVIA LA PALTA ARGENTINA LIB. 00099021001 TGN-RECURSOS ORDINARIOS (3987)</t>
  </si>
  <si>
    <t>TRANSFERENCIA DEL EXTERIOR SEGUN SWIFT 1874-1871 DE FECHA 07/02/2018 ORDENANTE: CONSULADO GENERAL DE BOLIVIA EN BUENOS AIRES LIB. 00099021001 TGN-RECURSOS ORDINARIOS (3987)</t>
  </si>
  <si>
    <t>TRANSFERENCIA DEL EXTERIOR SEGUN SWIFT NO.1889 DE FECHA 07/02/2018 ORDENANTE: EMBAJADA DEL PERU REF.: DEVOLUCION DE SALDOS GASTOS DE FUNCIONAMIENTO LIB. 00099021001 TGN-RECURSOS ORDINARIOS (3987)</t>
  </si>
  <si>
    <t>REGULARIZACION DE TRANSFERENCIA DEL EXTERIOR SEGUN SWIFT 01815 DE FECHA 08/02/2018 ORDENANTE: EMBAJADA DE BOLIVIA EN TOKYO-JAPON LIB. 00099021001 TGN-RECURSOS ORDINARIOS (3987)</t>
  </si>
  <si>
    <t>REGULARIZACION DE TRANSFERENCIA DEL EXTERIOR SEGUN SWIFT 01814 DE FECHA 08/02/2018 ORDENANTE: EMBAJADA DE BOLIVIA EN TOKYO-JAPON LIB. 00099021001 TGN-RECURSOS ORDINARIOS (3987)</t>
  </si>
  <si>
    <t>TRANSFERENCIA DEL EXTERIOR SEGUN SWIFT 01921 DE FECHA 08/02/2018 ORDENANTE: EMBAJADA DE BOLIVIA LIMA PERU REF.: DEVOLUCION DE SALDOS GASTOS DE FUNCIONAMIENTO LIB. 00099021001 TGN-RECURSOS ORDINARIOS (3987)</t>
  </si>
  <si>
    <t>NUMERO DE LIBRETA CUT: Cuenta Unica del Tesoro OPERACIÓN E18 TRANSFERENCIA DEL SISTEMA FINANCIERO POR CUENTA DE TERCEROS A LA CUT Devolucion pagos en exceso Instituto Nacional de Salud Ocupacional</t>
  </si>
  <si>
    <t>REGULARIZACION DE TRANSFERENCIA DEL EXTERIOR SEGUN SWIFT 01731 DE FECHA 09/02/2018 ORDENANTE: CONSULADO GENERAL DE BOLIVIA-BUENOS AIRES AR. LIB. 00099021001 TGN-RECURSOS ORDINARIOS (3987)</t>
  </si>
  <si>
    <t>||TRANSFERENCIA A LA CUENTA UNICA DEL TESORO IMPORTE RETENIDO A WALTER ABRAHAM PEREZ ALANDIA POR REMUNERACIÓN MÁXIMA CORRESPONDIENTE AL MES DE ENERO/2018 - LIBRETA N° 00990201001, SEGÚN DOCUMENTOS ADJUNTOS Y "ROC" N° 93/2018 DEL DCR. TRANS. POR REMUNERACIÓN MÁXIMA WALTER ABRAHAM PEREZ ALANDIA - ENERO/2018 LIBRETA N° 00990201001</t>
  </si>
  <si>
    <t>VENTA DE DIVISAS CON TRANSFERENCIA DE FONDOS A SOLICITUD DE MINISTERIO DE GOBIERNO SEGUN SOLICITUD 4343 REF: HABERES DE ADJUNTO A AGREGADO POLICIAL EN EL EXTERIOR CORRESPONDIENTE AL MES DE DICIEMBRE 2017 SEGUN PLANILLA ADJUNTA LIB. 00099021001 TGN-RECURSOS ORDINARIOS (3987)</t>
  </si>
  <si>
    <t>REGULARIZACION DE TRANSFERENCIA DEL EXTERIOR SEGUN SWIFT 01956 DE FECHA 14/02/2018 ORDENANTE: EMBAJADA DE BOLIVIA EN QUITO-ECUADOR LIB. 00099021001 TGN-RECURSOS ORDINARIOS (3987)</t>
  </si>
  <si>
    <t>REGULARIZACION DE TRANSFERENCIA DEL EXTERIOR SEGUN SWIFT 01957 DE FECHA 14/02/2018 ORDENANTE: EMBAJADA DE BOLIVIA QUITO ECUADOR LIB. 00099021001 TGN-RECURSOS ORDINARIOS (3987)</t>
  </si>
  <si>
    <t>REGULARIZACION DE TRANSFERENCIA DEL EXTERIOR SEGUN SWIFT 01662 DE FECHA 14/02/2018 ORDENANTE: CONSULADO GENERAL DE BOLIVIA EN SAO PAULO BR. LIB. 00099021001 TGN-RECURSOS ORDINARIOS (3987)</t>
  </si>
  <si>
    <t>REGULARIZACION DE TRANSFERENCIA DEL EXTERIOR SEGUN SWIFT 01663 DE FECHA 14/02/2018 ORDENANTE: CONSULADO GENERAL DE BOLIVIA EN SAO PAULO BR. LIB. 00099021001 TGN-RECURSOS ORDINARIOS (3987)</t>
  </si>
  <si>
    <t>TRANSFERENCIA DEL EXTERIOR SEGUN SWIFT NO.2049 DE FECHA 14/02/2018 ORDENANTE: EMBASSY OF BOLIVIA REF.: DEVOLUCION SALDOS GASTOS FUNCIONAMIENTO LIB. 00099021001 TGN-RECURSOS ORDINARIOS (3987)</t>
  </si>
  <si>
    <t>REGULARIZACION DE TRANSFERENCIA DEL EXTERIOR SEGUN SWIFT 01979 DE FECHA 14/02/2018 ORDENANTE: CONSULADO DE BOLIVIA EN CALAMA CL. LIB. 00099021001 TGN-RECURSOS ORDINARIOS (3987)</t>
  </si>
  <si>
    <t>REGULARIZACION DE TRANSFERENCIA DEL EXTERIOR SEGUN SWIFT 01562 DE FECHA 14/02/2018 ORDENANTE: EMBAJADA DE BOLIVIA EN PANAMA LIB. 00099021001 TGN-RECURSOS ORDINARIOS (3987)</t>
  </si>
  <si>
    <t>REGULARIZACION DE TRANSFERENCIA DEL EXTERIOR SEGUN SWIFT 01634 DE FECHA 14/02/2018 ORDENANTE: EMBAJADA DE BOLIVIA EN ITALIA LIB. 00099021001 TGN-RECURSOS ORDINARIOS (3987)</t>
  </si>
  <si>
    <t>REGULARIZACION DE TRANSFERENCIA DEL EXTERIOR SEGUN SWIFT 01878 DE FECHA 14/02/2018 ORDENANTE: VICECONSULADO DEL ESTADO PLURINACIONAL DE BOLIVIA EN PILAR ARG. LIB. 00099021001 TGN-RECURSOS ORDINARIOS (3987)</t>
  </si>
  <si>
    <t>REGULARIZACION DE TRANSFERENCIA DEL EXTERIOR SEGUN SWIFT 01891 DE FECHA 14/02/2018 ORDENANTE: EMBAJADA DE BOLIVIA EN CAPITAL FEDERAL ARG. LIB. 00099021001 TGN-RECURSOS ORDINARIOS (3987)</t>
  </si>
  <si>
    <t>REGULARIZACION DE TRANSFERENCIA DEL EXTERIOR SEGUN SWIFT 01879 DE FECHA 14/02/2018 ORDENANTE: VICECONSULADO DEL EST. PLURINACIONAL DE BOLIVIA EN PILAR ARGENTINA REF.: SERVICIOS DEL GOBIERNO LIB. 00099021001 TGN-RECURSOS ORDINARIOS (3987)</t>
  </si>
  <si>
    <t>REGULARIZACION DE TRANSFERENCIA DEL EXTERIOR SEGUN SWIFT 02041 DE FECHA 15/02/2018 ORDENANTE: CONSULADO GENERAL DE BOLIVIA EN RIO DE JANEIRO,BR. LIB. 00099021001 TGN-RECURSOS ORDINARIOS (3987)</t>
  </si>
  <si>
    <t>TRANSFERENCIA DEL EXTERIOR SEGUN SWIFT 02145 DE FECHA 15/02/2018 ORDENANTE: CONSULADO GENERAL DE BOLIVIA GINEBRA REF.: DEVOLUCION SALDOS PROGRAMA DOCUMENTACION AL 31.12.17 LIB. 00099021001 TGN-RECURSOS ORDINARIOS (3987)</t>
  </si>
  <si>
    <t>REGULARIZACION DE TRANSFERENCIA DEL EXTERIOR SEGUN SWIFT 01890 DE FECHA 15/02/2018 ORDENANTE: EMBAJADA DE BOLIVIA,CAPITAL FEDERAL-ARGENTINA LIB. 00099021001 TGN-RECURSOS ORDINARIOS (3987)</t>
  </si>
  <si>
    <t>TRANSFERENCIA DEL EXTERIOR SEGUN SWIFT 02144 DE FECHA 15/02/2018 ORDENANTE: CONSULADO GENERAL DE BOLIVIA SANTIAGO-CHILE REF.: DEVOLUCION SALDOS NO EJECUTADOS PROGRAMA DE DOCUMENTACION LIB. 00099021001 TGN-RECURSOS ORDINARIOS (3987)</t>
  </si>
  <si>
    <t>TRANSFERENCIA DEL EXTERIOR SEGUN SWIFT 02167 DE FECHA 15/02/2018 ORDENANTE: CONSULADO DE BOLIVIA EN MADRID ESPAÑA REF.: DEVOL. SALDOS GESTION 2017 CENTRO EMISOR PASAPORTES EMIPAS LIB. 00099021001 TGN-RECURSOS ORDINARIOS (3987)</t>
  </si>
  <si>
    <t>TRANSFERENCIA DEL EXTERIOR SEGUN SWIFT 02168 DE FECHA 15/02/2018 ORDENANTE: EMBAJADA DE BOLIVIA MONTEVIDEO URUGUAY REF.: DEVOLUCION SALDOS GASTOS DE FUNCIONAMIENTO LIB. 00099021001 TGN-RECURSOS ORDINARIOS (3987)</t>
  </si>
  <si>
    <t>NUMERO DE LIBRETA CUT: 00099021001 OPERACIÓN E18 TRANSFERENCIA DEL SISTEMA FINANCIERO POR CUENTA DE TERCEROS A LA CUT TRANSFERENCIA POR PAGO ADELANTADO P.R.A. - RP ENERO 2018</t>
  </si>
  <si>
    <t>NUMERO DE LIBRETA CUT: 00099021001 OPERACIÓN E18 TRANSFERENCIA DEL SISTEMA FINANCIERO POR CUENTA DE TERCEROS A LA CUT TRANSFERENCIA POR PAGO INDEBIDO RP ENERO 2018</t>
  </si>
  <si>
    <t>||REGISTRO TRANSFERENCIA DE FONDOS DEL EXTERIOR P/EJECUCION CARTA DE CREDITO STANBY P/C WALDNER LABOREINRICHTUNGEN GMBH &amp; CO.CG A/F CORPORACION MINERA DE BOLIVIA,S/G SWIFT NO.2169 DE LA FECHA Y DOCS.ADJ. LIB.00597012001 RECURSOS PROPIOS VENTAS REF.:SBLC LBW16GA902635</t>
  </si>
  <si>
    <t>De: 00513012004 A requerimiento de Yacimientos Petroliferos Fiscales Bolivianos, con nota CITE: YPFB/DFC - N 3898 URT-1938/2017, y en virtud a la nota interna CITE: MEFP/VPCF/ DGCF/UCCF N 157/2018 de la Direccion General de Contabilidad Fiscal del Ministerio de Economia y Finanzas Publicas, en la cu</t>
  </si>
  <si>
    <t>De: 00513012004 A requerimiento de Yacimientos Petroliferos Fiscales Bolivianos, con nota CITE: DFC - N 3897 URT-1937/2017, y en virtud a la nota interna CITE: MEFP/VPCF/ DGCF/UCCF N 153/2018 de la Direccion General de Contabilidad Fiscal del Ministerio de Economia y Finanzas Publicas, en la cual so</t>
  </si>
  <si>
    <t>||REGISTRO TRANSFERENCIA DE FONDOS DEL EXTERIOR P/EJECUCION CARTA DE CREDITO STANBY P/C WALDNER LABOREINRICHTUNGEN GMBH &amp; CO.CG A/F CORPORACION MINERA DE BOLIVIA,S/G SWIFT NO.2169 DE LA FECHA Y DOCS.ADJ. LIB.00597012001 RECURSOS PROPIOS VENTAS REF.:EMIS.COMP.CONT. SBLC LBW16GA902635(BCB:SB-R-2016-45)</t>
  </si>
  <si>
    <t>||VENTA DE DIVISAS S/G NOTAS DGAF STRÍA. GRAL. Nº 572/17, DGAF STRÍA. GRAL. Nº 075/18 Y AUTORIZACION VTA DIV DEL MEFP COD 010367 4372 DEL 15/02/18, COM EMI LC 0.15% S/USD 171.750,37 POR 120 DIAS, REEM GTOS COM BS 220.- Y EMISION CBTE CONTABLE BS 50.- REF.: I-2018-03. CGO.LIB.N° 0020051101 MINDEF-ARMADA BOLIVIANA VARIOS REF.: COM EMISION LC I-2018-03</t>
  </si>
  <si>
    <t>REGULARIZACION DE TRANSFERENCIA DEL EXTERIOR SEGUN SWIFT 02128 DE FECHA 16/02/2018 ORDENANTE: CONSULADO GENERAL DE BOLIVIA EN GINEBRA LIB. 00099021001 TGN-RECURSOS ORDINARIOS (3987)</t>
  </si>
  <si>
    <t>TRANSFERENCIA DEL EXTERIOR SEGUN SWIFT 02264 DE FECHA 16/02/2018 ORDENANTE: CONSUALDO DE BOLIVIA CUZCO PERU REF.: DEVOLUCION DE SALDOS GASTOS DE FUNCIONAMIENTO PROGRAMA DOCUMENTACION LIB. 00099021001 TGN-RECURSOS ORDINARIOS (3987)</t>
  </si>
  <si>
    <t>A:00099021001 Debito Automatico segun nota CITE: MEFP/VTCP/DGCP/UF-65/2018, informe Tecnico MEFP/VTCP/DGCP/UF-56/2017 de la Dir. Gral. de Credito Publico, Inf. Legal MEFP/DGAJ/UAJ/No.168/2017 de la Dir. Gral. Asuntos Juridicos del MEFP que senala la procedencia, por concepto de incumplimiento al D.S</t>
  </si>
  <si>
    <t>NUMERO DE LIBRETA CUT: Cuenta Unica del Tesoro OPERACIÓN E18 TRANSFERENCIA DEL SISTEMA FINANCIERO POR CUENTA DE TERCEROS A LA CUT Pago correspondiente a febrero de 2018</t>
  </si>
  <si>
    <t>||COMPLEMENTO A COBRO COMISIONES POR TRANSFERENCIA DE FDOS. AL EXTERIOR POR PAGO DE LC I-2016-023 LIB. 01320102003 SEDEM - ADM Y OPERACIONES PAPELBOL REF.: PAGO N°2 LC I-2016-023</t>
  </si>
  <si>
    <t>'TRANSFERENCIA'||TRANSFERENCIA RECIBIDA DEL EXTERIOR SEGÚN MENSAJES SWIFT NOS. 2267-2258 (REM.EXT.) DE FECHA 16-02-2018, VALOR 16-02-2018 AYUDA HUMANITARIA LIBRETA N° 00099021001 TGN-RECURSOS ORDINARIOS (3987) REF.: UTILES DE ESCRITORIO</t>
  </si>
  <si>
    <t>De: 00513012004 A requerimiento de Yacimientos Petroliferos Fiscales Bolivianos, con notas CITE: YPFB/DFC - Nos. 3803, 3804 y 3826 URT-1897, 1898 y 1916/2017, y en virtud a la nota interna CITE: MEFP/VPCF/ DGCF/UCCF N 156/2018 de la Direccion General de Contabilidad Fiscal del Ministerio de Economia</t>
  </si>
  <si>
    <t>De: 00513012004 A requerimiento de Yacimientos Petroliferos Fiscales Bolivianos, con notas CITE: YPFB/DFC - Nos. 3833, 3834 y 3835 URT-1923, 1924 y 1925/2017, y en virtud a la nota interna CITE: MEFP/VPCF/ DGCF/UCCF N 156/2018 de la Direccion General de Contabilidad Fiscal del Ministerio de Economia</t>
  </si>
  <si>
    <t>De: 00513012004 A requerimiento de Yacimientos Petroliferos Fiscales Bolivianos, con notas CITE: YPFB/DFC - N 3806 URT-1900/2017, y en virtud a la nota interna CITE: MEFP/VPCF/ DGCF/UCCF N 156/2018 de la Direccion General de Contabilidad Fiscal del Ministerio de Economia y Finanzas Publicas, en la c</t>
  </si>
  <si>
    <t>De: 00513012004 A requerimiento de Yacimientos Petroliferos Fiscales Bolivianos, con notas CITE: YPFB/DFC - Nos. 3888 y 3827 URT-1931 y 1917/2017, y en virtud a la nota interna CITE: MEFP/VPCF/ DGCF/UCCF N 156/2018 de la Direccion General de Contabilidad Fiscal del Ministerio de Economia y Finanzas</t>
  </si>
  <si>
    <t>De: 00513012004 A requerimiento de Yacimientos Petroliferos Fiscales Bolivianos, con nota CITE: YPFB/DFC - N 3828 y URT-1918/2017, y en virtud a la nota interna CITE: MEFP/VPCF/ DGCF/UCCF N 156/2018 de la Direccion General de Contabilidad Fiscal del Ministerio de Economia y Finanzas Publicas, en la</t>
  </si>
  <si>
    <t>De: 00513012004 A requerimiento de Yacimientos Petroliferos Fiscales Bolivianos, con notas CITE: YPFB/DFC - Nos. 3829 y 3830 URT-1919 y 1920/2017, y en virtud a la nota interna CITE: MEFP/VPCF/ DGCF/UCCF N 156/2018 de la Direccion General de Contabilidad Fiscal del Ministerio de Economia y Finanzas</t>
  </si>
  <si>
    <t>De: 00513012004 A requerimiento de Yacimientos Petroliferos Fiscales Bolivianos, con notas CITE: YPFB/DFC - Nos. 3885, 3886 y 3887 y URT-1828, 1829 y 1930/2017, y en virtud a la nota interna CITE: MEFP/VPCF/ DGCF/UCCF N 156/2018 de la Direccion General de Contabilidad Fiscal del Ministerio de Econom</t>
  </si>
  <si>
    <t>De: 00513012004 A requerimiento de Yacimientos Petroliferos Fiscales Bolivianos, con notas CITE: YPFB/DFC - Nos. 3889, 3890 y 3891 y URT-1932, 1933 y 1934/2017, y en virtud a la nota interna CITE: MEFP/VPCF/ DGCF/UCCF N 156/2018 de la Direccion General de Contabilidad Fiscal del Ministerio de Econo</t>
  </si>
  <si>
    <t>De: 00513012002 A requerimiento de Yacimientos Petroliferos Fiscales Bolivianos, con nota CITE: YPFB/DFC - N 3805 URT-1899/2017, y en virtud a la nota interna CITE: MEFP/VPCF/ DGCF/UCCF N 156/2018 de la Direccion General de Contabilidad Fiscal del Ministerio de Economia y Finanzas Publicas, en la cu</t>
  </si>
  <si>
    <t>De: 00513012004 A requerimiento de Yacimientos Petroliferos Fiscales Bolivianos, con nota CITE: YPFB/DFC-3832 y URT-1922/2017, y en virtud a la nota interna CITE: MEFP/VPCF/ DGCF/UCCF N 156/2018 de la Direccion General de Contabilidad Fiscal del Ministerio de Economia y Finanzas Publicas, en la cual</t>
  </si>
  <si>
    <t>De: 00513012004 A requerimiento de Yacimientos Petroliferos Fiscales Bolivianos, con nota CITE: YPFB/DFC - N 3836 y URT-1926/2017, y en virtud a la nota interna CITE: MEFP/VPCF/ DGCF/UCCF N 156/2018 de la Direccion General de Contabilidad Fiscal del Ministerio de Economia y Finanzas Publicas, en la</t>
  </si>
  <si>
    <t>De: 00513012002 A requerimiento de Yacimientos Petroliferos Fiscales Bolivianos, con nota CITE: DFC - N 3831 URT-1921/2017, y en virtud a la nota interna CITE: MEFP/VPCF/ DGCF/UCCF N 156/2018 de la Direccion General de Contabilidad Fiscal del Ministerio de Economia y Finanzas Publicas, en la cual so</t>
  </si>
  <si>
    <t>De: 00513012002 A requerimiento de Yacimientos Petroliferos Fiscales Bolivianos, con nota CITE: YPFB/DFC - N3892 y URT-1935/2017, y en virtud a la nota interna CITE: MEFP/VPCF/ DGCF/UCCF N 156/2018 de la Direccion General de Contabilidad Fiscal del Ministerio de Economia y Finanzas Publicas, en la c</t>
  </si>
  <si>
    <t>TRANSFERENCIA DEL EXTERIOR SEGUN SWIFT 02417 DE FECHA 20/02/2018 ORDENANTE: CONSULADO DE BOLIVIA EN BILBAO REF.: DEV. PROG. DOCUMENT. LIB. 00099021001 TGN-RECURSOS ORDINARIOS (3987)</t>
  </si>
  <si>
    <t>TRANSFERENCIA DEL EXTERIOR SEGUN SWIFT 02416 DE FECHA 20/02/2018 ORDENANTE: CONSULADO DE BOLIVIA EN BILBAO REF.: DEV. PROG. DOCUMET. LIB. 00099021001 TGN-RECURSOS ORDINARIOS (3987)</t>
  </si>
  <si>
    <t>TRANSFERENCIA DEL EXTERIOR SEGUN SWIFT 02422 DE FECHA 20/02/2018 ORDENANTE: EMBAJADA DE BOLIVIA EN DINAMARCA LIB. 00099021001 TGN-RECURSOS ORDINARIOS (3987)</t>
  </si>
  <si>
    <t>TRANSFERENCIA DEL EXTERIOR SEGUN SWIFT 02414 DE FECHA 20/02/2018 ORDENANTE: DELEGACIION BOLIVIA ANTE LA UNESCO REF.: DEVOLUCION SALDOS GASTOS DE FUNCIONAMIENTO LIB. 00099021001 TGN-RECURSOS ORDINARIOS (3987)</t>
  </si>
  <si>
    <t>TRANSFERENCIA DEL EXTERIOR SEGUN SWIFT 02423 DE FECHA 20/02/2018 ORDENANTE: EMBAJADA DE BOLIVIA EN DINAMARCA LIB. 00099021001 TGN-RECURSOS ORDINARIOS (3987)</t>
  </si>
  <si>
    <t>TRANSFERENCIA DEL EXTERIOR SEGUN SWIFT 02410-02407 DE FECHA 20/02/2018 ORDENANTE: EMB DA REP DA BOLIVIA BRASIL REF.: DEVOLUCION SALDOS GASTOS DE FUNCIONAMIENTO GESTION 2017 LIB. 00099021001 TGN-RECURSOS ORDINARIOS (3987)</t>
  </si>
  <si>
    <t>TRANSFERENCIA DEL EXTERIOR SEGUN SWIFT 02412-02409 DE FECHA 20/02/2018 ORDENANTE: CONSULADO GENERAL DE BOLIVIA EN MILAN REF.: DEVOLUCION DE SALDOS GESTION 2017 CUENTA DE PROGRAMA DE DOCUMENTACION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</si>
  <si>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octubre 2017</t>
  </si>
  <si>
    <t>REGULARIZACION DE TRANSFERENCIA DEL EXTERIOR SEGUN SWIFT 02281 DE FECHA 21/02/2018 ORDENANTE: EMBAJADA DEL ESTADO PLURINACIONAL DE BOLIVIA-MANAGUA-NICARAGUA LIB. 00099021001 TGN-RECURSOS ORDINARIOS (3987)</t>
  </si>
  <si>
    <t>TRANSFERENCIA DEL EXTERIOR SEGUN SWIFT NO.2493 DE FECHA 21/02/2018 ORDENANTE: CONSULATE GENERAL OF BOLIVIA EN LOS ANGELES REF.: DEVOLUCION DE SALDOS PROG DOCUMENTACION LIB. 00099021001 TGN-RECURSOS ORDINARIOS (3987)</t>
  </si>
  <si>
    <t>TRANSFERENCIA DEL EXTERIOR SEGUN SWIFT NO.2492 DE FECHA 21/02/2018 ORDENANTE: CONSULATE GENL OF THE PLURINATIONAL STATE OF BOLIVIA REF.: DEVOLUCION DE SALDOS REMESA ADICIONAL LIB. 00099021001 TGN-RECURSOS ORDINARIOS (3987)</t>
  </si>
  <si>
    <t>TRANSFERENCIA DEL EXTERIOR SEGUN SWIFT NO.2491 DE FECHA 21/02/2018 ORDENANTE: CONSULATE GENL OF THE PLURINATIONAL STATE OF BOLIVIA REF.: DEVOL.SALDOS PROGRAMA DOC 2017 LIB. 00099021001 TGN-RECURSOS ORDINARIOS (3987)</t>
  </si>
  <si>
    <t>TRANSFERENCIA DEL EXTERIOR SEGUN SWIFT NO.2490 DE FECHA 21/02/2018 ORDENANTE: CONSULATE GENL OF THE PLURINATIONAL STATE OF BOLIVIA REF.: DEVOL.SALDOS GASTOS DE FUNCIONAMIENTO 2017 LIB. 00099021001 TGN-RECURSOS ORDINARIOS (3987)</t>
  </si>
  <si>
    <t>TRANSFERENCIA DEL EXTERIOR SEGUN SWIFT NO.2489 DE FECHA 21/02/2018 ORDENANTE: CONSULATE GENL OF THE PLURINATIONAL STATE OF BOLIVIA REF.: DEVOL.SALDOS PROGRAMA DOC 2016 LIB. 00099021001 TGN-RECURSOS ORDINARIOS (3987)</t>
  </si>
  <si>
    <t>TRANSFERENCIA AUTOMATICA SEGUN INSTRUCCION DEL MINISTERIO DE ECONOMIA Y FINANZAS PUBLICAS LIBRETA 00291068001</t>
  </si>
  <si>
    <t>A:00099021001 A requerimiento de la Unidad de Administracion e Informacion Salarial (UAIS), con notas internas CITE: MEFP/VTCP/DGPOT/UAIS/Nos. 514 y 513/2018, en la cual solicita la reversion definitiva de las boletas de pagos solicitados por SENASIR, consignadas en los Comprobantes de Pago Nos. 715</t>
  </si>
  <si>
    <t>'TRANSFERENCIA DE FONDOS DE DPTOS.DE ENCAJE LEGAL DEL SISTEMA FINANCIERO A DPTOS.CTES.DEL SECTOR PUBLICO S/G CITE' BUN.CA/P.CORP/037||2018; DE LA FECHA (HRE-TSO-968). REEMBOLSAR GASTOS A LA CUT POR GASTOS DEL MINEDU. A SOLIC.BDP-SAM FIDEICOMISO BONO JUANCITO PINTO GEST.2017;LIBR.00099021001 TGN-RECURSOS ORDINARIOS.</t>
  </si>
  <si>
    <t>VENTA DE DIVISAS CON TRANSFERENCIA DE FONDOS A SOLICITUD DE EMPRESA PUBLICA PRODUCTIVA CARTONES DE BOLIVIA-CARTONBOL SEGUN SOLICITUD 4390 REF: TRANSFERENCIA DE RECURSOS AL BCB PARA LA EMPRESA CRIPACK, POR LA COMPRA DE TROQUELES PARA LA EMPRESA FABOCE, DEL PROCESO CB/RPCD/SE/009/2018, AUTORIZADO SEGU LIB. 00576012001 CARTONBOL</t>
  </si>
  <si>
    <t>TRANSFERENCIA DEL EXTERIOR SEGUN SWIFT 02544 DE FECHA 22/02/2018 ORDENANTE: CONSULADO DE BOLIVIA ANTOFAGASTA REF.: DEVOLUCION SALDOS GASTOS DE PROGRAMA DE DOC. LIB. 00099021001 TGN-RECURSOS ORDINARIOS (3987)</t>
  </si>
  <si>
    <t>REGULARIZACION DE TRANSFERENCIA DEL EXTERIOR SEGUN SWIFT 02450 DE FECHA 22/02/2018 ORDENANTE: EMBAJADA DE BOLIVIA EN LA INDIA LIB. 00099021001 TGN-RECURSOS ORDINARIOS (3987)</t>
  </si>
  <si>
    <t>De: 00513012004 Transferencia que realizamos a solicitud de Yacimientos Petroliferos Fiscales Bolivianos mediante nota CITE: YPFB/DFC-0287 URT-0122/2018 H.R. 6-3659-R y en virtud a la nota interna CITE: MEFP/VPCF/DGCF/UCCF No 208/2018 de la Direccion General de Contabilidad Fiscal, para la devolucio</t>
  </si>
  <si>
    <t>De: 00513012004 A requerimiento de Yacimientos Petroliferos Fiscales Bolivianos, con nota CITE: YPFB/DFC -0255 URT-0109/2018, en la cual solicita la devolucion de deposito erroneo, de la CUT Libreta N00513012004 a la CCF N 10000006024800, y en virtud a la nota interna CITE: MEFP/VPCF/ DGCF/UCCF N 20</t>
  </si>
  <si>
    <t>REGULARIZACION DE TRANSFERENCIA DEL EXTERIOR SEGUN SWIFT 2231 DE FECHA 23/02/2018 ORDENANTE: EMBAJADA DE BOLIVIA EN LA INDIA LIB. 00099021001 TGN-RECURSOS ORDINARIOS (3987)</t>
  </si>
  <si>
    <t>REGULARIZACION DE TRANSFERENCIA DEL EXTERIOR SEGUN SWIFT 02419 DE FECHA 23/02/2018 ORDENANTE: EMBAJADA DE BOLIVIA EN EGIPTO LIB. 00099021001 TGN-RECURSOS ORDINARIOS (3987)</t>
  </si>
  <si>
    <t>REGULARIZACION DE TRANSFERENCIA DEL EXTERIOR SEGUN SWIFT 02420 DE FECHA 23/02/2018 ORDENANTE: EMBAJADA DE BOLIVIA EN EGIPTO LIB. 00099021001 TGN-RECURSOS ORDINARIOS (3987)</t>
  </si>
  <si>
    <t>TRANSFERENCIA DEL EXTERIOR SEGUN SWIFT 02702 DE FECHA 23/02/2018 ORDENANTE: CONSULADO DE BOLIVIA EN TACNA PERU REF.: DEVOLUCION DE SALDOS GASTOS DE FUNCIONAMIENTO LIB. 00099021001 TGN-RECURSOS ORDINARIOS (3987)</t>
  </si>
  <si>
    <t>REGULARIZACION DE TRANSFERENCIA DEL EXTERIOR SEGUN SWIFT 02186 DE FECHA 23/02/2018 ORDENANTE: CONSULADO DE BOLIVIA EN ROSARIO-ARGENTINA LIB. 00099021001 TGN-RECURSOS ORDINARIOS (3987)</t>
  </si>
  <si>
    <t>REGULARIZACION DE TRANSFERENCIA DEL EXTERIOR SEGUN SWIFT 02185 DE FECHA 23/02/2018 ORDENANTE: CONSULADO DE BOLIVIA EN ROSARIO-ARGENTINA LIB. 00099021001 TGN-RECURSOS ORDINARIOS (3987)</t>
  </si>
  <si>
    <t>||TRANSF.FDOS.SG.NOTA DEL MMAYA CITE:105 RECIBIDA EN LA F.(TRAM-TSO-995) REF: TRANSF.FDOS.PARA FASE IMPLEMENTACION OPERACION Y MANTENIMIENTO DEL PROY. APOYO EN EXPERTICIA,ESTUDIOS Y ASISTENCIA TEC.AL SECTOR AGUA Y MEDIO AMBIENTE-PAERE UTIL.ESCRIT.CANCELADOS EN EFECTIVO ABONO EN LA LIBRETA N° 00086018051 MMAYA-BS FORT. INST. APOYO EXPERTICIA ASISTENCIA</t>
  </si>
  <si>
    <t>VENTA DE DIVISAS CON TRANSFERENCIA DE FONDOS A SOLICITUD DE MINISTERIO DE GOBIERNO SEGUN SOLICITUD 4407 REF: HABERES DE AGREGADOS Y ADJUNTOS A AGREGADOS POLICIALES EN EL EXTERIOR CUENTAS EXTRANJERAS LIB. 00099021001 TGN-RECURSOS ORDINARIOS (3987)</t>
  </si>
  <si>
    <t>REGULARIZACION DE TRANSFERENCIA DEL EXTERIOR SEGUN SWIFT 02421 DE FECHA 26/02/2018 ORDENANTE: CONSULADO GENERAL DE BOLIVIA EN MILAN LIB. 00099021001 TGN-RECURSOS ORDINARIOS (3987)</t>
  </si>
  <si>
    <t>REGULARIZACION DE TRANSFERENCIA DEL EXTERIOR SEGUN SWIFT 02792 DE FECHA 27/02/2018 ORDENANTE: CONSULADO GENERAL DE BOLIVIA EN SAO PAULO BR. LIB. 00099021001 TGN-RECURSOS ORDINARIOS (3987)</t>
  </si>
  <si>
    <t>REGULARIZACION DE TRANSFERENCIA DEL EXTERIOR SEGUN SWIFT 02793 DE FECHA 27/02/2018 ORDENANTE: CONSULADO GENERAL DE BOLIVIA EN SAO PAULO BR. LIB. 00099021001 TGN-RECURSOS ORDINARIOS (3987)</t>
  </si>
  <si>
    <t>REGULARIZACION DE TRANSFERENCIA DEL EXTERIOR SEGUN SWIFT 02700 DE FECHA 27/02/2018 ORDENANTE: CONSULADO GENERAL DE BOLIVIA EN SAO PAULO BR. LIB. 00099021001 TGN-RECURSOS ORDINARIOS (3987)</t>
  </si>
  <si>
    <t>REGULARIZACION DE TRANSFERENCIA DEL EXTERIOR SEGUN SWIFT 02701 DE FECHA 27/02/2018 ORDENANTE: CONSULADO GENERAL DE BOLIVIA EN SAO PAULO BR. LIB. 00099021001 TGN-RECURSOS ORDINARIOS (3987)</t>
  </si>
  <si>
    <t>VENTA DE DIVISAS CON TRANSFERENCIA DE FONDOS A SOLICITUD DE MINISTERIO DE DEFENSA SEGUN SOLICITUD 4416 REF: PAGO A THINK HOLDINGS POR LA TERCERA CUOTA DE LA ADQUISICION DE AERONAVE PARA TRANSPORTE AEREO MILITAR LIB. 00020011103 MINISTERIO DE DEFENSA - INGRESOS VARIOS</t>
  </si>
  <si>
    <t>VENTA DE DIVISAS CON TRANSFERENCIA DE FONDOS A SOLICITUD DE MINISTERIO DE DEFENSA SEGUN SOLICITUD 4415 REF: DESEMBOLSO A EMPRESA THINK HOLDINGS POR EL SEGUNDO PAGO DE AERONAVE PARA TRANSPORTE AEREO MILITAR LIB. 00020011103 MINISTERIO DE DEFENSA - INGRESOS VARIOS</t>
  </si>
  <si>
    <t>VENTA DE DIVISAS CON TRANSFERENCIA DE FONDOS A SOLICITUD DE MINISTERIO DE DEFENSA SEGUN SOLICITUD 4414 REF: PAGO A THINK HOLDINGS POR LA PRIMERA CUOTA DE LA ADQUISICION DE AERONAVE PARA TRANSPORTE AEREO MILITAR LIB. 00020011103 MINISTERIO DE DEFENSA - INGRESOS VARIOS</t>
  </si>
  <si>
    <t>VENTA DE DIVISAS CON TRANSFERENCIA DE FONDOS A SOLICITUD DE MINISTERIO DE DEFENSA SEGUN SOLICITUD 4417 REF: PAGO A THINK HOLDINGS POR LA SEGUNDA CUOTA DE LA ADQUISICION DE AERONAVE PARA TRANSPORTE AEREO MILITAR LIB. 00020011103 MINISTERIO DE DEFENSA - INGRESOS VARIOS</t>
  </si>
  <si>
    <t>De: 00513012004 A requerimiento de Yacimientos Petroliferos Fiscales Bolivianos, con nota CITE: YPFB/DFC -0166 URT-0066/2018, y en virtud a la nota interna CITE: MEFP/VPCF/ DGCF/UCCF N 219/2018 de la Direccion General de Contabilidad Fiscal del Ministerio de Economia y Finanzas Publicas, en la cual</t>
  </si>
  <si>
    <t>PROVISION DE FONDOS A SOLICITUD DE YACIMIENTOS PETROLIFEROS FISCALES BOLIVIANOS SEGUN SOLICITUD YPFB-0047-2018 REF: PAGO REGALIAS DEPT NOVIEMBRE 2017 TGN LIB. 00099021001 TGN YPFB PARTICIPACION 6% PRODUCCIÓN BRUTA DE HIDROCARBUROS BOCA DE POZO</t>
  </si>
  <si>
    <t>REGULARIZACION DE TRANSFERENCIA DEL EXTERIOR SEGUN SWIFT 02486 DE FECHA 28/02/2018 ORDENANTE: EMBAJADA DE BOLIVIA EN ASUNCION-PARAGUAY LIB. 00099021001 TGN-RECURSOS ORDINARIOS (3987)</t>
  </si>
  <si>
    <t>TRANSFERENCIA DEL EXTERIOR SEGUN SWIFT NO.2862 DE FECHA 28/02/2018 ORDENANTE: CONSULADO GENERAL DE BOLIVIA -BARCELONA REF:DEVOL.DE SALDOS GTOS DE FUNC./17 LIB. 00099021001 TGN-RECURSOS ORDINARIOS (3987)</t>
  </si>
  <si>
    <t>TRANSFERENCIA DEL EXTERIOR SEGUN SWIFT NO.2860 DE FECHA 28/02/2018 ORDENANTE: CONSULADO GENERAL DE BOLIVIA -BARCELONA REF:DEVOL.DE SALDOS PROG.2016 LIB. 00099021001 TGN-RECURSOS ORDINARIOS (3987)</t>
  </si>
  <si>
    <t>REGULARIZACION DE TRANSFERENCIA DEL EXTERIOR SEGUN SWIFT 02672 DE FECHA 28/02/2018 ORDENANTE: CONSULADO GENERAL DE BOLIVIA LIMA PERU LIB. 00099021001 TGN-RECURSOS ORDINARIOS (3987)</t>
  </si>
  <si>
    <t>REGULARIZACION DE TRANSFERENCIA DEL EXTERIOR SEGUN SWIFT 02671 DE FECHA 28/02/2018 ORDENANTE: CONSULADO GENERAL DE BOLIVIA LIMA PERU LIB. 00099021001 TGN-RECURSOS ORDINARIOS (3987)</t>
  </si>
  <si>
    <t>TRANSFERENCIA DEL EXTERIOR SEGUN SWIFT 02859 DE FECHA 28/02/2018 ORDENANTE: CONSULADO DE BOLIVIA NEW YORK REF.: DEV. OTROS INGRESOS NO ESPECIFICADOS LIB. 00099021001 TGN-RECURSOS ORDINARIOS (3987)</t>
  </si>
  <si>
    <t>TRANSFERENCIA DEL EXTERIOR SEGUN SWIFT NO.2869 DE FECHA 28/02/2018 ORDENANTE: MINISTRY OF FOREIGN AFFAIRS OF DENMARK-DONACION LIB. 00312014401 ABT-MANEJO SUSTENTABLE RECURSOS NATURALES CAMBIO CLIMATICO</t>
  </si>
  <si>
    <t>TRANSFERENCIA DEL EXTERIOR SEGUN SWIFT 02895 DE FECHA 28/02/2018 ORDENANTE: EMBAJADA DEL ESTADO PLURINACIONAL DE BOLIVIA EN WASHINGTON LIB. 00099021001 TGN-RECURSOS ORDINARIOS (3987)</t>
  </si>
  <si>
    <t>'TRANSFERENCIA DE FONDOS||S/G. NOTA CITE: MH/VTCP/DGT/UO/OB NO.1844/2008 DE F.21-10-2008 DEL MIN.DE HACIENDA S/G. DETALLE ADJUNTO. DEBITO DE LA LIBRETA N° 00990201001, REPOSICION UTILES DE ESCRITORIO.</t>
  </si>
  <si>
    <t>TRANSFERENCIA DE FONDOS AL EXTERIOR A SOLICITUD DE TESORO GENERAL DE LA NACION SEGUN SOLICITUD 4421 REF: PAGO DE APORTE DE CAPITAL A FAVOR DEL BANCO INTERNACIONAL DE RECONSTRUCCION Y FOMENTO (BIRF), SEGUN NOTA CITE:MPD/VIPFE/DGGFE/UOF.003441/2017, D.S.N2476 DE 5/08/2015, INSTRUMENTO DE SUSCRIPCION D LIB. 00099021001 TGN-RECURSOS ORDINARIOS (3987)</t>
  </si>
  <si>
    <t>COBRO COSTOS DE PAPELERIA SEGUN TRANSFERENCIA DEL EXTERIOR POR ORDEN DE MINISTRY OF FOREIGN AFFAIRS OF DENMARK-DONACION LIB. 00312014401 ABT-MANEJO SUSTENTABLE RECURSOS NATURALES CAMBIO CLIMATICO</t>
  </si>
  <si>
    <t>00099021001 DEP.DE CHEQ.AJENOS,RET.DE CAM.,CONCEPTO: ZAMORA MARQUEZ KATHIA MERCEDES,DEP.: BANCO UNION S.A. , PROCEDENCIA: BANCO UNION S.A., CHEQUE: 154414, FECHA DE EMISION:01/02/2018</t>
  </si>
  <si>
    <t>00099021001 DEPOSITO DE EFECTIVO, DEPOSITANTE: EJERCITO, CONCEPTO: REVERSION DE PASAJES, CUENTA DE DEPOSITO: CUENTA UNICA DEL TESORO</t>
  </si>
  <si>
    <t>00099021001 DEPOSITO DE EFECTIVO, DEPOSITANTE: JOSE LUIS RAMOS LARICO, CONCEPTO: REVERSION PASAJES, CUENTA DE DEPOSITO: CUENTA UNICA DEL TESORO</t>
  </si>
  <si>
    <t>00099021001 DEPOSITO DE EFECTIVO, DEPOSITANTE: IRMA MENESES VDA ALDUNATE, CONCEPTO: DEVOLUCION A SENASIR, CUENTA DE DEPOSITO: CUENTA UNICA DEL TESORO</t>
  </si>
  <si>
    <t>00099021001 DEPOSITO DE EFECTIVO, DEPOSITANTE: RAIMUNDO ANGEL FERRUFINO AEDUARDO, CONCEPTO: DEVOLUCION, CUENTA DE DEPOSITO: CUENTA UNICA DEL TESORO</t>
  </si>
  <si>
    <t>00099021001 DEPOSITO DE EFECTIVO, DEPOSITANTE: CARLOS ROLANDO ALANEZ SORIA, CONCEPTO: REVERSION PASAJES PREV. N°369/2018 N° DE CARGO DE CUENTA, CUENTA DE DEPOSITO: CUENTA UNICA DEL TESORO</t>
  </si>
  <si>
    <t>00099021001 DEPOSITO DE EFECTIVO, DEPOSITANTE: EDWIN ORTIZ VASQUEZ, CONCEPTO: REVERSION, CUENTA DE DEPOSITO: CUENTA UNICA DEL TESORO</t>
  </si>
  <si>
    <t>00099021001 DEPOSITO DE EFECTIVO, DEPOSITANTE: UNIDAD DE COORDINACION DE PROGRAMAS Y PROYECTOS, CONCEPTO: DEVOLUCION POR COMPRA DE GASOLINA PARA LOS VEHICULOS OFICIALES DE LA U.C.P.P.(C-31 - 16 ), CUENTA DE DEPOSITO: CUENTA UNICA DEL TESORO</t>
  </si>
  <si>
    <t>00130012002 DEP.DE CHEQ.AJENOS,RET.DE CAM.,CONCEPTO: PAGO INTERESES FOFIM CUOTA N° 96,DEP.: FONDO DE FINANCIAMIENTO PARA LA MINERIA-FOFIM , PROCEDENCIA: BANCO MERCANTIL SANTA CRUZ SA., CHEQUE: 7888, FECHA DE EMISION:31/01/2018</t>
  </si>
  <si>
    <t>00130012001 DEP.DE CHEQ.AJENOS,RET.DE CAM.,CONCEPTO: AMORTIZACION CAPITAL CUOTA N° 96,DEP.: FONDO DE FINANCIAMIENTO PARA LA MINERIA-FOFIM , PROCEDENCIA: BANCO MERCANTIL SANTA CRUZ SA., CHEQUE: 7887, FECHA DE EMISION:31/01/2018</t>
  </si>
  <si>
    <t>00099021001 DEP.DE CHEQ.AJENOS,RET.DE CAM.,CONCEPTO: DESCARGO DE REFACCION DE INFRAESTRUCTURA SINDICAL FDTFLP,DEP.: MTEPS , PROCEDENCIA: BANCO UNION S.A., CHEQUE: 164, FECHA DE EMISION:30/01/2018</t>
  </si>
  <si>
    <t>00099021001 DEPOSITO DE EFECTIVO, DEPOSITANTE: NANCY VDA. DE PINTO, CONCEPTO: DEVOLUCION SEGUN LIBRETA N° 00099021001, CUENTA DE DEPOSITO: CUENTA UNICA DEL TESORO</t>
  </si>
  <si>
    <t>00099021001 DEPOSITO DE EFECTIVO, DEPOSITANTE: VICEPRESIDENCIA DEL ESTADO, CONCEPTO: REVERSION AL PREV. N°2258 POR DEVOLUCION DE PAGO RESTAURANTE 7 PASOS AL PALACIO, CUENTA DE DEPOSITO: CUENTA UNICA DEL TESORO</t>
  </si>
  <si>
    <t>00099021001 DEPOSITO DE EFECTIVO, DEPOSITANTE: EMMA F. DECORMIS BALDIVIEZO, CONCEPTO: DEVOLUCIONA A SENASIR, CUENTA DE DEPOSITO: CUENTA UNICA DEL TESORO</t>
  </si>
  <si>
    <t>00580012001 DEPOSITO DE EFECTIVO, DEPOSITANTE: XIMENA ANGULO, CONCEPTO: DEVOLUCION DE FONDOS POR REFRIGERIOS CONSULTORES, CUENTA DE DEPOSITO: CUENTA UNICA DEL TESORO</t>
  </si>
  <si>
    <t>00099021001 DEPOSITO DE EFECTIVO, DEPOSITANTE: GERONIMO MAYTA ROMERO, CONCEPTO: CONVENIO DE PAGO N° 029.17, CUENTA DE DEPOSITO: CUENTA UNICA DEL TESORO</t>
  </si>
  <si>
    <t>00099021001 DEPOSITO DE EFECTIVO, DEPOSITANTE: JUAN CARLOS VISCARRA ARRATIA, CONCEPTO: DEVOLUCION DE DUODECIMAS DE AGUINALDO POR PAGO EN EXCESO DE LA GESTION 2017, CUENTA DE DEPOSITO: CUENTA UNICA DEL TESORO</t>
  </si>
  <si>
    <t>00099021001 DEPOSITO DE EFECTIVO, DEPOSITANTE: GUALY EULATE CHOQUE, CONCEPTO: PAGO DEL 20% EL SALARIO BASICO MENSUAL POR SANCION DE PROCESO ADMINISTRATIVO, CUENTA DE DEPOSITO: CUENTA UNICA DEL TESORO</t>
  </si>
  <si>
    <t>00099021001 DEP.DE CHEQ.AJENOS,RET.DE CAM.,CONCEPTO: DEVOLUCION DE CC NO COBRADA OCTUBRE 2017,DEP.: LA VITALICIA SEGUROS Y REASEGUROS DE VIDA S.A. , PROCEDENCIA: BANCO BISA S.A., CHEQUE: 46078, FECHA DE EMISION:05/02/2018</t>
  </si>
  <si>
    <t>00099021001 DEPOSITO DE EFECTIVO, DEPOSITANTE: RICHAR RIVERO MORALES, CONCEPTO: POR DEVOL DE LA RESOL ADM SUMARIO 002/2017 DEL SERVICIO DE ALIMENTACION GESTION 2014 VICEP DEL ESTAD, CUENTA DE DEPOSITO: CUENTA UNICA DEL TESORO</t>
  </si>
  <si>
    <t>00099021001 DEPOSITO DE EFECTIVO, DEPOSITANTE: AIDA M. VDA DE ROSSO, CONCEPTO: CONVENIO DE PAGO 009136, CUENTA DE DEPOSITO: CUENTA UNICA DEL TESORO</t>
  </si>
  <si>
    <t>00099021001 DEPOSITO DE EFECTIVO, DEPOSITANTE: MARTIN YAHUASI MAMANI, CONCEPTO: ACUERDO PLAN DE PAGOS SENASIR, CUENTA DE DEPOSITO: CUENTA UNICA DEL TESORO</t>
  </si>
  <si>
    <t>00099021001 DEPOSITO DE EFECTIVO, DEPOSITANTE: NELSON F. MORALES MITA, CONCEPTO: DEVOLUCION POR COBRO INDEBIDO, CUENTA DE DEPOSITO: CUENTA UNICA DEL TESORO</t>
  </si>
  <si>
    <t>00099021001 DEPOSITO DE EFECTIVO, DEPOSITANTE: LOURDES MONICA CARRASCO MEJIA, CONCEPTO: DEVOLUCION, CUENTA DE DEPOSITO: CUENTA UNICA DEL TESORO</t>
  </si>
  <si>
    <t>00099021001 DEPOSITO DE EFECTIVO, DEPOSITANTE: MARTIN ESCOBAR FLORES, CONCEPTO: DEVOLUCION - GAS DOMICILIARIO DICIEMBRE / 2017 S/G C31 - 2093/17, CUENTA DE DEPOSITO: CUENTA UNICA DEL TESORO</t>
  </si>
  <si>
    <t>00513212001 DEP.DE CHEQ.AJENOS,RET.DE CAM.,CONCEPTO: REVERSION DIFERENCIA DEVENGADOS,DEP.: YPFB , PROCEDENCIA: BANCO UNION S.A., CHEQUE: 1480, FECHA DE EMISION:31/01/2018</t>
  </si>
  <si>
    <t>00099021001 DEPOSITO DE EFECTIVO, DEPOSITANTE: PINTO CRUZ JIMENA, CONCEPTO: DEVOLUCION SUELDOS DICIEMBRE/2017, CUENTA DE DEPOSITO: CUENTA UNICA DEL TESORO</t>
  </si>
  <si>
    <t>00099021001 DEPOSITO DE EFECTIVO, DEPOSITANTE: FLORES GONZALES ANA ANGELICA, CONCEPTO: DEVOLUCION SUELDOS DICIEMBRE/2017, CUENTA DE DEPOSITO: CUENTA UNICA DEL TESORO</t>
  </si>
  <si>
    <t>00099021001 DEPOSITO DE EFECTIVO, DEPOSITANTE: MOISES CABRERA PINEDO, CONCEPTO: DEVOLUCION POR VIATICOS VIAJE A LA CIUDAD DE SANTA CRUZ, CUENTA DE DEPOSITO: CUENTA UNICA DEL TESORO</t>
  </si>
  <si>
    <t>00099021001 DEPOSITO DE EFECTIVO, DEPOSITANTE: VILMA BRACAMONTE VDA. DE ALIAGA, CONCEPTO: DEVOLUCION POR EL ABONO INDEVIDO - FALLECIMIENTO, CUENTA DE DEPOSITO: CUENTA UNICA DEL TESORO</t>
  </si>
  <si>
    <t>00099021001 DEPOSITO DE EFECTIVO, DEPOSITANTE: MIGUEL GARCIA GUARACHI, CONCEPTO: REVERSION PASAJES PREV. N° 2862/17 N° DE CARGO DE CUENTA, CUENTA DE DEPOSITO: CUENTA UNICA DEL TESORO</t>
  </si>
  <si>
    <t>00099021001 DEPOSITO DE EFECTIVO, DEPOSITANTE: REMBERTO MARTINEZ ARIAS, CONCEPTO: REVERSION PASAJES PREV. N° 2862/17 N° DE CARGO DE CUENTA, CUENTA DE DEPOSITO: CUENTA UNICA DEL TESORO</t>
  </si>
  <si>
    <t>00099021001 DEPOSITO DE EFECTIVO, DEPOSITANTE: MARTHA ADELA LLANOS VARGAS, CONCEPTO: REVERSION PASAJES PREV. N° 2862/17 N° DE CARGO DE CUENTA, CUENTA DE DEPOSITO: CUENTA UNICA DEL TESORO</t>
  </si>
  <si>
    <t>00099021001 DEPOSITO DE EFECTIVO, DEPOSITANTE: GUIDO FLORES GORRITI, CONCEPTO: REVERSION PASAJES PREV. N° 2862/17 N° DE CARGO DE CUENTA, CUENTA DE DEPOSITO: CUENTA UNICA DEL TESORO</t>
  </si>
  <si>
    <t>00099021001 DEPOSITO DE EFECTIVO, DEPOSITANTE: RICARDO ALARCON TERRAZAS, CONCEPTO: REVERSION PASAJES PREV. N° 2862/17 N° DE CARGO DE CUENTA, CUENTA DE DEPOSITO: CUENTA UNICA DEL TESORO</t>
  </si>
  <si>
    <t>00099021001 DEPOSITO DE EFECTIVO, DEPOSITANTE: RUBEN JUAN ANGULO SIÑANI, CONCEPTO: REVERSION PASAJES PREV. N° 2862/17 N° DE CARGO DE CUENTA, CUENTA DE DEPOSITO: CUENTA UNICA DEL TESORO</t>
  </si>
  <si>
    <t>00099021001 DEPOSITO DE EFECTIVO, DEPOSITANTE: ALEJANDRO CHAVEZ PANIAGUA, CONCEPTO: REVERSION PASAJES PREV. N° 2862/17 N° DE CARGO DE CUENTA, CUENTA DE DEPOSITO: CUENTA UNICA DEL TESORO</t>
  </si>
  <si>
    <t>00099021001 DEPOSITO DE EFECTIVO, DEPOSITANTE: JAIME QUEVEDO GUZMAN, CONCEPTO: REVERSION PASAJES PREV. N° 2862/17 N° DE CARGO DE CUENTA, CUENTA DE DEPOSITO: CUENTA UNICA DEL TESORO</t>
  </si>
  <si>
    <t>00580012001 DEPOSITO DE EFECTIVO, DEPOSITANTE: EVELIN PALACIOS OVANDO, CONCEPTO: DEVOLUCION 13% POR PAGO VIATICOS, CUENTA DE DEPOSITO: CUENTA UNICA DEL TESORO</t>
  </si>
  <si>
    <t>00020051101 DEPOSITO DE EFECTIVO, DEPOSITANTE: JANCO APAZA JIMMY FRANZ, CONCEPTO: DEVOLUCION DE VIATICOS, CUENTA DE DEPOSITO: CUENTA UNICA DEL TESORO</t>
  </si>
  <si>
    <t>00099021001 DEPOSITO DE EFECTIVO, DEPOSITANTE: GERMAN LOZA N., CONCEPTO: INCORRECTA DECLARACION DE OBLIGACIONES TRIBUTARIAS Y FALTA DE INFORMACION A IMPUESTOS NACIONALES, CUENTA DE DEPOSITO: CUENTA UNICA DEL TESORO</t>
  </si>
  <si>
    <t>00099021001 DEPOSITO DE EFECTIVO, DEPOSITANTE: CECILIA FLORES DE CEÑI, CONCEPTO: COBRO INDEBIDO SENASIR, CUENTA DE DEPOSITO: CUENTA UNICA DEL TESORO</t>
  </si>
  <si>
    <t>00099021001 DEPOSITO DE EFECTIVO, DEPOSITANTE: REMBERTO RIVERA GUMUCIO, CONCEPTO: DEV.DE RECURSOS GASTOS DE FUNCIONAMIENTO CONSULADO DE BOLIVIA, CUENTA DE DEPOSITO: CUENTA UNICA DEL TESORO</t>
  </si>
  <si>
    <t>00099021001 DEPOSITO DE EFECTIVO, DEPOSITANTE: REMBERTO RIVERA GUMUCIO, CONCEPTO: DEV.DE RECURSOS NO EJECUTADOS,GASTOS DE PROGRAMA DE DOCUMENTACION CONSULADO DE BOLIVIA, CUENTA DE DEPOSITO: CUENTA UNICA DEL TESORO</t>
  </si>
  <si>
    <t>00099021001 DEPOSITO DE EFECTIVO, DEPOSITANTE: REMBERTO RIVERA GUMUCIO, CONCEPTO: DEV.DE RECURSOS NO EJECUTADOS GASTOS DE PROGRAMA DE DOCUMENTACION CONSULADO DE BOLIVIA, CUENTA DE DEPOSITO: CUENTA UNICA DEL TESORO</t>
  </si>
  <si>
    <t>00287100009 DEP.DE CHEQ.AJENOS,RET.DE CAM.,CONCEPTO: DEP. DEL GAM SAN JOSE S/G INF JGCB/020/2017,DEP.: FPS-CENTRAL , PROCEDENCIA: BANCO UNION S.A., CHEQUE: 408, FECHA DE EMISION:06/02/2018</t>
  </si>
  <si>
    <t>00099021001 DEP.DE CHEQ.AJENOS,RET.DE CAM.,CONCEPTO: REV. PARCIAL C-31 N° 193/2015 GESTION 2015 DA-3,DEP.: FPS-CENTRAL , PROCEDENCIA: BANCO UNION S.A., CHEQUE: 208, FECHA DE EMISION:30/01/2018</t>
  </si>
  <si>
    <t>00287102007 DEP.DE CHEQ.AJENOS,RET.DE CAM.,CONCEPTO: DEP. NO IDENTIFICADOS GAM CHAYANTA S/G INF JGCB/020/2017,DEP.: FPS-CENTRAL , PROCEDENCIA: BANCO UNION S.A., CHEQUE: 168, FECHA DE EMISION:31/01/2018</t>
  </si>
  <si>
    <t>00099021001 DEP.DE CHEQ.AJENOS,RET.DE CAM.,CONCEPTO: DESEMBOLSO DEL VALOR CAUCIONADO EN FAVOR DEL BENEFICIARIO,DEP.: CREDINFORM INTERNATIONAL S.A. , PROCEDENCIA: BANCO MERCANTIL SANTA CRUZ SA., CHEQUE: 111740, FECHA DE EMISION:05/02/2018</t>
  </si>
  <si>
    <t>00593012001 DEPOSITO DE EFECTIVO, DEPOSITANTE: CINTHIA CECILIA RENATA MICHEL SEMPERTEGUI, CONCEPTO: PAGO DE FIBRA DE ALPACA, CUENTA DE DEPOSITO: CUENTA UNICA DEL TESORO</t>
  </si>
  <si>
    <t>00099021001 DEPOSITO DE EFECTIVO, DEPOSITANTE: BARRIOS VILLA ALFONSO CI. 1253043, CONCEPTO: DEVOLUCION DE SALARIO EXCEDENTE DEL PRESIDENTE DICIEMBRE 2017, CUENTA DE DEPOSITO: CUENTA UNICA DEL TESORO</t>
  </si>
  <si>
    <t>00099021001 DEPOSITO DE EFECTIVO, DEPOSITANTE: GUERRA AROZAMEN ANTONIO CI. 1255809, CONCEPTO: DEVOLUCION DE PAGO POR EXCESO DEL SALARIO MAYOR AL DEL PRESIDENTE DICIEMBRE 2017, CUENTA DE DEPOSITO: CUENTA UNICA DEL TESORO</t>
  </si>
  <si>
    <t>00099021001 DEPOSITO DE EFECTIVO, DEPOSITANTE: GOYTIA MORALES JOSE CI. 1271669, CONCEPTO: DEVOLUCION DE PAGO EN EXCESO DEL SALARIO MAYOR AL DEL PRESIDENTE DICIEMBRE 2017, CUENTA DE DEPOSITO: CUENTA UNICA DEL TESORO</t>
  </si>
  <si>
    <t>00099021001 DEPOSITO DE EFECTIVO, DEPOSITANTE: FUERTES CALLAPINO BERNARDINO CI. 1283979, CONCEPTO: DEVOLUCION DE PAGO EN EXCESO DEL SALARIO MAYOR AL DEL PRESIDENTE DICIEMBRE 2017, CUENTA DE DEPOSITO: CUENTA UNICA DEL TESORO</t>
  </si>
  <si>
    <t>00099021001 DEPOSITO DE EFECTIVO, DEPOSITANTE: CALLE ARACENA JOSE MANUEL CI. 1284098, CONCEPTO: DEVOLUCION DE PAGO EN EXCESO DEL SALARIO MAYOR AL DEL PRESIDENTE DICIEMBRE 2017, CUENTA DE DEPOSITO: CUENTA UNICA DEL TESORO</t>
  </si>
  <si>
    <t>00099021001 DEPOSITO DE EFECTIVO, DEPOSITANTE: TIRADO ENCINAS JOSE FRANCISCO CI. 1328741, CONCEPTO: DEVOLUCION DE PAGO EN EXCESO DEL SALARIO MAYOR AL DEL PRESIDENTE DICIEMBRE 2017, CUENTA DE DEPOSITO: CUENTA UNICA DEL TESORO</t>
  </si>
  <si>
    <t>00099021001 DEPOSITO DE EFECTIVO, DEPOSITANTE: AGUIRRE HAUG ROSA CI. 1616147, CONCEPTO: DEVOLUCION DE PAGO EN EXCESO DEL SALARIO MAYOR AL DEL PRESIDENTE DICIEMBRE 2017, CUENTA DE DEPOSITO: CUENTA UNICA DEL TESORO</t>
  </si>
  <si>
    <t>00099021001 DEPOSITO DE EFECTIVO, DEPOSITANTE: MORA FERAUDI RUBEN CI. 2216655, CONCEPTO: DEVOLUCION DE PAGO EN EXCESO DEL SALARIO MAYOR AL DEL PRESIDENTE DICIEMBRE 2017, CUENTA DE DEPOSITO: CUENTA UNICA DEL TESORO</t>
  </si>
  <si>
    <t>00099021001 DEPOSITO DE EFECTIVO, DEPOSITANTE: VENEGAS RAMOS HERNAN CI. 3663639, CONCEPTO: DEVOLUCION DE PAGO EN EXCESO DEL SALARIO MAYOR AL DEL PRESIDENTE DICIEMBRE 2017, CUENTA DE DEPOSITO: CUENTA UNICA DEL TESORO</t>
  </si>
  <si>
    <t>00099021001 DEPOSITO DE EFECTIVO, DEPOSITANTE: SECKO GONZALES HUGO CI. 3682597, CONCEPTO: DEVOLUCION DE PAGO EN EXCESO DEL SALARIO MAYOR AL DEL PRESIDENTE DICIEMBRE 2017, CUENTA DE DEPOSITO: CUENTA UNICA DEL TESORO</t>
  </si>
  <si>
    <t>00099021001 DEPOSITO DE EFECTIVO, DEPOSITANTE: BRACAMONTE ALANIZ HUMBERTO CI. 5567062, CONCEPTO: DEVOLUCION DE PAGO EN EXCESO DEL SALARIO MAYOR AL DEL PRESIDENTE DICIEMBRE 2017, CUENTA DE DEPOSITO: CUENTA UNICA DEL TESORO</t>
  </si>
  <si>
    <t>00099021001 DEPOSITO DE EFECTIVO, DEPOSITANTE: BRACAMONTE ALANIZ HUMBERTO CI: 5567062, CONCEPTO: DEVOLUCION DE PAGO EN EXCESO MAYOR AL SALRIO DEL PRESIDENTE ENERO 2018, CUENTA DE DEPOSITO: CUENTA UNICA DEL TESORO</t>
  </si>
  <si>
    <t>00099021001 DEPOSITO DE EFECTIVO, DEPOSITANTE: SECKO GONZALES HUGO CI: 3682597, CONCEPTO: DEVOLUCION DE PAGO EN EXCESO MAYOR AL SALRIO DEL PRESIDENTE ENERO 2018, CUENTA DE DEPOSITO: CUENTA UNICA DEL TESORO</t>
  </si>
  <si>
    <t>00099021001 DEPOSITO DE EFECTIVO, DEPOSITANTE: VENEGAS RAMOS HERNAN CI:3663639, CONCEPTO: DEVOLUCION DE PAGO EN EXCESO MAYOR AL SALRIO DEL PRESIDENTE ENERO 2018, CUENTA DE DEPOSITO: CUENTA UNICA DEL TESORO</t>
  </si>
  <si>
    <t>00099021001 DEPOSITO DE EFECTIVO, DEPOSITANTE: MORA FERAUDI RUBEN CI: 2216655, CONCEPTO: DEVOLUCION DE PAGO EN EXCESO MAYOR AL SALRIO DEL PRESIDENTE ENERO 2018, CUENTA DE DEPOSITO: CUENTA UNICA DEL TESORO</t>
  </si>
  <si>
    <t>00099021001 DEPOSITO DE EFECTIVO, DEPOSITANTE: AGUIRRE HAUG ROSA CI:1616147, CONCEPTO: DEVOLUCION DE PAGO EN EXCESO MAYOR AL SALARIO DEL PRESIDENTE ENERO 2018, CUENTA DE DEPOSITO: CUENTA UNICA DEL TESORO</t>
  </si>
  <si>
    <t>00099021001 DEPOSITO DE EFECTIVO, DEPOSITANTE: TIRADO ENCINAS JOSE FRANCISCO CI: 1328741, CONCEPTO: DEVOLUCION DE PAGO EN EXCESO MAYOR AL SALARIO DEL PRESIDENTE ENERO 2018, CUENTA DE DEPOSITO: CUENTA UNICA DEL TESORO</t>
  </si>
  <si>
    <t>00099021001 DEPOSITO DE EFECTIVO, DEPOSITANTE: CALLE ARACENA JOSE MANUEL CI: 1284098, CONCEPTO: DEVOLUCION DE PAGO EN EXCESO MAYOR AL SALARIO DEL PRESIDENTE ENERO 2018, CUENTA DE DEPOSITO: CUENTA UNICA DEL TESORO</t>
  </si>
  <si>
    <t>00099021001 DEPOSITO DE EFECTIVO, DEPOSITANTE: FUERTES CALLAPINO BERNARDINO CI: 1283979, CONCEPTO: DEVOLUCION DE PAGO EN EXCESO MAYOR AL SALARIO DEL PRESIDENTE ENERO 2018, CUENTA DE DEPOSITO: CUENTA UNICA DEL TESORO</t>
  </si>
  <si>
    <t>00099021001 DEPOSITO DE EFECTIVO, DEPOSITANTE: GOYTIA MORALES JOSE CI: 1271669, CONCEPTO: DEVOLUCION DE PAGO EN EXCESO MAYOR AL SALARIO DEL PRESIDENTE ENERO 2018, CUENTA DE DEPOSITO: CUENTA UNICA DEL TESORO</t>
  </si>
  <si>
    <t>00099021001 DEPOSITO DE EFECTIVO, DEPOSITANTE: GUERRA AROZAMEN ANTONIO CI: 1255809, CONCEPTO: DEVOLUCION DE PAGO EN EXCESO MAYOR AL SALARIO DEL PRESIDENTE ENERO 2018, CUENTA DE DEPOSITO: CUENTA UNICA DEL TESORO</t>
  </si>
  <si>
    <t>00099021001 DEPOSITO DE EFECTIVO, DEPOSITANTE: BARRIOS VILLA ALFONSO CI: 1253043, CONCEPTO: DEVOLUCION DE PAGO EN EXCESO MAYOR AL SALARIO DEL PRESIDENTE ENERO 2018, CUENTA DE DEPOSITO: CUENTA UNICA DEL TESORO</t>
  </si>
  <si>
    <t>00099021001 DEPOSITO DE EFECTIVO, DEPOSITANTE: XIMENA PATRICIA LOZANO VARGAS ATT, CONCEPTO: REEMBOLSO DEL MONTO POR CAPACITACION NO APROBADO DEL CURSO POLITICAS PUBLICAS, CUENTA DE DEPOSITO: CUENTA UNICA DEL TESORO</t>
  </si>
  <si>
    <t>00099021001 DEPOSITO DE EFECTIVO, DEPOSITANTE: BONIFACIA ESCOBAR VDA. DE JIMENEZ, CONCEPTO: DEVOLUCION UNA DUODECIMA DE AGUINALDO, CUENTA DE DEPOSITO: CUENTA UNICA DEL TESORO</t>
  </si>
  <si>
    <t>00099021001 DEPOSITO DE EFECTIVO, DEPOSITANTE: LAUREANA QUISPE VDA DE CANAVIRI, CONCEPTO: COBRO INDEBIDO, CUENTA DE DEPOSITO: CUENTA UNICA DEL TESORO</t>
  </si>
  <si>
    <t>00099021001 DEPOSITO DE EFECTIVO, DEPOSITANTE: FABIOLA LIA ZUBIETA TERRAZAS, CONCEPTO: DEVOLUCION DE SUELDOS OCTUBRE NOVIEMBRE Y DUODECIMAS AGUINALDO 2017, CUENTA DE DEPOSITO: CUENTA UNICA DEL TESORO</t>
  </si>
  <si>
    <t>00099021001 DEPOSITO DE EFECTIVO, DEPOSITANTE: ABENOR HERNAN ALFARO ORDOÑEZ, CONCEPTO: DEVOLUCION CURSO DE AYMARA, CUENTA DE DEPOSITO: CUENTA UNICA DEL TESORO</t>
  </si>
  <si>
    <t>00099021001 DEPOSITO DE EFECTIVO, DEPOSITANTE: MARQUEZ PINTO SEVERO ROLANDO, CONCEPTO: DEVOLUCION DE REFRIGERIO, CUENTA DE DEPOSITO: CUENTA UNICA DEL TESORO</t>
  </si>
  <si>
    <t>00020031101 DEPOSITO DE EFECTIVO, DEPOSITANTE: OMAR AUGUSTO CARMONA MALDONADO CI. 9334377 CB., CONCEPTO: DEPOSITÓ DE DEVOLUCION, CUENTA DE DEPOSITO: CUENTA UNICA DEL TESORO</t>
  </si>
  <si>
    <t>00099021001 DEPOSITO DE EFECTIVO, DEPOSITANTE: IVER HUGO RENGIFO TARIFA, CONCEPTO: DEVOLUCION DE PASAJES, CUENTA DE DEPOSITO: CUENTA UNICA DEL TESORO</t>
  </si>
  <si>
    <t>00597012001 DEP.DE CHEQ.AJENOS,RET.DE CAM.,CONCEPTO: SUELDOS,DEP.: YACIMIENTOS DE LITIO BOLIVIANOS , PROCEDENCIA: BANCO UNION S.A., CHEQUE: 60, FECHA DE EMISION:08/02/2018</t>
  </si>
  <si>
    <t>00099021001 DEP.DE CHEQ.AJENOS,RET.DE CAM.,CONCEPTO: FRACCION CC TGN CONCILIACION OCT / 2017,DEP.: NINO SUAREZ - SEGUROS PROVIDA S.A. , PROCEDENCIA: BANCO NACIONAL DE BOLIVIA S.A., CHEQUE: 4350256, FECHA DE EMISION:07/02/2018</t>
  </si>
  <si>
    <t>00099021001 DEPOSITO DE EFECTIVO, DEPOSITANTE: ANA MARIA FLORES DE AQUINO, CONCEPTO: PARA DEPARTAMENTO DE SENASIR, CUENTA DE DEPOSITO: CUENTA UNICA DEL TESORO</t>
  </si>
  <si>
    <t>00099021001 DEPOSITO DE EFECTIVO, DEPOSITANTE: LOURDES ALIAGA ZAPATA, CONCEPTO: DEVOLUCION DE PAGO DE RENTA, CUENTA DE DEPOSITO: CUENTA UNICA DEL TESORO</t>
  </si>
  <si>
    <t>00099021001 DEPOSITO DE EFECTIVO, DEPOSITANTE: GOBIERNO AUTONOMO MUNICIPAL DE PUCARANI, CONCEPTO: DEV.REC.POR CIERRE CONV. MINIST.MEDIO AMBIENTE Y EL G.A.M. PUCARANI, CUENTA DE DEPOSITO: CUENTA UNICA DEL TESORO</t>
  </si>
  <si>
    <t>00099021001 DEPOSITO DE EFECTIVO, DEPOSITANTE: JAVIER ALEJANDRO OSSIO CALDERON, CONCEPTO: DEVOLUCION RECURSOS SEGUN INF PGE-UAI N° 07/2017 UNIDAD AUDITORIA INTERNA, CUENTA DE DEPOSITO: CUENTA UNICA DEL TESORO</t>
  </si>
  <si>
    <t>00099021001 DEPOSITO DE EFECTIVO, DEPOSITANTE: WALDO HUMEREZ VILLALOBOS, CONCEPTO: DEVOLUCION DE VIATICOS VIAJE SANTA CRUZ, CUENTA DE DEPOSITO: CUENTA UNICA DEL TESORO</t>
  </si>
  <si>
    <t>00099021001 DEPOSITO DE EFECTIVO, DEPOSITANTE: GRACE STEFFANI CORICO HUAYTA, CONCEPTO: DEVOLUCION VIATICOS, CUENTA DE DEPOSITO: CUENTA UNICA DEL TESORO</t>
  </si>
  <si>
    <t>00099021001 DEPOSITO DE EFECTIVO, DEPOSITANTE: JUANA PAOLA OCHOA URQUIOLA CI. 4270168 LP., CONCEPTO: DEPOSITÓ UNA DUODECIMA DE AGUINALDO, CUENTA DE DEPOSITO: CUENTA UNICA DEL TESORO</t>
  </si>
  <si>
    <t>00099021001 DEPOSITO DE EFECTIVO, DEPOSITANTE: JAVIER ANTONIO GOZALVEZ LAH, CONCEPTO: PAGO POR FALLECIMIENTO SENASIR DUODECIMAS DE AGUINALDO, CUENTA DE DEPOSITO: CUENTA UNICA DEL TESORO</t>
  </si>
  <si>
    <t>00099021001 DEPOSITO DE EFECTIVO, DEPOSITANTE: VICTORIA CARMEN RIVAS VDA DE COCHI, CONCEPTO: COBROS INDEVIDOS POR NUEVAS NUPCIAS, CUENTA DE DEPOSITO: CUENTA UNICA DEL TESORO</t>
  </si>
  <si>
    <t>00099021001 DEPOSITO DE EFECTIVO, DEPOSITANTE: OLGA PAIVA CRISPIN, CONCEPTO: CREDENCIAL INSTITUCIONAL-PGE, CUENTA DE DEPOSITO: CUENTA UNICA DEL TESORO</t>
  </si>
  <si>
    <t>00099021001 DEPOSITO DE EFECTIVO, DEPOSITANTE: EDGAR ORLANDO NAVARRO OQUENDO, CONCEPTO: DEVOLUCION POR PERCIBIR HABERES INDEVIDOS, CUENTA DE DEPOSITO: CUENTA UNICA DEL TESORO</t>
  </si>
  <si>
    <t>00099021001 DEPOSITO DE EFECTIVO, DEPOSITANTE: LIMBERT QUISPE GUTIERREZ, CONCEPTO: DANDO CUMPLIMIENTO A AUTO FINAL N° 092/17 DJFAB 07-IBA, CUENTA DE DEPOSITO: CUENTA UNICA DEL TESORO</t>
  </si>
  <si>
    <t>00099021001 DEPOSITO DE EFECTIVO, DEPOSITANTE: ROBERTO ALMENDRAS ROCHA JEMIO, CONCEPTO: DEVOLUCION VIATICOS, CUENTA DE DEPOSITO: CUENTA UNICA DEL TESORO</t>
  </si>
  <si>
    <t>00597012001 DEP.DE CHEQ.AJENOS,RET.DE CAM.,CONCEPTO: PAGO DE ENERGIA,DEP.: YACIMIENTOS DE LITIO BOLIVIANOS , PROCEDENCIA: BANCO UNION S.A., CHEQUE: 61, FECHA DE EMISION:14/02/2018</t>
  </si>
  <si>
    <t>00099021001 DEP.DE CHEQ.AJENOS,RET.DE CAM.,CONCEPTO: CARDOZO URIBE AIDEE LOURDES,DEP.: BANCO UNION S.A. , PROCEDENCIA: BANCO UNION S.A., CHEQUE: 154422, FECHA DE EMISION:15/02/2018</t>
  </si>
  <si>
    <t>00099021001 DEP.DE CHEQ.AJENOS,RET.DE CAM.,CONCEPTO: COMPENSACION MENSUAL DE COTIZACIONES,DEP.: FUTURO DE BOLIVIA S.A. AFP , PROCEDENCIA: BANCO DE CREDITO DE BOLIVIA S.A., CHEQUE: 52522, FECHA DE EMISION:15/02/2018</t>
  </si>
  <si>
    <t>00130012002 DEPOSITO DE EFECTIVO, DEPOSITANTE: LUIS FEDERICO MARTINEZ RETAMOZO, CONCEPTO: DEVOLUCION POR GASTOS DE PEAJE, CUENTA DE DEPOSITO: CUENTA UNICA DEL TESORO</t>
  </si>
  <si>
    <t>00099021001 DEPOSITO DE EFECTIVO, DEPOSITANTE: GLADYS DEL CARMEN VARGAS RAMIREZ, CONCEPTO: DEVOLUCION DEUDA, CUENTA DE DEPOSITO: CUENTA UNICA DEL TESORO</t>
  </si>
  <si>
    <t>00099021001 DEPOSITO DE EFECTIVO, DEPOSITANTE: RICARDO MATEO TINTAYA ALVAREZ, CONCEPTO: DEPOSITÓ POR DEVOLUCION DE VIATICOS, CUENTA DE DEPOSITO: CUENTA UNICA DEL TESORO</t>
  </si>
  <si>
    <t>00035031101 DEPOSITO DE EFECTIVO, DEPOSITANTE: ROGELIO DAVID AGUILAR SANCHEZ DE LOZADA, CONCEPTO: DEVOLUCION CORRESPONDIENTE A UN DIA DE HABER, CUENTA DE DEPOSITO: CUENTA UNICA DEL TESORO</t>
  </si>
  <si>
    <t>00099021001 DEPOSITO DE EFECTIVO, DEPOSITANTE: EDGAR JOSE TORREZ MOSQUEIRA, CONCEPTO: DOBLE PERCEPCION, CUENTA DE DEPOSITO: CUENTA UNICA DEL TESORO</t>
  </si>
  <si>
    <t>00099021001 DEPOSITO DE EFECTIVO, DEPOSITANTE: JUAN CARLOS OCTAVIO PINTO QUINTANILLA, CONCEPTO: REPOSICION AL PREVENTIVO N° ( 1565 ) ( X CONCEPTO DE DEVOLUCION 1 DIA DE VIATICO ), CUENTA DE DEPOSITO: CUENTA UNICA DEL TESORO</t>
  </si>
  <si>
    <t>00099021001 DEPOSITO DE EFECTIVO, DEPOSITANTE: JORGE ALBERTO COSSIO ROCHA, CONCEPTO: REVERSION DE BONO DE SEGURIDAD CIUDADANA, CUENTA DE DEPOSITO: CUENTA UNICA DEL TESORO</t>
  </si>
  <si>
    <t>00099021001 DEPOSITO DE EFECTIVO, DEPOSITANTE: JORGE ALBERTO COSSIO ROCHA, CONCEPTO: REVERSION SUELDO OCTUBRE 2016, CUENTA DE DEPOSITO: CUENTA UNICA DEL TESORO</t>
  </si>
  <si>
    <t>00099021001 DEP.DE CHEQ.AJENOS,RET.DE CAM.,CONCEPTO: ROCHA REYNAGA NEIDA LILIAN,DEP.: BANCO UNION S.A. , PROCEDENCIA: BANCO UNION S.A., CHEQUE: 154424, FECHA DE EMISION:16/02/2018</t>
  </si>
  <si>
    <t>00099021001 DEP.DE CHEQ.AJENOS,RET.DE CAM.,CONCEPTO: ROCHA REYNAGA NEIDA LILIAN,DEP.: BANCO UNION S.A. , PROCEDENCIA: BANCO UNION S.A., CHEQUE: 154425, FECHA DE EMISION:16/02/2018</t>
  </si>
  <si>
    <t>00099021001 DEP.DE CHEQ.AJENOS,RET.DE CAM.,CONCEPTO: ROCHA REYNAGA NEIDA LILIAN,DEP.: BANCO UNION S.A. , PROCEDENCIA: BANCO UNION S.A., CHEQUE: 154426, FECHA DE EMISION:16/02/2018</t>
  </si>
  <si>
    <t>00099021001 DEP.DE CHEQ.AJENOS,RET.DE CAM.,CONCEPTO: DEVOLUCION DE RECURSOS AL TESORO GENERAL POR VIATICOS NO UTILIZADOS DE IVAN AJHUACHO LOPEZ,DEP.: MARIA ANGELICA TARIFA BORDA -ATT , PROCEDENCIA: BANCO UNION S.A., CHEQUE: 5302, FECHA DE EMISION:14/02/2018</t>
  </si>
  <si>
    <t>00099021001 DEPOSITO DE EFECTIVO, DEPOSITANTE: MARIA ANGELICA TARIFA BORDA -ATT, CONCEPTO: REEMBOLSO DEL MONTO POR CAPACITACION NO APROBADO DEL CURSO POLITICAS PUBLICAS CAPACITACION PAGADA, CUENTA DE DEPOSITO: CUENTA UNICA DEL TESORO</t>
  </si>
  <si>
    <t>00099021001 DEPOSITO DE EFECTIVO, DEPOSITANTE: RAMIRO POLO CRUZ - MINISTERIO DE DEPORTES, CONCEPTO: SALDO NO EJECUTADO COPA SUB 18 , 2017, CUENTA DE DEPOSITO: CUENTA UNICA DEL TESORO</t>
  </si>
  <si>
    <t>00099021001 DEPOSITO DE EFECTIVO, DEPOSITANTE: RAMIRO POLO CRUZ, CONCEPTO: DEVOLUCION DE VIATICOS, CUENTA DE DEPOSITO: CUENTA UNICA DEL TESORO</t>
  </si>
  <si>
    <t>00099021001 DEPOSITO DE EFECTIVO, DEPOSITANTE: JEANETTE OLMOS SOTO, CONCEPTO: DEVOLUCION DOBLE PERCEPCION, CUENTA DE DEPOSITO: CUENTA UNICA DEL TESORO</t>
  </si>
  <si>
    <t>00099021001 DEPOSITO DE EFECTIVO, DEPOSITANTE: ERNESTO ROSSELL A PROCURADURIA GRAL DEL ESTADO, CONCEPTO: DUPLICADO CREDENCIAL, CUENTA DE DEPOSITO: CUENTA UNICA DEL TESORO</t>
  </si>
  <si>
    <t>00020031101 DEPOSITO DE EFECTIVO, DEPOSITANTE: ORMAR AUGUSTO CARMONA MALDONADO CI 9334377 CB, CONCEPTO: DEPÓSITO DE DEVOLUCION, CUENTA DE DEPOSITO: CUENTA UNICA DEL TESORO</t>
  </si>
  <si>
    <t>00099021001 DEPOSITO DE EFECTIVO, DEPOSITANTE: FRIDA GLORIA PEREDO MARTINEZ, CONCEPTO: DEVOLUCION HABERES (DOBLE PERCEPCION), CUENTA DE DEPOSITO: CUENTA UNICA DEL TESORO</t>
  </si>
  <si>
    <t>00099021001 DEPOSITO DE EFECTIVO, DEPOSITANTE: ALEJANDRO ACOCHIRI VARGAS, CONCEPTO: DEVOLUCION DE DEUDA, CUENTA DE DEPOSITO: CUENTA UNICA DEL TESORO</t>
  </si>
  <si>
    <t>00020031101 DEPOSITO DE EFECTIVO, DEPOSITANTE: RS. 1 "TTE GRAL GERMAN BUSCH", CONCEPTO: ALIMENTACION RC-IVA, CUENTA DE DEPOSITO: CUENTA UNICA DEL TESORO</t>
  </si>
  <si>
    <t>00099021001 DEPOSITO DE EFECTIVO, DEPOSITANTE: GROVER LUNA MOYA, CONCEPTO: DEVOLUCION FONDOS EN AVANCE COPA ESTADO PLURINACIONAL DE BOLIVIA SUB 18, CUENTA DE DEPOSITO: CUENTA UNICA DEL TESORO</t>
  </si>
  <si>
    <t>00099021001 DEPOSITO DE EFECTIVO, DEPOSITANTE: JOBE LIBORIO ROBLES MAMANI, CONCEPTO: DEVOLUCION POR PERCEPCION INDEBIDA, CUENTA DE DEPOSITO: CUENTA UNICA DEL TESORO</t>
  </si>
  <si>
    <t>00099021001 DEPOSITO DE EFECTIVO, DEPOSITANTE: HUGO SAUL GUTIERREZ LEON, CONCEPTO: REVERSION PAGO DE SUELDOS PREVENTIVO N° 69, CUENTA DE DEPOSITO: CUENTA UNICA DEL TESORO</t>
  </si>
  <si>
    <t>00099021001 DEPOSITO DE EFECTIVO, DEPOSITANTE: ANGEL REYNALDO JAUREGUI URQUIOLA, CONCEPTO: LIQUIDACION DE DOBLE PERCEPCION, CUENTA DE DEPOSITO: CUENTA UNICA DEL TESORO</t>
  </si>
  <si>
    <t>00099021001 DEPOSITO DE EFECTIVO, DEPOSITANTE: MINISTERIO DE DEPORTES-LUIS OROZCO ROMERO, CONCEPTO: DEVOL SALDOS NO EJECUTADOS FONDOS EN AVANCE COPA ESTADO PLURINACIONAL SUB 18 3RA VERSION DIC 2017, CUENTA DE DEPOSITO: CUENTA UNICA DEL TESORO</t>
  </si>
  <si>
    <t>00099021001 DEPOSITO DE EFECTIVO, DEPOSITANTE: MIN.DE DEPORTES-JUAN MARCELO SEGURONDO TORRICO, CONCEPTO: DEVOLUCION SALDOS FONDOS EN AVANCE COPA ESTADO PLURINACIONAL DE BOLIVIA SUB 18, CUENTA DE DEPOSITO: CUENTA UNICA DEL TESORO</t>
  </si>
  <si>
    <t>00099021001 DEPOSITO DE EFECTIVO, DEPOSITANTE: HUGO EDUARDO SAENZ GARCIA, CONCEPTO: DEVOLUCION SALDO FONDOS EN AVANCE COPA ESTADO PLURINACIONAL DE BOLIVIA SUB 18, CUENTA DE DEPOSITO: CUENTA UNICA DEL TESORO</t>
  </si>
  <si>
    <t>00099021001 DEP.DE CHEQ.AJENOS,RET.DE CAM.,CONCEPTO: NAVARRO TABOADA GASTON PABLO,DEP.: BANCO UNION S.A. , PROCEDENCIA: BANCO UNION S.A., CHEQUE: 154432, FECHA DE EMISION:20/02/2018</t>
  </si>
  <si>
    <t>00099021001 DEPOSITO DE EFECTIVO, DEPOSITANTE: DIONICIO JULIAN PACHECO, CONCEPTO: DEV. DOBLE PERCEPCION DE DICIEMBRE 2017 A ENERO 2018 MAS LAS DUODECIMAS DE AGUINALDO, CUENTA DE DEPOSITO: CUENTA UNICA DEL TESORO</t>
  </si>
  <si>
    <t>00266022001 DEPOSITO DE EFECTIVO, DEPOSITANTE: HERNAN PABLO QUISPE QUISPE, CONCEPTO: DEVOLUCION DE REFRIGERIO DE 9 DIAS LABORALES DEL 22 DE JULIO AL 3 DE AGOSTO, CUENTA DE DEPOSITO: CUENTA UNICA DEL TESORO</t>
  </si>
  <si>
    <t>00020031101 DEPOSITO DE EFECTIVO, DEPOSITANTE: EJERCITO DE BOLIVIA, CONCEPTO: DIFERENCIA DE GASTOS, CUENTA DE DEPOSITO: CUENTA UNICA DEL TESORO</t>
  </si>
  <si>
    <t>00099021001 DEPOSITO DE EFECTIVO, DEPOSITANTE: ZULMA CABEZAS SALAZAR, CONCEPTO: CONCEPTO DE DEVOLUCION PAGO DE HEBERES ENERO 2018, CUENTA DE DEPOSITO: CUENTA UNICA DEL TESORO</t>
  </si>
  <si>
    <t>00099021001 DEPOSITO DE EFECTIVO, DEPOSITANTE: MARIA ADRIANA MARISCAL RAMOS, CONCEPTO: DEVOLUCION MINISTERIO DE SALUD Y DEPORTES, CUENTA DE DEPOSITO: CUENTA UNICA DEL TESORO</t>
  </si>
  <si>
    <t>00291012002 DEPOSITO DE EFECTIVO, DEPOSITANTE: ADMINISTRADORA BOLIVIANA DE CARRETERAS(REG ORURO), CONCEPTO: REPOSICION POR EXTRAVIO DE CREDENCIALES, CUENTA DE DEPOSITO: CUENTA UNICA DEL TESORO</t>
  </si>
  <si>
    <t>00099021001 DEPOSITO DE EFECTIVO, DEPOSITANTE: PONCIANO LEON LEON, CONCEPTO: REVERSION TOTAL PASAJES VIATICOS Y FLETES, CUENTA DE DEPOSITO: CUENTA UNICA DEL TESORO</t>
  </si>
  <si>
    <t>00099021001 DEPOSITO DE EFECTIVO, DEPOSITANTE: NORAH TEREZA BOHORQUEZ VDA DE GONZALES, CONCEPTO: PAGP POR CONVENIO ENTRE LA SRA NORAH TEREZA BOHORQUEZ VDA DE GONZALES Y EL SENASIR, CUENTA DE DEPOSITO: CUENTA UNICA DEL TESORO</t>
  </si>
  <si>
    <t>00099021001 DEPOSITO DE EFECTIVO, DEPOSITANTE: ARTURO M. ECHALAR RIVERA, CONCEPTO: REEMBOLSO DE FONDOS DE ACUERDO A INFORME OBSERVADO DE CARGOS DE CUENTA, CUENTA DE DEPOSITO: CUENTA UNICA DEL TESORO</t>
  </si>
  <si>
    <t>00099021001 DEPOSITO DE EFECTIVO, DEPOSITANTE: ROBER SEJAS BERNAL - INSA, CONCEPTO: REVERSION, CUENTA DE DEPOSITO: CUENTA UNICA DEL TESORO</t>
  </si>
  <si>
    <t>00099021001 DEPOSITO DE EFECTIVO, DEPOSITANTE: GASTON HERRERA LOZADA - INSA, CONCEPTO: REVERSION, CUENTA DE DEPOSITO: CUENTA UNICA DEL TESORO</t>
  </si>
  <si>
    <t>00099021001 DEPOSITO DE EFECTIVO, DEPOSITANTE: ALEX GOMEZ CLAROS - INSA, CONCEPTO: REVERSION, CUENTA DE DEPOSITO: CUENTA UNICA DEL TESORO</t>
  </si>
  <si>
    <t>00099021001 DEPOSITO DE EFECTIVO, DEPOSITANTE: IRENE BALLADARES VELASQUEZ, CONCEPTO: DEVOLUCION AL SENASIR ( COACTIVO SOCIAL ), CUENTA DE DEPOSITO: CUENTA UNICA DEL TESORO</t>
  </si>
  <si>
    <t>00099021001 DEP.DE CHEQ.AJENOS,RET.DE CAM.,CONCEPTO: GIRO: MEJIA IVONNE MARLENE JORDAN DE,DEP.: BANCO UNION S.A. , PROCEDENCIA: BANCO UNION S.A., CHEQUE: 154434, FECHA DE EMISION:22/02/2018</t>
  </si>
  <si>
    <t>00291014345 DEP.DE CHEQ.AJENOS,RET.DE CAM.,CONCEPTO: DEVOLUCION SALDO,DEP.: ADMINISTRADORA BOLIVIANA DE CARRETERAS , PROCEDENCIA: BANCO DE CREDITO DE BOLIVIA S.A., CHEQUE: 2861, FECHA DE EMISION:15/02/2018</t>
  </si>
  <si>
    <t>00099021001 DEPOSITO DE EFECTIVO, DEPOSITANTE: MARINA LOZADA VDA DE MICHEL, CONCEPTO: ABONO INDEBIDO ROMULO MICHEL HERVAS, CUENTA DE DEPOSITO: CUENTA UNICA DEL TESORO</t>
  </si>
  <si>
    <t>00099021001 DEPOSITO DE EFECTIVO, DEPOSITANTE: LUCIA HOYOS MERCADO, CONCEPTO: DEVOLUCION IMPORTE PASAJE AEREO LA PAZ-SANTA CRUZ, CUENTA DE DEPOSITO: CUENTA UNICA DEL TESORO</t>
  </si>
  <si>
    <t>00099021001 DEPOSITO DE EFECTIVO, DEPOSITANTE: DAVID BALBOA MAMANI, CONCEPTO: DEVOLUCION DOBLE PERCEPCION DEL MES FEBRERO, CUENTA DE DEPOSITO: CUENTA UNICA DEL TESORO</t>
  </si>
  <si>
    <t>00020031101 DEPOSITO DE EFECTIVO, DEPOSITANTE: BARRIENTOS LIZON DEREK MARCELO, CONCEPTO: REVERSION DE VIATICOS - FUENTE 11 TGN (C-31 SIGEP), CUENTA DE DEPOSITO: CUENTA UNICA DEL TESORO</t>
  </si>
  <si>
    <t>00099021001 DEPOSITO DE EFECTIVO, DEPOSITANTE: JAVIER JHONNY AYMAYA MAMANI, CONCEPTO: DEVOLUCION POR CONCEPTO DE PASAJES, IV CUMBRE FORO DE GAS EN SANTA CRUZ 2017, CUENTA DE DEPOSITO: CUENTA UNICA DEL TESORO</t>
  </si>
  <si>
    <t>00099021001 DEPOSITO DE EFECTIVO, DEPOSITANTE: YOLANDA LILIANA GONZALES RIOS, CONCEPTO: DEVOLUCION DE HABERES MES ENERO 2018, CUENTA DE DEPOSITO: CUENTA UNICA DEL TESORO</t>
  </si>
  <si>
    <t>00099021001 DEPOSITO DE EFECTIVO, DEPOSITANTE: YOLANDA LILIANA GONZALES RIOS, CONCEPTO: DEVOLUCION DE HABERES MES DICIEMBRE 2017, CUENTA DE DEPOSITO: CUENTA UNICA DEL TESORO</t>
  </si>
  <si>
    <t>00099021001 DEPOSITO DE EFECTIVO, DEPOSITANTE: ADALID CHOQUE LEYVA, CONCEPTO: DEVOLUCION DE TRANSPORTE TERRESTRE, CUENTA DE DEPOSITO: CUENTA UNICA DEL TESORO</t>
  </si>
  <si>
    <t>00099021001 DEP.DE CHEQ.AJENOS,RET.DE CAM.,CONCEPTO: DEVOLUCION DE RECURSOS,DEP.: AGENCIA NACIONAL DE HIDROCARBUROS , PROCEDENCIA: BANCO UNION S.A., CHEQUE: 4920, FECHA DE EMISION:21/02/2018</t>
  </si>
  <si>
    <t>00099021001 DEP.DE CHEQ.AJENOS,RET.DE CAM.,CONCEPTO: DEVOLUCION DE RECURSOS,DEP.: AGENCIA NACIONAL DE HIDROCARBUROS , PROCEDENCIA: BANCO UNION S.A., CHEQUE: 4918, FECHA DE EMISION:19/02/2018</t>
  </si>
  <si>
    <t>00020031101 DEPOSITO DE EFECTIVO, DEPOSITANTE: BAT. PROD. IV " E. VICTOR ", CONCEPTO: REVERSION POR MATERIAL, CUENTA DE DEPOSITO: CUENTA UNICA DEL TESORO</t>
  </si>
  <si>
    <t>00099021001 DEPOSITO DE EFECTIVO, DEPOSITANTE: NICOLAS ROJAS FLORES, CONCEPTO: DOBLE PERCEPCION, OCTUBRE 2017 A FEBRERO 2018 MAS DUODECIMAS DE AGUINALDO, CUENTA DE DEPOSITO: CUENTA UNICA DEL TESORO</t>
  </si>
  <si>
    <t>00099021001 DEPOSITO DE EFECTIVO, DEPOSITANTE: RIGOBERTO APAZA ALARCON, CONCEPTO: DEVOLUCION DE MONTO PARA COMBUSTIBLE, CUENTA DE DEPOSITO: CUENTA UNICA DEL TESORO</t>
  </si>
  <si>
    <t>00099021001 DEPOSITO DE EFECTIVO, DEPOSITANTE: ROSENDO MENDOZA CUSICANQUI, CONCEPTO: COMPROMISO DE DEVOLUCION DE DEUDA POR DOBLE PERCEPCION, CUENTA DE DEPOSITO: CUENTA UNICA DEL TESORO</t>
  </si>
  <si>
    <t>00020011103 DEPOSITO DE EFECTIVO, DEPOSITANTE: ROMULO MAMANI TIÑINI, CONCEPTO: REVERSION PASAJES PREV 8274 CARGO CTA, CUENTA DE DEPOSITO: CUENTA UNICA DEL TESORO</t>
  </si>
  <si>
    <t>00099021001 DEPOSITO DE EFECTIVO, DEPOSITANTE: RITA PAULINA JIMENEZ HUANCOLLO, CONCEPTO: COBRO INDEBIDO NUEVAS NUPCIAS, CUENTA DE DEPOSITO: CUENTA UNICA DEL TESORO</t>
  </si>
  <si>
    <t>00099021001 DEPOSITO DE EFECTIVO, DEPOSITANTE: ALFONSO VALENCIA CESPEDES, CONCEPTO: REVERSION, CUENTA DE DEPOSITO: CUENTA UNICA DEL TESORO</t>
  </si>
  <si>
    <t>00099021001 DEPOSITO DE EFECTIVO, DEPOSITANTE: JESUS REYNALDO LIMA MAMANI CI. 6800126LP, CONCEPTO: REVERSION BONO AL CARGO NOVIEMBRE 2017, CUENTA DE DEPOSITO: CUENTA UNICA DEL TESORO</t>
  </si>
  <si>
    <t>00099021001 DEPOSITO DE EFECTIVO, DEPOSITANTE: LUIS MENCIAS SURCO, CONCEPTO: DEVOLUCION DE DOBLE PERCEPCION, CUENTA DE DEPOSITO: CUENTA UNICA DEL TESORO</t>
  </si>
  <si>
    <t>00035031101 DEPOSITO DE EFECTIVO, DEPOSITANTE: RENE FERNANDO GONZALEZ MICHEL, CONCEPTO: DEVOLUCION A MEDIO DIA DE HABER, CUENTA DE DEPOSITO: CUENTA UNICA DEL TESORO</t>
  </si>
  <si>
    <t>00099021001 DEP.DE CHEQ.AJENOS,RET.DE CAM.,CONCEPTO: PAGO INCAPACIDADES TEMPORALES REEMBOLSO MIN DE ECONOMIA Y FIANZAS PUBLICAS,DEP.: CAJA NACIONAL DE SALUD , PROCEDENCIA: BANCO UNION S.A., CHEQUE: 14910, FECHA DE EMISION:26/02/2018</t>
  </si>
  <si>
    <t>00099021001 DEPOSITO DE EFECTIVO, DEPOSITANTE: OSCAR VLADIMIR REYES, CONCEPTO: DEPOSITÓ REVERSION PASAJES PREVENTIVO N° 8653 / 17 N° DE CARGO DE CUENTA, CUENTA DE DEPOSITO: CUENTA UNICA DEL TESORO</t>
  </si>
  <si>
    <t>00099021001 DEPOSITO DE EFECTIVO, DEPOSITANTE: ESPINOZA VACA R. ORLANDO, CONCEPTO: DEVOLUCION DE PASAJES, CUENTA DE DEPOSITO: CUENTA UNICA DEL TESORO</t>
  </si>
  <si>
    <t>00099021001 DEPOSITO DE EFECTIVO, DEPOSITANTE: OVANDO CANDIA JOSE ANTONIO, CONCEPTO: DEVOLUCION DE PASAJES, CUENTA DE DEPOSITO: CUENTA UNICA DEL TESORO</t>
  </si>
  <si>
    <t>00099021001 DEPOSITO DE EFECTIVO, DEPOSITANTE: MARTINEZ MONTOYA JUAN MANUEL, CONCEPTO: DEVOLUCION DE PASAJES, CUENTA DE DEPOSITO: CUENTA UNICA DEL TESORO</t>
  </si>
  <si>
    <t>00099021001 DEPOSITO DE EFECTIVO, DEPOSITANTE: ALDO FABIANY CAMACHO ALVIZ, CONCEPTO: DEVOLUCION DE VIATICOS, CUENTA DE DEPOSITO: CUENTA UNICA DEL TESORO</t>
  </si>
  <si>
    <t>00099021001 DEPOSITO DE EFECTIVO, DEPOSITANTE: TCNL CESAR DAVID FERNANDEZ SUAREZ, CONCEPTO: REVERSION PASAJES PREV N° 2862/17 CARGO DE CUENTA, CUENTA DE DEPOSITO: CUENTA UNICA DEL TESORO</t>
  </si>
  <si>
    <t>00099021001 DEPOSITO DE EFECTIVO, DEPOSITANTE: RUBEN PRADO ARISPE, CONCEPTO: DEVOLUCION DE HABERES DE ACUERDO A INF N° EX/EP 13, CUENTA DE DEPOSITO: CUENTA UNICA DEL TESORO</t>
  </si>
  <si>
    <t>00099021001 DEP.DE CHEQ.AJENOS,RET.DE CAM.,CONCEPTO: PERALTA CABALLERO JOSE MAURICIO ENRIQUE,DEP.: BANCO UNION S.A. , PROCEDENCIA: BANCO UNION S.A., CHEQUE: 154440, FECHA DE EMISION:27/02/2018</t>
  </si>
  <si>
    <t>00086038003 DEP.DE CHEQ.AJENOS,RET.DE CAM.,CONCEPTO: DEPOSITÓ PARA CUBRIR SUELDOS FUNDESNAP,DEP.: SERNAP -REA , PROCEDENCIA: BANCO UNION S.A., CHEQUE: 3066, FECHA DE EMISION:26/02/2018</t>
  </si>
  <si>
    <t>00099021001 DEPOSITO DE EFECTIVO, DEPOSITANTE: RODO ROJAS GUZMAN, CONCEPTO: DEP. DE UNA (DUODECIMA) DE AGUINALDO, CUENTA DE DEPOSITO: CUENTA UNICA DEL TESORO</t>
  </si>
  <si>
    <t>00593019201 DEPOSITO DE EFECTIVO, DEPOSITANTE: EMPRESA ESTATAL YACANA, CONCEPTO: DEVOLUCION PAGO EN DEMASIA AGUINALDO GESTION 2017 JERRY EYZAGUIRRE, CUENTA DE DEPOSITO: CUENTA UNICA DEL TESORO</t>
  </si>
  <si>
    <t>00099021001 DEPOSITO DE EFECTIVO, DEPOSITANTE: LUIS FERNANDO ZABALA FLORES, CONCEPTO: DEVOLUCION HABERES DIC./2017 LUIS FERNANDO ZABALA FLORES PLANILLA 207 C-31 N° 1209, CUENTA DE DEPOSITO: CUENTA UNICA DEL TESORO</t>
  </si>
  <si>
    <t>00212082001 DEPOSITO DE EFECTIVO, DEPOSITANTE: JUAN CARLOS QUISPE CHAMBI, CONCEPTO: DEVOLUCION DE GASTOS OPERATIVOS, CUENTA DE DEPOSITO: CUENTA UNICA DEL TESORO</t>
  </si>
  <si>
    <t>00221012001 DEPOSITO DE EFECTIVO, DEPOSITANTE: SENARECOM, CONCEPTO: DEVOLUCION SALDO C-31 32/18, CUENTA DE DEPOSITO: CUENTA UNICA DEL TESORO</t>
  </si>
  <si>
    <t>00593019201 DEP.DE CHEQ.AJENOS,RET.DE CAM.,CONCEPTO: REEMBOLSO POR BAJAS MEDICAS DE LA CAJA DE SALUD CORDES A LA EMP. ESTATAL YACANA,DEP.: CAJA DE SALUD CORDES , PROCEDENCIA: BANCO UNION S.A., CHEQUE: 7147, FECHA DE EMISION:22/02/2018</t>
  </si>
  <si>
    <t>00099021001 DEP.DE CHEQ.AJENOS,RET.DE CAM.,CONCEPTO: REEMBOLSO POR BAJAS MEDICAS DE LA CAJA DE SALUD CORDES AL MIN.DE MEDIO AMBIENTE Y AGUA,DEP.: CAJA DE SALUD CORDES , PROCEDENCIA: BANCO UNION S.A., CHEQUE: 7146, FECHA DE EMISION:22/02/2018</t>
  </si>
  <si>
    <t>00099021001 DEP.DE CHEQ.AJENOS,RET.DE CAM.,CONCEPTO: REEMBOLSO POR BAJAS MEDICAS DE LA CAJA DE SALUD CORDES AL SERV. PARA LA PREVENCION DE TORTURA-SEPRET,DEP.: CAJA DE SALUD CORDES , PROCEDENCIA: BANCO UNION S.A., CHEQUE: 7145, FECHA DE EMISION:22/02/2018</t>
  </si>
  <si>
    <t>00099021001 DEP.DE CHEQ.AJENOS,RET.DE CAM.,CONCEPTO: REEMBOLSO POR BAJAS MEDICAS DE LA CAJA DE SALUD CORDES A LA AGENCIA BOLIVIANA DE ENERGIA NUCLEAR,DEP.: CAJA DE SALUD CORDES , PROCEDENCIA: BANCO UNION S.A., CHEQUE: 7144, FECHA DE EMISION:22/02/2018</t>
  </si>
  <si>
    <t>00099021001 DEP.DE CHEQ.AJENOS,RET.DE CAM.,CONCEPTO: REEMBOLSO BAJAS MEDICAS CAJA DE SALUD CORDES A LA AUT. DE REG.Y FISC.DE TELECOMUNICACIONES Y TRANSP.,DEP.: CAJA DE SALUD CORDES , PROCEDENCIA: BANCO UNION S.A., CHEQUE: 7156, FECHA DE EMISION:22/02/2018</t>
  </si>
  <si>
    <t>00099021001 DEP.DE CHEQ.AJENOS,RET.DE CAM.,CONCEPTO: REEMBOLSO POR BAJAS MEDICAS DE LA CAJA DE SALUD CORDES AL MINISTERIO DE DEPORTES,DEP.: CAJA DE SALUD CORDES , PROCEDENCIA: BANCO UNION S.A., CHEQUE: 7135, FECHA DE EMISION:22/02/2018</t>
  </si>
  <si>
    <t>00099021001 DEPOSITO DE EFECTIVO, DEPOSITANTE: MARIA JESUS HOYOS CASTRO, CONCEPTO: COBRO INDEBIDO POR SEGUNDAS NUPCIAS, CUENTA DE DEPOSITO: CUENTA UNICA DEL TESORO</t>
  </si>
  <si>
    <t>00099021001 DEPOSITO DE EFECTIVO, DEPOSITANTE: ELISEO ROJAS PINTO, CONCEPTO: DEVOLUCION 1 DIA DE REFRIGERIO, CUENTA DE DEPOSITO: CUENTA UNICA DEL TESORO</t>
  </si>
  <si>
    <t>00291012006 DEPOSITO DE EFECTIVO, DEPOSITANTE: OFICINA CENTRAL ABC, CONCEPTO: DEVOLUCION DE SALDO VIATICOS, CUENTA DE DEPOSITO: CUENTA UNICA DEL TESORO</t>
  </si>
  <si>
    <t>00099021001 DEPOSITO DE EFECTIVO, DEPOSITANTE: RENE CLEMENTE ALARCON AYALA, CONCEPTO: COMPROMISO DE DEVOLUCION DE DEUDA, CUENTA DE DEPOSITO: CUENTA UNICA DEL TESORO</t>
  </si>
  <si>
    <t>00130012002 DEPOSITO DE EFECTIVO, DEPOSITANTE: ELIZABETH GLADYS CHAVEZ VALDEZ, CONCEPTO: DEVOLUCION POR GASTOS, CUENTA DE DEPOSITO: CUENTA UNICA DEL TESORO</t>
  </si>
  <si>
    <t>00099021001 DEPOSITO DE EFECTIVO, DEPOSITANTE: MIN. DE JUSTICIA Y TRANSPARENCIA INSTITUCIONAL, CONCEPTO: DEVOLUCION REFRIGERIO ENERO 2018 DE ALBERTO PACHECO, CUENTA DE DEPOSITO: CUENTA UNICA DEL TESORO</t>
  </si>
  <si>
    <t>00099021001 DEPOSITO DE EFECTIVO, DEPOSITANTE: DAVID BERNABE CALLISAYA QUISPE, CONCEPTO: SANCION CON LA SUSP DE FUNC SIN GOCE DE HABERES DE 15 DIAS (RES. N° 034/2014 EN GRADO DE REVISION), CUENTA DE DEPOSITO: CUENTA UNICA DEL TESORO</t>
  </si>
  <si>
    <t>CONCILIADO_PARCIAL</t>
  </si>
  <si>
    <t>'TRANSFERENCIA'||RECIBIDA DEL EXTERIOR SEGUN MENSAJES SWIFT N°01602-01605 (REM. EXT.) DE FECHA 02-02-2018 POR DESEMBOLSO DE CAF PRESTAMO CFA005544 PROG. AGUA SANEAMIENTO Y DRENAJE. LIBRETA N° 00086017004 MMAYA USD VRHR CAF 5544 PROG.AGUA SANEAMIENTO Y DRENAJE</t>
  </si>
  <si>
    <t>'TRANSFERENCIA'||RECIBIDA DEL EXTERIOR SEGUN MENSAJES SWIFT N°01602-01605 (REM. EXT.) DE FECHA 02-02-2018 POR DESEMBOLSO DE CAF PRESTAMO CFA005544 PROG. AGUA SANEAMIENTO Y DRENAJE. LIBRETA N° 00086017004 MMAYA USD VRHR CAF5544 PROG.AGUA SANEAMIENTO Y DRENAJE (UTILES DE ESCRITORIO)</t>
  </si>
  <si>
    <t>AJUSTE COMPLEMENTARIO POR REVALORIZACION SALDOS DE ACTIVOS DE RESERVA Y OBLIGACIONES MONEDA EXTRANJERA (DOLARES) Saldo MO = -995481747.34 ;Bs/Mo: 6.86000000000 ;Saldo Bs: -6829004786.74</t>
  </si>
  <si>
    <t>AJUSTE COMPLEMENTARIO POR REVALORIZACION SALDOS DE ACTIVOS DE RESERVA Y OBLIGACIONES MONEDA EXTRANJERA (DOLARES) Saldo MO = -994424207.58 ;Bs/Mo: 6.86000000000 ;Saldo Bs: -6821750063.99</t>
  </si>
  <si>
    <t>AJUSTE COMPLEMENTARIO POR REVALORIZACION SALDOS DE ACTIVOS DE RESERVA Y OBLIGACIONES MONEDA EXTRANJERA (DOLARES) Saldo MO = -961721867.72 ;Bs/Mo: 6.86000000000 ;Saldo Bs: -6597412012.55</t>
  </si>
  <si>
    <t>'TRANSFERENCIA'||TRANSFERENCIA RECIBIDA DEL EXTERIOR SEGÚN MENSAJES SWIFT NOS. 2267-2258 (REM.EXT.) DE FECHA 16-02-2018, VALOR 16-02-2018 AYUDA HUMANITARIA LIBRETA N° 00099021001 TGN-RECURSOS ORDINARIOS-DOLARES (5970)</t>
  </si>
  <si>
    <t>AJUSTE COMPLEMENTARIO POR REVALORIZACION SALDOS DE ACTIVOS DE RESERVA Y OBLIGACIONES MONEDA EXTRANJERA (DOLARES) Saldo MO = -960590167.56 ;Bs/Mo: 6.86000000000 ;Saldo Bs: -6589648549.47</t>
  </si>
  <si>
    <t>AJUSTE COMPLEMENTARIO POR REVALORIZACION SALDOS DE ACTIVOS DE RESERVA Y OBLIGACIONES MONEDA EXTRANJERA (DOLARES) Saldo MO = -954959523.96 ;Bs/Mo: 6.86000000000 ;Saldo Bs: -6551022334.35</t>
  </si>
  <si>
    <t>00099037019 DEPOSITO DE EFECTIVO, DEPOSITANTE: TITO BERROCAL CASTILLO, CONCEPTO: REPOSICION UTILES DE ESCRITORIO, CUENTA DE DEPOSITO: CUENTA UNICA DEL TESORO EN DOLARES AMERICANOS</t>
  </si>
  <si>
    <t>||DEVOLUCION DE FONDOS POR EL EXIMBANK COREA POR PAGO EN DEMASIA POR VARIACIÓN CAMBIARIA DEL PRESTAMO EDCF BOL NO. 2 DEL VENCIMIENTO DE FECHA 20/02/2018 POR USD 84,32 LIBRETA NRO. 00099021001 TGN RECURSOS ORDINARIOS - DOLARES AMERICANOS</t>
  </si>
  <si>
    <t>AJUSTE COMPLEMENTARIO POR REVALORIZACION SALDOS DE ACTIVOS DE RESERVA Y OBLIGACIONES MONEDA EXTRANJERA (DOLARES) Saldo MO = -921173344.87 ;Bs/Mo: 6.86000000000 ;Saldo Bs: -6319249145.82</t>
  </si>
  <si>
    <t>NUMERO DE LIBRETACUT: 00291012001 OPERACIÓN E46 TRANSFERENCIA DEL SISTEMA FINANCIERO POR CUENTA DE TERCEROS A LA CUT EN DOLARES AMERICANOS ABONAR AL BCB CUENTA UNICA DEL TESORO EN DOLARES NRO.5970034001 LIBRETA 00291012001 CON LA DENOMINACION US ABC OTROS RECURSOS ESPECIFICOS DE ACUERDO A SOLICITUD</t>
  </si>
  <si>
    <t>00099021001 DEP.DE CHEQ.AJENOS,RET.DE CAM.,CONCEPTO: DEVOLUCION ASISTENCIA TECNICA-FONDESIF,DEP.: FUNDACION SARTAWI , PROCEDENCIA: BANCO UNION S.A., CHEQUE: 182, FECHA DE EMISION:22/02/2018</t>
  </si>
  <si>
    <t>AJUSTE COMPLEMENTARIO POR REVALORIZACION SALDOS DE ACTIVOS DE RESERVA Y OBLIGACIONES MONEDA EXTRANJERA (DOLARES) Saldo MO = -929548752.48 ;Bs/Mo: 6.86000000000 ;Saldo Bs: -6376704442.02</t>
  </si>
  <si>
    <t>AJUSTE COMPLEMENTARIO POR REVALORIZACION SALDOS DE ACTIVOS DE RESERVA Y OBLIGACIONES MONEDA EXTRANJERA (DOLARES) Saldo MO = -924361817.26 ;Bs/Mo: 6.86000000000 ;Saldo Bs: -6341122066.38</t>
  </si>
  <si>
    <t>TRANSFERENCIA DE FONDOS S/G CITE N°||FSF ADM 007/18 DEL FONDESIF RECIBIDA EN LA FECHA (TRAM-TSO-1029) REF: TRANSFERENCIA DE FONDOS POR DEVOLUCION A LA CUT DE SALDOS NO UTILIZADOS POR GASTOS DE PROTOCOLIZACION DEL TGN VII ABONO EN LA LIB. N° 00099021001 TGN RECURSOS ORDINARIOS DOLARES AMERICANOS</t>
  </si>
  <si>
    <t>9/01/2018</t>
  </si>
  <si>
    <t>16/02/2018</t>
  </si>
  <si>
    <t>De: 00153012001 A:00099021001 TRASPASO A SOLICITUD DEL OBSERVATORIO PLURINACIONAL DE CALIDAD EDUCATIVA S/G CITE: NE.:/OPCE/DE 016/2018 EN EL MARCO DE LA NOTA CITE: MEFP/VPCF/DGCF/UCCF/Nº043/2018, 6-3286-R.</t>
  </si>
  <si>
    <t>De: 00153018001 A:00099021001 TRASPASO A SOLICITUD DEL OBSERVATORIO PLURINACIONAL DE CALIDAD EDUCATIVA S/G CITE: NE.:/OPCE/DE 016/2018 EN EL MARCO DE LA NOTA CITE: MEFP/VPCF/DGCF/UCCF/Nº043/2018, HR 6-3286-R.</t>
  </si>
  <si>
    <t>21/02/2018</t>
  </si>
  <si>
    <t>De: 00225024301 A:00099021001 Traspaso de la Libreta N°00225024301 SENASBA-BS. PROGRAMA RURAL -BID 2597 a solicitud del SENASBA según Cite: SENASBA/DGE/NE/N°148/2018, en virtud al cierre del préstamo BID-2597/BL-BO"PROGRAMA DE AGUA POTABLE</t>
  </si>
  <si>
    <t>15/02/2018</t>
  </si>
  <si>
    <t>28/02/2018</t>
  </si>
  <si>
    <t>B16012760002</t>
  </si>
  <si>
    <t>00099021001 DEP.DE CHEQ.AJENOS,RET.DE CAM.,CONCEPTO: SEDES - DEVOLUCION INCAPACIDAD TEMP. - DIC / 17,DEP.: CAJA PETROLERA DE SALUD , PROCEDENCIA: BANCO UNION S.A., CHEQUE: 12865, FECHA DE EMISION:01/03/2018</t>
  </si>
  <si>
    <t>B16012770002</t>
  </si>
  <si>
    <t>00597012001 DEP.DE CHEQ.AJENOS,RET.DE CAM.,CONCEPTO: PAGO DE SUELDOS,DEP.: YACIMIENTOS DE LITIO BOLIVIANOS , PROCEDENCIA: BANCO UNION S.A., CHEQUE: 62, FECHA DE EMISION:01/03/2018</t>
  </si>
  <si>
    <t>O16011470002</t>
  </si>
  <si>
    <t>00099021001 DEPOSITO DE EFECTIVO, DEPOSITANTE: CYNTIA GUTIERREZ VALDIVIA, CONCEPTO: PARA EL COBRO DE SUELDO DEL MAGISTERIO, CUENTA DE DEPOSITO: CUENTA UNICA DEL TESORO</t>
  </si>
  <si>
    <t>O16011490002</t>
  </si>
  <si>
    <t>00099021001 DEPOSITO DE EFECTIVO, DEPOSITANTE: AUTORIDAD DE FISCALIZACION DEL JUEGO, CONCEPTO: POR INCAPACIDAD TEMPORAL NOVIEMBRE 2017, CUENTA DE DEPOSITO: CUENTA UNICA DEL TESORO</t>
  </si>
  <si>
    <t>O16011800002</t>
  </si>
  <si>
    <t>O16011820002</t>
  </si>
  <si>
    <t>O16011910002</t>
  </si>
  <si>
    <t>00099021001 DEPOSITO DE EFECTIVO, DEPOSITANTE: MARIA DEL CARMEN CAMACHO ALDANA, CONCEPTO: DEVOLUCION POR DOBLE PERCEPCION, CUENTA DE DEPOSITO: CUENTA UNICA DEL TESORO</t>
  </si>
  <si>
    <t>O16012420002</t>
  </si>
  <si>
    <t>O16012470002</t>
  </si>
  <si>
    <t>O16012490002</t>
  </si>
  <si>
    <t>O16012860002</t>
  </si>
  <si>
    <t>00099021001 DEPOSITO DE EFECTIVO, DEPOSITANTE: RUDY ROBERTO MAMANI QUISBERT, CONCEPTO: DEVOLUCION DE AGUINALDO 2017 UPEA, CUENTA DE DEPOSITO: CUENTA UNICA DEL TESORO</t>
  </si>
  <si>
    <t>O16013110002</t>
  </si>
  <si>
    <t>B16015840002</t>
  </si>
  <si>
    <t>00287102001 DEP.DE CHEQ.AJENOS,RET.DE CAM.,CONCEPTO: REVERSION C-31 N° 21 SCZ,DEP.: F.P.S. - OFICINA CENTRAL , PROCEDENCIA: BANCO UNION S.A., CHEQUE: 768, FECHA DE EMISION:28/02/2018</t>
  </si>
  <si>
    <t>B16016260002</t>
  </si>
  <si>
    <t>00130012002 DEP.DE CHEQ.AJENOS,RET.DE CAM.,CONCEPTO: PAGO INTERES A FOFIM CUOTA N° 97,DEP.: FONDO DE FINANCIAMIENTO PARA LA MINERIA-FOFIM , PROCEDENCIA: BANCO MERCANTIL SANTA CRUZ SA., CHEQUE: 7939, FECHA DE EMISION:01/03/2018</t>
  </si>
  <si>
    <t>O16015590002</t>
  </si>
  <si>
    <t>00099021001 DEPOSITO DE EFECTIVO, DEPOSITANTE: LOURDES ALIAGA ZAPATA, CONCEPTO: DOBLE PERCEPCION DEL MES, CUENTA DE DEPOSITO: CUENTA UNICA DEL TESORO</t>
  </si>
  <si>
    <t>O16016090002</t>
  </si>
  <si>
    <t>00099021001 DEPOSITO DE EFECTIVO, DEPOSITANTE: NANCY VDA DE PINTO, CONCEPTO: DEVOLUCION, CUENTA DE DEPOSITO: CUENTA UNICA DEL TESORO</t>
  </si>
  <si>
    <t>O16016530002</t>
  </si>
  <si>
    <t>00099021001 DEPOSITO DE EFECTIVO, DEPOSITANTE: WALDO FLORENTINO YAPU MACHICADO, CONCEPTO: DEVOLUCION DE DEUDA, CUENTA DE DEPOSITO: CUENTA UNICA DEL TESORO</t>
  </si>
  <si>
    <t>O16017040002</t>
  </si>
  <si>
    <t>00099021001 DEPOSITO DE EFECTIVO, DEPOSITANTE: DENNIS VINO CARRILLO ATT, CONCEPTO: DEVOLUCION INACISTENCIA CURSO CENCAP, CUENTA DE DEPOSITO: CUENTA UNICA DEL TESORO</t>
  </si>
  <si>
    <t>O16017340002</t>
  </si>
  <si>
    <t>00099021001 DEPOSITO DE EFECTIVO, DEPOSITANTE: GERONIMO MAYTA ROMERO, CONCEPTO: CONVENIO DE PAGO `POR COBRO INDEVIDO N 029-17, CUENTA DE DEPOSITO: CUENTA UNICA DEL TESORO</t>
  </si>
  <si>
    <t>O16017350002</t>
  </si>
  <si>
    <t>B16021400002</t>
  </si>
  <si>
    <t>00099021001 DEP.DE CHEQ.AJENOS,RET.DE CAM.,CONCEPTO: RESTITUCION AL BCB EJECUCION DE BOLETA DE GARANTIA POR INCUMPLIMIENTO DE CONTRATO,DEP.: MINISTERIO DE GOBIERNO UELICN , PROCEDENCIA: BANCO UNION S.A., CHEQUE: 7801, FECHA DE EMISION:28/02/2018</t>
  </si>
  <si>
    <t>B16021510002</t>
  </si>
  <si>
    <t>00086031110 DEP.DE CHEQ.AJENOS,RET.DE CAM.,CONCEPTO: DEPÓSITO POR INGRESO MES FEBRERO 2018,DEP.: SERNAP- AMBORO , PROCEDENCIA: BANCO UNION S.A., CHEQUE: 1068, FECHA DE EMISION:27/02/2018</t>
  </si>
  <si>
    <t>B16021540002</t>
  </si>
  <si>
    <t>00086031110 DEP.DE CHEQ.AJENOS,RET.DE CAM.,CONCEPTO: DEPÓSITO POR INGRESOS SISCO MES ENERO 2018,DEP.: SERNAP -A MBORO , PROCEDENCIA: BANCO UNION S.A., CHEQUE: 1054, FECHA DE EMISION:06/02/2018</t>
  </si>
  <si>
    <t>B16021630002</t>
  </si>
  <si>
    <t>00086038003 DEP.DE CHEQ.AJENOS,RET.DE CAM.,CONCEPTO: DEPÓSITO POR REVERSION DE FONDOS NO UTILIZADOS GESTION 2017,DEP.: SERNAP TORO TORO , PROCEDENCIA: BANCO UNION S.A., CHEQUE: 893, FECHA DE EMISION:15/02/2018</t>
  </si>
  <si>
    <t>B16021640002</t>
  </si>
  <si>
    <t>00086038003 DEP.DE CHEQ.AJENOS,RET.DE CAM.,CONCEPTO: DEPÓSITO POR REVERSION DE FONDOS NO UTILIZADOS GESTION 2017,DEP.: SERNAP - TORO TORO , PROCEDENCIA: BANCO UNION S.A., CHEQUE: 891, FECHA DE EMISION:15/02/2018</t>
  </si>
  <si>
    <t>B16021670002</t>
  </si>
  <si>
    <t>00086038003 DEP.DE CHEQ.AJENOS,RET.DE CAM.,CONCEPTO: DEPÓSITO POR REVERSION DE FONDOS GESTION 2017,DEP.: SERNAP - TORO TORO , PROCEDENCIA: BANCO UNION S.A., CHEQUE: 892, FECHA DE EMISION:15/02/2018</t>
  </si>
  <si>
    <t>B16022030002</t>
  </si>
  <si>
    <t>00099021001 DEP.DE CHEQ.AJENOS,RET.DE CAM.,CONCEPTO: REVERSION AL PREVENTIVO N° 497/16 POR EXCESO DE TELEFONIA MOVIL,DEP.: VICEPRESIDENCIA DEL ESTADO , PROCEDENCIA: BANCO UNION S.A., CHEQUE: 14385, FECHA DE EMISION:05/03/2018</t>
  </si>
  <si>
    <t>O16020300002</t>
  </si>
  <si>
    <t>O16020350002</t>
  </si>
  <si>
    <t>O16020440002</t>
  </si>
  <si>
    <t>00099021001 DEPOSITO DE EFECTIVO, DEPOSITANTE: AIDA M. VDA DE ROSSO, CONCEPTO: CONVENIO DE PAGO 00916, CUENTA DE DEPOSITO: CUENTA UNICA DEL TESORO</t>
  </si>
  <si>
    <t>O16020910002</t>
  </si>
  <si>
    <t>O16021120002</t>
  </si>
  <si>
    <t>O16021320002</t>
  </si>
  <si>
    <t>00099021001 DEPOSITO DE EFECTIVO, DEPOSITANTE: JANNET VILLARROEL RIVERA, CONCEPTO: REVERSION REFRIGERIO PREV. 968/18, CUENTA DE DEPOSITO: CUENTA UNICA DEL TESORO</t>
  </si>
  <si>
    <t>O16021360002</t>
  </si>
  <si>
    <t>00099021001 DEPOSITO DE EFECTIVO, DEPOSITANTE: CECILIA FLORES DE CEÑI, CONCEPTO: COBRO INDEBIDO DE SENASIR DEL MES DE MARZO, CUENTA DE DEPOSITO: CUENTA UNICA DEL TESORO</t>
  </si>
  <si>
    <t>O16021380002</t>
  </si>
  <si>
    <t>00099021001 DEPOSITO DE EFECTIVO, DEPOSITANTE: ANTONIO PACORICONA QUISPE, CONCEPTO: POR DOBLE COBRO PERCEPCION FPS, CUENTA DE DEPOSITO: CUENTA UNICA DEL TESORO</t>
  </si>
  <si>
    <t>O16021450002</t>
  </si>
  <si>
    <t>O16021680002</t>
  </si>
  <si>
    <t>00086031101 DEPOSITO DE EFECTIVO, DEPOSITANTE: SERNAP - AMBORO, CONCEPTO: DEPÓSITO POR REVERSION FONDOS, CUENTA DE DEPOSITO: CUENTA UNICA DEL TESORO</t>
  </si>
  <si>
    <t>O16021710002</t>
  </si>
  <si>
    <t>00086031106 DEPOSITO DE EFECTIVO, DEPOSITANTE: JUNA CARLOS ECHEVERRIA SANABRIA, CONCEPTO: DEPÓSITO POR REVERSION DE FONDOS EN AVANCE, CUENTA DE DEPOSITO: CUENTA UNICA DEL TESORO</t>
  </si>
  <si>
    <t>O16021730002</t>
  </si>
  <si>
    <t>00086031106 DEPOSITO DE EFECTIVO, DEPOSITANTE: JUAN CARLOS ECHEVERRIA SANABRIA, CONCEPTO: DEPÓSITO POR REVERSION DE FONDOS EN AVANCE, CUENTA DE DEPOSITO: CUENTA UNICA DEL TESORO</t>
  </si>
  <si>
    <t>O16021890002</t>
  </si>
  <si>
    <t>O16022200002</t>
  </si>
  <si>
    <t>00117012001 DEPOSITO DE EFECTIVO, DEPOSITANTE: RUHT ALVAREZ PINTO, CONCEPTO: REVERSION PARCIAL C-31 = 18, CUENTA DE DEPOSITO: CUENTA UNICA DEL TESORO</t>
  </si>
  <si>
    <t>O16022800002</t>
  </si>
  <si>
    <t>00099021001 DEPOSITO DE EFECTIVO, DEPOSITANTE: CEFERINA CELIA PEREZ CHUCA, CONCEPTO: DEVOLUCION POR EL COBRO INDEBIDO, CUENTA DE DEPOSITO: CUENTA UNICA DEL TESORO</t>
  </si>
  <si>
    <t>O16022910002</t>
  </si>
  <si>
    <t>00291012002 DEPOSITO DE EFECTIVO, DEPOSITANTE: DAVID GONZALO MERCADO JUANES, CONCEPTO: DEUDA TELEFONICA, CUENTA DE DEPOSITO: CUENTA UNICA DEL TESORO</t>
  </si>
  <si>
    <t>O16023110002</t>
  </si>
  <si>
    <t>00099021001 DEPOSITO DE EFECTIVO, DEPOSITANTE: FLORA RODRIGUEZ SIRPA, CONCEPTO: DEVOLUCION COBRO INDEBIDO, CUENTA DE DEPOSITO: CUENTA UNICA DEL TESORO</t>
  </si>
  <si>
    <t>O16023360002</t>
  </si>
  <si>
    <t>O16023530002</t>
  </si>
  <si>
    <t>B16026210002</t>
  </si>
  <si>
    <t>00046181101 DEP.DE CHEQ.AJENOS,RET.DE CAM.,CONCEPTO: REVERSION DE FONDOS,DEP.: MINISTERIO DE SALUD , PROCEDENCIA: BANCO UNION S.A., CHEQUE: 12491, FECHA DE EMISION:28/02/2018</t>
  </si>
  <si>
    <t>B16026570002</t>
  </si>
  <si>
    <t>00099021001 DEP.DE CHEQ.AJENOS,RET.DE CAM.,CONCEPTO: DEVOLUCION DE CC NO COBRADA NOVIEMBRE Y AGUINALDO 2017,DEP.: LA VITALICIA SEGUROS Y REASEGUROS DE VIDA S.A. , PROCEDENCIA: BANCO BISA S.A., CHEQUE: 46177, FECHA DE EMISION:06/03/2018</t>
  </si>
  <si>
    <t>O16025660002</t>
  </si>
  <si>
    <t>00047297001 DEPOSITO DE EFECTIVO, DEPOSITANTE: JUAN JOSE APARICIO PORRES, CONCEPTO: DEVOLUCION DE DOS DIAS DE HABER MAR / 17, CUENTA DE DEPOSITO: CUENTA UNICA DEL TESORO</t>
  </si>
  <si>
    <t>O16025860002</t>
  </si>
  <si>
    <t>00099021001 DEPOSITO DE EFECTIVO, DEPOSITANTE: OFEP, CONCEPTO: PAGO CONSUMO DE AGUA POTABLE CORRESPONDIENTE A LOS MESES DE ENERO Y FEBRERO DE 2018, CUENTA DE DEPOSITO: CUENTA UNICA DEL TESORO</t>
  </si>
  <si>
    <t>O16026030002</t>
  </si>
  <si>
    <t>O16027370002</t>
  </si>
  <si>
    <t>00099021001 DEPOSITO DE EFECTIVO, DEPOSITANTE: SEDES LA PAZ, CONCEPTO: DEVOLUCION POR DOBLE PERCEPCION DE HABERES, CUENTA DE DEPOSITO: CUENTA UNICA DEL TESORO</t>
  </si>
  <si>
    <t>O16027400002</t>
  </si>
  <si>
    <t>O16027550002</t>
  </si>
  <si>
    <t>00212014306 DEPOSITO DE EFECTIVO, DEPOSITANTE: LUIS HORACIO PLAZA CHUQUIMIA CI. 4744604 LP., CONCEPTO: DEVOLUCION DE HABERES GESTION 2017, CUENTA DE DEPOSITO: CUENTA UNICA DEL TESORO</t>
  </si>
  <si>
    <t>O16027870002</t>
  </si>
  <si>
    <t>O16029290002</t>
  </si>
  <si>
    <t>00099021001 DEPOSITO DE EFECTIVO, DEPOSITANTE: FREDDY HUMBERTO VASQUEZ SANDOVAL, CONCEPTO: DEVOLUCION DE DEUDA SENASIR, CUENTA DE DEPOSITO: CUENTA UNICA DEL TESORO</t>
  </si>
  <si>
    <t>O16029530002</t>
  </si>
  <si>
    <t>O16029760002</t>
  </si>
  <si>
    <t>00291012002 DEPOSITO DE EFECTIVO, DEPOSITANTE: SERGIO RODRIGO QUISBERT CHOQUEHUANCA, CONCEPTO: EXCESO DETALLE DE LLAMADAS, CUENTA DE DEPOSITO: CUENTA UNICA DEL TESORO</t>
  </si>
  <si>
    <t>O16030480002</t>
  </si>
  <si>
    <t>00099021001 DEPOSITO DE EFECTIVO, DEPOSITANTE: OFICINA CENTRAL ABC, CONCEPTO: DEVOLUCION DE SALDO VIATICOS, CUENTA DE DEPOSITO: CUENTA UNICA DEL TESORO</t>
  </si>
  <si>
    <t>O16030670002</t>
  </si>
  <si>
    <t>00099021001 DEPOSITO DE EFECTIVO, DEPOSITANTE: AMELIA APAZA DE APAZA, CONCEPTO: DEVOLUCION POR CONCEPTO ""SENASIR"", CUENTA DE DEPOSITO: CUENTA UNICA DEL TESORO</t>
  </si>
  <si>
    <t>O16031240002</t>
  </si>
  <si>
    <t>00081014202 DEPOSITO DE EFECTIVO, DEPOSITANTE: EDWIN TAPIA CABALLERO, CONCEPTO: DEVOLUCION DE VIATICOS NO UTILIZADOS, CUENTA DE DEPOSITO: CUENTA UNICA DEL TESORO</t>
  </si>
  <si>
    <t>O16033790002</t>
  </si>
  <si>
    <t>00117012001 DEPOSITO DE EFECTIVO, DEPOSITANTE: RUHT ALVAREZ PINTO, CONCEPTO: REVERSION PARCIAL C-31 18, CUENTA DE DEPOSITO: CUENTA UNICA DEL TESORO</t>
  </si>
  <si>
    <t>O16033870002</t>
  </si>
  <si>
    <t>00099021001 DEPOSITO DE EFECTIVO, DEPOSITANTE: CARLOS FERNANDO TAPIA CASTILLO, CONCEPTO: DEVOLUCION DEUDA, CUENTA DE DEPOSITO: CUENTA UNICA DEL TESORO</t>
  </si>
  <si>
    <t>O16034030002</t>
  </si>
  <si>
    <t>O16034120002</t>
  </si>
  <si>
    <t>00099021001 DEPOSITO DE EFECTIVO, DEPOSITANTE: MARTHA CLOTILDE ARANDA MERCADO, CONCEPTO: DEVOLUCION, CUENTA DE DEPOSITO: CUENTA UNICA DEL TESORO</t>
  </si>
  <si>
    <t>O16034390002</t>
  </si>
  <si>
    <t>O16034540002</t>
  </si>
  <si>
    <t>00512012001 DEPOSITO DE EFECTIVO, DEPOSITANTE: ANDREA RUBIN DE CELIS SORIA GALVARRO - AASANA, CONCEPTO: DEVOLUCION, CUENTA DE DEPOSITO: CUENTA UNICA DEL TESORO</t>
  </si>
  <si>
    <t>O16035230002</t>
  </si>
  <si>
    <t>B16037230002</t>
  </si>
  <si>
    <t>00046181101 DEP.DE CHEQ.AJENOS,RET.DE CAM.,CONCEPTO: REVERSION DE FONDOS,DEP.: MINISTERIO DE SALUD , PROCEDENCIA: BANCO UNION S.A., CHEQUE: 12503, FECHA DE EMISION:06/03/2018</t>
  </si>
  <si>
    <t>B16037360002</t>
  </si>
  <si>
    <t>00099021001 DEP.DE CHEQ.AJENOS,RET.DE CAM.,CONCEPTO: AYDDE MAMANI COLQUE,DEP.: BANCO UNION S.A. , PROCEDENCIA: BANCO UNION S.A., CHEQUE: 154447, FECHA DE EMISION:09/03/2018</t>
  </si>
  <si>
    <t>O16037370002</t>
  </si>
  <si>
    <t>00099021001 DEPOSITO DE EFECTIVO, DEPOSITANTE: JULIA ROSALIA TICONIPA CHEJE, CONCEPTO: DOBLE PERCEPCION, CUENTA DE DEPOSITO: CUENTA UNICA DEL TESORO</t>
  </si>
  <si>
    <t>O16037780002</t>
  </si>
  <si>
    <t>00130012002 DEPOSITO DE EFECTIVO, DEPOSITANTE: CARLOS FAUSTO ALIAGA LIMA, CONCEPTO: DEVOLUCION SUELDO PARA REGULARIZAR ENERO 2018, CUENTA DE DEPOSITO: CUENTA UNICA DEL TESORO</t>
  </si>
  <si>
    <t>O16038170002</t>
  </si>
  <si>
    <t>00099021001 DEPOSITO DE EFECTIVO, DEPOSITANTE: JAVIER ALEJANDRO OSSIO CALDERON, CONCEPTO: DEVOLUCION RECURSOS SEGUN INF DGE - UAI N° 07/2017 UNIDAD AUDITORIA INTERNA, CUENTA DE DEPOSITO: CUENTA UNICA DEL TESORO</t>
  </si>
  <si>
    <t>O16038200002</t>
  </si>
  <si>
    <t>00086031101 DEPOSITO DE EFECTIVO, DEPOSITANTE: SERNAP COTAPATA, CONCEPTO: POR INGRESOS DE SERVICIOS HIGIENICOS DEL MES DE FEBRERO DE 2018, CUENTA DE DEPOSITO: CUENTA UNICA DEL TESORO</t>
  </si>
  <si>
    <t>O16038230002</t>
  </si>
  <si>
    <t>00086031101 DEPOSITO DE EFECTIVO, DEPOSITANTE: SERNAP COTAPATA, CONCEPTO: POR INGRESOS DE SERVICIOS HIGIENICOS DEL MES DE ENERO DE 2018, CUENTA DE DEPOSITO: CUENTA UNICA DEL TESORO</t>
  </si>
  <si>
    <t>O16039270002</t>
  </si>
  <si>
    <t>00099021001 DEPOSITO DE EFECTIVO, DEPOSITANTE: SARAH RAFAEL ANTEZANA, CONCEPTO: POR COBRO INDEBIDO - MAGISTERIO, CUENTA DE DEPOSITO: CUENTA UNICA DEL TESORO</t>
  </si>
  <si>
    <t>B16040900002</t>
  </si>
  <si>
    <t>00086038003 DEP.DE CHEQ.AJENOS,RET.DE CAM.,CONCEPTO: DEP POR 1ER DESEMBOLSO PERTENECIENTE A LA FIDUCIARIA FUNDESNAP GESTION 2018,DEP.: FUNDESNAP , PROCEDENCIA: BANCO UNION S.A., CHEQUE: 920, FECHA DE EMISION:09/03/2018</t>
  </si>
  <si>
    <t>B16040940002</t>
  </si>
  <si>
    <t>00086038003 DEP.DE CHEQ.AJENOS,RET.DE CAM.,CONCEPTO: DEP POR 1ER DESEMBOLSO PERTENECIENTE A LA FIDUCIARIA FENDESNAP GESTION 2018,DEP.: FUNDESNAP , PROCEDENCIA: BANCO UNION S.A., CHEQUE: 165, FECHA DE EMISION:09/03/2018</t>
  </si>
  <si>
    <t>B16041120002</t>
  </si>
  <si>
    <t>00099021001 DEP.DE CHEQ.AJENOS,RET.DE CAM.,CONCEPTO: REVERSION DE C-31 N° 303 DA9,DEP.: FPS-CENTRAL , PROCEDENCIA: BANCO UNION S.A., CHEQUE: 158, FECHA DE EMISION:06/03/2018</t>
  </si>
  <si>
    <t>O16040280002</t>
  </si>
  <si>
    <t>O16040350002</t>
  </si>
  <si>
    <t>00070011102 DEPOSITO DE EFECTIVO, DEPOSITANTE: RENE ARTURO MIRANDA SARAVIA, CONCEPTO: DEVOLUCION PAGO EN EXCESO AGOSTO 2013, CUENTA DE DEPOSITO: CUENTA UNICA DEL TESORO</t>
  </si>
  <si>
    <t>O16040840002</t>
  </si>
  <si>
    <t>00099021001 DEPOSITO DE EFECTIVO, DEPOSITANTE: GILBERTO TOLEDO LLUPANQUI, CONCEPTO: DOBLE PERCEPCION, CUENTA DE DEPOSITO: CUENTA UNICA DEL TESORO</t>
  </si>
  <si>
    <t>O16041130002</t>
  </si>
  <si>
    <t>00099021001 DEPOSITO DE EFECTIVO, DEPOSITANTE: CATALINA CAROLINA SALAZAR MIRANDA, CONCEPTO: DOBLE PERCEPCION, CUENTA DE DEPOSITO: CUENTA UNICA DEL TESORO</t>
  </si>
  <si>
    <t>O16041880002</t>
  </si>
  <si>
    <t>00378012002 DEPOSITO DE EFECTIVO, DEPOSITANTE: PEREZ YUJRA FLORENTINO ISRAEL, CONCEPTO: DEVOLUCION PREVENTIVO N 109, CUENTA DE DEPOSITO: CUENTA UNICA DEL TESORO</t>
  </si>
  <si>
    <t>O16041940002</t>
  </si>
  <si>
    <t>00099021001 DEPOSITO DE EFECTIVO, DEPOSITANTE: PEDRO HUGO QUISPE FERNANDEZ, CONCEPTO: DEVOLUCION DE HABERES, CUENTA DE DEPOSITO: CUENTA UNICA DEL TESORO</t>
  </si>
  <si>
    <t>O16042340002</t>
  </si>
  <si>
    <t>00099021001 DEPOSITO DE EFECTIVO, DEPOSITANTE: MARIO CHOQUE CONDORI, CONCEPTO: DEVOLUCION DOBLE PERCEPCION, CUENTA DE DEPOSITO: CUENTA UNICA DEL TESORO</t>
  </si>
  <si>
    <t>O16042420002</t>
  </si>
  <si>
    <t>00099021001 DEPOSITO DE EFECTIVO, DEPOSITANTE: DAVID BALBOA MAMANI, CONCEPTO: DEVOLUCION DOBLE PERCEPCION DEL MES DE MARZO 2016, CUENTA DE DEPOSITO: CUENTA UNICA DEL TESORO</t>
  </si>
  <si>
    <t>00292012001 DEPOSITO DE EFECTIVO, DEPOSITANTE: EBER MAMANI TINCUTA, CONCEPTO: CONVENIO ENTRE VIAS BOLIVIA Y FEDERACION 1RO DE MAYO, CUENTA DE DEPOSITO: CUENTA UNICA DEL TESORO</t>
  </si>
  <si>
    <t>O16042910002</t>
  </si>
  <si>
    <t>00593012001 DEPOSITO DE EFECTIVO, DEPOSITANTE: EDGAR EDUARDO MEJIA DAVILA, CONCEPTO: DEVOLUCION DINERO MANTENIMIENTO VEHICULO, CUENTA DE DEPOSITO: CUENTA UNICA DEL TESORO</t>
  </si>
  <si>
    <t>O16042960002</t>
  </si>
  <si>
    <t>00099021001 DEPOSITO DE EFECTIVO, DEPOSITANTE: JORGE ALBERTO COSSIO ROCHA, CONCEPTO: REVERCION SUELDO OCTUBRE 2016, CUENTA DE DEPOSITO: CUENTA UNICA DEL TESORO</t>
  </si>
  <si>
    <t>O16043010002</t>
  </si>
  <si>
    <t>00099021001 DEPOSITO DE EFECTIVO, DEPOSITANTE: JORGE ALBERTO COSSIO ROCHA, CONCEPTO: REVERCION DE SUELDO NOVIEMBRE 2016, CUENTA DE DEPOSITO: CUENTA UNICA DEL TESORO</t>
  </si>
  <si>
    <t>B16046380002</t>
  </si>
  <si>
    <t>00099021001 DEP.DE CHEQ.AJENOS,RET.DE CAM.,CONCEPTO: COMPENSACION MENSUAL DE COTIZACION,DEP.: FUTURO DE BOLIVIA S.A. AFP , PROCEDENCIA: BANCO DE CREDITO DE BOLIVIA S.A., CHEQUE: 52829, FECHA DE EMISION:13/03/2018</t>
  </si>
  <si>
    <t>B16046390002</t>
  </si>
  <si>
    <t>00099021001 DEP.DE CHEQ.AJENOS,RET.DE CAM.,CONCEPTO: DEVOLUCION FONDOS SENASIR CONCILIACION NOV/2017,DEP.: SEGUROS PROVIDA SA , PROCEDENCIA: BANCO NACIONAL DE BOLIVIA S.A., CHEQUE: 4350259, FECHA DE EMISION:09/03/2018</t>
  </si>
  <si>
    <t>B16046410002</t>
  </si>
  <si>
    <t>00099021001 DEP.DE CHEQ.AJENOS,RET.DE CAM.,CONCEPTO: FRACCION COMPLEMENTARIA MENSUAL,DEP.: FUTURO DE BOLIVIA S.A. AFP , PROCEDENCIA: BANCO DE CREDITO DE BOLIVIA S.A., CHEQUE: 52830, FECHA DE EMISION:13/03/2018</t>
  </si>
  <si>
    <t>B16046430002</t>
  </si>
  <si>
    <t>00099021001 DEP.DE CHEQ.AJENOS,RET.DE CAM.,CONCEPTO: DEVOLUCION FONDOS CASO PASCUALA VILLCA QUISPE,DEP.: SEGUROS PROVIDA SA , PROCEDENCIA: BANCO NACIONAL DE BOLIVIA S.A., CHEQUE: 2312756, FECHA DE EMISION:09/03/2018</t>
  </si>
  <si>
    <t>B16046720002</t>
  </si>
  <si>
    <t>00099021001 DEP.DE CHEQ.AJENOS,RET.DE CAM.,CONCEPTO: DEVOLUCION DE CC NO COBRADA NOVIEMBRE Y AGUINALDO 2017,DEP.: LA VITALICIA SEGUROS Y REASEGUROS DE VIDA S.A. , PROCEDENCIA: BANCO BISA S.A., CHEQUE: 46191, FECHA DE EMISION:13/03/2018</t>
  </si>
  <si>
    <t>O16045720002</t>
  </si>
  <si>
    <t>00099021001 DEPOSITO DE EFECTIVO, DEPOSITANTE: GLADYS DEL CARMEN VARGAS RAMIREZ, CONCEPTO: DEVOLUCION DE DEUDA, CUENTA DE DEPOSITO: CUENTA UNICA DEL TESORO</t>
  </si>
  <si>
    <t>O16045790002</t>
  </si>
  <si>
    <t>00099021001 DEPOSITO DE EFECTIVO, DEPOSITANTE: FRANKLIN ALEGRIA CRUZ, CONCEPTO: DEVOLUCION FONDOS EN AVANCE, CUENTA DE DEPOSITO: CUENTA UNICA DEL TESORO</t>
  </si>
  <si>
    <t>O16045900002</t>
  </si>
  <si>
    <t>00099021001 DEPOSITO DE EFECTIVO, DEPOSITANTE: NELLY ROSARIO ALIAGA ARANDA, CONCEPTO: DOBLE PERCEPCION, CUENTA DE DEPOSITO: CUENTA UNICA DEL TESORO</t>
  </si>
  <si>
    <t>O16046090002</t>
  </si>
  <si>
    <t>00099021001 DEPOSITO DE EFECTIVO, DEPOSITANTE: IGNACIO SIÑANI QUISPE, CONCEPTO: REVERSION COMBUSTIBLE, CUENTA DE DEPOSITO: CUENTA UNICA DEL TESORO</t>
  </si>
  <si>
    <t>O16046160002</t>
  </si>
  <si>
    <t>00099021001 DEPOSITO DE EFECTIVO, DEPOSITANTE: WALDO FLORENTINO YAPU MACHICADO, CONCEPTO: DEVOLUCION DE DEUDAD POR DOBLE PERCEPCION, CUENTA DE DEPOSITO: CUENTA UNICA DEL TESORO</t>
  </si>
  <si>
    <t>O16046230002</t>
  </si>
  <si>
    <t>00099021001 DEPOSITO DE EFECTIVO, DEPOSITANTE: ROSARIO SANCHEZ CARRILLO, CONCEPTO: DOBLE PERCEPCION, CUENTA DE DEPOSITO: CUENTA UNICA DEL TESORO</t>
  </si>
  <si>
    <t>O16046300002</t>
  </si>
  <si>
    <t>00099021001 DEPOSITO DE EFECTIVO, DEPOSITANTE: EDWIN VALERIO CHANA SILVESTRE, CONCEPTO: REVERSION COMBUSTIBLE, CUENTA DE DEPOSITO: CUENTA UNICA DEL TESORO</t>
  </si>
  <si>
    <t>O16046540002</t>
  </si>
  <si>
    <t>00099021001 DEPOSITO DE EFECTIVO, DEPOSITANTE: JESUS HENRY CALZADA JUSTO, CONCEPTO: REVERSION PASAJES PREV. N 8684/17 N CARGO DE CUENTA, CUENTA DE DEPOSITO: CUENTA UNICA DEL TESORO</t>
  </si>
  <si>
    <t>O16046650002</t>
  </si>
  <si>
    <t>00099021001 DEPOSITO DE EFECTIVO, DEPOSITANTE: POLICIA BOLIVIANA-LUIS A. CORDOVA CARDOZO, CONCEPTO: REVERSION DE HABERES ENERO 2018, CUENTA DE DEPOSITO: CUENTA UNICA DEL TESORO</t>
  </si>
  <si>
    <t>O16046710002</t>
  </si>
  <si>
    <t>00249012001 DEPOSITO DE EFECTIVO, DEPOSITANTE: CASIANO GUARACHI CONDORI, CONCEPTO: DESCARGO DE COMBUSTIBLE DE VIAJE EN COMISION COCHABAMBA SANTA CRUZ Y TRINIDAD, CUENTA DE DEPOSITO: CUENTA UNICA DEL TESORO</t>
  </si>
  <si>
    <t>O16047050002</t>
  </si>
  <si>
    <t>00020011103 DEPOSITO DE EFECTIVO, DEPOSITANTE: CARMEN GALARZA ORDOÑEZ, CONCEPTO: GASTOS POR ALIMENTACION N° PREV/171/18 FUENTE N° 11, CUENTA DE DEPOSITO: CUENTA UNICA DEL TESORO</t>
  </si>
  <si>
    <t>O16047070002</t>
  </si>
  <si>
    <t>00099021001 DEPOSITO DE EFECTIVO, DEPOSITANTE: CARMEN GALARZA ORDOÑEZ, CONCEPTO: GASTOS POR VIATICOS N° PREV169/18 FUENTE 10, CUENTA DE DEPOSITO: CUENTA UNICA DEL TESORO</t>
  </si>
  <si>
    <t>O16047650002</t>
  </si>
  <si>
    <t>00099021001 DEPOSITO DE EFECTIVO, DEPOSITANTE: JUAN GERARDO QUELCA MEDINA, CONCEPTO: REVERSION DEFINITIVA, CUENTA DE DEPOSITO: CUENTA UNICA DEL TESORO</t>
  </si>
  <si>
    <t>O16047680002</t>
  </si>
  <si>
    <t>00099021001 DEPOSITO DE EFECTIVO, DEPOSITANTE: RENE ALEJO PUCHO - MIN. DE LA PRESIEDENCIA, CONCEPTO: DEVOLUCION DE COMBUSTIBLE, CUENTA DE DEPOSITO: CUENTA UNICA DEL TESORO</t>
  </si>
  <si>
    <t>O16049990002</t>
  </si>
  <si>
    <t>00099021001 DEPOSITO DE EFECTIVO, DEPOSITANTE: MERCEDEZ ANA GOMEZ FERNANDEZ, CONCEPTO: DOBLE PERCEPCION, CUENTA DE DEPOSITO: CUENTA UNICA DEL TESORO</t>
  </si>
  <si>
    <t>O16050320002</t>
  </si>
  <si>
    <t>00099021001 DEPOSITO DE EFECTIVO, DEPOSITANTE: BLANCA PILAR CHAMBILLA LUNA, CONCEPTO: REVERSION DE BOLETA A MONTO CERO POR NO CORRESPONDER MI PAGO DE FEBRERO 2018, CUENTA DE DEPOSITO: CUENTA UNICA DEL TESORO</t>
  </si>
  <si>
    <t>O16051560002</t>
  </si>
  <si>
    <t>00099021001 DEPOSITO DE EFECTIVO, DEPOSITANTE: SEDES-FERNANDO LUIS MALDONADO TIÑINI, CONCEPTO: DEVOLUCION BONO DE FRONTERA DIC/2017, CUENTA DE DEPOSITO: CUENTA UNICA DEL TESORO</t>
  </si>
  <si>
    <t>O16051570002</t>
  </si>
  <si>
    <t>00099021001 DEPOSITO DE EFECTIVO, DEPOSITANTE: SEDES-FERNANDO LUIS MALDONADO TIÑINI, CONCEPTO: DEVOLUCION BONO FRONTERA FEBRERO 2018, CUENTA DE DEPOSITO: CUENTA UNICA DEL TESORO</t>
  </si>
  <si>
    <t>O16051580002</t>
  </si>
  <si>
    <t>00099021001 DEPOSITO DE EFECTIVO, DEPOSITANTE: SEDES-FERNANDO LUIS MALDONADO TIÑINI, CONCEPTO: DEVOLUCION BONO DE FRONTERA ENERO/2018, CUENTA DE DEPOSITO: CUENTA UNICA DEL TESORO</t>
  </si>
  <si>
    <t>O16051750002</t>
  </si>
  <si>
    <t>00344012001 DEPOSITO DE EFECTIVO, DEPOSITANTE: GLORIA HUANCA, CONCEPTO: DEVOLUCION CARGO A CUENTA, CUENTA DE DEPOSITO: CUENTA UNICA DEL TESORO</t>
  </si>
  <si>
    <t>O16052390002</t>
  </si>
  <si>
    <t>00593019201 DEPOSITO DE EFECTIVO, DEPOSITANTE: WILMER RAUL QUISPE SIES, CONCEPTO: REVERSION PREVENTIVO 411 Y 430 * 2017, CUENTA DE DEPOSITO: CUENTA UNICA DEL TESORO</t>
  </si>
  <si>
    <t>B16054070002</t>
  </si>
  <si>
    <t>00099021001 DEP.DE CHEQ.AJENOS,RET.DE CAM.,CONCEPTO: OLGA MAMANI COLQUE,DEP.: BANCO UNION S.A. , PROCEDENCIA: BANCO UNION S.A., CHEQUE: 154450, FECHA DE EMISION:15/03/2018</t>
  </si>
  <si>
    <t>B16054260002</t>
  </si>
  <si>
    <t>B16054300002</t>
  </si>
  <si>
    <t>B16054320002</t>
  </si>
  <si>
    <t>B16054410002</t>
  </si>
  <si>
    <t>00099024113 DEP.DE CHEQ.AJENOS,RET.DE CAM.,CONCEPTO: DEVOLUCION RECURSOS PROGRAMA UPRE PROY RECURSOS NO UTILIZADOS GESTIONES ANTERIORES-SAN BORJA,DEP.: GOBIERNO AUTONOMO MUNICIPAL DE SAN BORJA-BENI</t>
  </si>
  <si>
    <t>B16054820002</t>
  </si>
  <si>
    <t>00099021001 DEP.DE CHEQ.AJENOS,RET.DE CAM.,CONCEPTO: DEVOLUCION DE COTIZAC. EXCESO EMPLEADOR,DEP.: FUTURO DE BOLIVIA S.A. AFP , PROCEDENCIA: BANCO DE CREDITO DE BOLIVIA S.A., CHEQUE: 52948, FECHA DE EMISION:14/03/2018</t>
  </si>
  <si>
    <t>O16053750002</t>
  </si>
  <si>
    <t>00099021001 DEPOSITO DE EFECTIVO, DEPOSITANTE: CASTA AMANDA INOFUENTES BURGOS, CONCEPTO: DOBLE PERCEPCION, CUENTA DE DEPOSITO: CUENTA UNICA DEL TESORO</t>
  </si>
  <si>
    <t>O16053800002</t>
  </si>
  <si>
    <t>00130012002 DEPOSITO DE EFECTIVO, DEPOSITANTE: LUIS FEDERICO MARTINEZ RETAMOZO, CONCEPTO: POR CONCEPTO DEVOLUCION GASTOS DE COMBUSTIBLE Y PEAJE, CUENTA DE DEPOSITO: CUENTA UNICA DEL TESORO</t>
  </si>
  <si>
    <t>O16054590002</t>
  </si>
  <si>
    <t>00099021001 DEPOSITO DE EFECTIVO, DEPOSITANTE: EDWIN A. MACHICADO R. -UMSA PETAENG-DERECHO, CONCEPTO: DEVOLUCION EXCESO TOPE SALARIAL DIRECCION A.I. UMSA -PETAENG-DERECHO, CUENTA DE DEPOSITO: CUENTA UNICA DEL TESORO</t>
  </si>
  <si>
    <t>O16054680002</t>
  </si>
  <si>
    <t>00099021001 DEPOSITO DE EFECTIVO, DEPOSITANTE: EDIFICIO CONAVI COOPROPIETARIOS, CONCEPTO: PAGO EPSAS SALDO ABRIL 2017, CUENTA DE DEPOSITO: CUENTA UNICA DEL TESORO</t>
  </si>
  <si>
    <t>O16054690002</t>
  </si>
  <si>
    <t>00099021001 DEPOSITO DE EFECTIVO, DEPOSITANTE: COOPROPIETARIOS EDIFICIO CONAVI, CONCEPTO: PAGO EPSAS AGOSTO/2017, CUENTA DE DEPOSITO: CUENTA UNICA DEL TESORO</t>
  </si>
  <si>
    <t>O16054700002</t>
  </si>
  <si>
    <t>00099021001 DEPOSITO DE EFECTIVO, DEPOSITANTE: COOPROPIETARIOS EDIFICIO CONAVI, CONCEPTO: PAGO EPSAS DICIEMBRE/2017, CUENTA DE DEPOSITO: CUENTA UNICA DEL TESORO</t>
  </si>
  <si>
    <t>O16054720002</t>
  </si>
  <si>
    <t>00099021001 DEPOSITO DE EFECTIVO, DEPOSITANTE: COOPROPIETARIOS EDIFICIO CONAVI, CONCEPTO: PAGO EPSAS ENERO/2018, CUENTA DE DEPOSITO: CUENTA UNICA DEL TESORO</t>
  </si>
  <si>
    <t>O16054730002</t>
  </si>
  <si>
    <t>00099021001 DEPOSITO DE EFECTIVO, DEPOSITANTE: COOPROPIETARIOS EDIFICIO CONAVI, CONCEPTO: PAGO EPSAS FEBRERO/2018, CUENTA DE DEPOSITO: CUENTA UNICA DEL TESORO</t>
  </si>
  <si>
    <t>O16054750002</t>
  </si>
  <si>
    <t>00099021001 DEPOSITO DE EFECTIVO, DEPOSITANTE: HILDA MERCADO PERALTA C.I. 2374005 LP, CONCEPTO: DOBLE PERCEPCION, CUENTA DE DEPOSITO: CUENTA UNICA DEL TESORO</t>
  </si>
  <si>
    <t>O16054930002</t>
  </si>
  <si>
    <t>00580012001 DEPOSITO DE EFECTIVO, DEPOSITANTE: JORGE YAÑEZ MEJIA, CONCEPTO: DEVOLUCION DE PASAJES NO UTILIZADOS ORURO, CUENTA DE DEPOSITO: CUENTA UNICA DEL TESORO</t>
  </si>
  <si>
    <t>O16054960002</t>
  </si>
  <si>
    <t>00099021001 DEPOSITO DE EFECTIVO, DEPOSITANTE: MARIA LUISA CORDERO RODRIGUEZ, CONCEPTO: DEVOLUCION DE HABERES, CUENTA DE DEPOSITO: CUENTA UNICA DEL TESORO</t>
  </si>
  <si>
    <t>O16055510002</t>
  </si>
  <si>
    <t>00086038007 DEPOSITO DE EFECTIVO, DEPOSITANTE: WALDO CAMPERO, CONCEPTO: DEPÓSITO POR REVERSION DE FONDOS EN AVANCE, CUENTA DE DEPOSITO: CUENTA UNICA DEL TESORO</t>
  </si>
  <si>
    <t>O16055540002</t>
  </si>
  <si>
    <t>O16055960002</t>
  </si>
  <si>
    <t>00513012003 DEPOSITO DE EFECTIVO, DEPOSITANTE: JOHN PANTOJA SERRANO, CONCEPTO: PLANILLA DE HABERES ENERO/2018 (DESCUENTOS), CUENTA DE DEPOSITO: CUENTA UNICA DEL TESORO</t>
  </si>
  <si>
    <t>O16055990002</t>
  </si>
  <si>
    <t>00099021001 DEPOSITO DE EFECTIVO, DEPOSITANTE: ENRIQUE BOTELLO MONTESINOS, CONCEPTO: DOBLE PERCEPCION, CUENTA DE DEPOSITO: CUENTA UNICA DEL TESORO</t>
  </si>
  <si>
    <t>O16056190002</t>
  </si>
  <si>
    <t>00099021001 DEPOSITO DE EFECTIVO, DEPOSITANTE: CARMEN VIRGINIA MERCADO FLORES CI 1081588 CH, CONCEPTO: DEVOLUCION HABERES EN DEMASIA, CUENTA DE DEPOSITO: CUENTA UNICA DEL TESORO</t>
  </si>
  <si>
    <t>O16056330002</t>
  </si>
  <si>
    <t>00099021001 DEPOSITO DE EFECTIVO, DEPOSITANTE: MIN DE DEPORTE-LIZZETTE ANDREA SAENZ GARCIA, CONCEPTO: DEVOLUCION : SALDO FONDOS EN AVANCE COPA ESTADO PLURINACIONAL DE BOLIVIA SUB 18, CUENTA DE DEPOSITO: CUENTA UNICA DEL TESORO</t>
  </si>
  <si>
    <t>B16059050002</t>
  </si>
  <si>
    <t>00046191101 DEP.DE CHEQ.AJENOS,RET.DE CAM.,CONCEPTO: REVERSION DE FONDOS,DEP.: MINISTERIO DE SALUD , PROCEDENCIA: BANCO UNION S.A., CHEQUE: 2926, FECHA DE EMISION:05/03/2018</t>
  </si>
  <si>
    <t>B16059070002</t>
  </si>
  <si>
    <t>00046191101 DEP.DE CHEQ.AJENOS,RET.DE CAM.,CONCEPTO: REVERSION DE FONDOS,DEP.: MINISTERIO DE SALUD , PROCEDENCIA: BANCO UNION S.A., CHEQUE: 2925, FECHA DE EMISION:15/03/2018</t>
  </si>
  <si>
    <t>O16057720002</t>
  </si>
  <si>
    <t>00099021001 DEPOSITO DE EFECTIVO, DEPOSITANTE: ASFI-MAX PABLO NINA PAYE, CONCEPTO: DEVOLUCION DE FONDOS ASIGNADOS, CUENTA DE DEPOSITO: CUENTA UNICA DEL TESORO</t>
  </si>
  <si>
    <t>O16057890002</t>
  </si>
  <si>
    <t>00099021001 DEPOSITO DE EFECTIVO, DEPOSITANTE: IRMA ORDOÑEZ POMA, CONCEPTO: REVERSION DE HABER, CUENTA DE DEPOSITO: CUENTA UNICA DEL TESORO</t>
  </si>
  <si>
    <t>O16058470002</t>
  </si>
  <si>
    <t>00099021001 DEPOSITO DE EFECTIVO, DEPOSITANTE: ELEUTERIO MAMANI LIMACHI, CONCEPTO: DEVOLUCION DE COBRO DE PAGO UNICO, CUENTA DE DEPOSITO: CUENTA UNICA DEL TESORO</t>
  </si>
  <si>
    <t>O16058500002</t>
  </si>
  <si>
    <t>00099021001 DEPOSITO DE EFECTIVO, DEPOSITANTE: RAMIRO FERNANDO PINILLA LIZARRAGA, CONCEPTO: D5 2242 REGULARIZACION ENERO 2017 A DICIEMBRE 2017, CUENTA DE DEPOSITO: CUENTA UNICA DEL TESORO</t>
  </si>
  <si>
    <t>O16058650002</t>
  </si>
  <si>
    <t>00099021001 DEPOSITO DE EFECTIVO, DEPOSITANTE: RODOLFO HUARACHI AJHUACHO, CONCEPTO: REVERSION POR COMBUSTIBLE, CUENTA DE DEPOSITO: CUENTA UNICA DEL TESORO</t>
  </si>
  <si>
    <t>O16059150002</t>
  </si>
  <si>
    <t>00099021001 DEPOSITO DE EFECTIVO, DEPOSITANTE: ALVARO MARCO ANTONIO CABA OLIVAREZ, CONCEPTO: CITE: MEFP/VTCP/DGPOT/UAIS-CPI/N° 030/2016 REGULARIZACION SEPTIEMBRE-OCTUBRE 2017, CUENTA DE DEPOSITO: CUENTA UNICA DEL TESORO</t>
  </si>
  <si>
    <t>O16059330002</t>
  </si>
  <si>
    <t>00099021001 DEPOSITO DE EFECTIVO, DEPOSITANTE: DINA RAMIREZ CHUI VDA. DE NINA, CONCEPTO: REVERSION HABERES AGOSTO 2015, CUENTA DE DEPOSITO: CUENTA UNICA DEL TESORO</t>
  </si>
  <si>
    <t>O16059810002</t>
  </si>
  <si>
    <t>00099021001 DEPOSITO DE EFECTIVO, DEPOSITANTE: FUNDACION BRIGADA MEDICA CUBANA, CONCEPTO: DEVOLUCION POR CONCEPTO DE GAS LICUADO CORRESPONDIENTE AL MES DE FEBRERO, CUENTA DE DEPOSITO: CUENTA UNICA DEL TESORO</t>
  </si>
  <si>
    <t>O16059830002</t>
  </si>
  <si>
    <t>00099021001 DEPOSITO DE EFECTIVO, DEPOSITANTE: FUNDACION BRIGADA MEDICA CUBANA, CONCEPTO: DEVOLUCION POR CONCEPTO DE TASAS PEAJES CORRESPONDIENTE AL MES DE FEBRERO, CUENTA DE DEPOSITO: CUENTA UNICA DEL TESORO</t>
  </si>
  <si>
    <t>O16059840002</t>
  </si>
  <si>
    <t>00099021001 DEPOSITO DE EFECTIVO, DEPOSITANTE: FUNDACION BRIGADA MEDICA CUBANA, CONCEPTO: DEVOLUCION POR CONCEPTO DE ALIMENTOS CORRESPONDIENTE AL ME DE FEBRERO, CUENTA DE DEPOSITO: CUENTA UNICA DEL TESORO</t>
  </si>
  <si>
    <t>O16059860002</t>
  </si>
  <si>
    <t>00099021001 DEPOSITO DE EFECTIVO, DEPOSITANTE: FUNDACION BRIGADA MEDICA CUBANA, CONCEPTO: DEVOLUCION POR CONCEPTO DE COMBUSTIBLE CORRESPONDIENTE AL MES DE FEBRERO, CUENTA DE DEPOSITO: CUENTA UNICA DEL TESORO</t>
  </si>
  <si>
    <t>O16059870002</t>
  </si>
  <si>
    <t>00099021001 DEPOSITO DE EFECTIVO, DEPOSITANTE: FUNDACION BRIGADA MEDICA CUBANA, CONCEPTO: DEVOLUCION POR CONCEPTO DE COMUNICACIONES CORRESPONDIENTE AL MES DE FEBRERO, CUENTA DE DEPOSITO: CUENTA UNICA DEL TESORO</t>
  </si>
  <si>
    <t>O16060690002</t>
  </si>
  <si>
    <t>00099021001 DEPOSITO DE EFECTIVO, DEPOSITANTE: JEANETTE OLMOS SOTO, CONCEPTO: DOBLE PERCEPCION, CUENTA DE DEPOSITO: CUENTA UNICA DEL TESORO</t>
  </si>
  <si>
    <t>B16063680002</t>
  </si>
  <si>
    <t>00046181101 DEP.DE CHEQ.AJENOS,RET.DE CAM.,CONCEPTO: PAGO DE SUELDOS,DEP.: MINISTERIO DE SALUD , PROCEDENCIA: BANCO UNION S.A., CHEQUE: 12520, FECHA DE EMISION:16/03/2018</t>
  </si>
  <si>
    <t>O16063440002</t>
  </si>
  <si>
    <t>00099021001 DEPOSITO DE EFECTIVO, DEPOSITANTE: VIAS BOLIVIA MIGUEL ADRIAN CUELLAR QUINO, CONCEPTO: DEVOLUCION POR DOBLE PERCEPCION, CUENTA DE DEPOSITO: CUENTA UNICA DEL TESORO</t>
  </si>
  <si>
    <t>O16064070002</t>
  </si>
  <si>
    <t>O16064110002</t>
  </si>
  <si>
    <t>00099021001 DEPOSITO DE EFECTIVO, DEPOSITANTE: SEDES LA PAZ FLORA SIÑANI MOLLIZACA, CONCEPTO: DEVOLUCION DE BONO DE FRONTERA, CUENTA DE DEPOSITO: CUENTA UNICA DEL TESORO</t>
  </si>
  <si>
    <t>O16064530002</t>
  </si>
  <si>
    <t>O16066780002</t>
  </si>
  <si>
    <t>00099021001 DEPOSITO DE EFECTIVO, DEPOSITANTE: NORAH TEREZA BOHORQUEZ VDA DE GONZALES, CONCEPTO: COBRO INDEBIDO POR NUEVAS NUPCIAS, CUENTA DE DEPOSITO: CUENTA UNICA DEL TESORO</t>
  </si>
  <si>
    <t>O16066900002</t>
  </si>
  <si>
    <t>00099021001 DEPOSITO DE EFECTIVO, DEPOSITANTE: MARIA TERESA DURAN SUAREZ, CONCEPTO: DEVOLUCION POR DAÑO ECONOMICO INVOLUNTARIO, CUENTA DE DEPOSITO: CUENTA UNICA DEL TESORO</t>
  </si>
  <si>
    <t>O16067920002</t>
  </si>
  <si>
    <t>00099021001 DEPOSITO DE EFECTIVO, DEPOSITANTE: ABENOR ROBERTO ALFARO CASTILLO, CONCEPTO: DEVOLUCION POR COBRO DE DOBLE PERCEPCION MES FEBRERO, CUENTA DE DEPOSITO: CUENTA UNICA DEL TESORO</t>
  </si>
  <si>
    <t>B16070520002</t>
  </si>
  <si>
    <t>00015011108 DEP.DE CHEQ.AJENOS,RET.DE CAM.,CONCEPTO: DEVOLUCION DE FONDOS,DEP.: MIN. GOBIERNO , PROCEDENCIA: BANCO UNION S.A., CHEQUE: 51039, FECHA DE EMISION:13/03/2018</t>
  </si>
  <si>
    <t>O16070420002</t>
  </si>
  <si>
    <t>00099021001 DEPOSITO DE EFECTIVO, DEPOSITANTE: NATTY GINA HUARACHI RODRIGUEZ, CONCEPTO: DOBLE PERCEPCION, CUENTA DE DEPOSITO: CUENTA UNICA DEL TESORO</t>
  </si>
  <si>
    <t>O16070450002</t>
  </si>
  <si>
    <t>O16070750002</t>
  </si>
  <si>
    <t>00099021001 DEPOSITO DE EFECTIVO, DEPOSITANTE: CONALPEDIS, CONCEPTO: REPOSICION DE FONDOS, CUENTA DE DEPOSITO: CUENTA UNICA DEL TESORO</t>
  </si>
  <si>
    <t>O16070760002</t>
  </si>
  <si>
    <t>O16070960002</t>
  </si>
  <si>
    <t>00099021001 DEPOSITO DE EFECTIVO, DEPOSITANTE: CAROLINA VICTORIA SAAVEDRA RONCAL, CONCEPTO: DOBLE PERCEPCION, CUENTA DE DEPOSITO: CUENTA UNICA DEL TESORO</t>
  </si>
  <si>
    <t>O16071050002</t>
  </si>
  <si>
    <t>00099021001 DEPOSITO DE EFECTIVO, DEPOSITANTE: OSCAR HUGO PAUCARA QUISPE, CONCEPTO: DEVOLUCION REFRIGERIO SEGURIDAD ENERO/18, CUENTA DE DEPOSITO: CUENTA UNICA DEL TESORO</t>
  </si>
  <si>
    <t>O16071090002</t>
  </si>
  <si>
    <t>00580012001 DEPOSITO DE EFECTIVO, DEPOSITANTE: RONALD ARRAYA VELIZ, CONCEPTO: DEVOLUCION DE PASAJES NO UTILIZADOS, CUENTA DE DEPOSITO: CUENTA UNICA DEL TESORO</t>
  </si>
  <si>
    <t>O16071350002</t>
  </si>
  <si>
    <t>00099021001 DEPOSITO DE EFECTIVO, DEPOSITANTE: ASFI-ROBERTO ALEJANDRO FERNANDEZ, CONCEPTO: DEVOLUCON DE VIATICOS, CUENTA DE DEPOSITO: CUENTA UNICA DEL TESORO</t>
  </si>
  <si>
    <t>O16071890002</t>
  </si>
  <si>
    <t>00099021001 DEPOSITO DE EFECTIVO, DEPOSITANTE: OSWALDO RENE LOPEZ RAYA, CONCEPTO: CUMPLIMIENTO PARCIAL DE RECONOCIMIENTO DE OBLIGACION A LA CNS BS.27,016,19 ( 2DA CUOTA ), CUENTA DE DEPOSITO: CUENTA UNICA DEL TESORO</t>
  </si>
  <si>
    <t>O16072090002</t>
  </si>
  <si>
    <t>00099021001 DEPOSITO DE EFECTIVO, DEPOSITANTE: SOCORRO MARAÑON CABRERA DE REQUE, CONCEPTO: DEVOLUCION DE DUODECIMAS DE AGUINALDO, CUENTA DE DEPOSITO: CUENTA UNICA DEL TESORO</t>
  </si>
  <si>
    <t>B16073890002</t>
  </si>
  <si>
    <t>00099021001 DEP.DE CHEQ.AJENOS,RET.DE CAM.,CONCEPTO: PAGO INCAPACIDADES TEMPORALES (REEMBOLSO) MINISTERIO DE ECONOMIA FINANZAS PUBLICAS,DEP.: CAJA NACIONAL DE SALUD , PROCEDENCIA: BANCO UNION S.A., CHEQUE: 15092, FECHA DE EMISION:22/03/2018</t>
  </si>
  <si>
    <t>B16074140002</t>
  </si>
  <si>
    <t>00099021001 DEP.DE CHEQ.AJENOS,RET.DE CAM.,CONCEPTO: PELAGIA MARTINEZ CHUCA,DEP.: BANCO UNION S.A. , PROCEDENCIA: BANCO UNION S.A., CHEQUE: 154456, FECHA DE EMISION:22/03/2018</t>
  </si>
  <si>
    <t>B16074160002</t>
  </si>
  <si>
    <t>00099021001 DEP.DE CHEQ.AJENOS,RET.DE CAM.,CONCEPTO: ACOSTA CALLEJO WILMA,DEP.: BANCO UNION S.A. , PROCEDENCIA: BANCO UNION S.A., CHEQUE: 154457, FECHA DE EMISION:22/03/2018</t>
  </si>
  <si>
    <t>O16074390002</t>
  </si>
  <si>
    <t>00099021001 DEPOSITO DE EFECTIVO, DEPOSITANTE: FERMIN CIPRIANO QUISPE MAMANI, CONCEPTO: DOBLE PERCEPCION, CUENTA DE DEPOSITO: CUENTA UNICA DEL TESORO</t>
  </si>
  <si>
    <t>O16074810002</t>
  </si>
  <si>
    <t>00099021001 DEPOSITO DE EFECTIVO, DEPOSITANTE: SUSY JANNETTE MOYA HOYOS, CONCEPTO: HABERES: NOVIEMBRE,DICIEMBRE-2017 ENERO,FEBRERO-2018, CUENTA DE DEPOSITO: CUENTA UNICA DEL TESORO</t>
  </si>
  <si>
    <t>B16077520002</t>
  </si>
  <si>
    <t>00587012009 DEP.DE CHEQ.AJENOS,RET.DE CAM.,CONCEPTO: DEVOLUCION DE FONDOS,DEP.: BISMARCK CHINO , PROCEDENCIA: BANCO UNION S.A., CHEQUE: 1125, FECHA DE EMISION:21/03/2018</t>
  </si>
  <si>
    <t>B16078230002</t>
  </si>
  <si>
    <t>00099021001 DEP.DE CHEQ.AJENOS,RET.DE CAM.,CONCEPTO: REVERSION FRACCION CC TGN NUA 1432424,DEP.: SEGUROS PROVIDA S.A. , PROCEDENCIA: BANCO NACIONAL DE BOLIVIA S.A., CHEQUE: 2312757, FECHA DE EMISION:21/03/2018</t>
  </si>
  <si>
    <t>O16077570002</t>
  </si>
  <si>
    <t>00099021001 DEPOSITO DE EFECTIVO, DEPOSITANTE: PAULINA RAMOS CALLISAYA, CONCEPTO: DEVOLUCION DE BONO DE FRONTERA ENERO, CUENTA DE DEPOSITO: CUENTA UNICA DEL TESORO</t>
  </si>
  <si>
    <t>O16077580002</t>
  </si>
  <si>
    <t>00099021001 DEPOSITO DE EFECTIVO, DEPOSITANTE: PAULINA RAMOS CALLISAYA, CONCEPTO: DEVOLUCION DE BONO DE FRONTERA FEBRERO, CUENTA DE DEPOSITO: CUENTA UNICA DEL TESORO</t>
  </si>
  <si>
    <t>O16077600002</t>
  </si>
  <si>
    <t>00099021001 DEPOSITO DE EFECTIVO, DEPOSITANTE: ENDE-RUBEN VARGAS, CONCEPTO: CUMPL. DS. 3034 REMUNERACION MAX. FEB/18 WILFREDO OVANDO ROJAS, CUENTA DE DEPOSITO: CUENTA UNICA DEL TESORO</t>
  </si>
  <si>
    <t>O16077640002</t>
  </si>
  <si>
    <t>00587012009 DEPOSITO DE EFECTIVO, DEPOSITANTE: BISMARCK CHINO, CONCEPTO: DEVOLUCION DE FONDOS, CUENTA DE DEPOSITO: CUENTA UNICA DEL TESORO</t>
  </si>
  <si>
    <t>O16077950002</t>
  </si>
  <si>
    <t>00099021001 DEPOSITO DE EFECTIVO, DEPOSITANTE: MILENCA BERNARDINA PINTO FLORES, CONCEPTO: SALDO DE FONDOS EN AVANCE, CUENTA DE DEPOSITO: CUENTA UNICA DEL TESORO</t>
  </si>
  <si>
    <t>O16079050002</t>
  </si>
  <si>
    <t>00020041101 DEPOSITO DE EFECTIVO, DEPOSITANTE: VIVIANA CAMBARA FLORES, CONCEPTO: REVERSION PAGO RENUMERACIONES CONSULTORES DE LINEA PREV. N° 373, CUENTA DE DEPOSITO: CUENTA UNICA DEL TESORO</t>
  </si>
  <si>
    <t>B16081670002</t>
  </si>
  <si>
    <t>00099021001 DEP.DE CHEQ.AJENOS,RET.DE CAM.,CONCEPTO: DEVOLUCION SALDOS NO EJECUTADOS POR RESOLUCION DE CONTRATO MD-CE12/16,DEP.: MINISTERIO DE DEFENSA , PROCEDENCIA: BANCO UNION S.A., CHEQUE: 19421, FECHA DE EMISION:16/03/2018</t>
  </si>
  <si>
    <t>B16081700002</t>
  </si>
  <si>
    <t>00099021001 DEP.DE CHEQ.AJENOS,RET.DE CAM.,CONCEPTO: REVERSION DE RECUSRSOS NO EJECUTADOS FUENTE 10 GESTIONES PASADAS (ALIMENTACION),DEP.: MINISTERIO DE DEFENSA , PROCEDENCIA: BANCO UNION S.A., CHEQUE: 127, FECHA DE EMISION:14/03/2018</t>
  </si>
  <si>
    <t>B16081730002</t>
  </si>
  <si>
    <t>00099021001 DEP.DE CHEQ.AJENOS,RET.DE CAM.,CONCEPTO: REVERSION DE RECURSOS NO EJECUTADOS FUENTE 10 SOCORROS GESTIONES PASADAS,DEP.: MINISTERIO DE DEFENSA , PROCEDENCIA: BANCO UNION S.A., CHEQUE: 99, FECHA DE EMISION:14/03/2018</t>
  </si>
  <si>
    <t>B16081760002</t>
  </si>
  <si>
    <t>00099021001 DEP.DE CHEQ.AJENOS,RET.DE CAM.,CONCEPTO: REVERSION DE RECURSOS NO EJECUTADOS SOCORROS FUENTE 10 GESTIONES PASADAS,DEP.: MINISTERIO DE DEFENSA , PROCEDENCIA: BANCO UNION S.A., CHEQUE: 100, FECHA DE EMISION:14/03/2018</t>
  </si>
  <si>
    <t>B16081800002</t>
  </si>
  <si>
    <t>00099021001 DEP.DE CHEQ.AJENOS,RET.DE CAM.,CONCEPTO: REVERSION DE RECURSOS NO EJECUTADOS ALIMENTACION FUENTE 10 GESTIONES PASADAS,DEP.: MINISTERIO DE DEFENSA , PROCEDENCIA: BANCO UNION S.A., CHEQUE: 126, FECHA DE EMISION:14/03/2018</t>
  </si>
  <si>
    <t>B16081840002</t>
  </si>
  <si>
    <t>00099021001 DEP.DE CHEQ.AJENOS,RET.DE CAM.,CONCEPTO: REVERSION DE RECURSOS NO EJECUTADOS ALIMENTACION FUENTE 10 GESTIONES PASADAS,DEP.: MINISTERIO DE DEFENSA , PROCEDENCIA: BANCO UNION S.A., CHEQUE: 125, FECHA DE EMISION:14/03/2018</t>
  </si>
  <si>
    <t>B16081890002</t>
  </si>
  <si>
    <t>00099021001 DEP.DE CHEQ.AJENOS,RET.DE CAM.,CONCEPTO: REVERSION DE RECURSOS NO EJECUTADOS SOCORROS FUENTE 10 GESTIONES PASADAS,DEP.: MINISTERIO DE DEFENSA , PROCEDENCIA: BANCO UNION S.A., CHEQUE: 98, FECHA DE EMISION:14/03/2018</t>
  </si>
  <si>
    <t>O16081470002</t>
  </si>
  <si>
    <t>00099021001 DEPOSITO DE EFECTIVO, DEPOSITANTE: E.M. VILOCO, CONCEPTO: DEVOLUCION, CUENTA DE DEPOSITO: CUENTA UNICA DEL TESORO</t>
  </si>
  <si>
    <t>O16082040002</t>
  </si>
  <si>
    <t>00099021001 DEPOSITO DE EFECTIVO, DEPOSITANTE: MERCEDES AMPARO BOZO ABASTO, CONCEPTO: DEVOLUCION DE RENTA SENASIR DE FALLECIDO JOSE ANTONIO BOZO MEDINA, CUENTA DE DEPOSITO: CUENTA UNICA DEL TESORO</t>
  </si>
  <si>
    <t>O16082820002</t>
  </si>
  <si>
    <t>00291012002 DEPOSITO DE EFECTIVO, DEPOSITANTE: ADMINISTRADORA BOLIVIANA DE CARRETERAS, CONCEPTO: REPOSICION CREDENCIAL INSTITUCIONAL, CUENTA DE DEPOSITO: CUENTA UNICA DEL TESORO</t>
  </si>
  <si>
    <t>O16082960002</t>
  </si>
  <si>
    <t>00099021001 DEPOSITO DE EFECTIVO, DEPOSITANTE: JACINTA MAMANI CANAVIRI-PROFESORA, CONCEPTO: DEVOLUCION DE SUELDO (MES DE ABRIL 2017), CUENTA DE DEPOSITO: CUENTA UNICA DEL TESORO</t>
  </si>
  <si>
    <t>O16083880002</t>
  </si>
  <si>
    <t>00099021001 DEPOSITO DE EFECTIVO, DEPOSITANTE: TATIANA TANIA CUELLAR GAVINCHA, CONCEPTO: REVERSION DE BOLETA MENSUAL DEL MES DE NOVIEMBRE DEL AÑO 2014, CUENTA DE DEPOSITO: CUENTA UNICA DEL TESORO</t>
  </si>
  <si>
    <t>O16083890002</t>
  </si>
  <si>
    <t>00020011103 DEPOSITO DE EFECTIVO, DEPOSITANTE: REGISTRO INTERNACIONAL BOLIVIANO DE BUQUES, CONCEPTO: REVERSION PASAJES A RURENABAQUE SEGUN PREV. 85161, CUENTA DE DEPOSITO: CUENTA UNICA DEL TESORO</t>
  </si>
  <si>
    <t>O16084000002</t>
  </si>
  <si>
    <t>00099021001 DEPOSITO DE EFECTIVO, DEPOSITANTE: GILBERTA CABANA CHIRINOS, CONCEPTO: DEVOLUCION DE HABERES FEBRERO, CUENTA DE DEPOSITO: CUENTA UNICA DEL TESORO</t>
  </si>
  <si>
    <t>O16084290002</t>
  </si>
  <si>
    <t>00099021001 DEPOSITO DE EFECTIVO, DEPOSITANTE: CELESTINA APAZA DE HINOJOSA, CONCEPTO: UNA DUODECIMA DE AGUINALDO, CUENTA DE DEPOSITO: CUENTA UNICA DEL TESORO</t>
  </si>
  <si>
    <t>O16084490002</t>
  </si>
  <si>
    <t>00099021001 DEPOSITO DE EFECTIVO, DEPOSITANTE: GRACIELA JUDITH GUTIERREZ TAPIA VDA. DE DEHEZA, CONCEPTO: DEVOLUCION POR COBROS INDEBIDAMENTE PERCIBIDOS, CUENTA DE DEPOSITO: CUENTA UNICA DEL TESORO</t>
  </si>
  <si>
    <t>B16085910002</t>
  </si>
  <si>
    <t>00099021001 DEP.DE CHEQ.AJENOS,RET.DE CAM.,CONCEPTO: DEVOLUCION DE RECURSOS CAJA PETROLERA DE SALUD,DEP.: ADEMAF MONICA VARGAS RUIZ , PROCEDENCIA: BANCO UNION S.A., CHEQUE: 1236, FECHA DE EMISION:26/03/2018</t>
  </si>
  <si>
    <t>B16086270002</t>
  </si>
  <si>
    <t>00099021001 DEP.DE CHEQ.AJENOS,RET.DE CAM.,CONCEPTO: DEVOLUCION DEL IMPORTE NO UTILIZADO AL BCB-CUT,DEP.: MINISTERIO DE GOBIERNO-UELICN , PROCEDENCIA: BANCO UNION S.A., CHEQUE: 7814, FECHA DE EMISION:21/03/2018</t>
  </si>
  <si>
    <t>B16086300002</t>
  </si>
  <si>
    <t>00099021001 DEP.DE CHEQ.AJENOS,RET.DE CAM.,CONCEPTO: IMPORTE NO UTILIZADO AL BCB-CUT,DEP.: MINISTERIO DE GOBIERNO-UELICN , PROCEDENCIA: BANCO UNION S.A., CHEQUE: 7813, FECHA DE EMISION:21/03/2018</t>
  </si>
  <si>
    <t>B16086560002</t>
  </si>
  <si>
    <t>00593012001 DEP.DE CHEQ.AJENOS,RET.DE CAM.,CONCEPTO: VENTA DE TOPS , HILOS Y TELAS,DEP.: EMPRESA ESTATAL YACANA , PROCEDENCIA: BANCO UNION S.A., CHEQUE: 217, FECHA DE EMISION:23/03/2018</t>
  </si>
  <si>
    <t>B16086590002</t>
  </si>
  <si>
    <t>00593012001 DEP.DE CHEQ.AJENOS,RET.DE CAM.,CONCEPTO: VENTA DE TOPS, HILOS Y TELAS,DEP.: EMPRESA ESTATAL YACANA , PROCEDENCIA: BANCO UNION S.A., CHEQUE: 215, FECHA DE EMISION:23/03/2018</t>
  </si>
  <si>
    <t>B16086620002</t>
  </si>
  <si>
    <t>00593012001 DEP.DE CHEQ.AJENOS,RET.DE CAM.,CONCEPTO: VENTA DE TOPS, HILOS Y TELAS,DEP.: EMPRESA ESTATAL YACANA , PROCEDENCIA: BANCO UNION S.A., CHEQUE: 218, FECHA DE EMISION:23/03/2018</t>
  </si>
  <si>
    <t>B16087230002</t>
  </si>
  <si>
    <t>00081011101 DEP.DE CHEQ.AJENOS,RET.DE CAM.,CONCEPTO: MIN OBRAS PUBLICAS - DEVOL. INCAPACIDAD TEMPORAL-ENERO /2018,DEP.: CAJA PETROLERA DE SALUD , PROCEDENCIA: BANCO UNION S.A., CHEQUE: 13059, FECHA DE EMISION:26/03/2018</t>
  </si>
  <si>
    <t>O16086470002</t>
  </si>
  <si>
    <t>00099021001 DEPOSITO DE EFECTIVO, DEPOSITANTE: ARMADA BOLIVIANA, CONCEPTO: REVERSION POR CONCEPTO DE COMBUSTIBLES LUBRICANTES Y DERIVADOS PARA CONSUMO, CUENTA DE DEPOSITO: CUENTA UNICA DEL TESORO</t>
  </si>
  <si>
    <t>O16086730002</t>
  </si>
  <si>
    <t>00099021001 DEPOSITO DE EFECTIVO, DEPOSITANTE: ARMING QUISPE MORALES, CONCEPTO: DEVOLUCION DE BONOS, CUENTA DE DEPOSITO: CUENTA UNICA DEL TESORO</t>
  </si>
  <si>
    <t>O16087520002</t>
  </si>
  <si>
    <t>00513012007 DEPOSITO DE EFECTIVO, DEPOSITANTE: YPFB PETROANDINA SAM, CONCEPTO: APORTES DE CAPITAL DEL SOCIO, CUENTA DE DEPOSITO: CUENTA UNICA DEL TESORO</t>
  </si>
  <si>
    <t>O16087740002</t>
  </si>
  <si>
    <t>00212082001 DEPOSITO DE EFECTIVO, DEPOSITANTE: INRA LA PAZ, CONCEPTO: DEVOLUCION DE GASTOS OPERATIVOS C-31 N° 158/2017, CUENTA DE DEPOSITO: CUENTA UNICA DEL TESORO</t>
  </si>
  <si>
    <t>O16088050002</t>
  </si>
  <si>
    <t>00099021001 DEPOSITO DE EFECTIVO, DEPOSITANTE: MARIA FLORES HINOJOSA, CONCEPTO: REVERSION DE HABER, CUENTA DE DEPOSITO: CUENTA UNICA DEL TESORO</t>
  </si>
  <si>
    <t>B16090930002</t>
  </si>
  <si>
    <t>00221012001 DEP.DE CHEQ.AJENOS,RET.DE CAM.,CONCEPTO: DEVOLUCION A C-31 N° 7/18,DEP.: SENARECOM , PROCEDENCIA: BANCO UNION S.A., CHEQUE: 1295, FECHA DE EMISION:28/03/2018</t>
  </si>
  <si>
    <t>O16090110002</t>
  </si>
  <si>
    <t>00130012002 DEPOSITO DE EFECTIVO, DEPOSITANTE: LUIS FEDERICO MARTINEZ RETAMOZO, CONCEPTO: DEVOLUCION POR CONCEPTO DE PEAJES, CUENTA DE DEPOSITO: CUENTA UNICA DEL TESORO</t>
  </si>
  <si>
    <t>O16090200002</t>
  </si>
  <si>
    <t>00099021001 DEPOSITO DE EFECTIVO, DEPOSITANTE: CARLA A. MONTAÑO RIVERA, CONCEPTO: DEVOLUCION DE FONDOS, CUENTA DE DEPOSITO: CUENTA UNICA DEL TESORO</t>
  </si>
  <si>
    <t>O16090280002</t>
  </si>
  <si>
    <t>00099021001 DEPOSITO DE EFECTIVO, DEPOSITANTE: SENASIR GERLAN CHOQUE BLANCO, CONCEPTO: DEVOLUCION DOS DUODECIMAS DE AGUINALDO, CUENTA DE DEPOSITO: CUENTA UNICA DEL TESORO</t>
  </si>
  <si>
    <t>O16090630002</t>
  </si>
  <si>
    <t>00099021001 DEPOSITO DE EFECTIVO, DEPOSITANTE: SIMON BARRIONUEVO CANAVIRI CI 6045960 LP EJERCITO, CONCEPTO: DEVOLUCION DE VIATICOS, CUENTA DE DEPOSITO: CUENTA UNICA DEL TESORO</t>
  </si>
  <si>
    <t>O16090650002</t>
  </si>
  <si>
    <t>00099021001 DEPOSITO DE EFECTIVO, DEPOSITANTE: LUIS FERNANDO LOMA ARAGONES, CONCEPTO: DEPOSITÓ POR DEVOLUCION DE FONDOS SEA, CUENTA DE DEPOSITO: CUENTA UNICA DEL TESORO</t>
  </si>
  <si>
    <t>O16091650002</t>
  </si>
  <si>
    <t>00099021001 DEPOSITO DE EFECTIVO, DEPOSITANTE: RENE MARTINEZ - MINISTERIO DE DEPORTES, CONCEPTO: DEVOLUCION CAMPAMENTO CHINA, CUENTA DE DEPOSITO: CUENTA UNICA DEL TESORO</t>
  </si>
  <si>
    <t>O16091770002</t>
  </si>
  <si>
    <t>00099021001 DEPOSITO DE EFECTIVO, DEPOSITANTE: JUAN ACHO COLQUE, CONCEPTO: DEVOLCION DE SUELDO, CUENTA DE DEPOSITO: CUENTA UNICA DEL TESORO</t>
  </si>
  <si>
    <t>O16091780002</t>
  </si>
  <si>
    <t>00099021001 DEPOSITO DE EFECTIVO, DEPOSITANTE: CONALPEDIS, CONCEPTO: DIFERENCIA EN PLANILLAS DEL MES DE AGOSTO GESTION 2017, CUENTA DE DEPOSITO: CUENTA UNICA DEL TESORO</t>
  </si>
  <si>
    <t>O16091950002</t>
  </si>
  <si>
    <t>00099021001 DEPOSITO DE EFECTIVO, DEPOSITANTE: ROSARIO SEMPERTEGUI MENA, CONCEPTO: DOBLE PERCEPCION (DEVOLUCION), CUENTA DE DEPOSITO: CUENTA UNICA DEL TESORO</t>
  </si>
  <si>
    <t>O16092170002</t>
  </si>
  <si>
    <t>00234014202 DEPOSITO DE EFECTIVO, DEPOSITANTE: NANCY ARANO YUCRA, CONCEPTO: DEV. AL C-31 N° 279 PARTIDA 31110 REFRIGERIOS, CUENTA DE DEPOSITO: CUENTA UNICA DEL TESORO</t>
  </si>
  <si>
    <t>O16092390002</t>
  </si>
  <si>
    <t>00513012003 DEPOSITO DE EFECTIVO, DEPOSITANTE: LINE HOUSE SERVICES SRL, CONCEPTO: DEVOLUCION PAGO DOBLE YPFB MES DICIEMBRE 2017, CUENTA DE DEPOSITO: CUENTA UNICA DEL TESORO</t>
  </si>
  <si>
    <t>B16094050002</t>
  </si>
  <si>
    <t>00130012002 DEP.DE CHEQ.AJENOS,RET.DE CAM.,CONCEPTO: PAGO INTERES A FOFIM CUOTA N° 98,DEP.: COMERMIN R.L. , PROCEDENCIA: BANCO MERCANTIL SANTA CRUZ SA., CHEQUE: 8000, FECHA DE EMISION:28/03/2018</t>
  </si>
  <si>
    <t>O16093800002</t>
  </si>
  <si>
    <t>00099021001 DEPOSITO DE EFECTIVO, DEPOSITANTE: IVAN PABLO ALTAMIRANO MENDOZA, CONCEPTO: DEVOLUCION DE HABER, CUENTA DE DEPOSITO: CUENTA UNICA DEL TESORO</t>
  </si>
  <si>
    <t>O16093810002</t>
  </si>
  <si>
    <t>O16094780002</t>
  </si>
  <si>
    <t>00099021001 DEPOSITO DE EFECTIVO, DEPOSITANTE: MARIA JESUS HOYOS CASTRO, CONCEPTO: COBRO POR SEGUNDAS NUPCIAS, CUENTA DE DEPOSITO: CUENTA UNICA DEL TESORO</t>
  </si>
  <si>
    <t>O16095510002</t>
  </si>
  <si>
    <t>00099021001 DEPOSITO DE EFECTIVO, DEPOSITANTE: TERESA ROSARIO CARTAGENA ALIAGA, CONCEPTO: DEVOLUCION POR DOBLE PERCEPCION, CUENTA DE DEPOSITO: CUENTA UNICA DEL TESORO</t>
  </si>
  <si>
    <t>G06757870002</t>
  </si>
  <si>
    <t>TRANSFERENCIA DEL EXTERIOR SEGUN SWIFT NO.2924 DE FECHA 01/03/2018 ORDENANTE: PERMANENT MSSN OF BOLIVIA-NEW YORK REF:DEVOLUCION SALDOS LIB. 00099021001 TGN-RECURSOS ORDINARIOS (3987)</t>
  </si>
  <si>
    <t>G06763580002</t>
  </si>
  <si>
    <t>TRANSFERENCIA DEL EXTERIOR SEGUN SWIFT 02960 DE FECHA 01/03/2018 ORDENANTE: CONSULADO GENL DE BOLIVIA EN HOUSTON REF.: DEV. SALDOS GASTOS DE FUNCIONAMIENTO LIB. 00099021001 TGN-RECURSOS ORDINARIOS (3987)</t>
  </si>
  <si>
    <t>G06764900002</t>
  </si>
  <si>
    <t>REGULARIZACION DE TRANSFERENCIA DEL EXTERIOR SEGUN SWIFT 02675 DE FECHA 01/03/2018 ORDENANTE: CONSULADO DE BOLIVIA EN SALTA-ARGENTINA REF.: DEVOLUCION SALDOS NO EJECUTADOS CORRESP. A LA RECAUDACION DECRETO SUPREMO 741 GESTION 2017 LIB. 00099021001 TGN-RECURSOS ORDINARIOS (3987)</t>
  </si>
  <si>
    <t>Q09469090002</t>
  </si>
  <si>
    <t>G06757800003</t>
  </si>
  <si>
    <t>TRANSFERENCIA DE FONDOS AL EXTERIOR A SOLICITUD DE TESORO GENERAL DE LA NACION SEGUN SOLICITUD 4441 REF: PAGO POR LA RECEPCION DE 15 QUINCE MIL PIEZAS DE LIBRETAS DE PASAPORTES DE LECTURA MECANICA LPLM A LA EMPRESA IN INTERNATIONAL IMPRIMERIE NATIONALE LIB. 00099021001 TGN-RECURSOS ORDINARIOS (3987)</t>
  </si>
  <si>
    <t>S09151740002</t>
  </si>
  <si>
    <t>||TRANSFERENCIA DE FONDOS S/G. FORMULARIO CITE: BUN135/17 DE LA FECHA.(HRE-TSO-1072), A FAVOR DE MIN.MEDIO AMBIENTE Y AGUA, DEVOLUCION DE RECURSOS PARA EJECUCION DEL PROYECTO DE IMPLEMENTACION SISTEMA DE MONITOREO DEL AGUA CUENCA RIO GUADALQUIVIR DPTO.TARIJA. A SOLICITUD OFICINA TECNICA NACIONAL RIO PILCOMAYO,LIBRETA00099021001 TGN-RECURSOS ORDINARIOS;BUN.</t>
  </si>
  <si>
    <t>G06780000002</t>
  </si>
  <si>
    <t>REGULARIZACION DE TRANSFERENCIA DEL EXTERIOR SEGUN SWIFT 02805 DE FECHA 05/03/2018 ORDENANTE: EMBAJADA DE BOLIVIA ASUNCION PARAGUAY REF.: DEVOLUCION SALDO DE GASTOS DE FUNCIONAMIENTO GESTION 2017 A FECHA 31 DE DICIEMBRE Y SALDO DE LA REMESA ADICIONAL SEGUN NOTA GM-DGAA-UFI LIB. 00099021001 TGN-RECURSOS ORDINARIOS (3987)</t>
  </si>
  <si>
    <t>G06780060002</t>
  </si>
  <si>
    <t>REGULARIZACION DE TRANSFERENCIA DEL EXTERIOR SEGUN SWIFT 02545 DE FECHA 05/03/2018 ORDENANTE: EMBAJADA DE BOLIVIA EN FRANCIA REF:: DEVOLUCION DE SALDOS DE GASTOS DE FUNCIONAMIENTO GESTION 2017 LIB. 00099021001 TGN-RECURSOS ORDINARIOS (3987)</t>
  </si>
  <si>
    <t>G06785750002</t>
  </si>
  <si>
    <t>REGULARIZACION DE TRANSFERENCIA DEL EXTERIOR SEGUN SWIFT 02673 DE FECHA 05/03/2018 ORDENANTE: CONSULADO GERAL DA BOLIVIA BR/SAO PAULO LIB. 00099021001 TGN-RECURSOS ORDINARIOS (3987)</t>
  </si>
  <si>
    <t>G06798010002</t>
  </si>
  <si>
    <t>REGULARIZACION DE TRANSFERENCIA DEL EXTERIOR SEGUN SWIFT NO.3069 DE FECHA 06/03/2018 ORDENANTE: CONSULADO DE BOLIVIA EN ARICA REF:DEVOLUCION SALDOS NO EJECUTADOS GASTOS DE FUNCIONAMIENTO. LIB. 00099021001 TGN-RECURSOS ORDINARIOS (3987)</t>
  </si>
  <si>
    <t>G06808410004</t>
  </si>
  <si>
    <t>VENTA DE DIVISAS CON TRANSFERENCIA DE FONDOS A SOLICITUD DE MINISTERIO DE DEFENSA SEGUN SOLICITUD 4470 REF: PAGO A BAE SYSTEMS POR ACTUALIZACION DE TIPO DE CAMBIO EN LA COMPRA DE KIT DE ALTURA DE LA AERONAVE PARA TRANSPORTE AEREO MILITAR LIB. 00020011103 MINISTERIO DE DEFENSA - INGRESOS VARIOS</t>
  </si>
  <si>
    <t>G06808420004</t>
  </si>
  <si>
    <t>VENTA DE DIVISAS CON TRANSFERENCIA DE FONDOS A SOLICITUD DE MINISTERIO DE DEFENSA SEGUN SOLICITUD 4471 REF: PAGO A THINK HOLDINGS POR LA SEXTA CUOTA DE LA ADQUISICION DE AERONAVE PARA TRANSPORTE AEREO MILITAR LIB. 00020011103 MINISTERIO DE DEFENSA - INGRESOS VARIOS</t>
  </si>
  <si>
    <t>G06808430004</t>
  </si>
  <si>
    <t>VENTA DE DIVISAS CON TRANSFERENCIA DE FONDOS A SOLICITUD DE MINISTERIO DE DEFENSA SEGUN SOLICITUD 4472 REF: PAGO A THINK HOLDINGS POR LA SEPTIMA CUOTA DE LA ADQUISICION DE AERONAVE PARA TRANSPORTE AEREO MILITAR LIB. 00020011103 MINISTERIO DE DEFENSA - INGRESOS VARIOS</t>
  </si>
  <si>
    <t>Q09496640002</t>
  </si>
  <si>
    <t>NUMERO DE LIBRETA CUT: 00099021001 OPERACIÓN E18 TRANSFERENCIA DEL SISTEMA FINANCIERO POR CUENTA DE TERCEROS A LA CUT TRANSFERENCIA DE FONDOS POR PAGO INDEBIDO - RP FEBRERO 2018</t>
  </si>
  <si>
    <t>Q09496650002</t>
  </si>
  <si>
    <t>NUMERO DE LIBRETA CUT: 00099021001 OPERACIÓN E18 TRANSFERENCIA DEL SISTEMA FINANCIERO POR CUENTA DE TERCEROS A LA CUT TRANSFERENCIA DE FONDOS POR PAGO ADELANTADO P.R.A. - RP FEBRERO 2018</t>
  </si>
  <si>
    <t>G06816060004</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</si>
  <si>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 POR DIFERENCIAL CAMBIARIO</t>
  </si>
  <si>
    <t>G06816060005</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</si>
  <si>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t>
  </si>
  <si>
    <t>G06832180002</t>
  </si>
  <si>
    <t>REGULARIZACION DE TRANSFERENCIA DEL EXTERIOR SEGUN SWIFT NO.3119 DE FECHA 09/03/2018 ORDENANTE: CONSULADO DE BOLIVIA EN ARICA-CHILE REF:DEVOLUCION SALDOS GASTOS DE FUNCIONAMIENTO GESTION 2017 LIB. 00099021001 TGN-RECURSOS ORDINARIOS (3987)</t>
  </si>
  <si>
    <t>J03368730002</t>
  </si>
  <si>
    <t>A:00099021001 DEVOLUCION DE RECURSOS POR PAGO DE SESION DE DERECHOS DE TELEVISION, RADIO INTERNET, COMERCIALIZACION MARKETING Y LICENCIA DE LOS XI JUEGOS SUDAMERICANOS COCHABAMBA 2018. C-31 N 316 GESTION 2016, DE ACUERDO A DOCUMENTACION ADJUNTA.</t>
  </si>
  <si>
    <t>J03369110002</t>
  </si>
  <si>
    <t>A:00099021001 Transferencia que efectuamos a requerimiento de la Unidad de Administracion e Informacion Salarial segun nota CITE: MEFP/VTCP/DGPOT/UAIS/No.1279/2018, por concepto de reversion definitiva correspondiente al Instituto Nacional de Estadistica, Ministerio de Obras Publicas y al Ministerio</t>
  </si>
  <si>
    <t>Q09500840002</t>
  </si>
  <si>
    <t>Q09500850002</t>
  </si>
  <si>
    <t>NUMERO DE LIBRETA CUT: Cuenta Unica del Tesoro OPERACIÓN E18 TRANSFERENCIA DEL SISTEMA FINANCIERO POR CUENTA DE TERCEROS A LA CUT Pago correspondiente a Febrero 2018</t>
  </si>
  <si>
    <t>S09155030002</t>
  </si>
  <si>
    <t>||TRANSFERENCIA A LA CUENTA UNICA DEL TESORO IMPORTES RETENIDOS A WALTER ABRAHAM PEREZ ALANDIA Y JULIO HUMEREZ QUIROZ POR REMUNERACION MAXIMA CORRESPONDIENTE AL MES DE FEBRERO/2018 - LIBRETA N° 00990201001, SEGUN DOCUMENTOS ADJUNTOS Y "ROC" N° 0196/2018 DEL DCR. TRANS. POR REMUNERACION MAXIMA DE WALTER ABRAHAM PEREZ ALANDIA - FEBRERO/2018 LIBRETA N° 00990201001</t>
  </si>
  <si>
    <t>S09155030003</t>
  </si>
  <si>
    <t>||TRANSFERENCIA A LA CUENTA UNICA DEL TESORO IMPORTES RETENIDOS A WALTER ABRAHAM PEREZ ALANDIA Y JULIO HUMEREZ QUIROZ POR REMUNERACION MAXIMA CORRESPONDIENTE AL MES DE FEBRERO/2018 - LIBRETA N° 00990201001, SEGUN DOCUMENTOS ADJUNTOS Y "ROC" N° 0196/2018 DEL DCR. TRANSFERENCIA POR REMUNERACION MAXIMA DE JULIO HUMEREZ QUIROZ - FEBRERO/2018 LIBRETA N° 00990201001</t>
  </si>
  <si>
    <t>COBRO COSTOS DE PAPELERIA POR REGULARIZACION DE TRANSFERENCIA DEL EXTERIOR POR ORDEN DE GAS TOTAL S.A. LIB. 00513062001 YPFB-OPERACIONES PLANTA DE SEPARACION DE LIQUIDOS RIO GRANDE</t>
  </si>
  <si>
    <t>G06830980004</t>
  </si>
  <si>
    <t>VENTA DE DIVISAS CON TRANSFERENCIA DE FONDOS A SOLICITUD DE MINISTERIO DE DEFENSA SEGUN SOLICITUD 4492 REF: PAGO A THINK HOLDINGS POR CONTRATACION DE 2 PILOTOS POR TRASLADO DE AERONAVE PARA TRANSPORTE AEREO MILITAR LIB. 00020011103 MINISTERIO DE DEFENSA - INGRESOS VARIOS</t>
  </si>
  <si>
    <t>G06840930002</t>
  </si>
  <si>
    <t>REGULARIZACION DE TRANSFERENCIA DEL EXTERIOR SEGUN SWIFT NO.3240 DE FECHA 12/03/2018 ORDENANTE: CONSULADO GERAL DA BOLIVIA SAO PAULO-BRASIL REF:GASTOS PROGRAMA DE DOCUMENTACION LIB. 00099021001 TGN-RECURSOS ORDINARIOS (3987)</t>
  </si>
  <si>
    <t>J03369820001</t>
  </si>
  <si>
    <t>De: 00290014102 DEVOLUCION DE RECURSOS DEL SERVICIO DE IMPUESTOS NACIONALES DE LA GESTION 2017 S/G NOTASIN/GAF/DRF/NOT/0474/2018 E INFORME MEFP/VTCP/DGPOT/UPCFTGN N16/2018. (H.R. 6-7020-R)</t>
  </si>
  <si>
    <t>S09156490001</t>
  </si>
  <si>
    <t>||COMISION TRANSFERENCIA DE FONDOS AL EXT. 0,10% S/USD 109.200.- REEMB. GASTOS DE COMUNICACION BS220.- Y EMISION CBTE. CONTABLE BS50.- EN COMPLEMENTO A CBTE. ADJUNTO DE LA FECHA GCO. LIB. N°00513012004 LBP-YPFB UNICOMERCIAL REF: COM. PAGO N°7 LC I-2016-032</t>
  </si>
  <si>
    <t>COBRO COSTOS DE PAPELERIA POR REGULARIZACION DE TRANSFERENCIA DEL EXTERIOR POR ORDEN DE LIMA GAS S.A. LIB. 00513062001 YPFB-OPERACIONES PLANTA DE SEPARACION DE LIQUIDOS RIO GRANDE</t>
  </si>
  <si>
    <t>COBRO COSTOS DE PAPELERIA SEGUN TRANSFERENCIA DEL EXTERIOR POR ORDEN DE PETROLEO BRASILEIRO S.A. PETROBRAS LIB. 00513012007 YPFB - RECURSOS NACIONALIZACIÓN</t>
  </si>
  <si>
    <t>G06856260002</t>
  </si>
  <si>
    <t>REGULARIZACION DE TRANSFERENCIA DEL EXTERIOR SEGUN SWIFT 03121 DE FECHA 13/03/2018 ORDENANTE: EMBAJADA DE BOLIVIA EN ESTOCOLMO -SUECIA REF.: DEVOLUCION SALDOS PROGRAMA DE DOCUMENTACION LIB. 00099021001 TGN-RECURSOS ORDINARIOS (3987)</t>
  </si>
  <si>
    <t>G06856220001</t>
  </si>
  <si>
    <t>PAGO A PDVSA PRÉSTAMO SA137065 VCTO. 13-03-2018 POR CUENTA DE YPFB , NTI. 010537 VALOR 13-03-2018 CAPITAL USD 16.899,71 INTERESES USD 3.717,94 CTA. 00513012004 LBP-YPFB-UNICOMERCIAL (4030005415/1-2188907)</t>
  </si>
  <si>
    <t>G06856220004</t>
  </si>
  <si>
    <t>PAGO A PDVSA PRÉSTAMO SA137065 VCTO. 13-03-2018 POR CUENTA DE YPFB , NTI. 010537 VALOR 13-03-2018 CAPITAL USD 16.899,71 INTERESES USD 3.717,94 CTA. 00513012004 LBP-YPFB-UNICOMERCIAL (4030005415/1-2188907) REF.: COMISIONES BANCARIAS</t>
  </si>
  <si>
    <t>G06871250002</t>
  </si>
  <si>
    <t>REGULARIZACION DE TRANSFERENCIA DEL EXTERIOR SEGUN SWIFT 03120 DE FECHA 14/03/2018 ORDENANTE: REPRESENTACION PERMANENTE DE BOLIVIA ANTE LA ORG. DE NACIONES UNIDAS EN ROMA LIB. 00099021001 TGN-RECURSOS ORDINARIOS (3987)</t>
  </si>
  <si>
    <t>COBRO COSTOS DE PAPELERIA SEGUN TRANSFERENCIA DEL EXTERIOR POR ORDEN DE GAS CORONA S.A.E.C.A. REF.: ANTICIPO SEGUN CONTRATO YPFB DLG LIB. 00513062001 YPFB-OPERACIONES PLANTA DE SEPARACION DE LIQUIDOS RIO GRANDE</t>
  </si>
  <si>
    <t>G06867950004</t>
  </si>
  <si>
    <t>VENTA DE DIVISAS CON TRANSFERENCIA DE FONDOS A SOLICITUD DE MINISTERIO DE DEFENSA SEGUN SOLICITUD 4523 REF: PAGO A EMPRESA CARIBE AVIATION POR ADQUISCION DE UN MOTOR PARA AERONAVE DE TRANSPORTE AEREO MILITAR LIB. 00020011103 MINISTERIO DE DEFENSA - INGRESOS VARIOS</t>
  </si>
  <si>
    <t>G06867960004</t>
  </si>
  <si>
    <t>VENTA DE DIVISAS CON TRANSFERENCIA DE FONDOS A SOLICITUD DE MINISTERIO DE DEFENSA SEGUN SOLICITUD 4522 REF: PAGO A EMPRESA THINK HOLDINGS POR SERVICIO DE ADECUACION PARA VUELO FERRY DE TRASLADO DE AERONAVE PARA TRANSPORTE AEREO MILITAR LIB. 00020011103 MINISTERIO DE DEFENSA - INGRESOS VARIOS</t>
  </si>
  <si>
    <t>G06867970004</t>
  </si>
  <si>
    <t>VENTA DE DIVISAS CON TRANSFERENCIA DE FONDOS A SOLICITUD DE MINISTERIO DE DEFENSA SEGUN SOLICITUD 4521 REF: PAGO A EMPRESA SKY SYSTEMS POR ADQUISICION DE MATERIAL CONSUMIBLE SERVICIO C DE AERONAVE PARA TRANSPORTE AEREO MILITAR LIB. 00020011103 MINISTERIO DE DEFENSA - INGRESOS VARIOS</t>
  </si>
  <si>
    <t>G06868680004</t>
  </si>
  <si>
    <t>VENTA DE DIVISAS CON TRANSFERENCIA DE FONDOS A SOLICITUD DE MINISTERIO DE DEFENSA SEGUN SOLICITUD 4524 REF: PAGO EMPRESA THINK HOLDINGS POR EL SERVICO DE ALQUILER DE CONTAINER TRANSPORTE Y PARQUEO DE AERONAVE PARA TRANSPORTE AEREO MILITAR LIB. 00020011103 MINISTERIO DE DEFENSA - INGRESOS VARIOS</t>
  </si>
  <si>
    <t>S09160310001</t>
  </si>
  <si>
    <t>'COBRO DE'||UTILES DE ESCRITORIO POR EL COMPROBANTE CONTABLE NRO. 0916029 DE LA FECHA, SEGÚN NOTA DE SENATEX, CITE' SENATEX/DGE/CAR/0306/2017 DE F. 21/07/2017. DEBITO DE LA LIBRETA 00378012002 SENATEX ADMINISTRACION CENTRAL.</t>
  </si>
  <si>
    <t>G06873730003</t>
  </si>
  <si>
    <t>TRANSFERENCIA RECIBIDA DEL EXTERIOR SEGÚN MENSAJES SWIFT Nos. 3702-3701 (REM.EXT.) DE FECHA 15-03-2018 POR DESEMBOLSO DE CAF PRÉSTAMO CFA009277 CONST.CARR.SAN BORJA-S.IGNACIO LIBRETA N° 00291012002 ABC-RECURSOS PROPIOS REF.: UTILES DE ESCRITORIO</t>
  </si>
  <si>
    <t>G06879510008</t>
  </si>
  <si>
    <t>VENTA DE DIVISAS CON TRANSFERENCIA DE FONDOS A SOLICITUD DE MINISTERIO DE GOBIERNO SEGUN SOLICITUD 4547 REF: HABERES DE AGREGADOS Y ADJUNTOS A AGREGADOS POLICIALES EN EL EXTERIOR CUENTAS EXTRANJERAS LIB. 00099021001 TGN-RECURSOS ORDINARIOS (3987)</t>
  </si>
  <si>
    <t>G06892050004</t>
  </si>
  <si>
    <t>VENTA DE DIVISAS CON TRANSFERENCIA DE FONDOS A SOLICITUD DE SERVICIO NACIONAL TEXTIL-SENATEX SEGUN SOLICITUD 4559 REF: REPOSICION DE USD 63,78 A YKK DO BRASIL LTDA, SEGUN DESCUENTOS EFECTUADOS POR CONCEPTO DE COMISIONES BANCARIAS RELACIONADAS A LA SOLICITUD DE PAGO SP18-001, DE LA ORDEN DE COMPRA OC LIB. 00378012002 SENATEX - ADMINISTRACION CENTRAL</t>
  </si>
  <si>
    <t>G06886930004</t>
  </si>
  <si>
    <t>VENTA DE DIVISAS A SOLICITUD DE YACIMIENTOS PETROLIFEROS FISCALES BOLIVIANOS SEGUN SOLICITUD 4548 REF: PAGO A SAMSUNG ENGINEERING BOLIVIA SA PARA SERVICIO DE OPERACION Y MANTENIMIENTO ASISTIDO AMPLIADO POR LA PLANTA DE AMONIACO Y UREA CERTIFICADO 1 DE LA SEXTA ADENDA OCTUBRE 2017 CONTRATO DLG 0304 LIB. 00513062001 YPFB-OPERACIONES PLANTA DE SEPARACION DE LIQUIDOS RIO GRANDE</t>
  </si>
  <si>
    <t>Q09533550002</t>
  </si>
  <si>
    <t>NUMERO DE LIBRETA CUT: Cuenta Unica del Tesoro OPERACIÓN E18 TRANSFERENCIA DEL SISTEMA FINANCIERO POR CUENTA DE TERCEROS A LA CUT Devolucion de pagos CC no cobrados por afiliados civiles y militares correspondiente a periodo de Noviembre 2017</t>
  </si>
  <si>
    <t>G06905300004</t>
  </si>
  <si>
    <t>VENTA DE DIVISAS CON TRANSFERENCIA DE FONDOS A SOLICITUD DE MINISTERIO DE DEFENSA SEGUN SOLICITUD 4560 REF: PAGO A EMPRESA SKY SYSTEMS POR LA ADQUISCION DE REPUESTOS PARA MOTOR DE AERONAVE DE TRANSPORTE AEREO MILITAR LIB. 00020011103 MINISTERIO DE DEFENSA - INGRESOS VARIOS</t>
  </si>
  <si>
    <t>G06905310004</t>
  </si>
  <si>
    <t>VENTA DE DIVISAS CON TRANSFERENCIA DE FONDOS A SOLICITUD DE COMITE ORG.DE LOS XI JUEGOS SURAMERICANOS CBBA 2018 CODESUR SEGUN SOLICITUD 4565 REF: SEGUNDO PAGO A ODESUR DEL 50 PORCIENTO POR DERECHOS DE TELEVISION RADIO E INTERNET (ARTICULO 42), DERECHOS DE COMERCIALIZACION, MARKETING Y LICENCIAMIENTO LIB. 00099021001 TGN-RECURSOS ORDINARIOS (3987)</t>
  </si>
  <si>
    <t>G06905320004</t>
  </si>
  <si>
    <t>VENTA DE DIVISAS CON TRANSFERENCIA DE FONDOS A SOLICITUD DE COMITE ORG.DE LOS XI JUEGOS SURAMERICANOS CBBA 2018 CODESUR SEGUN SOLICITUD 4561 REF: PAGO A ODESUR DEL 50 POR CIENTO CORRESPONDIENTE POR DERECHOS DE TELEVISION RADIO E INTERNET (ART. 42) , DERECHOS DE COMERCIALIZACION, MARKETING Y LICENCIA LIB. 00099021001 TGN-RECURSOS ORDINARIOS (3987)</t>
  </si>
  <si>
    <t>J03372480001</t>
  </si>
  <si>
    <t>De: 00513012004 A requerimiento de Yacimientos Petroliferos Fiscales Bolivianos, con nota Cite: YPFB/DFC-0256 URT-0110/2018, en la cual solicita la devolucion de deposito erroneo, de la CUT Libreta N00513012004 LBP-YPFB-UNICOMERCIAL a la CCF N10000006024800 Y.P.F.B. CTA. LOCAL COCHABAMBA, y en virtu</t>
  </si>
  <si>
    <t>G06910990002</t>
  </si>
  <si>
    <t>REGULARIZACION DE TRANSFERENCIA DEL EXTERIOR SEGUN SWIFT 03836 DE FECHA 20/03/2018 ORDENANTE: CONSULADO DE BOLIVIA EN MENDOZA-ARGENTINA LIB. 00099021001 TGN-RECURSOS ORDINARIOS (3987)</t>
  </si>
  <si>
    <t>Q09535400002</t>
  </si>
  <si>
    <t>NUMERO DE LIBRETA CUT: 00523012001 OPERACIÓN E18 TRANSFERENCIA DEL SISTEMA FINANCIERO POR CUENTA DE TERCEROS A LA CUT EMPRESA DE CORREOS DE BOLIVIA NÚMERO DE LIBRETA 00523012001</t>
  </si>
  <si>
    <t>G06926850002</t>
  </si>
  <si>
    <t>REGULARIZACION DE TRANSFERENCIA DEL EXTERIOR SEGUN SWIFT 03242 DE FECHA 21/03/2018 ORDENANTE: CONSUALDO GERAL DA BOLIVIA BR/ SAO PAULO LIB. 00099021001 TGN-RECURSOS ORDINARIOS (3987)</t>
  </si>
  <si>
    <t>S09163500001</t>
  </si>
  <si>
    <t>||COMPLEMENTO A NUESTRO COMPROBANTE CONTABLE N° G 0692433 DE LA FECHA POR PAGO AL EXIMBANK CHINA, PTMO. GCL 2004(08)118, POR CUENTA DE YPFB, COBRO COMISIONES DEL BANQUERO USD 10.- LIBRETA N°00513012002 LBP-YPFB- VENTA GAS NAT.UNRC LP CP (2011349951300)</t>
  </si>
  <si>
    <t>S09163500004</t>
  </si>
  <si>
    <t>||COMPLEMENTO A NUESTRO COMPROBANTE CONTABLE N° G 0692433 DE LA FECHA POR PAGO AL EXIMBANK CHINA, PTMO. GCL 2004(08)118, POR CUENTA DE YPFB, COBRO COMISIONES DEL BANQUERO USD 10.- LIBRETA N°00513012002 LBP-YPFB- VENTA GAS NAT.UNRC LP CP (2011349951300),REF.:UTILES DE ESCRITORIO</t>
  </si>
  <si>
    <t>G06924330001</t>
  </si>
  <si>
    <t>PAGO A EXIMBANK CHINA POPUL PRÉSTAMO GCL 2004 (08) 118 VCTO. 21-03-2018 POR CUENTA DE YPFB , NTI. 010559 VALOR 21-03-2018 CAPITAL RMY 6.620.579,87 INTERESES RMY 1.065.177,74 CTA. 00513012002 LBP-YPFB-VENTA GAS NAT.UNRC LP CP (2011349951300)</t>
  </si>
  <si>
    <t>G06924330004</t>
  </si>
  <si>
    <t>PAGO A EXIMBANK CHINA POPUL PRÉSTAMO GCL 2004 (08) 118 VCTO. 21-03-2018 POR CUENTA DE YPFB , NTI. 010559 VALOR 21-03-2018 CAPITAL RMY 6.620.579,87 INTERESES RMY 1.065.177,74 CTA. 00513012002 LBP-YPFB-VENTA GAS NAT.UNRC LP CP (2011349951300) REF.: COMISIONES BANCARIAS</t>
  </si>
  <si>
    <t>G06948740002</t>
  </si>
  <si>
    <t>TRANSFERENCIA DEL EXTERIOR SEGUN SWIFT 04104-04112 DE FECHA 23/03/2018 ORDENANTE: EMBAJADA DE BOLIVIA EN CARACAS VE. LIB. 00099021001 TGN-RECURSOS ORDINARIOS (3987)</t>
  </si>
  <si>
    <t>L00043680003</t>
  </si>
  <si>
    <t>REGULARIZACION DE NUESTRO COMPROBANTE N°003281 DEL 22 DE MARZO DE 2018 POR RETORNO DE FONDOS DEL BANK OF AMERICA Y REVERSION DEL COMPROBANTE N°G0685622 DEL 13-03-2018, PAGO PRESTAMO PDVSA DEL PRESTAMO SA137065 VENCIMIENTO 13-03-2018 CTA.00513012004 LPB-YPFB UNICOMERCIAL (4030005415/1-2188907)</t>
  </si>
  <si>
    <t>L00043680004</t>
  </si>
  <si>
    <t>G06946260003</t>
  </si>
  <si>
    <t>TRANSFERENCIA RECIBIDA DEL EXTERIOR SEGÚN MENSAJES SWIFT Nos. 4075-4074 (REM.EXT.) DE FECHA 23-03-2018 POR DESEMBOLSO DE CAF PRÉSTAMO CFA009272 PROY.CARR.DOBLE VÍA SC-WARNES SOLICITUD DE DESEMBOLSO NRO. 12 LIBRETA N° 00291012002 ABC-RECURSOS PROPIOS REF.: UTILES DE ESCRITORIO</t>
  </si>
  <si>
    <t>COBRO COSTOS DE PAPELERIA SEGUN TRANSFERENCIA DEL EXTERIOR POR ORDEN DE HERCO COMBUSTIBLES S.A. LIB. 00513062001 YPFB-OPERACIONES PLANTA DE SEPARACION DE LIQUIDOS RIO GRANDE</t>
  </si>
  <si>
    <t>G06959560004</t>
  </si>
  <si>
    <t>VENTA DE DIVISAS CON TRANSFERENCIA DE FONDOS A SOLICITUD DE YACIMIENTOS PETROLIFEROS FISCALES BOLIVIANOS SEGUN SOLICITUD 4605 REF: PAGO A VITOL SA POR EL SUMINISTRO DE DIESEL OIL MEDIANTE BUQUE SEXTO EMBARQUE DEL LOTE 3 MES DE MARZO 2018 SEGUN PROFORMA INVOICE PI 18020155 Y DEMAS DOCUMENTACION DE RE LIB. 00513012004 LBP-YPFB-UNICOMERCIAL (4030005415/1-2188907)</t>
  </si>
  <si>
    <t>G06959580004</t>
  </si>
  <si>
    <t>VENTA DE DIVISAS CON TRANSFERENCIA DE FONDOS A SOLICITUD DE MINISTERIO DE DEFENSA SEGUN SOLICITUD 4604 REF: PAGO A EMPRESA AIR PARTS POR ADQUISICION DE LLANTAS DE TREN PRINCIPAL GESTION 2015 DE AERONAVE PARA TRANSPORTE AEREO MILITAR LIB. 00020011103 MINISTERIO DE DEFENSA - INGRESOS VARIOS</t>
  </si>
  <si>
    <t>G06959670004</t>
  </si>
  <si>
    <t>VENTA DE DIVISAS CON TRANSFERENCIA DE FONDOS A SOLICITUD DE YACIMIENTOS PETROLIFEROS FISCALES BOLIVIANOS SEGUN SOLICITUD 4606 REF: PAGO A COMPANIA DE PETROLEOS DE CHILE COPEC SA POR SUMINISTRO DE PRODUCTO FACTURAS FINALES CARGAS DEL 01 AL 31 DE ENERO DE 2018 SEGUN DEMAS DOCUMENTACION DE RESPALDO ADJ LIB. 00513012004 LBP-YPFB-UNICOMERCIAL (4030005415/1-2188907)</t>
  </si>
  <si>
    <t>J03374640001</t>
  </si>
  <si>
    <t>De: 00513012004 Transferencia que realizamos a solicitud de Yacimientos Petroliferos Fiscales Bolivianos mediante nota CITE: YPFB/DFC/0449 URT-0203/2018 y en virtud a la nota CITE: MEFP/VPCF/DGCF/UCCF No. 327/2018 de la Direccion General de Contabilidad Fiscal, para la devolucion del deposito errone</t>
  </si>
  <si>
    <t>G06971310004</t>
  </si>
  <si>
    <t>VENTA DE DIVISAS CON TRANSFERENCIA DE FONDOS A SOLICITUD DE MINISTERIO DE DEFENSA SEGUN SOLICITUD 4607 REF: PAGO A EMPRESA THINK HOLDINGS POR ADQUISICION DE REPUESTOS DE AERONAVE PARA TRANSPORTE AEREO MILITAR LIB. 00020011103 MINISTERIO DE DEFENSA - INGRESOS VARIOS</t>
  </si>
  <si>
    <t>G06971330004</t>
  </si>
  <si>
    <t>VENTA DE DIVISAS CON TRANSFERENCIA DE FONDOS A SOLICITUD DE YACIMIENTOS DE LITIO BOLIVIANOS SEGUN SOLICITUD 4611 REF: ENTREGA FINAL DEL DISENO DE INGENIERIA FINAL DE LA PLANTA INDUSTRIAL LI2CO3 A KUTEC LIB. 00597019202 YLB-DES. INT. SALMUERA SALAR DE UYUNI PLANTA INDUSTRIAL</t>
  </si>
  <si>
    <t>COBRO COSTOS DE PAPELERIA SEGUN TRANSFERENCIA DEL EXTERIOR POR ORDEN DE PUMA ENERGY PARAGUAY S.A. LIB. 00513062001 YPFB-OPERACIONES PLANTA DE SEPARACION DE LIQUIDOS RIO GRANDE</t>
  </si>
  <si>
    <t>G06980670002</t>
  </si>
  <si>
    <t>TRANSFERENCIA DEL EXTERIOR SEGUN SWIFT 04295 DE FECHA 28/03/2018 ORDENANTE: CONSULADO DE BOLIVIA EN VALENCIA REF.: DEVOLUCION DE SALDOS DE GASTOS DE FUNCIONAMIENTO GESTION 2017 LIB. 00099021001 TGN-RECURSOS ORDINARIOS (3987)</t>
  </si>
  <si>
    <t>COBRO COSTOS DE PAPELERIA SEGUN TRANSFERENCIA DEL EXTERIOR POR ORDEN DE GAS CORONA S.A.E.C.A. LIB. 00513062001 YPFB-OPERACIONES PLANTA DE SEPARACION DE LIQUIDOS RIO GRANDE</t>
  </si>
  <si>
    <t>G06980040003</t>
  </si>
  <si>
    <t>PROVISION DE FONDOS A SOLICITUD DE YACIMIENTOS PETROLIFEROS FISCALES BOLIVIANOS SEGUN SOLICITUD YPFB-0089-2018 REF: PAGO REGALIAS DICIEMBRE 2017 TGN LIB. 00099021001 TGN YPFB PARTICIPACION 6% PRODUCCIÓN BRUTA DE HIDROCARBUROS BOCA DE POZO</t>
  </si>
  <si>
    <t>G06982010004</t>
  </si>
  <si>
    <t>VENTA DE DIVISAS CON TRANSFERENCIA DE FONDOS A SOLICITUD DE EMPRESA PUBLICA PRODUCTIVA CARTONES DE BOLIVIA-CARTONBOL SEGUN SOLICITUD 4616 REF: TRANSFERENCIA DE RECURSOS AL EXTERIOR AL BCB, PARA LA EMPRESA PG PAPER COMPANY LTD POR LA ADQUISICION DE PAPEL TESTLINER Y FLUTING (ONDA) PARA LA PRODUCCION LIB. 00576012001 CARTONBOL</t>
  </si>
  <si>
    <t>S09171450001</t>
  </si>
  <si>
    <t>||COMISION TRANSFERENCIA FDOS.AL EXTERIOR 0,10% S/USD1.232.000.-,REEMB.GSTS.COMUNICACION BS220.-Y EMISION COMP.CONTABLE BS50.-REF.:PAGO 1 LC I-2017-032 P/C Y.P.F.B. A/F KOSAN CRISPLANT A/S,EN COMPL.A COMP.917144,28/03/18. LIB.00513012004 LBP-YPFB-UNICOMERCIAL REF.:COMISIONES PAGO 1 LC I-2017-032</t>
  </si>
  <si>
    <t>S09172930001</t>
  </si>
  <si>
    <t>'COBRO DE'||UTILES DE ESCRITORIO S/G. NOTA CITE: SENATEX/DGE/CAR/0306/2017 DE F.21-07-2017, DE SENATEX (HRE-TGL-10945). DEBITO DE LA LIBRETA N° 00378012002 - SENATEX. (COMPLEMENTO AL COMPROBANTE N°0917292 DE LA FECHA).</t>
  </si>
  <si>
    <t>G06992170002</t>
  </si>
  <si>
    <t>TRANSFERENCIA DEL EXTERIOR SEGUN SWIFT 04374 DE FECHA 29/03/2018 ORDENANTE: EMBAJADA DE BOLIVIA PAISES BAJOS-LA HAYA REF.: GESTORIA CONSULAR RECAUDACION FEBRERO 2018 LIB. 00010011102 MIN.RELACIONES EXTERIORES - GESTORIA CONSULAR LEY Nº 3108</t>
  </si>
  <si>
    <t>T03808870001</t>
  </si>
  <si>
    <t>T03808890001</t>
  </si>
  <si>
    <t>T03808910001</t>
  </si>
  <si>
    <t>T03808930001</t>
  </si>
  <si>
    <t>T03808950001</t>
  </si>
  <si>
    <t>T03808970001</t>
  </si>
  <si>
    <t>T03808990001</t>
  </si>
  <si>
    <t>T03809010001</t>
  </si>
  <si>
    <t>T03809030001</t>
  </si>
  <si>
    <t>T03809050001</t>
  </si>
  <si>
    <t>T03809070001</t>
  </si>
  <si>
    <t>T03809090001</t>
  </si>
  <si>
    <t>T03809110001</t>
  </si>
  <si>
    <t>T03809130001</t>
  </si>
  <si>
    <t>T03809150001</t>
  </si>
  <si>
    <t>T03809170001</t>
  </si>
  <si>
    <t>T03809190001</t>
  </si>
  <si>
    <t>T03809210001</t>
  </si>
  <si>
    <t>T03807580001</t>
  </si>
  <si>
    <t>T03807600001</t>
  </si>
  <si>
    <t>T03807620001</t>
  </si>
  <si>
    <t>T03807640001</t>
  </si>
  <si>
    <t>T03807660001</t>
  </si>
  <si>
    <t>T03807680001</t>
  </si>
  <si>
    <t>T03807700001</t>
  </si>
  <si>
    <t>T03807720001</t>
  </si>
  <si>
    <t>T03807740001</t>
  </si>
  <si>
    <t>T03807760001</t>
  </si>
  <si>
    <t>T03807780001</t>
  </si>
  <si>
    <t>T03807800001</t>
  </si>
  <si>
    <t>T03807820001</t>
  </si>
  <si>
    <t>T03807840001</t>
  </si>
  <si>
    <t>T03807860001</t>
  </si>
  <si>
    <t>T03807880001</t>
  </si>
  <si>
    <t>T03807900001</t>
  </si>
  <si>
    <t>T03807920001</t>
  </si>
  <si>
    <t>T03807940001</t>
  </si>
  <si>
    <t>T03807960001</t>
  </si>
  <si>
    <t>T03807980001</t>
  </si>
  <si>
    <t>T03808000001</t>
  </si>
  <si>
    <t>T03808020001</t>
  </si>
  <si>
    <t>T03808040001</t>
  </si>
  <si>
    <t>T03808060001</t>
  </si>
  <si>
    <t>T03808080001</t>
  </si>
  <si>
    <t>T03808100001</t>
  </si>
  <si>
    <t>T03808120001</t>
  </si>
  <si>
    <t>T03808140001</t>
  </si>
  <si>
    <t>T03808160001</t>
  </si>
  <si>
    <t>T03808180001</t>
  </si>
  <si>
    <t>T03808200001</t>
  </si>
  <si>
    <t>T03808220001</t>
  </si>
  <si>
    <t>T03808240001</t>
  </si>
  <si>
    <t>T03808260001</t>
  </si>
  <si>
    <t>T03808280001</t>
  </si>
  <si>
    <t>T03808300001</t>
  </si>
  <si>
    <t>T03808320001</t>
  </si>
  <si>
    <t>T03808340001</t>
  </si>
  <si>
    <t>T03808360001</t>
  </si>
  <si>
    <t>T03808380001</t>
  </si>
  <si>
    <t>T03808400001</t>
  </si>
  <si>
    <t>T03808420001</t>
  </si>
  <si>
    <t>T03808450001</t>
  </si>
  <si>
    <t>T03808470001</t>
  </si>
  <si>
    <t>T03808490001</t>
  </si>
  <si>
    <t>T03808510001</t>
  </si>
  <si>
    <t>T03808530001</t>
  </si>
  <si>
    <t>T03808550001</t>
  </si>
  <si>
    <t>T03808570001</t>
  </si>
  <si>
    <t>T03808590001</t>
  </si>
  <si>
    <t>T03808610001</t>
  </si>
  <si>
    <t>T03808630001</t>
  </si>
  <si>
    <t>T03808650001</t>
  </si>
  <si>
    <t>T03808670001</t>
  </si>
  <si>
    <t>T03808690001</t>
  </si>
  <si>
    <t>T03808710001</t>
  </si>
  <si>
    <t>T03808730001</t>
  </si>
  <si>
    <t>T03808750001</t>
  </si>
  <si>
    <t>T03808770001</t>
  </si>
  <si>
    <t>T03808790001</t>
  </si>
  <si>
    <t>T03808810001</t>
  </si>
  <si>
    <t>T03808830001</t>
  </si>
  <si>
    <t>T03808850001</t>
  </si>
  <si>
    <t>S09174720004</t>
  </si>
  <si>
    <t>T03807120001</t>
  </si>
  <si>
    <t>T03807140001</t>
  </si>
  <si>
    <t>T03807160001</t>
  </si>
  <si>
    <t>T03807180001</t>
  </si>
  <si>
    <t>T03807200001</t>
  </si>
  <si>
    <t>T03807220001</t>
  </si>
  <si>
    <t>T03807240001</t>
  </si>
  <si>
    <t>T03807260001</t>
  </si>
  <si>
    <t>T03807280001</t>
  </si>
  <si>
    <t>T03807300001</t>
  </si>
  <si>
    <t>T03807320001</t>
  </si>
  <si>
    <t>T03807340001</t>
  </si>
  <si>
    <t>T03807360001</t>
  </si>
  <si>
    <t>T03807380001</t>
  </si>
  <si>
    <t>T03807400001</t>
  </si>
  <si>
    <t>T03807420001</t>
  </si>
  <si>
    <t>T03807440001</t>
  </si>
  <si>
    <t>T03807460001</t>
  </si>
  <si>
    <t>T03807480001</t>
  </si>
  <si>
    <t>T03807500001</t>
  </si>
  <si>
    <t>T03807520001</t>
  </si>
  <si>
    <t>T03807540001</t>
  </si>
  <si>
    <t>T03807560001</t>
  </si>
  <si>
    <t>G06993670004</t>
  </si>
  <si>
    <t>VENTA DE DIVISAS CON TRANSFERENCIA DE FONDOS A SOLICITUD DE YACIMIENTOS PETROLIFEROS FISCALES BOLIVIANOS SEGUN SOLICITUD 4638 REF: PAGO A OIL TEST INTERNACIONAL DE CHILE OTI POR SERVICIOS DE INSPECCION DE CANTIDAD Y CALIDAD CORRESPONDIENTE DEL 13 AL 15 DE ENERO DE 2018 SEGUN FACTURA EXPORT INVOICE N LIB. 00513012004 LBP-YPFB-UNICOMERCIAL (4030005415/1-2188907)</t>
  </si>
  <si>
    <t>AJUSTE COMPLEMENTARIO POR REVALORIZACION SALDOS DE ACTIVOS DE RESERVA Y OBLIGACIONES MONEDA EXTRANJERA (DOLARES) Saldo MO = -1002398401.25 ;Bs/Mo: 6.86000000000 ;Saldo Bs: -6876453032.57</t>
  </si>
  <si>
    <t>AJUSTE COMPLEMENTARIO POR REVALORIZACION SALDOS DE ACTIVOS DE RESERVA Y OBLIGACIONES MONEDA EXTRANJERA (DOLARES) Saldo MO = -980177751.53 ;Bs/Mo: 6.86000000000 ;Saldo Bs: -6724019375.48</t>
  </si>
  <si>
    <t>AJUSTE COMPLEMENTARIO POR REVALORIZACION SALDOS DE ACTIVOS DE RESERVA Y OBLIGACIONES MONEDA EXTRANJERA (DOLARES) Saldo MO = -980714025.10 ;Bs/Mo: 6.86000000000 ;Saldo Bs: -6727698212.18</t>
  </si>
  <si>
    <t>AJUSTE COMPLEMENTARIO POR REVALORIZACION SALDOS DE ACTIVOS DE RESERVA Y OBLIGACIONES MONEDA EXTRANJERA (DOLARES) Saldo MO = -1054250590.86 ;Bs/Mo: 6.86000000000 ;Saldo Bs: -7232159053.29</t>
  </si>
  <si>
    <t>AJUSTE COMPLEMENTARIO POR REVALORIZACION SALDOS DE ACTIVOS DE RESERVA Y OBLIGACIONES MONEDA EXTRANJERA (DOLARES) Saldo MO = -1054822615.00 ;Bs/Mo: 6.86000000000 ;Saldo Bs: -7236083138.88</t>
  </si>
  <si>
    <t>AJUSTE COMPLEMENTARIO POR REVALORIZACION SALDOS DE ACTIVOS DE RESERVA Y OBLIGACIONES MONEDA EXTRANJERA (DOLARES) Saldo MO = -1022008475.40 ;Bs/Mo: 6.86000000000 ;Saldo Bs: -7010978141.25</t>
  </si>
  <si>
    <t>AJUSTE COMPLEMENTARIO POR REVALORIZACION SALDOS DE ACTIVOS DE RESERVA Y OBLIGACIONES MONEDA EXTRANJERA (DOLARES) Saldo MO = -1004518874.26 ;Bs/Mo: 6.86000000000 ;Saldo Bs: -6890999477.41</t>
  </si>
  <si>
    <t>AJUSTE COMPLEMENTARIO POR REVALORIZACION SALDOS DE ACTIVOS DE RESERVA Y OBLIGACIONES MONEDA EXTRANJERA (DOLARES) Saldo MO = -1025525439.15 ;Bs/Mo: 6.86000000000 ;Saldo Bs: -7035104512.56</t>
  </si>
  <si>
    <t>'TRANSFERENCIA'||RECIBIDA DEL EXTERIOR POR DESEMBOLSO DEL BID REF.: GRT-WE-11830-BO REQ.:0060 OPS0201811970A LIB.00086058001 MMAYA US PROGAGUA PERIURBANO ESPAÑA REF.:UTILES DE ESCRITORIO</t>
  </si>
  <si>
    <t>AJUSTE COMPLEMENTARIO POR REVALORIZACION SALDOS DE ACTIVOS DE RESERVA Y OBLIGACIONES MONEDA EXTRANJERA (DOLARES) Saldo MO = -1015682931.04 ;Bs/Mo: 6.86000000000 ;Saldo Bs: -6967584906.94</t>
  </si>
  <si>
    <t>AJUSTE COMPLEMENTARIO POR REVALORIZACION SALDOS DE ACTIVOS DE RESERVA Y OBLIGACIONES MONEDA EXTRANJERA (DOLARES) Saldo MO = -976578703.39 ;Bs/Mo: 6.86000000000 ;Saldo Bs: -6699329905.25</t>
  </si>
  <si>
    <t>7/03/2018</t>
  </si>
  <si>
    <t>983</t>
  </si>
  <si>
    <t>De: 00099018038 A:00253018008 TRASPASO DE RECURSOS A SOLICITUD DEL MINISTERIO DE PLANIFICACIÓN DEL DESARROLLO S/G NOTA CITE:MPD/VIPFE/DGGFE/UAP-000413/2018 DESEMBOLSO UAP/006/2018 - CIF UAP/ESP/1277/2016.HR 6-6534-R.</t>
  </si>
  <si>
    <t>28/03/2018</t>
  </si>
  <si>
    <t>1259</t>
  </si>
  <si>
    <t>De: 00099021001 A:00287100050 DEVOLUCIÓN DE RECURSOS AL FPS POR ERROR DE APROPIACIÓN DE REGISTROS C-31 FONDOS EN CUSTODIA A LA LIBRETA DE RROO TGN SEGÚN REGISTROS DEL FPS C-31 SIP 66, 88 Y 1090 GESTIÓN 2015, Y CONA Nº 549 DE LA DGCF, GESTI</t>
  </si>
  <si>
    <t>29/03/2018</t>
  </si>
  <si>
    <t>1276</t>
  </si>
  <si>
    <t>De: 00099018003 A:00291038002 TRANSFERENCIA A SOLICITUD DEL MINISTERIO DE PLANIFICACIÓN DEL DESARROLLO MEDIANTE NOTA CITE: MPD/VIPFE/DGGFE/UAP-000624/2018 PARA EL DESEMBOLSO UAP/009/2018 CIF UAP/JAP/1278/2016 PROYECTO "CONSTRUCCION DE PUEN</t>
  </si>
  <si>
    <t>00253018008</t>
  </si>
  <si>
    <t>00287100050</t>
  </si>
  <si>
    <t>00291038002</t>
  </si>
  <si>
    <t>975</t>
  </si>
  <si>
    <t>De: 00099021001 A:00016011001 TRASPASO DE RECURSOS A SOLICITUD DEL MINISTERIO DE EDUCACIÓN S/G NOTA CITE:DGAA/UF/CONT. Nº 0021/18 POR ERROR DE APROPIACIÓN DE LIBRETA 00016011001 GESTIÓN 2017.HR. 6-5950-R.</t>
  </si>
  <si>
    <t>04</t>
  </si>
  <si>
    <t>15/03/2018</t>
  </si>
  <si>
    <t>1117</t>
  </si>
  <si>
    <t>00066047001</t>
  </si>
  <si>
    <t>De: 00066047001 A:00099021001 TRASPASO A SOL. DE LA DGCP MEDIANTE NOTA CITE: MEFP/VTCP/DGCP/UODP-262/2018 Y NOTA MINISTERIO DE PLANIFICACIÓN DEL DESARROLLO CITE: MPD/VIPFE/DGPP/UP-000178/2018, EN CUMPLIMIENTO A LO ESTABLECIDO EN LA DISPOSI</t>
  </si>
  <si>
    <t>00016011001</t>
  </si>
  <si>
    <t>Correos - Liquidación</t>
  </si>
  <si>
    <t>00660012002</t>
  </si>
  <si>
    <t>00222012001</t>
  </si>
  <si>
    <t>B16123080002</t>
  </si>
  <si>
    <t>B16098020002</t>
  </si>
  <si>
    <t>B16161110002</t>
  </si>
  <si>
    <t>B16127830002</t>
  </si>
  <si>
    <t>B16157080002</t>
  </si>
  <si>
    <t>B16136410002</t>
  </si>
  <si>
    <t>O16099720002</t>
  </si>
  <si>
    <t>B16102340002</t>
  </si>
  <si>
    <t>B16102360002</t>
  </si>
  <si>
    <t>B16102380002</t>
  </si>
  <si>
    <t>B16106930002</t>
  </si>
  <si>
    <t>B16141360002</t>
  </si>
  <si>
    <t>O16102890002</t>
  </si>
  <si>
    <t>B16119520002</t>
  </si>
  <si>
    <t>B16097570002</t>
  </si>
  <si>
    <t>O16103270002</t>
  </si>
  <si>
    <t>B16127870002</t>
  </si>
  <si>
    <t>O16104070002</t>
  </si>
  <si>
    <t>O16104380002</t>
  </si>
  <si>
    <t>O16104390002</t>
  </si>
  <si>
    <t>B16132460002</t>
  </si>
  <si>
    <t>B16149010002</t>
  </si>
  <si>
    <t>B16105950002</t>
  </si>
  <si>
    <t>B16106890002</t>
  </si>
  <si>
    <t>B16105980002</t>
  </si>
  <si>
    <t>B16105990002</t>
  </si>
  <si>
    <t>B16114650002</t>
  </si>
  <si>
    <t>O16106350002</t>
  </si>
  <si>
    <t>O16106760002</t>
  </si>
  <si>
    <t>O16106900002</t>
  </si>
  <si>
    <t>B16114330002</t>
  </si>
  <si>
    <t>B16123350002</t>
  </si>
  <si>
    <t>B16140700002</t>
  </si>
  <si>
    <t>O16161910002</t>
  </si>
  <si>
    <t>O16110240002</t>
  </si>
  <si>
    <t>O16114550002</t>
  </si>
  <si>
    <t>O16110860002</t>
  </si>
  <si>
    <t>O16109970002</t>
  </si>
  <si>
    <t>O16116130002</t>
  </si>
  <si>
    <t>O16156450002</t>
  </si>
  <si>
    <t>O16111420002</t>
  </si>
  <si>
    <t>O16112010002</t>
  </si>
  <si>
    <t>O16158780002</t>
  </si>
  <si>
    <t>O16165330002</t>
  </si>
  <si>
    <t>O16103240002</t>
  </si>
  <si>
    <t>O16115110002</t>
  </si>
  <si>
    <t>O16114400002</t>
  </si>
  <si>
    <t>O16120330002</t>
  </si>
  <si>
    <t>O16114640002</t>
  </si>
  <si>
    <t>O16106460002</t>
  </si>
  <si>
    <t>O16176370002</t>
  </si>
  <si>
    <t>O16114500002</t>
  </si>
  <si>
    <t>O16114520002</t>
  </si>
  <si>
    <t>O16131690002</t>
  </si>
  <si>
    <t>O16122780002</t>
  </si>
  <si>
    <t>O16156910002</t>
  </si>
  <si>
    <t>O16106630002</t>
  </si>
  <si>
    <t>O16110510002</t>
  </si>
  <si>
    <t>O16161670002</t>
  </si>
  <si>
    <t>O16176080002</t>
  </si>
  <si>
    <t>O16119050002</t>
  </si>
  <si>
    <t>O16119040002</t>
  </si>
  <si>
    <t>O16158890002</t>
  </si>
  <si>
    <t>O16116460002</t>
  </si>
  <si>
    <t>O16116480002</t>
  </si>
  <si>
    <t>O16118500002</t>
  </si>
  <si>
    <t>O16120020002</t>
  </si>
  <si>
    <t>O16176730002</t>
  </si>
  <si>
    <t>O16112300002</t>
  </si>
  <si>
    <t>O16125380002</t>
  </si>
  <si>
    <t>O16128240002</t>
  </si>
  <si>
    <t>O16166390002</t>
  </si>
  <si>
    <t>O16124820002</t>
  </si>
  <si>
    <t>O16129550002</t>
  </si>
  <si>
    <t>O16123830002</t>
  </si>
  <si>
    <t>O16129530002</t>
  </si>
  <si>
    <t>O16141650002</t>
  </si>
  <si>
    <t>O16165170002</t>
  </si>
  <si>
    <t>O16178040002</t>
  </si>
  <si>
    <t>O16152240002</t>
  </si>
  <si>
    <t>O16145910002</t>
  </si>
  <si>
    <t>O16124930002</t>
  </si>
  <si>
    <t>O16105830002</t>
  </si>
  <si>
    <t>O16099180002</t>
  </si>
  <si>
    <t>O16133260002</t>
  </si>
  <si>
    <t>O16109990002</t>
  </si>
  <si>
    <t>O16177990002</t>
  </si>
  <si>
    <t>B16127420002</t>
  </si>
  <si>
    <t>B16127450002</t>
  </si>
  <si>
    <t>B16127470002</t>
  </si>
  <si>
    <t>B16127500002</t>
  </si>
  <si>
    <t>B16127520002</t>
  </si>
  <si>
    <t>B16127550002</t>
  </si>
  <si>
    <t>B16127580002</t>
  </si>
  <si>
    <t>B16127610002</t>
  </si>
  <si>
    <t>B16127650002</t>
  </si>
  <si>
    <t>B16127670002</t>
  </si>
  <si>
    <t>O16099410002</t>
  </si>
  <si>
    <t>O16114480002</t>
  </si>
  <si>
    <t>O16153910002</t>
  </si>
  <si>
    <t>O16153800002</t>
  </si>
  <si>
    <t>O16153770002</t>
  </si>
  <si>
    <t>O16153830002</t>
  </si>
  <si>
    <t>O16153810002</t>
  </si>
  <si>
    <t>O16153790002</t>
  </si>
  <si>
    <t>O16153870002</t>
  </si>
  <si>
    <t>O16127800002</t>
  </si>
  <si>
    <t>O16129360002</t>
  </si>
  <si>
    <t>O16101890002</t>
  </si>
  <si>
    <t>O16103170002</t>
  </si>
  <si>
    <t>O16173230002</t>
  </si>
  <si>
    <t>O16140600002</t>
  </si>
  <si>
    <t>O16133070002</t>
  </si>
  <si>
    <t>O16114460002</t>
  </si>
  <si>
    <t>O16109720002</t>
  </si>
  <si>
    <t>B16131730002</t>
  </si>
  <si>
    <t>B16131770002</t>
  </si>
  <si>
    <t>O16114440002</t>
  </si>
  <si>
    <t>O16166620002</t>
  </si>
  <si>
    <t>O16106150002</t>
  </si>
  <si>
    <t>O16132050002</t>
  </si>
  <si>
    <t>O16161220002</t>
  </si>
  <si>
    <t>O16101900002</t>
  </si>
  <si>
    <t>O16133030002</t>
  </si>
  <si>
    <t>O16133290002</t>
  </si>
  <si>
    <t>O16172730002</t>
  </si>
  <si>
    <t>O16103070002</t>
  </si>
  <si>
    <t>O16149340002</t>
  </si>
  <si>
    <t>O16110370002</t>
  </si>
  <si>
    <t>O16106910002</t>
  </si>
  <si>
    <t>O16134090002</t>
  </si>
  <si>
    <t>B16136010002</t>
  </si>
  <si>
    <t>B16136780002</t>
  </si>
  <si>
    <t>O16135540002</t>
  </si>
  <si>
    <t>O16102630002</t>
  </si>
  <si>
    <t>O16141560002</t>
  </si>
  <si>
    <t>O16103490002</t>
  </si>
  <si>
    <t>O16127890002</t>
  </si>
  <si>
    <t>O16137140002</t>
  </si>
  <si>
    <t>O16122740002</t>
  </si>
  <si>
    <t>O16153730002</t>
  </si>
  <si>
    <t>O16120170002</t>
  </si>
  <si>
    <t>O16098680002</t>
  </si>
  <si>
    <t>O16107920002</t>
  </si>
  <si>
    <t>O16162020002</t>
  </si>
  <si>
    <t>O16107460002</t>
  </si>
  <si>
    <t>O16174330002</t>
  </si>
  <si>
    <t>O16123000002</t>
  </si>
  <si>
    <t>O16129060002</t>
  </si>
  <si>
    <t>O16145740002</t>
  </si>
  <si>
    <t>O16125180002</t>
  </si>
  <si>
    <t>O16100140002</t>
  </si>
  <si>
    <t>O16155770002</t>
  </si>
  <si>
    <t>O16142610002</t>
  </si>
  <si>
    <t>O16142340002</t>
  </si>
  <si>
    <t>O16142730002</t>
  </si>
  <si>
    <t>O16142280002</t>
  </si>
  <si>
    <t>O16144540002</t>
  </si>
  <si>
    <t>O16162730002</t>
  </si>
  <si>
    <t>O16115130002</t>
  </si>
  <si>
    <t>O16145290002</t>
  </si>
  <si>
    <t>O16105850002</t>
  </si>
  <si>
    <t>O16114170002</t>
  </si>
  <si>
    <t>O16110430002</t>
  </si>
  <si>
    <t>O16146180002</t>
  </si>
  <si>
    <t>O16165340002</t>
  </si>
  <si>
    <t>O16114770002</t>
  </si>
  <si>
    <t>B16148840002</t>
  </si>
  <si>
    <t>B16148870002</t>
  </si>
  <si>
    <t>O16137110002</t>
  </si>
  <si>
    <t>O16119320002</t>
  </si>
  <si>
    <t>O16116740002</t>
  </si>
  <si>
    <t>O16148650002</t>
  </si>
  <si>
    <t>O16110680002</t>
  </si>
  <si>
    <t>O16128300002</t>
  </si>
  <si>
    <t>O16132470002</t>
  </si>
  <si>
    <t>B16151780002</t>
  </si>
  <si>
    <t>O16174010002</t>
  </si>
  <si>
    <t>O16161820002</t>
  </si>
  <si>
    <t>O16146390002</t>
  </si>
  <si>
    <t>O16169160002</t>
  </si>
  <si>
    <t>O16114740002</t>
  </si>
  <si>
    <t>O16110330002</t>
  </si>
  <si>
    <t>O16153200002</t>
  </si>
  <si>
    <t>O16153430002</t>
  </si>
  <si>
    <t>O16144910002</t>
  </si>
  <si>
    <t>O16176310002</t>
  </si>
  <si>
    <t>B16156420002</t>
  </si>
  <si>
    <t>B16156440002</t>
  </si>
  <si>
    <t>B16156460002</t>
  </si>
  <si>
    <t>B16156480002</t>
  </si>
  <si>
    <t>B16156520002</t>
  </si>
  <si>
    <t>B16156900002</t>
  </si>
  <si>
    <t>B16156920002</t>
  </si>
  <si>
    <t>B16157070002</t>
  </si>
  <si>
    <t>O16161990002</t>
  </si>
  <si>
    <t>O16156680002</t>
  </si>
  <si>
    <t>O16157010002</t>
  </si>
  <si>
    <t>O16103730002</t>
  </si>
  <si>
    <t>O16114580002</t>
  </si>
  <si>
    <t>O16110000002</t>
  </si>
  <si>
    <t>B16161010002</t>
  </si>
  <si>
    <t>B16161030002</t>
  </si>
  <si>
    <t>B16161470002</t>
  </si>
  <si>
    <t>B16161540002</t>
  </si>
  <si>
    <t>B16161840002</t>
  </si>
  <si>
    <t>B16161860002</t>
  </si>
  <si>
    <t>O16160680002</t>
  </si>
  <si>
    <t>O16156430002</t>
  </si>
  <si>
    <t>O16105840002</t>
  </si>
  <si>
    <t>O16110920002</t>
  </si>
  <si>
    <t>O16114670002</t>
  </si>
  <si>
    <t>O16098260002</t>
  </si>
  <si>
    <t>O16102590002</t>
  </si>
  <si>
    <t>O16177270002</t>
  </si>
  <si>
    <t>O16162120002</t>
  </si>
  <si>
    <t>O16149450002</t>
  </si>
  <si>
    <t>O16145810002</t>
  </si>
  <si>
    <t>O16098340002</t>
  </si>
  <si>
    <t>O16097900002</t>
  </si>
  <si>
    <t>O16180950002</t>
  </si>
  <si>
    <t>O16167210002</t>
  </si>
  <si>
    <t>O16167240002</t>
  </si>
  <si>
    <t>O16167260002</t>
  </si>
  <si>
    <t>O16167290002</t>
  </si>
  <si>
    <t>O16167310002</t>
  </si>
  <si>
    <t>O16167330002</t>
  </si>
  <si>
    <t>O16118410002</t>
  </si>
  <si>
    <t>O16148590002</t>
  </si>
  <si>
    <t>O16166890002</t>
  </si>
  <si>
    <t>O16140280002</t>
  </si>
  <si>
    <t>O16110800002</t>
  </si>
  <si>
    <t>O16116450002</t>
  </si>
  <si>
    <t>O16120550002</t>
  </si>
  <si>
    <t>O16106200002</t>
  </si>
  <si>
    <t>O16167230002</t>
  </si>
  <si>
    <t>O16167250002</t>
  </si>
  <si>
    <t>O16167280002</t>
  </si>
  <si>
    <t>O16167300002</t>
  </si>
  <si>
    <t>O16167320002</t>
  </si>
  <si>
    <t>O16167340002</t>
  </si>
  <si>
    <t>O16165430002</t>
  </si>
  <si>
    <t>O16114610002</t>
  </si>
  <si>
    <t>O16103280002</t>
  </si>
  <si>
    <t>O16128710002</t>
  </si>
  <si>
    <t>O16115340002</t>
  </si>
  <si>
    <t>O16137100002</t>
  </si>
  <si>
    <t>O16153650002</t>
  </si>
  <si>
    <t>O16114510002</t>
  </si>
  <si>
    <t>O16115330002</t>
  </si>
  <si>
    <t>O16114600002</t>
  </si>
  <si>
    <t>O16165780002</t>
  </si>
  <si>
    <t>O16123840002</t>
  </si>
  <si>
    <t>O16100130002</t>
  </si>
  <si>
    <t>O16178490002</t>
  </si>
  <si>
    <t>O16162510002</t>
  </si>
  <si>
    <t>O16173860002</t>
  </si>
  <si>
    <t>O16173910002</t>
  </si>
  <si>
    <t>O16173930002</t>
  </si>
  <si>
    <t>O16116030002</t>
  </si>
  <si>
    <t>O16140650002</t>
  </si>
  <si>
    <t>O16103440002</t>
  </si>
  <si>
    <t>B16177000002</t>
  </si>
  <si>
    <t>O16176150002</t>
  </si>
  <si>
    <t>O16111030002</t>
  </si>
  <si>
    <t>O16111010002</t>
  </si>
  <si>
    <t>O16111020002</t>
  </si>
  <si>
    <t>O16115140002</t>
  </si>
  <si>
    <t>O16124060002</t>
  </si>
  <si>
    <t>O16123990002</t>
  </si>
  <si>
    <t>O16124090002</t>
  </si>
  <si>
    <t>O16123970002</t>
  </si>
  <si>
    <t>O16124080002</t>
  </si>
  <si>
    <t>O16124010002</t>
  </si>
  <si>
    <t>O16124020002</t>
  </si>
  <si>
    <t>O16178100002</t>
  </si>
  <si>
    <t>O16124070002</t>
  </si>
  <si>
    <t>O16124040002</t>
  </si>
  <si>
    <t>O16178500002</t>
  </si>
  <si>
    <t>O16179120002</t>
  </si>
  <si>
    <t>B16180770002</t>
  </si>
  <si>
    <t>O16124120002</t>
  </si>
  <si>
    <t>O16124130002</t>
  </si>
  <si>
    <t>O16180310002</t>
  </si>
  <si>
    <t>O16124140002</t>
  </si>
  <si>
    <t>O16111520002</t>
  </si>
  <si>
    <t>O16165130002</t>
  </si>
  <si>
    <t>O16170630002</t>
  </si>
  <si>
    <t>O16119350002</t>
  </si>
  <si>
    <t>J03377200002</t>
  </si>
  <si>
    <t>G07007650004</t>
  </si>
  <si>
    <t>G07007730004</t>
  </si>
  <si>
    <t>S09176480004</t>
  </si>
  <si>
    <t>G07016010001</t>
  </si>
  <si>
    <t>G07016030001</t>
  </si>
  <si>
    <t>G07019180004</t>
  </si>
  <si>
    <t>G07022210001</t>
  </si>
  <si>
    <t>G07023530004</t>
  </si>
  <si>
    <t>G07023530005</t>
  </si>
  <si>
    <t>G07026990001</t>
  </si>
  <si>
    <t>G07028420004</t>
  </si>
  <si>
    <t>G07031740004</t>
  </si>
  <si>
    <t>G07033030001</t>
  </si>
  <si>
    <t>G07033050001</t>
  </si>
  <si>
    <t>G07039290001</t>
  </si>
  <si>
    <t>G07039370001</t>
  </si>
  <si>
    <t>G07044210004</t>
  </si>
  <si>
    <t>G07044250005</t>
  </si>
  <si>
    <t>G07044260004</t>
  </si>
  <si>
    <t>G07044270004</t>
  </si>
  <si>
    <t>G07044280004</t>
  </si>
  <si>
    <t>G07047510001</t>
  </si>
  <si>
    <t>G07047530001</t>
  </si>
  <si>
    <t>G07047620001</t>
  </si>
  <si>
    <t>S09179760002</t>
  </si>
  <si>
    <t>S09179760003</t>
  </si>
  <si>
    <t>G07050600001</t>
  </si>
  <si>
    <t>G07050620001</t>
  </si>
  <si>
    <t>G07050700001</t>
  </si>
  <si>
    <t>G07050860004</t>
  </si>
  <si>
    <t>G07050900001</t>
  </si>
  <si>
    <t>G07050920001</t>
  </si>
  <si>
    <t>G07050940001</t>
  </si>
  <si>
    <t>G07050960001</t>
  </si>
  <si>
    <t>G07050980001</t>
  </si>
  <si>
    <t>G07055170001</t>
  </si>
  <si>
    <t>G07057900001</t>
  </si>
  <si>
    <t>G07057920001</t>
  </si>
  <si>
    <t>G07057940001</t>
  </si>
  <si>
    <t>J03380200002</t>
  </si>
  <si>
    <t>J03380210002</t>
  </si>
  <si>
    <t>G07064300001</t>
  </si>
  <si>
    <t>G07064320001</t>
  </si>
  <si>
    <t>G07065770001</t>
  </si>
  <si>
    <t>G07065810001</t>
  </si>
  <si>
    <t>G07068870004</t>
  </si>
  <si>
    <t>G07068880004</t>
  </si>
  <si>
    <t>G07068920022</t>
  </si>
  <si>
    <t>G07068940004</t>
  </si>
  <si>
    <t>G07071730001</t>
  </si>
  <si>
    <t>G07071750001</t>
  </si>
  <si>
    <t>G07071800001</t>
  </si>
  <si>
    <t>Q09616090002</t>
  </si>
  <si>
    <t>Q09616100002</t>
  </si>
  <si>
    <t>G07074610069</t>
  </si>
  <si>
    <t>G07075820004</t>
  </si>
  <si>
    <t>G07075820005</t>
  </si>
  <si>
    <t>G07077120001</t>
  </si>
  <si>
    <t>G07077140001</t>
  </si>
  <si>
    <t>G07081020001</t>
  </si>
  <si>
    <t>G07082170003</t>
  </si>
  <si>
    <t>G07082190001</t>
  </si>
  <si>
    <t>G07082250003</t>
  </si>
  <si>
    <t>Q09620330002</t>
  </si>
  <si>
    <t>G07088570001</t>
  </si>
  <si>
    <t>G07088590001</t>
  </si>
  <si>
    <t>G07088610001</t>
  </si>
  <si>
    <t>G07088630001</t>
  </si>
  <si>
    <t>G07088650001</t>
  </si>
  <si>
    <t>G07089980004</t>
  </si>
  <si>
    <t>G07094160005</t>
  </si>
  <si>
    <t>G07094180003</t>
  </si>
  <si>
    <t>G07094200004</t>
  </si>
  <si>
    <t>G07094230008</t>
  </si>
  <si>
    <t>G07094290001</t>
  </si>
  <si>
    <t>G07095580001</t>
  </si>
  <si>
    <t>G07096390001</t>
  </si>
  <si>
    <t>J03381860002</t>
  </si>
  <si>
    <t>Q09625760002</t>
  </si>
  <si>
    <t>Q09625770002</t>
  </si>
  <si>
    <t>Q09625800002</t>
  </si>
  <si>
    <t>Q09625810002</t>
  </si>
  <si>
    <t>Q09625820002</t>
  </si>
  <si>
    <t>G07099910001</t>
  </si>
  <si>
    <t>G07101100001</t>
  </si>
  <si>
    <t>G07101120001</t>
  </si>
  <si>
    <t>G07101140001</t>
  </si>
  <si>
    <t>G07104210004</t>
  </si>
  <si>
    <t>G07104220004</t>
  </si>
  <si>
    <t>G07104230004</t>
  </si>
  <si>
    <t>G07104240004</t>
  </si>
  <si>
    <t>G07105420001</t>
  </si>
  <si>
    <t>G07105440001</t>
  </si>
  <si>
    <t>G07105460001</t>
  </si>
  <si>
    <t>G07105480001</t>
  </si>
  <si>
    <t>G07105520004</t>
  </si>
  <si>
    <t>G07106870003</t>
  </si>
  <si>
    <t>G07106880003</t>
  </si>
  <si>
    <t>G07107130001</t>
  </si>
  <si>
    <t>G07107790003</t>
  </si>
  <si>
    <t>S09186770001</t>
  </si>
  <si>
    <t>G07109610001</t>
  </si>
  <si>
    <t>G07111030001</t>
  </si>
  <si>
    <t>G07111070001</t>
  </si>
  <si>
    <t>G07112370004</t>
  </si>
  <si>
    <t>G07117730001</t>
  </si>
  <si>
    <t>G07119060001</t>
  </si>
  <si>
    <t>S09188700001</t>
  </si>
  <si>
    <t>G07125860004</t>
  </si>
  <si>
    <t>G07125880004</t>
  </si>
  <si>
    <t>G07128930004</t>
  </si>
  <si>
    <t>G07128990004</t>
  </si>
  <si>
    <t>G07129010005</t>
  </si>
  <si>
    <t>G07130180001</t>
  </si>
  <si>
    <t>G07131560001</t>
  </si>
  <si>
    <t>J03383610002</t>
  </si>
  <si>
    <t>J03383720002</t>
  </si>
  <si>
    <t>J03383730002</t>
  </si>
  <si>
    <t>S09188880002</t>
  </si>
  <si>
    <t>S09189590002</t>
  </si>
  <si>
    <t>S09188970001</t>
  </si>
  <si>
    <t>G07133500043</t>
  </si>
  <si>
    <t>G07133510038</t>
  </si>
  <si>
    <t>G07135870003</t>
  </si>
  <si>
    <t>G07137280001</t>
  </si>
  <si>
    <t>G07137300001</t>
  </si>
  <si>
    <t>G07140420004</t>
  </si>
  <si>
    <t>G07140430005</t>
  </si>
  <si>
    <t>G07148900001</t>
  </si>
  <si>
    <t>G07148920001</t>
  </si>
  <si>
    <t>G07151850004</t>
  </si>
  <si>
    <t>G07151890003</t>
  </si>
  <si>
    <t>G07151900004</t>
  </si>
  <si>
    <t>J03385090002</t>
  </si>
  <si>
    <t>J03385300002</t>
  </si>
  <si>
    <t>J03385260001</t>
  </si>
  <si>
    <t>J03385270001</t>
  </si>
  <si>
    <t>J03385280001</t>
  </si>
  <si>
    <t>G07160440001</t>
  </si>
  <si>
    <t>G07163430003</t>
  </si>
  <si>
    <t>G07164530003</t>
  </si>
  <si>
    <t>G07164540003</t>
  </si>
  <si>
    <t>G07164690001</t>
  </si>
  <si>
    <t>G07166170001</t>
  </si>
  <si>
    <t>G07166200001</t>
  </si>
  <si>
    <t>Q09656890002</t>
  </si>
  <si>
    <t>Q09656910002</t>
  </si>
  <si>
    <t>G07171970001</t>
  </si>
  <si>
    <t>G07172050001</t>
  </si>
  <si>
    <t>G07176400004</t>
  </si>
  <si>
    <t>G07177660001</t>
  </si>
  <si>
    <t>G07177780001</t>
  </si>
  <si>
    <t>G07177820001</t>
  </si>
  <si>
    <t>G07177840001</t>
  </si>
  <si>
    <t>G07182570002</t>
  </si>
  <si>
    <t>S09194710002</t>
  </si>
  <si>
    <t>G07182580001</t>
  </si>
  <si>
    <t>G07182620004</t>
  </si>
  <si>
    <t>G07188240003</t>
  </si>
  <si>
    <t>G07188250003</t>
  </si>
  <si>
    <t>G07188260003</t>
  </si>
  <si>
    <t>G07188280004</t>
  </si>
  <si>
    <t>Q09665650002</t>
  </si>
  <si>
    <t>J03386940001</t>
  </si>
  <si>
    <t>G07194970001</t>
  </si>
  <si>
    <t>G07196250003</t>
  </si>
  <si>
    <t>G07196270003</t>
  </si>
  <si>
    <t>G07200570001</t>
  </si>
  <si>
    <t>J03387310002</t>
  </si>
  <si>
    <t>J03387340002</t>
  </si>
  <si>
    <t>G07209500001</t>
  </si>
  <si>
    <t>G07209580001</t>
  </si>
  <si>
    <t>G07209620001</t>
  </si>
  <si>
    <t>G07211590004</t>
  </si>
  <si>
    <t>G07212750001</t>
  </si>
  <si>
    <t>J03388510002</t>
  </si>
  <si>
    <t>J03388520002</t>
  </si>
  <si>
    <t>J03389200002</t>
  </si>
  <si>
    <t>J03389220002</t>
  </si>
  <si>
    <t>Q09681240002</t>
  </si>
  <si>
    <t>G07229100004</t>
  </si>
  <si>
    <t>G07229170004</t>
  </si>
  <si>
    <t>G07229260004</t>
  </si>
  <si>
    <t>G07232640004</t>
  </si>
  <si>
    <t>G07232960001</t>
  </si>
  <si>
    <t>G07238410001</t>
  </si>
  <si>
    <t>J03389780002</t>
  </si>
  <si>
    <t>J03389790002</t>
  </si>
  <si>
    <t>J03389800002</t>
  </si>
  <si>
    <t>J03389960002</t>
  </si>
  <si>
    <t>Q09691820002</t>
  </si>
  <si>
    <t>T03819100001</t>
  </si>
  <si>
    <t>T03819120001</t>
  </si>
  <si>
    <t>T03819140001</t>
  </si>
  <si>
    <t>T03819160001</t>
  </si>
  <si>
    <t>T03819180001</t>
  </si>
  <si>
    <t>T03819200001</t>
  </si>
  <si>
    <t>T03819220001</t>
  </si>
  <si>
    <t>T03819240001</t>
  </si>
  <si>
    <t>T03819260001</t>
  </si>
  <si>
    <t>T03819280001</t>
  </si>
  <si>
    <t>T03819300001</t>
  </si>
  <si>
    <t>T03819320001</t>
  </si>
  <si>
    <t>T03819340001</t>
  </si>
  <si>
    <t>T03819360001</t>
  </si>
  <si>
    <t>T03819380001</t>
  </si>
  <si>
    <t>T03819400001</t>
  </si>
  <si>
    <t>T03819420001</t>
  </si>
  <si>
    <t>T03819440001</t>
  </si>
  <si>
    <t>T03819460001</t>
  </si>
  <si>
    <t>T03819480001</t>
  </si>
  <si>
    <t>T03819500001</t>
  </si>
  <si>
    <t>T03819520001</t>
  </si>
  <si>
    <t>T03819540001</t>
  </si>
  <si>
    <t>T03819560001</t>
  </si>
  <si>
    <t>T03819580001</t>
  </si>
  <si>
    <t>T03819600001</t>
  </si>
  <si>
    <t>T03819620001</t>
  </si>
  <si>
    <t>T03819640001</t>
  </si>
  <si>
    <t>T03819660001</t>
  </si>
  <si>
    <t>T03819680001</t>
  </si>
  <si>
    <t>T03819700001</t>
  </si>
  <si>
    <t>T03819720001</t>
  </si>
  <si>
    <t>T03819740001</t>
  </si>
  <si>
    <t>T03819760001</t>
  </si>
  <si>
    <t>T03819780001</t>
  </si>
  <si>
    <t>T03819800001</t>
  </si>
  <si>
    <t>T03819820001</t>
  </si>
  <si>
    <t>T03819840001</t>
  </si>
  <si>
    <t>T03819860001</t>
  </si>
  <si>
    <t>T03819880001</t>
  </si>
  <si>
    <t>T03819910001</t>
  </si>
  <si>
    <t>T03819930001</t>
  </si>
  <si>
    <t>T03819950001</t>
  </si>
  <si>
    <t>T03819970001</t>
  </si>
  <si>
    <t>T03819990001</t>
  </si>
  <si>
    <t>T03820010001</t>
  </si>
  <si>
    <t>T03820030001</t>
  </si>
  <si>
    <t>T03820050001</t>
  </si>
  <si>
    <t>T03820070001</t>
  </si>
  <si>
    <t>T03820090001</t>
  </si>
  <si>
    <t>T03820110001</t>
  </si>
  <si>
    <t>T03820130001</t>
  </si>
  <si>
    <t>T03820150001</t>
  </si>
  <si>
    <t>T03820170001</t>
  </si>
  <si>
    <t>S09202960001</t>
  </si>
  <si>
    <t>S09204640004</t>
  </si>
  <si>
    <t>T03818080001</t>
  </si>
  <si>
    <t>T03818100001</t>
  </si>
  <si>
    <t>T03818120001</t>
  </si>
  <si>
    <t>T03818140001</t>
  </si>
  <si>
    <t>T03818160001</t>
  </si>
  <si>
    <t>T03818180001</t>
  </si>
  <si>
    <t>T03818200001</t>
  </si>
  <si>
    <t>T03818220001</t>
  </si>
  <si>
    <t>T03818240001</t>
  </si>
  <si>
    <t>T03818260001</t>
  </si>
  <si>
    <t>T03818280001</t>
  </si>
  <si>
    <t>T03818300001</t>
  </si>
  <si>
    <t>T03818320001</t>
  </si>
  <si>
    <t>T03818340001</t>
  </si>
  <si>
    <t>T03818360001</t>
  </si>
  <si>
    <t>T03818380001</t>
  </si>
  <si>
    <t>T03818400001</t>
  </si>
  <si>
    <t>T03818420001</t>
  </si>
  <si>
    <t>T03818440001</t>
  </si>
  <si>
    <t>T03818460001</t>
  </si>
  <si>
    <t>T03818480001</t>
  </si>
  <si>
    <t>T03818500001</t>
  </si>
  <si>
    <t>T03818520001</t>
  </si>
  <si>
    <t>T03818540001</t>
  </si>
  <si>
    <t>T03818560001</t>
  </si>
  <si>
    <t>T03818580001</t>
  </si>
  <si>
    <t>T03818600001</t>
  </si>
  <si>
    <t>T03818620001</t>
  </si>
  <si>
    <t>T03818640001</t>
  </si>
  <si>
    <t>T03818660001</t>
  </si>
  <si>
    <t>T03818680001</t>
  </si>
  <si>
    <t>T03818700001</t>
  </si>
  <si>
    <t>T03818720001</t>
  </si>
  <si>
    <t>T03818740001</t>
  </si>
  <si>
    <t>T03818760001</t>
  </si>
  <si>
    <t>T03818780001</t>
  </si>
  <si>
    <t>T03818800001</t>
  </si>
  <si>
    <t>T03818820001</t>
  </si>
  <si>
    <t>T03818840001</t>
  </si>
  <si>
    <t>T03818860001</t>
  </si>
  <si>
    <t>T03818880001</t>
  </si>
  <si>
    <t>T03818900001</t>
  </si>
  <si>
    <t>T03818920001</t>
  </si>
  <si>
    <t>T03818940001</t>
  </si>
  <si>
    <t>T03818960001</t>
  </si>
  <si>
    <t>T03818980001</t>
  </si>
  <si>
    <t>T03819000001</t>
  </si>
  <si>
    <t>T03819020001</t>
  </si>
  <si>
    <t>T03819040001</t>
  </si>
  <si>
    <t>T03819060001</t>
  </si>
  <si>
    <t>T03819080001</t>
  </si>
  <si>
    <t>G07243120003</t>
  </si>
  <si>
    <t>G07244650003</t>
  </si>
  <si>
    <t>G07244660003</t>
  </si>
  <si>
    <t>G07248150004</t>
  </si>
  <si>
    <t>J03389620001</t>
  </si>
  <si>
    <t>00099021001 DEP.DE CHEQ.AJENOS,RET.DE NO_CONCILIADO CAM.,CONCEPTO: PAGO INCAPACIDADES TEMPORALES (REEMBOLSO) MINISTERIO DE ECONOMIA FINANZAS PUBLICAS,DEP.: CAJA NACIONAL DE SALUD , PROCEDENCIA: BANCO UNION S.A., CHEQUE: 15058, FECHA DE EMISION:15/03/2018</t>
  </si>
  <si>
    <t>00099021001 DEP.DE CHEQ.AJENOS,RET.DE NO_CONCILIADO CAM.,CONCEPTO: PAGO INCAPACIDADES TEMPORALES (REEMBOLSO) MINISTERIO DE ECONOMIA FINANZAS PUBLICAS,DEP.: CAJA NACIONAL DE SALUD , PROCEDENCIA: BANCO UNION S.A., CHEQUE: 15060, FECHA DE EMISION:15/03/2018</t>
  </si>
  <si>
    <t>00099021001 DEP.DE CHEQ.AJENOS,RET.DE NO_CONCILIADO CAM.,CONCEPTO: PAGO INCAPACIDADES TEMPORALES (REEMBOLSO) MINISTERIO DE ECONOMIA FINANZAS PUBLICAS,DEP.: CAJA NACIONAL DE SALUD , PROCEDENCIA: BANCO UNION S.A., CHEQUE: 15059, FECHA DE EMISION:15/03/2018</t>
  </si>
  <si>
    <t>00099021001 DEP.DE CHEQ.AJENOS,RET.DE CAM.,CONCEPTO: BARBERY MONTERO JOHNNY,DEP.: BANCO UNION S.A. , PROCEDENCIA: BANCO UNION S.A., CHEQUE: 154466, FECHA DE EMISION:10/04/2018</t>
  </si>
  <si>
    <t>00015011108 DEP.DE CHEQ.AJENOS,RET.DE CAM.,CONCEPTO: DEVOLUCION DE FONDOS,DEP.: MIN. GOBIERNO , PROCEDENCIA: BANCO UNION S.A., CHEQUE: 51048, FECHA DE EMISION:28/03/2018</t>
  </si>
  <si>
    <t>00099021001 DEP.DE CHEQ.AJENOS,RET.DE CAM.,CONCEPTO: COMPENSACION MENSUAL DE COTIZACION,DEP.: FUTURO DE BOLIVIA S.A AFP , PROCEDENCIA: BANCO DE CREDITO DE BOLIVIA S.A., CHEQUE: 53429, FECHA DE EMISION:23/04/2018</t>
  </si>
  <si>
    <t>00099021001 DEP.DE CHEQ.AJENOS,RET.DE CAM.,CONCEPTO: COMPENSACION MENSUAL DE COTIZACION,DEP.: FUTURO DE BOLIVIA S.A. AFP , PROCEDENCIA: BANCO DE CREDITO DE BOLIVIA S.A., CHEQUE: 53287, FECHA DE EMISION:11/04/2018</t>
  </si>
  <si>
    <t>00099021001 DEP.DE CHEQ.AJENOS,RET.DE CAM.,CONCEPTO: DEP FONDOS TGN POR CIERRE TRIMESTRAL (ENERO-MARZO/2018),DEP.: MMAYA/SERNAP/PNANMI MADIDI , PROCEDENCIA: BANCO UNION S.A., CHEQUE: 1452, FECHA DE EMISION:13/04/2018</t>
  </si>
  <si>
    <t>00099021001 DEP.DE CHEQ.AJENOS,RET.DE CAM.,CONCEPTO: DEVOLUCION COBROS INDEBIDOS GRUPO N° 13 COMPROBANTE N° 65 DE FECHA 3-04-18,DEP.: SENASIR , PROCEDENCIA: BANCO UNION S.A., CHEQUE: 7869, FECHA DE EMISION:03/04/2018</t>
  </si>
  <si>
    <t>00016071101 DEPOSITO DE EFECTIVO, DEPOSITANTE: MARIA EUGENIA ASINA VALDA, CONCEPTO: DEVOLUCION DE SALDO POR FONDOS EN AVANCE, CUENTA DE DEPOSITO: CUENTA UNICA DEL TESORO</t>
  </si>
  <si>
    <t>00099021001 DEP.DE CHEQ.AJENOS,RET.DE CAM.,CONCEPTO: TRANSFERENCIA DE RECURSOS (MORATO ROJAS MARIA EUGENIA),DEP.: MINISTERIO DE EDUCACION , PROCEDENCIA: BANCO UNION S.A., CHEQUE: 22122, FECHA DE EMISION:02/04/2018</t>
  </si>
  <si>
    <t>00099021001 DEP.DE CHEQ.AJENOS,RET.DE CAM.,CONCEPTO: TRANSFERENCIA DE RECURSOS (SANABRIA OSINA MARIA CRISTINA),DEP.: MINISTERIO DE EDUCACION , PROCEDENCIA: BANCO UNION S.A., CHEQUE: 22121, FECHA DE EMISION:02/04/2018</t>
  </si>
  <si>
    <t>00099021001 DEP.DE CHEQ.AJENOS,RET.DE CAM.,CONCEPTO: TRANSFERENCIA DE RECURSOS (ALBA SUAREZ MARIA ROSA),DEP.: MINISTERIO DE EDUCACION , PROCEDENCIA: BANCO UNION S.A., CHEQUE: 22120, FECHA DE EMISION:02/04/2018</t>
  </si>
  <si>
    <t>00099021001 DEP.DE CHEQ.AJENOS,RET.DE CAM.,CONCEPTO: DEVOLUCION DE CC NO COBRADA DICIEMBRE 2017,DEP.: LA VITALICIA SEGUROS Y REASEGUROS DE VIDA S.A. , PROCEDENCIA: BANCO BISA S.A., CHEQUE: 46274, FECHA DE EMISION:04/04/2018</t>
  </si>
  <si>
    <t>00099021001 DEP.DE CHEQ.AJENOS,RET.DE CAM.,CONCEPTO: DEVOLUCION PASAJES NACIONALES GESTION 2015 S/G NOTA PGE / DGAA N° 014/18,DEP.: BOA - BOLIVIANA DE AVIACION , PROCEDENCIA: BANCO UNION S.A., CHEQUE: 8833, FECHA DE EMISION:13/04/2018</t>
  </si>
  <si>
    <t>00591012001 DEPOSITO DE EFECTIVO, DEPOSITANTE: TELEFERICOS DOPPELMAYR BOLIVIA S.A., CONCEPTO: DEVOLUCION PAGO EPSAS POR DAÑOS OCASIONADOS EN LOS MESES DICIEMBRE/2017 ENERO/2018, CUENTA DE DEPOSITO: CUENTA UNICA DEL TESORO</t>
  </si>
  <si>
    <t>00099021001 DEP.DE CHEQ.AJENOS,RET.DE CAM.,CONCEPTO: DEVOLUCION PRIMA,DEP.: CREDINFORM INTERNATIONAL S.A. , PROCEDENCIA: BANCO MERCANTIL SANTA CRUZ SA., CHEQUE: 112728, FECHA DE EMISION:02/04/2018</t>
  </si>
  <si>
    <t>00099021001 DEP.DE CHEQ.AJENOS,RET.DE CAM.,CONCEPTO: ELIZABETH FLORES ORTEGA,DEP.: BANCO UNION S.A. , PROCEDENCIA: BANCO UNION S.A., CHEQUE: 154461, FECHA DE EMISION:02/04/2018</t>
  </si>
  <si>
    <t>00212082001 DEPOSITO DE EFECTIVO, DEPOSITANTE: ADALBERTO VELARDE CARASANI, CONCEPTO: DEVOLUCION DE FONDOS EN AVANCE, CUENTA DE DEPOSITO: CUENTA UNICA DEL TESORO</t>
  </si>
  <si>
    <t>00099021001 DEP.DE CHEQ.AJENOS,RET.DE CAM.,CONCEPTO: FRACCION COMPLEMENTARIA MENSUAL,DEP.: FUTURO DE BOLIVIA S.A. AFP , PROCEDENCIA: BANCO DE CREDITO DE BOLIVIA S.A., CHEQUE: 53288, FECHA DE EMISION:11/04/2018</t>
  </si>
  <si>
    <t>00373024105 DEPOSITO DE EFECTIVO, DEPOSITANTE: PRODUCCION DE PAPA COMUNIDAD PAMPA LUPIARA CH., CONCEPTO: DEVOLUCION DE INTERESES, CUENTA DE DEPOSITO: CUENTA UNICA DEL TESORO</t>
  </si>
  <si>
    <t>00373024105 DEPOSITO DE EFECTIVO, DEPOSITANTE: GONZALO L. CALLE PAXIPATTY, CONCEPTO: DEVOLUCION DE INTERESES GENERADAS DEL EXTRACTO BANCARIO, CUENTA DE DEPOSITO: CUENTA UNICA DEL TESORO</t>
  </si>
  <si>
    <t>00373024105 DEPOSITO DE EFECTIVO, DEPOSITANTE: GONZALO LUIS CALLE PAXIPATTY, CONCEPTO: DEVOLUCION DE RECURSOS NO EJECUTADOS, CUENTA DE DEPOSITO: CUENTA UNICA DEL TESORO</t>
  </si>
  <si>
    <t>00099021001 DEP.DE CHEQ.AJENOS,RET.DE CAM.,CONCEPTO: PAGO AL MINISTERIO DE ECONOMIA Y FINANZAS PUBLICAS POR DEVOLUCION DE NOTA DE CREDITO FISCAL AZUCAR,DEP.: INSUMOS BOLIVIA , PROCEDENCIA: BANCO UNION S.A., CHEQUE: 572, FECHA DE EMISION:12/04/2018</t>
  </si>
  <si>
    <t>00099021001 DEP.DE CHEQ.AJENOS,RET.DE CAM.,CONCEPTO: PAGO DEVOLUCION DE PASAJE A LA AGENCIA DE VIAJE BOLTUR TKT 2890300173417,2890300173409,DEP.: TRANSPORTE AEREO MILITAR , PROCEDENCIA: BANCO UNION S.A., CHEQUE: 19353, FECHA DE EMISION:09/04/2018</t>
  </si>
  <si>
    <t>00099021001 DEP.DE CHEQ.AJENOS,RET.DE CAM.,CONCEPTO: PAGO INCAPACIDADES TEMPORALES REEMBOLSO MINISTERIO DE ECONOMIA Y FINANZAS PUBLICAS,DEP.: CAJA NACIONAL DE SALUD , PROCEDENCIA: BANCO UNION S.A., CHEQUE: 15183, FECHA DE EMISION:04/04/2018</t>
  </si>
  <si>
    <t>00597012001 DEP.DE CHEQ.AJENOS,RET.DE CAM.,CONCEPTO: RECURSOS PROPIOS VENTAS YLB,DEP.: YACIMIENTOS DE LITIO BOLIVIANOS , PROCEDENCIA: BANCO UNION S.A., CHEQUE: 65, FECHA DE EMISION:02/04/2018</t>
  </si>
  <si>
    <t>00099021001 DEP.DE CHEQ.AJENOS,RET.DE CAM.,CONCEPTO: PAGO INCAPACIDADES TEMPORALES REEMBOLSO MINISTERIO DE ECONOMIA Y FINANZAS PUBLICAS,DEP.: CAJA NACIONAL DE SALUD , PROCEDENCIA: BANCO UNION S.A., CHEQUE: 15184, FECHA DE EMISION:04/04/2018</t>
  </si>
  <si>
    <t>00099021001 DEP.DE CHEQ.AJENOS,RET.DE CAM.,CONCEPTO: PAGO INCAPACIDADES TEMPORALES REEMBOLSO MINISTERIO DE ECONOMIA Y FINANZAS PUBLICAS,DEP.: CAJA NACIONAL DE SALUD , PROCEDENCIA: BANCO UNION S.A., CHEQUE: 15185, FECHA DE EMISION:04/04/2018</t>
  </si>
  <si>
    <t>00099021001 DEP.DE CHEQ.AJENOS,RET.DE CAM.,CONCEPTO: PAGO POR ENFERMEDAD COMUN, CORRESPONDIENTE AL MES DE FEBRERO DE 2018,DEP.: CAJA DE SALUD DE LA BANCA PRIVADA , PROCEDENCIA: BANCO NACIONAL DE BOLIVIA S.A., CHEQUE: 6895075, FECHA DE EMISION:26/03/2018</t>
  </si>
  <si>
    <t>00373024101 DEPOSITO DE EFECTIVO, DEPOSITANTE: JAIME MOLLO CHAVEZ, CONCEPTO: DEVOLUCION DE FONDOS EN AVANCE, CUENTA DE DEPOSITO: CUENTA UNICA DEL TESORO</t>
  </si>
  <si>
    <t>00206012001 DEPOSITO DE EFECTIVO, DEPOSITANTE: TANIA TABORGA VARGAS C.I. 7580964, CONCEPTO: DEVOLUCION DE HABERES DICIEMBRE 2017, CUENTA DE DEPOSITO: CUENTA UNICA DEL TESORO</t>
  </si>
  <si>
    <t>00212082001 DEPOSITO DE EFECTIVO, DEPOSITANTE: TEODORA VENTURA COYO, CONCEPTO: DEVOLUCION DE GASTOS OPERATIVOS, CUENTA DE DEPOSITO: CUENTA UNICA DEL TESORO</t>
  </si>
  <si>
    <t>00099021001 DEP.DE CHEQ.AJENOS,RET.DE CAM.,CONCEPTO: REEMBOLSO DE BAJAS MEDICAS POR INCAPACIDAD TEMPORAL,DEP.: MINISTERIO DE SALUD , PROCEDENCIA: BANCO UNION S.A., CHEQUE: 26723, FECHA DE EMISION:23/03/2018</t>
  </si>
  <si>
    <t>00099021001 DEP.DE CHEQ.AJENOS,RET.DE CAM.,CONCEPTO: REVERSION FRACCION DICIEMBRE NUAS 26805960,19587156 Y 12299431,DEP.: SEGUROS PROVIDA SA , PROCEDENCIA: BANCO NACIONAL DE BOLIVIA S.A., CHEQUE: 4350264, FECHA DE EMISION:09/04/2018</t>
  </si>
  <si>
    <t>00099021001 DEP.DE CHEQ.AJENOS,RET.DE CAM.,CONCEPTO: WILLY GONZALO CABEZAS IGLESIAS,DEP.: BANCO UNION S.A. , PROCEDENCIA: BANCO UNION S.A., CHEQUE: 154470, FECHA DE EMISION:16/04/2018</t>
  </si>
  <si>
    <t>00099021001 DEPOSITO DE EFECTIVO, DEPOSITANTE: ABRAHAM ALARCON CALZADA, CONCEPTO: DEVOLUCION, CUENTA DE DEPOSITO: CUENTA UNICA DEL TESORO</t>
  </si>
  <si>
    <t>00020031101 DEPOSITO DE EFECTIVO, DEPOSITANTE: FROILAN MARIN ALANOCA CI 4796736 LP, CONCEPTO: REVERSION POR CONCEPTO DE VIATICOS PERIODO VESTIBULAR, CUENTA DE DEPOSITO: CUENTA UNICA DEL TESORO</t>
  </si>
  <si>
    <t>00099021001 DEPOSITO DE EFECTIVO, DEPOSITANTE: AGUIRRE HAUG ROSA CI 1616147, CONCEPTO: DEVOLUCION DE SALARIO EXCEDENTE AL DEL PRESIDENTE MARZO 2018, CUENTA DE DEPOSITO: CUENTA UNICA DEL TESORO</t>
  </si>
  <si>
    <t>00212082001 DEPOSITO DE EFECTIVO, DEPOSITANTE: INRA-DEMETRIO SANCHEZ VARGAS, CONCEPTO: DEVOLUCION DE VIATICOS, CUENTA DE DEPOSITO: CUENTA UNICA DEL TESORO</t>
  </si>
  <si>
    <t>00099021001 DEPOSITO DE EFECTIVO, DEPOSITANTE: AMELIA APAZA DE APAZA, CONCEPTO: DEVOLUCION POR CONCEPTO " SENASIR ", CUENTA DE DEPOSITO: CUENTA UNICA DEL TESORO</t>
  </si>
  <si>
    <t>00099021001 DEPOSITO DE EFECTIVO, DEPOSITANTE: AMERICA GONZALES HERRERA, CONCEPTO: DEVOLUCION RENTA, CUENTA DE DEPOSITO: CUENTA UNICA DEL TESORO</t>
  </si>
  <si>
    <t>00373024105 DEPOSITO DE EFECTIVO, DEPOSITANTE: PROYECTO APOYO Y FORTALECIMIENTO DE LA GESTION, CONCEPTO: DEVOLUCION DE SALDOS NO EJECUTADOS, CUENTA DE DEPOSITO: CUENTA UNICA DEL TESORO</t>
  </si>
  <si>
    <t>00212014305 DEPOSITO DE EFECTIVO, DEPOSITANTE: LUIS HORACIO PLATA CHUQUIMIA 4744604 LP, CONCEPTO: DEVOLUCION DE HABERES GESTION 2017, CUENTA DE DEPOSITO: CUENTA UNICA DEL TESORO</t>
  </si>
  <si>
    <t>00099021001 DEPOSITO DE EFECTIVO, DEPOSITANTE: ARTEAGA LOAYZA RAUL ANTONIO, CONCEPTO: REVERSION DE HABERES MARZO 2018 PREV. 2067 N PLANILLA 2340 DE ARTEAGA LOAYZA RAUL ANTONIO, CUENTA DE DEPOSITO: CUENTA UNICA DEL TESORO</t>
  </si>
  <si>
    <t>00099021001 DEPOSITO DE EFECTIVO, DEPOSITANTE: ARTEAGA LOAYZA RAUL ANTONIO, CONCEPTO: REVERSION DE HABERES MARZO 2018 PREV. 2067 N° PLANILLAS 2340 DE ARTEAGA LOAYZA RAUL ANTONIO, CUENTA DE DEPOSITO: CUENTA UNICA DEL TESORO</t>
  </si>
  <si>
    <t>00099021001 DEPOSITO DE EFECTIVO, DEPOSITANTE: ASUNTA ELIZABETH PARI MUÑOZ, CONCEPTO: DOBLE PERCEPCION, CUENTA DE DEPOSITO: CUENTA UNICA DEL TESORO</t>
  </si>
  <si>
    <t>00099021001 DEPOSITO DE EFECTIVO, DEPOSITANTE: AURELIO CHUQUIMIA - INSA, CONCEPTO: REVERSION, CUENTA DE DEPOSITO: CUENTA UNICA DEL TESORO</t>
  </si>
  <si>
    <t>00099021001 DEPOSITO DE EFECTIVO, DEPOSITANTE: BARRIOS VILLA ALFONSO CI 1253043, CONCEPTO: DEVOLUCION DE SALARIO EXCEDENTE AL DEL PRESIDENTE MARZO 2018, CUENTA DE DEPOSITO: CUENTA UNICA DEL TESORO</t>
  </si>
  <si>
    <t>00099021001 DEPOSITO DE EFECTIVO, DEPOSITANTE: BASILIA HORTENCIA CABRERA COLQUE, CONCEPTO: REVERSION TOTAL, CUENTA DE DEPOSITO: CUENTA UNICA DEL TESORO</t>
  </si>
  <si>
    <t>00099021001 DEPOSITO DE EFECTIVO, DEPOSITANTE: BRACAMONTE ALANIZ HUMBERTO CI 5567062, CONCEPTO: DEVOLUCION DE SALARIO EXCEDENTE AL DEL PRESIDENTE MARZO 2018, CUENTA DE DEPOSITO: CUENTA UNICA DEL TESORO</t>
  </si>
  <si>
    <t>00099021001 DEPOSITO DE EFECTIVO, DEPOSITANTE: CALLE ARACENA JOSE MANUEL CI 1284098, CONCEPTO: DEVOLUCION DE SALARIO EXCEDENTE AL DEL PRESIDENTE MARZO 2018, CUENTA DE DEPOSITO: CUENTA UNICA DEL TESORO</t>
  </si>
  <si>
    <t>00099021001 DEPOSITO DE EFECTIVO, DEPOSITANTE: CAMARGO BARRIONUEVO HERNAN CI 1394844, CONCEPTO: DEVOLUCION DE SALARIO EXCEDENTE AL DEL PRESIDENTE MARZO 2018, CUENTA DE DEPOSITO: CUENTA UNICA DEL TESORO</t>
  </si>
  <si>
    <t>00099021001 DEPOSITO DE EFECTIVO, DEPOSITANTE: CAP. INF. JORGE LUIS MERCADO MERIDA, CONCEPTO: DEVOLUCION DE PASAJES CAP. INF. JORGE LUIS MERCADO MERIDA, CUENTA DE DEPOSITO: CUENTA UNICA DEL TESORO</t>
  </si>
  <si>
    <t>00099021001 DEPOSITO DE EFECTIVO, DEPOSITANTE: CARLA MELISA LOPEZ ROSSE LOAIZA, CONCEPTO: DEVOLUCION DE AGUINALDO EN DEMASIA POR RENUNCIA, CUENTA DE DEPOSITO: CUENTA UNICA DEL TESORO</t>
  </si>
  <si>
    <t>00099021001 DEPOSITO DE EFECTIVO, DEPOSITANTE: CARMEN EDUBIGES SURCO GUACHALLA, CONCEPTO: DOBLE PERCEPCION, CUENTA DE DEPOSITO: CUENTA UNICA DEL TESORO</t>
  </si>
  <si>
    <t>00099021001 DEPOSITO DE EFECTIVO, DEPOSITANTE: CATALINA GUTIERREZ MAMANI, CONCEPTO: DEVOLUCION SENASIR, CUENTA DE DEPOSITO: CUENTA UNICA DEL TESORO</t>
  </si>
  <si>
    <t>00099021001 DEPOSITO DE EFECTIVO, DEPOSITANTE: CECILIA FLORES DE CEÑI, CONCEPTO: COBRO INDEBIDO DE SENASIR DEL MES DE ABRIL, CUENTA DE DEPOSITO: CUENTA UNICA DEL TESORO</t>
  </si>
  <si>
    <t>00099021001 DEPOSITO DE EFECTIVO, DEPOSITANTE: CELIA PELAEZ AGUILAR, CONCEPTO: REVERSION DE BOLETA NO CORRESPONDE EL PAGO, CUENTA DE DEPOSITO: CUENTA UNICA DEL TESORO</t>
  </si>
  <si>
    <t>00099021001 DEPOSITO DE EFECTIVO, DEPOSITANTE: CENTRO INTERNACIONAL DE LA QUINUA, CONCEPTO: DEVOLUCION DE RECURSOS POR REVERSION, CUENTA DE DEPOSITO: CUENTA UNICA DEL TESORO</t>
  </si>
  <si>
    <t>00099021001 DEPOSITO DE EFECTIVO, DEPOSITANTE: CIRO GERMAN ALAVIA MARIN, CONCEPTO: DEVOLUCION POR REMUNEERACION MAXIMA PERMITIDA EN EL SECTOR PUBLICO AGOSTO 2017, CUENTA DE DEPOSITO: CUENTA UNICA DEL TESORO</t>
  </si>
  <si>
    <t>00099021001 DEPOSITO DE EFECTIVO, DEPOSITANTE: CIRO GERMAN ALAVIA MARIN, CONCEPTO: DEVOLUCION POR REMUNERACION MAXIMA PERMITIDA EN EL SECTOR PUBLICO SEPTIEMBRE 2017, CUENTA DE DEPOSITO: CUENTA UNICA DEL TESORO</t>
  </si>
  <si>
    <t>00099021001 DEPOSITO DE EFECTIVO, DEPOSITANTE: CONSTANTINO PATZI MEDINA, CONCEPTO: COMPROMISO DEVOLUCION DE DEUDA, CUENTA DE DEPOSITO: CUENTA UNICA DEL TESORO</t>
  </si>
  <si>
    <t>00086031101 DEPOSITO DE EFECTIVO, DEPOSITANTE: ROLANDO CESPEDES PAREDES, CONCEPTO: DEVOLUCION, CUENTA DE DEPOSITO: CUENTA UNICA DEL TESORO</t>
  </si>
  <si>
    <t>00086031101 DEPOSITO DE EFECTIVO, DEPOSITANTE: ROLANDO CESPEDES PAREDES, CONCEPTO: COSTAS, CUENTA DE DEPOSITO: CUENTA UNICA DEL TESORO</t>
  </si>
  <si>
    <t>00291012002 DEPOSITO DE EFECTIVO, DEPOSITANTE: ADM BOLIVIANA DE CARRETERAS, CONCEPTO: DEVOLUCION DE LLAMADAS, CUENTA DE DEPOSITO: CUENTA UNICA DEL TESORO</t>
  </si>
  <si>
    <t>00130012002 DEPOSITO DE EFECTIVO, DEPOSITANTE: LUIS FEDERICO MARTINEZ RETAMOZO, CONCEPTO: DEVOLUCION POR CONCEPTO COMPRA DE GASOLINA, CUENTA DE DEPOSITO: CUENTA UNICA DEL TESORO</t>
  </si>
  <si>
    <t>00099021001 DEPOSITO DE EFECTIVO, DEPOSITANTE: DINA S, SALAZAR RECAMO, CONCEPTO: DEVOLUCION AL SENASIR, CUENTA DE DEPOSITO: CUENTA UNICA DEL TESORO</t>
  </si>
  <si>
    <t>00099021001 DEPOSITO DE EFECTIVO, DEPOSITANTE: DINA SUSANA SALAZAR RECAMO, CONCEPTO: DEVOLUCION AL SENASIR, CUENTA DE DEPOSITO: CUENTA UNICA DEL TESORO</t>
  </si>
  <si>
    <t>00099021001 DEPOSITO DE EFECTIVO, DEPOSITANTE: DIONICIA ORTEGA ORUÑO, CONCEPTO: DOBLE PERCEPCION, CUENTA DE DEPOSITO: CUENTA UNICA DEL TESORO</t>
  </si>
  <si>
    <t>00099021001 DEPOSITO DE EFECTIVO, DEPOSITANTE: DULIA SOLANO GARRO, CONCEPTO: DEVOLUCION DE PASAJES, CUENTA DE DEPOSITO: CUENTA UNICA DEL TESORO</t>
  </si>
  <si>
    <t>00099021001 DEPOSITO DE EFECTIVO, DEPOSITANTE: EDMUNDO PACHECO ROQUE, CONCEPTO: REVERSION DE HABERES DE MES DE AGOSTO 2017, CUENTA DE DEPOSITO: CUENTA UNICA DEL TESORO</t>
  </si>
  <si>
    <t>00099021001 DEPOSITO DE EFECTIVO, DEPOSITANTE: MINISTERIO DE DEFENSA, CONCEPTO: REVERSION PASAJES PREV. N° P-9007/17 N° DE CARGO DE CUENTA, CUENTA DE DEPOSITO: CUENTA UNICA DEL TESORO</t>
  </si>
  <si>
    <t>00099021001 DEPOSITO DE EFECTIVO, DEPOSITANTE: EDMUNDO PACHECO ROQUE, CONCEPTO: REVERSION DE HABERES DE MES DE JULIO 2017, CUENTA DE DEPOSITO: CUENTA UNICA DEL TESORO</t>
  </si>
  <si>
    <t>00099021001 DEPOSITO DE EFECTIVO, DEPOSITANTE: EINAR ERIC SOLIZ FLORES, CONCEPTO: DEVOLUCION DE PASAJES, CUENTA DE DEPOSITO: CUENTA UNICA DEL TESORO</t>
  </si>
  <si>
    <t>00099021001 DEPOSITO DE EFECTIVO, DEPOSITANTE: ELENA NINA MAMANI, CONCEPTO: DEVOLUCION POR DOBLE PERCEPCION, CUENTA DE DEPOSITO: CUENTA UNICA DEL TESORO</t>
  </si>
  <si>
    <t>00099021001 DEPOSITO DE EFECTIVO, DEPOSITANTE: ELVIRA COCA VEIZAGA, CONCEPTO: DOBLE PERCEPCION, CUENTA DE DEPOSITO: CUENTA UNICA DEL TESORO</t>
  </si>
  <si>
    <t>00099021001 DEPOSITO DE EFECTIVO, DEPOSITANTE: ERNESTO PEREYRA VILLEGAS, CONCEPTO: DOBLE PERSEPCION, CUENTA DE DEPOSITO: CUENTA UNICA DEL TESORO</t>
  </si>
  <si>
    <t>00099021001 DEPOSITO DE EFECTIVO, DEPOSITANTE: FATIMA CABALLERO R., CONCEPTO: DOBLE PERCEPCION DEVOLUCION, CUENTA DE DEPOSITO: CUENTA UNICA DEL TESORO</t>
  </si>
  <si>
    <t>00099021001 DEPOSITO DE EFECTIVO, DEPOSITANTE: FAUSTINO QUISPE GUTIERREZ, CONCEPTO: DEVOLUCION DE HABERES, CUENTA DE DEPOSITO: CUENTA UNICA DEL TESORO</t>
  </si>
  <si>
    <t>00099021001 DEPOSITO DE EFECTIVO, DEPOSITANTE: FELIPE PAÑUNI ALI, CONCEPTO: DEVOLUCION DE HABERES DE MES FEBRERO, CUENTA DE DEPOSITO: CUENTA UNICA DEL TESORO</t>
  </si>
  <si>
    <t>00099021001 DEPOSITO DE EFECTIVO, DEPOSITANTE: FLAVIA ARACELLY VEGA QUINTANA, CONCEPTO: DEVOLUCION DE HABERES, CUENTA DE DEPOSITO: CUENTA UNICA DEL TESORO</t>
  </si>
  <si>
    <t>00099021001 DEPOSITO DE EFECTIVO, DEPOSITANTE: FLORENCIO PAREDES QUISPE, CONCEPTO: DOBLE PERCEPCION, CUENTA DE DEPOSITO: CUENTA UNICA DEL TESORO</t>
  </si>
  <si>
    <t>00010011101 DEP.DE CHEQ.AJENOS,RET.DE CAM.,CONCEPTO: REEMBOLSO DE SUBSIDIO DE INCAPACIDAD TEMPORAL ENERO 2018,DEP.: CAJA BANCARIA ESTATAL DE SALUD , PROCEDENCIA: BANCO UNION S.A., CHEQUE: 26603, FECHA DE EMISION:13/03/2018</t>
  </si>
  <si>
    <t>00099021001 DEP.DE CHEQ.AJENOS,RET.DE CAM.,CONCEPTO: REVERSION SALDOS NO EJECUTADOS GESTIONES PASADAS,DEP.: MINISTERIO DE DEFENSA , PROCEDENCIA: BANCO UNION S.A., CHEQUE: 102, FECHA DE EMISION:03/04/2018</t>
  </si>
  <si>
    <t>00099021001 DEP.DE CHEQ.AJENOS,RET.DE CAM.,CONCEPTO: REVERSION SALDOS NO EJECUTADOS GESTIONES PASADAS,DEP.: MINISTERIO DE DEFENSA , PROCEDENCIA: BANCO UNION S.A., CHEQUE: 129, FECHA DE EMISION:03/04/2018</t>
  </si>
  <si>
    <t>00099021001 DEP.DE CHEQ.AJENOS,RET.DE CAM.,CONCEPTO: REVERSION SALDOS NO EJECUTADOS GESTIONES PASADAS,DEP.: MINISTERIO DE DEFENSA , PROCEDENCIA: BANCO UNION S.A., CHEQUE: 130, FECHA DE EMISION:03/04/2018</t>
  </si>
  <si>
    <t>00099021001 DEP.DE CHEQ.AJENOS,RET.DE CAM.,CONCEPTO: REVERSION SALDOS NO EJECUTADOS GESTIONES PASADAS,DEP.: MINISTERIO DE DEFENSA , PROCEDENCIA: BANCO UNION S.A., CHEQUE: 101, FECHA DE EMISION:29/03/2018</t>
  </si>
  <si>
    <t>00099021001 DEP.DE CHEQ.AJENOS,RET.DE CAM.,CONCEPTO: REVERSION SALDOS NO EJECUTADOS GESTIONES PASADAS,DEP.: MINISTERIO DE DEFENSA , PROCEDENCIA: BANCO UNION S.A., CHEQUE: 52, FECHA DE EMISION:03/04/2018</t>
  </si>
  <si>
    <t>00099021001 DEP.DE CHEQ.AJENOS,RET.DE CAM.,CONCEPTO: REVERSION SALDOS NO EJECUTADOS GESTIONES PASADAS,DEP.: MINISTERIO DE DEFENSA , PROCEDENCIA: BANCO UNION S.A., CHEQUE: 19423, FECHA DE EMISION:29/03/2018</t>
  </si>
  <si>
    <t>00099021001 DEP.DE CHEQ.AJENOS,RET.DE CAM.,CONCEPTO: REVERSION HABERES DEVUELTOS POR PERSONAL DE LAS FF.AA.,DEP.: MINISTERIO DE DEFENSA , PROCEDENCIA: BANCO UNION S.A., CHEQUE: 9678, FECHA DE EMISION:10/04/2018</t>
  </si>
  <si>
    <t>00020011103 DEP.DE CHEQ.AJENOS,RET.DE CAM.,CONCEPTO: REVERSION VIATICOS GESTIONES PASADAS,DEP.: MINISTERIO DE DEFENSA , PROCEDENCIA: BANCO UNION S.A., CHEQUE: 15738, FECHA DE EMISION:29/03/2018</t>
  </si>
  <si>
    <t>00099021001 DEP.DE CHEQ.AJENOS,RET.DE CAM.,CONCEPTO: REVERSION SALDOS NO EJECUTADOS GASTOS GESTIONES PASADAS,DEP.: MINISTERIO DE DEFENSA , PROCEDENCIA: BANCO UNION S.A., CHEQUE: 19428, FECHA DE EMISION:03/04/2018</t>
  </si>
  <si>
    <t>00099021001 DEPOSITO DE EFECTIVO, DEPOSITANTE: FRANKLIN ALEGRIA, CONCEPTO: DEVOLUCION POR COMBUSTIBLE, CUENTA DE DEPOSITO: CUENTA UNICA DEL TESORO</t>
  </si>
  <si>
    <t>00099021001 DEPOSITO DE EFECTIVO, DEPOSITANTE: FUERTES CALLAPINO BERNARDINO CI 1283979, CONCEPTO: DEVOLUCION DE SALARIO EXCEDENTE AL DEL PRESIDENTE MARZO 2018, CUENTA DE DEPOSITO: CUENTA UNICA DEL TESORO</t>
  </si>
  <si>
    <t>00099021001 DEPOSITO DE EFECTIVO, DEPOSITANTE: FUNDACION BRIGADA MEDICA CUBANA, CONCEPTO: DEVOL POR CONCEPTO DE MANTENIMIENTO Y REPARACION DE VEHICULOS CORRESPONDIENTE AL MES DE MARZO/18, CUENTA DE DEPOSITO: CUENTA UNICA DEL TESORO</t>
  </si>
  <si>
    <t>00099021001 DEPOSITO DE EFECTIVO, DEPOSITANTE: FUNDACION BRIGADA MEDICA CUBANA, CONCEPTO: DEVOLUCION POR CONCEPTO DE ALIMENTO CORRESPONDIENTE AL MES DE MARZO/2018, CUENTA DE DEPOSITO: CUENTA UNICA DEL TESORO</t>
  </si>
  <si>
    <t>00099021001 DEPOSITO DE EFECTIVO, DEPOSITANTE: FUNDACION BRIGADA MEDICA CUBANA, CONCEPTO: DEVOLUCION POR CONCEPTO DE COMBUSTIBLE CORRESPONDIENTE AL MES DE MARZO/18, CUENTA DE DEPOSITO: CUENTA UNICA DEL TESORO</t>
  </si>
  <si>
    <t>00099021001 DEPOSITO DE EFECTIVO, DEPOSITANTE: FUNDACION BRIGADA MEDICA CUBANA, CONCEPTO: DEVOLUCION POR CONCEPTO DE COMUNICACIONES (ENCOMIENDA) CORRESPONDIENTE AL MES DE MARZO/18, CUENTA DE DEPOSITO: CUENTA UNICA DEL TESORO</t>
  </si>
  <si>
    <t>00099021001 DEPOSITO DE EFECTIVO, DEPOSITANTE: FUNDACION BRIGADA MEDICA CUBANA, CONCEPTO: DEVOLUCION POR CONCEPTO DE GAS LICUADO CORRESPONDIENTE AL MES DE MARZO /18, CUENTA DE DEPOSITO: CUENTA UNICA DEL TESORO</t>
  </si>
  <si>
    <t>00099021001 DEPOSITO DE EFECTIVO, DEPOSITANTE: FUNDACION BRIGADA MEDICA CUBANA, CONCEPTO: DEVOLUCION POR CONCEPTO DE VIATICO CORRESPONDIENTE AL CITE 0090, CUENTA DE DEPOSITO: CUENTA UNICA DEL TESORO</t>
  </si>
  <si>
    <t>00099021001 DEPOSITO DE EFECTIVO, DEPOSITANTE: FUNDACION BRIGADA MEDICA CUBANA, CONCEPTO: DEVOLUCION POR CONCEPTO TASAS (PEAJE) CORRESPONDIENTE AL MES DE MARZO/18, CUENTA DE DEPOSITO: CUENTA UNICA DEL TESORO</t>
  </si>
  <si>
    <t>00099021001 DEPOSITO DE EFECTIVO, DEPOSITANTE: GENNY PAULINA MARQUEZ TORRICO, CONCEPTO: DOBLE PERCEPCION, CUENTA DE DEPOSITO: CUENTA UNICA DEL TESORO</t>
  </si>
  <si>
    <t>00020011103 DEPOSITO DE EFECTIVO, DEPOSITANTE: MINISTERIO DE DEFENSA, CONCEPTO: REVERSION PASAJES PREV. N P-9007/17, CUENTA DE DEPOSITO: CUENTA UNICA DEL TESORO</t>
  </si>
  <si>
    <t>00099021001 DEPOSITO DE EFECTIVO, DEPOSITANTE: GIOVANNA TITO CARDENAS, CONCEPTO: REVERSION DE HABERES, CUENTA DE DEPOSITO: CUENTA UNICA DEL TESORO</t>
  </si>
  <si>
    <t>00099021001 DEPOSITO DE EFECTIVO, DEPOSITANTE: GOB. AUTONOMO MUNICIPAL DE CHULUMANI, CONCEPTO: DEVOLUCION DE SALDOS NO EJECUTADOS PROYECTO " CONSTRUCCION AULAS UNIDAD EDUCATIVA YARIJA", CUENTA DE DEPOSITO: CUENTA UNICA DEL TESORO</t>
  </si>
  <si>
    <t>00099021001 DEPOSITO DE EFECTIVO, DEPOSITANTE: GONZALO PABLO LOBATON CAMACHO, CONCEPTO: DEVOLUCION PASAJES, CUENTA DE DEPOSITO: CUENTA UNICA DEL TESORO</t>
  </si>
  <si>
    <t>00099021001 DEPOSITO DE EFECTIVO, DEPOSITANTE: GOYTIA MORALES JOSE CI 1271669, CONCEPTO: DEVOLUCION DE SALARIO EXCEDENTE AL DEL PRESIDENTE MARZO 2018, CUENTA DE DEPOSITO: CUENTA UNICA DEL TESORO</t>
  </si>
  <si>
    <t>00099021001 DEPOSITO DE EFECTIVO, DEPOSITANTE: GRACIELA JUDITH GUTIERREZ TAPIA VDA DE DEHEZA, CONCEPTO: DEVOLUCION DE COBROS INDEBIDAMENTE PERCIBIDOS, CUENTA DE DEPOSITO: CUENTA UNICA DEL TESORO</t>
  </si>
  <si>
    <t>00086031101 DEP.DE CHEQ.AJENOS,RET.DE CAM.,CONCEPTO: DEP POR REVERSION DE FONDOS NO UTILIZADOS,DEP.: SERNAP-IÑAO , PROCEDENCIA: BANCO UNION S.A., CHEQUE: 795, FECHA DE EMISION:28/03/2018</t>
  </si>
  <si>
    <t>00086031101 DEP.DE CHEQ.AJENOS,RET.DE CAM.,CONCEPTO: DEP POR REVERSION DE FONDOS NO UTILIZADOS,DEP.: SERNAP-IÑAO , PROCEDENCIA: BANCO UNION S.A., CHEQUE: 794, FECHA DE EMISION:28/03/2018</t>
  </si>
  <si>
    <t>00099021001 DEPOSITO DE EFECTIVO, DEPOSITANTE: GUERRA AROZAMEN ANTONIO CI 1255809, CONCEPTO: DEVOLUCION DE SALARIO EXCEDENTE AL DEL PRESIDENTE MARZO 2018, CUENTA DE DEPOSITO: CUENTA UNICA DEL TESORO</t>
  </si>
  <si>
    <t>00099021001 DEPOSITO DE EFECTIVO, DEPOSITANTE: GUERY GERMAN CHACON RODRIGUEZ, CONCEPTO: DEVOLUCION DE UN (1) DIA DE HABER, CUENTA DE DEPOSITO: CUENTA UNICA DEL TESORO</t>
  </si>
  <si>
    <t>00099021001 DEPOSITO DE EFECTIVO, DEPOSITANTE: GUIDO SIMON CRESPO VALLEJOS, CONCEPTO: DEVOLUCION PRA, CUENTA DE DEPOSITO: CUENTA UNICA DEL TESORO</t>
  </si>
  <si>
    <t>00016011101 DEPOSITO DE EFECTIVO, DEPOSITANTE: DELIA RIVERA DAVALOS, CONCEPTO: DEVOLUCION DE VIATICOS, CUENTA DE DEPOSITO: CUENTA UNICA DEL TESORO</t>
  </si>
  <si>
    <t>00099021001 DEPOSITO DE EFECTIVO, DEPOSITANTE: GUMERCINDA LUNA - MAGISTERIO URBANO, CONCEPTO: DEVOLUCION POR DOBLE PERCEPCION, CUENTA DE DEPOSITO: CUENTA UNICA DEL TESORO</t>
  </si>
  <si>
    <t>00212082001 DEPOSITO DE EFECTIVO, DEPOSITANTE: INRA LA PAZ, CONCEPTO: DEVOLUCION PREVENTIVO 702 C31, CUENTA DE DEPOSITO: CUENTA UNICA DEL TESORO</t>
  </si>
  <si>
    <t>00099021001 DEPOSITO DE EFECTIVO, DEPOSITANTE: HECTOR ALFREDO LAURA AJNO, CONCEPTO: DEVOLUCION DE SUELDO, CUENTA DE DEPOSITO: CUENTA UNICA DEL TESORO</t>
  </si>
  <si>
    <t>00099021001 DEPOSITO DE EFECTIVO, DEPOSITANTE: HERNAN J. MARCONI RODRIGUEZ, CONCEPTO: DEVOLUCION POR DOBLE PERCEPCION, CUENTA DE DEPOSITO: CUENTA UNICA DEL TESORO</t>
  </si>
  <si>
    <t>00099021001 DEPOSITO DE EFECTIVO, DEPOSITANTE: HERNAN MAMANI APAZA, CONCEPTO: REVERSION DE BOLETA DE HABER MENSUAL, CUENTA DE DEPOSITO: CUENTA UNICA DEL TESORO</t>
  </si>
  <si>
    <t>00099021001 DEPOSITO DE EFECTIVO, DEPOSITANTE: HILARION KAPA VILLCA, CONCEPTO: DEVOLUCION DE DEUDA, CUENTA DE DEPOSITO: CUENTA UNICA DEL TESORO</t>
  </si>
  <si>
    <t>00099021001 DEPOSITO DE EFECTIVO, DEPOSITANTE: HILDA MERCADO PERALTA, CONCEPTO: DOBLE PERCEPCION, CUENTA DE DEPOSITO: CUENTA UNICA DEL TESORO</t>
  </si>
  <si>
    <t>00373024105 DEPOSITO DE EFECTIVO, DEPOSITANTE: JANNETH ESTELA POMA CHOQUEHUANCA, CONCEPTO: DEVOLUCION PROYECTO FONDO DE DESARROLLO INDIGENA, CUENTA DE DEPOSITO: CUENTA UNICA DEL TESORO</t>
  </si>
  <si>
    <t>00340012003 DEP.DE CHEQ.AJENOS,RET.DE CAM.,CONCEPTO: CRUZ AREVALO GABRIELA,DEP.: BANCO UNION S.A. , PROCEDENCIA: BANCO UNION S.A., CHEQUE: 154469, FECHA DE EMISION:13/04/2018</t>
  </si>
  <si>
    <t>00130012002 DEP.DE CHEQ.AJENOS,RET.DE CAM.,CONCEPTO: PAGO INCAPACIDAD TEMPORAL DEL PERSONAL FOFIM CORRESPONDIENTE MES MARZO 2018,DEP.: CAJA DE SALUD DE CAMINOS Y R.A. , PROCEDENCIA: BANCO UNION S.A., CHEQUE: 9070, FECHA DE EMISION:09/04/2018</t>
  </si>
  <si>
    <t>00020031101 DEPOSITO DE EFECTIVO, DEPOSITANTE: SERGIO FERNANDEZ CHOQUE, CONCEPTO: REVERSION, CUENTA DE DEPOSITO: CUENTA UNICA DEL TESORO</t>
  </si>
  <si>
    <t>00099021001 DEPOSITO DE EFECTIVO, DEPOSITANTE: IRMA MORALES DIAZ, CONCEPTO: DEVOLUCION DOBLE PERCEPCION - MAGISTERIO, CUENTA DE DEPOSITO: CUENTA UNICA DEL TESORO</t>
  </si>
  <si>
    <t>00130012002 DEPOSITO DE EFECTIVO, DEPOSITANTE: ORLANDO CLAURE MOLINA, CONCEPTO: DEVOLUCION POR GASTOS DE VIATICO, CUENTA DE DEPOSITO: CUENTA UNICA DEL TESORO</t>
  </si>
  <si>
    <t>00099021001 DEPOSITO DE EFECTIVO, DEPOSITANTE: JOHN MENESES ESCOBAR, CONCEPTO: REVERSION DE RECURSOS PREVENTIVO 232 GESTION 2017, CUENTA DE DEPOSITO: CUENTA UNICA DEL TESORO</t>
  </si>
  <si>
    <t>00099021001 DEPOSITO DE EFECTIVO, DEPOSITANTE: JOHSELIN ALANOCA NIGAÑEZ CONALPEDIS, CONCEPTO: POR REPOSICION DE FONDOS, CUENTA DE DEPOSITO: CUENTA UNICA DEL TESORO</t>
  </si>
  <si>
    <t>00099021001 DEPOSITO DE EFECTIVO, DEPOSITANTE: JORGE CONDE CHOQUE C.I. 2316406 LP, CONCEPTO: REVERSION PARCIAL, CUENTA DE DEPOSITO: CUENTA UNICA DEL TESORO</t>
  </si>
  <si>
    <t>00099021001 DEPOSITO DE EFECTIVO, DEPOSITANTE: JORGE ROGELIO SANTANDER ESTRADA - UMSA, CONCEPTO: REGULARIZACION POR TOPE SALARIAL SEPT 2017- OCT 2017- NOV 2017- DIC 2017, CUENTA DE DEPOSITO: CUENTA UNICA DEL TESORO</t>
  </si>
  <si>
    <t>00099021001 DEPOSITO DE EFECTIVO, DEPOSITANTE: JOSE LIRAUZE ORTIZ, CONCEPTO: DEVOLUCION DEUDA, CUENTA DE DEPOSITO: CUENTA UNICA DEL TESORO</t>
  </si>
  <si>
    <t>00099021001 DEPOSITO DE EFECTIVO, DEPOSITANTE: JOSE LUIS MONZON M, CONCEPTO: DEVOLUCION DE FONDOS EN AVANCE PARA REFRIGERIOS TALLERES SUCRE ABRIL/2018, CUENTA DE DEPOSITO: CUENTA UNICA DEL TESORO</t>
  </si>
  <si>
    <t>00099021001 DEPOSITO DE EFECTIVO, DEPOSITANTE: JOSE RAMIREZ SALCEDO, CONCEPTO: DEVOLUCION DE DOBLE PERCEPCION, CUENTA DE DEPOSITO: CUENTA UNICA DEL TESORO</t>
  </si>
  <si>
    <t>00099021001 DEPOSITO DE EFECTIVO, DEPOSITANTE: JUAN ACHO COLQUE, CONCEPTO: DEVOLUCION DE SUELDO, CUENTA DE DEPOSITO: CUENTA UNICA DEL TESORO</t>
  </si>
  <si>
    <t>00099021001 DEPOSITO DE EFECTIVO, DEPOSITANTE: JUAN ARI MAMANI, CONCEPTO: DEVOLUCION DE PAGO UNICO SEGUN D.S. 822, CUENTA DE DEPOSITO: CUENTA UNICA DEL TESORO</t>
  </si>
  <si>
    <t>00099021001 DEPOSITO DE EFECTIVO, DEPOSITANTE: JUAN CARLOS FERNANDEZ COLQUE, CONCEPTO: DEVOLUCION POR TOPE SALARIAL DE LOS MESES DE AGOSTO A NOVIEMBRE DE 2017, CUENTA DE DEPOSITO: CUENTA UNICA DEL TESORO</t>
  </si>
  <si>
    <t>00099021001 DEPOSITO DE EFECTIVO, DEPOSITANTE: JUAN CRUZ PINTO, CONCEPTO: DEVOLUCION TOTAL CAMBIO DE DESTINO, CUENTA DE DEPOSITO: CUENTA UNICA DEL TESORO</t>
  </si>
  <si>
    <t>00099021001 DEPOSITO DE EFECTIVO, DEPOSITANTE: JUAN PABLO CHAIN BALDIVIEZO, CONCEPTO: DEVOLUCION GASTOS OBSERVADOS, CUENTA DE DEPOSITO: CUENTA UNICA DEL TESORO</t>
  </si>
  <si>
    <t>00373024105 DEPOSITO DE EFECTIVO, DEPOSITANTE: COMUNIDAD JANKO MARCA Y SANTA ROSA, CONCEPTO: DEV DE FONDOS PREOYECTO "APOYO A LA PRODUCCION DE FORRAJE EN 10 COMUNIDADES DE CORO CORO LP", CUENTA DE DEPOSITO: CUENTA UNICA DEL TESORO</t>
  </si>
  <si>
    <t>00099021001 DEPOSITO DE EFECTIVO, DEPOSITANTE: JULIA PATRICIA URQUIZU MASS, CONCEPTO: REVERSION RECURSOS NO UTILIZADOS COMUNICACIONES N PREVENTIVO 5033, CUENTA DE DEPOSITO: CUENTA UNICA DEL TESORO</t>
  </si>
  <si>
    <t>00020011103 DEPOSITO DE EFECTIVO, DEPOSITANTE: VICTORIO RONNIE TERAN RIOJA, CONCEPTO: RETENCION, CUENTA DE DEPOSITO: CUENTA UNICA DEL TESORO</t>
  </si>
  <si>
    <t>00099021001 DEPOSITO DE EFECTIVO, DEPOSITANTE: JULIA PATRICIA URQUIZU MASS, CONCEPTO: REVERSION RECURSOS NO UTILIZADOS COMUNICACIONES N PREVENTIVO 8996, CUENTA DE DEPOSITO: CUENTA UNICA DEL TESORO</t>
  </si>
  <si>
    <t>00130012002 DEPOSITO DE EFECTIVO, DEPOSITANTE: JUAN R. GUERREROS ROQUE, CONCEPTO: DEVOLUION POR GASTOS DE VIATICOS GASOLINA Y PEAJES, CUENTA DE DEPOSITO: CUENTA UNICA DEL TESORO</t>
  </si>
  <si>
    <t>00099021001 DEPOSITO DE EFECTIVO, DEPOSITANTE: LANDELINO RAFAEL BANDEIRA ARZE, CONCEPTO: DEVOLUCION DOS DIAS HABERES DE MARZO DE 2018, CUENTA DE DEPOSITO: CUENTA UNICA DEL TESORO</t>
  </si>
  <si>
    <t>00099021001 DEPOSITO DE EFECTIVO, DEPOSITANTE: LOLA LOURDES KOSLKA SEQUEIROS LORDEMANN, CONCEPTO: DEVOLUCION DE VIATICOS, CUENTA DE DEPOSITO: CUENTA UNICA DEL TESORO</t>
  </si>
  <si>
    <t>00099021001 DEPOSITO DE EFECTIVO, DEPOSITANTE: LOURDES ALIAGA ZAPATA, CONCEPTO: DOBLE PERCEPCION DEL MES DE ABRIL 2018, CUENTA DE DEPOSITO: CUENTA UNICA DEL TESORO</t>
  </si>
  <si>
    <t>00513012003 DEPOSITO DE EFECTIVO, DEPOSITANTE: LBP-YPFB (2011349681373), CONCEPTO: APORTE SINDICAL Y.P.F.B., CUENTA DE DEPOSITO: CUENTA UNICA DEL TESORO</t>
  </si>
  <si>
    <t>00099021001 DEPOSITO DE EFECTIVO, DEPOSITANTE: LOURDES PEREZ LAURA, CONCEPTO: DOBLE PERCEPCION, CUENTA DE DEPOSITO: CUENTA UNICA DEL TESORO</t>
  </si>
  <si>
    <t>00099021001 DEPOSITO DE EFECTIVO, DEPOSITANTE: LUCRECIA VELARDE VDA. DE FLORES, CONCEPTO: PARA DEPARTAMENTO DE SENASIR, CUENTA DE DEPOSITO: CUENTA UNICA DEL TESORO</t>
  </si>
  <si>
    <t>00287102012 DEP.DE CHEQ.AJENOS,RET.DE CAM.,CONCEPTO: PAGO FACTURA N° 99 POR EL MDRYT PROY."MERCADO CAMPESINO ZONAL 16 DE JULIO SAN FELIPE DE SEQUE",DEP.: FPS / SUPERVISION / CENTRAL , PROCEDENCIA: BANCO UNION S.A., CHEQUE: 782, FECHA DE EMISION:05/04/2018</t>
  </si>
  <si>
    <t>00287102012 DEP.DE CHEQ.AJENOS,RET.DE CAM.,CONCEPTO: PAGO DE LA FACTURA N° 100 POR EL MDRYT PROY."MERCADO CAMPESINO ZONAL NUEVA JERUSALEM",DEP.: FPS / SUPERVISION / CENTRAL , PROCEDENCIA: BANCO UNION S.A., CHEQUE: 783, FECHA DE EMISION:05/04/2018</t>
  </si>
  <si>
    <t>00099021001 DEPOSITO DE EFECTIVO, DEPOSITANTE: LUIS ENRIQUE CAPELLA CORDERO, CONCEPTO: DEVOLUCION DE SUELDO MES DE ENERO 2018, CUENTA DE DEPOSITO: CUENTA UNICA DEL TESORO</t>
  </si>
  <si>
    <t>00099021001 DEPOSITO DE EFECTIVO, DEPOSITANTE: LUIS FERNANDO ARTEAGA ORTIZ, CONCEPTO: DEVOLUCION DE IMPRENTA,FOTOCOPIADO; PREV N° 8271/17 N° CARGO CTA 8271.1, CUENTA DE DEPOSITO: CUENTA UNICA DEL TESORO</t>
  </si>
  <si>
    <t>00099021001 DEPOSITO DE EFECTIVO, DEPOSITANTE: LUIS FERNANDO ARTEAGA ORTIZ, CONCEPTO: DEVOLUCION DE REFRIGERIO PREV. N 5955/17 N DE CARGO DE CUENTA 2017-5955,1, CUENTA DE DEPOSITO: CUENTA UNICA DEL TESORO</t>
  </si>
  <si>
    <t>00016011101 DEPOSITO DE EFECTIVO, DEPOSITANTE: JUAN CARLOS ESCOBAR, CONCEPTO: DEVOLUCION DE PASAJE Y VIATICOS, CUENTA DE DEPOSITO: CUENTA UNICA DEL TESORO</t>
  </si>
  <si>
    <t>00099021001 DEPOSITO DE EFECTIVO, DEPOSITANTE: MAGISTERIO-EDUARDO MALDONADO GALLARDO, CONCEPTO: DEVOLUCION SENASIR, CUENTA DE DEPOSITO: CUENTA UNICA DEL TESORO</t>
  </si>
  <si>
    <t>00099021001 DEPOSITO DE EFECTIVO, DEPOSITANTE: MARCELA BEATRIZ AYALA AVILA C.I. 2835114 SC., CONCEPTO: REVERSION ALIMENTACION PREVENTIVO N° 8234, CUENTA DE DEPOSITO: CUENTA UNICA DEL TESORO</t>
  </si>
  <si>
    <t>00099021001 DEPOSITO DE EFECTIVO, DEPOSITANTE: MARCELINA HUANCA LLUSCO, CONCEPTO: DOBLE PERCEPCION, CUENTA DE DEPOSITO: CUENTA UNICA DEL TESORO</t>
  </si>
  <si>
    <t>00099021001 DEP.DE CHEQ.AJENOS,RET.DE CAM.,CONCEPTO: DEV. RECURSOS POR EXTRAVIO DE CREDENCIALES (YESELI GUTIERREZ, ISRAEL VASQUEZ, DANIELA ZABALA),DEP.: CAMARA DE SENADORES , PROCEDENCIA: BANCO UNION S.A., CHEQUE: 6888, FECHA DE EMISION:19/04/2018</t>
  </si>
  <si>
    <t>00099021001 DEPOSITO DE EFECTIVO, DEPOSITANTE: MARCO ANTONIO CHOQUEHUANCA MARIN, CONCEPTO: DEVOLUCION DE VIATICOS, CUENTA DE DEPOSITO: CUENTA UNICA DEL TESORO</t>
  </si>
  <si>
    <t>00099021001 DEPOSITO DE EFECTIVO, DEPOSITANTE: MARIA CALLE LIPA, CONCEPTO: DOBLE PERCEPCION, CUENTA DE DEPOSITO: CUENTA UNICA DEL TESORO</t>
  </si>
  <si>
    <t>00099021001 DEPOSITO DE EFECTIVO, DEPOSITANTE: MARIANA ALEJANDRA ROJAS GUARACHI, CONCEPTO: DEVOLUCION VIATICO VIAJE TAMBO QUEMADO 29/03/2018, CUENTA DE DEPOSITO: CUENTA UNICA DEL TESORO</t>
  </si>
  <si>
    <t>00099021001 DEPOSITO DE EFECTIVO, DEPOSITANTE: MARTIN YAHUASI MAMANI, CONCEPTO: PLAN DE PAGOS ACUERDO SENASIR, CUENTA DE DEPOSITO: CUENTA UNICA DEL TESORO</t>
  </si>
  <si>
    <t>00010011102 DEPOSITO DE EFECTIVO, DEPOSITANTE: ELISHEBA CAROLINA AUZA SAUNERO, CONCEPTO: REPOSICION CERTIF VALORADOS DEL SERECI ANULADOS SECCION CONSULAR DE BOLIVIA EN FRANCIA (2013-2014), CUENTA DE DEPOSITO: CUENTA UNICA DEL TESORO</t>
  </si>
  <si>
    <t>00020031101 DEPOSITO DE EFECTIVO, DEPOSITANTE: DICOSE, CONCEPTO: REVERSION DE FONDOS, CUENTA DE DEPOSITO: CUENTA UNICA DEL TESORO</t>
  </si>
  <si>
    <t>00099021001 DEPOSITO DE EFECTIVO, DEPOSITANTE: MIGUEL ANGEL PEDREGAL PARDO, CONCEPTO: DEVOLUCION DE DEUDA, CUENTA DE DEPOSITO: CUENTA UNICA DEL TESORO</t>
  </si>
  <si>
    <t>00099021001 DEPOSITO DE EFECTIVO, DEPOSITANTE: MINISTERIO DE ECONOMIA Y FINANZAS PUBLICA, CONCEPTO: DEVOLUCION DE FONDOS DE AVANCE, CUENTA DE DEPOSITO: CUENTA UNICA DEL TESORO</t>
  </si>
  <si>
    <t>00035031101 DEP.DE CHEQ.AJENOS,RET.DE CAM.,CONCEPTO: ARRENDAMIENTO ESPACIO PARQUEO CAMPO FERIAL A OSCAR GALLARDO POR EL MES DE ABRIL 2018,DEP.: MEFP-UCPP , PROCEDENCIA: BANCO UNION S.A., CHEQUE: 1247, FECHA DE EMISION:19/04/2018</t>
  </si>
  <si>
    <t>00035031101 DEP.DE CHEQ.AJENOS,RET.DE CAM.,CONCEPTO: ARRENDAMIENTO ESPACIO PARQUEO CAMPO FERIAL A ALEX ROJAS POR EL MES DE ABRIL 2018,DEP.: MEFP-UCPP , PROCEDENCIA: BANCO UNION S.A., CHEQUE: 1248, FECHA DE EMISION:19/04/2018</t>
  </si>
  <si>
    <t>00035031101 DEP.DE CHEQ.AJENOS,RET.DE CAM.,CONCEPTO: ARRENDAMIENTO PISO 6 BLOQUE AMARILLO Y PLAZA AKAPANA EVENTO ETC 2 EDUCATION TRAINING,DEP.: MEFP-UCPP , PROCEDENCIA: BANCO UNION S.A., CHEQUE: 1249, FECHA DE EMISION:19/04/2018</t>
  </si>
  <si>
    <t>00035031101 DEP.DE CHEQ.AJENOS,RET.DE CAM.,CONCEPTO: INGRESOS PARQUEO CAMPO FERIAL CHUQUIAGO MARKA POR EL MES DE MARZO 2018,DEP.: MEFP-UCPP , PROCEDENCIA: BANCO UNION S.A., CHEQUE: 1250, FECHA DE EMISION:19/04/2018</t>
  </si>
  <si>
    <t>00035031101 DEP.DE CHEQ.AJENOS,RET.DE CAM.,CONCEPTO: INGRESOS FERIA VACACION FELIZ EN EL CHUQUIAGO CONVENIO UCPP N° 01/2018 CON KRONOPIOS,DEP.: MEFP-UCPP , PROCEDENCIA: BANCO UNION S.A., CHEQUE: 1242, FECHA DE EMISION:11/04/2018</t>
  </si>
  <si>
    <t>00222012001 DEP.DE CHEQ.AJENOS,RET.DE CAM.,CONCEPTO: PAGO INCAPACIDAD TEMPORAL DEL PERSONAL INIAF CORRESPONDIENTE MES ENERO 2018,DEP.: CAJA DE SALUD DE CAMINOS Y R.A. , PROCEDENCIA: BANCO UNION S.A., CHEQUE: 9092, FECHA DE EMISION:17/04/2018</t>
  </si>
  <si>
    <t>00222012001 DEP.DE CHEQ.AJENOS,RET.DE CAM.,CONCEPTO: PAGO INCAPACIDAD TEMPORAL DEL PERSONAL INIAF CORRESPONDIENTE MES DICIEMBRE 2017,DEP.: CAJA DE SALUD DE CAMINOS Y R.A. , PROCEDENCIA: BANCO UNION S.A., CHEQUE: 9093, FECHA DE EMISION:17/04/2018</t>
  </si>
  <si>
    <t>00086031108 DEP.DE CHEQ.AJENOS,RET.DE CAM.,CONCEPTO: DEP FONDOS SISCO POR CIERRE TRIMESTRAL (ENERO-MARZO/2018),DEP.: MMAYA/SERNAP/PNANMI MADIDI , PROCEDENCIA: BANCO UNION S.A., CHEQUE: 1451, FECHA DE EMISION:13/04/2018</t>
  </si>
  <si>
    <t>00099021001 DEPOSITO DE EFECTIVO, DEPOSITANTE: MINISTERIO DE SALUD-FELICIA CHOQUE RESINI, CONCEPTO: REVERSION DE PAGO, CUENTA DE DEPOSITO: CUENTA UNICA DEL TESORO</t>
  </si>
  <si>
    <t>00373024105 DEPOSITO DE EFECTIVO, DEPOSITANTE: CONSTRUCCION DE ESTABLOS E IMPLEMENTACION, CONCEPTO: DEVOLUCION DE RECURSOS NO EJECUTADOS, CUENTA DE DEPOSITO: CUENTA UNICA DEL TESORO</t>
  </si>
  <si>
    <t>00130012002 DEPOSITO DE EFECTIVO, DEPOSITANTE: MOISES LUIS CORTES TORRES, CONCEPTO: DEVOLUCION POR CONCEPTO DE VIATICOS, CUENTA DE DEPOSITO: CUENTA UNICA DEL TESORO</t>
  </si>
  <si>
    <t>00099021001 DEPOSITO DE EFECTIVO, DEPOSITANTE: MIRNA JHANETH FLORES PEREZ, CONCEPTO: COBRO POR DOBLE PERCEPCION PERIODOS MAYO A DICIEMBRE 2017, CUENTA DE DEPOSITO: CUENTA UNICA DEL TESORO</t>
  </si>
  <si>
    <t>00099021001 DEPOSITO DE EFECTIVO, DEPOSITANTE: MORA FERAUDI RUBEN CI 2216655, CONCEPTO: DEVOLUCION DE SALARIO EXCEDENTE AL DEL PRESIDENTE MARZO 2018, CUENTA DE DEPOSITO: CUENTA UNICA DEL TESORO</t>
  </si>
  <si>
    <t>00099024113 DEP.DE CHEQ.AJENOS,RET.DE CAM.,CONCEPTO: MULTA PROY CONSTRUCCION U.E. ELSENA-MUNICIPIO EL SENA,DEP.: MINISTERIO DE LA PRESIDENCIA - UPRE , PROCEDENCIA: BANCO UNION S.A., CHEQUE: 558, FECHA DE EMISION:17/04/2018</t>
  </si>
  <si>
    <t>00099024113 DEP.DE CHEQ.AJENOS,RET.DE CAM.,CONCEPTO: MULTA PROY CONSTRUCCION AMPLIACION U.E. JESUS DE NAZARETH NIVEL SECUNDARIA MUNICIPIO DE ORURO,DEP.: MINISTERIO DE LA PRESIDENCIA-UPRE</t>
  </si>
  <si>
    <t>00099021001 DEP.DE CHEQ.AJENOS,RET.DE CAM.,CONCEPTO: AUT.FISC.EMPRESAS-DEVOL.INCAPACIDAD TEMPORAL - FEB. / 2018,DEP.: CAJA PETROLERA DE SALUD , PROCEDENCIA: BANCO UNION S.A., CHEQUE: 13234, FECHA DE EMISION:23/04/2018</t>
  </si>
  <si>
    <t>00081011101 DEP.DE CHEQ.AJENOS,RET.DE CAM.,CONCEPTO: MIN.OBRAS PUBLICAS - DEVOL.INCAPACIDAD TEMP.- FEB / 2018,DEP.: CAJA PETROLERA DE SALUD , PROCEDENCIA: BANCO UNION S.A., CHEQUE: 13236, FECHA DE EMISION:23/04/2018</t>
  </si>
  <si>
    <t>00099021001 DEP.DE CHEQ.AJENOS,RET.DE CAM.,CONCEPTO: DEV.DE BOLETO AEREO NACIONAL AEROLINEA ECOGET,CORRESPONDIENTE A LA GESTION 2017,DEP.: CAMARA DE SENADORES , PROCEDENCIA: BANCO UNION S.A., CHEQUE: 6897, FECHA DE EMISION:23/04/2018</t>
  </si>
  <si>
    <t>00513212001 DEP.DE CHEQ.AJENOS,RET.DE CAM.,CONCEPTO: REVERSION DE RECURSOS,DEP.: YPFB , PROCEDENCIA: BANCO UNION S.A., CHEQUE: 1560, FECHA DE EMISION:20/04/2018</t>
  </si>
  <si>
    <t>00130012002 DEPOSITO DE EFECTIVO, DEPOSITANTE: LUIS FEDERICO MARTINEZ RETAMOZO, CONCEPTO: DEPÓSITO POR GASTOS DE PASAJE, CUENTA DE DEPOSITO: CUENTA UNICA DEL TESORO</t>
  </si>
  <si>
    <t>00099021001 DEPOSITO DE EFECTIVO, DEPOSITANTE: NORAH TEREZA BOHORQUEZ VDA. DE GONZALES, CONCEPTO: COBRO INDEBIDO POR NUEVAS NUPCIAS, CUENTA DE DEPOSITO: CUENTA UNICA DEL TESORO</t>
  </si>
  <si>
    <t>00099021001 DEPOSITO DE EFECTIVO, DEPOSITANTE: NORKA MARIA CRISTINA TAPIA VILLARREAL, CONCEPTO: DOBLE PERCEPCION, CUENTA DE DEPOSITO: CUENTA UNICA DEL TESORO</t>
  </si>
  <si>
    <t>00099021001 DEPOSITO DE EFECTIVO, DEPOSITANTE: OPORTO GAMBOA MARCO RAUL CI 1317561, CONCEPTO: DEVOLUCION DE SALARIO EXCEDENTE AL DEL PRESIDENTE SEPTIEMBRE A DICIEMBRE 2017, CUENTA DE DEPOSITO: CUENTA UNICA DEL TESORO</t>
  </si>
  <si>
    <t>00099021001 DEPOSITO DE EFECTIVO, DEPOSITANTE: OSCAR DEMETRIO QUINTANA HUAYLLUCO, CONCEPTO: DEVOLUCION DE DEUDA - DOBLE PERCEPCION, CUENTA DE DEPOSITO: CUENTA UNICA DEL TESORO</t>
  </si>
  <si>
    <t>00099021001 DEPOSITO DE EFECTIVO, DEPOSITANTE: OSCAR NIGOEVIC HEREDIA, CONCEPTO: DEVOLUCION DEMASIA HABERES MAXIMA RENUMERACION SECTOR PUBLICO, CUENTA DE DEPOSITO: CUENTA UNICA DEL TESORO</t>
  </si>
  <si>
    <t>00099021001 DEPOSITO DE EFECTIVO, DEPOSITANTE: OSMAR ROLANDO ORELLANA ZURITA, CONCEPTO: DEVOLUCION DE PASAJE, CUENTA DE DEPOSITO: CUENTA UNICA DEL TESORO</t>
  </si>
  <si>
    <t>00373024105 DEPOSITO DE EFECTIVO, DEPOSITANTE: LUISA VICTORIA SALLUCO DE MOLLO, CONCEPTO: DEVOLUCION DE DINEROS RECIBIDOS DEL FONDO INDIGENA PARA PROYECTOS PRODUCTIVOS, CUENTA DE DEPOSITO: CUENTA UNICA DEL TESORO</t>
  </si>
  <si>
    <t>00099021001 DEPOSITO DE EFECTIVO, DEPOSITANTE: OSWALDO RENE LOPEZ RAYA, CONCEPTO: CUMPLIMIENTO PARCIAL DE RECONOCIMIENTO DE OBLIGACION A LA CNS BS: 27016,20 (3RA CUOTA), CUENTA DE DEPOSITO: CUENTA UNICA DEL TESORO</t>
  </si>
  <si>
    <t>00099021001 DEPOSITO DE EFECTIVO, DEPOSITANTE: POLICIA BOLIVIANA, CONCEPTO: DEVOLUCION DE SERVICIOS BASICOS TARIJA, CUENTA DE DEPOSITO: CUENTA UNICA DEL TESORO</t>
  </si>
  <si>
    <t>00099021001 DEPOSITO DE EFECTIVO, DEPOSITANTE: PONCIANO CONDORI SIÑANI, CONCEPTO: DEVOLUCION DE HABERES, CUENTA DE DEPOSITO: CUENTA UNICA DEL TESORO</t>
  </si>
  <si>
    <t>00099021001 DEPOSITO DE EFECTIVO, DEPOSITANTE: RAMIRO ANDRES COLQUEHUANCA GUTIERREZ, CONCEPTO: DEVOLUCION DE VIATICOS, CUENTA DE DEPOSITO: CUENTA UNICA DEL TESORO</t>
  </si>
  <si>
    <t>00099021001 DEPOSITO DE EFECTIVO, DEPOSITANTE: RAMIRO JOAQUIN CHOQUE CHOQUE, CONCEPTO: DEVOLUCION EXCEDENTE DE HORAS, CUENTA DE DEPOSITO: CUENTA UNICA DEL TESORO</t>
  </si>
  <si>
    <t>00099021001 DEPOSITO DE EFECTIVO, DEPOSITANTE: RENE ALEJO PUCHO, CONCEPTO: DEVOLUCION DE COMBUSTIBLE, CUENTA DE DEPOSITO: CUENTA UNICA DEL TESORO</t>
  </si>
  <si>
    <t>00086084202 DEPOSITO DE EFECTIVO, DEPOSITANTE: JOAQUIN COIMBAA DRIAS UNIDAD DESCON. SUST., CONCEPTO: DEVOLUCION DE FONDOS EN AVANCE, CUENTA DE DEPOSITO: CUENTA UNICA DEL TESORO</t>
  </si>
  <si>
    <t>00099021001 DEPOSITO DE EFECTIVO, DEPOSITANTE: RICHARD GERMAN CANAVIRI PACO, CONCEPTO: DEVOLUCION DE PERCEPCION DE DOBLE AGUINALDO, CUENTA DE DEPOSITO: CUENTA UNICA DEL TESORO</t>
  </si>
  <si>
    <t>00099021001 DEPOSITO DE EFECTIVO, DEPOSITANTE: ROBERTO MARCHANT ALFARO, CONCEPTO: DOBLE PERCEPCION, CUENTA DE DEPOSITO: CUENTA UNICA DEL TESORO</t>
  </si>
  <si>
    <t>00099021001 DEPOSITO DE EFECTIVO, DEPOSITANTE: RUBEN CONDORI CHAMBI - C.I. 7078750 LP., CONCEPTO: REVERSION DE HABER MENSUAL, CUENTA DE DEPOSITO: CUENTA UNICA DEL TESORO</t>
  </si>
  <si>
    <t>00099021001 DEPOSITO DE EFECTIVO, DEPOSITANTE: RUBEN PRADO ARISPE, CONCEPTO: DEVOLUCION DE HABERES DE ACUERDO A INF. N° EX/EP 13, CUENTA DE DEPOSITO: CUENTA UNICA DEL TESORO</t>
  </si>
  <si>
    <t>00099021001 DEPOSITO DE EFECTIVO, DEPOSITANTE: RUPERTO CHURATA MAMANI, CONCEPTO: COBRO INDEVIDO CON INCUMPLIMIENTO DE CONVENIO, CUENTA DE DEPOSITO: CUENTA UNICA DEL TESORO</t>
  </si>
  <si>
    <t>00099021001 DEPOSITO DE EFECTIVO, DEPOSITANTE: SABINA MARTINA HUASCO OROSCO, CONCEPTO: DEVOLUCION EXCEDENTE DE HORAS, CUENTA DE DEPOSITO: CUENTA UNICA DEL TESORO</t>
  </si>
  <si>
    <t>00099021001 DEPOSITO DE EFECTIVO, DEPOSITANTE: SANTOS RAMON VELASCO MAMANI, CONCEPTO: DOBLE PERCEPCION, CUENTA DE DEPOSITO: CUENTA UNICA DEL TESORO</t>
  </si>
  <si>
    <t>00099021001 DEPOSITO DE EFECTIVO, DEPOSITANTE: SECKO GONZALES HUGO CI 3682597, CONCEPTO: DEVOLUCION DE SALARIO EXCEDENTE AL DEL PRESIDENTE MARZO 2018, CUENTA DE DEPOSITO: CUENTA UNICA DEL TESORO</t>
  </si>
  <si>
    <t>00099021001 DEPOSITO DE EFECTIVO, DEPOSITANTE: SEDEGES -ORURO, CONCEPTO: DEPOSITÓ EN EFECTIVO POR CONCEPTO DE PAGO EN DEMASIA DE SUELDO DEL EXFUNCIONARIO JAVIER F. VILLCA V, CUENTA DE DEPOSITO: CUENTA UNICA DEL TESORO</t>
  </si>
  <si>
    <t>00099021001 DEPOSITO DE EFECTIVO, DEPOSITANTE: SEDES LA PAZ, CONCEPTO: DEVOLUCION DE BONO FRONTERA, CUENTA DE DEPOSITO: CUENTA UNICA DEL TESORO</t>
  </si>
  <si>
    <t>00099021001 DEPOSITO DE EFECTIVO, DEPOSITANTE: SEMAPE - SANTA CRUZ, CONCEPTO: DEVOLUCION DE RECURSOS NO UTILIZADOS - FONDOS EN AVANCE, CUENTA DE DEPOSITO: CUENTA UNICA DEL TESORO</t>
  </si>
  <si>
    <t>00099021001 DEPOSITO DE EFECTIVO, DEPOSITANTE: SERGIO ORLANDO CHAVEZ GARCIA, CONCEPTO: DEVOLUCION DE VIATICOS NO UTILIZADOS DE FECHA 7/4/18, CUENTA DE DEPOSITO: CUENTA UNICA DEL TESORO</t>
  </si>
  <si>
    <t>00099021001 DEPOSITO DE EFECTIVO, DEPOSITANTE: SILVANO TORREZ, CONCEPTO: DEVOLUCION PASAJES, CUENTA DE DEPOSITO: CUENTA UNICA DEL TESORO</t>
  </si>
  <si>
    <t>00099021001 DEPOSITO DE EFECTIVO, DEPOSITANTE: TIRADO ENCINAS JOSE FRANCISCO CI 1328741, CONCEPTO: DEVOLUCION DE SALARIO EXCEDENTE AL DEL PRESIDENTE MARZO 2018, CUENTA DE DEPOSITO: CUENTA UNICA DEL TESORO</t>
  </si>
  <si>
    <t>00099021001 DEPOSITO DE EFECTIVO, DEPOSITANTE: TRINIDAD ROSARIO ZABALA OCHOA, CONCEPTO: CUENTAS POR PAGAR-PASAJES SIN UTILIZAR - GESTION 2002, CUENTA DE DEPOSITO: CUENTA UNICA DEL TESORO</t>
  </si>
  <si>
    <t>00099021001 DEPOSITO DE EFECTIVO, DEPOSITANTE: VENEGAS RAMOS HERNAN CI 3663639, CONCEPTO: DEVOLUCION DE SALARIO EXCEDENTE AL DEL PRESIDENTE MARZO 2018, CUENTA DE DEPOSITO: CUENTA UNICA DEL TESORO</t>
  </si>
  <si>
    <t>00099021001 DEPOSITO DE EFECTIVO, DEPOSITANTE: VIAS BOLIVIA-LUIS MENCIAS SURCO, CONCEPTO: DEVOLUCION DE DOBLE PERCEPCION, CUENTA DE DEPOSITO: CUENTA UNICA DEL TESORO</t>
  </si>
  <si>
    <t>00099021001 DEPOSITO DE EFECTIVO, DEPOSITANTE: VICENTE SOTO CARRASCO, CONCEPTO: DEVOLUCION DE DOBLE PERCEPCION, CUENTA DE DEPOSITO: CUENTA UNICA DEL TESORO</t>
  </si>
  <si>
    <t>00099021001 DEPOSITO DE EFECTIVO, DEPOSITANTE: VICTOR ANDRES COCA ZAMBRANA, CONCEPTO: DEVOLUCION TOTAL CAMBIO DE DESTINO, CUENTA DE DEPOSITO: CUENTA UNICA DEL TESORO</t>
  </si>
  <si>
    <t>00099021001 DEPOSITO DE EFECTIVO, DEPOSITANTE: VICTOR HUGO NAVARRO MICHEL, CONCEPTO: DEVOLUCION POR DOBLE PERCEPCION, CUENTA DE DEPOSITO: CUENTA UNICA DEL TESORO</t>
  </si>
  <si>
    <t>00099021001 DEPOSITO DE EFECTIVO, DEPOSITANTE: VICTOR MENDOZA QUISPE, CONCEPTO: DOBLE PERCEPCION, CUENTA DE DEPOSITO: CUENTA UNICA DEL TESORO</t>
  </si>
  <si>
    <t>00010011102 DEPOSITO DE EFECTIVO, DEPOSITANTE: MARIANA ASTORGA ESPINOZA, CONCEPTO: VALORADOS SERECI GESTORIA 2013-2015 MINISTERIO DE RELACIONES EXTERIORES GESTORIA CONSULAR LEY N 310, CUENTA DE DEPOSITO: CUENTA UNICA DEL TESORO</t>
  </si>
  <si>
    <t>00373024105 DEPOSITO DE EFECTIVO, DEPOSITANTE: MACARIO FLORES ARTEAGA, CONCEPTO: DEVOLUCION DE SALDOS DEL PROYECTO CONSTRUCCION DE ESTABLOS COMUNIDAD DE GUARAYA DEL MUN TIAHUANACU, CUENTA DE DEPOSITO: CUENTA UNICA DEL TESORO</t>
  </si>
  <si>
    <t>00373024105 DEPOSITO DE EFECTIVO, DEPOSITANTE: AMALIA ROMERO RUIZ, CONCEPTO: DEVOLUCION PROYECTO DE VACAS HOTEN DE SELLA MENDEZ DEL MUNICIPIO DE SAN LORENZO DEP DE TARIJA, CUENTA DE DEPOSITO: CUENTA UNICA DEL TESORO</t>
  </si>
  <si>
    <t>00099021001 DEPOSITO DE EFECTIVO, DEPOSITANTE: VICTORIA CARMEN RIVAS VDA DE COCHI, CONCEPTO: COBRO INDEVIDO POR NUEVAS NUPCIAS, CUENTA DE DEPOSITO: CUENTA UNICA DEL TESORO</t>
  </si>
  <si>
    <t>00099021001 DEPOSITO DE EFECTIVO, DEPOSITANTE: VICTORIO RONNIE TERAN RIOJA, CONCEPTO: REVERSION, CUENTA DE DEPOSITO: CUENTA UNICA DEL TESORO</t>
  </si>
  <si>
    <t>00513212001 DEP.DE CHEQ.AJENOS,RET.DE CAM.,CONCEPTO: REVERSION DE RECURSOS,DEP.: YPFB , PROCEDENCIA: BANCO UNION S.A., CHEQUE: 1563, FECHA DE EMISION:26/04/2018</t>
  </si>
  <si>
    <t>00020031101 DEPOSITO DE EFECTIVO, DEPOSITANTE: BEATRIZ BETTY CALLE GUTIERREZ, CONCEPTO: REVERSION POR GASTO NO EJECUTADO POR ALIMENTACION Y OTROS SIMILARES, CUENTA DE DEPOSITO: CUENTA UNICA DEL TESORO</t>
  </si>
  <si>
    <t>00099021001 DEPOSITO DE EFECTIVO, DEPOSITANTE: WALTER PABLO LA SERNA MENA, CONCEPTO: DEVOLUCION DE HABERES MARZO 2010, CUENTA DE DEPOSITO: CUENTA UNICA DEL TESORO</t>
  </si>
  <si>
    <t>00099021001 DEPOSITO DE EFECTIVO, DEPOSITANTE: WALTER PABLO LA SERNA MENA, CONCEPTO: DEVOLUCION DE HABERES NOVIEMBRE 2009, CUENTA DE DEPOSITO: CUENTA UNICA DEL TESORO</t>
  </si>
  <si>
    <t>00099021001 DEPOSITO DE EFECTIVO, DEPOSITANTE: WALTER PABLO LA SERNA MENA, CONCEPTO: DEVOLUCION DE HABERES OCTUBRE 2009, CUENTA DE DEPOSITO: CUENTA UNICA DEL TESORO</t>
  </si>
  <si>
    <t>00099021001 DEPOSITO DE EFECTIVO, DEPOSITANTE: WALTER VILLARROEL CHUQUIMIA, CONCEPTO: DEVOLUCION POR COBRO INDEBIDO, CUENTA DE DEPOSITO: CUENTA UNICA DEL TESORO</t>
  </si>
  <si>
    <t>00099021001 DEPOSITO DE EFECTIVO, DEPOSITANTE: WENDY CABRERA AGUILAR, CONCEPTO: DEVOLUCION DE INGRESOS POR EXCEDER TECHO SALARIAL ABRIL 2017, CUENTA DE DEPOSITO: CUENTA UNICA DEL TESORO</t>
  </si>
  <si>
    <t>00099021001 DEPOSITO DE EFECTIVO, DEPOSITANTE: WENDY CABRERA AGUILAR, CONCEPTO: DEVOLUCION DE INGRESOS POR EXCEDER TECHO SALARIAL AGOSTO 2017, CUENTA DE DEPOSITO: CUENTA UNICA DEL TESORO</t>
  </si>
  <si>
    <t>00099021001 DEPOSITO DE EFECTIVO, DEPOSITANTE: WENDY CABRERA AGUILAR, CONCEPTO: DEVOLUCION DE INGRESOS POR EXCEDER TECHO SALARIAL DICIEMBRE 2017, CUENTA DE DEPOSITO: CUENTA UNICA DEL TESORO</t>
  </si>
  <si>
    <t>00099021001 DEPOSITO DE EFECTIVO, DEPOSITANTE: WENDY CABRERA AGUILAR, CONCEPTO: DEVOLUCION DE INGRESOS POR EXCEDER TECHO SALARIAL ENERO 2017, CUENTA DE DEPOSITO: CUENTA UNICA DEL TESORO</t>
  </si>
  <si>
    <t>00099021001 DEPOSITO DE EFECTIVO, DEPOSITANTE: WENDY CABRERA AGUILAR, CONCEPTO: DEVOLUCION DE INGRESOS POR EXCEDER TECHO SALARIAL FEBRERO 2017, CUENTA DE DEPOSITO: CUENTA UNICA DEL TESORO</t>
  </si>
  <si>
    <t>00099021001 DEPOSITO DE EFECTIVO, DEPOSITANTE: WENDY CABRERA AGUILAR, CONCEPTO: DEVOLUCION DE INGRESOS POR EXCEDER TECHO SALARIAL JULIO 2017, CUENTA DE DEPOSITO: CUENTA UNICA DEL TESORO</t>
  </si>
  <si>
    <t>00099021001 DEPOSITO DE EFECTIVO, DEPOSITANTE: WENDY CABRERA AGUILAR, CONCEPTO: DEVOLUCION DE INGRESOS POR EXCEDER TECHO SALARIAL JUNIO 2017, CUENTA DE DEPOSITO: CUENTA UNICA DEL TESORO</t>
  </si>
  <si>
    <t>00010011102 DEPOSITO DE EFECTIVO, DEPOSITANTE: CONSULADO DE BOLIVIA EN CUSCO , PERU, CONCEPTO: DEP. VALORADOS ANULADOS EXTRAVIADOS CONSULADO DE BOLIVIA EN CUSCO, CUENTA DE DEPOSITO: CUENTA UNICA DEL TESORO</t>
  </si>
  <si>
    <t>00099021001 DEPOSITO DE EFECTIVO, DEPOSITANTE: WENDY CABRERA AGUILAR, CONCEPTO: DEVOLUCION DE INGRESOS POR EXCEDER TECHO SALARIAL MARZO 2017, CUENTA DE DEPOSITO: CUENTA UNICA DEL TESORO</t>
  </si>
  <si>
    <t>00099021001 DEPOSITO DE EFECTIVO, DEPOSITANTE: WENDY CABRERA AGUILAR, CONCEPTO: DEVOLUCION DE INGRESOS POR EXCEDER TECHO SALARIAL MAYO 2017, CUENTA DE DEPOSITO: CUENTA UNICA DEL TESORO</t>
  </si>
  <si>
    <t>00222018015 DEPOSITO DE EFECTIVO, DEPOSITANTE: JORGE RUBEN CALDERON OROPEZA, CONCEPTO: REVERSION C-31 851, CUENTA DE DEPOSITO: CUENTA UNICA DEL TESORO</t>
  </si>
  <si>
    <t>00378012002 DEPOSITO DE EFECTIVO, DEPOSITANTE: SENATEX - PACHECO SORUCO RAQUEL MARIA, CONCEPTO: DEVOLUCION AL C-31 N° 182 POR SALDO NO EJECUTADO, CUENTA DE DEPOSITO: CUENTA UNICA DEL TESORO</t>
  </si>
  <si>
    <t>00130012002 DEP.DE CHEQ.AJENOS,RET.DE CAM.,CONCEPTO: PAGO INTERES A FOFIM CUOTA N 99,DEP.: COMERMIN RL , PROCEDENCIA: BANCO MERCANTIL SANTA CRUZ SA., CHEQUE: 8053, FECHA DE EMISION:27/04/2018</t>
  </si>
  <si>
    <t>00099021001 DEPOSITO DE EFECTIVO, DEPOSITANTE: WENDY CABRERA AGUILAR, CONCEPTO: DEVOLUCION DE INGRESOS POR EXCEDER TECHO SALARIAL NOVIEMBRE 2017, CUENTA DE DEPOSITO: CUENTA UNICA DEL TESORO</t>
  </si>
  <si>
    <t>00099021001 DEPOSITO DE EFECTIVO, DEPOSITANTE: WENDY CABRERA AGUILAR, CONCEPTO: DEVOLUCION DE INGRESOS POR EXCEDER TECHO SALARIAL OCTUBRE 2017, CUENTA DE DEPOSITO: CUENTA UNICA DEL TESORO</t>
  </si>
  <si>
    <t>00373024105 DEPOSITO DE EFECTIVO, DEPOSITANTE: PRIMA MOLLO OLAZO, CONCEPTO: DEVOLUCION DE GASTOS SOBRANTE DE PROYECTO, CUENTA DE DEPOSITO: CUENTA UNICA DEL TESORO</t>
  </si>
  <si>
    <t>00099021001 DEPOSITO DE EFECTIVO, DEPOSITANTE: WENDY CABRERA AGUILAR, CONCEPTO: DEVOLUCION DE INGRESOS POR EXCEDER TECHO SALARIAL SEPTIEMBRE 2017, CUENTA DE DEPOSITO: CUENTA UNICA DEL TESORO</t>
  </si>
  <si>
    <t>00099021001 DEPOSITO DE EFECTIVO, DEPOSITANTE: XIMENA ANA MARIA CENTELLAS ROJAS, CONCEPTO: DEVOLUCION DE PASAJES Y VIATICOS DE 2009 SRA.XIMENA ANA MARIA CENTELLAS ROJAS, CUENTA DE DEPOSITO: CUENTA UNICA DEL TESORO</t>
  </si>
  <si>
    <t>00099021001 DEPOSITO DE EFECTIVO, DEPOSITANTE: YOLANDA DOLORES MAZUELOS POOL, CONCEPTO: DEVOLUCION DE DEUDA ( DOBLE PERCEPCION ), CUENTA DE DEPOSITO: CUENTA UNICA DEL TESORO</t>
  </si>
  <si>
    <t>00099021001 DEPOSITO DE EFECTIVO, DEPOSITANTE: YOSELIN AVERANGA LADINO CI. 7676683 SC., CONCEPTO: DEVOLUCION DE HABERES, CUENTA DE DEPOSITO: CUENTA UNICA DEL TESORO</t>
  </si>
  <si>
    <t>00099021001 DEPOSITO DE EFECTIVO, DEPOSITANTE: YOVANA FUENTES CASTRO, CONCEPTO: PERCEPCION INDEBIDA DE HABERES, CUENTA DE DEPOSITO: CUENTA UNICA DEL TESORO</t>
  </si>
  <si>
    <t>A:00041014101 Debito Automatico por contraparte del GAM Pampa Grande, correspondiente al Convenio Intergubernativo suscrito entre el Ministerio de Desarrollo Productivo y Economia Plural y el GAM Pampa Grande, programa Revolucion Tecnologica en Educacion.</t>
  </si>
  <si>
    <t>VENTA DE DIVISAS A SOLICITUD DE YACIMIENTOS PETROLIFEROS FISCALES BOLIVIANOS SEGUN SOLICITUD 4654 REF: PAGO A SAMSUNG ENGINEERING BOLIVIA SA POR EL SERVICIO OPERACION Y MANTENIMIENTO ASISTIDO AMPLIADO PLANTA DE AMONIACO Y UREA SEXTA ADENDA NOVIEMBRE 2017 LIB. 00513062001 YPFB-OPERACIONES PLANTA DE SEPARACION DE LIQUIDOS RIO GRANDE</t>
  </si>
  <si>
    <t>VENTA DE DIVISAS CON TRANSFERENCIA DE FONDOS A SOLICITUD DE ADMINISTRACION DE SERVICIOS PORTUARIOS BOLIVIA SEGUN SOLICITUD 4653 REF: H.R. 1004 - ENVIO DE RECURSOS AL PUERTO DE ARICA POR PAGO DE LIMPIEZA DE LAS OFICINAS DEL PUERTO DE ARICA, CORRESPONDIENTE A FEBRERO/2018 SEGUN ORDEN DE PAGO ASP-B/DAF LIB. 00594012001 ASP-B FONDO DE OPERACIONES</t>
  </si>
  <si>
    <t>||VENTA DE DIVISAS S/G NOTAS YLB-GEE:0105/2018, 232/2018 Y 306/2018 Y ASIGNACION DE DIVISAS EFECTUADA POR EL MEFP CON CÓDIGO 011206 4610 DE 27-03-18 REF.: EMISION DE CARTA DE CREDITO 0,15% S/USD3.934.497,96 POR 32 DIAS, REEMB. GTOS DE COMUNICACION Y EMIS. CBTE. CONT. BS50. CTA. 00597019202 SALMUERA SALAR DE UYUNI PLANTA INDUSTRIAL REF.: COM. EMISION LC I-2018-06</t>
  </si>
  <si>
    <t>COBRO COSTOS DE PAPELERIA SEGUN TRANSFERENCIA DEL EXTERIOR POR ORDEN DE SECCION CONSULAR EMBAJADA EN ITALIA REF.: GESTORIA CONSULAR LIB. 00010011102 MIN.RELACIONES EXTERIORES - GESTORIA CONSULAR LEY Nº 3108</t>
  </si>
  <si>
    <t>COBRO COSTOS DE PAPELERIA SEGUN TRANSFERENCIA DEL EXTERIOR POR ORDEN DE SECCION CONSULAR EMBAJADA DE BOLIVIA EN TOKYO JAPON LIB. 00010011102 MIN.RELACIONES EXTERIORES - GESTORIA CONSULAR LEY Nº 3108</t>
  </si>
  <si>
    <t>VENTA DE DIVISAS CON TRANSFERENCIA DE FONDOS A SOLICITUD DE ADMINISTRACION DE SERVICIOS PORTUARIOS BOLIVIA SEGUN SOLICITUD 4664 REF: H.R. 1007 - PAGO AL SENOR JOSE LUIS FERNANDEZ CASTILLO POR ALQUILER DE OFICINAS EN EL PUERTO DE ILO CORRESPONDIENTE A MARZO SEGUN ORDEN DE PAGO ASP-B/DAF-UAD/OP-143/20 LIB. 00594012001 ASP-B FONDO DE OPERACIONES</t>
  </si>
  <si>
    <t>COBRO COSTOS DE PAPELERIA SEGUN TRANSFERENCIA DEL EXTERIOR POR ORDEN DE CORPORACION PETROLERA S.A. LIB. 00513062001 YPFB-OPERACIONES PLANTA DE SEPARACION DE LIQUIDOS RIO GRANDE</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</si>
  <si>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 POR DIFERENCIAL CAMBIARIO</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</si>
  <si>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t>
  </si>
  <si>
    <t>COBRO COSTOS DE PAPELERIA SEGUN TRANSFERENCIA DEL EXTERIOR POR ORDEN DE HERCO COMBUSTIBLES S.A. REF.: CONTRATO DE CONDENSADO DE GAS 10-18 LIB. 00513062001 YPFB-OPERACIONES PLANTA DE SEPARACION DE LIQUIDOS RIO GRANDE</t>
  </si>
  <si>
    <t>VENTA DE DIVISAS A SOLICITUD DE YACIMIENTOS PETROLIFEROS FISCALES BOLIVIANOS SEGUN SOLICITUD 4683 REF: PAGO A SAMSUNG ENGINEERING SA POR EL SERVICIO DE OPERACION Y MANTENIMIENTO ASISTIDO PARA LA PLANTA DE AMONIACO Y UREA QUINTA ADENDA OCTUBRE 2017 LIB. 00513062001 YPFB-OPERACIONES PLANTA DE SEPARACION DE LIQUIDOS RIO GRANDE</t>
  </si>
  <si>
    <t>VENTA DE DIVISAS CON TRANSFERENCIA DE FONDOS A SOLICITUD DE MINISTERIO DE DEFENSA SEGUN SOLICITUD 4672 REF: UMB02712 - 114000 DIR. GENERAL DE LOGISTICA - ADQUISICION DE IMPLEMENTOS PARA EL PERSONAL DE CUADROS DE LAS FF.AA. DEL ESTADO - ANEXOS: INF.80-OF.85-INVENTARIOS 1-00207707-INF.5-INVOICE GA 315 LIB. 00020011103 MINISTERIO DE DEFENSA - INGRESOS VARIOS</t>
  </si>
  <si>
    <t>COBRO COSTOS DE PAPELERIA SEGUN TRANSFERENCIA DEL EXTERIOR POR ORDEN DE CONSULADO GENERAL DE BOLIVIA EN GINEBRA-SUIZA REF.: GESTORIA CONSULAR MARZO LIB. 00010011102 MIN.RELACIONES EXTERIORES - GESTORIA CONSULAR LEY Nº 3108</t>
  </si>
  <si>
    <t>COBRO COSTOS DE PAPELERIA SEGUN TRANSFERENCIA DEL EXTERIOR POR ORDEN DE EMBAJADA DE BOLIVIA EN OTTAWA -CANADA REF.: RECAUDACION DE DICIEMBRE 2017, ENERO - MARZO/2018 GESTORIA CONSULAR LIB. 00010011102 MIN.RELACIONES EXTERIORES - GESTORIA CONSULAR LEY Nº 3108</t>
  </si>
  <si>
    <t>COBRO COSTOS DE PAPELERIA SEGUN TRANSFERENCIA DEL EXTERIOR POR ORDEN DE CONSULADO DE LA REPUBLICA DE BOLIVIA EN VIEDMA REF.: GESTORIA CONSULAR MARZO LIB. 00010011102 MIN.RELACIONES EXTERIORES - GESTORIA CONSULAR LEY Nº 3108</t>
  </si>
  <si>
    <t>COBRO COSTOS DE PAPELERIA SEGUN TRANSFERENCIA DEL EXTERIOR POR ORDEN DE CONSULADO DEL ESTADO PLURINACIONAL COMODORO RIVADAVIA-ARGENTINA REF.GESTORIA CONSULAR MARZO 2018 LIB. 00010011102 MIN.RELACIONES EXTERIORES - GESTORIA CONSULAR LEY Nº 3108</t>
  </si>
  <si>
    <t>VENTA DE DIVISAS CON TRANSFERENCIA DE FONDOS A SOLICITUD DE ADMINISTRACION DE SERVICIOS PORTUARIOS BOLIVIA SEGUN SOLICITUD 4694 REF: H.R. 375 - PAGO DE FACTURAS AL TPA POR SERVICIO DE FAENAS EN EL PUERTO DE ARICA CORRESPONDIENTE A LA PRIMERA QUINCENA DE MARZO/2018, SEGUN COMUNICACION INTERNA ASP-B/D LIB. 00594012001 ASP-B FONDO DE OPERACIONES</t>
  </si>
  <si>
    <t>VENTA DE DIVISAS CON TRANSFERENCIA DE FONDOS A SOLICITUD DE MINISTERIO DE RELACIONES EXTERIORES SEGUN SOLICITUD 4697 REF: REMESA ADICIONAL A FAVOR DE LAS EMBAJADAS EN ECUADOR Y VATICANO PARA CUBRIR GASTOS DE PASAJES Y VIATICOS POR ALMUERZO TRABAJO EN LA HAYA SEGUN NOTAS 43 Y27. LIB. 00099021001 TGN-RECURSOS ORDINARIOS (3987)</t>
  </si>
  <si>
    <t>VENTA DE DIVISAS CON TRANSFERENCIA DE FONDOS A SOLICITUD DE ADMINISTRACION DE SERVICIOS PORTUARIOS BOLIVIA SEGUN SOLICITUD 4691 REF: H.R. 365 - 366 - 368 - PAGO DE FACTURAS AL TPA POR SERVICIOS DE EXPORTACIONES PRIMERA QUINCENA DE MARZO/2018, PESAJE VGN Y MANIPULEO DE TUBERIAS, SEGUN COMUNICACION IN LIB. 00594012001 ASP-B FONDO DE OPERACIONES</t>
  </si>
  <si>
    <t>VENTA DE DIVISAS CON TRANSFERENCIA DE FONDOS A SOLICITUD DE ADMINISTRACION DE SERVICIOS PORTUARIOS BOLIVIA SEGUN SOLICITUD 4693 REF: H.R. 237 - PAGO A CUENTA DE FACTURAS DEL TPA POR SERVICIO DE CARGA FIO - HOOK EN EL PUERTO DE ARICA, SEGUN COMUNICACION INTERNA ASP-B/DOP-UAP/CI-149/2018 Y DEMAS DOCUM LIB. 00594012001 ASP-B FONDO DE OPERACIONES</t>
  </si>
  <si>
    <t>VENTA DE DIVISAS CON TRANSFERENCIA DE FONDOS A SOLICITUD DE ADMINISTRACION DE SERVICIOS PORTUARIOS BOLIVIA SEGUN SOLICITUD 4692 REF: H.R. 344-326-390-389 - PAGO DE FACTURAS AL TPA POR SERVICIOS DE: REFRIGERACION DE CONTENEDORES Y CARGA FREE OUT, SEGUN COMUNICACION INTERNA ASP-B/DOP-UAP/CI-152-151-14 LIB. 00594012001 ASP-B FONDO DE OPERACIONES</t>
  </si>
  <si>
    <t>COBRO COSTOS DE PAPELERIA SEGUN TRANSFERENCIA DEL EXTERIOR POR ORDEN DE CONSULADO GENERAL DE BOLIVIA HOUSTON REF.: REC. GESTORIA MARZO 2018 LIB. 00010011102 MIN.RELACIONES EXTERIORES - GESTORIA CONSULAR LEY Nº 3108</t>
  </si>
  <si>
    <t>COBRO COSTOS DE PAPELERIA SEGUN TRANSFERENCIA DEL EXTERIOR POR ORDEN DE CONSULADO DE BOLIVIA-JUJUY-ARGENTINA REF:GESTORIA CONSULAR LIB. 00010011102 MIN.RELACIONES EXTERIORES - GESTORIA CONSULAR LEY Nº 3108</t>
  </si>
  <si>
    <t>||TRANSFERENCIA ALA CUENTA UNICA DEL TESORO IMPORTES RETENIDOS A WALTER ABRAHAM PEREZ ALANDIA Y JULIO HUMEREZ QUIROZ POR REMUNERACION MAXIMA CORRESPONDIENTE AL MES DE MARZO/2018 - LIBRETA N° 00990201001, SEGUN DOCUMENTOS Y "ROC" N° 0349/2018 DEL DCR. TRANS. POR REMUNERACION MAXIMA DE WALTER ABRAHAM PEREZ ALANDIA - MARZO/2018 LIBRETA N° 00990201001</t>
  </si>
  <si>
    <t>||TRANSFERENCIA ALA CUENTA UNICA DEL TESORO IMPORTES RETENIDOS A WALTER ABRAHAM PEREZ ALANDIA Y JULIO HUMEREZ QUIROZ POR REMUNERACION MAXIMA CORRESPONDIENTE AL MES DE MARZO/2018 - LIBRETA N° 00990201001, SEGUN DOCUMENTOS Y "ROC" N° 0349/2018 DEL DCR. TRANSFERENCIA POR REMUNERACION MAXIMA DE JULIO HUMEREZ QUIROZ - MARZO/2018 LIBRETA N° 00990201001</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</si>
  <si>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</si>
  <si>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CONSULADO DE BOLIVIA EN MURCIA REF.: GESTORIA CONSULAR MARZO 2018 LIB. 00010011102 MIN.RELACIONES EXTERIORES - GESTORIA CONSULAR LEY Nº 3108</t>
  </si>
  <si>
    <t>VENTA DE DIVISAS CON TRANSFERENCIA DE FONDOS A SOLICITUD DE AUTORIDAD DE REG.Y FISCALIZ.DE TELECOMUNICACIONES Y TRANSP. SEGUN SOLICITUD 4702 REF: TRANSFERENCIA DE FONDOS A LA UNION POSTAL DE LAS AMERICAS, ESPANA Y PORTUGAL - UPAEP, CORRESPONDIENTE AL PLAN DE AMORTIZACION ANUAL POR CONCEPTO DE CUOTAS LIB. 00099021001 TGN-RECURSOS ORDINARIOS (3987)</t>
  </si>
  <si>
    <t>COBRO COSTOS DE PAPELERIA SEGUN TRANSFERENCIA DEL EXTERIOR POR ORDEN DE CONSULADO DE BOLIVIA EN CALAMA REF.: GESTORIA CONSULAR MES MARZO 2018 LIB. 00010011102 MIN.RELACIONES EXTERIORES - GESTORIA CONSULAR LEY Nº 3108</t>
  </si>
  <si>
    <t>COBRO COSTOS DE PAPELERIA SEGUN TRANSFERENCIA DEL EXTERIOR POR ORDEN DE CONSUALDO GERAL DA BOLIVIA RIO DE JANEIRO BRAZIL LIB. 00010011102 MIN.RELACIONES EXTERIORES - GESTORIA CONSULAR LEY Nº 3108</t>
  </si>
  <si>
    <t>COBRO COSTOS DE PAPELERIA POR REGULARIZACION DE TRANSFERENCIA DEL EXTERIOR POR ORDEN DE VICECONSULADO DE BOLIVIA LA PLATA ARGENTINA LIB. 00010011102 MIN.RELACIONES EXTERIORES - GESTORIA CONSULAR LEY Nº 3108</t>
  </si>
  <si>
    <t>COBRO COSTOS DE PAPELERIA SEGUN TRANSFERENCIA DEL EXTERIOR POR ORDEN DE EMBAJADA DE BOLIVIA MEXICO REF.: MARZO 2018 LIB. 00010011102 MIN.RELACIONES EXTERIORES - GESTORIA CONSULAR LEY Nº 3108</t>
  </si>
  <si>
    <t>COBRO COSTOS DE PAPELERIA SEGUN TRANSFERENCIA DEL EXTERIOR POR ORDEN DE CONSULADO GENERAL DE BOLIVIA LIMA PERU LIB. 00010011102 MIN.RELACIONES EXTERIORES - GESTORIA CONSULAR LEY Nº 3108</t>
  </si>
  <si>
    <t>COBRO COSTOS DE PAPELERIA SEGUN TRANSFERENCIA DEL EXTERIOR POR ORDEN DE CONSULADO DE BOLIVIA ANTOFAGASTA CL REF.: RECAUDACIONES DE GESTORIA CONSULAR LIB. 00010011102 MIN.RELACIONES EXTERIORES - GESTORIA CONSULAR LEY Nº 3108</t>
  </si>
  <si>
    <t>A:00513010001 Transferencia que efectuamos a requerimiento de Y.P.F.B.,segun notas CITE:DFC-3641 y 3763 URT1807,1881/17,DFC-0730 URT-0382/18 y en virtud al informe Tecnico YPFB/DCOM-040/17 e Inf. Legal YPFB/GLC-048/DLGAJC-08/ULGD-06/18, por devolucion de recursos debido al cierre de varias cuentas c</t>
  </si>
  <si>
    <t>A:00513012004 Transferencia que efectuamos a requerimiento de Y.P.F.B.,segun notas CITE:DFC-3641 y 3763 URT1807,1881/17,DFC-0730 URT-0382/18 y en virtud al informe Tecnico YPFB/DCOM-040/17 e Inf. Legal YPFB/GLC-048/DLGAJC-08/ULGD-06/18, por devolucion de recursos debido al cierre de varias cuentas c</t>
  </si>
  <si>
    <t>COBRO COSTOS DE PAPELERIA SEGUN TRANSFERENCIA DEL EXTERIOR POR ORDEN DE CONSULADO GENERAL DE BOLIVIA BOGOTA-COLOMBIA REF:GESTORIA CONSULAR MARZO 2018 LIB. 00010011102 MIN.RELACIONES EXTERIORES - GESTORIA CONSULAR LEY Nº 3108</t>
  </si>
  <si>
    <t>COBRO COSTOS DE PAPELERIA POR REGULARIZACION DE TRANSFERENCIA DEL EXTERIOR POR ORDEN DE CONSULADO DE BOLIVIA EN MENDOZA-ARGENTINA REF:GESTORIA CONSULAR FEBRERO-MARZO 2018 LIB. 00010011102 MIN.RELACIONES EXTERIORES - GESTORIA CONSULAR LEY Nº 3108</t>
  </si>
  <si>
    <t>COBRO COSTOS DE PAPELERIA SEGUN TRANSFERENCIA DEL EXTERIOR POR ORDEN DE BOLIVIAN CONSULATE LONDON GB REF.: GESTORIA CONSULAR MARZO 2018 LIB. 00010011102 MIN.RELACIONES EXTERIORES - GESTORIA CONSULAR LEY Nº 3108</t>
  </si>
  <si>
    <t>COBRO COSTOS DE PAPELERIA SEGUN TRANSFERENCIA DEL EXTERIOR POR ORDEN DE CONSULADO DE BOLIVIA EN SEVILLA REF.: RECAUDACION GESTORIA CONSULAR MARZO 2018 LIB. 00010011102 MIN.RELACIONES EXTERIORES - GESTORIA CONSULAR LEY Nº 3108</t>
  </si>
  <si>
    <t>VENTA DE DIVISAS CON TRANSFERENCIA DE FONDOS A SOLICITUD DE MINISTERIO DE RELACIONES EXTERIORES SEGUN SOLICITUD 4709 REF: PAGO DE HABERES Y COSTO DE VIDA DEL SERVICIO DIPLOMATICO CONSULAR Y AGREGADOS COMERCIALES AUXILIARES II CORRESPONDIENTE AL MES DE MARZO 2018 SEGUN PLANILLA DE RRHH N 031802. LIB. 00010011102 MIN.RELACIONES EXTERIORES - GESTORIA CONSULAR LEY Nº 3108</t>
  </si>
  <si>
    <t>VENTA DE DIVISAS CON TRANSFERENCIA DE FONDOS A SOLICITUD DE MINISTERIO DE RELACIONES EXTERIORES SEGUN SOLICITUD 4711 REF: PAGO DE HABERES Y COSTO DE VIDA AL PERSONAL DE EMIPAS MADRID CORRESPONDIENTE AL MES DE MARZO 2018 SEGUN PLANILLA DE RRHH N 031803. LIB. 00099021001 TGN-RECURSOS ORDINARIOS (3987)</t>
  </si>
  <si>
    <t>VENTA DE DIVISAS CON TRANSFERENCIA DE FONDOS A SOLICITUD DE MINISTERIO DE RELACIONES EXTERIORES SEGUN SOLICITUD 4712 REF: PAGO DE COSTO DE VIDA DEL PERSONAL SERVICIO DIPLOMATICO CONSULAR Y AGREGADOS COMERCIALES DEL MES DE MARZO 2018 SEGUN PLANILLA MIXTA DE RRHH N 031806. LIB. 00099021001 TGN-RECURSOS ORDINARIOS (3987)</t>
  </si>
  <si>
    <t>VENTA DE DIVISAS CON TRANSFERENCIA DE FONDOS A SOLICITUD DE MINISTERIO DE RELACIONES EXTERIORES SEGUN SOLICITUD 4719 REF: PAGO DE HABERES Y COSTO DE VIDA AL PERSONAL DE EMIPAS WASHINGTON CORRESPONDIENTE AL MES DE MARZO 2018 SEGUN PLANILLA DE RRHH N 031804. LIB. 00010011102 MIN.RELACIONES EXTERIORES - GESTORIA CONSULAR LEY Nº 3108</t>
  </si>
  <si>
    <t>COBRO COSTOS DE PAPELERIA SEGUN TRANSFERENCIA DEL EXTERIOR POR ORDEN DE CONSULADO GENERAL DE BOLIVIA LOS ANGELES CA REF.: GESTORIA CONSULAR LIB. 00010011102 MIN.RELACIONES EXTERIORES - GESTORIA CONSULAR LEY Nº 3108</t>
  </si>
  <si>
    <t>COBRO COSTOS DE PAPELERIA SEGUN TRANSFERENCIA DEL EXTERIOR POR ORDEN DE EMBASSY OF THE PLURINATIONAL-MOSCOW REF:GESTORIA CONSULAR ACUMULADA FEB 2018 LIB. 00010011102 MIN.RELACIONES EXTERIORES - GESTORIA CONSULAR LEY Nº 3108</t>
  </si>
  <si>
    <t>COBRO COSTOS DE PAPELERIA SEGUN TRANSFERENCIA DEL EXTERIOR POR ORDEN DE PETROLEOS PARAGUAYOS (PETROPAR) REF.: OPE 0/387295 LIB. 00513062001 YPFB-OPERACIONES PLANTA DE SEPARACION DE LIQUIDOS RIO GRANDE</t>
  </si>
  <si>
    <t>NUMERO DE LIBRETA CUT: 00099021001 OPERACIÓN E18 TRANSFERENCIA DEL SISTEMA FINANCIERO POR CUENTA DE TERCEROS A LA CUT TRANSFERENCIA POR PAGO INDEBIDO -RP MARZO 2018</t>
  </si>
  <si>
    <t>NUMERO DE LIBRETA CUT: 00099021001 OPERACIÓN E18 TRANSFERENCIA DEL SISTEMA FINANCIERO POR CUENTA DE TERCEROS A LA CUT TRANSFERENCIA POR PAGO ADELANTADO PRA -RP MARZO 2018</t>
  </si>
  <si>
    <t>VENTA DE DIVISAS CON TRANSFERENCIA DE FONDOS A SOLICITUD DE MINISTERIO DE RELACIONES EXTERIORES SEGUN SOLICITUD 4710 REF: PAGO DE HABERES Y COSTO DE VIDA DEL SERVICIO DIPLOMATICO CONSULAR Y AGREGADOS COMERCIALES CORRESPONDIENTE AL MES DE MARZO 2018 SEGUN PLANILLA DE RRHH N 031801. LIB. 00099021001 TGN-RECURSOS ORDINARIOS (3987)</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</si>
  <si>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 POR DIFERENCIAL CAMBIARIO</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</si>
  <si>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t>
  </si>
  <si>
    <t>COBRO COSTOS DE PAPELERIA POR REGULARIZACION DE TRANSFERENCIA DEL EXTERIOR POR ORDEN DE CONSULADO GERAL DA BOLIVIA CORUMBA-BRASIL REF:GESTORIA CONSULAR FEBRERO Y MARZO-2018 LIB. 00010011102 MIN.RELACIONES EXTERIORES - GESTORIA CONSULAR LEY Nº 3108</t>
  </si>
  <si>
    <t>COBRO COSTOS DE PAPELERIA SEGUN TRANSFERENCIA DEL EXTERIOR POR ORDEN DE CONSULADO GENERAL DE BOLIVIE EN MILAN REF.: RECUADACION GESTORIA CONSULAR MARZO 2018 LIB. 00010011102 MIN.RELACIONES EXTERIORES - GESTORIA CONSULAR LEY Nº 3108</t>
  </si>
  <si>
    <t>COBRO COSTOS DE PAPELERIA SEGUN TRANSFERENCIA DEL EXTERIOR POR ORDEN DE CONSULADO GERAL DA BOLIVIA SAO PAULO-BRASIL REF:GESTORIA CONSULAR MES DE MARZO LIB. 00010011102 MIN.RELACIONES EXTERIORES - GESTORIA CONSULAR LEY Nº 3108</t>
  </si>
  <si>
    <t>TRANSFERENCIA RECIBIDA DEL EXTERIOR SEGÚN MENSAJES SWIFT Nos. 4864-4851 (REM.EXT.) DE FECHA 10-04-2018 POR DESEMBOLSO DE CAF PRÉSTAMO CFA007860 CARRETERA CHACAPUCO RAVELO SOLICITUD DE DESEMBOLSO NRO. 44 LIBRETA N° 00291012002 ABC-RECURSOS PROPIOS REF.: UTILES DE ESCRITORIO</t>
  </si>
  <si>
    <t>COBRO COSTOS DE PAPELERIA POR REGULARIZACION DE TRANSFERENCIA DEL EXTERIOR POR ORDEN DE CONSULADO GENERAL DE BOLIVIA BUENOS AIRES-ARGENTINA REF:GESTORIA MARZO 2018 LIB. 00010011102 MIN.RELACIONES EXTERIORES - GESTORIA CONSULAR LEY Nº 3108</t>
  </si>
  <si>
    <t>TRANSFERENCIA RECIBIDA DEL EXTERIOR SEGÚN MENSAJES SWIFT Nos. 04929-04919 (REM.EXT.) DE FECHA 10-04-2018 POR DESEMBOLSO DE OPEP PRÉSTAMO 1653-P WA NO. 8 OFID LOAN 1653P THIRD LIBRETA N° 00291012002 ABC-RECURSOS PROPIOS REF.: UTILES DE ESCRITORIO</t>
  </si>
  <si>
    <t>NUMERO DE LIBRETA CUT: 00099021001 OPERACIÓN E18 TRANSFERENCIA DEL SISTEMA FINANCIERO POR CUENTA DE TERCEROS A LA CUT Pago correspondiente a Marzo 2018 Libreta 00099021001 TGN Recursos Ordinarios</t>
  </si>
  <si>
    <t>COBRO COSTOS DE PAPELERIA SEGUN TRANSFERENCIA DEL EXTERIOR POR ORDEN DE CONSULAT GENERAL BOLIVIE (FRANCIA PARIS) REF.: RECAUDACIONES MARZO 2018 GESTORIA CONSULAR LIB. 00010011102 MIN.RELACIONES EXTERIORES - GESTORIA CONSULAR LEY Nº 3108</t>
  </si>
  <si>
    <t>COBRO COSTOS DE PAPELERIA SEGUN TRANSFERENCIA DEL EXTERIOR POR ORDEN DE CONSULADO DE BOLIVIA EN IQUIQUE REF.: RECAUDACION GESTION CONSULAR MARZO 2018 LIB. 00010011102 MIN.RELACIONES EXTERIORES - GESTORIA CONSULAR LEY Nº 3108</t>
  </si>
  <si>
    <t>COBRO COSTOS DE PAPELERIA POR REGULARIZACION DE TRANSFERENCIA DEL EXTERIOR POR ORDEN DE CONSULADO DE BOLIVIA EN SALTA-ARGENTINA REF.: RECAUDACIONES CONSULARES DICIEMBRE 2017 LIB. 00010011102 MIN.RELACIONES EXTERIORES - GESTORIA CONSULAR LEY Nº 3108</t>
  </si>
  <si>
    <t>COBRO COSTOS DE PAPELERIA SEGUN TRANSFERENCIA DEL EXTERIOR POR ORDEN DE PUMA ENERGY PARAGUAY S.A. REF.: OPE 0/387643 LIB. 00513062001 YPFB-OPERACIONES PLANTA DE SEPARACION DE LIQUIDOS RIO GRANDE</t>
  </si>
  <si>
    <t>VENTA DE DIVISAS A SOLICITUD DE YACIMIENTOS PETROLIFEROS FISCALES BOLIVIANOS SEGUN SOLICITUD 4741 REF: PAGO A SAMSUNG ENGINEERING SA POR SERVICIO DE OPERACION Y MANTENIMIENTO ASISTIDO PARA LA PLANTA DE AMONIACO UREA QUINTA ADENDA NOVIEMBRE 2017 LIB. 00513062001 YPFB-OPERACIONES PLANTA DE SEPARACION DE LIQUIDOS RIO GRANDE</t>
  </si>
  <si>
    <t>VENTA DE DIVISAS CON TRANSFERENCIA DE FONDOS A SOLICITUD DE MINISTERIO DE RELACIONES EXTERIORES SEGUN SOLICITUD 4732 REF: REMESAS ADICIONALES A FAVOR DE LA MISION PERMANENTE ANTE LA ONU PARA CUBRIR PASAJES Y VIATICOS POR VIAJE AL HAYA Y PARA LA EMBAJADA EN PERU PARA COMPRA DE RADIADOR SEGUN INFORME LIB. 00099021001 TGN-RECURSOS ORDINARIOS (3987)</t>
  </si>
  <si>
    <t>TRANSFERENCIA DE FONDOS AL EXTERIOR A SOLICITUD DE TESORO GENERAL DE LA NACION SEGUN SOLICITUD 4739 REF: PAGO DEL SEGUNDO LOTE DE 55 MIL PIEZAS DE LIBRETAS DE PASAPORTE DE LECTURA MECANICA A LA EMPRESA IN IMPRIMERIE NATIONALE LIB. 00099021001 TGN-RECURSOS ORDINARIOS (3987)</t>
  </si>
  <si>
    <t>VENTA DE DIVISAS CON TRANSFERENCIA DE FONDOS A SOLICITUD DE ADMINISTRACION DE SERVICIOS PORTUARIOS BOLIVIA SEGUN SOLICITUD 4743 REF: H.R. 593 - 592 - ENVIO DE RECURSOS AL PUERTO DE ARICA PARA GASTOS DE FUNCIONAMIENTO Y GATE OUT CORRESPONDIENTE A LA REPOSICION DE FEBRERO Y MARZO/2018 SEGUN COMUNICACI LIB. 00594012001 ASP-B FONDO DE OPERACIONES</t>
  </si>
  <si>
    <t>VENTA DE DIVISAS CON TRANSFERENCIA DE FONDOS A SOLICITUD DE MINISTERIO DE GOBIERNO SEGUN SOLICITUD 4731 REF: HABERES DE AGREGADOS Y ADJUNTOS A AGREGADOS POLICIALES EN EL EXTERIOR CORRESPONDIENTE AL MES DE MARZO 2018 CUENTAS EXTRANJERAS LIB. 00099021001 TGN-RECURSOS ORDINARIOS (3987)</t>
  </si>
  <si>
    <t>COBRO COSTOS DE PAPELERIA SEGUN TRANSFERENCIA DEL EXTERIOR POR ORDEN DE EMBAJADA DE BOLIVIA QUITO-ECUADOR REF:RECAUDACION GESTORIA MARZO 2018 LIB. 00010011102 MIN.RELACIONES EXTERIORES - GESTORIA CONSULAR LEY Nº 3108</t>
  </si>
  <si>
    <t>COBRO COSTOS DE PAPELERIA SEGUN TRANSFERENCIA DEL EXTERIOR POR ORDEN DE CONSULADO DE BOLIVIA EN MADRID REF.: RECAUDACIONES GESTORIA CONSULAR MARZO 2018 LIB. 00010011102 MIN.RELACIONES EXTERIORES - GESTORIA CONSULAR LEY Nº 3108</t>
  </si>
  <si>
    <t>COBRO COSTOS DE PAPELERIA SEGUN TRANSFERENCIA DEL EXTERIOR POR ORDEN DE CORPORACION PETROLERA S.A. REF.FACTURA NRO.79 LIB. 00513062001 YPFB-OPERACIONES PLANTA DE SEPARACION DE LIQUIDOS RIO GRANDE</t>
  </si>
  <si>
    <t>A:00373024105 DESEMBOLSO DE RECURSOS AL FONDO DE DESARROLLO INDIGENA PARA 4 PROGRAMAS Y/O PROYECTOS DE LOS GOBIERNOS AUTONOMOS MUNICIPALES DE LOS DEPARTAMENTOS DE CHUQUISACA Y ORURO S/G NOTA CITE: FDI/DGE/EXT/N 151/2018 E INFORME MEFP/VTCP/DGPOT/UPCFTGN/INF/N33/2018. (H.R. 6-9169-R)</t>
  </si>
  <si>
    <t>NUMERO DE LIBRETA CUT: 00099021001 OPERACIÓN E18 TRANSFERENCIA DEL SISTEMA FINANCIERO POR CUENTA DE TERCEROS A LA CUT A SOLICITUD DEL MEFP SEGUN NOTA CITE MEFP VTCP DGPOT UAIS CPI NO 0418006 BUN 18</t>
  </si>
  <si>
    <t>NUMERO DE LIBRETA CUT: 00099021001 OPERACIÓN E18 TRANSFERENCIA DEL SISTEMA FINANCIERO POR CUENTA DE TERCEROS A LA CUT A SOLICITUD DEL MEFP SEGUN NOTA CITE MEFP VTCP DGPOT UAIS CPI NO 0418005 BUN 18</t>
  </si>
  <si>
    <t>NUMERO DE LIBRETA CUT: 00099021001 OPERACIÓN E18 TRANSFERENCIA DEL SISTEMA FINANCIERO POR CUENTA DE TERCEROS A LA CUT A SOLICITUD DEL MEFP SEGUN NOTA CITE MEFP VTCP DGPOT UAIS CPI NO 0418004 BUN 18</t>
  </si>
  <si>
    <t>NUMERO DE LIBRETA CUT: 00099021001 OPERACIÓN E18 TRANSFERENCIA DEL SISTEMA FINANCIERO POR CUENTA DE TERCEROS A LA CUT A SOLICITUD DEL MEFP SEGUN NOTA CITE MEFP VTCP DGPOT UAIS CPI NO 0418003 BUN 18</t>
  </si>
  <si>
    <t>NUMERO DE LIBRETA CUT: 00099021001 OPERACIÓN E18 TRANSFERENCIA DEL SISTEMA FINANCIERO POR CUENTA DE TERCEROS A LA CUT A SOLICITUD DEL MEFP SEGUN NOTA CITE MEFP VTCP DGPOT UAIS CPI NO 0418002 BUN 18</t>
  </si>
  <si>
    <t>COBRO COSTOS DE PAPELERIA SEGUN TRANSFERENCIA DEL EXTERIOR POR ORDEN DE CONSULADO GENERAL DE BOLIVIA EN ARICA-CHILE GESTORIA CONSULAR FEB 2018 LIB. 00010011102 MIN.RELACIONES EXTERIORES - GESTORIA CONSULAR LEY Nº 3108</t>
  </si>
  <si>
    <t>COBRO COSTOS DE PAPELERIA SEGUN TRANSFERENCIA DEL EXTERIOR POR ORDEN DE EMBAJADA DE BOLIVIA EN SUECIA REF.: GESTORIA CONSULAR LIB. 00010011102 MIN.RELACIONES EXTERIORES - GESTORIA CONSULAR LEY Nº 3108</t>
  </si>
  <si>
    <t>COBRO COSTOS DE PAPELERIA SEGUN TRANSFERENCIA DEL EXTERIOR POR ORDEN DE CONSULADO DE BOLIVIA EN VALENCIA REF.: RECAUDACION CONSULAR MARZO 2018 LIB. 00010011102 MIN.RELACIONES EXTERIORES - GESTORIA CONSULAR LEY Nº 3108</t>
  </si>
  <si>
    <t>COBRO COSTOS DE PAPELERIA SEGUN TRANSFERENCIA DEL EXTERIOR POR ORDEN DE CONSULATE GENL OF THE PLURINATIONAL STATE OF BOLIVIA REF.: GESTORIA CONSULAR LIB. 00010011102 MIN.RELACIONES EXTERIORES - GESTORIA CONSULAR LEY Nº 3108</t>
  </si>
  <si>
    <t>VENTA DE DIVISAS CON TRANSFERENCIA DE FONDOS A SOLICITUD DE MINISTERIO DE DEFENSA SEGUN SOLICITUD 4746 REF: PAGO A EMPRESA CARIBE AVIATION POR ADQUISICION DE LLANTAS NLG Y MLG DE AERONAVES PARA TRANSPORTE AEREO MILITAR LIB. 00020011103 MINISTERIO DE DEFENSA - INGRESOS VARIOS</t>
  </si>
  <si>
    <t>VENTA DE DIVISAS CON TRANSFERENCIA DE FONDOS A SOLICITUD DE MINISTERIO DE DEFENSA SEGUN SOLICITUD 4745 REF: PAGO A EMPRESA THINK HOLDINGS POR LA OCTAVA CUOTA DE LA ADQUISICION DE AERONAVE PARA TRANSPORTE AEREO MILITAR LIB. 00020011103 MINISTERIO DE DEFENSA - INGRESOS VARIOS</t>
  </si>
  <si>
    <t>VENTA DE DIVISAS CON TRANSFERENCIA DE FONDOS A SOLICITUD DE MINISTERIO DE RELACIONES EXTERIORES SEGUN SOLICITUD 4740 REF: COMPRA DE PASAPORTES EN BLANCO 5500 PARA LOS CENTRO EMISOR DE PASAPORTES EN MADRID Y EN WASHINGTON SEGUN NOTA NI 20. LIB. 00010011102 MIN.RELACIONES EXTERIORES - GESTORIA CONSULAR LEY Nº 3108</t>
  </si>
  <si>
    <t>VENTA DE DIVISAS CON TRANSFERENCIA DE FONDOS A SOLICITUD DE MINISTERIO DE DEFENSA SEGUN SOLICITUD 4744 REF: PAGO A EMPRESA CARIBE AVIATION POR ADQUISICION DE MATERIAL ELECTRICO Y REPUESTOS PARA AERONAVE DE TRANSPORTE AEREO MILITAR LIB. 00020011103 MINISTERIO DE DEFENSA - INGRESOS VARIOS</t>
  </si>
  <si>
    <t>COBRO COSTOS DE PAPELERIA SEGUN TRANSFERENCIA DEL EXTERIOR POR ORDEN DE CONSULADO DE BOLIVIA-MONTEVIDEO URUGUAY REF.GESTORIA CONSULAR NOV-2017 A MARZO 2018 LIB. 00010011102 MIN.RELACIONES EXTERIORES - GESTORIA CONSULAR LEY Nº 3108</t>
  </si>
  <si>
    <t>COBRO COSTOS DE PAPELERIA SEGUN TRANSFERENCIA DEL EXTERIOR POR ORDEN DE CORPORACION PARAGUAYA DISTRIBUIDORA DE DERIVADOS DE PETROLEO S.A. REF.: PAGO A PROVEEDORES LIB. 00513062001 YPFB-OPERACIONES PLANTA DE SEPARACION DE LIQUIDOS RIO GRANDE</t>
  </si>
  <si>
    <t>VENTA DE DIVISAS A SOLICITUD DE YACIMIENTOS PETROLIFEROS FISCALES BOLIVIANOS SEGUN SOLICITUD 4754 REF: PAGO A SAMSUNG ENGINEERING SA POR SERVICIO DE OPERACION Y MANTENIMIENTO ASISTIDO DE AMONIACO UREA QUINTA ADENDA DICIEMBRE 2017 LIB. 00513062001 YPFB-OPERACIONES PLANTA DE SEPARACION DE LIQUIDOS RIO GRANDE</t>
  </si>
  <si>
    <t>TRANSFERENCIA RECIBIDA DEL EXTERIOR SEGÚN MENSAJES SWIFT Nos. 05125-05113 (REM.EXT.) DE FECHA 12-04-2018 POR DESEMBOLSO DE BID PRÉSTAMO 2786/BL-BO REQ 0025 OPS0201814725A LIBRETA N° 00291012002 ABC-RECURSOS PROPIOS REF.: UTILES DE ESCRITORIO</t>
  </si>
  <si>
    <t>TRANSFERENCIA RECIBIDA DEL EXTERIOR SEGÚN MENSAJES SWIFT Nos. 05126-05114 (REM.EXT.) DE FECHA 12-04-2018 POR DESEMBOLSO DE BID PRÉSTAMO 2786/BL-BO REQ 0025 OPS0201814725A LIBRETA N° 00291012002 ABC-RECURSOS PROPIOS REF.: UTILES DE ESCRITORIO</t>
  </si>
  <si>
    <t>COBRO COSTOS DE PAPELERIA SEGUN TRANSFERENCIA DEL EXTERIOR POR ORDEN DE CONSULADO GERAL DA BOLIVIA BR/SAO PAULO LIB. 00010011102 MIN.RELACIONES EXTERIORES - GESTORIA CONSULAR LEY Nº 3108</t>
  </si>
  <si>
    <t>TRANSFERENCIA RECIBIDA DEL EXTERIOR SEGÚN MENSAJES SWIFT Nos. 05124-05112 (REM.EXT.) DE FECHA 12-04-2018 POR DESEMBOLSO DE CAF PRÉSTAMO CFA008239 CARRETERA PADILLA-EL SALTO LIBRETA N° 00291012002 ABC-RECURSOS PROPIOS REF.: UTILES DE ESCRITORIO</t>
  </si>
  <si>
    <t>||COMISION TRANSFERENCIA FDOS.AL EXTERIOR 0,10% S/USD103.050,22.-,REEMB.GSTS.COMUNICACION BS220.-Y EMISION COMP.CONTABLE BS50.-REF.:PAGO 1 LC I-2018-03 P/C ARMADA BOLIVIANA A/F ZODIAC MILPRO INTERNATIONAL,EN COMPL.A COMP.918676,13/04/18. LIB.0020051101 MINDEF-ARMADA BOLIVIANA VARIOS REF.:COMISIONES PAGO 1 LC I-2018-03</t>
  </si>
  <si>
    <t>COBRO COSTOS DE PAPELERIA POR REGULARIZACION DE TRANSFERENCIA DEL EXTERIOR POR ORDEN DE CONSULADO GENERAL DE BOLIVIA REF.: RECAUDACIONES GESTORIA CONSULAR MES DE MARZO 2018 LIB. 00010011102 MIN.RELACIONES EXTERIORES - GESTORIA CONSULAR LEY Nº 3108</t>
  </si>
  <si>
    <t>COBRO COSTOS DE PAPELERIA SEGUN TRANSFERENCIA DEL EXTERIOR POR ORDEN DE CONSULADO DE BOLIVIA EN BILBAO REF.: GESTORIA CONSULAR LIB. 00010011102 MIN.RELACIONES EXTERIORES - GESTORIA CONSULAR LEY Nº 3108</t>
  </si>
  <si>
    <t>VENTA DE DIVISAS A SOLICITUD DE YACIMIENTOS PETROLIFEROS FISCALES BOLIVIANOS SEGUN SOLICITUD 4761 REF: PAGO A SAMSUNG ENGINEERING SA POR SERVICIO DE OPERACION Y MATENIMIENTO ASISTIDO AMPLIADO PARA LA PLANTA AMONIACO UREA SEXTA ADENDA DICIEMBRE 2017 LIB. 00513062001 YPFB-OPERACIONES PLANTA DE SEPARACION DE LIQUIDOS RIO GRANDE</t>
  </si>
  <si>
    <t>||PAGO A PDVSA PRESTAMO SA137065 VCTO.13-03-2018 POR CUENTA DE YPFB, SEGUN NOTAS DE YPFB DFC-0900 URT-0467/2018 DEL 11-04-2018 Y DFC-0912 URT-0477/2018 DEL 13-04-2018, CAPITAL USD 16.899,71 INTERESES USD 3.717,94 CTA.00513012004 LBP-YPFB-UNICOMERCIAL (4030005415/1-2188907)</t>
  </si>
  <si>
    <t>VENTA DE DIVISAS A SOLICITUD DE YACIMIENTOS PETROLIFEROS FISCALES BOLIVIANOS SEGUN SOLICITUD 4786 REF: PAGO A SAMSUNG ENGINEERING SA POR EL SERVICIO OPERACION Y MATENIMIENTO ASISTIDO AMPLIADO PARA LA PLANTA DE AMONIACO UREA SEXTA ADENDA ENERO 2018 LIB. 00513062001 YPFB-OPERACIONES PLANTA DE SEPARACION DE LIQUIDOS RIO GRANDE</t>
  </si>
  <si>
    <t>VENTA DE DIVISAS A SOLICITUD DE YACIMIENTOS PETROLIFEROS FISCALES BOLIVIANOS SEGUN SOLICITUD 4787 REF: PAGO A SAMSUNG ENGINEERING SA POR SERVICIO DE OPERACION Y MANTENIMIENTO ASISTIDO DE LA PLANTA DE AMONIACO UREA QUINTA ADENDA ENERO 2018 LIB. 00513062001 YPFB-OPERACIONES PLANTA DE SEPARACION DE LIQUIDOS RIO GRANDE</t>
  </si>
  <si>
    <t>VENTA DE DIVISAS CON TRANSFERENCIA DE FONDOS A SOLICITUD DE MINISTERIO DE RELACIONES EXTERIORES SEGUN SOLICITUD 4781 REF: REMISION DE RECURSOS DEL 2DO TRIMESTRE A FAVOR DE CENTRO EMISOR DE DOCUMENTACION MADRID EMIPAS MADRID SEGUN DETALLE ADJUNTO. LIB. 00099021001 TGN-RECURSOS ORDINARIOS (3987)</t>
  </si>
  <si>
    <t>VENTA DE DIVISAS CON TRANSFERENCIA DE FONDOS A SOLICITUD DE MINISTERIO DE RELACIONES EXTERIORES SEGUN SOLICITUD 4780 REF: REMISION DE RECURSOS DEL 2DO TRIMESTRE A FAVOR DE CENTRO EMISOR DE DOCUMENTACION WASHINGTON SEGUN DETALLE ADJUNTO. LIB. 00010011102 MIN.RELACIONES EXTERIORES - GESTORIA CONSULAR LEY Nº 3108</t>
  </si>
  <si>
    <t>VENTA DE DIVISAS CON TRANSFERENCIA DE FONDOS A SOLICITUD DE MINISTERIO DE RELACIONES EXTERIORES SEGUN SOLICITUD 4778 REF: REMESAS ADICIONALES A FAVOR DE LA EMBOLIVIA PERU PARA ALQUILER DE TOLDO Y PARA EMBOLIVIA BELGICA POR VIATICOS POR VIAJE AL HAYA SEGUN NOTAS PE 445 Y BR 243. LIB. 00099021001 TGN-RECURSOS ORDINARIOS (3987)</t>
  </si>
  <si>
    <t>COBRO COSTOS DE PAPELERIA SEGUN TRANSFERENCIA DEL EXTERIOR POR ORDEN DE PETROLEOS PARAGUAYOS (PETROPAR) REF.: OPE 0/388663 LIB. 00513062001 YPFB-OPERACIONES PLANTA DE SEPARACION DE LIQUIDOS RIO GRANDE</t>
  </si>
  <si>
    <t>A:00099021001 A requerimiento de la Unidad de Administracion e Informacion Salarial (UAIS), con notas internas CITE: MEFP/VTCP/DGPOT/UAIS/Nos. 1732, 1997 y 1996/2018, en las cuales solicita la reversion definitiva de las boletas de pago de SENASIR, consignadas en los Comprobantes de Pago Nos. 71609,</t>
  </si>
  <si>
    <t>A:00099021001 El concepto de la mencionada operacion corresponde a la transferencia de capital al TGN, por el mes de Marzo de 2018 del Fideicomiso Programa de Reconversion Productiva y Comercial TGN 9.</t>
  </si>
  <si>
    <t>A:00099021001 El concepto de la mencionada operacion corresponde a la transferencia de capital por el mes de Marzo/2018, de Cooperativa Sudamerica al TGN.</t>
  </si>
  <si>
    <t>||REGULARIZACIÓN DE NUESTRA OPERACIÓN NRO. 0918876 DE F. 16/04/2018 EN ATENCIÓN A CORREO ELECTRÓNICO DE LA AGENCIA BOLIVIANA ESPACIAL. (SECTOR PÚBLICO). ABONO A LA LIBR.00585012002 VENTA DE SERVICIOS COMUNICACIÓN-ABE;P/CTA.MANUEL ANTONIO TURGA SORACIPA.</t>
  </si>
  <si>
    <t>||TRANSFERENCIA DE FONDOS S/G FORMULARIO CITE: BUN/221/18 DE LA FECHA (HRE-TSO-2025). A SOLICITUD DEL MEFP, CIERRE DE CUENTAS; BUN.</t>
  </si>
  <si>
    <t>'COBRO DE'||UTILES DE ESCRITORIO POR EL COMPROBANTE CONTABLE NRO 0918894 DE LA FECHA, SEGÚN NOTA DEL SERVICION NACIONAL TEXTIL, CITE' SENATEX/DGE/CAR/0306/2017 DE F. 21/07/17. DEBITO DE LA LIBRETA 00378012002 SENATEX ADMINISTRACION CENTRAL.</t>
  </si>
  <si>
    <t>VENTA DE DIVISAS CON TRANSFERENCIA DE FONDOS A SOLICITUD DE MINISTERIO DE RELACIONES EXTERIORES SEGUN SOLICITUD 4777 REF: REMISION DE GASTOS DE FUNCIONAMIENTO DEL 2DO TRIMESTRE A FAVOR DE CONSULADOS SEGUN INFORME 29 Y DETALLE ADJUNTO. LIB. 00099021001 TGN-RECURSOS ORDINARIOS (3987)</t>
  </si>
  <si>
    <t>VENTA DE DIVISAS CON TRANSFERENCIA DE FONDOS A SOLICITUD DE MINISTERIO DE RELACIONES EXTERIORES SEGUN SOLICITUD 4779 REF: REMISION DE GASTOS DE FUNCIONAMIENTO DEL 2DO TRIMESTRE A FAVOR DE EMBAJADAS SEGUN INFORME 28 Y DETALLE ADJUNTO. LIB. 00099021001 TGN-RECURSOS ORDINARIOS (3987)</t>
  </si>
  <si>
    <t>TRANSFERENCIA RECIBIDA DEL EXTERIOR SEGÚN MENSAJES SWIFT Nos. 05321-05320 (REM.EXT.) DE FECHA 17-04-2018 POR DESEMBOLSO DE CAF PRÉSTAMO CFA009272 PROY.CARR.DOBLE VÍA SC-WARNES LIBRETA N° 00291012002 ABC-RECURSOS PROPIOS REF.: UTILES DE ESCRITORIO</t>
  </si>
  <si>
    <t>COBRO COSTOS DE PAPELERIA SEGUN TRANSFERENCIA DEL EXTERIOR POR ORDEN DE CONSULADO GENERAL DE BOLIVIA EN WASHINGTON D.C. REF.: RECAUDACIONES CORRESPONDIENTES AL MES DE MARZO 2018 LIB. 00010011102 MIN.RELACIONES EXTERIORES - GESTORIA CONSULAR LEY Nº 3108</t>
  </si>
  <si>
    <t>VENTA DE DIVISAS CON TRANSFERENCIA DE FONDOS A SOLICITUD DE ADMINISTRACION DE SERVICIOS PORTUARIOS BOLIVIA SEGUN SOLICITUD 4791 REF: H.R.707 - PAGO A LA EMPRESA MERCOSOFT CONSULTORES S.R.L., POR SERVICIO DE PUBLICIDAD PARA LA ASP-B EN LA REVISTA TODOLOGISTICA COMERCIO EXTERIOR, SEGUN ORDEN DE COMPR LIB. 00594012001 ASP-B FONDO DE OPERACIONES</t>
  </si>
  <si>
    <t>VENTA DE DIVISAS CON TRANSFERENCIA DE FONDOS A SOLICITUD DE ADMINISTRACION DE SERVICIOS PORTUARIOS BOLIVIA SEGUN SOLICITUD 4792 REF: H.R. 996 - 1195 - 1193 PAGO A LAS EMPRESAS NAVIERAS ATI Y TRAMARSA POR DESCARGA DE PRODUCTOS Y MANIPULEO DE CARGA Y CONTENEDORES LLENOS EN EL PUERTO DE MATARANI, SEG LIB. 00594012001 ASP-B FONDO DE OPERACIONES</t>
  </si>
  <si>
    <t>COBRO COSTOS DE PAPELERIA SEGUN TRANSFERENCIA DEL EXTERIOR POR ORDEN DE HERCO COMBUSTIBLES SA REF.: CONTRATO CONDENSADO DE GAS LIB. 00513062001 YPFB-OPERACIONES PLANTA DE SEPARACION DE LIQUIDOS RIO GRANDE</t>
  </si>
  <si>
    <t>VENTA DE DIVISAS CON TRANSFERENCIA DE FONDOS A SOLICITUD DE ADMINISTRACION DE SERVICIOS PORTUARIOS BOLIVIA SEGUN SOLICITUD 4800 REF: H.R. 1157 - ENVIO DE RECURSOS A JORGE DAVILA ZEBALLOS SUPERVISOR GESTION DEL SERVICIO DEL PUERTO DE ANTOFAGASTA, PARA GASTOS DE FUNCIONAMIENTO POR SERVICIOS BASICOS CO LIB. 00594012001 ASP-B FONDO DE OPERACIONES</t>
  </si>
  <si>
    <t>TRANSFERENCIA DE FONDOS AL EXTERIOR A SOLICITUD DE ADMINISTRADORA BOLIVIANA DE CARRETERAS SEGUN SOLICITUD 4796 REF: TRANSFERENCIA DE RECURSOS CERTIFICADO 1 2 3 Y 4 CONSORCIO BARIMONT SERVINGCI ESTUDIOS TESA PROYECTO CARRETERA OKINAWA CRUCE RF 09 LOS TRONCOS CUENTA BENEFICIARIO 50 27 182223 56 BANCO LIB. 00291012009 BS - ABC - OTROS RECURSOS ESPECIFICOS</t>
  </si>
  <si>
    <t>VENTA DE DIVISAS CON TRANSFERENCIA DE FONDOS A SOLICITUD DE EMPRESA PUBLICA PRODUCTIVA CARTONES DE BOLIVIA-CARTONBOL SEGUN SOLICITUD 4802 REF: TRANSFERENCIA DE RECURSOS AL BCB PARA PAGO AL EXTERIOR, EMPRESA PG PAPER COMPANY LTD. POR LA ADQUISICION DE PAPEL KRAFT LINER, SEGUNDO LOTE, PARA LA PRODUCCI LIB. 00576012001 CARTONBOL</t>
  </si>
  <si>
    <t>COBRO COSTOS DE PAPELERIA SEGUN TRANSFERENCIA DEL EXTERIOR POR ORDEN DE COMPANHIA MATOGROSSENSE DE GAS LIB. 00513012007 YPFB - RECURSOS NACIONALIZACIÓN</t>
  </si>
  <si>
    <t>A:00373024101 TRANSFERENCIA DE RECURSOS PARA GASTOS DE FUNCIONAMIENTO DEL FDI CORRESPONDIENTE AL MES DE MARZO DE 2018, S/G INFORME MEFP/VTCP/DGPOT/UPCFTGN/N40/2018. (H.R. 389-68-D)</t>
  </si>
  <si>
    <t>A:00373024104 TRANSFERENCIA DE RECURSOS AL FDI A FAVOR DE LAS UNIBOL CORRESPONDIENTE AL MES DE MARZO DE 2018, S/G INFORME MEFP/VTCP/DGPOT/UPCFTGN/N41/2018. (H.R.389-69-D)</t>
  </si>
  <si>
    <t>De: 00513012004 A requerimiento de Yacimientos Petroliferos Fiscales Bolivianos, con nota Cite: YPFB/DFC-0671 URT-0343/2018 en la cual solicita la devolucion de deposito erroneo, de la CUT Libreta N00513012004 LBP-YPFB-UNICOMERCIAL a la CCF N10000006024800 Y.P.F.B. CTA. LOCAL, y en virtud de la nota</t>
  </si>
  <si>
    <t>De: 00513012004 A requerimiento de Yacimientos Petroliferos Fiscales Bolivianos, con nota Cite: YPFB/DFC-0673 URT-0345/2018, en la cual solicita la devolucion de deposito erroneo, de la CUT Libreta N00513012004 LBP-YPFB-UNICOMERCIAL a la CCF N10000006024800 Y.P.F.B. CTA. LOCAL, y en virtud de la not</t>
  </si>
  <si>
    <t>De: 00513012004 A requerimiento de Yacimientos Petroliferos Fiscales Bolivianos, con nota Cite: YPFB/DFC-0672 URT-0344/2018, en la cual solicita la devolucion de deposito erroneo, de la CUT Libreta N00513012004 LBP-YPFB-UNICOMERCIAL a la CCF N10000006024800 Y.P.F.B. CTA. LOCAL, y en virtud de la not</t>
  </si>
  <si>
    <t>COBRO COSTOS DE PAPELERIA SEGUN TRANSFERENCIA DEL EXTERIOR POR ORDEN DE EMBAJADA DEL ESTADO PLURINACIONAL DE BOLIVIA EN BERLIN ALEMANIA REF.: GESTORIA CONSULAR - MARZO 2018 LIB. 00010011102 MIN.RELACIONES EXTERIORES - GESTORIA CONSULAR LEY Nº 3108</t>
  </si>
  <si>
    <t>TRANSFERENCIA DE FONDOS AL EXTERIOR A SOLICITUD DE TESORO GENERAL DE LA NACION SEGUN SOLICITUD 4807 REF: PAGO A LA COMUNIDAD ANDINA DE NACIONES (CAN), POR CONCEPTO DE MEMBRESIA POR USD314.400,00, SEGUN SOLICITUD VRE-DGRM-CS-42/2018. LIB. 00099021001 TGN-RECURSOS ORDINARIOS (3987)</t>
  </si>
  <si>
    <t>TRANSFERENCIA DE FONDOS AL EXTERIOR A SOLICITUD DE TESORO GENERAL DE LA NACION SEGUN SOLICITUD 4806 REF: PAGO AL TRIBUNAL DE JUSTICIA DE LA COMUNIDAD ANDINA DE NACIONES (TJCAN), POR CONCEPTO DE MEMBRESIA POR USD64.386,68, SEGUN SOLICITUD VRE-DGRM-CS-46/2018. LIB. 00099021001 TGN-RECURSOS ORDINARIOS (3987)</t>
  </si>
  <si>
    <t>TRANSFERENCIA DE FONDOS AL EXTERIOR A SOLICITUD DE TESORO GENERAL DE LA NACION SEGUN SOLICITUD 4805 REF: PAGO AL PROGRAMA IBERMEDIA (IBERMEDIA), POR CONCEPTO DE MEMBRESIA POR USD150.000,00, SEGUN SOLICITUD VRE-DGRM-CS-41/2018. LIB. 00099021001 TGN-RECURSOS ORDINARIOS (3987)</t>
  </si>
  <si>
    <t>COBRO COSTOS DE PAPELERIA SEGUN TRANSFERENCIA DEL EXTERIOR POR ORDEN DE CONSULADO GENERAL DE BOLIVIA EN BARCELONA LIB. 00010011102 MIN.RELACIONES EXTERIORES - GESTORIA CONSULAR LEY Nº 3108</t>
  </si>
  <si>
    <t>NUMERO DE LIBRETA CUT: 00099021001 OPERACIÓN E18 TRANSFERENCIA DEL SISTEMA FINANCIERO POR CUENTA DE TERCEROS A LA CUT Devolucion de pagos CC no cobrados por afiliados civiles y militares diciembre 2017, Libreta Nro 00099021001 TGN recursos ordinarios</t>
  </si>
  <si>
    <t>NUMERO DE LIBRETA CUT: 00099021001 OPERACIÓN E18 TRANSFERENCIA DEL SISTEMA FINANCIERO POR CUENTA DE TERCEROS A LA CUT Devolucion al TGN pago de FC Libreta Nro 00099021001 TGN- Recursos Ordinarios</t>
  </si>
  <si>
    <t>COBRO COSTOS DE PAPELERIA SEGUN TRANSFERENCIA DEL EXTERIOR POR ORDEN DE CONSULADO GENERAL DE BOLIVIA BARCELONA ESPAÑA REF.: GESTORIA CONSULAR LIB. 00010011102 MIN.RELACIONES EXTERIORES - GESTORIA CONSULAR LEY Nº 3108</t>
  </si>
  <si>
    <t>VENTA DE DIVISAS CON TRANSFERENCIA DE FONDOS A SOLICITUD DE MINISTERIO DE RELACIONES EXTERIORES SEGUN SOLICITUD 4813 REF: REMESA ADICIONAL A FAVOR DE LA REPRESENTACION PERMANENTE ANTE LAS NACIONES UNIDAS ONU PARA CUBRIR GASTOS DE ALIMENTACION PARA LAS ORGANIZACIONES SOCIALES QUE PARTICIPEN FORO PERM LIB. 00099021001 TGN-RECURSOS ORDINARIOS (3987)</t>
  </si>
  <si>
    <t>COBRO COSTOS DE PAPELERIA SEGUN TRANSFERENCIA DEL EXTERIOR POR ORDEN DE GAS TOTAL S.A. REF.: ANTICIPO DE IMPORTACION DE GLP ABRIL 2018 LIB. 00513062001 YPFB-OPERACIONES PLANTA DE SEPARACION DE LIQUIDOS RIO GRANDE</t>
  </si>
  <si>
    <t>COBRO COSTOS DE PAPELERIA SEGUN TRANSFERENCIA DEL EXTERIOR POR ORDEN DE AMARILLA GAS S.A. BS.AS. LIB. 00513062001 YPFB-OPERACIONES PLANTA DE SEPARACION DE LIQUIDOS RIO GRANDE</t>
  </si>
  <si>
    <t>COBRO COSTOS DE PAPELERIA SEGUN TRANSFERENCIA DEL EXTERIOR POR ORDEN DE CONSULADO GENERAL DE BOLIVIA EN MIAMI FL REF.: RECAUDACIONES DE GESTORIA CONSUALR FEBRERO 2018 LIB. 00010011102 MIN.RELACIONES EXTERIORES - GESTORIA CONSULAR LEY Nº 3108</t>
  </si>
  <si>
    <t>TRANSFERENCIA DEL EXTERIOR SEGUN SWIFT 05631 DE FECHA 23/04/2018 ORDENANTE: CONSULADO GENERAL DE BOLIVIA - BARCELONA LIB. 00099021001 TGN-RECURSOS ORDINARIOS (3987)</t>
  </si>
  <si>
    <t>||TRANSFERENCIA DE FONDOS S/G. FORMULARIO, CITE' BUN235/18 DE LA FECHA. (HRE-TSO-2084). SALDOS DE RECURSOS NO EJECUTADOS EN LOS PROYECTOS FINANCIADOS A TRAVÉS DEL FONDO NACIONAL DE DESARROLLO INTEGRAL Y PARA SU POSTERIOR REPROGRAMACIÓN. A SOLICITUD DEL G.A.M. DE PUERTO VILLARROEL; LIBRETA 00099021001 TGN RECURSOS ORDINARIOS; BUN.</t>
  </si>
  <si>
    <t>COBRO COSTOS DE PAPELERIA POR REGULARIZACION DE TRANSFERENCIA DEL EXTERIOR POR ORDEN DE BG BOLIVIA CORPORATION LIB. 00513012007 YPFB - RECURSOS NACIONALIZACIÓN</t>
  </si>
  <si>
    <t>COBRO COSTOS DE PAPELERIA SEGUN TRANSFERENCIA DEL EXTERIOR POR ORDEN DE CONSULADO GENERAL DE BOLIVIA - BARCELONA LIB. 00099021001 TGN-RECURSOS ORDINARIOS (3987)</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</si>
  <si>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00291012009 BS - ABC - OTROS RECURSOS ESPECIFICOS</t>
  </si>
  <si>
    <t>TRANSFERENCIA DE FONDOS AL EXTERIOR A SOLICITUD DE TESORO GENERAL DE LA NACION SEGUN SOLICITUD 4831 REF: PAGO A LA ORGANIZACION DE ESTADOS AMERICANOS (OEA), POR CONCEPTO DE MEMBRESIA POR USD58.744,00, SEGUN SOLICITUD VRE-DGRM-CS-45/2018. LIB. 00099021001 TGN-RECURSOS ORDINARIOS (3987)</t>
  </si>
  <si>
    <t>TRANSFERENCIA DE FONDOS AL EXTERIOR A SOLICITUD DE TESORO GENERAL DE LA NACION SEGUN SOLICITUD 4832 REF: PAGO A LA UNION DE NACIONES SUDAMERICANAS (UNASUR), POR CONCEPTO DE MEMBRESIA POR USD124.293,00, SEGUN SOLICITUD VRE-DGRM-CS-43/2018. LIB. 00099021001 TGN-RECURSOS ORDINARIOS (3987)</t>
  </si>
  <si>
    <t>TRANSFERENCIA DE FONDOS AL EXTERIOR A SOLICITUD DE TESORO GENERAL DE LA NACION SEGUN SOLICITUD 4833 REF: PAGO AL ORGANISMO ANDINO DE SALUD DEL CONVENIO HIPOLITO UNANUE (ORAS/CONHU), POR CONCEPTO DE MEMBRESIA POR USD183.266,00, SEGUN SOLICITUD VRE-DGRM-CS-40/2018. LIB. 00099021001 TGN-RECURSOS ORDINARIOS (3987)</t>
  </si>
  <si>
    <t>VENTA DE DIVISAS CON TRANSFERENCIA DE FONDOS A SOLICITUD DE ADMINISTRACION DE SERVICIOS PORTUARIOS BOLIVIA SEGUN SOLICITUD 4828 REF: H.R. 1229 - ENVIO DE RECURSOS AL PUERTO DE ARICA PARA GASTOS DE GATE OUT POR REPOSICION A LA REMESA DE MARZO/2018, SEGUN COMUNICACION INTERNA ASP-B/DOP-UAP/CI-193/2018 LIB. 00594012001 ASP-B FONDO DE OPERACIONES</t>
  </si>
  <si>
    <t>NUMERO DE LIBRETA CUT: 00099021001 OPERACIÓN E18 TRANSFERENCIA DEL SISTEMA FINANCIERO POR CUENTA DE TERCEROS A LA CUT A SOLICITUD DE FERROVIARIA ORIENTAL</t>
  </si>
  <si>
    <t>De: 00016011101 Devolucion de recursos no ejecutados del Bachiller Destacado de las gestiones 2015 y 2016</t>
  </si>
  <si>
    <t>COBRO COSTOS DE PAPELERIA SEGUN TRANSFERENCIA DEL EXTERIOR POR ORDEN DE HERCO COMBUSTIBLES S.A. REF.: CONTRATO CONDENSADO DE GAS DE SP 15-18 LIB. 00513062001 YPFB-OPERACIONES PLANTA DE SEPARACION DE LIQUIDOS RIO GRANDE</t>
  </si>
  <si>
    <t>TRANSFERENCIA RECIBIDA DEL EXTERIOR SEGÚN MENSAJES SWIFT Nos. 05697-05689 (REM.EXT.) DE FECHA 24-04-2018 POR DESEMBOLSO DE CAF PRÉSTAMO CFA008604 Carr.Epizana-Comarapa-El torno LIBRETA N° 00291012002 ABC-RECURSOS PROPIOS REF.: UTILES DE ESCRITORIO</t>
  </si>
  <si>
    <t>TRANSFERENCIA RECIBIDA DEL EXTERIOR SEGÚN MENSAJES SWIFT Nos. 5698-5690 (REM.EXT.) DE FECHA 24-04-2018 POR DESEMBOLSO DE CAF PRÉSTAMO CFA009277 CONST.CARR.SAN BORJA-S.IGNACIO LIBRETA N° 00291012002 ABC-RECURSOS PROPIOS REF.: UTILES DE ESCRITORIO</t>
  </si>
  <si>
    <t>COBRO COSTOS DE PAPELERIA SEGUN TRANSFERENCIA DEL EXTERIOR POR ORDEN DE VICECONSULADO DEL ESTADO PLURINACIONAL DE BOLIVIA ARGENTINA LIB. 00010011102 MIN.RELACIONES EXTERIORES - GESTORIA CONSULAR LEY Nº 3108</t>
  </si>
  <si>
    <t>A:00373024105 DESEMBOLSO DE RECURSOS AL FONDO DE DESARROLLO INDIGENA PARA 3 PROGRAMAS Y/O PROYECTOS DEL GOBIERNO AUTONOMO MUNICIPAL DE CHUQUISACA S/G NOTA CITE: FDI/DGE/EXT/N 167/2018 E INFORME MEFP/VTCP/DGPOT/UPCFTGN/INF/N43/2018. (H.R. 6-10853-R)</t>
  </si>
  <si>
    <t>COBRO COSTOS DE PAPELERIA POR REGULARIZACION DE TRANSFERENCIA DEL EXTERIOR POR ORDEN DE LLAMA GAS S.A. LIB. 00513062001 YPFB-OPERACIONES PLANTA DE SEPARACION DE LIQUIDOS RIO GRANDE</t>
  </si>
  <si>
    <t>COBRO COSTOS DE PAPELERIA SEGUN TRANSFERENCIA DEL EXTERIOR POR ORDEN DE HERCO COMBUSTIBLES S.A. REF.: CONTRATO CONDENSADO DE GAS DE SP 16/17-18 LIB. 00513062001 YPFB-OPERACIONES PLANTA DE SEPARACION DE LIQUIDOS RIO GRANDE</t>
  </si>
  <si>
    <t>VENTA DE DIVISAS CON TRANSFERENCIA DE FONDOS A SOLICITUD DE MINISTERIO DE RELACIONES EXTERIORES SEGUN SOLICITUD 4841 REF: PAGO DE HABERES Y COSTO DE VIDA DEL SERVICIO DIPLOMATICO CON DISCAPACIDAD CORRESPONDIENTE AL MES DE MARZO 2018 SEGUN PLANILLA DE RRHH N 031807. LIB. 00099021001 TGN-RECURSOS ORDINARIOS (3987)</t>
  </si>
  <si>
    <t>A:00373024105 TRANSFERENCIA DE RECURSOS A SOLICITUD DEL FDI SG NOTA FDI/DGE/EXT/N177/2018 E INFORME MEFP/VTCP/DGPOT/UPCFTGN N46/2018 HR: 6-11815-R.</t>
  </si>
  <si>
    <t>A:00373024105 TRANSFERENCIA DE RECURSOS A SOLICITUD DEL FDI SG NOTA FDI/DGE/EXT/N172 Y 174/2018 E INFORME MEFP/VTCP/DGPOT/UPCFTGN N45/2018 HR: 6-11564-R; 6-11815-R.</t>
  </si>
  <si>
    <t>A:00099021001 TRANSFERENCIA DE RECUPERACIONES SEGUN NOTA INTERNA GEF-LIN-MCM-0313-NOT/18 PARA PAGO DE INTERESES DE ACUERDO A CONTRARO DE FIDEICOMISO (PROGRAMA APOYO A LA EJECUCION DE LA INVERSION PUBLICA), CORRESPONDIENTE AL GAD ORURO.</t>
  </si>
  <si>
    <t>A:00099021001 TRANSFERENCIA DE RECUPERACIONES SEGUN NOTA INTERNA GEF-LIN-MCM-0313-NOT/18 PARA PAGO DE INTERESES DE ACUERDO A CONTRARO DE FIDEICOMISO (PROGRAMA APOYO A LA EJECUCION DE LA INVERSION PUBLICA), CORRESPONDIENTE AL GAM VILLA TUNARI.</t>
  </si>
  <si>
    <t>NUMERO DE LIBRETA CUT: 00513012008 OPERACIÓN E18 TRANSFERENCIA DEL SISTEMA FINANCIERO POR CUENTA DE TERCEROS A LA CUT TRANSFERENCIA PAGO DE DIVIDENDOS GESTION 2017 SOLICITUD YPFB TRANSIERRA SA</t>
  </si>
  <si>
    <t>VENTA DE DIVISAS CON TRANSFERENCIA DE FONDOS A SOLICITUD DE ADMINISTRACION DE SERVICIOS PORTUARIOS BOLIVIA SEGUN SOLICITUD 4852 REF: H.R. 1274 - PAGO AL SENOR ALEJANDRO NICOLAS TARA URQUIETA - SERVICIOS E.I.R.L. POR EL SERVICIO DE LIMPIEZA EN LAS OFICINAS DEL LA ASP-B EN EL PUERTO DE ARICA CORRESPO LIB. 00594012001 ASP-B FONDO DE OPERACIONES</t>
  </si>
  <si>
    <t>VENTA DE DIVISAS CON TRANSFERENCIA DE FONDOS A SOLICITUD DE ADMINISTRACION DE SERVICIOS PORTUARIOS BOLIVIA SEGUN SOLICITUD 4854 REF: H.R. 342 - ENVIO DE RECURSOS AL PUERTO DE ARICA PAGO TOTAL PARA GASTOS DE FUNCIONAMIENTO APERTURA DE FONDOS GESTION 2018, SEGUN COMUNICACION INTERNA ASP-B/DOP-UAP/CI-4 LIB. 00594012001 ASP-B FONDO DE OPERACIONES</t>
  </si>
  <si>
    <t>VENTA DE DIVISAS CON TRANSFERENCIA DE FONDOS A SOLICITUD DE EMPRESA PUBLICA PRODUCTIVA CARTONES DE BOLIVIA-CARTONBOL SEGUN SOLICITUD 4851 REF: TRANSFERENCIA DE RECURSOS AL EXTERIOR AL BCB, PARA LA EMPRESA INTERLOG CHILE POR LA ADQUISICION DE PAPEL KRAFTLINER VIRGEN, PARA LA PRODUCCION DE CAJAS DE CA LIB. 00576012001 CARTONBOL</t>
  </si>
  <si>
    <t>VENTA DE DIVISAS CON TRANSFERENCIA DE FONDOS A SOLICITUD DE ADMINISTRACION DE SERVICIOS PORTUARIOS BOLIVIA SEGUN SOLICITUD 4853 REF: H.R. 455-441-442 - PAGO DE FACTURAS AL TPA POR SERVICIOS DE REFRIGERACION DE CONTENEDORES, EXPORTACIONES MARZO EN EL PUERTO DE ARICA , SEGUN COMUNICACION INTERNA ASP- LIB. 00594012001 ASP-B FONDO DE OPERACIONES</t>
  </si>
  <si>
    <t>A:00212102001 A requerimiento de la Unidad de Administracion e Informacion Salarial (UAIS), con nota interna CITE: MEFP/VTCP/DGPOT/UAIS/N 2379/2018, en la cual solicita la reversion definitiva de las boletas consignadas en el Comprobante de Pago N 18738, INRA. H.R. 6-9570-R/1798.</t>
  </si>
  <si>
    <t>A:00099021001 A requerimiento de la Unidad de Administracion e Informacion Salarial (UAIS), con nota interna CITE: MEFP/VTCP/DGPOT/UAIS/N 2379/2018, en la cual solicita la reversion definitiva de las boletas consignadas en el Comprobante de Pago N 18738, H.R. 6-9570-R/1798.</t>
  </si>
  <si>
    <t>A:00292012001 A requerimiento de la Unidad de Administracion e Informacion Salarial (UAIS), con nota interna CITE: MEFP/VTCP/DGPOT/UAIS/N 2379/2018, en la cual solicita la reversion definitiva de las boletas consignadas en el Comprobante de Pago N 18738, VIAS BOLIVIA H.R. 6-9570-R/1798.</t>
  </si>
  <si>
    <t>A:00373024105 DESEMBOLSO DE RECURSOS AL FONDO DE DESARROLLO INDIGENA PARA PROGRAMAS Y/O PROYECTOS DE LOS GOBIERNOS AUTONOMOS MUNICIPALES DEL DEPARTAMENTO DE LA PAZ S/G NOTA FDI/DGE/EXT/N180/2018 E INFORME MEFP/VTCP/DGPOT/UPCFTGN/INF/N47/2018. HR. 6-11976-R.</t>
  </si>
  <si>
    <t>NUMERO DE LIBRETA CUT: 00099021001 OPERACIÓN E18 TRANSFERENCIA DEL SISTEMA FINANCIERO POR CUENTA DE TERCEROS A LA CUT Devolucion al TGN pago del FC Libreta Nro 00099021001 TGN Recursos Ordinarios</t>
  </si>
  <si>
    <t>||COMISION POR TRANSFERENCIA DE FDOS. AL EXT. 0,10% S/USD 3.541.048,16, REEMB. GASTOS DE COMUNICACION BS220.- Y EMISION DE CBTE. CONTABLE BS50.- REF.: PAGO N°1 LC I-2018-06 P/C YACIMIENTOS DE LITIO BOLIVIANOS A/F DE CHINA CAMC ENGINEERING CO. LTD EN COMPLEMENTO A CBTE ADJ. N°00597019202 YLB-DES INT. SALMUERA SALAR DE UYUNI PLANTA INDUSTRIAL</t>
  </si>
  <si>
    <t>TRANSFERENCIA DE FONDOS||S/G. NOTA CITE: MH/VTCP/DGT/UO/OB NO.1844/2008 DE F.21-10-2008 DEL MIN.DE HACIENDA S/G. DETALLE ADJUNTO. DEBITO DE LA LIBRETA NO.00099021001, REPOSICION UTILES DE ESCRITORIO.</t>
  </si>
  <si>
    <t>PROVISION DE FONDOS A SOLICITUD DE YACIMIENTOS PETROLIFEROS FISCALES BOLIVIANOS SEGUN SOLICITUD YPFB-0132-2018 REF: PAGO REGALIAS TGN ENERO 18 LIB. 00099021001 TGN YPFB PARTICIPACION 6% PRODUCCIÓN BRUTA DE HIDROCARBUROS BOCA DE POZO</t>
  </si>
  <si>
    <t>TRANSFERENCIA RECIBIDA DEL EXTERIOR SEGÚN MENSAJES SWIFT Nos. 05968-05960 (REM.EXT.) DE FECHA 30-04-2018 POR DESEMBOLSO DE BID PRÉSTAMO 3540/BL-BO REQ 0004 OPS0201817476A LIBRETA N° 00291012002 ABC-RECURSOS PROPIOS REF.: UTILES DE ESCRITORIO</t>
  </si>
  <si>
    <t>TRANSFERENCIA RECIBIDA DEL EXTERIOR SEGÚN MENSAJES SWIFT Nos. 05967-05959 (REM.EXT.) DE FECHA 30-04-2018 POR DESEMBOLSO DE BID PRÉSTAMO 3540/BL-BO REQ 0004 OPS0201817476A LIBRETA N° 00291012002 ABC-RECURSOS PROPIOS REF.: UTILES DE ESCRITORIO</t>
  </si>
  <si>
    <t>VENTA DE DIVISAS CON TRANSFERENCIA DE FONDOS A SOLICITUD DE MINISTERIO DE RELACIONES EXTERIORES SEGUN SOLICITUD 4872 REF: PAGO DE HABERES Y COSTO DE VIDA A FAVOR DE ENRIQUE PEDRO DEL RIO BRAVO EX PRIMER SECRETARIO DE LA EMBAJADA EN LA INDIA CORRESPONDIENTE AL MES DE MARZO 2018 SEGUN PLANILLA DE RR LIB. 00099021001 TGN-RECURSOS ORDINARIOS (3987)</t>
  </si>
  <si>
    <t>De: 00513012004 A requerimiento de Yacimientos Petroliferos Fiscales Bolivianos, con nota CITE: YPFB/DFC - N 0843 URT-0445/2018, y en virtud a la nota interna CITE: MEFP/VPCF/ DGCF/UCCF N 422/2018 de la Direccion General de Contabilidad Fiscal del Ministerio de Economia y Finanzas Publicas, en la cu</t>
  </si>
  <si>
    <t>AJUSTE COMPLEMENTARIO POR REVALORIZACION SALDOS DE ACTIVOS DE RESERVA Y OBLIGACIONES MONEDA EXTRANJERA (DOLARES) Saldo MO = -975642651.85 ;Bs/Mo: 6.86000000000 ;Saldo Bs: -6692908591.70</t>
  </si>
  <si>
    <t>||DEVOLUCION DE IMPORTE S/G NOTA DGAA DIR.FINN.SECC.TSRA NO.160/18 MIN.DEFENSA -FUERZA AEREA BOLIVIANA , EN COMPLEMENTO A COMPROBANTE S-917631 DE LA FECHA REF:TRANSF. DE FONDOS A/F THALES AIR SYSTEMS SAS EQUIV. EUR 14,986,676,88 (MENOS COMISION POR TRANSFERENCIA) LIB.00099021001 TGN-RECURSOS ORDINARIOS.</t>
  </si>
  <si>
    <t>AJUSTE COMPLEMENTARIO POR REVALORIZACION SALDOS DE ACTIVOS DE RESERVA Y OBLIGACIONES MONEDA EXTRANJERA (DOLARES) Saldo MO = -1042659691.44 ;Bs/Mo: 6.86000000000 ;Saldo Bs: -7152645483.26</t>
  </si>
  <si>
    <t>AJUSTE COMPLEMENTARIO POR REVALORIZACION SALDOS DE ACTIVOS DE RESERVA Y OBLIGACIONES MONEDA EXTRANJERA (DOLARES) Saldo MO = -1041266804.02 ;Bs/Mo: 6.86000000000 ;Saldo Bs: -7143090275.57</t>
  </si>
  <si>
    <t>AJUSTE COMPLEMENTARIO POR REVALORIZACION SALDOS DE ACTIVOS DE RESERVA Y OBLIGACIONES MONEDA EXTRANJERA (DOLARES) Saldo MO = -1067781948.27 ;Bs/Mo: 6.86000000000 ;Saldo Bs: -7324984165.14</t>
  </si>
  <si>
    <t>AJUSTE COMPLEMENTARIO POR REVALORIZACION SALDOS DE ACTIVOS DE RESERVA Y OBLIGACIONES MONEDA EXTRANJERA (DOLARES) Saldo MO = -1064682192.64 ;Bs/Mo: 6.86000000000 ;Saldo Bs: -7303719841.50</t>
  </si>
  <si>
    <t>AJUSTE COMPLEMENTARIO POR REVALORIZACION SALDOS DE ACTIVOS DE RESERVA Y OBLIGACIONES MONEDA EXTRANJERA (DOLARES) Saldo MO = -1076208357.41 ;Bs/Mo: 6.86000000000 ;Saldo Bs: -7382789331.84</t>
  </si>
  <si>
    <t>AJUSTE COMPLEMENTARIO POR REVALORIZACION SALDOS DE ACTIVOS DE RESERVA Y OBLIGACIONES MONEDA EXTRANJERA (DOLARES) Saldo MO = -1071491208.09 ;Bs/Mo: 6.86000000000 ;Saldo Bs: -7350429687.51</t>
  </si>
  <si>
    <t>AJUSTE COMPLEMENTARIO POR REVALORIZACION SALDOS DE ACTIVOS DE RESERVA Y OBLIGACIONES MONEDA EXTRANJERA (DOLARES) Saldo MO = -1063302319.41 ;Bs/Mo: 6.86000000000 ;Saldo Bs: -7294253911.17</t>
  </si>
  <si>
    <t>'TRANSFERENCIA'||RECIBIDA DEL EXTERIOR POR DESEMBOLSO DEL BID REF.: ATN-FM-15060-BO REQ.0009 OPS0201814941A LIB.00086048002 MMAYA-US. ACTUAL.DE LA ESTRATEGIA DE BIODIVERSIDAD (REM.EXT) S/G SWIFT 05485 DE HOY</t>
  </si>
  <si>
    <t>AJUSTE COMPLEMENTARIO POR REVALORIZACION SALDOS DE ACTIVOS DE RESERVA Y OBLIGACIONES MONEDA EXTRANJERA (DOLARES) Saldo MO = -1064005412.29 ;Bs/Mo: 6.86000000000 ;Saldo Bs: -7299077128.32</t>
  </si>
  <si>
    <t>'TRANSFERENCIA'||RECIBIDA DEL EXTERIOR POR DESEMBOLSO DEL BID REF.: ATN-FM-15060-BO REQ.0009 OPS0201814941A LIBRETA N° 00086048002 MMAYA-US. ACTUAL.DE LA ESTRATEGIA DE BIODIVERSIDAD REF.:UTILES DE ESCRITORIO</t>
  </si>
  <si>
    <t>REGULARIZACION DE TRANSFERENCIA DEL EXTERIOR SEGUN SWIFT NOS.5229-5224 DE FECHA 19/04/2018 ORDENANTE: UNITED NATIONS INDUSTRIAL LIB. 00086018017 MMAYA-$US-ONUDI-PLAN IMP.ESTOCOLMO COP´S</t>
  </si>
  <si>
    <t>AJUSTE COMPLEMENTARIO POR REVALORIZACION SALDOS DE ACTIVOS DE RESERVA Y OBLIGACIONES MONEDA EXTRANJERA (DOLARES) Saldo MO = -1064083836.08 ;Bs/Mo: 6.86000000000 ;Saldo Bs: -7299615115.53</t>
  </si>
  <si>
    <t>AJUSTE COMPLEMENTARIO POR REVALORIZACION SALDOS DE ACTIVOS DE RESERVA Y OBLIGACIONES MONEDA EXTRANJERA (DOLARES) Saldo MO = -1043402097.10 ;Bs/Mo: 6.86000000000 ;Saldo Bs: -7157738386.10</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</si>
  <si>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00291012001 ABC-CNC-PEAJE POR DIFERENCIAL CAMBIARIO</t>
  </si>
  <si>
    <t>AJUSTE COMPLEMENTARIO POR REVALORIZACION SALDOS DE ACTIVOS DE RESERVA Y OBLIGACIONES MONEDA EXTRANJERA (DOLARES) Saldo MO = -1055978862.07 ;Bs/Mo: 6.86000000000 ;Saldo Bs: -7244014993.77</t>
  </si>
  <si>
    <t>00291012001 DEP.DE CHEQ.AJENOS,RET.DE CAM.,CONCEPTO: ALQUILER DE UN SITIO,DEP.: NUEVATEL PCS DE BOLIVIA S.A. , PROCEDENCIA: BANCO BISA S.A., CHEQUE: 66846, FECHA DE EMISION:13/04/2018</t>
  </si>
  <si>
    <t>AJUSTE COMPLEMENTARIO POR REVALORIZACION SALDOS DE ACTIVOS DE RESERVA Y OBLIGACIONES MONEDA EXTRANJERA (DOLARES) Saldo MO = -1050505506.45 ;Bs/Mo: 6.86000000000 ;Saldo Bs: -7206467774.26</t>
  </si>
  <si>
    <t>||REGULARIZACION COMPROBANTE TRANSITORIO G-0719162 DE FECHA 23/04/2018. REF.: TRANSF. DEL EXTERIOR A FAVOR DE YACIMIENTOS DE LITIO BOLIVIANOS SEG. NOTA YLB-GEE:399/2018 DE LA FECHA. LIBRETA 00099021001 TGN-RECURSOS ORDINARIOS</t>
  </si>
  <si>
    <t>'COBRO DE UTILES DE ESCRITORIO POR´||COMPLEMENTO AL COMPROBANTE G-0920254 DE LA FECHA LIBRETA00099021001 TGN-RECURSOS ORDINARIOS. REF.: UTILES DE ESCRITORIO</t>
  </si>
  <si>
    <t>AJUSTE COMPLEMENTARIO POR REVALORIZACION SALDOS DE ACTIVOS DE RESERVA Y OBLIGACIONES MONEDA EXTRANJERA (DOLARES) Saldo MO = -1035454845.56 ;Bs/Mo: 6.86000000000 ;Saldo Bs: -7103220240.56</t>
  </si>
  <si>
    <t>AJUSTE COMPLEMENTARIO POR REVALORIZACION SALDOS DE ACTIVOS DE RESERVA Y OBLIGACIONES MONEDA EXTRANJERA (DOLARES) Saldo MO = -1054741510.47 ;Bs/Mo: 6.86000000000 ;Saldo Bs: -7235526761.83</t>
  </si>
  <si>
    <t xml:space="preserve"> Empresa Pública "Editorial del Estado Plurinacional de Bolivia"</t>
  </si>
  <si>
    <t>O16184620002</t>
  </si>
  <si>
    <t>O16186180002</t>
  </si>
  <si>
    <t>O16186370002</t>
  </si>
  <si>
    <t>O16185110002</t>
  </si>
  <si>
    <t>O16185150002</t>
  </si>
  <si>
    <t>O16185160002</t>
  </si>
  <si>
    <t>O16185170002</t>
  </si>
  <si>
    <t>O16185180002</t>
  </si>
  <si>
    <t>O16185230002</t>
  </si>
  <si>
    <t>O16185300002</t>
  </si>
  <si>
    <t>O16185640002</t>
  </si>
  <si>
    <t>O16185830002</t>
  </si>
  <si>
    <t>O16185850002</t>
  </si>
  <si>
    <t>O16185870002</t>
  </si>
  <si>
    <t>B16184880002</t>
  </si>
  <si>
    <t>J03391050002</t>
  </si>
  <si>
    <t>J03391070002</t>
  </si>
  <si>
    <t>J03391090002</t>
  </si>
  <si>
    <t>J03391110002</t>
  </si>
  <si>
    <t>J03391130002</t>
  </si>
  <si>
    <t>J03391150002</t>
  </si>
  <si>
    <t>J03391170002</t>
  </si>
  <si>
    <t>J03391190002</t>
  </si>
  <si>
    <t>J03391210002</t>
  </si>
  <si>
    <t>J03391230002</t>
  </si>
  <si>
    <t>J03391250002</t>
  </si>
  <si>
    <t>J03391270002</t>
  </si>
  <si>
    <t>J03391290002</t>
  </si>
  <si>
    <t>J03390960001</t>
  </si>
  <si>
    <t>J03390970001</t>
  </si>
  <si>
    <t>J03390980001</t>
  </si>
  <si>
    <t>G07257100004</t>
  </si>
  <si>
    <t>G07257100005</t>
  </si>
  <si>
    <t>O16190170002</t>
  </si>
  <si>
    <t>O16190160002</t>
  </si>
  <si>
    <t>O16190130002</t>
  </si>
  <si>
    <t>O16189980002</t>
  </si>
  <si>
    <t>O16189680002</t>
  </si>
  <si>
    <t>O16189600002</t>
  </si>
  <si>
    <t>O16190310002</t>
  </si>
  <si>
    <t>O16190550002</t>
  </si>
  <si>
    <t>O16188230002</t>
  </si>
  <si>
    <t>O16188630002</t>
  </si>
  <si>
    <t>O16188650002</t>
  </si>
  <si>
    <t>O16189270002</t>
  </si>
  <si>
    <t>O16191390002</t>
  </si>
  <si>
    <t>O16191440002</t>
  </si>
  <si>
    <t>O16191490002</t>
  </si>
  <si>
    <t>O16190630002</t>
  </si>
  <si>
    <t>O16190670002</t>
  </si>
  <si>
    <t>O16190720002</t>
  </si>
  <si>
    <t>O16190790002</t>
  </si>
  <si>
    <t>O16190950002</t>
  </si>
  <si>
    <t>B16189150002</t>
  </si>
  <si>
    <t>B16188790002</t>
  </si>
  <si>
    <t>B16188850002</t>
  </si>
  <si>
    <t>B16188880002</t>
  </si>
  <si>
    <t>B16188910002</t>
  </si>
  <si>
    <t>B16188950002</t>
  </si>
  <si>
    <t>B16188970002</t>
  </si>
  <si>
    <t>B16189000002</t>
  </si>
  <si>
    <t>J03392030002</t>
  </si>
  <si>
    <t>J03392040002</t>
  </si>
  <si>
    <t>J03392050002</t>
  </si>
  <si>
    <t>O16195030002</t>
  </si>
  <si>
    <t>O16195130002</t>
  </si>
  <si>
    <t>O16195180002</t>
  </si>
  <si>
    <t>O16195200002</t>
  </si>
  <si>
    <t>O16195220002</t>
  </si>
  <si>
    <t>O16195230002</t>
  </si>
  <si>
    <t>O16195240002</t>
  </si>
  <si>
    <t>O16195450002</t>
  </si>
  <si>
    <t>O16195680002</t>
  </si>
  <si>
    <t>O16195880002</t>
  </si>
  <si>
    <t>O16194010002</t>
  </si>
  <si>
    <t>O16194590002</t>
  </si>
  <si>
    <t>O16194650002</t>
  </si>
  <si>
    <t>O16194720002</t>
  </si>
  <si>
    <t>O16195930002</t>
  </si>
  <si>
    <t>O16195960002</t>
  </si>
  <si>
    <t>O16195970002</t>
  </si>
  <si>
    <t>O16196820002</t>
  </si>
  <si>
    <t>O16196950002</t>
  </si>
  <si>
    <t>B16194510002</t>
  </si>
  <si>
    <t>B16194820002</t>
  </si>
  <si>
    <t>B16194830002</t>
  </si>
  <si>
    <t>B16194850002</t>
  </si>
  <si>
    <t>O16193440002</t>
  </si>
  <si>
    <t>O16193530002</t>
  </si>
  <si>
    <t>O16193560002</t>
  </si>
  <si>
    <t>O16193600002</t>
  </si>
  <si>
    <t>O16193640002</t>
  </si>
  <si>
    <t>O16193650002</t>
  </si>
  <si>
    <t>O16193660002</t>
  </si>
  <si>
    <t>O16193400002</t>
  </si>
  <si>
    <t>O16193280002</t>
  </si>
  <si>
    <t>O16199940002</t>
  </si>
  <si>
    <t>O16200180002</t>
  </si>
  <si>
    <t>O16200190002</t>
  </si>
  <si>
    <t>O16198810002</t>
  </si>
  <si>
    <t>O16198900002</t>
  </si>
  <si>
    <t>O16199080002</t>
  </si>
  <si>
    <t>O16199100002</t>
  </si>
  <si>
    <t>O16199270002</t>
  </si>
  <si>
    <t>O16199280002</t>
  </si>
  <si>
    <t>O16199360002</t>
  </si>
  <si>
    <t>O16199620002</t>
  </si>
  <si>
    <t>O16200550002</t>
  </si>
  <si>
    <t>O16200570002</t>
  </si>
  <si>
    <t>O16200700002</t>
  </si>
  <si>
    <t>B16198530002</t>
  </si>
  <si>
    <t>B16198550002</t>
  </si>
  <si>
    <t>B16198640002</t>
  </si>
  <si>
    <t>B16198880002</t>
  </si>
  <si>
    <t>B16199250002</t>
  </si>
  <si>
    <t>B16199320002</t>
  </si>
  <si>
    <t>B16199340002</t>
  </si>
  <si>
    <t>O16198240002</t>
  </si>
  <si>
    <t>O16198290002</t>
  </si>
  <si>
    <t>O16198320002</t>
  </si>
  <si>
    <t>O16198340002</t>
  </si>
  <si>
    <t>O16198380002</t>
  </si>
  <si>
    <t>O16198470002</t>
  </si>
  <si>
    <t>O16198590002</t>
  </si>
  <si>
    <t>O16198670002</t>
  </si>
  <si>
    <t>J03392960002</t>
  </si>
  <si>
    <t>G07297940002</t>
  </si>
  <si>
    <t>O16204960002</t>
  </si>
  <si>
    <t>O16205150002</t>
  </si>
  <si>
    <t>O16205440002</t>
  </si>
  <si>
    <t>O16205450002</t>
  </si>
  <si>
    <t>O16205470002</t>
  </si>
  <si>
    <t>O16203900002</t>
  </si>
  <si>
    <t>O16204730002</t>
  </si>
  <si>
    <t>O16205480002</t>
  </si>
  <si>
    <t>O16205490002</t>
  </si>
  <si>
    <t>O16205500002</t>
  </si>
  <si>
    <t>O16205510002</t>
  </si>
  <si>
    <t>O16205520002</t>
  </si>
  <si>
    <t>O16205530002</t>
  </si>
  <si>
    <t>O16205550002</t>
  </si>
  <si>
    <t>O16205740002</t>
  </si>
  <si>
    <t>B16204080002</t>
  </si>
  <si>
    <t>B16204130002</t>
  </si>
  <si>
    <t>B16202650002</t>
  </si>
  <si>
    <t>B16202980002</t>
  </si>
  <si>
    <t>B16203010002</t>
  </si>
  <si>
    <t>B16203090002</t>
  </si>
  <si>
    <t>B16203100002</t>
  </si>
  <si>
    <t>O16202950002</t>
  </si>
  <si>
    <t>O16202960002</t>
  </si>
  <si>
    <t>O16202970002</t>
  </si>
  <si>
    <t>O16202990002</t>
  </si>
  <si>
    <t>O16203000002</t>
  </si>
  <si>
    <t>O16203030002</t>
  </si>
  <si>
    <t>O16203060002</t>
  </si>
  <si>
    <t>O16203080002</t>
  </si>
  <si>
    <t>O16203160002</t>
  </si>
  <si>
    <t>O16203200002</t>
  </si>
  <si>
    <t>O16203210002</t>
  </si>
  <si>
    <t>O16203380002</t>
  </si>
  <si>
    <t>O16202750002</t>
  </si>
  <si>
    <t>O16202710002</t>
  </si>
  <si>
    <t>O16202700002</t>
  </si>
  <si>
    <t>O16202580002</t>
  </si>
  <si>
    <t>G07312890004</t>
  </si>
  <si>
    <t>J03393550002</t>
  </si>
  <si>
    <t>G07312890005</t>
  </si>
  <si>
    <t>O16208490002</t>
  </si>
  <si>
    <t>O16208440002</t>
  </si>
  <si>
    <t>O16208390002</t>
  </si>
  <si>
    <t>O16208790002</t>
  </si>
  <si>
    <t>O16207380002</t>
  </si>
  <si>
    <t>O16210030002</t>
  </si>
  <si>
    <t>O16210150002</t>
  </si>
  <si>
    <t>O16209390002</t>
  </si>
  <si>
    <t>O16209430002</t>
  </si>
  <si>
    <t>B16208190002</t>
  </si>
  <si>
    <t>B16208240002</t>
  </si>
  <si>
    <t>B16208260002</t>
  </si>
  <si>
    <t>B16208280002</t>
  </si>
  <si>
    <t>B16208300002</t>
  </si>
  <si>
    <t>B16208330002</t>
  </si>
  <si>
    <t>B16208530002</t>
  </si>
  <si>
    <t>B16207270002</t>
  </si>
  <si>
    <t>B16207400002</t>
  </si>
  <si>
    <t>B16207530002</t>
  </si>
  <si>
    <t>B16207770002</t>
  </si>
  <si>
    <t>B16207840002</t>
  </si>
  <si>
    <t>B16207890002</t>
  </si>
  <si>
    <t>B16207940002</t>
  </si>
  <si>
    <t>J03393660002</t>
  </si>
  <si>
    <t>G07321960008</t>
  </si>
  <si>
    <t>J03393780002</t>
  </si>
  <si>
    <t>G07321970004</t>
  </si>
  <si>
    <t>O16212940002</t>
  </si>
  <si>
    <t>O16212770002</t>
  </si>
  <si>
    <t>O16212760002</t>
  </si>
  <si>
    <t>O16213250002</t>
  </si>
  <si>
    <t>O16213260002</t>
  </si>
  <si>
    <t>O16213310002</t>
  </si>
  <si>
    <t>O16213400002</t>
  </si>
  <si>
    <t>O16213420002</t>
  </si>
  <si>
    <t>O16213450002</t>
  </si>
  <si>
    <t>O16213470002</t>
  </si>
  <si>
    <t>O16211850002</t>
  </si>
  <si>
    <t>O16211950002</t>
  </si>
  <si>
    <t>O16211970002</t>
  </si>
  <si>
    <t>O16212300002</t>
  </si>
  <si>
    <t>O16212490002</t>
  </si>
  <si>
    <t>O16212580002</t>
  </si>
  <si>
    <t>O16212620002</t>
  </si>
  <si>
    <t>O16212630002</t>
  </si>
  <si>
    <t>O16213910002</t>
  </si>
  <si>
    <t>O16213500002</t>
  </si>
  <si>
    <t>O16213510002</t>
  </si>
  <si>
    <t>O16213520002</t>
  </si>
  <si>
    <t>O16213560002</t>
  </si>
  <si>
    <t>O16213570002</t>
  </si>
  <si>
    <t>O16213580002</t>
  </si>
  <si>
    <t>O16213600002</t>
  </si>
  <si>
    <t>O16213630002</t>
  </si>
  <si>
    <t>O16213640002</t>
  </si>
  <si>
    <t>O16213670002</t>
  </si>
  <si>
    <t>O16213680002</t>
  </si>
  <si>
    <t>O16213710002</t>
  </si>
  <si>
    <t>O16213730002</t>
  </si>
  <si>
    <t>O16213740002</t>
  </si>
  <si>
    <t>O16213750002</t>
  </si>
  <si>
    <t>O16213760002</t>
  </si>
  <si>
    <t>O16213780002</t>
  </si>
  <si>
    <t>O16213790002</t>
  </si>
  <si>
    <t>O16213820002</t>
  </si>
  <si>
    <t>B16212930002</t>
  </si>
  <si>
    <t>O16211660002</t>
  </si>
  <si>
    <t>O16211680002</t>
  </si>
  <si>
    <t>J03394210002</t>
  </si>
  <si>
    <t>J03394300002</t>
  </si>
  <si>
    <t>S09212590002</t>
  </si>
  <si>
    <t>S09212590003</t>
  </si>
  <si>
    <t>S09212870001</t>
  </si>
  <si>
    <t>O16216940002</t>
  </si>
  <si>
    <t>O16217050002</t>
  </si>
  <si>
    <t>O16217220002</t>
  </si>
  <si>
    <t>O16217250002</t>
  </si>
  <si>
    <t>O16217270002</t>
  </si>
  <si>
    <t>O16217290002</t>
  </si>
  <si>
    <t>O16217310002</t>
  </si>
  <si>
    <t>O16217320002</t>
  </si>
  <si>
    <t>O16217360002</t>
  </si>
  <si>
    <t>O16215500002</t>
  </si>
  <si>
    <t>O16215760002</t>
  </si>
  <si>
    <t>O16216200002</t>
  </si>
  <si>
    <t>O16216390002</t>
  </si>
  <si>
    <t>O16218430002</t>
  </si>
  <si>
    <t>O16218440002</t>
  </si>
  <si>
    <t>O16217520002</t>
  </si>
  <si>
    <t>O16217530002</t>
  </si>
  <si>
    <t>O16217670002</t>
  </si>
  <si>
    <t>Q09735100002</t>
  </si>
  <si>
    <t>Q09736030002</t>
  </si>
  <si>
    <t>Q09736040002</t>
  </si>
  <si>
    <t>O16221280002</t>
  </si>
  <si>
    <t>O16221320002</t>
  </si>
  <si>
    <t>O16221540002</t>
  </si>
  <si>
    <t>O16221230002</t>
  </si>
  <si>
    <t>O16220930002</t>
  </si>
  <si>
    <t>O16220850002</t>
  </si>
  <si>
    <t>O16220090002</t>
  </si>
  <si>
    <t>O16220050002</t>
  </si>
  <si>
    <t>O16222180002</t>
  </si>
  <si>
    <t>O16222090002</t>
  </si>
  <si>
    <t>O16222030002</t>
  </si>
  <si>
    <t>B16220600002</t>
  </si>
  <si>
    <t>B16220590002</t>
  </si>
  <si>
    <t>B16220550002</t>
  </si>
  <si>
    <t>B16220110002</t>
  </si>
  <si>
    <t>B16219480002</t>
  </si>
  <si>
    <t>O16219580002</t>
  </si>
  <si>
    <t>O16219470002</t>
  </si>
  <si>
    <t>O16219460002</t>
  </si>
  <si>
    <t>Q09742980002</t>
  </si>
  <si>
    <t>S09216200001</t>
  </si>
  <si>
    <t>O16227560002</t>
  </si>
  <si>
    <t>O16227460002</t>
  </si>
  <si>
    <t>O16226930002</t>
  </si>
  <si>
    <t>O16228060002</t>
  </si>
  <si>
    <t>O16228070002</t>
  </si>
  <si>
    <t>O16228100002</t>
  </si>
  <si>
    <t>B16226120002</t>
  </si>
  <si>
    <t>O16226350002</t>
  </si>
  <si>
    <t>O16226430002</t>
  </si>
  <si>
    <t>O16226490002</t>
  </si>
  <si>
    <t>O16225760002</t>
  </si>
  <si>
    <t>O16225700002</t>
  </si>
  <si>
    <t>O16225640002</t>
  </si>
  <si>
    <t>O16225580002</t>
  </si>
  <si>
    <t>G07369050004</t>
  </si>
  <si>
    <t>G07370380003</t>
  </si>
  <si>
    <t>S09217590002</t>
  </si>
  <si>
    <t>O16231780002</t>
  </si>
  <si>
    <t>O16232750002</t>
  </si>
  <si>
    <t>O16231300002</t>
  </si>
  <si>
    <t>O16231460002</t>
  </si>
  <si>
    <t>O16231530002</t>
  </si>
  <si>
    <t>B16231370002</t>
  </si>
  <si>
    <t>O16230230002</t>
  </si>
  <si>
    <t>O16230250002</t>
  </si>
  <si>
    <t>O16230280002</t>
  </si>
  <si>
    <t>O16230810002</t>
  </si>
  <si>
    <t>G07375080004</t>
  </si>
  <si>
    <t>G07381450004</t>
  </si>
  <si>
    <t>G07381490004</t>
  </si>
  <si>
    <t>G07381500004</t>
  </si>
  <si>
    <t>S09218960002</t>
  </si>
  <si>
    <t>S09218960003</t>
  </si>
  <si>
    <t>O16235040002</t>
  </si>
  <si>
    <t>O16234960002</t>
  </si>
  <si>
    <t>O16235260002</t>
  </si>
  <si>
    <t>O16234430002</t>
  </si>
  <si>
    <t>O16234560002</t>
  </si>
  <si>
    <t>O16236270002</t>
  </si>
  <si>
    <t>O16236510002</t>
  </si>
  <si>
    <t>O16235680002</t>
  </si>
  <si>
    <t>O16235690002</t>
  </si>
  <si>
    <t>O16235920002</t>
  </si>
  <si>
    <t>O16235930002</t>
  </si>
  <si>
    <t>O16236050002</t>
  </si>
  <si>
    <t>B16234590002</t>
  </si>
  <si>
    <t>B16234630002</t>
  </si>
  <si>
    <t>B16235200002</t>
  </si>
  <si>
    <t>Q09758570002</t>
  </si>
  <si>
    <t>G07392880004</t>
  </si>
  <si>
    <t>G07394110003</t>
  </si>
  <si>
    <t>O16239730002</t>
  </si>
  <si>
    <t>O16239650002</t>
  </si>
  <si>
    <t>O16239400002</t>
  </si>
  <si>
    <t>O16238370002</t>
  </si>
  <si>
    <t>O16238580002</t>
  </si>
  <si>
    <t>O16238940002</t>
  </si>
  <si>
    <t>O16239040002</t>
  </si>
  <si>
    <t>O16239070002</t>
  </si>
  <si>
    <t>O16240400002</t>
  </si>
  <si>
    <t>O16240540002</t>
  </si>
  <si>
    <t>B16239010002</t>
  </si>
  <si>
    <t>G07400910002</t>
  </si>
  <si>
    <t>G07400920001</t>
  </si>
  <si>
    <t>G07403990004</t>
  </si>
  <si>
    <t>G07403960004</t>
  </si>
  <si>
    <t>G07404010004</t>
  </si>
  <si>
    <t>G07404060004</t>
  </si>
  <si>
    <t>Q09763890002</t>
  </si>
  <si>
    <t>S09220700002</t>
  </si>
  <si>
    <t>O16244180002</t>
  </si>
  <si>
    <t>O16243150002</t>
  </si>
  <si>
    <t>O16243160002</t>
  </si>
  <si>
    <t>O16243240002</t>
  </si>
  <si>
    <t>O16244880002</t>
  </si>
  <si>
    <t>O16245000002</t>
  </si>
  <si>
    <t>O16245160002</t>
  </si>
  <si>
    <t>O16245270002</t>
  </si>
  <si>
    <t>O16244510002</t>
  </si>
  <si>
    <t>B16243140002</t>
  </si>
  <si>
    <t>B16242900002</t>
  </si>
  <si>
    <t>B16242980002</t>
  </si>
  <si>
    <t>B16243010002</t>
  </si>
  <si>
    <t>B16243030002</t>
  </si>
  <si>
    <t>O16242420002</t>
  </si>
  <si>
    <t>J03399870002</t>
  </si>
  <si>
    <t>J03399880002</t>
  </si>
  <si>
    <t>J03399890002</t>
  </si>
  <si>
    <t>S09220950001</t>
  </si>
  <si>
    <t>G07417260004</t>
  </si>
  <si>
    <t>Q09769820002</t>
  </si>
  <si>
    <t>O16248820002</t>
  </si>
  <si>
    <t>O16247890002</t>
  </si>
  <si>
    <t>O16248390002</t>
  </si>
  <si>
    <t>B16247960002</t>
  </si>
  <si>
    <t>B16247970002</t>
  </si>
  <si>
    <t>B16247990002</t>
  </si>
  <si>
    <t>B16248030002</t>
  </si>
  <si>
    <t>B16248040002</t>
  </si>
  <si>
    <t>B16247940002</t>
  </si>
  <si>
    <t>O16247040002</t>
  </si>
  <si>
    <t>B16248250002</t>
  </si>
  <si>
    <t>B16248270002</t>
  </si>
  <si>
    <t>B16248280002</t>
  </si>
  <si>
    <t>B16248300002</t>
  </si>
  <si>
    <t>B16248340002</t>
  </si>
  <si>
    <t>B16248320002</t>
  </si>
  <si>
    <t>Q09775470002</t>
  </si>
  <si>
    <t>O16252190002</t>
  </si>
  <si>
    <t>O16252580002</t>
  </si>
  <si>
    <t>O16252900002</t>
  </si>
  <si>
    <t>O16252090002</t>
  </si>
  <si>
    <t>O16252020002</t>
  </si>
  <si>
    <t>O16251730002</t>
  </si>
  <si>
    <t>O16251690002</t>
  </si>
  <si>
    <t>O16253190002</t>
  </si>
  <si>
    <t>O16253180002</t>
  </si>
  <si>
    <t>B16252280002</t>
  </si>
  <si>
    <t>B16252070002</t>
  </si>
  <si>
    <t>B16251350002</t>
  </si>
  <si>
    <t>B16251340002</t>
  </si>
  <si>
    <t>Q09779230002</t>
  </si>
  <si>
    <t>S09223650001</t>
  </si>
  <si>
    <t>O16257610002</t>
  </si>
  <si>
    <t>O16255340002</t>
  </si>
  <si>
    <t>O16255420002</t>
  </si>
  <si>
    <t>O16256110002</t>
  </si>
  <si>
    <t>O16257560002</t>
  </si>
  <si>
    <t>O16256820002</t>
  </si>
  <si>
    <t>B16256060002</t>
  </si>
  <si>
    <t>B16256090002</t>
  </si>
  <si>
    <t>B16256140002</t>
  </si>
  <si>
    <t>B16256200002</t>
  </si>
  <si>
    <t>B16256370002</t>
  </si>
  <si>
    <t>B16256330002</t>
  </si>
  <si>
    <t>B16256260002</t>
  </si>
  <si>
    <t>S09224810001</t>
  </si>
  <si>
    <t>G07450650004</t>
  </si>
  <si>
    <t>S09225520002</t>
  </si>
  <si>
    <t>O16260400002</t>
  </si>
  <si>
    <t>O16260630002</t>
  </si>
  <si>
    <t>O16260970002</t>
  </si>
  <si>
    <t>O16261440002</t>
  </si>
  <si>
    <t>O16261490002</t>
  </si>
  <si>
    <t>O16261940002</t>
  </si>
  <si>
    <t>B16260200002</t>
  </si>
  <si>
    <t>B16260320002</t>
  </si>
  <si>
    <t>B16259520002</t>
  </si>
  <si>
    <t>B16259550002</t>
  </si>
  <si>
    <t>B16259570002</t>
  </si>
  <si>
    <t>B16259750002</t>
  </si>
  <si>
    <t>J03403510002</t>
  </si>
  <si>
    <t>S09227400002</t>
  </si>
  <si>
    <t>O16264640002</t>
  </si>
  <si>
    <t>O16263930002</t>
  </si>
  <si>
    <t>O16265430002</t>
  </si>
  <si>
    <t>O16265110002</t>
  </si>
  <si>
    <t>O16264950002</t>
  </si>
  <si>
    <t>B16264020002</t>
  </si>
  <si>
    <t>O16263670002</t>
  </si>
  <si>
    <t>O16263640002</t>
  </si>
  <si>
    <t>O16263240002</t>
  </si>
  <si>
    <t>O16263270002</t>
  </si>
  <si>
    <t>G07470140003</t>
  </si>
  <si>
    <t>S09228560001</t>
  </si>
  <si>
    <t>O16269900002</t>
  </si>
  <si>
    <t>B16267780002</t>
  </si>
  <si>
    <t>B16267760002</t>
  </si>
  <si>
    <t>B16268660002</t>
  </si>
  <si>
    <t>O16268540002</t>
  </si>
  <si>
    <t>O16267910002</t>
  </si>
  <si>
    <t>O16269420002</t>
  </si>
  <si>
    <t>O16269390002</t>
  </si>
  <si>
    <t>O16269300002</t>
  </si>
  <si>
    <t>O16269080002</t>
  </si>
  <si>
    <t>O16268890002</t>
  </si>
  <si>
    <t>O16268870002</t>
  </si>
  <si>
    <t>O16267650002</t>
  </si>
  <si>
    <t>O16267630002</t>
  </si>
  <si>
    <t>O16267340002</t>
  </si>
  <si>
    <t>O16267380002</t>
  </si>
  <si>
    <t>O16267440002</t>
  </si>
  <si>
    <t>G07480110004</t>
  </si>
  <si>
    <t>G07481450003</t>
  </si>
  <si>
    <t>Q09797320002</t>
  </si>
  <si>
    <t>Q09797360002</t>
  </si>
  <si>
    <t>Q09797330002</t>
  </si>
  <si>
    <t>J03405050001</t>
  </si>
  <si>
    <t>J03405200002</t>
  </si>
  <si>
    <t>Q09799900002</t>
  </si>
  <si>
    <t>G07485510003</t>
  </si>
  <si>
    <t>G07485580003</t>
  </si>
  <si>
    <t>G07485590003</t>
  </si>
  <si>
    <t>G07485600003</t>
  </si>
  <si>
    <t>G07485610003</t>
  </si>
  <si>
    <t>T03828190001</t>
  </si>
  <si>
    <t>T03828210001</t>
  </si>
  <si>
    <t>T03828230001</t>
  </si>
  <si>
    <t>T03828250001</t>
  </si>
  <si>
    <t>T03828270001</t>
  </si>
  <si>
    <t>T03828290001</t>
  </si>
  <si>
    <t>T03828310001</t>
  </si>
  <si>
    <t>T03828330001</t>
  </si>
  <si>
    <t>T03828350001</t>
  </si>
  <si>
    <t>T03828370001</t>
  </si>
  <si>
    <t>T03828390001</t>
  </si>
  <si>
    <t>T03828410001</t>
  </si>
  <si>
    <t>T03828430001</t>
  </si>
  <si>
    <t>T03828450001</t>
  </si>
  <si>
    <t>T03828470001</t>
  </si>
  <si>
    <t>T03828490001</t>
  </si>
  <si>
    <t>T03828510001</t>
  </si>
  <si>
    <t>T03828530001</t>
  </si>
  <si>
    <t>T03828550001</t>
  </si>
  <si>
    <t>T03828570001</t>
  </si>
  <si>
    <t>T03828590001</t>
  </si>
  <si>
    <t>T03828610001</t>
  </si>
  <si>
    <t>T03828630001</t>
  </si>
  <si>
    <t>T03828650001</t>
  </si>
  <si>
    <t>T03828670001</t>
  </si>
  <si>
    <t>T03828690001</t>
  </si>
  <si>
    <t>T03828710001</t>
  </si>
  <si>
    <t>T03828730001</t>
  </si>
  <si>
    <t>T03828750001</t>
  </si>
  <si>
    <t>T03828770001</t>
  </si>
  <si>
    <t>T03828790001</t>
  </si>
  <si>
    <t>T03828810001</t>
  </si>
  <si>
    <t>T03828830001</t>
  </si>
  <si>
    <t>T03828850001</t>
  </si>
  <si>
    <t>T03828870001</t>
  </si>
  <si>
    <t>T03828890001</t>
  </si>
  <si>
    <t>T03828910001</t>
  </si>
  <si>
    <t>T03828930001</t>
  </si>
  <si>
    <t>T03828950001</t>
  </si>
  <si>
    <t>T03828970001</t>
  </si>
  <si>
    <t>T03828990001</t>
  </si>
  <si>
    <t>T03829010001</t>
  </si>
  <si>
    <t>T03829030001</t>
  </si>
  <si>
    <t>T03829050001</t>
  </si>
  <si>
    <t>T03829070001</t>
  </si>
  <si>
    <t>T03829090001</t>
  </si>
  <si>
    <t>T03829110001</t>
  </si>
  <si>
    <t>T03829130001</t>
  </si>
  <si>
    <t>T03829150001</t>
  </si>
  <si>
    <t>T03829170001</t>
  </si>
  <si>
    <t>T03829190001</t>
  </si>
  <si>
    <t>T03829210001</t>
  </si>
  <si>
    <t>T03829230001</t>
  </si>
  <si>
    <t>T03829250001</t>
  </si>
  <si>
    <t>T03829270001</t>
  </si>
  <si>
    <t>T03829290001</t>
  </si>
  <si>
    <t>T03829310001</t>
  </si>
  <si>
    <t>T03829330001</t>
  </si>
  <si>
    <t>T03829350001</t>
  </si>
  <si>
    <t>T03829370001</t>
  </si>
  <si>
    <t>T03829390001</t>
  </si>
  <si>
    <t>T03829410001</t>
  </si>
  <si>
    <t>T03829430001</t>
  </si>
  <si>
    <t>T03829450001</t>
  </si>
  <si>
    <t>T03829470001</t>
  </si>
  <si>
    <t>T03829490001</t>
  </si>
  <si>
    <t>T03829510001</t>
  </si>
  <si>
    <t>T03829530001</t>
  </si>
  <si>
    <t>T03829550001</t>
  </si>
  <si>
    <t>T03829570001</t>
  </si>
  <si>
    <t>T03829590001</t>
  </si>
  <si>
    <t>T03829610001</t>
  </si>
  <si>
    <t>T03829630001</t>
  </si>
  <si>
    <t>T03829650001</t>
  </si>
  <si>
    <t>T03829670001</t>
  </si>
  <si>
    <t>T03829690001</t>
  </si>
  <si>
    <t>T03829710001</t>
  </si>
  <si>
    <t>T03829730001</t>
  </si>
  <si>
    <t>T03829750001</t>
  </si>
  <si>
    <t>T03829770001</t>
  </si>
  <si>
    <t>T03829790001</t>
  </si>
  <si>
    <t>T03829810001</t>
  </si>
  <si>
    <t>T03829830001</t>
  </si>
  <si>
    <t>T03829850001</t>
  </si>
  <si>
    <t>T03829870001</t>
  </si>
  <si>
    <t>T03829890001</t>
  </si>
  <si>
    <t>T03829910001</t>
  </si>
  <si>
    <t>T03829930001</t>
  </si>
  <si>
    <t>T03829950001</t>
  </si>
  <si>
    <t>T03829970001</t>
  </si>
  <si>
    <t>T03829990001</t>
  </si>
  <si>
    <t>T03830010001</t>
  </si>
  <si>
    <t>T03830030001</t>
  </si>
  <si>
    <t>T03830050001</t>
  </si>
  <si>
    <t>T03830070001</t>
  </si>
  <si>
    <t>T03830090001</t>
  </si>
  <si>
    <t>T03830110001</t>
  </si>
  <si>
    <t>T03830130001</t>
  </si>
  <si>
    <t>T03830150001</t>
  </si>
  <si>
    <t>T03830170001</t>
  </si>
  <si>
    <t>T03830190001</t>
  </si>
  <si>
    <t>T03830210001</t>
  </si>
  <si>
    <t>T03830230001</t>
  </si>
  <si>
    <t>T03830250001</t>
  </si>
  <si>
    <t>T03830270001</t>
  </si>
  <si>
    <t>S09231540004</t>
  </si>
  <si>
    <t>O16273430002</t>
  </si>
  <si>
    <t>O16273450002</t>
  </si>
  <si>
    <t>O16273460002</t>
  </si>
  <si>
    <t>O16273540002</t>
  </si>
  <si>
    <t>O16273690002</t>
  </si>
  <si>
    <t>O16273720002</t>
  </si>
  <si>
    <t>O16272230002</t>
  </si>
  <si>
    <t>O16272790002</t>
  </si>
  <si>
    <t>B16271960002</t>
  </si>
  <si>
    <t>B16272210002</t>
  </si>
  <si>
    <t>B16272460002</t>
  </si>
  <si>
    <t>B16272600002</t>
  </si>
  <si>
    <t>B16272620002</t>
  </si>
  <si>
    <t>O16271880002</t>
  </si>
  <si>
    <t>O16271890002</t>
  </si>
  <si>
    <t>O16272040002</t>
  </si>
  <si>
    <t>O16272070002</t>
  </si>
  <si>
    <t>O16272130002</t>
  </si>
  <si>
    <t>J03405680002</t>
  </si>
  <si>
    <t>J03405670002</t>
  </si>
  <si>
    <t>J03405660002</t>
  </si>
  <si>
    <t>J03405650002</t>
  </si>
  <si>
    <t>J03405640002</t>
  </si>
  <si>
    <t>J03405620002</t>
  </si>
  <si>
    <t>Q09806080002</t>
  </si>
  <si>
    <t>G07498290004</t>
  </si>
  <si>
    <t>G07499600003</t>
  </si>
  <si>
    <t>Q09808970002</t>
  </si>
  <si>
    <t>S09233190001</t>
  </si>
  <si>
    <t>Q09809930002</t>
  </si>
  <si>
    <t>S09233810002</t>
  </si>
  <si>
    <t>00373024105 DEPOSITO DE EFECTIVO, DEPOSITANTE: LUCIANO  PRECIO ROMERO, CONCEPTO: DEVOLUCION DE INTERESES DEL PROYECTO CON  CODIGO  CSUT 01-01-70171, CUENTA DE DEPOSITO: CUENTA UNICA DEL TESORO</t>
  </si>
  <si>
    <t>00099021001 DEPOSITO DE EFECTIVO, DEPOSITANTE: WALDO HUMEREZ VILLALOBOS, CONCEPTO: DEVOLUCION VIATICOS VIAJE A ORURO, CUENTA DE DEPOSITO: CUENTA UNICA DEL TESORO</t>
  </si>
  <si>
    <t>00099021001 DEPOSITO DE EFECTIVO, DEPOSITANTE: LUIS FERNANDO CRUZ JEREZ, CONCEPTO: DOBLE PERCEPCION MAYO/2016, CUENTA DE DEPOSITO: CUENTA UNICA DEL TESORO</t>
  </si>
  <si>
    <t>00099021001 DEPOSITO DE EFECTIVO, DEPOSITANTE: JUAN EMILIO ORIHUELA TRISTAN, CONCEPTO: DEVOLUCION DE DOBLE PERCEPCION, CUENTA DE DEPOSITO: CUENTA UNICA DEL TESORO</t>
  </si>
  <si>
    <t>00373024105 DEPOSITO DE EFECTIVO, DEPOSITANTE: FONDO DESARROLLO INDIGENA F.D.I., CONCEPTO: DEVOLUCION DE SALDOS NO EJECUTADOS DEL PROYECTO CODIGO-CNMC-01-07-20211, CUENTA DE DEPOSITO: CUENTA UNICA DEL TESORO</t>
  </si>
  <si>
    <t>00099021001 DEPOSITO DE EFECTIVO, DEPOSITANTE: MIN DE DEPORTES  FRANCISCO GARCIA ANGELO, CONCEPTO: DEVOLUCION SALDOS NO UTILIZADOS PAGO DE ALMACENAJE POR CONCEPTO DE DONACION DE  CHINA, CUENTA DE DEPOSITO: CUENTA UNICA DEL TESORO</t>
  </si>
  <si>
    <t>00099021001 DEPOSITO DE EFECTIVO, DEPOSITANTE: ALVARO MARCO ANTONIO CABA OLIVAREZ C.I. 2377522 LP, CONCEPTO: CITE: MEFP/VTCP/DGPOT/UAIS-CPI/N° 030/2016 REGULARIZACION NOVIEMBRE-DICIEMBRE 2017, CUENTA DE DEPOSITO: CUENTA UNICA DEL TESORO</t>
  </si>
  <si>
    <t>00099021001 DEPOSITO DE EFECTIVO, DEPOSITANTE: YOLANDA LILIANA GONZALES RIOS, CONCEPTO: DEVOLUCION DE HABERES MES MARZO, CUENTA DE DEPOSITO: CUENTA UNICA DEL TESORO</t>
  </si>
  <si>
    <t>00099021001 DEPOSITO DE EFECTIVO, DEPOSITANTE: YOLANDA LILIANA GONZALES RIOS, CONCEPTO: DEVOLUCION DE HABERES MES ABRIL, CUENTA DE DEPOSITO: CUENTA UNICA DEL TESORO</t>
  </si>
  <si>
    <t>00099021001 DEP.DE CHEQ.AJENOS,RET.DE CAM.,CONCEPTO: DESEMBOLSO POR BAJAS MEDICAS DE LA CAJA DE SALUD CORDES AL MINISTERIO DE MEDIO AMBIENTE Y AGUA,DEP.: CAJA DE SALUD CORDES , PROCEDENCIA: BANCO UNION S.A., CHEQUE: 7796, FECHA DE EMISION:25/04/2018</t>
  </si>
  <si>
    <t>A:00099021001 TRANSFERENCIA DE RECUPERACIONES SEGUN NOTA INTERNA GEF-LIN-MCM-0313-NOT/18 PARA PAGO DE INTERESES DE ACUERDO A CONTRARO DE FIDEICOMISO (PROGRAMA APOYO A LA EJECUCION DE LA INVERSION PUBLICA), CORRESPONDIENTE AL GAM VILLA TUNARI</t>
  </si>
  <si>
    <t>A:00099021001 TRANSFERENCIA DE RECUPERACIONES SEGUN NOTA INTERNA GEF-LIN-MCM-0313-NOT/18 PARA PAGO DE INTERESES DE ACUERDO A CONTRARO DE FIDEICOMISO (PROGRAMA APOYO A LA EJECUCION DE LA INVERSION PUBLICA), CORRESPONDIENTE AL GAM SACABA</t>
  </si>
  <si>
    <t>A:00099021001 TRANSFERENCIA DE RECUPERACIONES SEGUN NOTA INTERNA GEF-LIN-MCM-0313-NOT/18 PARA PAGO DE INTERESES DE ACUERDO A CONTRARO DE FIDEICOMISO (PROGRAMA APOYO A LA EJECUCION DE LA INVERSION PUBLICA), CORRESPONDIENTE AL GAM COBIJA</t>
  </si>
  <si>
    <t>A:00099021001 TRANSFERENCIA DE RECUPERACIONES SEGUN NOTA INTERNA GEF-LIN-MCM-0313-NOT/18 PARA PAGO DE INTERESES DE ACUERDO A CONTRARO DE FIDEICOMISO (PROGRAMA APOYO A LA EJECUCION DE LA INVERSION PUBLICA), CORRESPONDIENTE AL GAM VILLAMONTES</t>
  </si>
  <si>
    <t>A:00099021001 TRANSFERENCIA DE RECUPERACIONES SEGUN NOTA INTERNA GEF-LIN-MCM-0313-NOT/18 PARA PAGO DE INTERESES DE ACUERDO A CONTRARO DE FIDEICOMISO (PROGRAMA APOYO A LA EJECUCION DE LA INVERSION PUBLICA), CORRESPONDIENTE AL GAM BERMEJO</t>
  </si>
  <si>
    <t>A:00099021001 TRANSFERENCIA DE RECUPERACIONES SEGUN NOTA INTERNA GEF-LIN-MCM-0313-NOT/18 PARA PAGO DE INTERESES DE ACUERDO A CONTRARO DE FIDEICOMISO (PROGRAMA APOYO A LA EJECUCION DE LA INVERSION PUBLICA), CORRESPONDIENTE AL GAM PUCARANI</t>
  </si>
  <si>
    <t>A:00099021001 TRANSFERENCIA DE RECUPERACIONES SEGUN NOTA INTERNA GEF-LIN-MCM-0313-NOT/18 PARA PAGO DE INTERESES DE ACUERDO A CONTRARO DE FIDEICOMISO (PROGRAMA APOYO A LA EJECUCION DE LA INVERSION PUBLICA), CORRESPONDIENTE AL GAD CHUQUISACA</t>
  </si>
  <si>
    <t>A:00099021001 TRANSFERENCIA DE RECUPERACIONES SEGUN NOTA INTERNA GEF-LIN-MCM-0313-NOT/18 PARA PAGO DE INTERESES DE ACUERDO A CONTRARO DE FIDEICOMISO (PROGRAMA APOYO A LA EJECUCION DE LA INVERSION PUBLICA), CORRESPONDIENTE AL GAM FERNANDEZ ALONZO</t>
  </si>
  <si>
    <t>A:00099021001 TRANSFERENCIA DE RECUPERACIONES SEGUN NOTA INTERNA GEF-LIN-MCM-0313-NOT/18 PARA PAGO DE INTERESES DE ACUERDO A CONTRARO DE FIDEICOMISO (PROGRAMA APOYO A LA EJECUCION DE LA INVERSION PUBLICA), CORRESPONDIENTE AL GAM RIBERALTA</t>
  </si>
  <si>
    <t>A:00099021001 TRANSFERENCIA DE RECUPERACIONES SEGUN NOTA INTERNA GEF-LIN-MCM-0313-NOT/18 PARA PAGO DE INTERESES DE ACUERDO A CONTRARO DE FIDEICOMISO (PROGRAMA APOYO A LA EJECUCION DE LA INVERSION PUBLICA), CORRESPONDIENTE AL GAD TARIJA</t>
  </si>
  <si>
    <t>A:00099021001 TRANSFERENCIA DE RECUPERACIONES SEGUN NOTA INTERNA GEF-LIN-MCM-0313-NOT/18 PARA PAGO DE INTERESES DE ACUERDO A CONTRARO DE FIDEICOMISO (PROGRAMA APOYO A LA EJECUCION DE LA INVERSION PUBLICA), CORRESPONDIENTE AL GAM YACUIBA</t>
  </si>
  <si>
    <t>A:00099021001 TRANSFERENCIA DE RECUPERACIONES SEGUN NOTA INTERNA GEF-LIN-MCM-0313-NOT/18 PARA PAGO DE INTERESES DE ACUERDO A CONTRARO DE FIDEICOMISO (PROGRAMA APOYO A LA EJECUCION DE LA INVERSION PUBLICA), CORRESPONDIENTE AL GAM SANTA CRUZ</t>
  </si>
  <si>
    <t>De: 00513012004 A requerimiento de Yacimientos Petroliferos Fiscales Bolivianos, con nota CITE: YPFB/DFC - N 0799 URT-0421/2018 y en virtud a la nota CITE: MEFP/VPCF/DGCF/UCCF N 423/2018 de la Direccion General de Contabilidad Fiscal del Ministerio de Economia y Finanzas Publicas, en la cual solicit</t>
  </si>
  <si>
    <t>De: 00513012004 A requerimiento de Yacimientos Petroliferos Fiscales Bolivianos, con notas CITE: YPFB/DFC - N 0798 URT-0420/2018, y en virtud a la nota interna CITE: MEFP/VPCF/ DGCF/UCCF N 423/2018 de la Direccion General de Contabilidad Fiscal del Ministerio de Economia y Finanzas Publicas, en la c</t>
  </si>
  <si>
    <t>De: 00513012004 A requerimiento de Yacimientos Petroliferos Fiscales Bolivianos, con nota CITE: YPFB/DFC - N 0797 URT-0419/2018, y en virtud a la nota interna CITE: MEFP/VPCF/ DGCF/UCCF N 423/2018 de la Direccion General de Contabilidad Fiscal del Ministerio de Economia y Finanzas Publicas, en la c</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</si>
  <si>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 POR DIFERENCIAL CAMBIARIO</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</si>
  <si>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t>
  </si>
  <si>
    <t>00099021001 DEPOSITO DE EFECTIVO, DEPOSITANTE: IRMA MENESES VDA. ALDUNATE, CONCEPTO: DEVOLUCION A SENASIR, CUENTA DE DEPOSITO: CUENTA UNICA DEL TESORO</t>
  </si>
  <si>
    <t>00099021001 DEPOSITO DE EFECTIVO, DEPOSITANTE: FIDEL ANGEL AGUILERA MONTECINOS, CONCEPTO: DOBLE PERCEPCION, CUENTA DE DEPOSITO: CUENTA UNICA DEL TESORO</t>
  </si>
  <si>
    <t>00099021001 DEPOSITO DE EFECTIVO, DEPOSITANTE: UMSA- IRSEN GIMENA HUANCA DE AGUILAR, CONCEPTO: DEV. EXCESO DE HABERES PERCIBIDOS EN EL SECTOR PUBLICO S/OBSERVACION DEL MEFP, CUENTA DE DEPOSITO: CUENTA UNICA DEL TESORO</t>
  </si>
  <si>
    <t>00020031101 DEPOSITO DE EFECTIVO, DEPOSITANTE: MINDEF EJTO DE BOLIVIA INGRESOS VARIOS, CONCEPTO: REVERSION MONTO NO UTILIZADO COMPRA PASAJES VIA TERRESTRE, CUENTA DE DEPOSITO: CUENTA UNICA DEL TESORO</t>
  </si>
  <si>
    <t>00155012001 DEPOSITO DE EFECTIVO, DEPOSITANTE: DIRECCION DEL NOTARIADO PLURINACIONAL, CONCEPTO: DEVOLUCION DE  FONDOS EN AVANCE, CUENTA DE DEPOSITO: CUENTA UNICA DEL TESORO</t>
  </si>
  <si>
    <t>00099021001 DEPOSITO DE EFECTIVO, DEPOSITANTE: RUITER S.DEL CASTILLO RODRIGUEZ - VICEPRESIDENCIA, CONCEPTO: DEVOLUCION DE VIATICOS, CUENTA DE DEPOSITO: CUENTA UNICA DEL TESORO</t>
  </si>
  <si>
    <t>00099021001 DEPOSITO DE EFECTIVO, DEPOSITANTE: NIXON EMILIANO VARGAS MAMANI, CONCEPTO: DEVOLUCION POR LEY FINANCIAL CORRESPONDIENTE AL MES DE MARZO, CUENTA DE DEPOSITO: CUENTA UNICA DEL TESORO</t>
  </si>
  <si>
    <t>00099021001 DEPOSITO DE EFECTIVO, DEPOSITANTE: VANESSA TORRICOS DIAZ, CONCEPTO: REVERSION PARTIDA 256 FOTOCOPIAS PREV. 8264/17 N CARGO DE CUENTA, CUENTA DE DEPOSITO: CUENTA UNICA DEL TESORO</t>
  </si>
  <si>
    <t>00035011105 DEPOSITO DE EFECTIVO, DEPOSITANTE: MARCO ANTONIO ROSALES HUAMPO, CONCEPTO: DEVOLUCION PASAJE TERRESTRE, CUENTA DE DEPOSITO: CUENTA UNICA DEL TESORO</t>
  </si>
  <si>
    <t>00099021001 DEPOSITO DE EFECTIVO, DEPOSITANTE: DAVID ANTEQUERA FRIAS, CONCEPTO: SALDO FONDOS EN AVANCE PARA SERVICIOS Y DOTACION DE MATERIAL, CUENTA DE DEPOSITO: CUENTA UNICA DEL TESORO</t>
  </si>
  <si>
    <t>00099021001 DEPOSITO DE EFECTIVO, DEPOSITANTE: NANCY VDA. DE PINTO, CONCEPTO: DEVOLUCION SEGUN LIBRETA 00099021001, CUENTA DE DEPOSITO: CUENTA UNICA DEL TESORO</t>
  </si>
  <si>
    <t>00020031101 DEPOSITO DE EFECTIVO, DEPOSITANTE: MARCELO ANTONIO VARGAS RIVERO C.I. 3130638 CBBA, CONCEPTO: REVERSION, CUENTA DE DEPOSITO: CUENTA UNICA DEL TESORO</t>
  </si>
  <si>
    <t>00099021001 DEPOSITO DE EFECTIVO, DEPOSITANTE: LOURDES ALIAGA ZAPATA, CONCEPTO: DOBLE PERCEPCION DEL MES DE MAYO 2018, CUENTA DE DEPOSITO: CUENTA UNICA DEL TESORO</t>
  </si>
  <si>
    <t>00099021001 DEPOSITO DE EFECTIVO, DEPOSITANTE: LUCILA G.GUTIERREZ CLAVIJO, CONCEPTO: DEVOLUCION DE DEUDA, CUENTA DE DEPOSITO: CUENTA UNICA DEL TESORO</t>
  </si>
  <si>
    <t>00291012008 DEPOSITO DE EFECTIVO, DEPOSITANTE: KEYSTONE GROUP OU, CONCEPTO: SOLICITUD DE ENSAYO DE LABORATORIO - CARACTERIZACION DEL ASFALTO MODIFICADO CON POLIMERO, CUENTA DE DEPOSITO: CUENTA UNICA DEL TESORO</t>
  </si>
  <si>
    <t>00099021001 DEPOSITO DE EFECTIVO, DEPOSITANTE: BLANCA MATIENZO PORTUGAL, CONCEPTO: DEVOLUCION POR DOBLE PERCEPCION, CUENTA DE DEPOSITO: CUENTA UNICA DEL TESORO</t>
  </si>
  <si>
    <t>00099021001 DEPOSITO DE EFECTIVO, DEPOSITANTE: WILSON GONZALO FLORES QUISPE, CONCEPTO: DEVOLUCION DE PASAJES, CUENTA DE DEPOSITO: CUENTA UNICA DEL TESORO</t>
  </si>
  <si>
    <t>00373024105 DEPOSITO DE EFECTIVO, DEPOSITANTE: VITA SAUCEDO COAQUIRA, CONCEPTO: DEVOLUCION DE SALDO NO EJECUTADO, CUENTA DE DEPOSITO: CUENTA UNICA DEL TESORO</t>
  </si>
  <si>
    <t>00099021001 DEPOSITO DE EFECTIVO, DEPOSITANTE: MARIO CHAVEZ CONDORI, CONCEPTO: DEVOLUCION POR DOBLE PERCEPCION, CUENTA DE DEPOSITO: CUENTA UNICA DEL TESORO</t>
  </si>
  <si>
    <t>00099021001 DEP.DE CHEQ.AJENOS,RET.DE CAM.,CONCEPTO: MARTINEZ FLORES JHOVANNA LESLY,DEP.: BANCO UNION S.A. , PROCEDENCIA: BANCO UNION S.A., CHEQUE: 154477, FECHA DE EMISION:03/05/2018</t>
  </si>
  <si>
    <t>00099021001 DEP.DE CHEQ.AJENOS,RET.DE CAM.,CONCEPTO: REVERSION SALDOS NO EJECUTADOS GASTOS VARIOS FUENTE 10,DEP.: MINISTERIO DE DEFENSA , PROCEDENCIA: BANCO UNION S.A., CHEQUE: 19447, FECHA DE EMISION:25/04/2018</t>
  </si>
  <si>
    <t>00099021001 DEP.DE CHEQ.AJENOS,RET.DE CAM.,CONCEPTO: REVERSION SALDOS NO EJECUTADOS GEST PASADAS ALIMENTACION FUENTE 10,DEP.: MINISTERIO DE DEFENSA , PROCEDENCIA: BANCO UNION S.A., CHEQUE: 19453, FECHA DE EMISION:30/04/2018</t>
  </si>
  <si>
    <t>00099021001 DEP.DE CHEQ.AJENOS,RET.DE CAM.,CONCEPTO: DEVOLUCION A LA CUT DEP EN CUSTODIA PAGO ASMAIN,DEP.: MINISTERIO DE DEFENSA , PROCEDENCIA: BANCO UNION S.A., CHEQUE: 15743, FECHA DE EMISION:30/04/2018</t>
  </si>
  <si>
    <t>00099021001 DEP.DE CHEQ.AJENOS,RET.DE CAM.,CONCEPTO: REVERSION SALDOS NO EJECUTADOS GEST PASADAS SOCORROS FUENTE 10,DEP.: MINISTERIO DE DEFENSA , PROCEDENCIA: BANCO UNION S.A., CHEQUE: 105, FECHA DE EMISION:30/04/2018</t>
  </si>
  <si>
    <t>00099021001 DEP.DE CHEQ.AJENOS,RET.DE CAM.,CONCEPTO: REVERSION SALDOS NO EJECUTADOS GEST PASADAS ALIMENTACION FUENTE 10,DEP.: MINISTERIO DE DEFENSA , PROCEDENCIA: BANCO UNION S.A., CHEQUE: 133, FECHA DE EMISION:30/04/2018</t>
  </si>
  <si>
    <t>00099021001 DEP.DE CHEQ.AJENOS,RET.DE CAM.,CONCEPTO: REVERSION SALDOS NO EJECUTADOS ALIMENTACION FUENTE 10,DEP.: MINISTERIO DE DEFENSA , PROCEDENCIA: BANCO UNION S.A., CHEQUE: 132, FECHA DE EMISION:25/04/2018</t>
  </si>
  <si>
    <t>00099021001 DEP.DE CHEQ.AJENOS,RET.DE CAM.,CONCEPTO: REVERSION SALDOS NO EJECUTADOS SOCORROS FUENTE 10,DEP.: MINISTERIO DE DEFENSA , PROCEDENCIA: BANCO UNION S.A., CHEQUE: 104, FECHA DE EMISION:25/04/2018</t>
  </si>
  <si>
    <t>A:00099021001 Debito automatico por incumplimiento del GAM El Alto, correspondiente al Convenio Interinstitucional de Financiamiento UPRE-CIF-0907/2013 de fecha 16 de agosto de 2013, suscrito entre la Unidad de Proyectos Especiales y el GAM El Alto, proyecto Construccion de 4 Aulas Unidad Educativa</t>
  </si>
  <si>
    <t>A:00099021001 Debito automatico por incumplimiento del GAM El Alto, correspondiente al Convenio Interinstitucional de Financiamiento UPRE-CIF 0277/13 de fecha 08 de abril de 2013, suscrito entre la Unidad de Proyectos Especiales y el GAM El Alto, proyecto Construccion Coliseo Cerrado Anexo Tahuantin</t>
  </si>
  <si>
    <t>A:00099021001 Debito automatico por incumplimiento del GAM Postrer Valle, correspondiente al Convenio Intergubernativo de Financiamiento UPRE-CIF-IG/035/2016 de fecha 08 de enero de 2016, suscrito entre la Unidad de Proyectos Especiales y el GAM Postrer Valle, proyecto Construccion Unidad Educativa</t>
  </si>
  <si>
    <t>00099021001 DEPOSITO DE EFECTIVO, DEPOSITANTE: BRIGIDA BETTY ZARATE PONGO, CONCEPTO: REVERSION TOTAL DE HABERES - MARZO 2018, CUENTA DE DEPOSITO: CUENTA UNICA DEL TESORO</t>
  </si>
  <si>
    <t>00099021001 DEPOSITO DE EFECTIVO, DEPOSITANTE: LORENZO MARIO PAUCARA LARUTA, CONCEPTO: DEVOLUCION DE DEUDA, CUENTA DE DEPOSITO: CUENTA UNICA DEL TESORO</t>
  </si>
  <si>
    <t>00099021001 DEPOSITO DE EFECTIVO, DEPOSITANTE: BARRIOS VILLA ALFONSO CI 1253043, CONCEPTO: DEVOLUCION DE SALARIO EXCEDENTE AL DEL PRESIDENTE MES ABRIL 2018, CUENTA DE DEPOSITO: CUENTA UNICA DEL TESORO</t>
  </si>
  <si>
    <t>00099021001 DEPOSITO DE EFECTIVO, DEPOSITANTE: GOYTIA MORALES JOSE CI 1271669, CONCEPTO: DEVOLUCION DE SALARIO EXCEDENTE AL DEL PRESIDENTE MES ABRIL 2018, CUENTA DE DEPOSITO: CUENTA UNICA DEL TESORO</t>
  </si>
  <si>
    <t>00099021001 DEPOSITO DE EFECTIVO, DEPOSITANTE: FUERTES CALLAPINO BERNARDINO CI 1283979, CONCEPTO: DEVOLUCION DE SALARIO EXCEDENTE AL DEL PRESIDENTE MES ABRIL 2018, CUENTA DE DEPOSITO: CUENTA UNICA DEL TESORO</t>
  </si>
  <si>
    <t>00099021001 DEPOSITO DE EFECTIVO, DEPOSITANTE: AGUIRRE HAUG ROSA CI 1616147, CONCEPTO: DEVOLUCION DE SALARIO EXCEDENTE AL DEL PRESIDENTE MES ABRIL 2018, CUENTA DE DEPOSITO: CUENTA UNICA DEL TESORO</t>
  </si>
  <si>
    <t>00099021001 DEPOSITO DE EFECTIVO, DEPOSITANTE: SECKO GONZALES HUGO CI 3682597, CONCEPTO: DEVOLUCION DE SALARIO EXCEDENTE AL DEL PRESIDENTE MES ABRIL 2018, CUENTA DE DEPOSITO: CUENTA UNICA DEL TESORO</t>
  </si>
  <si>
    <t>00099021001 DEPOSITO DE EFECTIVO, DEPOSITANTE: FANNY EMA GUTIERREZ, CONCEPTO: DOBLE PERCEPCION, CUENTA DE DEPOSITO: CUENTA UNICA DEL TESORO</t>
  </si>
  <si>
    <t>00099021001 DEPOSITO DE EFECTIVO, DEPOSITANTE: ROSMERY TERRAZAS, CONCEPTO: DEVOLUCION DE REFRIGERIO, CUENTA DE DEPOSITO: CUENTA UNICA DEL TESORO</t>
  </si>
  <si>
    <t>00099021001 DEPOSITO DE EFECTIVO, DEPOSITANTE: GUIDO CRESPO VALLEJOS, CONCEPTO: DEVOLUCION PRA, CUENTA DE DEPOSITO: CUENTA UNICA DEL TESORO</t>
  </si>
  <si>
    <t>00099021001 DEPOSITO DE EFECTIVO, DEPOSITANTE: NATALIA ESTELA CHUQUIMIA GUZMAN, CONCEPTO: DEVOLUCION COBRO INDEBIDO SENASIR, CUENTA DE DEPOSITO: CUENTA UNICA DEL TESORO</t>
  </si>
  <si>
    <t>00099021001 DEPOSITO DE EFECTIVO, DEPOSITANTE: OSWLADO JAVIER SANCHEZ BALLIVIAN, CONCEPTO: DOBLE PERCEPCION, CUENTA DE DEPOSITO: CUENTA UNICA DEL TESORO</t>
  </si>
  <si>
    <t>00099021001 DEPOSITO DE EFECTIVO, DEPOSITANTE: ADEMAF-CARLOS ERNESTO MOLDIZ CASTILLO, CONCEPTO: DEVOLUCION DE FONDOS CUENTAS POR COBRAR, CUENTA DE DEPOSITO: CUENTA UNICA DEL TESORO</t>
  </si>
  <si>
    <t>00099021001 DEPOSITO DE EFECTIVO, DEPOSITANTE: PAOLA VALERIA MIRANDA URIBE MDCYT, CONCEPTO: DEVOLUCION DE VIATICOS, CUENTA DE DEPOSITO: CUENTA UNICA DEL TESORO</t>
  </si>
  <si>
    <t>00099021001 DEP.DE CHEQ.AJENOS,RET.DE CAM.,CONCEPTO: DEVOLUCION DEP. EFECTUADOS ALA CTA ACREEDORES POR CONCEPTO COBRO INDEBIDOS CPTE 88 03-05-18,DEP.: SENASIR , PROCEDENCIA: BANCO UNION S.A., CHEQUE: 7907, FECHA DE EMISION:03/05/2018</t>
  </si>
  <si>
    <t>00099021001 DEP.DE CHEQ.AJENOS,RET.DE CAM.,CONCEPTO: SEDEGES - DEVOL. INCAPACIDAD TEMPORAL - FEB./2018,DEP.: CAJA PETROLERA DE SALUD , PROCEDENCIA: BANCO UNION S.A., CHEQUE: 13253, FECHA DE EMISION:04/05/2018</t>
  </si>
  <si>
    <t>00597019202 DEP.DE CHEQ.AJENOS,RET.DE CAM.,CONCEPTO: Y.L.B. - DEVOL. INCAPACIDAD TEMP. ENERO / 2018,DEP.: CAJA PETROLERA DE SALUD , PROCEDENCIA: BANCO UNION S.A., CHEQUE: 13252, FECHA DE EMISION:04/05/2018</t>
  </si>
  <si>
    <t>00597019202 DEP.DE CHEQ.AJENOS,RET.DE CAM.,CONCEPTO: Y.L.B. - DEVOL. INCAPACIDAD TEMP. - FEB./2018,DEP.: CAJA PETROLERA DE SALUD , PROCEDENCIA: BANCO UNION S.A., CHEQUE: 13251, FECHA DE EMISION:04/05/2018</t>
  </si>
  <si>
    <t>00099021001 DEPOSITO DE EFECTIVO, DEPOSITANTE: GUILLERMO KUQUIMIYA TADAYOSHI, CONCEPTO: DEVOLUCION DE SALDO NO UTILIZADO EN PASAJES, CUENTA DE DEPOSITO: CUENTA UNICA DEL TESORO</t>
  </si>
  <si>
    <t>00099021001 DEPOSITO DE EFECTIVO, DEPOSITANTE: EDUARDO MALDONADO GALLARDO, CONCEPTO: DEVOLUCION DE APORTE, CUENTA DE DEPOSITO: CUENTA UNICA DEL TESORO</t>
  </si>
  <si>
    <t>00099021001 DEPOSITO DE EFECTIVO, DEPOSITANTE: MARTIN YAHUASI MAMANI, CONCEPTO: PLAN DE PAGO SENASIR, CUENTA DE DEPOSITO: CUENTA UNICA DEL TESORO</t>
  </si>
  <si>
    <t>00099021001 DEPOSITO DE EFECTIVO, DEPOSITANTE: RUPERTO CHURATA MAMANI, CONCEPTO: DEVOLUCION DE VIATICOS, CUENTA DE DEPOSITO: CUENTA UNICA DEL TESORO</t>
  </si>
  <si>
    <t>00099021001 DEPOSITO DE EFECTIVO, DEPOSITANTE: FLORA RODRIGUEZ SIRPA, CONCEPTO: DEVOLUCION POR COBRO INDEBIDO, CUENTA DE DEPOSITO: CUENTA UNICA DEL TESORO</t>
  </si>
  <si>
    <t>00099021001 DEPOSITO DE EFECTIVO, DEPOSITANTE: ORLANDO RAMIRO FERRER MORON, CONCEPTO: DEVOLUCION POR DOBLE PERCEPCION, CUENTA DE DEPOSITO: CUENTA UNICA DEL TESORO</t>
  </si>
  <si>
    <t>00099021001 DEPOSITO DE EFECTIVO, DEPOSITANTE: LUIS OPORTO ORDOÑEZ, CONCEPTO: DEVOLUCION DE VIATICOS, CUENTA DE DEPOSITO: CUENTA UNICA DEL TESORO</t>
  </si>
  <si>
    <t>00099021001 DEPOSITO DE EFECTIVO, DEPOSITANTE: DORYS CAMACHO GUACOPE, CONCEPTO: DOBLE PERCEPCION, CUENTA DE DEPOSITO: CUENTA UNICA DEL TESORO</t>
  </si>
  <si>
    <t>00099021001 DEPOSITO DE EFECTIVO, DEPOSITANTE: LAUREANA QUISPE VIUDA DE CANAVIRI, CONCEPTO: COBRO INDEBIDO, CUENTA DE DEPOSITO: CUENTA UNICA DEL TESORO</t>
  </si>
  <si>
    <t>00373024105 DEPOSITO DE EFECTIVO, DEPOSITANTE: NATIVIDAD NIERVA DE FLORES, CONCEPTO: DEVOLUCION DE SALDOS NO EJECUTADOS DEL PROYECTO, CUENTA DE DEPOSITO: CUENTA UNICA DEL TESORO</t>
  </si>
  <si>
    <t>00099021001 DEPOSITO DE EFECTIVO, DEPOSITANTE: DANITZA MOLINA VIAÑA, CONCEPTO: DOBLE PERCEPCION, CUENTA DE DEPOSITO: CUENTA UNICA DEL TESORO</t>
  </si>
  <si>
    <t>00099021001 DEPOSITO DE EFECTIVO, DEPOSITANTE: MARIA EUGENIA VENTURA QUISPE, CONCEPTO: REVERSION DE BOLETA DE HABER, CUENTA DE DEPOSITO: CUENTA UNICA DEL TESORO</t>
  </si>
  <si>
    <t>00099021001 DEPOSITO DE EFECTIVO, DEPOSITANTE: ELOINA CALLEJAS DE BURGOA, CONCEPTO: DEVOLUCION DOBLE PERCEPCION, CUENTA DE DEPOSITO: CUENTA UNICA DEL TESORO</t>
  </si>
  <si>
    <t>00099021001 DEPOSITO DE EFECTIVO, DEPOSITANTE: HUMBERTO PAYE ANCALLE, CONCEPTO: DEVOLUCION DE SUELDO RECURSOS ORDINARIOS, CUENTA DE DEPOSITO: CUENTA UNICA DEL TESORO</t>
  </si>
  <si>
    <t>00373024105 DEPOSITO DE EFECTIVO, DEPOSITANTE: CONST.DE ESTABLOS EN LA COMUNIDAD SURIRI-TIWANAKU, CONCEPTO: DEVOLUCION, CUENTA DE DEPOSITO: CUENTA UNICA DEL TESORO</t>
  </si>
  <si>
    <t>00099021001 DEPOSITO DE EFECTIVO, DEPOSITANTE: ENRIQUE RAUL CALDERON VILLCA, CONCEPTO: DEVOLUCION DE HABER FEBRERO 2017, CUENTA DE DEPOSITO: CUENTA UNICA DEL TESORO</t>
  </si>
  <si>
    <t>00099021001 DEPOSITO DE EFECTIVO, DEPOSITANTE: ELBA CECILIA COLLAO BEDREGAL, CONCEPTO: DEVOLUCION DE HABERES, CUENTA DE DEPOSITO: CUENTA UNICA DEL TESORO</t>
  </si>
  <si>
    <t>00099021001 DEPOSITO DE EFECTIVO, DEPOSITANTE: EYNAR HUMBERTO FLORES GUZMAN - MTCYT, CONCEPTO: DEVOLUCION DE SUELDOS, CUENTA DE DEPOSITO: CUENTA UNICA DEL TESORO</t>
  </si>
  <si>
    <t>00099021001 DEPOSITO DE EFECTIVO, DEPOSITANTE: CLAUDIA MACHICADO LARICO, CONCEPTO: PAGO DE CONSUMO DE PRODUCTO DEL PROGRAMA JUANA AZURDUY, CUENTA DE DEPOSITO: CUENTA UNICA DEL TESORO</t>
  </si>
  <si>
    <t>00099021001 DEPOSITO DE EFECTIVO, DEPOSITANTE: MAGNO CHARCAS MITA, CONCEPTO: DEVOLUCION DE VIATICOS, CUENTA DE DEPOSITO: CUENTA UNICA DEL TESORO</t>
  </si>
  <si>
    <t>00099021001 DEPOSITO DE EFECTIVO, DEPOSITANTE: ERICK ARIEL ARCE JIMENEZ, CONCEPTO: DEVOLUCION DE VIATICOS, CUENTA DE DEPOSITO: CUENTA UNICA DEL TESORO</t>
  </si>
  <si>
    <t>00099021001 DEPOSITO DE EFECTIVO, DEPOSITANTE: DAMASO VILLANUEVA TARQUI, CONCEPTO: DEVOLUCION POR DOBLE PERCEPCION CONPENSACION DE COTIZACIONES SENASIR, CUENTA DE DEPOSITO: CUENTA UNICA DEL TESORO</t>
  </si>
  <si>
    <t>00099024113 DEP.DE CHEQ.AJENOS,RET.DE CAM.,CONCEPTO: MULTA PROY. CONSTRUCCION COMPLEJO RAQUET BALL LOS PINOS-GAD POTOSI,DEP.: MINISTERIO DE LA PRESIDENCIA , PROCEDENCIA: BANCO UNION S.A., CHEQUE: 590, FECHA DE EMISION:30/04/2018</t>
  </si>
  <si>
    <t>00099024113 DEP.DE CHEQ.AJENOS,RET.DE CAM.,CONCEPTO: MULTA PROY.CONSTRUCCION COMPLEJO DEPORTIVO-EVO MORALES AYMA DISTRITO EL ALTO,DEP.: MINISTERIO DE LA PRESIDENCIA , PROCEDENCIA: BANCO UNION S.A., CHEQUE: 591, FECHA DE EMISION:30/04/2018</t>
  </si>
  <si>
    <t>00010011101 DEP.DE CHEQ.AJENOS,RET.DE CAM.,CONCEPTO: REEMBOLSO DE SUBSIDIO DE INCAPACIDAD TEMPORAL FEBRERO 2018,DEP.: CAJA BANCARIA ESTATAL DE SALUD , PROCEDENCIA: BANCO UNION S.A., CHEQUE: 27015, FECHA DE EMISION:10/04/2018</t>
  </si>
  <si>
    <t>00015021101 DEP.DE CHEQ.AJENOS,RET.DE CAM.,CONCEPTO: REVERSION POR GASTOS DE OPERACION,DEP.: POLICIA BOLIVIANA , PROCEDENCIA: BANCO UNION S.A., CHEQUE: 3869, FECHA DE EMISION:24/04/2018</t>
  </si>
  <si>
    <t>00099021001 DEP.DE CHEQ.AJENOS,RET.DE CAM.,CONCEPTO: DEVOLUCION DE CC NO COBRADA ENERO 2018,DEP.: LA VITALICIA SEGUROS Y REASEGUROS DE VIDA S.A. , PROCEDENCIA: BANCO BISA S.A., CHEQUE: 46376, FECHA DE EMISION:04/05/2018</t>
  </si>
  <si>
    <t>00099021001 DEP.DE CHEQ.AJENOS,RET.DE CAM.,CONCEPTO: DEVOLUCION DE SALDOS RECURSOS TGN DE ODESUR GESTION 2017,DEP.: GOBIERNO DEPARTAMENTAL DE COCHABAMBA , PROCEDENCIA: BANCO UNION S.A., CHEQUE: 110829, FECHA DE EMISION:26/04/2018</t>
  </si>
  <si>
    <t>00099021001 DEP.DE CHEQ.AJENOS,RET.DE CAM.,CONCEPTO: DEVOLUCION SALDOS NO UTILIZADOS PROY.CONST. PAVIMENTO PTO. SAN FRANCISCO 14 DE SEPTIEMBRE(FASE II),DEP.: SERVICIO DEPARTAMENTAL DE CAMINOS</t>
  </si>
  <si>
    <t>00099021001 DEPOSITO DE EFECTIVO, DEPOSITANTE: JEANETTE OLMOS SOTO, CONCEPTO: DEVOLUCION, CUENTA DE DEPOSITO: CUENTA UNICA DEL TESORO</t>
  </si>
  <si>
    <t>00099021001 DEPOSITO DE EFECTIVO, DEPOSITANTE: BENEDICTO HUAYNOCA QUISBERT, CONCEPTO: DEVOLUCION DE PASAJES TERRESTRES NO UTILIZADOS, CUENTA DE DEPOSITO: CUENTA UNICA DEL TESORO</t>
  </si>
  <si>
    <t>00099021001 DEPOSITO DE EFECTIVO, DEPOSITANTE: TERESA PATRICIA LAMADRID AGUILAR, CONCEPTO: DEVOLUCION DE PASAJES TERRESTRES NO UTILIZADOS, CUENTA DE DEPOSITO: CUENTA UNICA DEL TESORO</t>
  </si>
  <si>
    <t>00099021001 DEPOSITO DE EFECTIVO, DEPOSITANTE: JOSE EDGAR BORDA QUEVEDO, CONCEPTO: DEVOLUCION SENASIR, CUENTA DE DEPOSITO: CUENTA UNICA DEL TESORO</t>
  </si>
  <si>
    <t>00099021001 DEPOSITO DE EFECTIVO, DEPOSITANTE: CECILIA FLORES DE CEÑI, CONCEPTO: DEVOLUCION DE VIATICOS, CUENTA DE DEPOSITO: CUENTA UNICA DEL TESORO</t>
  </si>
  <si>
    <t>00099021001 DEPOSITO DE EFECTIVO, DEPOSITANTE: TANIA ELIZABETH QUINTANILLA DE NOYA, CONCEPTO: DEVOLUCION - BONO FRONTERA CORRESPONDIENTE MES-ENERO/18, CUENTA DE DEPOSITO: CUENTA UNICA DEL TESORO</t>
  </si>
  <si>
    <t>TRANSFERENCIA DE FONDOS A SOLICITUD DE COMITE ORG.DE LOS XI JUEGOS SURAMERICANOS CBBA 2018 CODESUR SEGUN SOLICITUD 4916 REF: PRIMER PAGO DEL CINCUENTA POR CIENTO SEGUN CONTRATO A LA EMPRESA INFORMACION DE NEGOCIOS Y PROCESOS IMPORTADORA LTDA POR CONCEPTO DE ADQUISICION DE UN SISTEMA INFORMATICO DE G LIB. 00099021001 TGN-RECURSOS ORDINARIOS (3987)</t>
  </si>
  <si>
    <t>00099021001 DEPOSITO DE EFECTIVO, DEPOSITANTE: GUSTAVO CHOQUE VELASQUEZ, CONCEPTO: DEVOLUCION DE RENTA, CUENTA DE DEPOSITO: CUENTA UNICA DEL TESORO</t>
  </si>
  <si>
    <t>00099021001 DEPOSITO DE EFECTIVO, DEPOSITANTE: JOSE LIRAUZE ORTIZ - C.I. 2046957 LP, CONCEPTO: DEVOLUCION DEUDA, CUENTA DE DEPOSITO: CUENTA UNICA DEL TESORO</t>
  </si>
  <si>
    <t>00099021001 DEPOSITO DE EFECTIVO, DEPOSITANTE: OMAR SARSURI CALLEJAS, CONCEPTO: DEVOLUCION DE SUELDO MES ABRIL 2017 N° COMP. 902181/ABRIL/17, CUENTA DE DEPOSITO: CUENTA UNICA DEL TESORO</t>
  </si>
  <si>
    <t>00099021001 DEPOSITO DE EFECTIVO, DEPOSITANTE: OMAR SARSURI CALLEJAS, CONCEPTO: DEVOLUCION DE SUELDO MES MAYO 2017 N° DE COMP. 902191/MAYO/17, CUENTA DE DEPOSITO: CUENTA UNICA DEL TESORO</t>
  </si>
  <si>
    <t>00099021001 DEPOSITO DE EFECTIVO, DEPOSITANTE: OMAR SARSURI CALLEJAS, CONCEPTO: DEVOLUCION DE SUELDO MES JUNIO 2017 N° DE COMP. 902201/JUNIO/17, CUENTA DE DEPOSITO: CUENTA UNICA DEL TESORO</t>
  </si>
  <si>
    <t>00099021001 DEPOSITO DE EFECTIVO, DEPOSITANTE: JAVIER FERNANDO MONCADA CEVALLOS, CONCEPTO: DEVOLUCION PASAJES Y VIATICOS G-2008 (JAVIER FERNANDO MONCADA CEVALLOS), CUENTA DE DEPOSITO: CUENTA UNICA DEL TESORO</t>
  </si>
  <si>
    <t>00099021001 DEPOSITO DE EFECTIVO, DEPOSITANTE: ARISTIDES PANTOJA CUELLAR, CONCEPTO: DEVOLUCION POR DOBLE PERCEPCION, CUENTA DE DEPOSITO: CUENTA UNICA DEL TESORO</t>
  </si>
  <si>
    <t>00099021001 DEPOSITO DE EFECTIVO, DEPOSITANTE: OMAR SARSURI CALLEJAS, CONCEPTO: DEVOLUCION DE SUELDO MES JULIO 2017 N° DE COMP. 902205/JULIO/17, CUENTA DE DEPOSITO: CUENTA UNICA DEL TESORO</t>
  </si>
  <si>
    <t>00099021001 DEPOSITO DE EFECTIVO, DEPOSITANTE: OMAR SARSURI CALLEJAS, CONCEPTO: DEVOLUCION DE SUELDO MES AGOSTO 2017 N° DE COMP. 902211/AGOSTO/17, CUENTA DE DEPOSITO: CUENTA UNICA DEL TESORO</t>
  </si>
  <si>
    <t>00099021001 DEPOSITO DE EFECTIVO, DEPOSITANTE: OMAR SARSURI CALLEJAS, CONCEPTO: DEVOLUCION DE SUELDO MES SEPTIEMBRE 2017 N°DE COMP. 902215/SEPTIEMBRE/17, CUENTA DE DEPOSITO: CUENTA UNICA DEL TESORO</t>
  </si>
  <si>
    <t>00099021001 DEPOSITO DE EFECTIVO, DEPOSITANTE: OMAR SARSURI CALLEJAS, CONCEPTO: DEVOLUCION DE SUELDO OCTUBRE 2017 N°DE COMP. 902221/OCTUBRE/17, CUENTA DE DEPOSITO: CUENTA UNICA DEL TESORO</t>
  </si>
  <si>
    <t>00099021001 DEPOSITO DE EFECTIVO, DEPOSITANTE: OMAR SARSURI CALLEJAS, CONCEPTO: DEVOLUCION DE SUELDO MES NOVIEMBRE 2017 N°DE COMP.902225/NOVIEMBRE/17, CUENTA DE DEPOSITO: CUENTA UNICA DEL TESORO</t>
  </si>
  <si>
    <t>00099021001 DEPOSITO DE EFECTIVO, DEPOSITANTE: OMAR SARSURI CALLEJAS, CONCEPTO: DEVOLUCION SUELDO MES DE DICIEMBRE 2017 N° DE COMP. 902231/DICIEMBRE/17, CUENTA DE DEPOSITO: CUENTA UNICA DEL TESORO</t>
  </si>
  <si>
    <t>00099021001 DEPOSITO DE EFECTIVO, DEPOSITANTE: OMAR SARSURI CALLEJAS, CONCEPTO: DEVOLUCION DE SUELDO MES ENERO 2018 N° DE COMP. 902151/ENERO/18, CUENTA DE DEPOSITO: CUENTA UNICA DEL TESORO</t>
  </si>
  <si>
    <t>00099021001 DEPOSITO DE EFECTIVO, DEPOSITANTE: JUAN CARLOS RAMOS ALANOCA, CONCEPTO: DEVOLUCION DOBLE PERCEPCION, CUENTA DE DEPOSITO: CUENTA UNICA DEL TESORO</t>
  </si>
  <si>
    <t>00513212001 DEP.DE CHEQ.AJENOS,RET.DE CAM.,CONCEPTO: REVERSION,DEP.: YPFB , PROCEDENCIA: BANCO UNION S.A., CHEQUE: 1588, FECHA DE EMISION:07/05/2018</t>
  </si>
  <si>
    <t>00035011105 DEP.DE CHEQ.AJENOS,RET.DE CAM.,CONCEPTO: REEMBOLSO DE SUBSIDIOS POR INCAPACIDAD TEMPORAL CAJA BANCARIA ESTATAL DE SALUD ENERO/2018,DEP.: CBES , PROCEDENCIA: BANCO UNION S.A., CHEQUE: 26602, FECHA DE EMISION:25/04/2018</t>
  </si>
  <si>
    <t>00099021001 DEP.DE CHEQ.AJENOS,RET.DE CAM.,CONCEPTO: REEMBOLSO DE BAJAS MEDICAS POR INCAPACIDAD TEMPORAL,DEP.: MINISTERIO DE SALUD , PROCEDENCIA: BANCO UNION S.A., CHEQUE: 27197, FECHA DE EMISION:20/04/2018</t>
  </si>
  <si>
    <t>00099021001 DEP.DE CHEQ.AJENOS,RET.DE CAM.,CONCEPTO: PAGO INCAPACIDADES TEMPORALES (REEMBOLSO) MINISTERIO DE ECONOMIA FINANZAS PUBLICAS,DEP.: CAJA NACIONAL DE SALUD , PROCEDENCIA: BANCO UNION S.A., CHEQUE: 15444, FECHA DE EMISION:03/05/2018</t>
  </si>
  <si>
    <t>00099021001 DEP.DE CHEQ.AJENOS,RET.DE CAM.,CONCEPTO: PAGO INCAPACIDADES TEMPORALES (REEMBOLSO) MINISTERIO DE ECONOMIA FINANZAS PUBLICAS,DEP.: CAJA NACIONAL DE SALUD , PROCEDENCIA: BANCO UNION S.A., CHEQUE: 15445, FECHA DE EMISION:03/05/2018</t>
  </si>
  <si>
    <t>00099021001 DEP.DE CHEQ.AJENOS,RET.DE CAM.,CONCEPTO: SANDOVAL GALVIS MARIA LENY,DEP.: BANCO UNION S.A. , PROCEDENCIA: BANCO UNION S.A., CHEQUE: 154481, FECHA DE EMISION:08/05/2018</t>
  </si>
  <si>
    <t>00099021001 DEP.DE CHEQ.AJENOS,RET.DE CAM.,CONCEPTO: CARO MAREÑO JOSE,DEP.: BANCO UNION S.A. , PROCEDENCIA: BANCO UNION S.A., CHEQUE: 154480, FECHA DE EMISION:08/05/2018</t>
  </si>
  <si>
    <t>00099021001 DEPOSITO DE EFECTIVO, DEPOSITANTE: MARTHA LUCIA GUTIERREZ DE MARCA, CONCEPTO: DEVOLUCION DE COBRO INDEBIDO POR NUEVAS NUPCIAS, CUENTA DE DEPOSITO: CUENTA UNICA DEL TESORO</t>
  </si>
  <si>
    <t>00099021001 DEPOSITO DE EFECTIVO, DEPOSITANTE: OLGA QUISPE RAMIREZ, CONCEPTO: DEVOLUCION EXCEDENTE DE HORAS, CUENTA DE DEPOSITO: CUENTA UNICA DEL TESORO</t>
  </si>
  <si>
    <t>00099021001 DEPOSITO DE EFECTIVO, DEPOSITANTE: SANDRA  YOUSSETTE SIACAR BACARREZA, CONCEPTO: DEVOLUCION HABERES POR LEY FINANCIAL MARZO - JUNIO 2017 AGOSTO - NOVIEMBRE 2017, CUENTA DE DEPOSITO: CUENTA UNICA DEL TESORO</t>
  </si>
  <si>
    <t>00099021001 DEPOSITO DE EFECTIVO, DEPOSITANTE: SERGIO AMADOR CHOQUEHUANCA YUJRA, CONCEPTO: DEVOLUCION DE PASAJES, CUENTA DE DEPOSITO: CUENTA UNICA DEL TESORO</t>
  </si>
  <si>
    <t>00099021001 DEPOSITO DE EFECTIVO, DEPOSITANTE: WILLIANS EMERSON RODRIGUEZ TORRICO, CONCEPTO: DEVOLUCION DE PASAJES, CUENTA DE DEPOSITO: CUENTA UNICA DEL TESORO</t>
  </si>
  <si>
    <t>00592012001 DEPOSITO DE EFECTIVO, DEPOSITANTE: ANA WENDY MAMANI YUJRA, CONCEPTO: ND 111054 MMAYA SUSTENTAR GESTION 2017, CUENTA DE DEPOSITO: CUENTA UNICA DEL TESORO</t>
  </si>
  <si>
    <t>00099021001 DEPOSITO DE EFECTIVO, DEPOSITANTE: HUGO CHUQUIMIA BARRIENTOS, CONCEPTO: DEVOLUCION DOBLE PERCEPCION-MARZO Y ABRIL 2018 SENASIR, CUENTA DE DEPOSITO: CUENTA UNICA DEL TESORO</t>
  </si>
  <si>
    <t>00099021001 DEPOSITO DE EFECTIVO, DEPOSITANTE: VICKY ARUQUIPA GONGORA, CONCEPTO: PERCEPCION INDEBIDA, CUENTA DE DEPOSITO: CUENTA UNICA DEL TESORO</t>
  </si>
  <si>
    <t>00086084202 DEPOSITO DE EFECTIVO, DEPOSITANTE: JUAN DAVID ADUVIRI LIMACHI, CONCEPTO: DEVOLUCION DE FONDOS EN AVANCE, CUENTA DE DEPOSITO: CUENTA UNICA DEL TESORO</t>
  </si>
  <si>
    <t>COBRO COSTOS DE PAPELERIA POR REGULARIZACION DE TRANSFERENCIA DEL EXTERIOR POR ORDEN DE YPF EXPLORACION Y PRODUCCION DE HIDROCARBUROS DE BOLIVIA S.A. LIB. 00513012007 YPFB - RECURSOS NACIONALIZACIÓN</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</si>
  <si>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 POR DIFERENCIAL CAMBIARIO</t>
  </si>
  <si>
    <t>A:00373024105 DESEMBOLSO DE RECURSOS AL FONDO DE DESARROLLO INDIGENA PARA PROGRAMAS Y/O PROYECTOS DE LOS GOBIERNOS AUTONOMOS MUNICIPALES DEL DEPARTAMENTO DE CHUQUISACA, COCHABAMBA, ORURO, SANTA CRUZ Y PANDO S/G NOTA FDI/DGE/EXT/N278/2018 E INFORME MEFP/VTCP/DGPOT/UPCFTGN/INF/N49/2018. HR. 6-13409-R.</t>
  </si>
  <si>
    <t>COBRO COSTOS DE PAPELERIA SEGUN TRANSFERENCIA DEL EXTERIOR POR ORDEN DE PETROLEO BRASILEIRO SA PETROBRAS LIB. 00513012007 YPFB - RECURSOS NACIONALIZACIÓN</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</si>
  <si>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t>
  </si>
  <si>
    <t>00099021001 DEPOSITO DE EFECTIVO, DEPOSITANTE: RADIO BATALLON TOPATER, CONCEPTO: REVERSION POR PAGO DE SERVICIO BASICO ( TELEFONIA ) DEL MES DE OCTUBRE/17, CUENTA DE DEPOSITO: CUENTA UNICA DEL TESORO</t>
  </si>
  <si>
    <t>00099021001 DEPOSITO DE EFECTIVO, DEPOSITANTE: JAQUELINE DE LA BARRA BARRIENTOS, CONCEPTO: DEVOLUCION DEL PAGO DE HABERES - MARZO, CUENTA DE DEPOSITO: CUENTA UNICA DEL TESORO</t>
  </si>
  <si>
    <t>00099021001 DEPOSITO DE EFECTIVO, DEPOSITANTE: MINISTERIO DE EDUCACION-REYNALDO CARPIO, CONCEPTO: DEVOLUCION, CUENTA DE DEPOSITO: CUENTA UNICA DEL TESORO</t>
  </si>
  <si>
    <t>00373024105 DEPOSITO DE EFECTIVO, DEPOSITANTE: MEJ DE PROD LECHERA MUN. TIRAQUE CNMC-1-03-20280, CONCEPTO: DEVOLUCION DE SALDOS NO EJECUTADOS DEL PROYECTO, CUENTA DE DEPOSITO: CUENTA UNICA DEL TESORO</t>
  </si>
  <si>
    <t>00373024101 DEPOSITO DE EFECTIVO, DEPOSITANTE: BASILIA MENESES OROS, CONCEPTO: DEVOLUCION DE VIATICOS GESTION 2015, CUENTA DE DEPOSITO: CUENTA UNICA DEL TESORO</t>
  </si>
  <si>
    <t>00099021001 DEPOSITO DE EFECTIVO, DEPOSITANTE: BLANCA MONICA ZAMBRANA SANTOS, CONCEPTO: DEVOLUCION DE BONO AL CARGO 00099021001, CUENTA DE DEPOSITO: CUENTA UNICA DEL TESORO</t>
  </si>
  <si>
    <t>00099021001 DEPOSITO DE EFECTIVO, DEPOSITANTE: IRENE BALLADARES VELASQUEZ, CONCEPTO: DEVOLUCION AL SENASIR ( COACTIVO SOCIAL), CUENTA DE DEPOSITO: CUENTA UNICA DEL TESORO</t>
  </si>
  <si>
    <t>00373024105 DEPOSITO DE EFECTIVO, DEPOSITANTE: CNMCIOB-BS, CONCEPTO: DEVOLUCION DE RECURSOS PROYECTO "APOYO A FORTALECIMIENTO DE LA GESTION DE PROYECTOS ", CUENTA DE DEPOSITO: CUENTA UNICA DEL TESORO</t>
  </si>
  <si>
    <t>00016011101 DEPOSITO DE EFECTIVO, DEPOSITANTE: NOEMY CARLO MORALES, CONCEPTO: DEVOLUCION CARGO A CUENTA, CUENTA DE DEPOSITO: CUENTA UNICA DEL TESORO</t>
  </si>
  <si>
    <t>00287102012 DEP.DE CHEQ.AJENOS,RET.DE CAM.,CONCEPTO: PAGO DE LA FACTURA N° 176 POR EL MIN DE LA PRESIDENCIA PROY "CASA GRANDE DEL PUEBLO" C/25,DEP.: FPS/SUPERVISION/CENTRAL , PROCEDENCIA: BANCO UNION S.A., CHEQUE: 793, FECHA DE EMISION:08/05/2018</t>
  </si>
  <si>
    <t>00287102012 DEP.DE CHEQ.AJENOS,RET.DE CAM.,CONCEPTO: PAGO FAC N° 148 POR EL MIN DE CULTURAS Y TURISMO PROY CENTRO CULTURAL LA SOMBRERIA DE SUCRE FASE I,DEP.: FPS/SUPERVISION/CENTRAL , PROCEDENCIA: BANCO UNION S.A., CHEQUE: 791, FECHA DE EMISION:08/05/2018</t>
  </si>
  <si>
    <t>00287102012 DEP.DE CHEQ.AJENOS,RET.DE CAM.,CONCEPTO: PAGO DE LA FACTURA N°179 POR EL MDRYT PROY MERCADO CAMPESINO ZONAL NUEVA JERUSALEN,DEP.: FPS/SUPERVISION/CENTRAL , PROCEDENCIA: BANCO UNION S.A., CHEQUE: 797, FECHA DE EMISION:08/05/2018</t>
  </si>
  <si>
    <t>00287102012 DEP.DE CHEQ.AJENOS,RET.DE CAM.,CONCEPTO: PAGO DE LA FACTURA N° 98 POR EL MDRYT PROY MERCADO CAMPESINO ZONAL JUAN CRUZ COOPERATIVA,DEP.: FPS/SUPERVISION/CENTRAL , PROCEDENCIA: BANCO UNION S.A., CHEQUE: 794, FECHA DE EMISION:08/05/2018</t>
  </si>
  <si>
    <t>00287102012 DEP.DE CHEQ.AJENOS,RET.DE CAM.,CONCEPTO: PAGO DE LA FACTURA N° 178 POR EL MDRYT PROY MERCADO CAMPESINO ZONAL 16 DE JULIO SAN FELIPE DE SEQUE,DEP.: FPS/SUPERVISION/CENTRAL , PROCEDENCIA: BANCO UNION S.A., CHEQUE: 795, FECHA DE EMISION:08/05/2018</t>
  </si>
  <si>
    <t>00287102012 DEP.DE CHEQ.AJENOS,RET.DE CAM.,CONCEPTO: PAGO DE LA FACTURA N° 100 POR EL MDRYT PROY MERCADO CAMPESINO ZONAL NUEVA JERUSALEN,DEP.: FPS/SUPERVISION/CENTRAL , PROCEDENCIA: BANCO UNION S.A., CHEQUE: 796, FECHA DE EMISION:08/05/2018</t>
  </si>
  <si>
    <t>00099021001 DEP.DE CHEQ.AJENOS,RET.DE CAM.,CONCEPTO: PAGO POR DEVOLUCION DE PASAJE A AGENCIA DE VIAJE TARCO TOUR TKT.2890300096176,DEP.: TRANSPORTE AEREO MILITAR , PROCEDENCIA: BANCO UNION S.A., CHEQUE: 19572, FECHA DE EMISION:07/05/2018</t>
  </si>
  <si>
    <t>00287104320 DEP.DE CHEQ.AJENOS,RET.DE CAM.,CONCEPTO: DEVOLUCION DE ANTICIPO OTORGADO DEL PROYECTO FPS-03-5049, C-FPS-03-5641,DEP.: FPS-CENTRAL , PROCEDENCIA: BANCO UNION S.A., CHEQUE: 209, FECHA DE EMISION:07/05/2018</t>
  </si>
  <si>
    <t>00046024204 DEP.DE CHEQ.AJENOS,RET.DE CAM.,CONCEPTO: REVERSION DE FONDOS,DEP.: MINISTERIO DE SALUD , PROCEDENCIA: BANCO UNION S.A., CHEQUE: 8831, FECHA DE EMISION:13/04/2018</t>
  </si>
  <si>
    <t>00099021001 DEP.DE CHEQ.AJENOS,RET.DE CAM.,CONCEPTO: MARCELO RICHARD QUISPE CHUMACERO,DEP.: BANCO UNION S.A. , PROCEDENCIA: BANCO UNION S.A., CHEQUE: 154482, FECHA DE EMISION:09/05/2018</t>
  </si>
  <si>
    <t>00099021001 DEP.DE CHEQ.AJENOS,RET.DE CAM.,CONCEPTO: REVERSION FRACION CC TGN,DEP.: SEGUROS PROVIDA S.A , PROCEDENCIA: BANCO NACIONAL DE BOLIVIA S.A., CHEQUE: 2312758, FECHA DE EMISION:08/05/2018</t>
  </si>
  <si>
    <t>00099021001 DEP.DE CHEQ.AJENOS,RET.DE CAM.,CONCEPTO: DEVOLUCION DE RECURSOS,DEP.: AGENCIA NACIONAL DE HIDROCARBUROS , PROCEDENCIA: BANCO UNION S.A., CHEQUE: 5032, FECHA DE EMISION:08/05/2018</t>
  </si>
  <si>
    <t>00099021001 DEP.DE CHEQ.AJENOS,RET.DE CAM.,CONCEPTO: DEVOLUCION POR PAGOS EN DEMASIA PROY SANTA BARBARA-CARANAVI,DEP.: ASOCIACION ACCIDENTAL EUROESTUDIOS-ESSING , PROCEDENCIA: BANCO BISA S.A., CHEQUE: 1474, FECHA DE EMISION:08/05/2018</t>
  </si>
  <si>
    <t>00099021001 DEP.DE CHEQ.AJENOS,RET.DE CAM.,CONCEPTO: DEPÓSITO POR REVERSION DE FONDOS,DEP.: SERNAP  - EBB , PROCEDENCIA: BANCO UNION S.A., CHEQUE: 758, FECHA DE EMISION:16/04/2018</t>
  </si>
  <si>
    <t>A:00373024105 DESEMBOLSO DE RECURSOS AL FONDO DE DESARROLLO INDIGENA PARA PROGRAMAS Y/O PROYECTOS DE LOS GOBIERNOS AUTONOMOS MUNICIPALES DEL DEPARTAMENTO DE PANDO S/G NOTA FDI/DGE/EXT/N282/2018 E INFORME MEFP/VTCP/DGPOT/UPCFTGN/INF/N49/2018. HR. 6-13537-R.</t>
  </si>
  <si>
    <t>VENTA DE DIVISAS CON TRANSFERENCIA DE FONDOS A SOLICITUD DE MINISTERIO DE GOBIERNO SEGUN SOLICITUD 4940 REF: HABERES AGREGADOS Y ADJUNTOS DE LA POLICIA BOLIVIANA EN EL EXTERIOR DEL PAIS ABONO A CUENTAS EN EL EXTERIOR CORRESPONDIENTE A ABRIL 2018 SEGUN PLANILLA ADJUNTA LIB. 00099021001 TGN-RECURSOS ORDINARIOS (3987)</t>
  </si>
  <si>
    <t>A:00099021001 TRANSFERENCIA A SOLICITUD DE IMPUESTOS NACIONALES S/G NOTA CITE: SIN/GAF/DRF/NOT/00922/2018 PARA DAR CUMPLIMIENTO A INSTRUCCION JUDICIAL MEDIANTE RESOLUCION N 494/2017.HR 6-13384-R</t>
  </si>
  <si>
    <t>VENTA DE DIVISAS CON TRANSFERENCIA DE FONDOS A SOLICITUD DE AUTORIDAD DE REG.Y FISCALIZ.DE TELECOMUNICACIONES Y TRANSP. SEGUN SOLICITUD 4933 REF: PAGO A LA UNION INTERNACIONAL DE TELECOMUNICACIONES POR CURSO DE CAPACITACION FUNDAMENTOS PARA LA GESTION ECONOMICA DEL ESPECTRO RADIOELECTRICO, PARA DOS LIB. 00099021001 TGN-RECURSOS ORDINARIOS (3987)</t>
  </si>
  <si>
    <t>00020011103 DEPOSITO DE EFECTIVO, DEPOSITANTE: BETO QUELCA HUAYTA, CONCEPTO: REVERSION PRODUCTOS METALICOS Y PLASTICOS PREV 2898, CUENTA DE DEPOSITO: CUENTA UNICA DEL TESORO</t>
  </si>
  <si>
    <t>00099021001 DEPOSITO DE EFECTIVO, DEPOSITANTE: OMAR SARSURI CALLEJAS, CONCEPTO: DEVOLUCION SUELDO MES FEBRERO 2018 N°COMPROBANTE  902155/FEBRERO /18, CUENTA DE DEPOSITO: CUENTA UNICA DEL TESORO</t>
  </si>
  <si>
    <t>00099021001 DEPOSITO DE EFECTIVO, DEPOSITANTE: JAVIER LINO HILARI KAPA, CONCEPTO: DEVOLUCION TOTAL DE PAGO DEL MES DE ABRIL, CUENTA DE DEPOSITO: CUENTA UNICA DEL TESORO</t>
  </si>
  <si>
    <t>00099021001 DEPOSITO DE EFECTIVO, DEPOSITANTE: PASTOR CHOQUE CHOQUE, CONCEPTO: DEVOLUCION POR DOBLE PERCEPCION, CUENTA DE DEPOSITO: CUENTA UNICA DEL TESORO</t>
  </si>
  <si>
    <t>00099021001 DEPOSITO DE EFECTIVO, DEPOSITANTE: NATALIO HUANCA MARCA, CONCEPTO: DEVOLUCION COBRO INDEBIDO O DOBLE PERCEPCION, CUENTA DE DEPOSITO: CUENTA UNICA DEL TESORO</t>
  </si>
  <si>
    <t>00099021001 DEPOSITO DE EFECTIVO, DEPOSITANTE: AMELIA APAZA DE APAZA, CONCEPTO: DEVOLUCION POR CONCEPTO "SENASIR", CUENTA DE DEPOSITO: CUENTA UNICA DEL TESORO</t>
  </si>
  <si>
    <t>00099021001 DEPOSITO DE EFECTIVO, DEPOSITANTE: LARIZA LUZ ARANDO GUTIERREZ, CONCEPTO: DEVOLUCION SUELDO RESIDENCIA MEDICA CODIGO 902241, CUENTA DE DEPOSITO: CUENTA UNICA DEL TESORO</t>
  </si>
  <si>
    <t>00099021001 DEPOSITO DE EFECTIVO, DEPOSITANTE: LARIZZA LUZ ARANDO GUTIERREZ, CONCEPTO: DEVOLUCION SUELDO RESIDENCIA MEDICA CODIGO 902241, CUENTA DE DEPOSITO: CUENTA UNICA DEL TESORO</t>
  </si>
  <si>
    <t>00099021001 DEPOSITO DE EFECTIVO, DEPOSITANTE: LARIZZA LUZ ARANDO GUTIERREZ, CONCEPTO: DEVOLUCION SUELDO RESIDENCIA MEDICA CODIGO 902251, CUENTA DE DEPOSITO: CUENTA UNICA DEL TESORO</t>
  </si>
  <si>
    <t>00155012001 DEPOSITO DE EFECTIVO, DEPOSITANTE: PAOLA PATRICIA DE LA BARRA ARAUCO, CONCEPTO: DEVOLUCION DE RECURSOS A LA DIRECCION DEL NOTARIADO PLURINACIONAL, CUENTA DE DEPOSITO: CUENTA UNICA DEL TESORO</t>
  </si>
  <si>
    <t>00099021001 DEPOSITO DE EFECTIVO, DEPOSITANTE: VICTORIA CARMAN RIVAS VDA DE COCHI, CONCEPTO: DEVOLUCION COBRO INDEBIDO POR NUEVAS NUPCIAS, CUENTA DE DEPOSITO: CUENTA UNICA DEL TESORO</t>
  </si>
  <si>
    <t>00099021001 DEPOSITO DE EFECTIVO, DEPOSITANTE: JAIME MENDEZ ZAMBRANA, CONCEPTO: DEVOLUCION  DE SALDO, CUENTA DE DEPOSITO: CUENTA UNICA DEL TESORO</t>
  </si>
  <si>
    <t>00099021001 DEPOSITO DE EFECTIVO, DEPOSITANTE: FLORA QUISPE GUERRERO, CONCEPTO: DEVOLUCION POR CONCEPTO DE REVERSION DE BOLETA DE HABER MENSUAL, CUENTA DE DEPOSITO: CUENTA UNICA DEL TESORO</t>
  </si>
  <si>
    <t>00221012001 DEPOSITO DE EFECTIVO, DEPOSITANTE: SENARECOM, CONCEPTO: DEVOLUCION POR EXTRAVIO DE BOLETA DE PEAJE CORRESPONDIENTE MARZO 2018, CUENTA DE DEPOSITO: CUENTA UNICA DEL TESORO</t>
  </si>
  <si>
    <t>00221012001 DEPOSITO DE EFECTIVO, DEPOSITANTE: SENARECOM, CONCEPTO: DEVOLUCION POR EXTRAVIO DE BOLETA DE PEAJE CORRESPONDIENTE FEB.2018, CUENTA DE DEPOSITO: CUENTA UNICA DEL TESORO</t>
  </si>
  <si>
    <t>00099021001 DEPOSITO DE EFECTIVO, DEPOSITANTE: SOLEDAD ESTHER RODRIGUEZ MURILLO, CONCEPTO: DOBLE PERCEPCION, CUENTA DE DEPOSITO: CUENTA UNICA DEL TESORO</t>
  </si>
  <si>
    <t>00099021001 DEPOSITO DE EFECTIVO, DEPOSITANTE: LARIZZA LUZ ARANDO GUTIERREZ, CONCEPTO: DEVOLUCION SUELDO RESIDENCIA MEDICA CODIGO 902261, CUENTA DE DEPOSITO: CUENTA UNICA DEL TESORO</t>
  </si>
  <si>
    <t>00099021001 DEPOSITO DE EFECTIVO, DEPOSITANTE: LARIZZA LUZ ARANDO GUTIERREZ, CONCEPTO: DEVOLUCION SUELDO RESIDENCIA MEDICA CODIGO 902151, CUENTA DE DEPOSITO: CUENTA UNICA DEL TESORO</t>
  </si>
  <si>
    <t>00099021001 DEPOSITO DE EFECTIVO, DEPOSITANTE: LARIZZA LUZ ARANDO GUTIERREZ, CONCEPTO: DEVOLUCION SUELDO REDIDENCIA MEDICA CODIGO 902151, CUENTA DE DEPOSITO: CUENTA UNICA DEL TESORO</t>
  </si>
  <si>
    <t>00099021001 DEPOSITO DE EFECTIVO, DEPOSITANTE: LARIZZA LUZ ARANDO GUTIERREZ, CONCEPTO: DEVOLUCION DE SUELDO RESIDENCIA MEDICA CODIGO 902161, CUENTA DE DEPOSITO: CUENTA UNICA DEL TESORO</t>
  </si>
  <si>
    <t>00099021001 DEPOSITO DE EFECTIVO, DEPOSITANTE: LARIZZA LUZ ARANDO GUTIERREZ, CONCEPTO: DEVOLUCION SUELDO RESIDENCIA MEDICA CODIGO 902171, CUENTA DE DEPOSITO: CUENTA UNICA DEL TESORO</t>
  </si>
  <si>
    <t>00099021001 DEPOSITO DE EFECTIVO, DEPOSITANTE: LARIZZA LUZ ARANDO GUTIERREZ, CONCEPTO: DEVOLUCION DE SUELDO RESIDENCIA MEDICA CODIGO 902181, CUENTA DE DEPOSITO: CUENTA UNICA DEL TESORO</t>
  </si>
  <si>
    <t>00099021001 DEPOSITO DE EFECTIVO, DEPOSITANTE: LARIZZA LUZ ARANDO GUTIERREZ, CONCEPTO: DEVOLUCION SUELDO RESIDENCIA MEDICA CODIGO 902181, CUENTA DE DEPOSITO: CUENTA UNICA DEL TESORO</t>
  </si>
  <si>
    <t>00099021001 DEPOSITO DE EFECTIVO, DEPOSITANTE: LARIZZA LUZ ARANDO GUTIERREZ, CONCEPTO: DEVOLUCION SUELDO RESIDENCIA MEDICA CODIGO 902195, CUENTA DE DEPOSITO: CUENTA UNICA DEL TESORO</t>
  </si>
  <si>
    <t>00099021001 DEPOSITO DE EFECTIVO, DEPOSITANTE: LARIZZA LUZ ARANDO GUTIERREZ, CONCEPTO: DEVOLUCION SUELDO RESIDENCIA MEDICA CODIGO 902191, CUENTA DE DEPOSITO: CUENTA UNICA DEL TESORO</t>
  </si>
  <si>
    <t>00099021001 DEPOSITO DE EFECTIVO, DEPOSITANTE: LARIZZA LUZ ARANDO GUTIERREZ, CONCEPTO: DEVOLUCION SUELDO RESIDENCIA MEDICA CODIGO 902201, CUENTA DE DEPOSITO: CUENTA UNICA DEL TESORO</t>
  </si>
  <si>
    <t>00099021001 DEPOSITO DE EFECTIVO, DEPOSITANTE: LARIZZA LUZ ARANDO GUTIERREZ, CONCEPTO: DEVOLUCION SUELDO RESIDENCIA MEDICA CODIGO 902205, CUENTA DE DEPOSITO: CUENTA UNICA DEL TESORO</t>
  </si>
  <si>
    <t>00099021001 DEPOSITO DE EFECTIVO, DEPOSITANTE: LARIZZA LUZ ARANDO GUTIERREZ, CONCEPTO: DEVOLUCION DE SUELDO RESIDENCIA MEDICA CODIGO 902211, CUENTA DE DEPOSITO: CUENTA UNICA DEL TESORO</t>
  </si>
  <si>
    <t>00099021001 DEPOSITO DE EFECTIVO, DEPOSITANTE: LARIZZA LUZ ARANDO GUTIERREZ, CONCEPTO: DEVOLUCION SUELDO RESIDENCIA MEDICA CODIGO 902211, CUENTA DE DEPOSITO: CUENTA UNICA DEL TESORO</t>
  </si>
  <si>
    <t>00099021001 DEP.DE CHEQ.AJENOS,RET.DE CAM.,CONCEPTO: DEVOLUCION DIREMAR - SR. AKHARAN PAYAM,DEP.: TROPICAL TOURS  LTDA , PROCEDENCIA: BANCO DE CREDITO DE BOLIVIA S.A., CHEQUE: 3816, FECHA DE EMISION:07/05/2018</t>
  </si>
  <si>
    <t>00099021001 DEPOSITO DE EFECTIVO, DEPOSITANTE: JUAN JAIME BEGAZO VELASCO, CONCEPTO: DEVOLUCION DE SUELDOS, CUENTA DE DEPOSITO: CUENTA UNICA DEL TESORO</t>
  </si>
  <si>
    <t>00099021001 DEPOSITO DE EFECTIVO, DEPOSITANTE: CONSTANTINO RONQUILLO QUISPE, CONCEPTO: DEVOLUCION POR DOBLE PERCEPCION, CUENTA DE DEPOSITO: CUENTA UNICA DEL TESORO</t>
  </si>
  <si>
    <t>A:00373024105 DESEMBOLSO DE RECURSOS AL FONDO DE DESARROLLO INDIGENA PARA PROGRAMAS Y/O PROYECTOS PARA PRIMER Y SEGUNDO DESEMBOLSO PARA DIFERENTES MUNICIPIOS S/G NOTA FDI/DGE/EXT/N274, 279, 280 Y 282/2018 E INFORME MEFP/VTCP/DGPOT/UPCFTGN/INF/N49/2018. HR. 6-13410-R;6-13461-R, 6-13188-R; 6-13537-R.</t>
  </si>
  <si>
    <t>A:00373024105 DESEMBOLSO DE RECURSOS AL FONDO DE DESARROLLO INDIGENA PARA PROGRAMAS Y/O PROYECTOS PARA MUNICIPIOS DE LOS DEPARTAMENTOS DE POTOSI Y SANTA CRUZ S/G NOTA FDI/DGE/EXT/N 279/2018 E INFORME MEFP/VTCP/DGPOT/UPCFTGN/INF/N49/2018. HR. 6-13461-R.</t>
  </si>
  <si>
    <t>||TRANSFERENCIA A LA CUENTA UNICA DEL TESORO IMPORTES RETENIDOS A WALTER ABRAHAM PEREZ ALANDIA Y JULIO HUMEREZ QUIROZ POR REMUNERACION MAXIMA CORRESPONDIENTE AL MES DE ABRIL/2018 - LIBRETA N° 00990201001, SEGUN DOCUMENTOS ADJUNTOS Y "ROC" N° 0621/2018 DEL DCR. TRANS. POR REMUNERACION MAXIMA DE WALTER ABRAHAM PEREZ ALANDIA - ABRIL/2018 LIBRETA N° 00990201001</t>
  </si>
  <si>
    <t>||TRANSFERENCIA A LA CUENTA UNICA DEL TESORO IMPORTES RETENIDOS A WALTER ABRAHAM PEREZ ALANDIA Y JULIO HUMEREZ QUIROZ POR REMUNERACION MAXIMA CORRESPONDIENTE AL MES DE ABRIL/2018 - LIBRETA N° 00990201001, SEGUN DOCUMENTOS ADJUNTOS Y "ROC" N° 0621/2018 DEL DCR. TRANSFERENCIA POR REMUNERACION MAXIMA DE JULIO HUMEREZ QUIROZ - ABRIL/2018 LIBRETA N° 00990201001</t>
  </si>
  <si>
    <t>||REGSITRO COBRO COMISION TRANSFERENCIA AL EXTERIOR 0,10% S/USD 2.307.550.-, REEMB. GASTOS DE COMUNICACION BS220.- EMISION CBTE. CONTABLE BS50.- EN COMPLEMENTO A CBTE. ADJUNTO DE LA FECHA CGO. LIB 00513072001 YPFB - OPERACIONES GNRGD REF.: COMISION PAGO LC I-2016-049</t>
  </si>
  <si>
    <t>00099021001 DEPOSITO DE EFECTIVO, DEPOSITANTE: VICTOR MAMANI DAZA, CONCEPTO: DEVOLUCION DE DEUDA, CUENTA DE DEPOSITO: CUENTA UNICA DEL TESORO</t>
  </si>
  <si>
    <t>00099021001 DEPOSITO DE EFECTIVO, DEPOSITANTE: EJERCITO DE BOLIVIA, CONCEPTO: DEVOLUCION GASTOS COMPRA DE COMBUSTIBLE, CUENTA DE DEPOSITO: CUENTA UNICA DEL TESORO</t>
  </si>
  <si>
    <t>00099021001 DEPOSITO DE EFECTIVO, DEPOSITANTE: FUNDACION BRIGADA MEDICA CUBANA, CONCEPTO: DEVOLUCION POR CONCEPTO DE ALIMENTO CORRESPONDIENTE AL MES DE ABRIL/18, CUENTA DE DEPOSITO: CUENTA UNICA DEL TESORO</t>
  </si>
  <si>
    <t>00099021001 DEPOSITO DE EFECTIVO, DEPOSITANTE: FUNDACION BRIGADA MEDICA CUBANA, CONCEPTO: DEVOLUCION POR CONCEPTO DE GAS LICUADO CORRESPONDIENTE AL MES DE ABRIL/18, CUENTA DE DEPOSITO: CUENTA UNICA DEL TESORO</t>
  </si>
  <si>
    <t>00099021001 DEPOSITO DE EFECTIVO, DEPOSITANTE: FUNDACION BRIGADA MEDICA CUBANA, CONCEPTO: DEVOLUCION POR CONCEPTO DE COMUNICACIONES CORRESPONDIENTE AL MES DE ABRIL/18, CUENTA DE DEPOSITO: CUENTA UNICA DEL TESORO</t>
  </si>
  <si>
    <t>00099021001 DEPOSITO DE EFECTIVO, DEPOSITANTE: FUNDACION BRIGADA MEDICA CUBANA, CONCEPTO: DEVOLUCION POR CONCEPTO DE TASAS (PEAJES) CORRESPONDIENTE AL MES DE ABRIL/18, CUENTA DE DEPOSITO: CUENTA UNICA DEL TESORO</t>
  </si>
  <si>
    <t>00099021001 DEPOSITO DE EFECTIVO, DEPOSITANTE: FUNDACION BRIGADA MEDICA CUBANA, CONCEPTO: DEV. POR CONCEPTO DE MANTENIMIENTO Y REPARACION DE MUEBLES Y ENSERES CORRESPONDIENTE AL MES ABRIL/18, CUENTA DE DEPOSITO: CUENTA UNICA DEL TESORO</t>
  </si>
  <si>
    <t>00099021001 DEPOSITO DE EFECTIVO, DEPOSITANTE: FUNDACION BRIGADA MEDICA CUBANA, CONCEPTO: DEVOLUCION POR CONCEPTO DE COMBUSTIBLE CORRESPONDIENTE AL MES DE ABRIL/18, CUENTA DE DEPOSITO: CUENTA UNICA DEL TESORO</t>
  </si>
  <si>
    <t>00099021001 DEPOSITO DE EFECTIVO, DEPOSITANTE: BERNARDO CHURQUI CALLISAYA CI.2231861LP, CONCEPTO: DEVOLUCION POR DOBLE PERCEPCION, CUENTA DE DEPOSITO: CUENTA UNICA DEL TESORO</t>
  </si>
  <si>
    <t>00020031101 DEPOSITO DE EFECTIVO, DEPOSITANTE: EJERCITO DE BOLIVIA, CONCEPTO: REVERSION, CUENTA DE DEPOSITO: CUENTA UNICA DEL TESORO</t>
  </si>
  <si>
    <t>00099021001 DEPOSITO DE EFECTIVO, DEPOSITANTE: MARIA MAGDALENA FLORES VELASCO, CONCEPTO: DEVOLUCION DE SALARIO, CUENTA DE DEPOSITO: CUENTA UNICA DEL TESORO</t>
  </si>
  <si>
    <t>00086031101 DEPOSITO DE EFECTIVO, DEPOSITANTE: SERNAD COTAPATA, CONCEPTO: POR INGRESOS DE SERVICIO HIGIENICOS DEL MES DE MARZO, CUENTA DE DEPOSITO: CUENTA UNICA DEL TESORO</t>
  </si>
  <si>
    <t>00099021001 DEPOSITO DE EFECTIVO, DEPOSITANTE: ADOLFO CHAVEZ CORTEZ, CONCEPTO: DEVOLUCION DOBLE PERCEPCION MAGISTERIO, CUENTA DE DEPOSITO: CUENTA UNICA DEL TESORO</t>
  </si>
  <si>
    <t>00099021001 DEPOSITO DE EFECTIVO, DEPOSITANTE: JOSE CARLOS LIMA CHIPANA, CONCEPTO: DEVOLUCION AJUSTE AL PAGO DE REFRIGERIOS SERVICIO DE SEGURIDAD GESTION 2017 FTE 10, CUENTA DE DEPOSITO: CUENTA UNICA DEL TESORO</t>
  </si>
  <si>
    <t>00081011101 DEPOSITO DE EFECTIVO, DEPOSITANTE: ROBINSON ANTEZANA MIRANDA, CONCEPTO: DEVOLUCION AJUSTE AL PAGO DE REFRIGERIOS SERVICIO DE SEGURIDAD GESTION 2017, CUENTA DE DEPOSITO: CUENTA UNICA DEL TESORO</t>
  </si>
  <si>
    <t>00099021001 DEPOSITO DE EFECTIVO, DEPOSITANTE: MARIA MAGDALENA FLORES VELASCO 3481371 LP, CONCEPTO: REPOSICION DE BOLETAS, CUENTA DE DEPOSITO: CUENTA UNICA DEL TESORO</t>
  </si>
  <si>
    <t>00099021001 DEPOSITO DE EFECTIVO, DEPOSITANTE: RUDY CALLE CALLE 5478746 LP, CONCEPTO: REPOSICION DE BOLETAS, CUENTA DE DEPOSITO: CUENTA UNICA DEL TESORO</t>
  </si>
  <si>
    <t>00099021001 DEPOSITO DE EFECTIVO, DEPOSITANTE: NICOLASA B. MAMANI ESCOBAR, CONCEPTO: DEVOLUCION DE DOBLE PERCEPCION, CUENTA DE DEPOSITO: CUENTA UNICA DEL TESORO</t>
  </si>
  <si>
    <t>NUMERO DE LIBRETA CUT: 00099021001 OPERACIÓN E18 TRANSFERENCIA DEL SISTEMA FINANCIERO POR CUENTA DE TERCEROS A LA CUT TRANSFERENCIA POR DEVOLUCION DE RECURSOS A LA CUT SOLICITUD BANCO DE DESARROLLO PRODUCTIVO SAM</t>
  </si>
  <si>
    <t>NUMERO DE LIBRETA CUT: 00099021001 OPERACIÓN E18 TRANSFERENCIA DEL SISTEMA FINANCIERO POR CUENTA DE TERCEROS A LA CUT TRANSFERENCIA DE FONDOS PAGO INDEBIDO -RP ABRIL 2018 A SOLICITUD DE AFP FUTURO DE BOLVIA</t>
  </si>
  <si>
    <t>NUMERO DE LIBRETA CUT: 00099021001 OPERACIÓN E18 TRANSFERENCIA DEL SISTEMA FINANCIERO POR CUENTA DE TERCEROS A LA CUT TRANSFERENCIA DE FONDOS PAGO ADELANTADO PRA -RP ABRIL 2018 A SOLICITUD DE AFP FUTURO DE BOLVIA</t>
  </si>
  <si>
    <t>00099021001 DEPOSITO DE EFECTIVO, DEPOSITANTE: PAMELA DAYANA TARIFA ZEBALLOS, CONCEPTO: DEVOLUCION DE PASAJES ASIGNADOS POR COMISION A ORURO, CUENTA DE DEPOSITO: CUENTA UNICA DEL TESORO</t>
  </si>
  <si>
    <t>00099021001 DEPOSITO DE EFECTIVO, DEPOSITANTE: MARCO ANTONIO GARNICA BUSTILLOS ( FAB ), CONCEPTO: EXCEDENTE EN EL PAGO DE 2 DIAS DE VIATICOS DEL VIAJE REALIZADO AL INTERIOR DEL PAIS GESTION 2014, CUENTA DE DEPOSITO: CUENTA UNICA DEL TESORO</t>
  </si>
  <si>
    <t>00081011101 DEPOSITO DE EFECTIVO, DEPOSITANTE: ERICK PETER PAZ POMA, CONCEPTO: DEVOLUCION AJUSTE AL PAGO REFRIGERIOS SERVICIO DE SEGURIDAD GESTION 2017, CUENTA DE DEPOSITO: CUENTA UNICA DEL TESORO</t>
  </si>
  <si>
    <t>00099021001 DEPOSITO DE EFECTIVO, DEPOSITANTE: FELIX  LUIZAGA LEDEZMA, CONCEPTO: DEVOLUCION POR DOBLE PERCEPCION, CUENTA DE DEPOSITO: CUENTA UNICA DEL TESORO</t>
  </si>
  <si>
    <t>00099021001 DEPOSITO DE EFECTIVO, DEPOSITANTE: RENE ALEJO PUCHO DE MINISTERIO DE LA PRESIDENCIA, CONCEPTO: DEVOLUCION DE COMBUSTIBLE, CUENTA DE DEPOSITO: CUENTA UNICA DEL TESORO</t>
  </si>
  <si>
    <t>00373024105 DEPOSITO DE EFECTIVO, DEPOSITANTE: EUSTAQUIA CABRERA ORTIZ, CONCEPTO: DEVOLUCION DE PROYECTO  GALLINAS MEJORADAS, CUENTA DE DEPOSITO: CUENTA UNICA DEL TESORO</t>
  </si>
  <si>
    <t>00212012001 DEPOSITO DE EFECTIVO, DEPOSITANTE: INRA VIRGILIO QUIROZ MATTA, CONCEPTO: DEVOLUCION DE VIATICO, CUENTA DE DEPOSITO: CUENTA UNICA DEL TESORO</t>
  </si>
  <si>
    <t>00212012001 DEPOSITO DE EFECTIVO, DEPOSITANTE: INRA MARIELA NAVARRO ARROYO, CONCEPTO: DEVOLUCION DE VIATICO, CUENTA DE DEPOSITO: CUENTA UNICA DEL TESORO</t>
  </si>
  <si>
    <t>00016011101 DEPOSITO DE EFECTIVO, DEPOSITANTE: AGUSTIN TARIFA CAMACHO, CONCEPTO: DEVOLUCION POR CONCEPTO DE PASAJES TERRESTRES, CUENTA DE DEPOSITO: CUENTA UNICA DEL TESORO</t>
  </si>
  <si>
    <t>00099021001 DEPOSITO DE EFECTIVO, DEPOSITANTE: MAXIMO TICONA APAZA, CONCEPTO: DEVOLUCION COMPROMISO DE DEVOLUCION DE DEUDA, CUENTA DE DEPOSITO: CUENTA UNICA DEL TESORO</t>
  </si>
  <si>
    <t>00373024105 DEPOSITO DE EFECTIVO, DEPOSITANTE: IMPL TECN DE PROD QUINUA VILLA AROMA, CONCEPTO: DEVOLUCION DE PARTIDAS PAPEL 32100 BS 880 UTILES DE ESCRITORIO BS 918,5 INTERESES GANADOS  BS 68,18, CUENTA DE DEPOSITO: CUENTA UNICA DEL TESORO</t>
  </si>
  <si>
    <t>00099021001 DEP.DE CHEQ.AJENOS,RET.DE CAM.,CONCEPTO: COMPENSACION MENSUAL DE COTIZACIONES,DEP.: FUTURO DE BOLIVIA S.A. AFP , PROCEDENCIA: BANCO DE CREDITO DE BOLIVIA S.A., CHEQUE: 53785, FECHA DE EMISION:14/05/2018</t>
  </si>
  <si>
    <t>00099021001 DEP.DE CHEQ.AJENOS,RET.DE CAM.,CONCEPTO: FRACCION COMPLEMENTARIA MENSUAL,DEP.: FUTURO DE BOLIVIA S.A. AFP , PROCEDENCIA: BANCO DE CREDITO DE BOLIVIA S.A., CHEQUE: 53774, FECHA DE EMISION:14/05/2018</t>
  </si>
  <si>
    <t>00099021001 DEP.DE CHEQ.AJENOS,RET.DE CAM.,CONCEPTO: COMPENSACION MENSUAL DE COTIZACIONES,DEP.: FUTURO DE BOLIVIA S.A. AFP , PROCEDENCIA: BANCO DE CREDITO DE BOLIVIA S.A., CHEQUE: 53773, FECHA DE EMISION:14/05/2018</t>
  </si>
  <si>
    <t>00099021001 DEP.DE CHEQ.AJENOS,RET.DE CAM.,CONCEPTO: MARCELO RICHARD QUISPE CHUMACERO,DEP.: BANCO UNION  SA , PROCEDENCIA: BANCO UNION S.A., CHEQUE: 154486, FECHA DE EMISION:14/05/2018</t>
  </si>
  <si>
    <t>00099021001 DEP.DE CHEQ.AJENOS,RET.DE CAM.,CONCEPTO: DEVOLUCION DE CC NO COBRADA ENERO 2018,DEP.: LA VITALICIA SEGUROS Y REASEGUROS DE VIDA  S.A. , PROCEDENCIA: BANCO BISA S.A., CHEQUE: 46383, FECHA DE EMISION:11/05/2018</t>
  </si>
  <si>
    <t>00099021001 DEPOSITO DE EFECTIVO, DEPOSITANTE: MIGUEL ANGEL GARCIA GUARACHI, CONCEPTO: REVERSION POR RETENCION RC-IVA VIATICOS AL EXTERIOR N° 8474/17 NUMERO DE CARGO DE CUENTA, CUENTA DE DEPOSITO: CUENTA UNICA DEL TESORO</t>
  </si>
  <si>
    <t>00099021001 DEPOSITO DE EFECTIVO, DEPOSITANTE: RICARDO ALARCON TERRAZAS, CONCEPTO: REVERSION POR RETENCION RC-IVA, VIATICOS AL EXTERIOR  N° 8464/17 N° DE CARGO DE CUENTA, CUENTA DE DEPOSITO: CUENTA UNICA DEL TESORO</t>
  </si>
  <si>
    <t>NUMERO DE LIBRETA CUT: 00099021001 OPERACIÓN E18 TRANSFERENCIA DEL SISTEMA FINANCIERO POR CUENTA DE TERCEROS A LA CUT Pago pension por Riesgos Profesionales, abril 2018 Libreta Nro 00099021001 TGN Recursos Ordinarios - Cuenat Unica del Tesoro TGN</t>
  </si>
  <si>
    <t>COBRO COSTOS DE PAPELERIA SEGUN TRANSFERENCIA DEL EXTERIOR POR ORDEN DE CORPORACION PARAGUAYA DISTRIBUIDORA DE DERIVADOS DE PETROLEO S.A. LIB. 00513062001 YPFB-OPERACIONES PLANTA DE SEPARACION DE LIQUIDOS RIO GRANDE</t>
  </si>
  <si>
    <t>||COBRO REEMBOLSO GASTOS DE COMUNICACIÓN REF.: PRÉSTAMO BID 1020/SF-BO VCTO. 13-05-2018 DEL BANCO DE DESARROLLO PRODUCTIVO POR CUENTA DEL TGN LIBRETA 00099021001 TGN-RECURSOS ORDINARIOS-3987 REF.: COMISIONES BANCARIAS</t>
  </si>
  <si>
    <t>00340012003 DEPOSITO DE EFECTIVO, DEPOSITANTE: CESAR DOMINGO ENCINAS VELASCO CI. 6146175 LP, CONCEPTO: RECURSOS PROPIOS F-20, CUENTA DE DEPOSITO: CUENTA UNICA DEL TESORO</t>
  </si>
  <si>
    <t>00099021001 DEPOSITO DE EFECTIVO, DEPOSITANTE: REGINA PAMFILA CHOQUE ARIAS, CONCEPTO: DOBLE PERCEPCION, CUENTA DE DEPOSITO: CUENTA UNICA DEL TESORO</t>
  </si>
  <si>
    <t>00099021001 DEPOSITO DE EFECTIVO, DEPOSITANTE: LUIS LOZA MOLINA, CONCEPTO: DEVOLUCION AJUSTE AL PAGO DE REFRIGERIOS SERVICIO DE SEGURIDAD GESTION 2017, CUENTA DE DEPOSITO: CUENTA UNICA DEL TESORO</t>
  </si>
  <si>
    <t>00099021001 DEPOSITO DE EFECTIVO, DEPOSITANTE: JUAN ALBERTO TAPIA GALVAN, CONCEPTO: DEVOLUCION AJUSTE DE REFRIGERIOS SERVICIO DE SEGURIDAD GESTION 2017, CUENTA DE DEPOSITO: CUENTA UNICA DEL TESORO</t>
  </si>
  <si>
    <t>00081011101 DEPOSITO DE EFECTIVO, DEPOSITANTE: JUAN ALBERTO TAPIA GALVAN, CONCEPTO: DEVOLUCION AJUSTE DE REFRIGERIOS SERVICIO DE SEGURIDAD GESTION 2017, CUENTA DE DEPOSITO: CUENTA UNICA DEL TESORO</t>
  </si>
  <si>
    <t>00046181101 DEP.DE CHEQ.AJENOS,RET.DE CAM.,CONCEPTO: PAGO DE SUELDOS,DEP.: MINISTERIO DE SALUD , PROCEDENCIA: BANCO UNION S.A., CHEQUE: 12570, FECHA DE EMISION:14/05/2018</t>
  </si>
  <si>
    <t>00212082001 DEPOSITO DE EFECTIVO, DEPOSITANTE: PRIMITIVO HUANCA APAZA, CONCEPTO: DEVOLUCION POR RETENCION R-C  IVA, CUENTA DE DEPOSITO: CUENTA UNICA DEL TESORO</t>
  </si>
  <si>
    <t>00099021001 DEPOSITO DE EFECTIVO, DEPOSITANTE: NATIVIDAD FLORES MENDEZ, CONCEPTO: DEVOLUCION POR DOBLE PERCEPCION, CUENTA DE DEPOSITO: CUENTA UNICA DEL TESORO</t>
  </si>
  <si>
    <t>00099021001 DEPOSITO DE EFECTIVO, DEPOSITANTE: HANAY JEYDY CORDERO ZAMORANO, CONCEPTO: DEVOLUCION DE FONDOS EN AVANCE, CUENTA DE DEPOSITO: CUENTA UNICA DEL TESORO</t>
  </si>
  <si>
    <t>00099021001 DEPOSITO DE EFECTIVO, DEPOSITANTE: DAVID TICONA  VINO, CONCEPTO: DEP. POR REFREGERIO NO COBRADO POR SANJINEZ CAMPUZANO DARRYL MARCO NOV 2017, CUENTA DE DEPOSITO: CUENTA UNICA DEL TESORO</t>
  </si>
  <si>
    <t>00373024105 DEPOSITO DE EFECTIVO, DEPOSITANTE: DAISY YUPANQUI GUACHALLA, CONCEPTO: DEVOLUCION DE UN SALDO DEL PROYECTO GANADO LECHERO FONDO-FDI, CUENTA DE DEPOSITO: CUENTA UNICA DEL TESORO</t>
  </si>
  <si>
    <t>00099021001 DEPOSITO DE EFECTIVO, DEPOSITANTE: ECOBOL, CONCEPTO: DEVOLUCION DE DOBLE PERCEPCION, CUENTA DE DEPOSITO: CUENTA UNICA DEL TESORO</t>
  </si>
  <si>
    <t>00086088704 DEPOSITO DE EFECTIVO, DEPOSITANTE: UD SUSTENTAR MINISTERIO DE MEDIO AMBIENTE Y AGUA, CONCEPTO: DEVOLUCION DE  FONDOS EN AVANCE NO EJECUTADOS TALLER DE CAPACITACION A PERSONAL  NO CALIFICADO, CUENTA DE DEPOSITO: CUENTA UNICA DEL TESORO</t>
  </si>
  <si>
    <t>VENTA DE DIVISAS CON TRANSFERENCIA DE FONDOS A SOLICITUD DE EMPRESA PUBLICA PRODUCTIVA CARTONES DE BOLIVIA-CARTONBOL SEGUN SOLICITUD 4986 REF: TRANSFERENCIA DE RECURSOS AL BCB PARA LA EMPRESA CRIPACK, POR LA COMPRA DE TROQUELES TAPAS PARA BASUREROS, AUTORIZADO SEGUN HOJA DE SEGUIMIENTO I/2018-15271, LIB. 00576012001 CARTONBOL</t>
  </si>
  <si>
    <t>PAGO A FIDA PRÉSTAMO 2000000784 VCTO. 15-05-2018 POR CUENTA DE TGN , NTI. 010752 VALOR 15-05-2018 INTERESES USD 20.137,81 CTA. 3987 CUENTA UNICA DEL TESORO-3987 LIB. 00099021001 REF.: COMISIONES BANCARIAS</t>
  </si>
  <si>
    <t>||TRANSFERENCIA DE FONDOS S/G. FORMULARIO, CITE' BUN/CF205/18 DE LA FECHA. (HRE-TSO-2623). EN CUMPLIMIENTO AL CONVENIO FIRMADO ENTRE EL G.A.M. SAPAHAQUI Y UPRE. A SOLICITUD DEL G.A.M. SAPAHAQUI; LIBRETA 00099024113 BOLIVIA CAMBIA; BUN.</t>
  </si>
  <si>
    <t>00099021001 DEPOSITO DE EFECTIVO, DEPOSITANTE: MINERVA ZILVETI CARBALLO, CONCEPTO: DEVOLUCION SABSA, CUENTA DE DEPOSITO: CUENTA UNICA DEL TESORO</t>
  </si>
  <si>
    <t>00099021001 DEPOSITO DE EFECTIVO, DEPOSITANTE: EDUARDO FEDERICO MENDIOLA GALLARDO, CONCEPTO: REVERSION, CUENTA DE DEPOSITO: CUENTA UNICA DEL TESORO</t>
  </si>
  <si>
    <t>00099021001 DEPOSITO DE EFECTIVO, DEPOSITANTE: ALICIA APAZA PEREZ DE C., CONCEPTO: DEVOLUCION, CUENTA DE DEPOSITO: CUENTA UNICA DEL TESORO</t>
  </si>
  <si>
    <t>00086031101 DEPOSITO DE EFECTIVO, DEPOSITANTE: SERNAP OTUQUIS, CONCEPTO: DEPÓSITO POR REVERSION DE FONDOS NO  UTILIZADOS, CUENTA DE DEPOSITO: CUENTA UNICA DEL TESORO</t>
  </si>
  <si>
    <t>00099021001 DEPOSITO DE EFECTIVO, DEPOSITANTE: MAX YUGAR ULLOA, CONCEPTO: DEVOLUCION DE RENTA JUBILADO ABRIL /2018, CUENTA DE DEPOSITO: CUENTA UNICA DEL TESORO</t>
  </si>
  <si>
    <t>00526012001 DEP.DE CHEQ.AJENOS,RET.DE CAM.,CONCEPTO: DEP. P/DSCTO RR.HH. - VIATICOS NO DESCARGADOS P/ REVERSION DE C-31 ORIGEN - MARZO SR. PIÑACOBO,DEP.: BOLIVIA TV , PROCEDENCIA: BANCO UNION S.A., CHEQUE: 16188, FECHA DE EMISION:11/05/2018</t>
  </si>
  <si>
    <t>00086088704 DEPOSITO DE EFECTIVO, DEPOSITANTE: KATHERINE TORRICO FERREL-UNIDAD DESC SUSTENTAR, CONCEPTO: DEVOLUCION DE ANTICIPOS DE VIATICOS,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</si>
  <si>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</si>
  <si>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CAYRA XIMENA CAMACHO JALDIN, CONCEPTO: DEV.SALDO REFRIGERIO "SEMINARIO INTERNACIONAL EVALUACION Y PERSPECTIVAS DE LA ECONOMIA BOLIVIANA Y, CUENTA DE DEPOSITO: CUENTA UNICA DEL TESORO</t>
  </si>
  <si>
    <t>00099021001 DEPOSITO DE EFECTIVO, DEPOSITANTE: JUAN CARLOS MAMANI ARUQUIPA, CONCEPTO: REVERSION DE BOLETA DE HABER MENSUAL, CUENTA DE DEPOSITO: CUENTA UNICA DEL TESORO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</si>
  <si>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 POR DIFERENCIAL CAMBIARIO</t>
  </si>
  <si>
    <t>VENTA DE DIVISAS CON TRANSFERENCIA DE FONDOS A SOLICITUD DE MINISTERIO DE GOBIERNO SEGUN SOLICITUD 4995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</si>
  <si>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GOBIERNO SEGUN SOLICITUD 4994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</si>
  <si>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DEFENSA SEGUN SOLICITUD 4988 REF: PAGO A EMPRESA THINK HOLDINGS POR SERVICIO DE PREPARAR ORGANIZAR Y ENVIAR REGISTROS DE AERONAVES DE NEW DELHI A SOUTHEND PARA EPTAM LIB. 00020011103 MINISTERIO DE DEFENSA - INGRESOS VARIOS</t>
  </si>
  <si>
    <t>'TRANSFERENCIA'||RECIBIDA DEL EXTERIOR POR DESEMBOLSO DEL BID REF.:ATN-AA-15036-BO REQ.0004 OPS0201818964A LIB.00050018002 MTILCC GOB.ABIERTO AL SERVICIO DE LA CIUDADANIA (REM.EXT)S/G SWIFT 06877 DE HOY</t>
  </si>
  <si>
    <t>'TRANSFERENCIA'||RECIBIDA DEL EXTERIOR POR DESEMBOLSO DEL BID REF.:ATN-AA-15036-BO REQ.0004 OPS0201818964A LIB.00050018002 MTILCC GOB.ABIERTO AL SERVICIO DE LA CIUDADANIA REF.:UTILES DE ESCRITORIO</t>
  </si>
  <si>
    <t>00373024105 DEPOSITO DE EFECTIVO, DEPOSITANTE: FAVIANA MENDOZA COLQUE, CONCEPTO: DEVOLUCION DE PROYECTO CARPA SOLAR, CUENTA DE DEPOSITO: CUENTA UNICA DEL TESORO</t>
  </si>
  <si>
    <t>00373024105 DEPOSITO DE EFECTIVO, DEPOSITANTE: REGINES  TOURS  LTDA, CONCEPTO: DEVOLUCION, CUENTA DE DEPOSITO: CUENTA UNICA DEL TESORO</t>
  </si>
  <si>
    <t>00291012008 DEPOSITO DE EFECTIVO, DEPOSITANTE: CROWN  LTDA, CONCEPTO: SOLICITUD DE ENSAYO DE LABORATORIO CARACTERIZACION DEL ASFALTO MODIFICADO CON POLIMERO, CUENTA DE DEPOSITO: CUENTA UNICA DEL TESORO</t>
  </si>
  <si>
    <t>00099021001 DEPOSITO DE EFECTIVO, DEPOSITANTE: JOSE FELIX CAMPERO BUSTILLOS, CONCEPTO: DEVOLUCION POR DOBLE PERSEPCION, CUENTA DE DEPOSITO: CUENTA UNICA DEL TESORO</t>
  </si>
  <si>
    <t>00373024105 DEPOSITO DE EFECTIVO, DEPOSITANTE: GREGORIO APAZA FLORES, CONCEPTO: DEVOLUCION DE FINANCIAMIENTO FONDO INDIGENA, CUENTA DE DEPOSITO: CUENTA UNICA DEL TESORO</t>
  </si>
  <si>
    <t>00099021001 DEPOSITO DE EFECTIVO, DEPOSITANTE: SERVICIO DEPARTAMENTO DE RIEGO LA PAZ, CONCEPTO: DESEMBOLSO  POR CONSUMO DE AGUA CORRESPONDIENTE A LOS MESES DE ENERO A ABRIL DE 2018, CUENTA DE DEPOSITO: CUENTA UNICA DEL TESORO</t>
  </si>
  <si>
    <t>00373024105 DEPOSITO DE EFECTIVO, DEPOSITANTE: PROD. PAPA CON SEMILLA CER. VILLA AROMA BS, CONCEPTO: DEVOLUCION GASTOS NO EJECUTADOS BS1673,56 REVERSION CE-51 BS 80 INTERES BS 57,22, CUENTA DE DEPOSITO: CUENTA UNICA DEL TESORO</t>
  </si>
  <si>
    <t>00099021001 DEPOSITO DE EFECTIVO, DEPOSITANTE: WILDER TERRAZAS VELARDE, CONCEPTO: REVERSION POR PASAJE, CUENTA DE DEPOSITO: CUENTA UNICA DEL TESORO</t>
  </si>
  <si>
    <t>00291012002 DEPOSITO DE EFECTIVO, DEPOSITANTE: MARIO CRUZ CHOQUE, CONCEPTO: REPOSICION DE CREDENCIAL, CUENTA DE DEPOSITO: CUENTA UNICA DEL TESORO</t>
  </si>
  <si>
    <t>00373024105 DEPOSITO DE EFECTIVO, DEPOSITANTE: GREGORIO APAZA FLORES PROY. FONDO INDIGENA, CONCEPTO: DEVOLUCION DE SALDO, CUENTA DE DEPOSITO: CUENTA UNICA DEL TESORO</t>
  </si>
  <si>
    <t>00099021001 DEPOSITO DE EFECTIVO, DEPOSITANTE: DANIEL JULIO ALVAREZ  GUERRA, CONCEPTO: DEVOLUCION POR DOBLE PERCEPCION, CUENTA DE DEPOSITO: CUENTA UNICA DEL TESORO</t>
  </si>
  <si>
    <t>00099021001 DEPOSITO DE EFECTIVO, DEPOSITANTE: XIMENA MACHICADO, CONCEPTO: REVERSION A LA PARTIDA 25600 PREV. 1186, CUENTA DE DEPOSITO: CUENTA UNICA DEL TESORO</t>
  </si>
  <si>
    <t>00099021001 DEP.DE CHEQ.AJENOS,RET.DE CAM.,CONCEPTO: PAGO POR DESCUENTO MONTOS EXCEDENTES POR DOBLE PERCEPCION DE RECURSOS PUBLICOS,DEP.: CAJA NACIONAL DE SALUD , PROCEDENCIA: BANCO UNION S.A., CHEQUE: 36378, FECHA DE EMISION:17/05/2018</t>
  </si>
  <si>
    <t>00373024105 DEP.DE CHEQ.AJENOS,RET.DE CAM.,CONCEPTO: ARANCIBIA JACOME SANDRA,DEP.: BANCO UNION S.A. , PROCEDENCIA: BANCO UNION S.A., CHEQUE: 154488, FECHA DE EMISION:17/05/2018</t>
  </si>
  <si>
    <t>00099021001 DEP.DE CHEQ.AJENOS,RET.DE CAM.,CONCEPTO: DEVOLUCION DE  FONDOS NO UTILIZADOS,DEP.: MINISTERIO DE EDUCACION , PROCEDENCIA: BANCO UNION S.A., CHEQUE: 22256, FECHA DE EMISION:15/05/2018</t>
  </si>
  <si>
    <t>NUMERO DE LIBRETA CUT: 00099021001 OPERACIÓN E18 TRANSFERENCIA DEL SISTEMA FINANCIERO POR CUENTA DE TERCEROS A LA CUT Devolucion de pagos CC no cobrados por afiliados civiles y militares correspondiete al periodo de enero 2018 Libreta Nro 00099021001 TGN - Recursos ordinarios</t>
  </si>
  <si>
    <t>VENTA DE DIVISAS CON TRANSFERENCIA DE FONDOS A SOLICITUD DE AUTORIDAD DE REG.Y FISCALIZ.DE TELECOMUNICACIONES Y TRANSP. SEGUN SOLICITUD 5007 REF: PAGO A LA UNION INTERNACIONAL DE TELECOMUNICACIONES UIT PARA CURSO DE CAPACITACION FUNDAMENTOS PARA LA GESTION ECONOMICA DEL ESPECTRO RADIOELECTRICO, DE A LIB. 00099021001 TGN-RECURSOS ORDINARIOS (3987)</t>
  </si>
  <si>
    <t>TRANSFERENCIA RECIBIDA DEL EXTERIOR SEGÚN MENSAJES SWIFT Nos. 6959-6948 (REM.EXT.) DE FECHA 17-05-2018 POR DESEMBOLSO DE CAF PRÉSTAMO CFA009272 PROY.CARR.DOBLE VÍA SC-WARNES LIBRETA N° 00291012002 ABC-RECURSOS PROPIOS REF.: UTILES DE ESCRITORIO</t>
  </si>
  <si>
    <t>00099021001 DEPOSITO DE EFECTIVO, DEPOSITANTE: PAULINA MENDEZ VARGAS, CONCEPTO: PERCEPCION INDEBIDA DE HABERES, CUENTA DE DEPOSITO: CUENTA UNICA DEL TESORO</t>
  </si>
  <si>
    <t>00099021001 DEPOSITO DE EFECTIVO, DEPOSITANTE: HILARION SURCO APANQUI, CONCEPTO: DEVOLUCION DE LOS BENEFICIOS, CUENTA DE DEPOSITO: CUENTA UNICA DEL TESORO</t>
  </si>
  <si>
    <t>00099021001 DEPOSITO DE EFECTIVO, DEPOSITANTE: JULIO GOMEZ PONGO, CONCEPTO: DEVOLUCION DE PAGO, CUENTA DE DEPOSITO: CUENTA UNICA DEL TESORO</t>
  </si>
  <si>
    <t>00099021001 DEPOSITO DE EFECTIVO, DEPOSITANTE: LUISA ESPINOZA VIDAL, CONCEPTO: DOBLE PERCEPCION, CUENTA DE DEPOSITO: CUENTA UNICA DEL TESORO</t>
  </si>
  <si>
    <t>00020031101 DEPOSITO DE EFECTIVO, DEPOSITANTE: JOSE MARTIN SANTOS QUIROGA, CONCEPTO: DEVOLUCION DE VIATICOS, CUENTA DE DEPOSITO: CUENTA UNICA DEL TESORO</t>
  </si>
  <si>
    <t>00099021001 DEPOSITO DE EFECTIVO, DEPOSITANTE: SERVICIO NACIONAL DEL SISTEMA DE REPARTO SENASIR, CONCEPTO: DEVOLUCION POR CONCEPTO DE DOBLE PERCEPCION DE LOS MESES FEBRERO Y MARZO, CUENTA DE DEPOSITO: CUENTA UNICA DEL TESORO</t>
  </si>
  <si>
    <t>00373024105 DEPOSITO DE EFECTIVO, DEPOSITANTE: MARTHA FERNANDEZ DE TICONA, CONCEPTO: DEVOLUCION, CUENTA DE DEPOSITO: CUENTA UNICA DEL TESORO</t>
  </si>
  <si>
    <t>00010011102 DEPOSITO DE EFECTIVO, DEPOSITANTE: CONSULADO DE BOLIVIA EN VALENCIA ESPAÑA, CONCEPTO: CONSULADO DE BOLIVIA EN VALENCIA ESPAÑA  VALORES ANULADOS 2013, CUENTA DE DEPOSITO: CUENTA UNICA DEL TESORO</t>
  </si>
  <si>
    <t>00373024101 DEPOSITO DE EFECTIVO, DEPOSITANTE: ANDRES MACHACA MAMANI, CONCEPTO: DEVOLUCION DE FONDOS DE AVANCE, CUENTA DE DEPOSITO: CUENTA UNICA DEL TESORO</t>
  </si>
  <si>
    <t>00099021001 DEPOSITO DE EFECTIVO, DEPOSITANTE: JHOVANA MELVY CHAVEZ ARAUCO, CONCEPTO: DEPÓSITO PAR ACIERRE DE CAJA CHICA, CUENTA DE DEPOSITO: CUENTA UNICA DEL TESORO</t>
  </si>
  <si>
    <t>00099021001 DEP.DE CHEQ.AJENOS,RET.DE CAM.,CONCEPTO: DEVOLUCION COBROS INDEBIDOS GRUPO N 14 COMPROBANTE N112 DE FECHA 15-5-18,DEP.: SENASIR , PROCEDENCIA: BANCO UNION S.A., CHEQUE: 7964, FECHA DE EMISION:15/05/2018</t>
  </si>
  <si>
    <t>TRANSFERENCIA DEL EXTERIOR SEGUN SWIFT NO.6990 DE FECHA 18/05/2018 ORDENANTE: MINISTRY OF FOREIGN REF:DESEMBOLSO GESTION 2018 LIB. 00085028001 ME-IMPLEM. PROG. ACCESO FUENTES ENERGIA MODERNA-DINAMARCA</t>
  </si>
  <si>
    <t>COBRO COSTOS DE PAPELERIA SEGUN TRANSFERENCIA DEL EXTERIOR POR ORDEN DE MINISTRY OF FOREIGN REF:DESEMBOLSO GESTION 2018 LIB. 00085028001 ME-IMPLEM. PROG. ACCESO FUENTES ENERGIA MODERNA-DINAMARCA</t>
  </si>
  <si>
    <t>VENTA DE DIVISAS CON TRANSFERENCIA DE FONDOS A SOLICITUD DE MINISTERIO DE DEFENSA SEGUN SOLICITUD 5008 REF: PAGO A EMPRESA ROYAL POR ASISTENCIA EN TIERRA PARA VUELO DE TRASLADO DE AERONAVE DESDE NEW DELHI INDIA SOUTHEND INGLATERRA PARA EPTAM LIB. 00020011103 MINISTERIO DE DEFENSA - INGRESOS VARIOS</t>
  </si>
  <si>
    <t>VENTA DE DIVISAS CON TRANSFERENCIA DE FONDOS A SOLICITUD DE MINISTERIO DE DEFENSA SEGUN SOLICITUD 5009 REF: PAGO A EMPRESA SKY SYSTEMS PARA LA ADQUISICION DE MATERIAL CONSUMIBLE PARA EL SERVICIO C DE AERONAVE PARA EPTAM LIB. 00020011103 MINISTERIO DE DEFENSA - INGRESOS VARIOS</t>
  </si>
  <si>
    <t>VENTA DE DIVISAS CON TRANSFERENCIA DE FONDOS A SOLICITUD DE AGENCIA NACIONAL DE HIDROCARBUROS SEGUN SOLICITUD 5015 REF: TRF. PLATTS, PAGO A PLATTS GLOBAL ALERT, POR SUSCRIPCION ANUAL PARA LA OBTENCION DIARIA DE PRECIOS INTERNACIONALES DE PRODUCTOS DERIVADOS DEL PETROLEO, S/G INF. DE RECEPCION INF-DR LIB. 00099021001 TGN-RECURSOS ORDINARIOS (3987)</t>
  </si>
  <si>
    <t>VENTA DE DIVISAS CON TRANSFERENCIA DE FONDOS A SOLICITUD DE MINISTERIO DE DEFENSA SEGUN SOLICITUD 5017 REF: PAGO A EMPRESA THINK HOLDINGS POR LA NOVENA CUOTA DE LA ADQUISICION DE AERONAVE PARA TRANSPORTE AEREO MILITAR LIB. 00020011103 MINISTERIO DE DEFENSA - INGRESOS VARIOS</t>
  </si>
  <si>
    <t>NUMERO DE LIBRETA CUT: 00099021001 OPERACIÓN E18 TRANSFERENCIA DEL SISTEMA FINANCIERO POR CUENTA DE TERCEROS A LA CUT Devolucion de pagos CC de 10 casos de Fuerzas Armadas, Libreta Nro 00099021001 TGN recursos ordinarios</t>
  </si>
  <si>
    <t>||RET.CMPTE.O-1619126 DE 03/05/18 P/DEVOLUCION DE GARANTIA POR USO DE AUDITORIO BCB. AL MINISTERIO DE ECONOMIA Y FINANZAS PUBLICAS S/G CTTO.SANO-DLABS 103/2018, CITE: MEFP/DM/UCS/N°581/2018 Y BCB-GADM-SSG-DMMI-INF-2018-235 DE LA SGR-DMMI. TRANSFER. A LIBRETA 000-99021001 TGN-RECURSOS ORDINARIOS-MINISTERIO DE ECONOMIA Y FINANZAS PUBLICAS</t>
  </si>
  <si>
    <t>00099021001 DEPOSITO DE EFECTIVO, DEPOSITANTE: RI - 33 ""CNL. LADISLAO CABRERA"", CONCEPTO: RETENCION DE IMPUESTOS (IUE-IT) POR CONSUMO DE AGUA POTABLE  CORRESPONDIENTE AL MES DE ABRIL 2018, CUENTA DE DEPOSITO: CUENTA UNICA DEL TESORO</t>
  </si>
  <si>
    <t>00099021001 DEPOSITO DE EFECTIVO, DEPOSITANTE: SENASIR, CONCEPTO: DEUDA PENDIENTE AL ESTADO, CUENTA DE DEPOSITO: CUENTA UNICA DEL TESORO</t>
  </si>
  <si>
    <t>00373024105 DEPOSITO DE EFECTIVO, DEPOSITANTE: LUCIANO PRECIO RAMERO, CONCEPTO: DEVOLUCION DE SALDOS DEL PROYECTO CON CODIGO N 70043, CUENTA DE DEPOSITO: CUENTA UNICA DEL TESORO</t>
  </si>
  <si>
    <t>00099021001 DEPOSITO DE EFECTIVO, DEPOSITANTE: MIN.DE DEPORTES - JUAN CARLOS ROMERO, CONCEPTO: DEVOLUCION FONDOS CARRERA 10 K. TARIJA, CUENTA DE DEPOSITO: CUENTA UNICA DEL TESORO</t>
  </si>
  <si>
    <t>00099021001 DEPOSITO DE EFECTIVO, DEPOSITANTE: JUAN PIZARRO ARRATIA, CONCEPTO: MONTO NO EJECUTADO, CUENTA DE DEPOSITO: CUENTA UNICA DEL TESORO</t>
  </si>
  <si>
    <t>00099021001 DEPOSITO DE EFECTIVO, DEPOSITANTE: AGENCIA ESTATAL DE VIVIENDA AEVIVIENDA, CONCEPTO: PAGO POR SERVICIO DE AGUA POTABLE, CUENTA DE DEPOSITO: CUENTA UNICA DEL TESORO</t>
  </si>
  <si>
    <t>00099021001 DEPOSITO DE EFECTIVO, DEPOSITANTE: SANDRO LOPEZ BLANCO, CONCEPTO: REVERSION DE BOLETA DE HABER MENSUAL, CUENTA DE DEPOSITO: CUENTA UNICA DEL TESORO</t>
  </si>
  <si>
    <t>00099021001 DEPOSITO DE EFECTIVO, DEPOSITANTE: NESTOR RODRIGUEZ PAZ, CONCEPTO: DEVOLUCION  POR DOBLE PERCEPCION, CUENTA DE DEPOSITO: CUENTA UNICA DEL TESORO</t>
  </si>
  <si>
    <t>00015011108 DEP.DE CHEQ.AJENOS,RET.DE CAM.,CONCEPTO: DEVOLUCION DE FONDOS,DEP.: MIN GOBIERNO , PROCEDENCIA: BANCO UNION S.A., CHEQUE: 51088, FECHA DE EMISION:18/05/2018</t>
  </si>
  <si>
    <t>00099021001 DEP.DE CHEQ.AJENOS,RET.DE CAM.,CONCEPTO: GASTOS OBSERVADOS AL SR, AUGUSTO ARGUEDAS DEL CARPIO, EX EMBAJADOR DE BOLIVIA EN CHINA,DEP.: MINISTERIO DE RELACIONES EXTERIORES , PROCEDENCIA: BANCO UNION S.A., CHEQUE: 1219, FECHA DE EMISION:18/05/2018</t>
  </si>
  <si>
    <t>00271022001 DEP.DE CHEQ.AJENOS,RET.DE CAM.,CONCEPTO: PROY IMPLEMENTACION DEL SIST DE RIEGO COMUNIDAD  EL  SALAO,DEP.: BANCO  UNION SA , PROCEDENCIA: BANCO UNION S.A., CHEQUE: 154495, FECHA DE EMISION:21/05/2018</t>
  </si>
  <si>
    <t>00099021001 DEP.DE CHEQ.AJENOS,RET.DE CAM.,CONCEPTO: CLAROS FERNANDEZ MARIA CRISTINA,DEP.: BANCO  UNION SA , PROCEDENCIA: BANCO UNION S.A., CHEQUE: 154493, FECHA DE EMISION:21/05/2018</t>
  </si>
  <si>
    <t>00099021001 DEP.DE CHEQ.AJENOS,RET.DE CAM.,CONCEPTO: CLAROS  FERNANDEZ  MARIA  CRISTINA,DEP.: BANCO  UNION SA , PROCEDENCIA: BANCO UNION S.A., CHEQUE: 154494, FECHA DE EMISION:21/05/2018</t>
  </si>
  <si>
    <t>00130012001 DEPOSITO DE EFECTIVO, DEPOSITANTE: COOP MINERA 16 DE JULIO RL, CONCEPTO: PAGO CUOTA 32;3RA AMPLIACION COOP MINERA 16 DE JULIO RL, CUENTA DE DEPOSITO: CUENTA UNICA DEL TESORO</t>
  </si>
  <si>
    <t>A:00373024101 TRANSFERENCIA DE RECURSOS PARA GASTOS DE FUNCIONAMIENTO DEL FDI CORRESPONDIENTE AL MES DE ABRIL DE 2018, S/G INFORME MEFP/VTCP/DGPOT/UPCFTGN/N53/2018. (H.R. 389-89-D)</t>
  </si>
  <si>
    <t>A:00373024104 A:00373024104 TRANSFERENCIA DE RECURSOS AL FDI A FAVOR DE LAS UNIBOL CORRESPONDIENTE AL MES DE ABRIL DE 2018, S/G INFORME MEFP/VTCP/DGPOT/UPCFTGN/N52/2018. (H.R.389-88-D)</t>
  </si>
  <si>
    <t>A:00373024105 DESEMBOLSO DE RECURSOS AL FONDO DE DESARROLLO INDIGENA PARA PROGRAMAS Y/O PROYECTOS PARA MUNICIPIOS S/G NOTAS FDI/DGE/EXT/N 291 Y 292/2018 E INFORME MEFP/VTCP/DGPOT/UPCFTGN/INF/ N54/2018.( HR. 6-14735-R; 6-14636-R).</t>
  </si>
  <si>
    <t>'COBRO DE'||UTILES DE ESCRITORIO POR EL COMPROBANTE CONTABLE NRO. 0922094 DE LA FECHA S/G. NOTA DE SENATEX, CITE' SENATEX/DGE/CAR/0306/2017 DE F. 21/07/2017. DEBITO DE LA LIBRETA 00378012002 SENATEX ADMINISTRACION CENTRAL.</t>
  </si>
  <si>
    <t>VENTA DE DIVISAS CON TRANSFERENCIA DE FONDOS A SOLICITUD DE MINISTERIO DE DEFENSA SEGUN SOLICITUD 5022 REF: PAGO A EMPRESA SKY SYSTEMS POR ADQUISICION DE MATERIAL PARA EL SERVICIO C DE AERONAVE PARA EMPRESA PUBLICA TRANSPORTE AEREO MILITAR LIB. 00020011103 MINISTERIO DE DEFENSA - INGRESOS VARIOS</t>
  </si>
  <si>
    <t>NUMERO DE LIBRETA CUT: 00099021001 OPERACIÓN E18 TRANSFERENCIA DEL SISTEMA FINANCIERO POR CUENTA DE TERCEROS A LA CUT Devolucion de desembolsos CCG al TGN Libreta Nro 00099021001 TGN recursos Ordinarios</t>
  </si>
  <si>
    <t>00373024105 DEPOSITO DE EFECTIVO, DEPOSITANTE: FDL, CONCEPTO: DEVOLUCION DE FONDOS INDIGENA, CUENTA DE DEPOSITO: CUENTA UNICA DEL TESORO</t>
  </si>
  <si>
    <t>00086031106 DEPOSITO DE EFECTIVO, DEPOSITANTE: SERNAP UNIDAD REA, CONCEPTO: DEPÓSITO POR REVERSION DE FONDOS NO UTILIZADOS, CUENTA DE DEPOSITO: CUENTA UNICA DEL TESORO</t>
  </si>
  <si>
    <t>00099021001 DEPOSITO DE EFECTIVO, DEPOSITANTE: SUSANA DURAN BERRIOS, CONCEPTO: DEVOLUCION DE DEUDA, CUENTA DE DEPOSITO: CUENTA UNICA DEL TESORO</t>
  </si>
  <si>
    <t>00086031101 DEP.DE CHEQ.AJENOS,RET.DE CAM.,CONCEPTO: DEP POR REVERSION DE FONDOS,DEP.: SERNAP-TARIQUIA , PROCEDENCIA: BANCO UNION S.A., CHEQUE: 1005, FECHA DE EMISION:09/05/2018</t>
  </si>
  <si>
    <t>00086031101 DEP.DE CHEQ.AJENOS,RET.DE CAM.,CONCEPTO: DEP POR REVERSION DE FONDOS NO UTILIZADOS,DEP.: SERNAP-TARIQUIA , PROCEDENCIA: BANCO UNION S.A., CHEQUE: 1006, FECHA DE EMISION:09/05/2018</t>
  </si>
  <si>
    <t>00086031101 DEP.DE CHEQ.AJENOS,RET.DE CAM.,CONCEPTO: DEP POR COSECHA DE LAGARTO,DEP.: SERNAP-SAN MATIAS , PROCEDENCIA: BANCO UNION S.A., CHEQUE: 1460, FECHA DE EMISION:08/05/2018</t>
  </si>
  <si>
    <t>00099021001 DEP.DE CHEQ.AJENOS,RET.DE CAM.,CONCEPTO: DEP POR REVERSION DE FONDOS NO UTLIZADOS,DEP.: SERNAP-TARIQUIA , PROCEDENCIA: BANCO UNION S.A., CHEQUE: 998, FECHA DE EMISION:09/05/2018</t>
  </si>
  <si>
    <t>00086031101 DEP.DE CHEQ.AJENOS,RET.DE CAM.,CONCEPTO: DEP POR CONCEPTO DE COBRO POR MULTAS,DEP.: SERNAP-CARRASCO , PROCEDENCIA: BANCO UNION S.A., CHEQUE: 1057, FECHA DE EMISION:24/04/2018</t>
  </si>
  <si>
    <t>00287102001 DEP.DE CHEQ.AJENOS,RET.DE CAM.,CONCEPTO: DEVOLUCION DE BOLTUR POR PASAJES NO UTILIZADOS,DEP.: FPS - OFICINA CENTRAL , PROCEDENCIA: BANCO UNION S.A., CHEQUE: 8927, FECHA DE EMISION:09/05/2018</t>
  </si>
  <si>
    <t>00099021001 DEPOSITO DE EFECTIVO, DEPOSITANTE: OMAR ADOLFO CAMPUZANO FRANCO, CONCEPTO: DEVOLUCION DE RIESGO PROFESIONAL, CUENTA DE DEPOSITO: CUENTA UNICA DEL TESORO</t>
  </si>
  <si>
    <t>00035031101 DEP.DE CHEQ.AJENOS,RET.DE CAM.,CONCEPTO: ARRENDAMIENTO AUDITORIO ILLIMANI Y SERVICIOS ADICIONALES ACTO DE GRADUACION CBA,DEP.: MEFP-UCPP , PROCEDENCIA: BANCO UNION S.A., CHEQUE: 1264, FECHA DE EMISION:17/05/2018</t>
  </si>
  <si>
    <t>00035031101 DEP.DE CHEQ.AJENOS,RET.DE CAM.,CONCEPTO: PAGO POR EL SALDO CONVENIO UCPP N°18/2017 CON VALENS GUITAR SHOP CONCIERTO ROCKBOL2017,DEP.: MEFP UCPP , PROCEDENCIA: BANCO UNION S.A., CHEQUE: 1265, FECHA DE EMISION:17/05/2018</t>
  </si>
  <si>
    <t>00035031101 DEP.DE CHEQ.AJENOS,RET.DE CAM.,CONCEPTO: ARRENDAMIENTO ESPACIO PARQUEO CAMPO FERIAL OSCAR GALLARDO MAYO/2018,DEP.: MEFP-UCPP , PROCEDENCIA: BANCO UNION S.A., CHEQUE: 1266, FECHA DE EMISION:17/05/2018</t>
  </si>
  <si>
    <t>00035031101 DEP.DE CHEQ.AJENOS,RET.DE CAM.,CONCEPTO: VENTA DE ENTRADAS FERIA EXPOBODA Y EVENTOS 2018,DEP.: MEFP-UCPP , PROCEDENCIA: BANCO UNION S.A., CHEQUE: 1267, FECHA DE EMISION:17/05/2018</t>
  </si>
  <si>
    <t>00035031101 DEP.DE CHEQ.AJENOS,RET.DE CAM.,CONCEPTO: ARRENDAMIENTO ESPACIO PARQUEO CAMPO FERIAL ALEX ROJAS MAYO/2018,DEP.: MEFP-UCPP , PROCEDENCIA: BANCO UNION S.A., CHEQUE: 1269, FECHA DE EMISION:17/05/2018</t>
  </si>
  <si>
    <t>00035031101 DEP.DE CHEQ.AJENOS,RET.DE CAM.,CONCEPTO: INGRESOS PARQUEO CAMPO FERIAL CHUQUIAGO MARKA MES DE ABRIL 2018,DEP.: MEFP-UCPP , PROCEDENCIA: BANCO UNION S.A., CHEQUE: 1268, FECHA DE EMISION:17/05/2018</t>
  </si>
  <si>
    <t>NUMERO DE LIBRETA CUT: 00099021001 OPERACIÓN E18 TRANSFERENCIA DEL SISTEMA FINANCIERO POR CUENTA DE TERCEROS A LA CUT TRANSFERENCIA POR DEVOLUCION APORTES INDEBIDOS FECHA 31-01-2018 PERIODO DE COTIZACION JUNIO 2010 A SOL. AFP FUTURO DE BOLIVIA</t>
  </si>
  <si>
    <t>00086031106 DEPOSITO DE EFECTIVO, DEPOSITANTE: SAUL WALDO CAMPERO LARUTA, CONCEPTO: DEPOSITÓ DE REVERSION POR GASTOS NO REALIZADOS, CUENTA DE DEPOSITO: CUENTA UNICA DEL TESORO</t>
  </si>
  <si>
    <t>00099021001 DEPOSITO DE EFECTIVO, DEPOSITANTE: CAYRA XIMENA CAMACHO JALDIN - MEFP, CONCEPTO: DEV.REFRIGERIO "SEMINARIO INTER.EVALUACION Y PERSPECTIVA DE LA ECONOMIA BOLIVIANA Y DE LA REGION", CUENTA DE DEPOSITO: CUENTA UNICA DEL TESORO</t>
  </si>
  <si>
    <t>00099021001 DEPOSITO DE EFECTIVO, DEPOSITANTE: RAFAEL CIRO SARDAN BARRERA, CONCEPTO: DEVOLUCION DE VIATICOS NO UTILIZADOS, CUENTA DE DEPOSITO: CUENTA UNICA DEL TESORO</t>
  </si>
  <si>
    <t>00099021001 DEPOSITO DE EFECTIVO, DEPOSITANTE: JUSTINIANO VASQUEZ SAAVEDRA, CONCEPTO: DEVOLUCION DE COBRO, CUENTA DE DEPOSITO: CUENTA UNICA DEL TESORO</t>
  </si>
  <si>
    <t>00086088704 DEPOSITO DE EFECTIVO, DEPOSITANTE: U.D. SUSTENTAR MIN. MEDIO AMBIENTE Y AGUA, CONCEPTO: DEVOL. DE FONDOS EN AVANCE TALLER DE TRANSFERENC. DE CAPACIDADES PERSONAL NO CALIFICADO DEPTO ORURO, CUENTA DE DEPOSITO: CUENTA UNICA DEL TESORO</t>
  </si>
  <si>
    <t>00099021001 DEPOSITO DE EFECTIVO, DEPOSITANTE: CELESTINO MAMANI HUANCA, CONCEPTO: DOBLE PERCEPCION, CUENTA DE DEPOSITO: CUENTA UNICA DEL TESORO</t>
  </si>
  <si>
    <t>00099021001 DEPOSITO DE EFECTIVO, DEPOSITANTE: TOMAS SANTALLA CALLIZAYA, CONCEPTO: DEVOLUCION DE RENTA, CUENTA DE DEPOSITO: CUENTA UNICA DEL TESORO</t>
  </si>
  <si>
    <t>00099021001 DEPOSITO DE EFECTIVO, DEPOSITANTE: AN-2 SCZ, CONCEPTO: REVERSION SERV. BAS, CUENTA DE DEPOSITO: CUENTA UNICA DEL TESORO</t>
  </si>
  <si>
    <t>00099021001 DEPOSITO DE EFECTIVO, DEPOSITANTE: MARIA JESUS HOYOS CASTRO, CONCEPTO: PAGO POR COBRO INDEBIDO DE NUEVAS NUPCIAS, CUENTA DE DEPOSITO: CUENTA UNICA DEL TESORO</t>
  </si>
  <si>
    <t>00597019202 DEP.DE CHEQ.AJENOS,RET.DE CAM.,CONCEPTO: YLB - DEVOL INCAPACIDAD TEMP - MARZO /2018,DEP.: CAJA PETROLERA DE SALUD , PROCEDENCIA: BANCO UNION S.A., CHEQUE: 13368, FECHA DE EMISION:23/05/2018</t>
  </si>
  <si>
    <t>00132022002 DEP.DE CHEQ.AJENOS,RET.DE CAM.,CONCEPTO: DEVOLUCION FONDOS EN AVANCE,DEP.: SEDEM PAPELBOL , PROCEDENCIA: BANCO UNION S.A., CHEQUE: 2025, FECHA DE EMISION:21/05/2018</t>
  </si>
  <si>
    <t>00212012001 DEP.DE CHEQ.AJENOS,RET.DE CAM.,CONCEPTO: CUENTAS POR COBRAR ACTUALIZACION Y LIQUIDACION DE INTERES FREDA NANCY ROJAS STEVENSON,DEP.: INRA NACIONAL , PROCEDENCIA: BANCO UNION S.A., CHEQUE: 1657, FECHA DE EMISION:16/05/2018</t>
  </si>
  <si>
    <t>00212012001 DEP.DE CHEQ.AJENOS,RET.DE CAM.,CONCEPTO: CUENTAS POR COBRAR,ACTUALIZACION Y LIQUIDACION DE INTERESES WALTER HUMBERTO MALLEA CASTILLO,DEP.: INRA NACIONAL , PROCEDENCIA: BANCO UNION S.A., CHEQUE: 1656, FECHA DE EMISION:16/05/2018</t>
  </si>
  <si>
    <t>COBRO COSTOS DE PAPELERIA POR REGULARIZACION DE TRANSFERENCIA DEL EXTERIOR POR ORDEN DE PUMA ENERGY PARAGUAY S.A. LIB. 00513062001 YPFB-OPERACIONES PLANTA DE SEPARACION DE LIQUIDOS RIO GRANDE</t>
  </si>
  <si>
    <t>NUMERO DE LIBRETA CUT: 00099021001 OPERACIÓN E18 TRANSFERENCIA DEL SISTEMA FINANCIERO POR CUENTA DE TERCEROS A LA CUT Devolucion pagos en exceso Gobierno Autonomo Departamental Potosi Libreta Nro 00099021001 TGN - Recursos Ordinarios</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</si>
  <si>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 RECURSOS ORDINARIOS.</t>
  </si>
  <si>
    <t>00099021001 DEPOSITO DE EFECTIVO, DEPOSITANTE: CARLA ROQUE AZURDUY, CONCEPTO: DEVOLUCION DE ENTREGA DE FONDOS, CUENTA DE DEPOSITO: CUENTA UNICA DEL TESORO</t>
  </si>
  <si>
    <t>00099021001 DEPOSITO DE EFECTIVO, DEPOSITANTE: WALTER ERNESTO ZORRILLA RODRIGUEZ, CONCEPTO: DEVOLUCION DOBLE PERCEPCION, CUENTA DE DEPOSITO: CUENTA UNICA DEL TESORO</t>
  </si>
  <si>
    <t>00035011105 DEPOSITO DE EFECTIVO, DEPOSITANTE: CARLOS BENAVIDES FERNANDEZ, CONCEPTO: DEVOLUCION POR CONCEPTO DE PASAJES TERRESTRES, CUENTA DE DEPOSITO: CUENTA UNICA DEL TESORO</t>
  </si>
  <si>
    <t>00099021001 DEPOSITO DE EFECTIVO, DEPOSITANTE: RICHARDI VIRGINIA CHALLAPA ZAPATA, CONCEPTO: DEVOLUCION DE HABERES DE 5 AÑOS DE SOBRESUELDOS, CUENTA DE DEPOSITO: CUENTA UNICA DEL TESORO</t>
  </si>
  <si>
    <t>00099021001 DEPOSITO DE EFECTIVO, DEPOSITANTE: ROCHA SANDY SANDRO, CONCEPTO: DEVOLUCION PAGO DE HABERES S/ AUDITORIA, CUENTA DE DEPOSITO: CUENTA UNICA DEL TESORO</t>
  </si>
  <si>
    <t>00373024105 DEPOSITO DE EFECTIVO, DEPOSITANTE: PROYECTO DE PAPA SICA SICA, CONCEPTO: DEP DE SALDOS-PROYECTO PROD DE PAPA PARA REACTIVAR LA SEGURIDAD ALIMENTARIA EN EL MUNIC DE SICA SICA, CUENTA DE DEPOSITO: CUENTA UNICA DEL TESORO</t>
  </si>
  <si>
    <t>00099021001 DEP.DE CHEQ.AJENOS,RET.DE CAM.,CONCEPTO: REEMBOLSO POR BAJAS MEDICAS DE LA CAJA DE SALUD CORDES AL MINISTERIO DE ENERGIAS,DEP.: CAJA DE SALUD CORDES , PROCEDENCIA: BANCO UNION S.A., CHEQUE: 8060, FECHA DE EMISION:21/05/2018</t>
  </si>
  <si>
    <t>00099021001 DEP.DE CHEQ.AJENOS,RET.DE CAM.,CONCEPTO: REEMBOLSO POR BAJAS MEDICAS DE LA CAJA DE SALUD CORDES AL MINISTERIO DE MEDIO AMBIENTE Y AGUA,DEP.: CAJA DE SALUD CORDES , PROCEDENCIA: BANCO UNION S.A., CHEQUE: 8046, FECHA DE EMISION:17/05/2018</t>
  </si>
  <si>
    <t>00099021001 DEP.DE CHEQ.AJENOS,RET.DE CAM.,CONCEPTO: REEMBOLSO BAJAS MEDICAS DE CAJA DE SALUD CORDES A UNIDAD DE CORDINACION DE PROGRAMAS Y PROY (UCPP),DEP.: CAJA DE SALUD CORDES , PROCEDENCIA: BANCO UNION S.A., CHEQUE: 8047, FECHA DE EMISION:17/05/2018</t>
  </si>
  <si>
    <t>00593019201 DEP.DE CHEQ.AJENOS,RET.DE CAM.,CONCEPTO: REEMBOLSO POR BAJAS MEDICAS DE LA CAJA DE SALUD CORDES A LA EMPRESA ESTATAL YACANA,DEP.: CAJA DE SALUD CORDES , PROCEDENCIA: BANCO UNION S.A., CHEQUE: 8054, FECHA DE EMISION:17/05/2018</t>
  </si>
  <si>
    <t>00099021001 DEP.DE CHEQ.AJENOS,RET.DE CAM.,CONCEPTO: REEMBOLSO POR BAJAS MEDICAS DE CAJA DE SALUD CORDES A AUT. DE REGUL Y FISC DE TELECOM Y TRANS ATT,DEP.: CAJA DE SALUD CORDES , PROCEDENCIA: BANCO UNION S.A., CHEQUE: 8048, FECHA DE EMISION:17/05/2018</t>
  </si>
  <si>
    <t>00099021001 DEP.DE CHEQ.AJENOS,RET.DE CAM.,CONCEPTO: REEMBOLSO POR BAJAS MEDICAS DE CAJA DE SALUD CORDES A EMP. DE AUT. DE REGUL Y FISC. DE TELECOM ATT,DEP.: CAJA DE SALUD CORDES , PROCEDENCIA: BANCO UNION S.A., CHEQUE: 8049, FECHA DE EMISION:17/05/2018</t>
  </si>
  <si>
    <t>00099021001 DEP.DE CHEQ.AJENOS,RET.DE CAM.,CONCEPTO: REEMBOLSO POR BAJAS MEDICAS DE LA CAJA DE SALUD CORDES AL MINISTERIO DE DEPORTES,DEP.: CAJA DE SALUD CORDES , PROCEDENCIA: BANCO UNION S.A., CHEQUE: 8050, FECHA DE EMISION:17/05/2018</t>
  </si>
  <si>
    <t>'COBRO DE'||UTILES DE ESCRITORIO POR EL COMPROBANTE CONTABLE NRO. 0922479 DE LA FECHA, SEGÚN NOTA DE SENATEX, CITE' SENATEX/DGE/CAR/0306/2017 DE F. 21/07/2017. DEBITO DE LA LIBRETA 00378012002 SENATEX ADMINISTRACION CENTRAL.</t>
  </si>
  <si>
    <t>VENTA DE DIVISAS CON TRANSFERENCIA DE FONDOS A SOLICITUD DE MINISTERIO DE DEFENSA SEGUN SOLICITUD 5043 REF: PAGO A EMPRESA CLASSIC 400 HOLDINGS LLC POR ARRENDAMIENTO DE MOTOR PARA AERONAVE DE EMPRESA PUBLICA TRANSPORTE AEREO MILITAR LIB. 00020011103 MINISTERIO DE DEFENSA - INGRESOS VARIOS</t>
  </si>
  <si>
    <t>||TRANSFERENCIA DE FONDOS S/G. FORMULARIO CITE: BUN0304/18 DE LA FECHA.(HRE-TSO-2751), PROVENIENTES DEL INRA PARA LA GESTION/2018 S/G. DS.29215 CO-PARTICIPACION,TASAS DE SANEAMIENTO Y CATASTRO-INRA, PARA PAGO DE SALARIOS. A SOLICITUD DE LA ABT , LIBRETA N° 00312014201 ABT-OTROS RECURSOS; BUN.</t>
  </si>
  <si>
    <t>00099021001 DEPOSITO DE EFECTIVO, DEPOSITANTE: YPFB, CONCEPTO: REPOSICION NOCRE, CUENTA DE DEPOSITO: CUENTA UNICA DEL TESORO</t>
  </si>
  <si>
    <t>00099021001 DEPOSITO DE EFECTIVO, DEPOSITANTE: LUO HANS JUAREZ MENDIZABAL, CONCEPTO: DEVOLUCION UN DIA VIATICO GESTION 2014, CUENTA DE DEPOSITO: CUENTA UNICA DEL TESORO</t>
  </si>
  <si>
    <t>00099021001 DEPOSITO DE EFECTIVO, DEPOSITANTE: MINISTERIO PUBLICO, CONCEPTO: DEVOLUCION DE FONDOS, CUENTA DE DEPOSITO: CUENTA UNICA DEL TESORO</t>
  </si>
  <si>
    <t>00099021001 DEPOSITO DE EFECTIVO, DEPOSITANTE: JOHNNY  FERNANDO  JARA  LIPACHO, CONCEPTO: DEVOLUCION DE DIFERENCIA DE PAGOS SALARIOS SEPTIEMBRE A DICIEMBRE 2007, CUENTA DE DEPOSITO: CUENTA UNICA DEL TESORO</t>
  </si>
  <si>
    <t>00099021001 DEPOSITO DE EFECTIVO, DEPOSITANTE: NELLY  YOLA  MENDOZA GARZOPINO, CONCEPTO: SALDO NO UTILIZADO DE DONDOS EN AVANCE, CUENTA DE DEPOSITO: CUENTA UNICA DEL TESORO</t>
  </si>
  <si>
    <t>00099021001 DEPOSITO DE EFECTIVO, DEPOSITANTE: CECILIO CHOQUE HUANCA, CONCEPTO: BONO FRONTERA, CUENTA DE DEPOSITO: CUENTA UNICA DEL TESORO</t>
  </si>
  <si>
    <t>00099021001 DEP.DE CHEQ.AJENOS,RET.DE CAM.,CONCEPTO: PAGO POR SINIESTRO DE AERONAVE EC-145FAB-006,DEP.: CREDINFORM INTERNACIONAL S.A. DE SEGUROS , PROCEDENCIA: BANCO UNION S.A., CHEQUE: 1177, FECHA DE EMISION:23/05/2018</t>
  </si>
  <si>
    <t>00587012009 DEP.DE CHEQ.AJENOS,RET.DE CAM.,CONCEPTO: DEVOLUCION DE FONDOS,DEP.: BISMARCK CHINO , PROCEDENCIA: BANCO UNION S.A., CHEQUE: 1168, FECHA DE EMISION:24/05/2018</t>
  </si>
  <si>
    <t>00099021001 DEP.DE CHEQ.AJENOS,RET.DE CAM.,CONCEPTO: BASILIO  CALLEJAS  MAMANI,DEP.: BANCO UNION  SA , PROCEDENCIA: BANCO UNION S.A., CHEQUE: 154499, FECHA DE EMISION:25/05/2018</t>
  </si>
  <si>
    <t>00099021001 DEP.DE CHEQ.AJENOS,RET.DE CAM.,CONCEPTO: BLANCA  ROCABADO  RODRIGUEZ,DEP.: BANCO UNION  SA , PROCEDENCIA: BANCO UNION S.A., CHEQUE: 154500, FECHA DE EMISION:25/05/2018</t>
  </si>
  <si>
    <t>00099021001 DEP.DE CHEQ.AJENOS,RET.DE CAM.,CONCEPTO: VALVERDE VALVERDE    MELFI,DEP.: BANCO UNION  SA , PROCEDENCIA: BANCO UNION S.A., CHEQUE: 154501, FECHA DE EMISION:25/05/2018</t>
  </si>
  <si>
    <t>00020011103 DEP.DE CHEQ.AJENOS,RET.DE CAM.,CONCEPTO: PAGO P/DEVOLUCION DE COMICIONES BANCARIAS TRANSFERENCIAS EFECTUADAS DEBITADASP/BCB,DEP.: TRANSPORTE AEREO MILITAR , PROCEDENCIA: BANCO UNION S.A., CHEQUE: 19659, FECHA DE EMISION:23/05/2018</t>
  </si>
  <si>
    <t>A:00373024105 DESEMBOLSO DE RECURSOS AL FONDO DE DESARROLLO INDIGENA PARA PROGRAMAS Y/O PROYECTOS PARA MUNICIPIOS S/G NOTA FDI/DGE/EXT/N293/2018 E INFORME MEFP/VTCP/DGPOT/UPCFTGN/INF/ N56/2018.( HR. 6-14919-R).</t>
  </si>
  <si>
    <t>||TRANSFERENCIA DE FONDOS S/G. FORMULARIO CITE: BUN309/18 DE LA FECHA.(HRE-TSO-2766), DEVOLUCION DE RECURSOS NO EJECUTADOS EN LA GESTION/2017. A SOLICITUD DEL GOB.AUT.MCPAL.TARIJA, LIBRETA 00373024105 FONDO DE DESARROLLO INDIGENA; BUN.</t>
  </si>
  <si>
    <t>00373024105 DEPOSITO DE EFECTIVO, DEPOSITANTE: WILMER PACOMPIA QUISPE, CONCEPTO: DEVOLUCION DE FONDOS INTERESES, CUENTA DE DEPOSITO: CUENTA UNICA DEL TESORO</t>
  </si>
  <si>
    <t>00099021001 DEPOSITO DE EFECTIVO, DEPOSITANTE: SR SENASIR, CONCEPTO: DEVOLUCION DE DEUDA, CUENTA DE DEPOSITO: CUENTA UNICA DEL TESORO</t>
  </si>
  <si>
    <t>00099021001 DEPOSITO DE EFECTIVO, DEPOSITANTE: RUTH CAROLINA BRACAMONTE PAREDES, CONCEPTO: DEVOLUCION DE RECURSOS NO UTILIZADOS DE GASTOS JUDICIALES, CUENTA DE DEPOSITO: CUENTA UNICA DEL TESORO</t>
  </si>
  <si>
    <t>00130012002 DEPOSITO DE EFECTIVO, DEPOSITANTE: LUIS FEDERICO MARTINEZ RETAMOZO, CONCEPTO: DEPÓSITO POR CONCEPTO GASTOS DE GASOLINA Y PEAJE, CUENTA DE DEPOSITO: CUENTA UNICA DEL TESORO</t>
  </si>
  <si>
    <t>00133012001 DEPOSITO DE EFECTIVO, DEPOSITANTE: LOTERIA NACIONAL DE B Y S, CONCEPTO: V.C. SALDO PAGO PREMIOS PARA TI PAPA, CUENTA DE DEPOSITO: CUENTA UNICA DEL TESORO</t>
  </si>
  <si>
    <t>00099021001 DEP.DE CHEQ.AJENOS,RET.DE CAM.,CONCEPTO: DEVOLUCION PAGO DE EXCESOS DE FC CUAS 1000 82245 Y 100114222 SEGUN RMJ-MEFP/UEFP/URJ-SIREFI N16/2017,DEP.: LA VITALICIA SEGUROS REASEGUROS DE VIDA S.A.</t>
  </si>
  <si>
    <t>00099021001 DEPOSITO DE EFECTIVO, DEPOSITANTE: ADEMAF ANGELA CAPA RAMOS, CONCEPTO: DEPÓSITO POR RETENCION DEL COMPROBANTE EJECUCION DE GASTOS N°73, CUENTA DE DEPOSITO: CUENTA UNICA DEL TESORO</t>
  </si>
  <si>
    <t>00099021001 DEPOSITO DE EFECTIVO, DEPOSITANTE: ADEMAF ANGELA CAPA RAMOS, CONCEPTO: DEVOLUCION DE RECURSOS GESTION 2017, CUENTA DE DEPOSITO: CUENTA UNICA DEL TESORO</t>
  </si>
  <si>
    <t>00099021001 DEPOSITO DE EFECTIVO, DEPOSITANTE: ZULEMA GARCIA BELAUNDE, CONCEPTO: REVERSION DE BOLETA DE HABER MENSUAL ABRIL 2018, CUENTA DE DEPOSITO: CUENTA UNICA DEL TESORO</t>
  </si>
  <si>
    <t>00099021001 DEPOSITO DE EFECTIVO, DEPOSITANTE: ZULEMA GARCIA BELAUNDE, CONCEPTO: REVERSION DE BOLETA DE HABER MENSUAL MARZO 2018, CUENTA DE DEPOSITO: CUENTA UNICA DEL TESORO</t>
  </si>
  <si>
    <t>PROVISION DE FONDOS A SOLICITUD DE YACIMIENTOS PETROLIFEROS FISCALES BOLIVIANOS SEGUN SOLICITUD YPFB-0150-2018 REF: PAGO REGALIAS FEBRERO 2018 TESORO GENERAL DE LA NACION LIB. 00099021001 TGN YPFB PARTICIPACION 6% PRODUCCIÓN BRUTA DE HIDROCARBUROS BOCA DE POZO</t>
  </si>
  <si>
    <t>||PAGO A PDVSA PRESTAMO SA137065 VCTO.28-05-2018 POR CUENTA DE YPFB, SEGUN COD.LIQ. 010729 DEL 25-05-2018 E INFORME BCB-GOI-SOEXT-DDEX-INF-2018-51 DEL 25/05/2018 CAPITAL USD 46.788,91 INTERESES USD 9.931,91 CTA.00513012004 LPB-YPFB-UNICOMERCIAL (4030005415/1-2188907)</t>
  </si>
  <si>
    <t>00099021001 DEPOSITO DE EFECTIVO, DEPOSITANTE: WALDO VERASTEGUI ONTIVEROS, CONCEPTO: REVERSION PARCIAL DE BOLETA DE PAGO, CUENTA DE DEPOSITO: CUENTA UNICA DEL TESORO</t>
  </si>
  <si>
    <t>00099021001 DEP.DE CHEQ.AJENOS,RET.DE CAM.,CONCEPTO: NELSON EDUARDO PRUDENCIO QUINTANILLA,DEP.: BANCO UNION SA , PROCEDENCIA: BANCO UNION S.A., CHEQUE: 154502, FECHA DE EMISION:29/05/2018</t>
  </si>
  <si>
    <t>00099021001 DEP.DE CHEQ.AJENOS,RET.DE CAM.,CONCEPTO: MARCIA MILENCA SOLIZ LOPEZ,DEP.: BANCO UNION SA , PROCEDENCIA: BANCO UNION S.A., CHEQUE: 154503, FECHA DE EMISION:29/05/2018</t>
  </si>
  <si>
    <t>00035011105 DEP.DE CHEQ.AJENOS,RET.DE CAM.,CONCEPTO: REEMBOLSO DE SUBSIDIOS POR INCAPACIDAD,DEP.: CAJA BANCARIA ESTATAL DE SALUD , PROCEDENCIA: BANCO UNION S.A., CHEQUE: 27390, FECHA DE EMISION:11/05/2018</t>
  </si>
  <si>
    <t>00099021001 DEPOSITO DE EFECTIVO, DEPOSITANTE: MARIELA GOMEZ TORREZ, CONCEPTO: REVERSION FONDOS PARTIDA 223 FLETES Y ALMACENAMIENTO PREVENTIVO 58, CUENTA DE DEPOSITO: CUENTA UNICA DEL TESORO</t>
  </si>
  <si>
    <t>00373024105 DEPOSITO DE EFECTIVO, DEPOSITANTE: FONDO DE DESARROLLO INDIGENA FDI, CONCEPTO: DEV. PROY "IMP. DE GRAN POR ECO COMUNIDAD DE PUERTO AVAROA KM 40 DPTO STA CRUZ COD CNMC-01-07-20114, CUENTA DE DEPOSITO: CUENTA UNICA DEL TESORO</t>
  </si>
  <si>
    <t>00099021001 DEPOSITO DE EFECTIVO, DEPOSITANTE: DAVID TICONA VINO, CONCEPTO: DEP REFRIGERIO MO COBRADO ROJAS C. BLADIMIR, LAMAS M. OSCAR, MONTALVAN C. HUGO NOV 2017 DIGCOIN, CUENTA DE DEPOSITO: CUENTA UNICA DEL TESORO</t>
  </si>
  <si>
    <t>00099021001 DEPOSITO DE EFECTIVO, DEPOSITANTE: DAVID TICONA VINO, CONCEPTO: DEP REFRIGERIO NO COBRADO ROJAS C. BLADIMIR, LAMAS M. OSCAR, MONTALVAN C. HUGO DIC 2017 DIGCOIN, CUENTA DE DEPOSITO: CUENTA UNICA DEL TESORO</t>
  </si>
  <si>
    <t>00099021001 DEPOSITO DE EFECTIVO, DEPOSITANTE: VICTOR TERRAZAS YUJRA, CONCEPTO: DEVOLUCION DE GASTOS OPERATIVOS, CUENTA DE DEPOSITO: CUENTA UNICA DEL TESORO</t>
  </si>
  <si>
    <t>00099021001 DEPOSITO DE EFECTIVO, DEPOSITANTE: MARCO ANTONIO QUINTANILLA BALDERAS, CONCEPTO: DEVOLUCION DE VIATICOS, CUENTA DE DEPOSITO: CUENTA UNICA DEL TESORO</t>
  </si>
  <si>
    <t>00099021001 DEPOSITO DE EFECTIVO, DEPOSITANTE: JESUS MENDIZABAL VEDIA, CONCEPTO: DEVOLUCION DE VIATICOS, CUENTA DE DEPOSITO: CUENTA UNICA DEL TESORO</t>
  </si>
  <si>
    <t>00373024105 DEPOSITO DE EFECTIVO, DEPOSITANTE: MAXIMILIANO SANCHEZ, CONCEPTO: DEVOLUCION SALDO NO EJECUTADOS, CUENTA DE DEPOSITO: CUENTA UNICA DEL TESORO</t>
  </si>
  <si>
    <t>00016011101 DEPOSITO DE EFECTIVO, DEPOSITANTE: NOEMY CARLO, CONCEPTO: DEVOLUCION A CUENTA, CUENTA DE DEPOSITO: CUENTA UNICA DEL TESORO</t>
  </si>
  <si>
    <t>00099021001 DEPOSITO DE EFECTIVO, DEPOSITANTE: JULIO ENRIQUE MONTES MOLLO, CONCEPTO: DEVOLUCION POR CONCEPTO DE FONDOS EN AVANCE, CUENTA DE DEPOSITO: CUENTA UNICA DEL TESORO</t>
  </si>
  <si>
    <t>00373024105 DEPOSITO DE EFECTIVO, DEPOSITANTE: DAISY YUPANQUI GUACHALLA, CONCEPTO: DEVOLUCION DE PROYECTO SOBRANTE, CUENTA DE DEPOSITO: CUENTA UNICA DEL TESORO</t>
  </si>
  <si>
    <t>00099021001 DEPOSITO DE EFECTIVO, DEPOSITANTE: MIGUEL URQUIDI P., CONCEPTO: DEVOLUCION DE PASAJE TERRESTRE, CUENTA DE DEPOSITO: CUENTA UNICA DEL TESORO</t>
  </si>
  <si>
    <t>00373024105 DEPOSITO DE EFECTIVO, DEPOSITANTE: VICENTE LOPEZ MOLLO, CONCEPTO: DEVOLUCION DINERO DE FONDOS DESARROLLO ALTERNATIVO  DEL PROYECTO, CUENTA DE DEPOSITO: CUENTA UNICA DEL TESORO</t>
  </si>
  <si>
    <t>VENTA DE DIVISAS CON TRANSFERENCIA DE FONDOS A SOLICITUD DE YACIMIENTOS DE LITIO BOLIVIANOS SEGUN SOLICITUD 5068 REF: SERVICIO DE INFORMACION ESPECIALIZAD DE PRECIOS INTERNACIONALES DE PRODUCTOS COMERCIALES DE LITIO CON LA EMPRESA BATTERY PRICE REPORT. LIB. 00597019202 YLB-DES. INT. SALMUERA SALAR DE UYUNI PLANTA INDUSTRIAL</t>
  </si>
  <si>
    <t>TRANSFERENCIA RECIBIDA DEL EXTERIOR SEGÚN MENSAJES SWIFT Nos. 7458-7444 (REM.EXT.) DE FECHA 29-05-2018 POR DESEMBOLSO DE CAF PRÉSTAMO CFA008239 CARRETERA PADILLA-EL SALTO SOLICITUD DE DESEMBOLSO NRO. 22 LIBRETA N° 00291012002 ABC-RECURSOS PROPIOS REF.: UTILES DE ESCRITORIO</t>
  </si>
  <si>
    <t>NUMERO DE LIBRETA CUT: 00291012006 OPERACIÓN E18 TRANSFERENCIA DEL SISTEMA FINANCIERO POR CUENTA DE TERCEROS A LA CUT TRANSFERENCIA DE FONDOS A LA CUENTA ÚNICA DEL TESORO 3987069001 A NOMBRE DE ABC-CNC-USO DE DERECHO DE VIA POR PAGO DE ARRENDAMIENTO DE USO DEL DERECHO DE VÍAS, A SOLICITUD DE TOTA</t>
  </si>
  <si>
    <t>De: 00513012004 A requerimiento de Yacimientos Petroliferos Fiscales Bolivianos, con nota CITE: YPFB/DFC - N 1103 URT-0589/2018, y en virtud a la nota interna CITE: MEFP/VPCF/DGCF/UCCF N 545/2018 de la Direccion General de Contabilidad Fiscal del Ministerio de Economia y Finanzas Publicas, en la cua</t>
  </si>
  <si>
    <t>A:00373024105 DESEMBOLSO DE RECURSOS AL FONDO DE DESARROLLO INDIGENA PARA PROGRAMAS Y/O PROYECTOS DE LOS GOBIERNOS AUTONOMOS MUNICIPALES DE CHUQUISACA Y COCHABAMBA S/G NOTA CITE: FDI/DGE/EXT/N300/2018 E INFORME MEFP/VTCP/DGPOT/UPCFTGN/INF/N58/2018. HR 6-16190-R.</t>
  </si>
  <si>
    <t>NUMERO DE LIBRETA CUT: 00291012006 OPERACIÓN E18 TRANSFERENCIA DEL SISTEMA FINANCIERO POR CUENTA DE TERCEROS A LA CUT TRANSFERENCIA DE FONDOS A LA CUENTA UNICA DEL TESORO N. 3987069001 A NOMBRE DE ABC CNC USO DE DERECHO DE VIA POR PAGO DE ARRENDAMIENTO DE USO DEL DERECHO DE VIAS A SOLICITUD DE TO</t>
  </si>
  <si>
    <t>TRANSFERENCIA DE FONDOS AL EXTERIOR A SOLICITUD DE ADMINISTRADORA BOLIVIANA DE CARRETERAS SEGUN SOLICITUD 5096 REF: DEVOLUCION DE RECURSOS AL FINANCIADOR BID CORRESPODIENTE AL SALDO NO EJECUTADO DEL CREDITO BID 2498 BL BO BENEFICIARIO INTER AMERICAN DEVELOPMENT BANK NUMERO 04025213 SEGUN NOTA BID C LIB. 00291012009 BS - ABC - OTROS RECURSOS ESPECIFICOS</t>
  </si>
  <si>
    <t>TRANSFERENCIA DE FONDOS AL EXTERIOR A SOLICITUD DE TESORO GENERAL DE LA NACION SEGUN SOLICITUD 5078 REF: PAGO AL FORO DE PAISES EXPORTADORES DE GAS (FPEG), POR CONCEPTO DE MEMBRESIA POR USD600.000,00, SEGUN SOLICITUD VRE-DGRM-CS-76/2018. LIB. 00099021001 TGN-RECURSOS ORDINARIOS (3987)</t>
  </si>
  <si>
    <t>TRANSFERENCIA DE FONDOS AL EXTERIOR A SOLICITUD DE TESORO GENERAL DE LA NACION SEGUN SOLICITUD 5077 REF: PAGO A LA ORGANIZACION DEL TRATADO DE COOPERACION AMAZONICA (OTCA), POR CONCEPTO DE MEMBRESIA POR USD177.777,60, SEGUN SOLICITUD VRE-DGRM-CS-78/2018. LIB. 00099021001 TGN-RECURSOS ORDINARIOS (3987)</t>
  </si>
  <si>
    <t>TRANSFERENCIA DE FONDOS AL EXTERIOR A SOLICITUD DE TESORO GENERAL DE LA NACION SEGUN SOLICITUD 5075 REF: PAGO AL FONDO DE LAS NACIONES UNIDAS PARA LA INFANCIA (UNICEF), POR CONCEPTO DE MEMBRESIA POR USD350.000,00, SEGUN SOLICITUD VRE-DGRM-CS-64/2018. LIB. 00099021001 TGN-RECURSOS ORDINARIOS (3987)</t>
  </si>
  <si>
    <t>TRANSFERENCIA DE FONDOS AL EXTERIOR A SOLICITUD DE TESORO GENERAL DE LA NACION SEGUN SOLICITUD 5076 REF: PAGO A LA ORGANIZACION DE ESTADOS IBEROAMERICANOS PARA LA EDUCACION, LA CIENCIA Y LA CULTURA (OEI), POR CONCEPTO DE MEMBRESIA POR USD34.755,00, SEGUN SOLICITUD VRE-DGRM-CS- 77/2018. LIB. 00099021001 TGN-RECURSOS ORDINARIOS (3987)</t>
  </si>
  <si>
    <t>'TRANSFERENCIA DE FONDOS||S/G. NOTA CITE: MH/VTCP/DGT/UO/OB NO.1844/2008 DE F.21-10-2008 DEL MIN.DE HACIENDA S/G. DETALLE ADJUNTO. DEBITO DE LA LIBRETA NO.00099021001, REPOSICION UTILES DE ESCRITORIO.</t>
  </si>
  <si>
    <t>00099021001 DEPOSITO DE EFECTIVO, DEPOSITANTE: DAVID TICONA VINO, CONCEPTO: DEP.REFRIGERIO NO COBRADO LAMAS MARCA OSCAR - SEP.2017 DIGCOIN, CUENTA DE DEPOSITO: CUENTA UNICA DEL TESORO</t>
  </si>
  <si>
    <t>00099021001 DEPOSITO DE EFECTIVO, DEPOSITANTE: DAVID TICONA VINO, CONCEPTO: DEP.REFRIGERIO NO COBRADO LAMAS MARCA OSCAR - JULIO.2017 DIGCOIN, CUENTA DE DEPOSITO: CUENTA UNICA DEL TESORO</t>
  </si>
  <si>
    <t>00099021001 DEPOSITO DE EFECTIVO, DEPOSITANTE: DAVID TICONA VINO, CONCEPTO: DEP.REFRIGERIO NO COBRADO LAMAS MARCA OSCAR - AGOSTO.2017 DIGCOIN, CUENTA DE DEPOSITO: CUENTA UNICA DEL TESORO</t>
  </si>
  <si>
    <t>00099021001 DEPOSITO DE EFECTIVO, DEPOSITANTE: OSCAR RUBEN HERRERA CORANI  C.I.  6878755  LP., CONCEPTO: REVERSION DE LA  ARMADA, CUENTA DE DEPOSITO: CUENTA UNICA DEL TESORO</t>
  </si>
  <si>
    <t>00099021001 DEPOSITO DE EFECTIVO, DEPOSITANTE: RAMIRO CONDORI PONTE, CONCEPTO: DEV. AJUSTE AL PAGO DE REFRIGERIOS SERVICIO DE SEGURIDAD GESTION 2017, CUENTA DE DEPOSITO: CUENTA UNICA DEL TESORO</t>
  </si>
  <si>
    <t>00373024105 DEPOSITO DE EFECTIVO, DEPOSITANTE: DAYSI  YUPANQUI GUACHALLA, CONCEPTO: DEVOLUCION DE UN PROYECTO DE SALDO, CUENTA DE DEPOSITO: CUENTA UNICA DEL TESORO</t>
  </si>
  <si>
    <t>00099021001 DEPOSITO DE EFECTIVO, DEPOSITANTE: MY AV OSCAR SILVETRE FARFAN ACOSTA, CONCEPTO: DEVOLUCION UN (1) DIA VIATICOS GESTION 2014, CUENTA DE DEPOSITO: CUENTA UNICA DEL TESORO</t>
  </si>
  <si>
    <t>00099021001 DEP.DE CHEQ.AJENOS,RET.DE CAM.,CONCEPTO: DEV. RECURSOS PROY "PROD Y RENOV DE CULTIVARES DE CITRICOS EN LA COM DE MOCORI MUN YANACACHI,DEP.: GOBIERNO AUTONOMO MUNICIPAL DE YANACACHI</t>
  </si>
  <si>
    <t>00099021001 DEP.DE CHEQ.AJENOS,RET.DE CAM.,CONCEPTO: BARBERY MONTERO  JOHNNY,DEP.: BANCO UNION  SA , PROCEDENCIA: BANCO UNION S.A., CHEQUE: 154505, FECHA DE EMISION:30/05/2018</t>
  </si>
  <si>
    <t>00130012001 DEP.DE CHEQ.AJENOS,RET.DE CAM.,CONCEPTO: PAGO CAPITAL  INTERESES A FOFIM,DEP.: FOFIM , PROCEDENCIA: BANCO MERCANTIL SANTA CRUZ SA., CHEQUE: 8109, FECHA DE EMISION:25/05/2018</t>
  </si>
  <si>
    <t>00099021001 DEP.DE CHEQ.AJENOS,RET.DE CAM.,CONCEPTO: SEDE  GES -DEVOL INCAP TEMP MARZO/2018,DEP.: CAJA PETROLERA DE SALUD , PROCEDENCIA: BANCO UNION S.A., CHEQUE: 13415, FECHA DE EMISION:30/05/2018</t>
  </si>
  <si>
    <t>00099021001 DEP.DE CHEQ.AJENOS,RET.DE CAM.,CONCEPTO: SEDES-DEVOL INCAP TEMP - MARZO/2018,DEP.: CAJA PETROLERA DE SALUD , PROCEDENCIA: BANCO UNION S.A., CHEQUE: 13414, FECHA DE EMISION:30/05/2018</t>
  </si>
  <si>
    <t>00086088704 DEPOSITO DE EFECTIVO, DEPOSITANTE: UNIDAD DESCONCENTRADA SUSTENTAR, CONCEPTO: DEVOLUCION DE ANTICIPO DE VIATICOS, CUENTA DE DEPOSITO: CUENTA UNICA DEL TESORO</t>
  </si>
  <si>
    <t>00086088704 DEPOSITO DE EFECTIVO, DEPOSITANTE: UNIDAD DESCONCENTRADA SUSTENTAR, CONCEPTO: DEVOLUCION DE PAGO DE PASAJES, CUENTA DE DEPOSITO: CUENTA UNICA DEL TESORO</t>
  </si>
  <si>
    <t>00099021001 DEPOSITO DE EFECTIVO, DEPOSITANTE: RENE OSCAR CABRERA COCA, CONCEPTO: DEVOLUCION DE FONDOS EN AVANCE, CUENTA DE DEPOSITO: CUENTA UNICA DEL TESORO</t>
  </si>
  <si>
    <t>00099021001 DEPOSITO DE EFECTIVO, DEPOSITANTE: AURELIA SANTUSA MAMANI CUSI, CONCEPTO: DOBLE PERCEPCION, CUENTA DE DEPOSITO: CUENTA UNICA DEL TESORO</t>
  </si>
  <si>
    <t>00132012006 DEPOSITO DE EFECTIVO, DEPOSITANTE: ALEJANDRO LUNA TEDESQUI, CONCEPTO: DEVOLUCION AL SEDEM, CUENTA DE DEPOSITO: CUENTA UNICA DEL TESORO</t>
  </si>
  <si>
    <t>A:00099021001 DEVOLUCION RETENCION DE DESCUENTOS EFECTUADOS POR CONVENIOS DE COMPENSACION DE COTIZACIONES CON SEGUROS PROVIDA S.A., CORRESPONDIENTE AL MES DE MARZO/2018. S/G. CITE SENASIR UAF-TTES N 0035/2018, DE FECHA 25/05/2018.</t>
  </si>
  <si>
    <t>A:00099021001 DEVOLUCION RETENCION DE DESCUENTOS EFECTUADOS POR CONVENIOS DE COMPENSACION DE COTIZACIONES CON SEGUROS LA VITALICIA SEGUROS Y REASEGUROS DE VIDA S.A., CORRESPONDIENTE AL MES DE MARZO/2018 Y AGUINALDO 2014 AL 2017. S/G. CITE SENASIR UAF-TTES N 0036/2018, DE FECHA 25/05/2018.</t>
  </si>
  <si>
    <t>A:00099021001 DEVOLUCION RETENCION DE DESCUENTOS EFECTUADOS POR CONVENIOS DE COMPENSACION DE COTIZACIONES CON FUTURO DE BOLIVA AFP S.A., CORRESPONDIENTE AL MES DE MARZO/2018 Y AGUINALDO 2011 AL 2017. S/G. CITE SENASIR UAF-TTES N 0037/2018, DE FECHA 25/05/2018.</t>
  </si>
  <si>
    <t>A:00099021001 DEVOLUCION RETENCION DE DESCUENTOS EFECTUADOS POR CONVENIOS DE COMPENSACION DE COTIZACIONES CON BBVA PREVISION S.A. AFP, CORRESPONDIENTE AL MES DE MARZO/2018 Y AGUINALDO 2012, 2014 AL 2017. S/G. CITE SENASIR UAF-TTES N 0038/2018, DE FECHA 25/05/2018.</t>
  </si>
  <si>
    <t>A:00099021001 DEVOLUCION RETENCION DE DESCUENTOS EFECTUADOS POR COBROS Y PAGOS INDEBIDOS, CORRESPONDIENTE AL MES DE ABRIL/2018. S/G. CITE SENASIR UAF-TTES N 0039/2018, DE FECHA 25/05/2018.</t>
  </si>
  <si>
    <t>A:00099021001 DEVOLUCION RETENCION DE DESCUENTOS EFECTUADOS POR RECUPERACION DEL P.R.A. (PAGO DE REPARTO ANTICIPADO), CORRESPONDIENTE AL MES DE ABRIL/2018. S/G. CITE SENASIR UAF-TTES N 0040/2018, DE FECHA 25/05/2018.</t>
  </si>
  <si>
    <t>NUMERO DE LIBRETA CUT: 00099021001 OPERACIÓN E18 TRANSFERENCIA DEL SISTEMA FINANCIERO POR CUENTA DE TERCEROS A LA CUT TRANSFERENCIA PAGO DE MULTAS DEL MES DE ABRIL 2018 SERVICIO RECAUDACION SEGIP</t>
  </si>
  <si>
    <t>VENTA DE DIVISAS CON TRANSFERENCIA DE FONDOS A SOLICITUD DE MINISTERIO DE DEFENSA SEGUN SOLICITUD 5111 REF: DESEMBOLSO SALDO DEL CONTRATO POR LA ADQUISICION DE LOS EQUIPOS CONTRA INCENDIOS FORESTALES PARA HELICOPTEROS SUPER PUMA AS332 C1 UTILIZADOS EN MISIONES DE AYUDA HUMANITARIA POR LA FZA. AEREA LIB. 00020011103 MINISTERIO DE DEFENSA - INGRESOS VARIOS</t>
  </si>
  <si>
    <t>TRANSFERENCIA DE FONDOS AL EXTERIOR A SOLICITUD DE TESORO GENERAL DE LA NACION SEGUN SOLICITUD 5074 REF: PAGO A LA OFICINA DE LAS NACIONES UNIDAS CONTRA LA DROGA Y EL DELITO (UNODC), POR CONCEPTO DE MEMBRESIA POR USD250.000,00, SEGUN SOLICITUD VRE-DGRM-CS-68/2018. LIB. 00099021001 TGN-RECURSOS ORDINARIOS (3987)</t>
  </si>
  <si>
    <t>NUMERO DE LIBRETA CUT: 00099021001 OPERACIÓN E18 TRANSFERENCIA DEL SISTEMA FINANCIERO POR CUENTA DE TERCEROS A LA CUT Devolucion pagos en exceso Gobierno Autonomo Departamental de Tarija</t>
  </si>
  <si>
    <t>||COMISIONES QUE COBRA EL BANCO DE ESPAÑA POR EL PAGO DEL PRESTAMO DE PDVSA SA137065 VCTO.13-03-2018 POR CUENTA DE YPFB, SEGUN NOTAS DE YPFB DFC-0900 URT-0467/2018 Y DFC-0912 URT-0477/2018 DEL 13-04-2018 LIBRETA 00513012004 LPB-YPFB-UNICOMERCIAL (4030005415/1-2188907)</t>
  </si>
  <si>
    <t>NUMERO DE LIBRETA CUT: 00099021001 OPERACIÓN E18 TRANSFERENCIA DEL SISTEMA FINANCIERO POR CUENTA DE TERCEROS A LA CUT TRANFERENCIA DE RECURSOS FIDEICOMISO CONCLUSION PROYECTO CONSTRUCCION PLANTA DE FUNDICION AUSMELT VINTO</t>
  </si>
  <si>
    <t>||TRANSFERENCIA DE FONDOS S/G. FORMULARIO, CITE' BUN0318/18 DE LA FECHA. (HRE-TSO-2827). DEVOLUCIÓN DE RECURSOS NO EJECUTADOS PROVENIENTES DE COMSALUD MINISTERIO DE SALUD, POR DEFICIT EN ESTABLECIMIENTOS DE SALUD DE 1ER Y 2DO NIVEL DESDE LA GEST. 2014, 2015 Y 2016. A SOLICITUD DEL GAM PUNATA; LIBRETA 00099021001; BUN.</t>
  </si>
  <si>
    <t>AJUSTE COMPLEMENTARIO POR REVALORIZACION SALDOS DE ACTIVOS DE RESERVA Y OBLIGACIONES MONEDA EXTRANJERA (DOLARES) Saldo MO = -1049400615.15 ;Bs/Mo: 6.86000000000 ;Saldo Bs: -7198888219.92</t>
  </si>
  <si>
    <t>AJUSTE COMPLEMENTARIO POR REVALORIZACION SALDOS DE ACTIVOS DE RESERVA Y OBLIGACIONES MONEDA EXTRANJERA (DOLARES) Saldo MO = -1047829772.46 ;Bs/Mo: 6.86000000000 ;Saldo Bs: -7188112239.06</t>
  </si>
  <si>
    <t>De: 00099021001 TRANSFERENCIA A SOLICITUD DE IMPUESTOS NACIONALES S/G NOTA CITE: SIN/GAF/DRF/NOT/00922/2018 PARA DAR CUMPLIMIENTO A INSTRUCCION JUDICIAL MEDIANTE RESOLUCION N 494/2017.HR 6-13384-R</t>
  </si>
  <si>
    <t>AJUSTE COMPLEMENTARIO POR REVALORIZACION SALDOS DE ACTIVOS DE RESERVA Y OBLIGACIONES MONEDA EXTRANJERA (DOLARES) Saldo MO = -1046611110.14 ;Bs/Mo: 6.86000000000 ;Saldo Bs: -7179752215.55</t>
  </si>
  <si>
    <t>AJUSTE COMPLEMENTARIO POR REVALORIZACION SALDOS DE ACTIVOS DE RESERVA Y OBLIGACIONES MONEDA EXTRANJERA (DOLARES) Saldo MO = -1043445405.42 ;Bs/Mo: 6.86000000000 ;Saldo Bs: -7158035481.17</t>
  </si>
  <si>
    <t>AJUSTE COMPLEMENTARIO POR REVALORIZACION SALDOS DE ACTIVOS DE RESERVA Y OBLIGACIONES MONEDA EXTRANJERA (DOLARES) Saldo MO = -1043782971.45 ;Bs/Mo: 6.86000000000 ;Saldo Bs: -7160351184.13</t>
  </si>
  <si>
    <t>00086058001 DEPOSITO DE EFECTIVO, DEPOSITANTE: UCP-PAAP, CONCEPTO: REPOSICION DE COMISIONES BANCARIAS PAAP I, CUENTA DE DEPOSITO: CUENTA UNICA DEL TESORO EN DOLARES AMERICANOS</t>
  </si>
  <si>
    <t>PAGO A FIDA PRÉSTAMO 2000000784 VCTO. 15-05-2018 POR CUENTA DE TGN , NTI. 010752 VALOR 15-05-2018 INTERESES USD 20.137,81 CTA. 5970 CUENTA UNICA DEL TESORO DOLARES AMERICANOS LIB. 00099021001</t>
  </si>
  <si>
    <t>AJUSTE COMPLEMENTARIO POR REVALORIZACION SALDOS DE ACTIVOS DE RESERVA Y OBLIGACIONES MONEDA EXTRANJERA (DOLARES) Saldo MO = -1033713373.44 ;Bs/Mo: 6.86000000000 ;Saldo Bs: -7091273741.79</t>
  </si>
  <si>
    <t>TRANSFERENCIA RECIBIDA DEL EXTERIOR SEGÚN MENSAJES SWIFT Nos. 06894 - 06879 (REM.EXT.) DE FECHA 16-05-2018 POR DESEMBOLSO DE BID PRÉSTAMO 2828/BL-BO REF.: 2828-BL-BO-2 REQ0014 OPS0201820062A LIBRETA N° 00287104315 FPS-U$-INTERNADOS BID 2828/BL-BO</t>
  </si>
  <si>
    <t>AJUSTE COMPLEMENTARIO POR REVALORIZACION SALDOS DE ACTIVOS DE RESERVA Y OBLIGACIONES MONEDA EXTRANJERA (DOLARES) Saldo MO = -1043638756.30 ;Bs/Mo: 6.86000000000 ;Saldo Bs: -7159361868.21</t>
  </si>
  <si>
    <t>AJUSTE COMPLEMENTARIO POR REVALORIZACION SALDOS DE ACTIVOS DE RESERVA Y OBLIGACIONES MONEDA EXTRANJERA (DOLARES) Saldo MO = -1024363816.57 ;Bs/Mo: 6.86000000000 ;Saldo Bs: -7027135781.66</t>
  </si>
  <si>
    <t>AJUSTE COMPLEMENTARIO POR REVALORIZACION SALDOS DE ACTIVOS DE RESERVA Y OBLIGACIONES MONEDA EXTRANJERA (DOLARES) Saldo MO = -1017207724.31 ;Bs/Mo: 6.86000000000 ;Saldo Bs: -6978044988.76</t>
  </si>
  <si>
    <t>AJUSTE COMPLEMENTARIO POR REVALORIZACION SALDOS DE ACTIVOS DE RESERVA Y OBLIGACIONES MONEDA EXTRANJERA (DOLARES) Saldo MO = -1007024740.69 ;Bs/Mo: 6.86000000000 ;Saldo Bs: -6908189721.11</t>
  </si>
  <si>
    <t>AJUSTE COMPLEMENTARIO POR REVALORIZACION SALDOS DE ACTIVOS DE RESERVA Y OBLIGACIONES MONEDA EXTRANJERA (DOLARES) Saldo MO = -1006175561.79 ;Bs/Mo: 6.86000000000 ;Saldo Bs: -6902364353.87</t>
  </si>
  <si>
    <t>AJUSTE COMPLEMENTARIO POR REVALORIZACION SALDOS DE ACTIVOS DE RESERVA Y OBLIGACIONES MONEDA EXTRANJERA (DOLARES) Saldo MO = -991399145.78 ;Bs/Mo: 6.86000000000 ;Saldo Bs: -6800998140.07</t>
  </si>
  <si>
    <t>00132012006</t>
  </si>
  <si>
    <t>De: 00132012006 A:00582012001 TRASPASO DE RECURSOS A SOLICITUD DEL SEDEM S/G NOTA CITE SEDEM/GAF/2018-0119 EN CUMPLIMIENTO AL ART 4 DE D.S. 590 DE 04/08/2010. HR 6-12892-R.</t>
  </si>
  <si>
    <t>00099014102</t>
  </si>
  <si>
    <t>De: 00099014102 A:00222012001 DEVOLUCIÓN DE RECUPERACIONES DE RECLAMOS DE ACREEDORES A FAVOR DEL INIAF GESTIÓN 2017, S/G PROCEDIMIENTO MEFP/VPCF/DGCF/UCCF Nº 421/2018 Y MEFP/VTCP/DGPOT/UAIS/Nº2561/2018. (HR 31-3070-R)</t>
  </si>
  <si>
    <t>De: 00099018014 A:00291038002 TRASPASO DE RECURSOS A SOLICITUD DEL MINISTERIO DE PLANIFICACIÓN DEL DESARROLLO S/G CITE MPD/VIPFE/DGGFE/UAP-001185/2018, DESEMBOLSO UAP/020/2018 CIF UAP/JAP/1278/2016 PROYECTO CONSTRUCCIÓN DE PUENTES CARRASC</t>
  </si>
  <si>
    <t>De: 00099018003 A:00291038002 TRASPASO DE RECURSOS A SOLICITUD DEL MINISTERIO DE PLANIFICACIÓN DEL DESARROLLO S/G CITE MPD/VIPFE/DGGFE/UAP-001185/2018, DESEMBOLSO UAP/020/2018 CIF UAP/JAP/1278/2016 PROYECTO CONSTRUCCIÓN DE PUENTES CARRASC</t>
  </si>
  <si>
    <t>De: 00099014102 A:00660012002 DEVOLUCIÓN DE RECUPERACIONES DE RECLAMOS DE ACREEDORES A FAVOR DEL ORGANO JUDICIAL GESTIÓN 2017, S/G PROCEDIMIENTO MEFP/VPCF/DGCF/UCCF Nº 418/2018 Y MEFP/VTCP/DGPOT/UAIS/Nº2554/2018. (HR 31-2960-R)</t>
  </si>
  <si>
    <t>De: 00099014102 A:00660012002 DEVOLUCIÓN DE RECUPERACIONES DE RECLAMOS DE ACREEDORES A FAVOR DEL ORGANO JUDICIAL GESTIÓN 2017, S/G PROCEDIMIENTO MEFP/VPCF/DGCF/UCCF Nº 433/2018 Y MEFP/VTCP/DGPOT/UAIS/Nº2555/2018. (HR 31-3850-R)</t>
  </si>
  <si>
    <t>De: 00099021001 A:00076014201 TRASPASO DE RECURSOS A SOLICITUD DE LA DGCF S/G NOTA CITE: MEFP/VPCF/DGCF/UCCF Nº 462/2018 POR PROBLEMAS DE SALDOS EN LA LIBRETA DEL MINISTERIO DE MINERÍA Y METALURGIA, EL CUAL DIFICULTA EL TRASPASO DE SALDOS</t>
  </si>
  <si>
    <t>De: 00099021001 A:00076011101 TRL para ANULAR la TRLE Nº 62/Débito Automático según nota CITE: MEFP/VTCP/DGCP/UF-65/2018, informe Técnico MEFP/VTCP/DGCP/UF-56/2017 de la Dir. Gral. de Crédito Público, Inf. Legal MEFP/DGAJ/UAJ/No.168/2017 d</t>
  </si>
  <si>
    <t>De: 00076011101 A:00099021001 TRASPASO DE RECURSOS A SOLICITUD DE LA DGCF S/G NOTA CITE: MEFP/VPCF/DGCF/UCCF Nº 462/2018 POR PROBLEMAS DE SALDOS EN LA LIBRETA DEL MINISTERIO DE MINERÍA Y METALURGIA, EL CUAL DIFICULTA EL TRASPASO DE SALDOS</t>
  </si>
  <si>
    <t>De: 00099014102 A:00660012002 DEVOLUCION DE RECUPERACIONES DE RECLAMOS DE ACREEDORES A FAVOR DEL ORGANO JUDICIAL, GESTION 2017 SOLICITUD REALIZADA MEDIANTE NOTA CITE: Of.UNID.NAL.RRHH. Nº0474/2018 Y PROCEDIMIENTO MEFP/VPCF/DGCF/UCCF Nº 461</t>
  </si>
  <si>
    <t>00213012001</t>
  </si>
  <si>
    <t>De: 00213012001 A:00070014201 Débito Automático s/g inf. CITE: MEFP/VTCP/DGPOT/UPCFTGN/N°51/2018 nota CITE: D.M.T.E.P.S.-Of 0288/18, inf. Técnico MTEPS-INF-UF-TES-046-2018 e Inf. Legal MTEPS-DGAJ-GJ-N-323-2018 del Ministerio de Trabajo, E</t>
  </si>
  <si>
    <t>00378012002</t>
  </si>
  <si>
    <t>De: 00378012002 A:00070014201 Débito Automático s/g inf. CITE: MEFP/VTCP/DGPOT/UPCFTGN/N°51/2018 nota CITE: D.M.T.E.P.S.-Of 0288/18, inf. Técnico MTEPS-INF-UF-TES-046-2018 e Inf. Legal MTEPS-DGAJ-GJ-N-323-2018 del Ministerio de Trabajo, E</t>
  </si>
  <si>
    <t>00344012001</t>
  </si>
  <si>
    <t>De: 00344012001 A:00070014201 Débito Automático s/g inf. CITE: MEFP/VTCP/DGPOT/UPCFTGN/N°51/2018 nota CITE: D.M.T.E.P.S.-Of 0288/18, inf. Técnico MTEPS-INF-UF-TES-046-2018 e Inf. Legal MTEPS-DGAJ-GJ-N-323-2018 del Ministerio de Trabajo, E</t>
  </si>
  <si>
    <t>Ministerio de Justicia</t>
  </si>
  <si>
    <t>O16277130002</t>
  </si>
  <si>
    <t>O16277200002</t>
  </si>
  <si>
    <t>O16277490002</t>
  </si>
  <si>
    <t>O16276740002</t>
  </si>
  <si>
    <t>O16276670002</t>
  </si>
  <si>
    <t>O16276570002</t>
  </si>
  <si>
    <t>O16276530002</t>
  </si>
  <si>
    <t>O16276220002</t>
  </si>
  <si>
    <t>O16277750002</t>
  </si>
  <si>
    <t>B16276600002</t>
  </si>
  <si>
    <t>B16276580002</t>
  </si>
  <si>
    <t>B16276560002</t>
  </si>
  <si>
    <t>B16276520002</t>
  </si>
  <si>
    <t>B16276490002</t>
  </si>
  <si>
    <t>G07503700004</t>
  </si>
  <si>
    <t>G07503730004</t>
  </si>
  <si>
    <t>G07504060004</t>
  </si>
  <si>
    <t>G07503890003</t>
  </si>
  <si>
    <t>S09234720002</t>
  </si>
  <si>
    <t>G07504750003</t>
  </si>
  <si>
    <t>G07504760003</t>
  </si>
  <si>
    <t>G07504770003</t>
  </si>
  <si>
    <t>S09234500001</t>
  </si>
  <si>
    <t>O16281100002</t>
  </si>
  <si>
    <t>O16281290002</t>
  </si>
  <si>
    <t>O16281550002</t>
  </si>
  <si>
    <t>O16281570002</t>
  </si>
  <si>
    <t>O16281580002</t>
  </si>
  <si>
    <t>O16281740002</t>
  </si>
  <si>
    <t>O16281770002</t>
  </si>
  <si>
    <t>O16280930002</t>
  </si>
  <si>
    <t>O16280870002</t>
  </si>
  <si>
    <t>O16280840002</t>
  </si>
  <si>
    <t>O16280710002</t>
  </si>
  <si>
    <t>O16280680002</t>
  </si>
  <si>
    <t>O16280660002</t>
  </si>
  <si>
    <t>O16282720002</t>
  </si>
  <si>
    <t>O16282610002</t>
  </si>
  <si>
    <t>O16282060002</t>
  </si>
  <si>
    <t>O16282160002</t>
  </si>
  <si>
    <t>O16282320002</t>
  </si>
  <si>
    <t>O16282500002</t>
  </si>
  <si>
    <t>B16280760002</t>
  </si>
  <si>
    <t>O16279590002</t>
  </si>
  <si>
    <t>O16279730002</t>
  </si>
  <si>
    <t>O16279740002</t>
  </si>
  <si>
    <t>O16279760002</t>
  </si>
  <si>
    <t>O16279850002</t>
  </si>
  <si>
    <t>O16279960002</t>
  </si>
  <si>
    <t>O16280010002</t>
  </si>
  <si>
    <t>O16285370002</t>
  </si>
  <si>
    <t>O16285230002</t>
  </si>
  <si>
    <t>O16285200002</t>
  </si>
  <si>
    <t>O16285180002</t>
  </si>
  <si>
    <t>O16285020002</t>
  </si>
  <si>
    <t>O16284900002</t>
  </si>
  <si>
    <t>O16284040002</t>
  </si>
  <si>
    <t>O16284180002</t>
  </si>
  <si>
    <t>O16284260002</t>
  </si>
  <si>
    <t>O16284590002</t>
  </si>
  <si>
    <t>O16284720002</t>
  </si>
  <si>
    <t>O16284860002</t>
  </si>
  <si>
    <t>O16285970002</t>
  </si>
  <si>
    <t>O16286260002</t>
  </si>
  <si>
    <t>O16286530002</t>
  </si>
  <si>
    <t>O16286540002</t>
  </si>
  <si>
    <t>O16286620002</t>
  </si>
  <si>
    <t>B16284250002</t>
  </si>
  <si>
    <t>B16284880002</t>
  </si>
  <si>
    <t>B16284920002</t>
  </si>
  <si>
    <t>B16284960002</t>
  </si>
  <si>
    <t>B16285030002</t>
  </si>
  <si>
    <t>G07527020004</t>
  </si>
  <si>
    <t>G07527070004</t>
  </si>
  <si>
    <t>J03408200002</t>
  </si>
  <si>
    <t>J03408210002</t>
  </si>
  <si>
    <t>J03408220002</t>
  </si>
  <si>
    <t>S09236470001</t>
  </si>
  <si>
    <t>O16288870002</t>
  </si>
  <si>
    <t>O16289070002</t>
  </si>
  <si>
    <t>O16289110002</t>
  </si>
  <si>
    <t>O16289120002</t>
  </si>
  <si>
    <t>O16289130002</t>
  </si>
  <si>
    <t>O16289140002</t>
  </si>
  <si>
    <t>O16289150002</t>
  </si>
  <si>
    <t>O16289160002</t>
  </si>
  <si>
    <t>O16289300002</t>
  </si>
  <si>
    <t>O16287950002</t>
  </si>
  <si>
    <t>O16288040002</t>
  </si>
  <si>
    <t>O16288260002</t>
  </si>
  <si>
    <t>O16288290002</t>
  </si>
  <si>
    <t>O16288400002</t>
  </si>
  <si>
    <t>O16288410002</t>
  </si>
  <si>
    <t>O16288430002</t>
  </si>
  <si>
    <t>O16290020002</t>
  </si>
  <si>
    <t>O16290050002</t>
  </si>
  <si>
    <t>O16289440002</t>
  </si>
  <si>
    <t>O16289550002</t>
  </si>
  <si>
    <t>O16289640002</t>
  </si>
  <si>
    <t>O16289750002</t>
  </si>
  <si>
    <t>B16288770002</t>
  </si>
  <si>
    <t>B16289020002</t>
  </si>
  <si>
    <t>G07540150004</t>
  </si>
  <si>
    <t>J03409160002</t>
  </si>
  <si>
    <t>O16292490002</t>
  </si>
  <si>
    <t>O16292520002</t>
  </si>
  <si>
    <t>O16292550002</t>
  </si>
  <si>
    <t>O16292570002</t>
  </si>
  <si>
    <t>O16292590002</t>
  </si>
  <si>
    <t>O16292610002</t>
  </si>
  <si>
    <t>O16292680002</t>
  </si>
  <si>
    <t>O16292770002</t>
  </si>
  <si>
    <t>O16292800002</t>
  </si>
  <si>
    <t>O16292850002</t>
  </si>
  <si>
    <t>O16292860002</t>
  </si>
  <si>
    <t>O16292900002</t>
  </si>
  <si>
    <t>O16291670002</t>
  </si>
  <si>
    <t>O16291680002</t>
  </si>
  <si>
    <t>O16291770002</t>
  </si>
  <si>
    <t>O16291790002</t>
  </si>
  <si>
    <t>O16291810002</t>
  </si>
  <si>
    <t>O16292250002</t>
  </si>
  <si>
    <t>O16292380002</t>
  </si>
  <si>
    <t>O16292390002</t>
  </si>
  <si>
    <t>O16292440002</t>
  </si>
  <si>
    <t>O16292460002</t>
  </si>
  <si>
    <t>O16294090002</t>
  </si>
  <si>
    <t>O16294100002</t>
  </si>
  <si>
    <t>O16294150002</t>
  </si>
  <si>
    <t>O16294180002</t>
  </si>
  <si>
    <t>O16293360002</t>
  </si>
  <si>
    <t>O16293570002</t>
  </si>
  <si>
    <t>O16293580002</t>
  </si>
  <si>
    <t>O16293590002</t>
  </si>
  <si>
    <t>O16293600002</t>
  </si>
  <si>
    <t>O16293720002</t>
  </si>
  <si>
    <t>O16294050002</t>
  </si>
  <si>
    <t>B16292410002</t>
  </si>
  <si>
    <t>B16292470002</t>
  </si>
  <si>
    <t>B16292510002</t>
  </si>
  <si>
    <t>B16292600002</t>
  </si>
  <si>
    <t>B16292620002</t>
  </si>
  <si>
    <t>B16292650002</t>
  </si>
  <si>
    <t>B16292670002</t>
  </si>
  <si>
    <t>B16292690002</t>
  </si>
  <si>
    <t>B16292710002</t>
  </si>
  <si>
    <t>B16292730002</t>
  </si>
  <si>
    <t>O16291650002</t>
  </si>
  <si>
    <t>Q09834210002</t>
  </si>
  <si>
    <t>S09237480001</t>
  </si>
  <si>
    <t>G07552240004</t>
  </si>
  <si>
    <t>J03409820001</t>
  </si>
  <si>
    <t>J03409830001</t>
  </si>
  <si>
    <t>Q09839340002</t>
  </si>
  <si>
    <t>Q09839330002</t>
  </si>
  <si>
    <t>S09237810001</t>
  </si>
  <si>
    <t>O16298200002</t>
  </si>
  <si>
    <t>O16298240002</t>
  </si>
  <si>
    <t>O16298370002</t>
  </si>
  <si>
    <t>O16298710002</t>
  </si>
  <si>
    <t>O16296970002</t>
  </si>
  <si>
    <t>O16297140002</t>
  </si>
  <si>
    <t>O16297650002</t>
  </si>
  <si>
    <t>O16297720002</t>
  </si>
  <si>
    <t>O16297780002</t>
  </si>
  <si>
    <t>O16297890002</t>
  </si>
  <si>
    <t>O16298110002</t>
  </si>
  <si>
    <t>O16298140002</t>
  </si>
  <si>
    <t>O16298170002</t>
  </si>
  <si>
    <t>O16298720002</t>
  </si>
  <si>
    <t>O16298800002</t>
  </si>
  <si>
    <t>O16299330002</t>
  </si>
  <si>
    <t>O16299380002</t>
  </si>
  <si>
    <t>O16299470002</t>
  </si>
  <si>
    <t>B16296010002</t>
  </si>
  <si>
    <t>B16296880002</t>
  </si>
  <si>
    <t>O16296530002</t>
  </si>
  <si>
    <t>O16296540002</t>
  </si>
  <si>
    <t>S09239300002</t>
  </si>
  <si>
    <t>S09239300003</t>
  </si>
  <si>
    <t>S09239300004</t>
  </si>
  <si>
    <t>S09239750002</t>
  </si>
  <si>
    <t>O16301140002</t>
  </si>
  <si>
    <t>O16301050002</t>
  </si>
  <si>
    <t>O16301030002</t>
  </si>
  <si>
    <t>O16300850002</t>
  </si>
  <si>
    <t>O16300730002</t>
  </si>
  <si>
    <t>B16300750002</t>
  </si>
  <si>
    <t>B16301040002</t>
  </si>
  <si>
    <t>Q09850230002</t>
  </si>
  <si>
    <t>Q09851040002</t>
  </si>
  <si>
    <t>O16303570002</t>
  </si>
  <si>
    <t>O16303540002</t>
  </si>
  <si>
    <t>O16303980002</t>
  </si>
  <si>
    <t>O16304270002</t>
  </si>
  <si>
    <t>O16304300002</t>
  </si>
  <si>
    <t>O16303320002</t>
  </si>
  <si>
    <t>O16305100002</t>
  </si>
  <si>
    <t>O16305220002</t>
  </si>
  <si>
    <t>O16304330002</t>
  </si>
  <si>
    <t>O16304700002</t>
  </si>
  <si>
    <t>O16304820002</t>
  </si>
  <si>
    <t>O16304890002</t>
  </si>
  <si>
    <t>O16304940002</t>
  </si>
  <si>
    <t>B16303780002</t>
  </si>
  <si>
    <t>B16304090002</t>
  </si>
  <si>
    <t>B16304110002</t>
  </si>
  <si>
    <t>B16304140002</t>
  </si>
  <si>
    <t>B16304180002</t>
  </si>
  <si>
    <t>B16304230002</t>
  </si>
  <si>
    <t>B16304280002</t>
  </si>
  <si>
    <t>B16304320002</t>
  </si>
  <si>
    <t>B16304340002</t>
  </si>
  <si>
    <t>Q09855450002</t>
  </si>
  <si>
    <t>Q09855610002</t>
  </si>
  <si>
    <t>Q09855660002</t>
  </si>
  <si>
    <t>O16307900002</t>
  </si>
  <si>
    <t>O16308530002</t>
  </si>
  <si>
    <t>O16308810002</t>
  </si>
  <si>
    <t>O16307350002</t>
  </si>
  <si>
    <t>O16307530002</t>
  </si>
  <si>
    <t>O16307550002</t>
  </si>
  <si>
    <t>O16307590002</t>
  </si>
  <si>
    <t>O16307620002</t>
  </si>
  <si>
    <t>O16309740002</t>
  </si>
  <si>
    <t>O16309180002</t>
  </si>
  <si>
    <t>O16309260002</t>
  </si>
  <si>
    <t>O16309270002</t>
  </si>
  <si>
    <t>O16309320002</t>
  </si>
  <si>
    <t>B16307960002</t>
  </si>
  <si>
    <t>B16308190002</t>
  </si>
  <si>
    <t>B16308270002</t>
  </si>
  <si>
    <t>B16308300002</t>
  </si>
  <si>
    <t>B16306780002</t>
  </si>
  <si>
    <t>B16306810002</t>
  </si>
  <si>
    <t>B16307060002</t>
  </si>
  <si>
    <t>B16307400002</t>
  </si>
  <si>
    <t>O16306820002</t>
  </si>
  <si>
    <t>O16307010002</t>
  </si>
  <si>
    <t>O16307070002</t>
  </si>
  <si>
    <t>O16307110002</t>
  </si>
  <si>
    <t>O16307120002</t>
  </si>
  <si>
    <t>G07599150001</t>
  </si>
  <si>
    <t>G07602390008</t>
  </si>
  <si>
    <t>S09244330002</t>
  </si>
  <si>
    <t>O16312030002</t>
  </si>
  <si>
    <t>O16311580002</t>
  </si>
  <si>
    <t>O16312440002</t>
  </si>
  <si>
    <t>O16312680002</t>
  </si>
  <si>
    <t>O16313830002</t>
  </si>
  <si>
    <t>O16314000002</t>
  </si>
  <si>
    <t>O16312750002</t>
  </si>
  <si>
    <t>O16312970002</t>
  </si>
  <si>
    <t>O16313420002</t>
  </si>
  <si>
    <t>O16313440002</t>
  </si>
  <si>
    <t>O16313580002</t>
  </si>
  <si>
    <t>B16311570002</t>
  </si>
  <si>
    <t>B16311820002</t>
  </si>
  <si>
    <t>B16312260002</t>
  </si>
  <si>
    <t>B16312480002</t>
  </si>
  <si>
    <t>B16312500002</t>
  </si>
  <si>
    <t>J03414410002</t>
  </si>
  <si>
    <t>J03414450002</t>
  </si>
  <si>
    <t>S09245000002</t>
  </si>
  <si>
    <t>O16317200002</t>
  </si>
  <si>
    <t>O16317160002</t>
  </si>
  <si>
    <t>O16317490002</t>
  </si>
  <si>
    <t>O16317500002</t>
  </si>
  <si>
    <t>O16317520002</t>
  </si>
  <si>
    <t>O16317540002</t>
  </si>
  <si>
    <t>O16317560002</t>
  </si>
  <si>
    <t>O16317680002</t>
  </si>
  <si>
    <t>O16316350002</t>
  </si>
  <si>
    <t>O16316540002</t>
  </si>
  <si>
    <t>O16317000002</t>
  </si>
  <si>
    <t>O16317860002</t>
  </si>
  <si>
    <t>O16317950002</t>
  </si>
  <si>
    <t>O16318130002</t>
  </si>
  <si>
    <t>O16318450002</t>
  </si>
  <si>
    <t>B16315650002</t>
  </si>
  <si>
    <t>O16315990002</t>
  </si>
  <si>
    <t>O16316050002</t>
  </si>
  <si>
    <t>O16316090002</t>
  </si>
  <si>
    <t>G07618000003</t>
  </si>
  <si>
    <t>G07618010004</t>
  </si>
  <si>
    <t>G07618020004</t>
  </si>
  <si>
    <t>G07618590003</t>
  </si>
  <si>
    <t>O16321490002</t>
  </si>
  <si>
    <t>O16321330002</t>
  </si>
  <si>
    <t>O16321320002</t>
  </si>
  <si>
    <t>O16321830002</t>
  </si>
  <si>
    <t>O16320850002</t>
  </si>
  <si>
    <t>O16320860002</t>
  </si>
  <si>
    <t>O16321090002</t>
  </si>
  <si>
    <t>O16321130002</t>
  </si>
  <si>
    <t>O16321230002</t>
  </si>
  <si>
    <t>O16323210002</t>
  </si>
  <si>
    <t>O16323230002</t>
  </si>
  <si>
    <t>O16322170002</t>
  </si>
  <si>
    <t>O16322260002</t>
  </si>
  <si>
    <t>O16322310002</t>
  </si>
  <si>
    <t>B16320290002</t>
  </si>
  <si>
    <t>B16320300002</t>
  </si>
  <si>
    <t>B16320330002</t>
  </si>
  <si>
    <t>B16320360002</t>
  </si>
  <si>
    <t>B16320470002</t>
  </si>
  <si>
    <t>B16320810002</t>
  </si>
  <si>
    <t>B16320840002</t>
  </si>
  <si>
    <t>O16320660002</t>
  </si>
  <si>
    <t>O16319770002</t>
  </si>
  <si>
    <t>G07624940004</t>
  </si>
  <si>
    <t>G07630990004</t>
  </si>
  <si>
    <t>G07631040004</t>
  </si>
  <si>
    <t>J03415490002</t>
  </si>
  <si>
    <t>J03415480001</t>
  </si>
  <si>
    <t>J03415580001</t>
  </si>
  <si>
    <t>J03415590001</t>
  </si>
  <si>
    <t>J03415600001</t>
  </si>
  <si>
    <t>J03415610001</t>
  </si>
  <si>
    <t>J03415620001</t>
  </si>
  <si>
    <t>J03415630001</t>
  </si>
  <si>
    <t>J03415640001</t>
  </si>
  <si>
    <t>J03415650001</t>
  </si>
  <si>
    <t>J03415660001</t>
  </si>
  <si>
    <t>J03415670001</t>
  </si>
  <si>
    <t>J03415680001</t>
  </si>
  <si>
    <t>J03415690001</t>
  </si>
  <si>
    <t>J03415700001</t>
  </si>
  <si>
    <t>J03415710001</t>
  </si>
  <si>
    <t>J03415720001</t>
  </si>
  <si>
    <t>J03415730001</t>
  </si>
  <si>
    <t>J03415740001</t>
  </si>
  <si>
    <t>J03415750001</t>
  </si>
  <si>
    <t>J03415760001</t>
  </si>
  <si>
    <t>J03415770001</t>
  </si>
  <si>
    <t>J03415780001</t>
  </si>
  <si>
    <t>J03415790001</t>
  </si>
  <si>
    <t>J03415800001</t>
  </si>
  <si>
    <t>J03415810001</t>
  </si>
  <si>
    <t>J03415820001</t>
  </si>
  <si>
    <t>J03415830001</t>
  </si>
  <si>
    <t>J03415840001</t>
  </si>
  <si>
    <t>J03415850001</t>
  </si>
  <si>
    <t>J03415860001</t>
  </si>
  <si>
    <t>J03415870001</t>
  </si>
  <si>
    <t>S09247560002</t>
  </si>
  <si>
    <t>S09247570001</t>
  </si>
  <si>
    <t>O16325190002</t>
  </si>
  <si>
    <t>O16325010002</t>
  </si>
  <si>
    <t>O16324960002</t>
  </si>
  <si>
    <t>O16324920002</t>
  </si>
  <si>
    <t>O16324890002</t>
  </si>
  <si>
    <t>O16324790002</t>
  </si>
  <si>
    <t>O16324770002</t>
  </si>
  <si>
    <t>O16324760002</t>
  </si>
  <si>
    <t>O16325980002</t>
  </si>
  <si>
    <t>O16325920002</t>
  </si>
  <si>
    <t>O16325740002</t>
  </si>
  <si>
    <t>O16325360002</t>
  </si>
  <si>
    <t>O16325340002</t>
  </si>
  <si>
    <t>O16325310002</t>
  </si>
  <si>
    <t>O16325270002</t>
  </si>
  <si>
    <t>O16325240002</t>
  </si>
  <si>
    <t>O16325230002</t>
  </si>
  <si>
    <t>O16325210002</t>
  </si>
  <si>
    <t>O16324290002</t>
  </si>
  <si>
    <t>O16327890002</t>
  </si>
  <si>
    <t>O16327820002</t>
  </si>
  <si>
    <t>O16326640002</t>
  </si>
  <si>
    <t>O16326560002</t>
  </si>
  <si>
    <t>O16326500002</t>
  </si>
  <si>
    <t>O16326310002</t>
  </si>
  <si>
    <t>O16326200002</t>
  </si>
  <si>
    <t>O16326170002</t>
  </si>
  <si>
    <t>O16326140002</t>
  </si>
  <si>
    <t>O16327410002</t>
  </si>
  <si>
    <t>O16327350002</t>
  </si>
  <si>
    <t>O16326980002</t>
  </si>
  <si>
    <t>O16326900002</t>
  </si>
  <si>
    <t>O16326880002</t>
  </si>
  <si>
    <t>B16325970002</t>
  </si>
  <si>
    <t>B16325140002</t>
  </si>
  <si>
    <t>B16325130002</t>
  </si>
  <si>
    <t>B16325100002</t>
  </si>
  <si>
    <t>B16325090002</t>
  </si>
  <si>
    <t>B16325080002</t>
  </si>
  <si>
    <t>B16325070002</t>
  </si>
  <si>
    <t>B16325050002</t>
  </si>
  <si>
    <t>B16324880002</t>
  </si>
  <si>
    <t>B16325690002</t>
  </si>
  <si>
    <t>B16325500002</t>
  </si>
  <si>
    <t>B16325470002</t>
  </si>
  <si>
    <t>B16325420002</t>
  </si>
  <si>
    <t>B16325410002</t>
  </si>
  <si>
    <t>B16325390002</t>
  </si>
  <si>
    <t>B16325370002</t>
  </si>
  <si>
    <t>J03416530001</t>
  </si>
  <si>
    <t>J03416540001</t>
  </si>
  <si>
    <t>J03416550001</t>
  </si>
  <si>
    <t>J03416560001</t>
  </si>
  <si>
    <t>J03416570001</t>
  </si>
  <si>
    <t>J03416580001</t>
  </si>
  <si>
    <t>J03416590001</t>
  </si>
  <si>
    <t>J03416600001</t>
  </si>
  <si>
    <t>J03416610001</t>
  </si>
  <si>
    <t>J03416620001</t>
  </si>
  <si>
    <t>J03416630001</t>
  </si>
  <si>
    <t>J03416640001</t>
  </si>
  <si>
    <t>J03416650001</t>
  </si>
  <si>
    <t>J03416660001</t>
  </si>
  <si>
    <t>J03416670001</t>
  </si>
  <si>
    <t>J03416680001</t>
  </si>
  <si>
    <t>J03416690001</t>
  </si>
  <si>
    <t>J03416700001</t>
  </si>
  <si>
    <t>J03415890001</t>
  </si>
  <si>
    <t>J03415900001</t>
  </si>
  <si>
    <t>J03415910001</t>
  </si>
  <si>
    <t>J03415920001</t>
  </si>
  <si>
    <t>J03415930001</t>
  </si>
  <si>
    <t>J03415940001</t>
  </si>
  <si>
    <t>J03415950001</t>
  </si>
  <si>
    <t>J03415960001</t>
  </si>
  <si>
    <t>J03415970001</t>
  </si>
  <si>
    <t>J03415980001</t>
  </si>
  <si>
    <t>J03415990001</t>
  </si>
  <si>
    <t>J03416000001</t>
  </si>
  <si>
    <t>J03416010001</t>
  </si>
  <si>
    <t>J03416020001</t>
  </si>
  <si>
    <t>J03416030001</t>
  </si>
  <si>
    <t>J03416040001</t>
  </si>
  <si>
    <t>J03416050001</t>
  </si>
  <si>
    <t>J03416060001</t>
  </si>
  <si>
    <t>J03416070001</t>
  </si>
  <si>
    <t>J03416080001</t>
  </si>
  <si>
    <t>J03416090001</t>
  </si>
  <si>
    <t>J03416100001</t>
  </si>
  <si>
    <t>J03416110001</t>
  </si>
  <si>
    <t>J03416120001</t>
  </si>
  <si>
    <t>J03416130001</t>
  </si>
  <si>
    <t>J03416140001</t>
  </si>
  <si>
    <t>J03416150001</t>
  </si>
  <si>
    <t>J03416160001</t>
  </si>
  <si>
    <t>J03416170001</t>
  </si>
  <si>
    <t>J03416180001</t>
  </si>
  <si>
    <t>J03416190001</t>
  </si>
  <si>
    <t>J03416200001</t>
  </si>
  <si>
    <t>J03416210001</t>
  </si>
  <si>
    <t>J03416220001</t>
  </si>
  <si>
    <t>J03416230001</t>
  </si>
  <si>
    <t>J03416240001</t>
  </si>
  <si>
    <t>J03416250001</t>
  </si>
  <si>
    <t>J03416260001</t>
  </si>
  <si>
    <t>J03416270001</t>
  </si>
  <si>
    <t>J03416280001</t>
  </si>
  <si>
    <t>J03416290001</t>
  </si>
  <si>
    <t>J03416300001</t>
  </si>
  <si>
    <t>J03416310001</t>
  </si>
  <si>
    <t>J03416320001</t>
  </si>
  <si>
    <t>J03416330001</t>
  </si>
  <si>
    <t>J03416340001</t>
  </si>
  <si>
    <t>J03416350001</t>
  </si>
  <si>
    <t>J03416360001</t>
  </si>
  <si>
    <t>J03416370001</t>
  </si>
  <si>
    <t>J03416380001</t>
  </si>
  <si>
    <t>J03416390001</t>
  </si>
  <si>
    <t>J03416400001</t>
  </si>
  <si>
    <t>J03416410001</t>
  </si>
  <si>
    <t>J03416420001</t>
  </si>
  <si>
    <t>J03416430001</t>
  </si>
  <si>
    <t>J03416440001</t>
  </si>
  <si>
    <t>J03416450001</t>
  </si>
  <si>
    <t>J03416460001</t>
  </si>
  <si>
    <t>J03416470001</t>
  </si>
  <si>
    <t>J03416480001</t>
  </si>
  <si>
    <t>J03416490001</t>
  </si>
  <si>
    <t>J03416500001</t>
  </si>
  <si>
    <t>J03416510001</t>
  </si>
  <si>
    <t>J03416520001</t>
  </si>
  <si>
    <t>J03417160001</t>
  </si>
  <si>
    <t>J03416790001</t>
  </si>
  <si>
    <t>J03416800001</t>
  </si>
  <si>
    <t>J03416810001</t>
  </si>
  <si>
    <t>J03416820001</t>
  </si>
  <si>
    <t>J03416830001</t>
  </si>
  <si>
    <t>J03416840001</t>
  </si>
  <si>
    <t>J03416850001</t>
  </si>
  <si>
    <t>J03416860001</t>
  </si>
  <si>
    <t>J03416870001</t>
  </si>
  <si>
    <t>J03416880001</t>
  </si>
  <si>
    <t>J03416890001</t>
  </si>
  <si>
    <t>J03416900001</t>
  </si>
  <si>
    <t>J03416910001</t>
  </si>
  <si>
    <t>J03416920001</t>
  </si>
  <si>
    <t>J03416930001</t>
  </si>
  <si>
    <t>J03416940001</t>
  </si>
  <si>
    <t>J03416950001</t>
  </si>
  <si>
    <t>J03416960001</t>
  </si>
  <si>
    <t>J03416970001</t>
  </si>
  <si>
    <t>J03416980001</t>
  </si>
  <si>
    <t>J03416990001</t>
  </si>
  <si>
    <t>J03417000001</t>
  </si>
  <si>
    <t>J03417010001</t>
  </si>
  <si>
    <t>J03417020001</t>
  </si>
  <si>
    <t>J03417030001</t>
  </si>
  <si>
    <t>J03417040001</t>
  </si>
  <si>
    <t>J03417050001</t>
  </si>
  <si>
    <t>J03417060001</t>
  </si>
  <si>
    <t>J03417070001</t>
  </si>
  <si>
    <t>J03417080001</t>
  </si>
  <si>
    <t>J03417090001</t>
  </si>
  <si>
    <t>J03417100001</t>
  </si>
  <si>
    <t>J03417110001</t>
  </si>
  <si>
    <t>J03417120001</t>
  </si>
  <si>
    <t>J03417130001</t>
  </si>
  <si>
    <t>J03417140001</t>
  </si>
  <si>
    <t>J03417150001</t>
  </si>
  <si>
    <t>G07643740004</t>
  </si>
  <si>
    <t>G07643750004</t>
  </si>
  <si>
    <t>Q09882040002</t>
  </si>
  <si>
    <t>G07646060003</t>
  </si>
  <si>
    <t>G07646070003</t>
  </si>
  <si>
    <t>O16331370002</t>
  </si>
  <si>
    <t>O16331170002</t>
  </si>
  <si>
    <t>O16332160002</t>
  </si>
  <si>
    <t>O16329900002</t>
  </si>
  <si>
    <t>O16329820002</t>
  </si>
  <si>
    <t>O16329540002</t>
  </si>
  <si>
    <t>O16330870002</t>
  </si>
  <si>
    <t>O16330540002</t>
  </si>
  <si>
    <t>O16330160002</t>
  </si>
  <si>
    <t>B16329770002</t>
  </si>
  <si>
    <t>B16329500002</t>
  </si>
  <si>
    <t>B16329140002</t>
  </si>
  <si>
    <t>Q09886470002</t>
  </si>
  <si>
    <t>G07656170001</t>
  </si>
  <si>
    <t>J03418530002</t>
  </si>
  <si>
    <t>J03419020002</t>
  </si>
  <si>
    <t>J03419030002</t>
  </si>
  <si>
    <t>S09249700001</t>
  </si>
  <si>
    <t>I00758840002</t>
  </si>
  <si>
    <t>O16335200002</t>
  </si>
  <si>
    <t>O16335280002</t>
  </si>
  <si>
    <t>O16335290002</t>
  </si>
  <si>
    <t>O16335510002</t>
  </si>
  <si>
    <t>O16334260002</t>
  </si>
  <si>
    <t>O16334280002</t>
  </si>
  <si>
    <t>O16334310002</t>
  </si>
  <si>
    <t>O16334320002</t>
  </si>
  <si>
    <t>O16334340002</t>
  </si>
  <si>
    <t>O16334370002</t>
  </si>
  <si>
    <t>O16334380002</t>
  </si>
  <si>
    <t>O16334420002</t>
  </si>
  <si>
    <t>O16334430002</t>
  </si>
  <si>
    <t>O16334440002</t>
  </si>
  <si>
    <t>O16334450002</t>
  </si>
  <si>
    <t>O16334470002</t>
  </si>
  <si>
    <t>O16334490002</t>
  </si>
  <si>
    <t>O16334600002</t>
  </si>
  <si>
    <t>O16336320002</t>
  </si>
  <si>
    <t>O16336570002</t>
  </si>
  <si>
    <t>O16336620002</t>
  </si>
  <si>
    <t>O16333430002</t>
  </si>
  <si>
    <t>O16333460002</t>
  </si>
  <si>
    <t>O16333490002</t>
  </si>
  <si>
    <t>O16333720002</t>
  </si>
  <si>
    <t>O16333970002</t>
  </si>
  <si>
    <t>O16334030002</t>
  </si>
  <si>
    <t>O16334070002</t>
  </si>
  <si>
    <t>G07663290003</t>
  </si>
  <si>
    <t>G07663300003</t>
  </si>
  <si>
    <t>G07663310003</t>
  </si>
  <si>
    <t>G07663320003</t>
  </si>
  <si>
    <t>Q09892090002</t>
  </si>
  <si>
    <t>G07667750004</t>
  </si>
  <si>
    <t>O16338670002</t>
  </si>
  <si>
    <t>O16338660002</t>
  </si>
  <si>
    <t>O16338290002</t>
  </si>
  <si>
    <t>O16338680002</t>
  </si>
  <si>
    <t>O16340820002</t>
  </si>
  <si>
    <t>O16340890002</t>
  </si>
  <si>
    <t>O16340360002</t>
  </si>
  <si>
    <t>O16340610002</t>
  </si>
  <si>
    <t>B16338960002</t>
  </si>
  <si>
    <t>B16338990002</t>
  </si>
  <si>
    <t>B16339000002</t>
  </si>
  <si>
    <t>B16339740002</t>
  </si>
  <si>
    <t>Q09897800002</t>
  </si>
  <si>
    <t>J03421600002</t>
  </si>
  <si>
    <t>J03421640002</t>
  </si>
  <si>
    <t>J03421660002</t>
  </si>
  <si>
    <t>J03421700002</t>
  </si>
  <si>
    <t>Q09900490002</t>
  </si>
  <si>
    <t>G07682740003</t>
  </si>
  <si>
    <t>L00044120001</t>
  </si>
  <si>
    <t>O16342940002</t>
  </si>
  <si>
    <t>O16343070002</t>
  </si>
  <si>
    <t>O16343090002</t>
  </si>
  <si>
    <t>O16343340002</t>
  </si>
  <si>
    <t>O16343350002</t>
  </si>
  <si>
    <t>O16343490002</t>
  </si>
  <si>
    <t>O16344810002</t>
  </si>
  <si>
    <t>O16345120002</t>
  </si>
  <si>
    <t>O16345450002</t>
  </si>
  <si>
    <t>O16345480002</t>
  </si>
  <si>
    <t>O16343600002</t>
  </si>
  <si>
    <t>O16343790002</t>
  </si>
  <si>
    <t>B16343890002</t>
  </si>
  <si>
    <t>S09252200002</t>
  </si>
  <si>
    <t>J03423030002</t>
  </si>
  <si>
    <t>O16348120002</t>
  </si>
  <si>
    <t>O16348110002</t>
  </si>
  <si>
    <t>O16347930002</t>
  </si>
  <si>
    <t>O16347880002</t>
  </si>
  <si>
    <t>O16347820002</t>
  </si>
  <si>
    <t>O16348210002</t>
  </si>
  <si>
    <t>O16348520002</t>
  </si>
  <si>
    <t>O16348530002</t>
  </si>
  <si>
    <t>O16348590002</t>
  </si>
  <si>
    <t>O16346710002</t>
  </si>
  <si>
    <t>O16347110002</t>
  </si>
  <si>
    <t>O16347270002</t>
  </si>
  <si>
    <t>O16347310002</t>
  </si>
  <si>
    <t>O16347340002</t>
  </si>
  <si>
    <t>O16347430002</t>
  </si>
  <si>
    <t>O16347490002</t>
  </si>
  <si>
    <t>O16347500002</t>
  </si>
  <si>
    <t>O16348800002</t>
  </si>
  <si>
    <t>O16348870002</t>
  </si>
  <si>
    <t>O16348900002</t>
  </si>
  <si>
    <t>B16346990002</t>
  </si>
  <si>
    <t>B16347580002</t>
  </si>
  <si>
    <t>B16347630002</t>
  </si>
  <si>
    <t>Q09911310002</t>
  </si>
  <si>
    <t>O16351920002</t>
  </si>
  <si>
    <t>O16351930002</t>
  </si>
  <si>
    <t>O16352470002</t>
  </si>
  <si>
    <t>O16351240002</t>
  </si>
  <si>
    <t>O16351260002</t>
  </si>
  <si>
    <t>O16351410002</t>
  </si>
  <si>
    <t>O16351430002</t>
  </si>
  <si>
    <t>O16351790002</t>
  </si>
  <si>
    <t>O16353000002</t>
  </si>
  <si>
    <t>B16351600002</t>
  </si>
  <si>
    <t>B16351610002</t>
  </si>
  <si>
    <t>B16351630002</t>
  </si>
  <si>
    <t>B16351660002</t>
  </si>
  <si>
    <t>B16351290002</t>
  </si>
  <si>
    <t>O16350630002</t>
  </si>
  <si>
    <t>O16350650002</t>
  </si>
  <si>
    <t>O16350770002</t>
  </si>
  <si>
    <t>B16351710002</t>
  </si>
  <si>
    <t>G07710790003</t>
  </si>
  <si>
    <t>Q09914820002</t>
  </si>
  <si>
    <t>J03424800002</t>
  </si>
  <si>
    <t>Q09914900002</t>
  </si>
  <si>
    <t>Q09914960002</t>
  </si>
  <si>
    <t>J03424780001</t>
  </si>
  <si>
    <t>G07715970003</t>
  </si>
  <si>
    <t>G07715960003</t>
  </si>
  <si>
    <t>G07715950003</t>
  </si>
  <si>
    <t>G07715980003</t>
  </si>
  <si>
    <t>G07715990003</t>
  </si>
  <si>
    <t>G07716000003</t>
  </si>
  <si>
    <t>L00044130002</t>
  </si>
  <si>
    <t>O16356990002</t>
  </si>
  <si>
    <t>O16356660002</t>
  </si>
  <si>
    <t>O16356470002</t>
  </si>
  <si>
    <t>O16356390002</t>
  </si>
  <si>
    <t>O16358150002</t>
  </si>
  <si>
    <t>O16357790002</t>
  </si>
  <si>
    <t>O16357760002</t>
  </si>
  <si>
    <t>O16357600002</t>
  </si>
  <si>
    <t>O16357530002</t>
  </si>
  <si>
    <t>O16357510002</t>
  </si>
  <si>
    <t>O16357390002</t>
  </si>
  <si>
    <t>B16355270002</t>
  </si>
  <si>
    <t>B16354570002</t>
  </si>
  <si>
    <t>B16356090002</t>
  </si>
  <si>
    <t>B16355990002</t>
  </si>
  <si>
    <t>O16355190002</t>
  </si>
  <si>
    <t>O16355770002</t>
  </si>
  <si>
    <t>O16354780002</t>
  </si>
  <si>
    <t>O16354810002</t>
  </si>
  <si>
    <t>O16354830002</t>
  </si>
  <si>
    <t>J03425040002</t>
  </si>
  <si>
    <t>J03425050002</t>
  </si>
  <si>
    <t>J03425060002</t>
  </si>
  <si>
    <t>J03425090002</t>
  </si>
  <si>
    <t>J03425100002</t>
  </si>
  <si>
    <t>J03425120002</t>
  </si>
  <si>
    <t>G07723040003</t>
  </si>
  <si>
    <t>G07723010003</t>
  </si>
  <si>
    <t>G07723110003</t>
  </si>
  <si>
    <t>G07724420003</t>
  </si>
  <si>
    <t>G07724450003</t>
  </si>
  <si>
    <t>G07724470004</t>
  </si>
  <si>
    <t>G07725900001</t>
  </si>
  <si>
    <t>G07726030004</t>
  </si>
  <si>
    <t>G07729460004</t>
  </si>
  <si>
    <t>T03839270001</t>
  </si>
  <si>
    <t>T03839290001</t>
  </si>
  <si>
    <t>T03839310001</t>
  </si>
  <si>
    <t>T03839330001</t>
  </si>
  <si>
    <t>T03839350001</t>
  </si>
  <si>
    <t>T03839370001</t>
  </si>
  <si>
    <t>T03839390001</t>
  </si>
  <si>
    <t>T03839410001</t>
  </si>
  <si>
    <t>T03839430001</t>
  </si>
  <si>
    <t>T03839450001</t>
  </si>
  <si>
    <t>T03839470001</t>
  </si>
  <si>
    <t>T03839490001</t>
  </si>
  <si>
    <t>T03839510001</t>
  </si>
  <si>
    <t>T03839530001</t>
  </si>
  <si>
    <t>T03839550001</t>
  </si>
  <si>
    <t>T03839570001</t>
  </si>
  <si>
    <t>T03839590001</t>
  </si>
  <si>
    <t>T03839610001</t>
  </si>
  <si>
    <t>T03839630001</t>
  </si>
  <si>
    <t>T03839650001</t>
  </si>
  <si>
    <t>T03839670001</t>
  </si>
  <si>
    <t>T03839690001</t>
  </si>
  <si>
    <t>T03839710001</t>
  </si>
  <si>
    <t>T03839730001</t>
  </si>
  <si>
    <t>T03839750001</t>
  </si>
  <si>
    <t>T03839770001</t>
  </si>
  <si>
    <t>T03839790001</t>
  </si>
  <si>
    <t>T03839810001</t>
  </si>
  <si>
    <t>T03839830001</t>
  </si>
  <si>
    <t>T03839850001</t>
  </si>
  <si>
    <t>T03839870001</t>
  </si>
  <si>
    <t>T03839890001</t>
  </si>
  <si>
    <t>T03839910001</t>
  </si>
  <si>
    <t>T03839930001</t>
  </si>
  <si>
    <t>T03839950001</t>
  </si>
  <si>
    <t>T03839970001</t>
  </si>
  <si>
    <t>T03839990001</t>
  </si>
  <si>
    <t>T03840010001</t>
  </si>
  <si>
    <t>T03840030001</t>
  </si>
  <si>
    <t>T03840050001</t>
  </si>
  <si>
    <t>T03840070001</t>
  </si>
  <si>
    <t>T03840090001</t>
  </si>
  <si>
    <t>T03840110001</t>
  </si>
  <si>
    <t>T03840130001</t>
  </si>
  <si>
    <t>T03840150001</t>
  </si>
  <si>
    <t>T03840170001</t>
  </si>
  <si>
    <t>T03840190001</t>
  </si>
  <si>
    <t>T03840210001</t>
  </si>
  <si>
    <t>T03840230001</t>
  </si>
  <si>
    <t>T03840250001</t>
  </si>
  <si>
    <t>T03840270001</t>
  </si>
  <si>
    <t>T03840290001</t>
  </si>
  <si>
    <t>T03840310001</t>
  </si>
  <si>
    <t>T03840330001</t>
  </si>
  <si>
    <t>T03840350001</t>
  </si>
  <si>
    <t>T03840370001</t>
  </si>
  <si>
    <t>T03840390001</t>
  </si>
  <si>
    <t>T03840410001</t>
  </si>
  <si>
    <t>T03840430001</t>
  </si>
  <si>
    <t>T03840450001</t>
  </si>
  <si>
    <t>T03840470001</t>
  </si>
  <si>
    <t>T03840490001</t>
  </si>
  <si>
    <t>T03840510001</t>
  </si>
  <si>
    <t>T03840530001</t>
  </si>
  <si>
    <t>T03840550001</t>
  </si>
  <si>
    <t>T03840570001</t>
  </si>
  <si>
    <t>T03840590001</t>
  </si>
  <si>
    <t>T03840610001</t>
  </si>
  <si>
    <t>T03840630001</t>
  </si>
  <si>
    <t>T03840650001</t>
  </si>
  <si>
    <t>T03840670001</t>
  </si>
  <si>
    <t>T03840690001</t>
  </si>
  <si>
    <t>T03840710001</t>
  </si>
  <si>
    <t>T03840730001</t>
  </si>
  <si>
    <t>T03840750001</t>
  </si>
  <si>
    <t>T03840770001</t>
  </si>
  <si>
    <t>T03840790001</t>
  </si>
  <si>
    <t>T03840810001</t>
  </si>
  <si>
    <t>T03840830001</t>
  </si>
  <si>
    <t>T03840850001</t>
  </si>
  <si>
    <t>T03840870001</t>
  </si>
  <si>
    <t>T03840890001</t>
  </si>
  <si>
    <t>T03840910001</t>
  </si>
  <si>
    <t>T03840930001</t>
  </si>
  <si>
    <t>T03840950001</t>
  </si>
  <si>
    <t>T03840970001</t>
  </si>
  <si>
    <t>T03840990001</t>
  </si>
  <si>
    <t>T03841010001</t>
  </si>
  <si>
    <t>T03841030001</t>
  </si>
  <si>
    <t>T03841050001</t>
  </si>
  <si>
    <t>T03841070001</t>
  </si>
  <si>
    <t>T03841090001</t>
  </si>
  <si>
    <t>T03841110001</t>
  </si>
  <si>
    <t>T03841130001</t>
  </si>
  <si>
    <t>T03841150001</t>
  </si>
  <si>
    <t>T03841170001</t>
  </si>
  <si>
    <t>T03841190001</t>
  </si>
  <si>
    <t>T03841210001</t>
  </si>
  <si>
    <t>T03841230001</t>
  </si>
  <si>
    <t>T03841250001</t>
  </si>
  <si>
    <t>T03841270001</t>
  </si>
  <si>
    <t>T03841290001</t>
  </si>
  <si>
    <t>T03841310001</t>
  </si>
  <si>
    <t>T03841330001</t>
  </si>
  <si>
    <t>T03841350001</t>
  </si>
  <si>
    <t>S09259130002</t>
  </si>
  <si>
    <t>G07732520003</t>
  </si>
  <si>
    <t>S09259430002</t>
  </si>
  <si>
    <t>S09259520002</t>
  </si>
  <si>
    <t>S09259590002</t>
  </si>
  <si>
    <t>G07732890003</t>
  </si>
  <si>
    <t>S09259150001</t>
  </si>
  <si>
    <t>S09259150002</t>
  </si>
  <si>
    <t>S09259170001</t>
  </si>
  <si>
    <t>S09259120004</t>
  </si>
  <si>
    <t>G07733160001</t>
  </si>
  <si>
    <t>G07733190001</t>
  </si>
  <si>
    <t>G07733220001</t>
  </si>
  <si>
    <t>00373024105 DEPOSITO DE EFECTIVO, DEPOSITANTE: I.G.B.R.P.S.C.T.-FRANKLIN QUISPE-JOSE POMA, CONCEPTO: DEVOLUCION SALDO POR EJCUCION DE PROYECTO, CUENTA DE DEPOSITO: CUENTA UNICA DEL TESORO</t>
  </si>
  <si>
    <t>00099021001 DEPOSITO DE EFECTIVO, DEPOSITANTE: RENE FILIPOVICH SANCHEZ, CONCEPTO: DEVOLUCION DE UN DIA DE VIATICO DE LA GESTION 2014, CUENTA DE DEPOSITO: CUENTA UNICA DEL TESORO</t>
  </si>
  <si>
    <t>00099021001 DEPOSITO DE EFECTIVO, DEPOSITANTE: MARIA BARRETA CHOQUE, CONCEPTO: REVERSION DE BOLETA DE HABER MENSUAL, CUENTA DE DEPOSITO: CUENTA UNICA DEL TESORO</t>
  </si>
  <si>
    <t>00086088704 DEPOSITO DE EFECTIVO, DEPOSITANTE: JUAN CARLOS SORIA MERUVIA, CONCEPTO: DEVOLUCION DE PAGO DE PASAJES, CUENTA DE DEPOSITO: CUENTA UNICA DEL TESORO</t>
  </si>
  <si>
    <t>00221012001 DEPOSITO DE EFECTIVO, DEPOSITANTE: SENARECOM, CONCEPTO: CONCEPTO DE PERDIDA DE BOLETAS DE PEAJE CORRESPONDIENTE AL MES DE ABRIL 2018, CUENTA DE DEPOSITO: CUENTA UNICA DEL TESORO</t>
  </si>
  <si>
    <t>00130012002 DEPOSITO DE EFECTIVO, DEPOSITANTE: LUIS FEDERICO MARTINEZ RETAMOZO, CONCEPTO: DEPOSITÓ GASTOS DE PEAJE VIAJE A POTOSI, CUENTA DE DEPOSITO: CUENTA UNICA DEL TESORO</t>
  </si>
  <si>
    <t>00035031101 DEP.DE CHEQ.AJENOS,RET.DE CAM.,CONCEPTO: ALQUILER MESAS, SILLAS, TARIMAS Y MANTELES PARA LAS JORNADAS ACADEMICAS UTB,DEP.: MEFP-UCPP , PROCEDENCIA: BANCO UNION S.A., CHEQUE: 1275, FECHA DE EMISION:30/05/2018</t>
  </si>
  <si>
    <t>00035031101 DEP.DE CHEQ.AJENOS,RET.DE CAM.,CONCEPTO: ARRENDAMIENTOS STANDS FERIA EXPOBODA Y EVENTOS 2018 DEL 05 AL 08 DE ABRIL 2018,DEP.: MEFP-UCPP , PROCEDENCIA: BANCO UNION S.A., CHEQUE: 1272, FECHA DE EMISION:30/05/2018</t>
  </si>
  <si>
    <t>00035031101 DEP.DE CHEQ.AJENOS,RET.DE CAM.,CONCEPTO: INGRESOS POR LA VENTA DE 5 CREDENCIALES PARA LA FERIA EXPOBODA Y EVENTOS 2018,DEP.: MEFP-UCPP , PROCEDENCIA: BANCO UNION S.A., CHEQUE: 1273, FECHA DE EMISION:30/05/2018</t>
  </si>
  <si>
    <t>00035031101 DEP.DE CHEQ.AJENOS,RET.DE CAM.,CONCEPTO: INGRESOS 50 % CONVENIO UCPP N° 04/2018 TALLER MARKETING DIGITAL CON YELL ENTERTAIMENT SRL,DEP.: MEFP-UCPP , PROCEDENCIA: BANCO UNION S.A., CHEQUE: 1274, FECHA DE EMISION:30/05/2018</t>
  </si>
  <si>
    <t>00099021001 DEP.DE CHEQ.AJENOS,RET.DE CAM.,CONCEPTO: GIRO; RIOS ROCHA EDWIN RONALD,DEP.: BANCO UNION S.A. , PROCEDENCIA: BANCO UNION S.A., CHEQUE: 154507, FECHA DE EMISION:01/06/2018</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</si>
  <si>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</si>
  <si>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</si>
  <si>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t>
  </si>
  <si>
    <t>PAGO A IDA PRÉSTAMO 4923-BO VCTO. 01-06-2018 POR CUENTA DE TGN , NTI. 010821 VALOR 01-06-2018 INTERESES USD 196.306,46 CTA. 3987 CUENTA UNICA DEL TESORO-3987 LIB. 00099021001 REF.: COMISIONES BANCARIAS</t>
  </si>
  <si>
    <t>||TRANSFERENCIA DE FONDOS S/G. FORMULARIO, CITE' BUN322/18 DE LA FECHA. (HRE-TSO-2839). PARA EL PROYECTO "EQUIPO DE COMPUTADORAS PORTÁTILES KUASS PARA ESTABLECIMIENTOS DE SECUNDARIA EN EL MUNICIPIO DE SUCRE. A SOLICITUD DEL G.A.M. DE SUCRE; LIBRETA 00041014401 MDPYEP REVOLUCIÓN TECNOLOGICA EN EDUCACIÓN; BUN</t>
  </si>
  <si>
    <t>TRANSFERENCIA RECIBIDA DEL EXTERIOR SEGÚN MENSAJES SWIFT Nos. 7717-7708 (REM.EXT.) DE FECHA 01-06-2018 POR DESEMBOLSO DE OPEP PRÉSTAMO 1653-P WA NO. 9 OFID LOAN 1653P FOURH LIBRETA N° 00291012002 ABC-RECURSOS PROPIOS REF.: UTILES DE ESCRITORIO</t>
  </si>
  <si>
    <t>TRANSFERENCIA RECIBIDA DEL EXTERIOR SEGÚN MENSAJES SWIFT Nos. 07719-07710 (REM.EXT.) DE FECHA 01-06-2018 POR DESEMBOLSO DE BID PRÉSTAMO 3385/BL-BO REQ 0013 OPS0201823021A LIBRETA N° 00291012002 ABC-RECURSOS PROPIOS REF.: UTILES DE ESCRITORIO</t>
  </si>
  <si>
    <t>TRANSFERENCIA RECIBIDA DEL EXTERIOR SEGÚN MENSAJES SWIFT Nos. 07718-07709 (REM.EXT.) DE FECHA 01-06-2018 POR DESEMBOLSO DE BID PRÉSTAMO 3385/BL-BO REQ 0013 OPS0201823021A LIBRETA N° 00291012002 ABC-RECURSOS PROPIOS REF.: UTILES DE ESCRITORIO</t>
  </si>
  <si>
    <t>||COBRO UTILES DE ESCRITORIO POR TRANSFERENCIA DE FONDOS SEGÚN COMPROBANTE N°S-923448 DE LA FECHA SEGUN NOTA ABC/GNA/SAF/ATE/2018-1403 DE FECHA 30-05-2018, POR DESEMBOLSO DE FONPLATA PRESTAMO BOL-23/2014, VALOR 30-05-2018 LIBRETA N° 00291012002 ABC-RECURSOS PROPIOS REF.: UTILES DE ESCRITORIO</t>
  </si>
  <si>
    <t>00099021001 DEPOSITO DE EFECTIVO, DEPOSITANTE: ESTEBAN TICONA ESPINOZA, CONCEPTO: DOBLE PERCEPCION, CUENTA DE DEPOSITO: CUENTA UNICA DEL TESORO</t>
  </si>
  <si>
    <t>00099021001 DEPOSITO DE EFECTIVO, DEPOSITANTE: GERONIMO MAYTA ROMERO C.I. 2045764 LP, CONCEPTO: CONVENIO DE PAGO POR COBRO INDEBIDO N°029-17, CUENTA DE DEPOSITO: CUENTA UNICA DEL TESORO</t>
  </si>
  <si>
    <t>00086088704 DEPOSITO DE EFECTIVO, DEPOSITANTE: UD.SUSTENTAR - ALFREDO COPARI YUJRA, CONCEPTO: DEVOLUCION DE PAGO DE PASAJES, CUENTA DE DEPOSITO: CUENTA UNICA DEL TESORO</t>
  </si>
  <si>
    <t>00099021001 DEPOSITO DE EFECTIVO, DEPOSITANTE: NATALIA E. CHUQUIMIA GUZMAN VDA DE VILLARROEL, CONCEPTO: DEVOLUCION COBRO INDEBIDO SENASIR, CUENTA DE DEPOSITO: CUENTA UNICA DEL TESORO</t>
  </si>
  <si>
    <t>00373024105 DEPOSITO DE EFECTIVO, DEPOSITANTE: MUNICIPIO DE POROMA DEPARTAMENTO DE CHUQUISACA, CONCEPTO: DEVOLUCION, CUENTA DE DEPOSITO: CUENTA UNICA DEL TESORO</t>
  </si>
  <si>
    <t>00580012001 DEPOSITO DE EFECTIVO, DEPOSITANTE: ENPE-DEPOSITOS ADUANEROS BOLIVIANOS, CONCEPTO: DEVOLUCION POR USO DE SERVICIO TELEFONICO TIGO MES DE ABRIL DE 2018, CUENTA DE DEPOSITO: CUENTA UNICA DEL TESORO</t>
  </si>
  <si>
    <t>00035031101 DEPOSITO DE EFECTIVO, DEPOSITANTE: UCPP - ENRIQUE QUISPE CALLISAYA, CONCEPTO: DEVOLUCION SALDO FONDOS EN AVANCE SEGUN NOTA MEFP/UCPP/DGE/UAF N°465/18( C-31 - 311 ), CUENTA DE DEPOSITO: CUENTA UNICA DEL TESORO</t>
  </si>
  <si>
    <t>00099021001 DEPOSITO DE EFECTIVO, DEPOSITANTE: MISAEL MIRANDA VARGAS, CONCEPTO: DOBLE PERCEPCION, CUENTA DE DEPOSITO: CUENTA UNICA DEL TESORO</t>
  </si>
  <si>
    <t>00155012001 DEPOSITO DE EFECTIVO, DEPOSITANTE: CARLOS EDUARDO LOPEZ MORALES, CONCEPTO: DEVOLUCION DE PASAJES, CUENTA DE DEPOSITO: CUENTA UNICA DEL TESORO</t>
  </si>
  <si>
    <t>00099021001 DEPOSITO DE EFECTIVO, DEPOSITANTE: LUZ MARIA CALDERON ARANCIBIA, CONCEPTO: DEVOLUCION DE FONDOS, CUENTA DE DEPOSITO: CUENTA UNICA DEL TESORO</t>
  </si>
  <si>
    <t>00086031101 DEP.DE CHEQ.AJENOS,RET.DE CAM.,CONCEPTO: DEPÓSITO DE RECURSOS PROVENIENTES DEL CONVENIO ENTRE WWF Y SERNAP,DEP.: SERNAP - OTUQUIS , PROCEDENCIA: BANCO UNION S.A., CHEQUE: 845, FECHA DE EMISION:25/05/2018</t>
  </si>
  <si>
    <t>00099021001 DEPOSITO DE EFECTIVO, DEPOSITANTE: AIDA M. VDA. DE ROSSO, CONCEPTO: CONVENIO DE PAGO 009.16, CUENTA DE DEPOSITO: CUENTA UNICA DEL TESORO</t>
  </si>
  <si>
    <t>00099021001 DEPOSITO DE EFECTIVO, DEPOSITANTE: MINISTERIO DE LA PRESIDENCIA, CONCEPTO: PRORROGA NOCRE, CUENTA DE DEPOSITO: CUENTA UNICA DEL TESORO</t>
  </si>
  <si>
    <t>00373024105 DEPOSITO DE EFECTIVO, DEPOSITANTE: FONDO DESARROLLO INDIGENA F.D.I., CONCEPTO: DEVOLUCION AL PROYECTO 10064, CUENTA DE DEPOSITO: CUENTA UNICA DEL TESORO</t>
  </si>
  <si>
    <t>00099021001 DEPOSITO DE EFECTIVO, DEPOSITANTE: JUAN MAMANI LUQUE, CONCEPTO: DEVOLUCION DE MES DE ABRIL, CUENTA DE DEPOSITO: CUENTA UNICA DEL TESORO</t>
  </si>
  <si>
    <t>00086031101 DEPOSITO DE EFECTIVO, DEPOSITANTE: SERNAP GARY VINKA ROCHA GOYTIA C.I. 3435232 LP, CONCEPTO: TELAS, CUENTA DE DEPOSITO: CUENTA UNICA DEL TESORO</t>
  </si>
  <si>
    <t>00086031101 DEPOSITO DE EFECTIVO, DEPOSITANTE: SERNAP GARY VINKA ROCHA GOYTIA C.I. 3435232 LP, CONCEPTO: IMPRENTA, CUENTA DE DEPOSITO: CUENTA UNICA DEL TESORO</t>
  </si>
  <si>
    <t>00099021001 DEPOSITO DE EFECTIVO, DEPOSITANTE: GROVER YONNY CHOQUE QUUISPE, CONCEPTO: REVERSION, CUENTA DE DEPOSITO: CUENTA UNICA DEL TESORO</t>
  </si>
  <si>
    <t>00099021001 DEPOSITO DE EFECTIVO, DEPOSITANTE: CECILIA FLORES DE CEÑI, CONCEPTO: COBRO INDEBIDO DE SENASIR DE MES DE JUNIO, CUENTA DE DEPOSITO: CUENTA UNICA DEL TESORO</t>
  </si>
  <si>
    <t>00099021001 DEPOSITO DE EFECTIVO, DEPOSITANTE: RUPERTO CHURATA MAMANI, CONCEPTO: COBRO INDEBIDO, CUENTA DE DEPOSITO: CUENTA UNICA DEL TESORO</t>
  </si>
  <si>
    <t>00099021001 DEPOSITO DE EFECTIVO, DEPOSITANTE: FELICIANO HUANCA LAURA, CONCEPTO: CONVENIO DE PAGO POR COBRO INDEBIDO 1RA CUOTA, CUENTA DE DEPOSITO: CUENTA UNICA DEL TESORO</t>
  </si>
  <si>
    <t>00099021001 DEPOSITO DE EFECTIVO, DEPOSITANTE: JHOSSETT ELIANA CASTILLO MENDOZA, CONCEPTO: DEVOLUCION SUBSIDIO UNIVERSAL, CUENTA DE DEPOSITO: CUENTA UNICA DEL TESORO</t>
  </si>
  <si>
    <t>00099021001 DEPOSITO DE EFECTIVO, DEPOSITANTE: ESAURA HILDA MATIAS CONDORI, CONCEPTO: REVERSION DEL MES DE MAYO POR COBRO INDEBIDO, CUENTA DE DEPOSITO: CUENTA UNICA DEL TESORO</t>
  </si>
  <si>
    <t>00099021001 DEPOSITO DE EFECTIVO, DEPOSITANTE: JUAN CARLOS PACAJES FIGUEROA, CONCEPTO: DEVOLUCION DE COMBUSTIBLE, CUENTA DE DEPOSITO: CUENTA UNICA DEL TESORO</t>
  </si>
  <si>
    <t>00373024105 DEPOSITO DE EFECTIVO, DEPOSITANTE: PROY. CARPAS SOLARES DE 15 AYLLUS-CAQUIAVIRI LP, CONCEPTO: DEVOLUCION SALDO DE PROYECTO, CUENTA DE DEPOSITO: CUENTA UNICA DEL TESORO</t>
  </si>
  <si>
    <t>00099021001 DEP.DE CHEQ.AJENOS,RET.DE CAM.,CONCEPTO: PAGO INCAPACIDADES TEMPORALES (REEMBOLSO) MINISTERIO DE ECONOMIA FINANZAS PUBLICAS,DEP.: CAJA NACIONAL DE SALUD , PROCEDENCIA: BANCO UNION S.A., CHEQUE: 15660, FECHA DE EMISION:05/06/2018</t>
  </si>
  <si>
    <t>00099021001 DEP.DE CHEQ.AJENOS,RET.DE CAM.,CONCEPTO: SALDOS NO EJECUTADOS 2018 SOCORROS Y ALIMENTACION FUENTE 10,DEP.: MINISTERIO DE DEFENSA , PROCEDENCIA: BANCO UNION S.A., CHEQUE: 19503, FECHA DE EMISION:29/05/2018</t>
  </si>
  <si>
    <t>00099021001 DEP.DE CHEQ.AJENOS,RET.DE CAM.,CONCEPTO: SALDOS NO EJECUTADOS 2018 GASTOS FUENTE 10,DEP.: MINISTERIO DE DEFENSA , PROCEDENCIA: BANCO UNION S.A., CHEQUE: 19501, FECHA DE EMISION:29/05/2018</t>
  </si>
  <si>
    <t>00099021001 DEP.DE CHEQ.AJENOS,RET.DE CAM.,CONCEPTO: DEVOLUCION DE CC NO COBRADO FEBRERO 2018,DEP.: LA VITALICIA SEGUROS Y REASEGUROS DE VIDA S.A. , PROCEDENCIA: BANCO BISA S.A., CHEQUE: 46482, FECHA DE EMISION:05/06/2018</t>
  </si>
  <si>
    <t>00099021001 DEP.DE CHEQ.AJENOS,RET.DE CAM.,CONCEPTO: SALDOS NO EJECUTADOS 2018 ALIMENTACION FUENTE 10,DEP.: MINISTERIO DE DEFENSA , PROCEDENCIA: BANCO UNION S.A., CHEQUE: 137, FECHA DE EMISION:29/05/2018</t>
  </si>
  <si>
    <t>VENTA DE DIVISAS CON TRANSFERENCIA DE FONDOS A SOLICITUD DE EMPRESA PUBLICA PRODUCTIVA CARTONES DE BOLIVIA-CARTONBOL SEGUN SOLICITUD 5133 REF: TRANSFERENCIA DE RECURSOS AL EXTERIOR AL BCB, PARA LA EMPRESA PG PAPER COMPANY LTD. POR LA ADQUISICION DE PAPEL WITE TOP VIRGEN, PARA LA PRODUCCION DE CARTON LIB. 00576012001 CARTONBOL</t>
  </si>
  <si>
    <t>VENTA DE DIVISAS CON TRANSFERENCIA DE FONDOS A SOLICITUD DE MINISTERIO DE DEFENSA SEGUN SOLICITUD 5129 REF: PAGO A EMPRESA CLASSIC 400 HOLDINGS LLC POR GARANTIA DE ARRENDAMIENTO DE MOTOR PARA AERONAVE DE EP TAM LIB. 00020011103 MINISTERIO DE DEFENSA - INGRESOS VARIOS</t>
  </si>
  <si>
    <t>A:00099021001 El concepto de la mencionada operacion corresponde a la transferencia de capital al TGN, por el mes de Mayo de 2018 del Fideicomiso Programa de Reconversion Productiva y Comercial TGN 9.</t>
  </si>
  <si>
    <t>A:00099021001 El concepto de la mencionada operacion corresponde a la transferencia de capital por el mes de Mayo/2018, de Cooperativa Sudamerica al TGN.</t>
  </si>
  <si>
    <t>||REGISTRO POR COBRO NOTIFICACION EMISION DE GARANTIA INTERNACIONAL N° 01385X (SB-R-2018-11) BS 220.- Y EMISION CBTE. CONTABLE BS50.- A/F ABEN. CGO. LIB. N°00099021001 TGN- RECURSOS ORDINARIOS REF.: AVISO EMISION GARANTI INT. N°01385X</t>
  </si>
  <si>
    <t>00099021001 DEPOSITO DE EFECTIVO, DEPOSITANTE: SANDRA MAXIMA GUERRA TITO, CONCEPTO: DEVOLUCION 1 DIA DE REFRIGERIO, CUENTA DE DEPOSITO: CUENTA UNICA DEL TESORO</t>
  </si>
  <si>
    <t>00099021001 DEPOSITO DE EFECTIVO, DEPOSITANTE: JAVIER ERWIN FERNANDEZ REVOLLO, CONCEPTO: DEVOLUCION COMBUSTIBLE IV CUMBRE FORO PAISES EXPORTADORES GAS, CUENTA DE DEPOSITO: CUENTA UNICA DEL TESORO</t>
  </si>
  <si>
    <t>00099021001 DEPOSITO DE EFECTIVO, DEPOSITANTE: JOSE LUIS EGUIVAR S., CONCEPTO: LLAMADAS PERSONALES, CUENTA DE DEPOSITO: CUENTA UNICA DEL TESORO</t>
  </si>
  <si>
    <t>00099021001 DEPOSITO DE EFECTIVO, DEPOSITANTE: JOSE HUGO VILLARPANDO, CONCEPTO: LLAMADAS PERSONALES, CUENTA DE DEPOSITO: CUENTA UNICA DEL TESORO</t>
  </si>
  <si>
    <t>00099021001 DEPOSITO DE EFECTIVO, DEPOSITANTE: ANA PERES DIAZ, CONCEPTO: LLAMADAS PERSONALES, CUENTA DE DEPOSITO: CUENTA UNICA DEL TESORO</t>
  </si>
  <si>
    <t>00099021001 DEPOSITO DE EFECTIVO, DEPOSITANTE: JUAN CARLOS VILLARREAL, CONCEPTO: LLAMADAS PERSONALES, CUENTA DE DEPOSITO: CUENTA UNICA DEL TESORO</t>
  </si>
  <si>
    <t>00099021001 DEPOSITO DE EFECTIVO, DEPOSITANTE: LETICIA FERNANDEZ S., CONCEPTO: LLAMADAS PERSONALES, CUENTA DE DEPOSITO: CUENTA UNICA DEL TESORO</t>
  </si>
  <si>
    <t>00099021001 DEPOSITO DE EFECTIVO, DEPOSITANTE: PABLO TEJERINA M., CONCEPTO: LLAMADAS PERSONALES, CUENTA DE DEPOSITO: CUENTA UNICA DEL TESORO</t>
  </si>
  <si>
    <t>00099021001 DEPOSITO DE EFECTIVO, DEPOSITANTE: JOSE MIGUEL RODRIGUEZ ARGOLLO, CONCEPTO: DEVOLUCION DE DINERO DE HABER MENSUAL, CUENTA DE DEPOSITO: CUENTA UNICA DEL TESORO</t>
  </si>
  <si>
    <t>00099021001 DEPOSITO DE EFECTIVO, DEPOSITANTE: NANCY NAYMA HUANCA CALLE DE AREQUIPA, CONCEPTO: REPOSICION DE LLAMADAS PERSONALES REALIZADAS EN EL MES DE AGOSTO 2017, CUENTA DE DEPOSITO: CUENTA UNICA DEL TESORO</t>
  </si>
  <si>
    <t>00373024105 DEPOSITO DE EFECTIVO, DEPOSITANTE: WILSON RODRIGUEZ VINAYA, CONCEPTO: DEVOLUCION COSTO ADQUISICION FRAMEWORK, CUENTA DE DEPOSITO: CUENTA UNICA DEL TESORO</t>
  </si>
  <si>
    <t>00099021001 DEPOSITO DE EFECTIVO, DEPOSITANTE: LIMVER PATZI CHURQUI, CONCEPTO: REVERSION DE BOLETA DE HABER MENSUAL, CUENTA DE DEPOSITO: CUENTA UNICA DEL TESORO</t>
  </si>
  <si>
    <t>00099021001 DEPOSITO DE EFECTIVO, DEPOSITANTE: ELOINA CALLEJAS DE BURGOA, CONCEPTO: DEVOLUCION POR DOBLE PERCEPCION, CUENTA DE DEPOSITO: CUENTA UNICA DEL TESORO</t>
  </si>
  <si>
    <t>00099021001 DEPOSITO DE EFECTIVO, DEPOSITANTE: MEGDONIO TADEO ROCHA VARGAS, CONCEPTO: REVERSION DE BOLETA DE HABER MENSUAL ( ABRIL ), CUENTA DE DEPOSITO: CUENTA UNICA DEL TESORO</t>
  </si>
  <si>
    <t>00099021001 DEPOSITO DE EFECTIVO, DEPOSITANTE: LOURDES ALIAGA ZAPATA, CONCEPTO: DOBLE PERCEPCION DEL MES DE JUNIO 2018, CUENTA DE DEPOSITO: CUENTA UNICA DEL TESORO</t>
  </si>
  <si>
    <t>00099021001 DEPOSITO DE EFECTIVO, DEPOSITANTE: MEGDONIO TADEO ROCHA VARGAS, CONCEPTO: REVERSION DE BOLETA DE HABER MENSUAL (MAYO), CUENTA DE DEPOSITO: CUENTA UNICA DEL TESORO</t>
  </si>
  <si>
    <t>00099021001 DEPOSITO DE EFECTIVO, DEPOSITANTE: POLICIA BOLIVIANA, CONCEPTO: DEVOLUCION, CUENTA DE DEPOSITO: CUENTA UNICA DEL TESORO</t>
  </si>
  <si>
    <t>00099021001 DEPOSITO DE EFECTIVO, DEPOSITANTE: JUAN CARLOS CARDONA RIVAS, CONCEPTO: DEVOLUCION DE REFRIGERIOS AL MES DE MARZO DE 2017, A LA UCPP DEL MEFP, CUENTA DE DEPOSITO: CUENTA UNICA DEL TESORO</t>
  </si>
  <si>
    <t>00373024105 DEPOSITO DE EFECTIVO, DEPOSITANTE: ISABEL COLQUE DE MAMANI, CONCEPTO: INTERESES, CUENTA DE DEPOSITO: CUENTA UNICA DEL TESORO</t>
  </si>
  <si>
    <t>00099021001 DEPOSITO DE EFECTIVO, DEPOSITANTE: RENE MIGUEL IBAÑEZ TROCHE, CONCEPTO: DEVOLUCION DE VIATICOS, CUENTA DE DEPOSITO: CUENTA UNICA DEL TESORO</t>
  </si>
  <si>
    <t>00099021001 DEP.DE CHEQ.AJENOS,RET.DE CAM.,CONCEPTO: DEVOLUCION DE FONDOS NO UTILIZADOS,DEP.: MINISTERIO DE EDUCACION , PROCEDENCIA: BANCO UNION S.A., CHEQUE: 22283, FECHA DE EMISION:30/05/2018</t>
  </si>
  <si>
    <t>00291012009 DEP.DE CHEQ.AJENOS,RET.DE CAM.,CONCEPTO: EJECUCION DE GARANTIA DE LA EMP. INGLOBOL S.A. MANT PERIODICO CHARAZANI-APOLO,DEP.: ADMINISTRADORA BOLIVIANA DE CARRETERAS , PROCEDENCIA: BANCO GANADERO S.A., CHEQUE: 536858, FECHA DE EMISION:23/05/2018</t>
  </si>
  <si>
    <t>VENTA DE DIVISAS CON TRANSFERENCIA DE FONDOS A SOLICITUD DE SERVICIO NACIONAL TEXTIL-SENATEX SEGUN SOLICITUD 5163 REF: PAGO POR LA COMPRA DE COLORANTES POR USD 43,966.00 SIENDO SU EQUIVALENCIA EN BS. 306,003.36 SEGUN INFORME INF-ETA-0042/2018, PARA LA UNIDAD DE TELAS , SEGUN ADJUNTOS LIB. 00378012002 SENATEX - ADMINISTRACION CENTRAL</t>
  </si>
  <si>
    <t>00099021001 DEPOSITO DE EFECTIVO, DEPOSITANTE: JOSE ANTONIO SILVA MIER, CONCEPTO: DEVOLUCION EXCEDENTE REMUNERACION MAXIMA PERMITIDA JUNIO-2017 (U.T.O), CUENTA DE DEPOSITO: CUENTA UNICA DEL TESORO</t>
  </si>
  <si>
    <t>00099021001 DEPOSITO DE EFECTIVO, DEPOSITANTE: JOSE ANTONIO SILVA MIER, CONCEPTO: DEVOLUCION EXCEDENTE REMUNERACION MAXIMA PERMITIDA MAYO-2017 (U.T.O), CUENTA DE DEPOSITO: CUENTA UNICA DEL TESORO</t>
  </si>
  <si>
    <t>00099021001 DEPOSITO DE EFECTIVO, DEPOSITANTE: JOSE ANTONIO SILVA MIER, CONCEPTO: DEVOLUCION EXCEDENTE REMUNERACION MAXIMA PERMITIDA ABRIL-2017 (U.T.O), CUENTA DE DEPOSITO: CUENTA UNICA DEL TESORO</t>
  </si>
  <si>
    <t>00099021001 DEPOSITO DE EFECTIVO, DEPOSITANTE: JOSE ANTONIO SILVA MIER, CONCEPTO: DEVOLUCION EXCEDENTE REMUNERACION MAXIMA PERMITIDA MARZO-2017 (U.T.O), CUENTA DE DEPOSITO: CUENTA UNICA DEL TESORO</t>
  </si>
  <si>
    <t>00099021001 DEPOSITO DE EFECTIVO, DEPOSITANTE: JOSE ANTONIO SILVA MIER, CONCEPTO: DEVOLUCION EXCEDENTE REMUNERACION MAXIMA PERMITIDA FEBRERO-2017 (U.T.O), CUENTA DE DEPOSITO: CUENTA UNICA DEL TESORO</t>
  </si>
  <si>
    <t>00099021001 DEPOSITO DE EFECTIVO, DEPOSITANTE: JOSE ANTONIO SILVA MIER, CONCEPTO: DEVOLUCION EXCEDENTE REMUNERACION MAXIMA PERMITIDA ENERO-2017 (U.T.O), CUENTA DE DEPOSITO: CUENTA UNICA DEL TESORO</t>
  </si>
  <si>
    <t>00099021001 DEPOSITO DE EFECTIVO, DEPOSITANTE: MARIO DURAN, CONCEPTO: REVERSION SALDO NO EJECUTADO, CUENTA DE DEPOSITO: CUENTA UNICA DEL TESORO</t>
  </si>
  <si>
    <t>00373024105 DEPOSITO DE EFECTIVO, DEPOSITANTE: FONDO DESARROLLO INDIGENA F.D.I., CONCEPTO: IMPLEMENTACION CONTROL DE GANADO VACUNO LECHERO EN LA COM. CAMPESINA PERU RIO APERE,PROV YACUMA BENI, CUENTA DE DEPOSITO: CUENTA UNICA DEL TESORO</t>
  </si>
  <si>
    <t>00099021001 DEPOSITO DE EFECTIVO, DEPOSITANTE: VICTORIA CARMEN RIVAS VDA DE COCHI, CONCEPTO: DEVOLUCION DE COBRO INDEBIDO POR NUEVAS NUPCIAS, CUENTA DE DEPOSITO: CUENTA UNICA DEL TESORO</t>
  </si>
  <si>
    <t>00099021001 DEPOSITO DE EFECTIVO, DEPOSITANTE: EDIFICIO CONAVI COOPROPIETARIOS, CONCEPTO: PAGO EPSAS - MARZO - 2018, CUENTA DE DEPOSITO: CUENTA UNICA DEL TESORO</t>
  </si>
  <si>
    <t>00099021001 DEPOSITO DE EFECTIVO, DEPOSITANTE: EDIFICIO CONAVI COOPROPIETARIOS, CONCEPTO: PAGO EPSAS - ABRIL - 2018, CUENTA DE DEPOSITO: CUENTA UNICA DEL TESORO</t>
  </si>
  <si>
    <t>00099021001 DEPOSITO DE EFECTIVO, DEPOSITANTE: NOLBERTO SULLCANI QUISPE, CONCEPTO: REVERSION, CUENTA DE DEPOSITO: CUENTA UNICA DEL TESORO</t>
  </si>
  <si>
    <t>00099021001 DEPOSITO DE EFECTIVO, DEPOSITANTE: EDUARDO BACARREZA MAMANI, CONCEPTO: DEVOLUCION DE GASTOS NO EJECUTADOS DE PASAJE, CUENTA DE DEPOSITO: CUENTA UNICA DEL TESORO</t>
  </si>
  <si>
    <t>00099021001 DEPOSITO DE EFECTIVO, DEPOSITANTE: REYNALDO GONZALO GONZALES GRAFF, CONCEPTO: DEVOLUCION DE GASTOS NO EJECUTADOS DE PASAJE, CUENTA DE DEPOSITO: CUENTA UNICA DEL TESORO</t>
  </si>
  <si>
    <t>00099021001 DEPOSITO DE EFECTIVO, DEPOSITANTE: DANIEL FERNANDO SALAZAR ROJAS, CONCEPTO: DEVOLUCION DE VIATICOS, CUENTA DE DEPOSITO: CUENTA UNICA DEL TESORO</t>
  </si>
  <si>
    <t>00099021001 DEPOSITO DE EFECTIVO, DEPOSITANTE: MANUEL ALVARO TRUJILLO BALBOA, CONCEPTO: DEVOLUCION DE VIATICOS, CUENTA DE DEPOSITO: CUENTA UNICA DEL TESORO</t>
  </si>
  <si>
    <t>00099021001 DEPOSITO DE EFECTIVO, DEPOSITANTE: JORGE CHUNGARA MONTAÑO, CONCEPTO: COMPROMISO DE DEVOLUCION DE DEUDA, CUENTA DE DEPOSITO: CUENTA UNICA DEL TESORO</t>
  </si>
  <si>
    <t>00099021001 DEPOSITO DE EFECTIVO, DEPOSITANTE: FELIX CARDENAS AGUILAR, CONCEPTO: DEVOLUCION DE VIATICOS, CUENTA DE DEPOSITO: CUENTA UNICA DEL TESORO</t>
  </si>
  <si>
    <t>00099021001 DEPOSITO DE EFECTIVO, DEPOSITANTE: AGENCIA NACIONAL DE HIDROCARBUROS, CONCEPTO: PAGO POR REPOSICION DE LLAMADAS DE LA DCD, CUENTA DE DEPOSITO: CUENTA UNICA DEL TESORO</t>
  </si>
  <si>
    <t>00099021001 DEPOSITO DE EFECTIVO, DEPOSITANTE: CARLOS ALBERTO PERALTA AGUIRRE, CONCEPTO: DEVOLUCION DE FONDOS EN AVANCE, CUENTA DE DEPOSITO: CUENTA UNICA DEL TESORO</t>
  </si>
  <si>
    <t>00099021001 DEPOSITO DE EFECTIVO, DEPOSITANTE: JOSE ANTONIO SILVA MIER, CONCEPTO: DEVOLUCION EXCEDENTE REMUNERACION MAXIMA PERMITIDA AGOSTO-2017 (U.T.O), CUENTA DE DEPOSITO: CUENTA UNICA DEL TESORO</t>
  </si>
  <si>
    <t>00099021001 DEPOSITO DE EFECTIVO, DEPOSITANTE: JOSE ANTONIO SILVA MIER, CONCEPTO: DEVOLUCION EXCEDENTE REMUNERACION MAXIMA PERMITIDA JULIO-2017 (U.T.O), CUENTA DE DEPOSITO: CUENTA UNICA DEL TESORO</t>
  </si>
  <si>
    <t>00020041101 DEPOSITO DE EFECTIVO, DEPOSITANTE: SARZURI LOPEZ BRAYAN  C.I.  9966503  LP., CONCEPTO: REVERSION PAGO RENUMERACIONES CONSULTORES DE LINEA PREV. 1259, CUENTA DE DEPOSITO: CUENTA UNICA DEL TESORO</t>
  </si>
  <si>
    <t>00020041101 DEPOSITO DE EFECTIVO, DEPOSITANTE: FLORES BALDERRAMA ELMER EDWIN  C.I.  9391199 CBBA, CONCEPTO: REVERSION PAGO RENUMERACIONES CONSULTORES DE LINEA PREV. 1259, CUENTA DE DEPOSITO: CUENTA UNICA DEL TESORO</t>
  </si>
  <si>
    <t>00020041101 DEPOSITO DE EFECTIVO, DEPOSITANTE: LECOÑA GUTIERREZ CARMEN C.I.  9921215  LP., CONCEPTO: REVERSION PAGO RENUMERACIONES CONSULTORES DE LINEA PREV. 1259, CUENTA DE DEPOSITO: CUENTA UNICA DEL TESORO</t>
  </si>
  <si>
    <t>00020041101 DEPOSITO DE EFECTIVO, DEPOSITANTE: VILLA HUAYNOCA KEVIN DANIEL  C.I. 7078805  LP., CONCEPTO: REVERSION PAGO RENUMERACIONES CONSULTORES DE LINEA PREV. 1259, CUENTA DE DEPOSITO: CUENTA UNICA DEL TESORO</t>
  </si>
  <si>
    <t>00099021001 DEPOSITO DE EFECTIVO, DEPOSITANTE: ANA TURLANDA ALVAREZ VARGAS, CONCEPTO: DEVOLUCION POR DOBLE PERCEPCION, CUENTA DE DEPOSITO: CUENTA UNICA DEL TESORO</t>
  </si>
  <si>
    <t>00099021001 DEPOSITO DE EFECTIVO, DEPOSITANTE: MARIA ESTHER HINOJOSA GARCIA, CONCEPTO: DESCARGO DE LLAMADAS, CUENTA DE DEPOSITO: CUENTA UNICA DEL TESORO</t>
  </si>
  <si>
    <t>00099021001 DEPOSITO DE EFECTIVO, DEPOSITANTE: JANNETT ROXANA TAPIA SAINZ DE SALGUERO, CONCEPTO: REPOSICION DE LLAMADAS PERSONALES ANH, CUENTA DE DEPOSITO: CUENTA UNICA DEL TESORO</t>
  </si>
  <si>
    <t>00099021001 DEPOSITO DE EFECTIVO, DEPOSITANTE: JORGE LUIS GONZALES SAKAMOTO, CONCEPTO: REPOSICION DE LLAMADAS PERSONALES ANH, CUENTA DE DEPOSITO: CUENTA UNICA DEL TESORO</t>
  </si>
  <si>
    <t>00099021001 DEPOSITO DE EFECTIVO, DEPOSITANTE: RICHAR PARDO BUSTILLOS - MIN DEPORTES, CONCEPTO: DEVOLUCION DE VIATICOS DEL 5 AL 10 DE JUNIO DE 2018, CUENTA DE DEPOSITO: CUENTA UNICA DEL TESORO</t>
  </si>
  <si>
    <t>00020041101 DEPOSITO DE EFECTIVO, DEPOSITANTE: CAMBARA FLORES VIVIANA  C.I.  7855329  S.C., CONCEPTO: REVERSION PAGO RENUMERACIONES CONSULTORES DE LINEA PREV. 1259, CUENTA DE DEPOSITO: CUENTA UNICA DEL TESORO</t>
  </si>
  <si>
    <t>00099021001 DEP.DE CHEQ.AJENOS,RET.DE CAM.,CONCEPTO: FLORES APALA ROLY,DEP.: BANCO UNION , PROCEDENCIA: BANCO UNION S.A., CHEQUE: 154514, FECHA DE EMISION:07/06/2018</t>
  </si>
  <si>
    <t>00099021001 DEP.DE CHEQ.AJENOS,RET.DE CAM.,CONCEPTO: MENDOZA FERNANDEZ LUZ MARLHIN,DEP.: BANCO UNION , PROCEDENCIA: BANCO UNION S.A., CHEQUE: 154515, FECHA DE EMISION:07/06/2018</t>
  </si>
  <si>
    <t>00099021001 DEP.DE CHEQ.AJENOS,RET.DE CAM.,CONCEPTO: FLORES PASTOR MARIA ELENA,DEP.: BANCO UNION , PROCEDENCIA: BANCO UNION S.A., CHEQUE: 154516, FECHA DE EMISION:07/06/2018</t>
  </si>
  <si>
    <t>00099021001 DEP.DE CHEQ.AJENOS,RET.DE CAM.,CONCEPTO: APAZA GARCIA ELSA,DEP.: BANCO UNION , PROCEDENCIA: BANCO UNION S.A., CHEQUE: 154517, FECHA DE EMISION:07/06/2018</t>
  </si>
  <si>
    <t>00099021001 DEP.DE CHEQ.AJENOS,RET.DE CAM.,CONCEPTO: MARIA LUISA NOGALES PEÑA,DEP.: BANCO UNION , PROCEDENCIA: BANCO UNION S.A., CHEQUE: 154518, FECHA DE EMISION:07/06/2018</t>
  </si>
  <si>
    <t>00099021001 DEP.DE CHEQ.AJENOS,RET.DE CAM.,CONCEPTO: SENTELICES MIRIAM GLORIA GONZALES DE,DEP.: BANCO UNION , PROCEDENCIA: BANCO UNION S.A., CHEQUE: 154519, FECHA DE EMISION:07/06/2018</t>
  </si>
  <si>
    <t>00099021001 DEP.DE CHEQ.AJENOS,RET.DE CAM.,CONCEPTO: SENTELICES MIRIAM GLORIA GONZALES DE,DEP.: BANCO UNION , PROCEDENCIA: BANCO UNION S.A., CHEQUE: 154520, FECHA DE EMISION:07/06/2018</t>
  </si>
  <si>
    <t>00099021001 DEP.DE CHEQ.AJENOS,RET.DE CAM.,CONCEPTO: MAMANI CONDORI ISMAEL,DEP.: BANCO UNION , PROCEDENCIA: BANCO UNION S.A., CHEQUE: 154521, FECHA DE EMISION:07/06/2018</t>
  </si>
  <si>
    <t>00099021001 DEP.DE CHEQ.AJENOS,RET.DE CAM.,CONCEPTO: MAMANI CONDORI ISMAEL,DEP.: BANCO UNION , PROCEDENCIA: BANCO UNION S.A., CHEQUE: 154522, FECHA DE EMISION:07/06/2018</t>
  </si>
  <si>
    <t>00373024101 DEP.DE CHEQ.AJENOS,RET.DE CAM.,CONCEPTO: F.D.I.-DEVOLUCION INCAPACIDAD TEMPORAL-MARZO/2018,DEP.: CAJA PETROLERA DE SALUD , PROCEDENCIA: BANCO UNION S.A., CHEQUE: 13411, FECHA DE EMISION:07/06/2018</t>
  </si>
  <si>
    <t>00099021001 DEPOSITO DE EFECTIVO, DEPOSITANTE: LUIS MARIN AGUILAR CHOQUE, CONCEPTO: DEVOLUCION DE GASTOS NO EJECUTADOS DE PASAJE, CUENTA DE DEPOSITO: CUENTA UNICA DEL TESORO</t>
  </si>
  <si>
    <t>NUMERO DE LIBRETA CUT: 00291012009 OPERACIÓN E18 TRANSFERENCIA DEL SISTEMA FINANCIERO POR CUENTA DE TERCEROS A LA CUT EJECUCION CT-078833-0200</t>
  </si>
  <si>
    <t>||AMPLIACION DE VALIDEZ 0,15% S/USD68.700,15.-POR 107 DIAS,REEMB.GSTS.COMUNICACION BS220.-Y EMISION COMP.CONTABLE BS50.-,S/G NOTA DGAF.STRIA.GRAL.Nº294/18,05/06/18.REF.:I-2018-03 P/C ARMADA BOLIVIANA A/F ZODIAC MILPRO INTERNATIONAL. LIB.0020051101 MINDEF-ARMADA BOLIVIANA VARIOS REF.:COMISION AMPL.VALIDEZ LC I-2018-03</t>
  </si>
  <si>
    <t>VENTA DE DIVISAS CON TRANSFERENCIA DE FONDOS A SOLICITUD DE YACIMIENTOS PETROLIFEROS FISCALES BOLIVIANOS SEGUN SOLICITUD 5169 REF: PAGO A LA EMPRESA PARADIGM GEOPHYSICAL BV POR LA ADQUISICION DE LICENCIA DE SOFTWARE SKUA PARA LA GERH SEGUN ORDEN DE PAGO CITE N GTIC DSOC 3 LIB. 00513012003 LBP-YPFB (2011349681373)</t>
  </si>
  <si>
    <t>De: 00163012002 TRANSFERENCIA A SOLICITUD DE ANH S/G NOTA ANH 9603 DAF 1932/2018, ENCUMPLIMIENTO A LA LEY N 3058 ART. 112 y 142 (Fondo de Ayuda Interna al Desarrollo Nacional) y D.S 1996 ART. 73 (Crea FONGAS)- H.R. 6-16459-R</t>
  </si>
  <si>
    <t>De: 00163012002 TRANSFERENCIA A SOLICITUD DE ANH S/G NOTA ANH 9771 DAF 1959/2018, ENCUMPLIMIENTO A LA LEY N 3058 ART. 112 y 142 (Fondo de Ayuda Interna al Desarrollo Nacional) y D.S 1996 ART. 73 (Crea FONGAS)- H.R. 6-16458-R</t>
  </si>
  <si>
    <t>NUMERO DE LIBRETA CUT: 00099021001 OPERACIÓN E18 TRANSFERENCIA DEL SISTEMA FINANCIERO POR CUENTA DE TERCEROS A LA CUT TRANSFERENCIA DE FONDOS POR PAGO INDEBIDO - RP MAYO 2018</t>
  </si>
  <si>
    <t>NUMERO DE LIBRETA CUT: 00099021001 OPERACIÓN E18 TRANSFERENCIA DEL SISTEMA FINANCIERO POR CUENTA DE TERCEROS A LA CUT TRANSFERENCIA DE FONDOS POR PAGO ADELATADO PRA - RP MAYO 2018</t>
  </si>
  <si>
    <t>||REGISTRO POR COBRO NOTIFICACION EMISION DE GARANTIA INTERNACIONAL N°01380X ( SB-R-2018-012) BS220.- Y EMISION DE CBTE. CONTABLE BS50.- A/F ABEN CGO. LIB. N°00099021001 TGN - RECURSOS ORDINARIOS REF.: AVISO EMISION GARANTIA INT. N°01380X</t>
  </si>
  <si>
    <t>00099021001 DEPOSITO DE EFECTIVO, DEPOSITANTE: ALFREDO ALVAREZ POMA, CONCEPTO: DEVOLUCION POR COBRO-DOBLE PERCEPCION- DEVOLUCION DE DEUDA, CUENTA DE DEPOSITO: CUENTA UNICA DEL TESORO</t>
  </si>
  <si>
    <t>00373024105 DEPOSITO DE EFECTIVO, DEPOSITANTE: FONDO DE DESARROLLO INDIGENA, CONCEPTO: DEVOLUCION SALDO DE PROYECTOS, CUENTA DE DEPOSITO: CUENTA UNICA DEL TESORO</t>
  </si>
  <si>
    <t>00099021001 DEPOSITO DE EFECTIVO, DEPOSITANTE: NOEMI PINTO ALCON, CONCEPTO: DOBLE PERCEPCION, CUENTA DE DEPOSITO: CUENTA UNICA DEL TESORO</t>
  </si>
  <si>
    <t>00099021001 DEPOSITO DE EFECTIVO, DEPOSITANTE: FLORENCIA CHINO JUANIQUINA, CONCEPTO: FLORENCIA CHINO JUANIQUINA DEVOLUCION DE SUELDO MES DE MAYO, CUENTA DE DEPOSITO: CUENTA UNICA DEL TESORO</t>
  </si>
  <si>
    <t>00513722001 DEPOSITO DE EFECTIVO, DEPOSITANTE: YPFB - VICTOR MANUEL DIAZ NIÑO DE GUZMAN, CONCEPTO: DEVOLUCION DE FONDO EN AVANCE, CUENTA DE DEPOSITO: CUENTA UNICA DEL TESORO</t>
  </si>
  <si>
    <t>00099021001 DEPOSITO DE EFECTIVO, DEPOSITANTE: LILIANA CHAVEZ DE LA ROSA ENRIC, CONCEPTO: REPOSICION DE LLAMADAS PERSONALES AGENCIA NACIONAL DE HIDROCARBUROS, CUENTA DE DEPOSITO: CUENTA UNICA DEL TESORO</t>
  </si>
  <si>
    <t>00099021001 DEPOSITO DE EFECTIVO, DEPOSITANTE: INST. GEOGRAFICO MILITAR DISTGEOGRAFICO ACHACACH, CONCEPTO: REVERSION GASTOS NO EJECUTADOS PARTIDA 21600 DEL PREVENTIVO 3832, CUENTA DE DEPOSITO: CUENTA UNICA DEL TESORO</t>
  </si>
  <si>
    <t>00099021001 DEPOSITO DE EFECTIVO, DEPOSITANTE: RITA PAULINA JIMENEZ H., CONCEPTO: COBRO INDEBIDO POR NUEVAS NUPCIAS, CUENTA DE DEPOSITO: CUENTA UNICA DEL TESORO</t>
  </si>
  <si>
    <t>00099021001 DEPOSITO DE EFECTIVO, DEPOSITANTE: JUAN PABLO PATIÑO MEDRANO, CONCEPTO: DEVOLUCION POR CONCEPTO DE PASAJE AEREO, CUENTA DE DEPOSITO: CUENTA UNICA DEL TESORO</t>
  </si>
  <si>
    <t>00099021001 DEPOSITO DE EFECTIVO, DEPOSITANTE: CONCEPCION CALLISAYA FLORES, CONCEPTO: DEVOLUCION DOBLE PERCEPCION, CUENTA DE DEPOSITO: CUENTA UNICA DEL TESORO</t>
  </si>
  <si>
    <t>00099021001 DEPOSITO DE EFECTIVO, DEPOSITANTE: PEDRO JULIO FERNANDEZ TOPOCO, CONCEPTO: CONVENIO DE PAGO DE DOBLE PERCEPCION, CUENTA DE DEPOSITO: CUENTA UNICA DEL TESORO</t>
  </si>
  <si>
    <t>00099021001 DEPOSITO DE EFECTIVO, DEPOSITANTE: JOSE LIRAUZE ORTIZ, CONCEPTO: DEVOLUCION DEUDA DOBLE PERCEPCION, CUENTA DE DEPOSITO: CUENTA UNICA DEL TESORO</t>
  </si>
  <si>
    <t>00099021001 DEPOSITO DE EFECTIVO, DEPOSITANTE: YOVANA MAMANI HUAÑAPACO, CONCEPTO: REVERSION DE BOLETA DE HABER MENSUAL, CUENTA DE DEPOSITO: CUENTA UNICA DEL TESORO</t>
  </si>
  <si>
    <t>00099021001 DEPOSITO DE EFECTIVO, DEPOSITANTE: BETTY GUARACHI CATARI, CONCEPTO: DEVOLUCION DE SUELDO, CUENTA DE DEPOSITO: CUENTA UNICA DEL TESORO</t>
  </si>
  <si>
    <t>00373024105 DEPOSITO DE EFECTIVO, DEPOSITANTE: ZULEMA MAMANI MAMANI, CONCEPTO: DEVOLUCION PAGO DE FLETE DE TRANSPORTE, CUENTA DE DEPOSITO: CUENTA UNICA DEL TESORO</t>
  </si>
  <si>
    <t>00099021001 DEPOSITO DE EFECTIVO, DEPOSITANTE: LEODAN GUSTAVO CALLIZAYA MAMANI, CONCEPTO: DEVOLUCION DE HABER MENSUAL MES DE MAYO, CUENTA DE DEPOSITO: CUENTA UNICA DEL TESORO</t>
  </si>
  <si>
    <t>00373024105 DEPOSITO DE EFECTIVO, DEPOSITANTE: ZULEMA MAMANI MAMANI, CONCEPTO: DEVOLUCION DE INTERESES GENERADOS EN CUENTA BANCARIA, CUENTA DE DEPOSITO: CUENTA UNICA DEL TESORO</t>
  </si>
  <si>
    <t>00099021001 DEP.DE CHEQ.AJENOS,RET.DE CAM.,CONCEPTO: DEVOLUCION DE SALDOS NO EJECUTADOS,DEP.: GOBIERNO AUTONOMO MUNICIPAL ALTO BENI , PROCEDENCIA: BANCO UNION S.A., CHEQUE: 995, FECHA DE EMISION:08/06/2018</t>
  </si>
  <si>
    <t>00099021001 DEP.DE CHEQ.AJENOS,RET.DE CAM.,CONCEPTO: REVERSION FRACCION CASO NUA#12299431,DEP.: SEGUROS PROVIDA SA , PROCEDENCIA: BANCO NACIONAL DE BOLIVIA S.A., CHEQUE: 4350272, FECHA DE EMISION:07/06/2018</t>
  </si>
  <si>
    <t>00597019201 DEPOSITO DE EFECTIVO, DEPOSITANTE: LUIS ORLANDO FLORES VARGAS, CONCEPTO: CUENTAS POR COBRAR, CUENTA DE DEPOSITO: CUENTA UNICA DEL TESORO</t>
  </si>
  <si>
    <t>||TRANSFERENCIA A LA CUENTA UNICA DEL TESORO IMPORTES RETENIDOS A WALTER ABRAHAM PEREZ ALANDIA Y JULIO HUMEREZ QUIROZ POR REMUNERACION MAXIMA CORRESP. AL MES DE MAYO/2018 Y REINTEGRO DE FEBRERO A ABRIL/2018 - LIBRETA N° 00990201001, SEGUN DOC. ADJ. Y ROC N° 838/2018 TRANS. POR REMUNERACION MAXIMA DE WALTER ABRAHAM PEREZ ALANDIA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</si>
  <si>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TRANSFERENCIA POR REMUNERACION MAXIMA DE JULIO HUMEREZ QUIROZ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</si>
  <si>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 POR REM. MAXIMA DE JULIO HUMEREZ Q. - REINTEGRO FEBRERO A ABRIL/2018 LIBRETA N° 00990201001</t>
  </si>
  <si>
    <t>||TRANSF.FDOS.SG.NOTA MIN.MEDIO AMBIENTE Y AGUA CITE:249 RECIB.EN LA FECHA (TRAM-TSO-3042) REF:TRANSF.FDOS.PARA LA FASE DE IMPLEM.,OPERACION Y MANT. PROY.DE APOYO EN EXPERTICIA,ESTUDIOS Y ASISTENCIA TECNICA AL SECT. AGUA Y MEDIO AMBIENTE-PAERE UTIL.ESC.CANCEL.EN EFECTIVO ABONO EN LA LIBRETA N° 00086018051 MMAYA-BS FORT.INST.APOYO EXPERTICIA ASISTENCIA</t>
  </si>
  <si>
    <t>00373024105 DEPOSITO DE EFECTIVO, DEPOSITANTE: ELENA POMA ESPEJO, CONCEPTO: DEP DEL PROY APOYO A LA PROD DEL CULTIVO DE PAPA COMUNIDAD CAMPESINA DE NOQUERA MUNIC YUNCHARA-TARIJ, CUENTA DE DEPOSITO: CUENTA UNICA DEL TESORO</t>
  </si>
  <si>
    <t>00099021001 DEPOSITO DE EFECTIVO, DEPOSITANTE: JORGE ILLANES  USTARES, CONCEPTO: DOBLE PERCEPCION, CUENTA DE DEPOSITO: CUENTA UNICA DEL TESORO</t>
  </si>
  <si>
    <t>00099021001 DEPOSITO DE EFECTIVO, DEPOSITANTE: JIMENA MIRIAM MAMANI AYALA, CONCEPTO: TOPE SALARIAL MES DE MAYO/2018, CUENTA DE DEPOSITO: CUENTA UNICA DEL TESORO</t>
  </si>
  <si>
    <t>00099021001 DEPOSITO DE EFECTIVO, DEPOSITANTE: MIGUEL ANGEL CENTELLAS TERCEROS, CONCEPTO: DEVOLUCION SUELDOS, CUENTA DE DEPOSITO: CUENTA UNICA DEL TESORO</t>
  </si>
  <si>
    <t>00099021001 DEP.DE CHEQ.AJENOS,RET.DE CAM.,CONCEPTO: DEVOLUCION DE RECURSOS DE CUENTAS POR COBRAR,DEP.: ADEMAF-MONICA VARGAS RUIZ , PROCEDENCIA: BANCO UNION S.A., CHEQUE: 1275, FECHA DE EMISION:08/06/2018</t>
  </si>
  <si>
    <t>00046024103 DEP.DE CHEQ.AJENOS,RET.DE CAM.,CONCEPTO: TRANSFERENCIA,DEP.: GOB. AUTONOMO MUNICIPAL DE SAN PEDRO , PROCEDENCIA: BANCO UNION S.A., CHEQUE: 10167, FECHA DE EMISION:21/05/2018</t>
  </si>
  <si>
    <t>NUMERO DE LIBRETA CUT: 00099021001 OPERACIÓN E18 TRANSFERENCIA DEL SISTEMA FINANCIERO POR CUENTA DE TERCEROS A LA CUT Devolucion de aportes en exceso reposicion fraccion complementaria Libreta Nro 00099021001 TGN Recursos Ordinarios</t>
  </si>
  <si>
    <t>NUMERO DE LIBRETA CUT: 00099021001 OPERACIÓN E18 TRANSFERENCIA DEL SISTEMA FINANCIERO POR CUENTA DE TERCEROS A LA CUT TRANSFERENCIA FIDEICOMISO PR4OYECTO DE REHABILITACION COMPLEJO METALURGICO KARACHIPAMPA TRANSFERENCIA DE FONDOS REMANENTES</t>
  </si>
  <si>
    <t>00099021001 DEPOSITO DE EFECTIVO, DEPOSITANTE: MARIO IVAN ROJAS CONDORI, CONCEPTO: DEVOLUCION PARA PAGO DE TRIBUTOS, CUENTA DE DEPOSITO: CUENTA UNICA DEL TESORO</t>
  </si>
  <si>
    <t>00099021001 DEPOSITO DE EFECTIVO, DEPOSITANTE: ANTONIA ROJAS QUISBERT, CONCEPTO: DEVOLUCION POR DOBLE PERCEPCION, CUENTA DE DEPOSITO: CUENTA UNICA DEL TESORO</t>
  </si>
  <si>
    <t>00526012001 DEPOSITO DE EFECTIVO, DEPOSITANTE: BOLIVIA TV - JESUS HENRY VILLCA MADENI, CONCEPTO: DEVOLUCION DE PASAJES, CUENTA DE DEPOSITO: CUENTA UNICA DEL TESORO</t>
  </si>
  <si>
    <t>00099021001 DEPOSITO DE EFECTIVO, DEPOSITANTE: REYNALDO LEON QUISPE, CONCEPTO: DEVOLUCION REVERSION DE PAGO, CUENTA DE DEPOSITO: CUENTA UNICA DEL TESORO</t>
  </si>
  <si>
    <t>00373024105 DEPOSITO DE EFECTIVO, DEPOSITANTE: FONDO INDO INDIGENA ANGELINO COAQUIRA ALVAREZ, CONCEPTO: DEVOLUCION DE FONDOS NO EJECUTADOS, CUENTA DE DEPOSITO: CUENTA UNICA DEL TESORO</t>
  </si>
  <si>
    <t>00099021001 DEPOSITO DE EFECTIVO, DEPOSITANTE: MIRKO JOHNY SEVERICHE MEJIA, CONCEPTO: REVERSION PASAJES AL INTERIOR DEL PAIS, CUENTA DE DEPOSITO: CUENTA UNICA DEL TESORO</t>
  </si>
  <si>
    <t>00099021001 DEPOSITO DE EFECTIVO, DEPOSITANTE: LA VITALICIA SEGUROS Y REASEGUROS DE VIDA SA, CONCEPTO: DEVOLUCION DE CC NO COBRADA FEBRERO 2018, CUENTA DE DEPOSITO: CUENTA UNICA DEL TESORO</t>
  </si>
  <si>
    <t>00086088704 DEPOSITO DE EFECTIVO, DEPOSITANTE: U.D SUSTENTAR MAYA MIGUEL ANGEL SANCHEZ, CONCEPTO: DEVOLUCION DE PASAJES TERRESTRES NO EJECUTADOS LP-OR-LP, CUENTA DE DEPOSITO: CUENTA UNICA DEL TESORO</t>
  </si>
  <si>
    <t>00099021001 DEPOSITO DE EFECTIVO, DEPOSITANTE: JAIME QUEVEDO GUZMAN, CONCEPTO: REVERSION (RETENCION 13% IVA) PREVENTIVO 9829, CUENTA DE DEPOSITO: CUENTA UNICA DEL TESORO</t>
  </si>
  <si>
    <t>00099021001 DEP.DE CHEQ.AJENOS,RET.DE CAM.,CONCEPTO: DEP. 40% SERV.AGUA POTABLE SENASIR DE SEPT A DIC /17,DEP.: M.E.F.P. , PROCEDENCIA: BANCO UNION S.A., CHEQUE: 6395, FECHA DE EMISION:11/06/2018</t>
  </si>
  <si>
    <t>00086031101 DEP.DE CHEQ.AJENOS,RET.DE CAM.,CONCEPTO: DEPÓSITO DE RECURSOS GTB - SERNAP GESTION 2018,DEP.: SERNAP - KAA - IYA , PROCEDENCIA: BANCO UNION S.A., CHEQUE: 1646, FECHA DE EMISION:05/06/2018</t>
  </si>
  <si>
    <t>00086038003 DEP.DE CHEQ.AJENOS,RET.DE CAM.,CONCEPTO: DEPÓSITO.200 DESEMBOLSO SEGUN CONVENIO FUNDESNAP - SERNAP,DEP.: FUNDESNAP , PROCEDENCIA: BANCO UNION S.A., CHEQUE: 923, FECHA DE EMISION:11/06/2018</t>
  </si>
  <si>
    <t>00086038003 DEP.DE CHEQ.AJENOS,RET.DE CAM.,CONCEPTO: DEPÓSITO.200 DESEMBOLSO SEGUN CONVENIO FUNDESNAP - SERNAP,DEP.: FUNDESNAP , PROCEDENCIA: BANCO UNION S.A., CHEQUE: 166, FECHA DE EMISION:11/06/2018</t>
  </si>
  <si>
    <t>00086038003 DEP.DE CHEQ.AJENOS,RET.DE CAM.,CONCEPTO: DEPÓSITO.200 DESEMBOLSO SEGUN CONVENIO FUNDESNAP - SERNAP,DEP.: FUNDESNAP , PROCEDENCIA: BANCO UNION S.A., CHEQUE: 924, FECHA DE EMISION:11/06/2018</t>
  </si>
  <si>
    <t>00099021001 DEP.DE CHEQ.AJENOS,RET.DE CAM.,CONCEPTO: ROJAS MENDEZ JULIA TERESA,DEP.: BANCO UNION S.A. , PROCEDENCIA: BANCO UNION S.A., CHEQUE: 154529, FECHA DE EMISION:11/06/2018</t>
  </si>
  <si>
    <t>00099021001 DEP.DE CHEQ.AJENOS,RET.DE CAM.,CONCEPTO: PANOZO MENECES ADELA FRANCISCA,DEP.: BANCO UNION S.A. , PROCEDENCIA: BANCO UNION S.A., CHEQUE: 154527, FECHA DE EMISION:11/06/2018</t>
  </si>
  <si>
    <t>00099021001 DEP.DE CHEQ.AJENOS,RET.DE CAM.,CONCEPTO: CLAROS FERNANDEZ MARIA CRISTINA,DEP.: BANCO UNION S.A. , PROCEDENCIA: BANCO UNION S.A., CHEQUE: 154526, FECHA DE EMISION:11/06/2018</t>
  </si>
  <si>
    <t>00099021001 DEP.DE CHEQ.AJENOS,RET.DE CAM.,CONCEPTO: VILLCA ARIAS SOFIA,DEP.: BANCO UNION S.A. , PROCEDENCIA: BANCO UNION S.A., CHEQUE: 154525, FECHA DE EMISION:11/06/2018</t>
  </si>
  <si>
    <t>NUMERO DE LIBRETA CUT: 00099021001 OPERACIÓN E18 TRANSFERENCIA DEL SISTEMA FINANCIERO POR CUENTA DE TERCEROS A LA CUT Pago correspondiente a mayo 2018 libreta nro 00099021001</t>
  </si>
  <si>
    <t>NUMERO DE LIBRETA CUT: 00099021001 OPERACIÓN E18 TRANSFERENCIA DEL SISTEMA FINANCIERO POR CUENTA DE TERCEROS A LA CUT TRANSFERENCIA RECURSOS NO EJECUTADOS FIDEICOMISO BONO JUANCITO PINTO GESTION 2017 SOLICITUD BDP SAM FIDEICOMISO BONO JUANCITO PINTO GESTION 2017</t>
  </si>
  <si>
    <t>NUMERO DE LIBRETA CUT: 00291012009 OPERACIÓN E18 TRANSFERENCIA DEL SISTEMA FINANCIERO POR CUENTA DE TERCEROS A LA CUT EJECUCION DE BOLETA DE GARANTIA NRO 1000113466 A FAVOR DE ADMINISTRADORA BOLIVIANA DE CARRETERA CUT 3987069001-LIBRETA 00291012009 ABC OTROS RECURSOS ESPECIFICOS</t>
  </si>
  <si>
    <t>00020011103 DEPOSITO DE EFECTIVO, DEPOSITANTE: MINISTERIO DE DEFENSA DIRECCION GENERAL LOGISTICA, CONCEPTO: REVERSION DE TRANSPORTE ALMACENES, CUENTA DE DEPOSITO: CUENTA UNICA DEL TESORO</t>
  </si>
  <si>
    <t>00099021001 DEPOSITO DE EFECTIVO, DEPOSITANTE: DIONICIO COAQUIRA MITA, CONCEPTO: DOBLE PERCEPCION, CUENTA DE DEPOSITO: CUENTA UNICA DEL TESORO</t>
  </si>
  <si>
    <t>00099021001 DEPOSITO DE EFECTIVO, DEPOSITANTE: FANY AZURDUY APAZA CI. 4085030 CH, CONCEPTO: DEVOLUCION AL MINISTERIO DE EDUCACION, CUENTA DE DEPOSITO: CUENTA UNICA DEL TESORO</t>
  </si>
  <si>
    <t>00373024105 DEPOSITO DE EFECTIVO, DEPOSITANTE: GAVY GUTIERRES URTADO, CONCEPTO: DEVOLUCION DE GAVY GUTIERRES URTADO POR FONDO DE AVANCE DEL PROYECTO CNMC-03-10-20003, CUENTA DE DEPOSITO: CUENTA UNICA DEL TESORO</t>
  </si>
  <si>
    <t>00099021001 DEPOSITO DE EFECTIVO, DEPOSITANTE: MIN DE DEPORTES J. REYNALDO URIONA H., CONCEPTO: DEVOLUCION DE VIATICOS-COMISION XI JUEGOS SURAMERICANOS COCHABAMBA 2018, CUENTA DE DEPOSITO: CUENTA UNICA DEL TESORO</t>
  </si>
  <si>
    <t>00099021001 DEPOSITO DE EFECTIVO, DEPOSITANTE: DENIS SALINAS, CONCEPTO: DEVOLUCION DE VIATICOS-COMISION XI JUEGOS SURAMERICANOS COCHABAMBA 2018, CUENTA DE DEPOSITO: CUENTA UNICA DEL TESORO</t>
  </si>
  <si>
    <t>00081011101 DEPOSITO DE EFECTIVO, DEPOSITANTE: MANUEL PEREZ CONTRERAS, CONCEPTO: DEVOLUCION AJUSTE AL PAGO DE REFRIGERIO, SERVICIO DE SEGURIDAD, GESTION 2017, CUENTA DE DEPOSITO: CUENTA UNICA DEL TESORO</t>
  </si>
  <si>
    <t>00099021001 DEPOSITO DE EFECTIVO, DEPOSITANTE: MIN DE DEPORTES ENRIQUE PERCY CARRASCO SAAVEDRA, CONCEPTO: DEVOLUCION SALDO NO UTILIZADO VIATICOS COCHABAMBA JUEGOS SUDAMERICANOS, CUENTA DE DEPOSITO: CUENTA UNICA DEL TESORO</t>
  </si>
  <si>
    <t>00099021001 DEPOSITO DE EFECTIVO, DEPOSITANTE: BETZABE ATAHUACHI URUÑA, CONCEPTO: DEVOLUCION / REVERSION DE SALARIO, CUENTA DE DEPOSITO: CUENTA UNICA DEL TESORO</t>
  </si>
  <si>
    <t>00099021001 DEPOSITO DE EFECTIVO, DEPOSITANTE: DIRECCION DEPARTAMENTAL DE EDUCACION SANTA CRUZ, CONCEPTO: DEVOLUCION DE HABERES MAGISTERIO 2018/03 MARCOS VEIZAGA INES, CUENTA DE DEPOSITO: CUENTA UNICA DEL TESORO</t>
  </si>
  <si>
    <t>00099021001 DEPOSITO DE EFECTIVO, DEPOSITANTE: DIRECCION DEPARTAMENTAL DE EDUCACION SANTA CRUZ, CONCEPTO: DEVOLUCION DE HABERES MAGISTERIO 2018/02 MARCOS VEIZAGA INES, CUENTA DE DEPOSITO: CUENTA UNICA DEL TESORO</t>
  </si>
  <si>
    <t>00099021001 DEPOSITO DE EFECTIVO, DEPOSITANTE: DIRECCION DEPARTAMENTAL DE EDUCACION SANTA CRUZ, CONCEPTO: DEVOLUCION DE HABERES MAGISTERIO 2018/02 PEREZ FELIPPE JADIYA KERIMEN, CUENTA DE DEPOSITO: CUENTA UNICA DEL TESORO</t>
  </si>
  <si>
    <t>00660012002 DEP.DE CHEQ.AJENOS,RET.DE CAM.,CONCEPTO: DEVOLUCION DE PAGOS EN DEMASIA GESTION 2016,DEP.: ORGANO JUDICIAL - DAF NACIONAL , PROCEDENCIA: BANCO UNION S.A., CHEQUE: 2505, FECHA DE EMISION:11/06/2018</t>
  </si>
  <si>
    <t>00099021001 DEP.DE CHEQ.AJENOS,RET.DE CAM.,CONCEPTO: PAGO POR DESCUENTO MONTOS EXEDENTES POR DOBLE PERCEPCION DE RECURSOS PUBLICOS,DEP.: CAJA NACIONAL DE SALUD , PROCEDENCIA: BANCO UNION S.A., CHEQUE: 36849, FECHA DE EMISION:13/06/2018</t>
  </si>
  <si>
    <t>00035031101 DEP.DE CHEQ.AJENOS,RET.DE CAM.,CONCEPTO: ARRENDAMIENTO SALA DE EXPOSICION E1 BLOQUE AMARILLO CONCIERTO LA VIDA AL VIENTO DE LUCIANO PEREYRA,DEP.: MEFP-UCPP , PROCEDENCIA: BANCO UNION S.A., CHEQUE: 1277, FECHA DE EMISION:05/06/2018</t>
  </si>
  <si>
    <t>00035031101 DEP.DE CHEQ.AJENOS,RET.DE CAM.,CONCEPTO: PAGO PARCIAL 10% ARRENDAMIENTO SALAS DE EXPOSICION Y AUDITORIO PARA LA FERIA INTERNACIONAL DEL LIBRO,DEP.: MEFP-UCPP , PROCEDENCIA: BANCO UNION S.A., CHEQUE: 1278, FECHA DE EMISION:05/06/2018</t>
  </si>
  <si>
    <t>00099021001 DEP.DE CHEQ.AJENOS,RET.DE CAM.,CONCEPTO: DEVOLUCION A LA DGAA MINDEF. DEL RCM - 4,DEP.: EJERCITO DE BOLIVIA , PROCEDENCIA: BANCO UNION S.A., CHEQUE: 32388, FECHA DE EMISION:11/06/2018</t>
  </si>
  <si>
    <t>00099021001 DEP.DE CHEQ.AJENOS,RET.DE CAM.,CONCEPTO: DEVOLUCION A LA DGAA DEL MINDEF. DEL RI - 36  SANTOS PARIAMO,DEP.: EJERCITO DE BOLIVIA , PROCEDENCIA: BANCO UNION S.A., CHEQUE: 32468, FECHA DE EMISION:11/06/2018</t>
  </si>
  <si>
    <t>00291012005 DEP.DE CHEQ.AJENOS,RET.DE CAM.,CONCEPTO: ESPACIO PUBLICITARIO TRAMO AUTOPISTA LA PAZ EL ALTO,DEP.: ENTEL S.A. , PROCEDENCIA: BANCO MERCANTIL SANTA CRUZ SA., CHEQUE: 209550, FECHA DE EMISION:07/06/2018</t>
  </si>
  <si>
    <t>00099021001 DEP.DE CHEQ.AJENOS,RET.DE CAM.,CONCEPTO: VILLCA ALBINA ABASTO DE,DEP.: BANCO UNION S.A. , PROCEDENCIA: BANCO UNION S.A., CHEQUE: 154533, FECHA DE EMISION:13/06/2018</t>
  </si>
  <si>
    <t>00099021001 DEPOSITO DE EFECTIVO, DEPOSITANTE: LAUREANA QUISPE VDA. DE CANAVIRI, CONCEPTO: COBRO INDEBIDO DE JUNIO DE 2018, CUENTA DE DEPOSITO: CUENTA UNICA DEL TESORO</t>
  </si>
  <si>
    <t>00099021001 DEPOSITO DE EFECTIVO, DEPOSITANTE: ERIKA CRISTINA GUTIERREZ GEMIO, CONCEPTO: DEVOLUCION DE REFRIGERIOS, CUENTA DE DEPOSITO: CUENTA UNICA DEL TESORO</t>
  </si>
  <si>
    <t>00099021001 DEPOSITO DE EFECTIVO, DEPOSITANTE: WILFREDO VILLCA VALLEJOS, CONCEPTO: DEVOLUCION DE FONDOS EN AVANCE, SEGUN NOTA MEFP/UCPP/UPP/NI/N°215/2018-C31349, CUENTA DE DEPOSITO: CUENTA UNICA DEL TESORO</t>
  </si>
  <si>
    <t>00526012001 DEPOSITO DE EFECTIVO, DEPOSITANTE: BOLIVIA TV-JOSE LUIS TAPIA MONRROY, CONCEPTO: DEVOLUCION DE PASAJES, CUENTA DE DEPOSITO: CUENTA UNICA DEL TESORO</t>
  </si>
  <si>
    <t>00099021001 DEPOSITO DE EFECTIVO, DEPOSITANTE: DANIEL EUGENIO FERNANDEZ FLORES, CONCEPTO: DEVOLUCION 1 DIA DE VIATICO GESTION 2014, CUENTA DE DEPOSITO: CUENTA UNICA DEL TESORO</t>
  </si>
  <si>
    <t>COBRO COSTOS DE PAPELERIA POR REGULARIZACION DE TRANSFERENCIA DEL EXTERIOR POR ORDEN DE SEGUROS GENERALES S.A. SEGESA LIB. 00513012003 LBP-YPFB (2011349681373)</t>
  </si>
  <si>
    <t>VENTA DE DIVISAS CON TRANSFERENCIA DE FONDOS A SOLICITUD DE MINISTERIO DE GOBIERNO SEGUN SOLICITUD 5209 REF: HABERES AGREGADOS Y ADJUNTOS DE LA POLICIA BOLIVIANA EN EL EXTERIOR DEL PAIS ABONO CUENTAS EN EL EXTERIOR CORRESPONDIENTE AL MES DE MAYO 2018 SEGUN PLANILLA ADJUNTA LIB. 00099021001 TGN-RECURSOS ORDINARIOS (3987)</t>
  </si>
  <si>
    <t>||TRANSFERENCIA DE FONDOS S/G. FORMULARIO CITE: BUN355/18 DE LA FECHA.(HRE-TSO-3207), EN CUMPLIMIENTO CONVENIO INTERINSTITUCIONAL SUSCRITO ENTRE GAM ENTRE RIOS Y EL FONDO NACIONAL DE DESARROLLO INTEGRAL FONADIN. A SOLICITUD GOB.AUT.MCPAL.ENTRE RIOS, LIBRETA N° 00099021001 TGN-RECURSOS ORDINARIOS; BUN.</t>
  </si>
  <si>
    <t>00099021001 DEPOSITO DE EFECTIVO, DEPOSITANTE: FELIPE LIMACHI ARUQUIPA, CONCEPTO: REVERSION DE SUELDO, CUENTA DE DEPOSITO: CUENTA UNICA DEL TESORO</t>
  </si>
  <si>
    <t>00253014204 DEPOSITO DE EFECTIVO, DEPOSITANTE: EMAGUA, CONCEPTO: DEVOLUCION GASTOS DE FUNCIONAMIENTO, CUENTA DE DEPOSITO: CUENTA UNICA DEL TESORO</t>
  </si>
  <si>
    <t>00099021001 DEPOSITO DE EFECTIVO, DEPOSITANTE: VIRGINIA SOTO RETAMOZO, CONCEPTO: DEVOLUCION DEL COBRO DE PAGO UNICO, CUENTA DE DEPOSITO: CUENTA UNICA DEL TESORO</t>
  </si>
  <si>
    <t>00099021001 DEPOSITO DE EFECTIVO, DEPOSITANTE: EDGAR ALARO MAMANI, CONCEPTO: DEVOLUCION DEL VIATICO DE CUMBRE DEL GAS 2017, CUENTA DE DEPOSITO: CUENTA UNICA DEL TESORO</t>
  </si>
  <si>
    <t>00099021001 DEPOSITO DE EFECTIVO, DEPOSITANTE: HIPOLITO RAUL ASTETE QUISPE, CONCEPTO: DEVOLUCION VIATICOS CUMBRE DEL GAS, CUENTA DE DEPOSITO: CUENTA UNICA DEL TESORO</t>
  </si>
  <si>
    <t>00099021001 DEPOSITO DE EFECTIVO, DEPOSITANTE: ELOY CLEMENTE MARCA, CONCEPTO: REVERSION VIATICOS CUMBRE DEL GAS 2017, CUENTA DE DEPOSITO: CUENTA UNICA DEL TESORO</t>
  </si>
  <si>
    <t>00099021001 DEPOSITO DE EFECTIVO, DEPOSITANTE: JUAN ARTEAGA GARCIA, CONCEPTO: COMPROMISO DE DEVOLUCION DE DEUDA, CUENTA DE DEPOSITO: CUENTA UNICA DEL TESORO</t>
  </si>
  <si>
    <t>00099021001 DEPOSITO DE EFECTIVO, DEPOSITANTE: LESLY AMANDA ARENAS PALENQUE, CONCEPTO: DEVOLUCION DE HABERES DE SUELDO, CUENTA DE DEPOSITO: CUENTA UNICA DEL TESORO</t>
  </si>
  <si>
    <t>00130012002 DEPOSITO DE EFECTIVO, DEPOSITANTE: LUIS FEDERICO MARTINEZ RETAMOZO, CONCEPTO: DEVOLUCION FONDOS POR CONCEPTO DE GASOLINA Y PEAJE, CUENTA DE DEPOSITO: CUENTA UNICA DEL TESORO</t>
  </si>
  <si>
    <t>00099021001 DEPOSITO DE EFECTIVO, DEPOSITANTE: FELIX HUANCA FLORES, CONCEPTO: DEVOLUCION DE BONO A CUENTA, CUENTA DE DEPOSITO: CUENTA UNICA DEL TESORO</t>
  </si>
  <si>
    <t>00052014102 DEP.DE CHEQ.AJENOS,RET.DE CAM.,CONCEPTO: TRANSFERENCIA GOBIERNO AUTONOMO DEPARTAMENTAL PREMIOS NACIONALES,DEP.: MINISTERIO DE CULTURAS Y TURISMO , PROCEDENCIA: BANCO UNION S.A., CHEQUE: 3823, FECHA DE EMISION:13/06/2018</t>
  </si>
  <si>
    <t>00099021001 DEP.DE CHEQ.AJENOS,RET.DE CAM.,CONCEPTO: ROJAS LOPEZ GLADIS,DEP.: BANCO UNION S.A. , PROCEDENCIA: BANCO UNION S.A., CHEQUE: 154535, FECHA DE EMISION:14/06/2018</t>
  </si>
  <si>
    <t>00099021001 DEP.DE CHEQ.AJENOS,RET.DE CAM.,CONCEPTO: VENTA DEL TEXTO CUADERNOS DE INVESTIGACION ECONOMICA BOLIVIANA VOL 2 N°1,DEP.: MINISTERIO DE ECONOMIA Y FINANZAS PUBLICAS , PROCEDENCIA: BANCO UNION S.A., CHEQUE: 726, FECHA DE EMISION:11/06/2018</t>
  </si>
  <si>
    <t>00099021001 DEP.DE CHEQ.AJENOS,RET.DE CAM.,CONCEPTO: COMPENSACION MENSUAL DE COTIZACION,DEP.: FUTURO DE BOLIVIA SA AFP , PROCEDENCIA: BANCO DE CREDITO DE BOLIVIA S.A., CHEQUE: 54360, FECHA DE EMISION:13/06/2018</t>
  </si>
  <si>
    <t>00099021001 DEP.DE CHEQ.AJENOS,RET.DE CAM.,CONCEPTO: FRACCION COMPLEMENTARIA MENSUAL,DEP.: FUTURO DE BOLIVIA SA AFP , PROCEDENCIA: BANCO DE CREDITO DE BOLIVIA S.A., CHEQUE: 54361, FECHA DE EMISION:13/06/2018</t>
  </si>
  <si>
    <t>A:00373024105 DESEMBOLSO DE RECURSOS AL FONDO DE DESARROLLO INDIGENA PARA PROGRAMAS Y/O PROYECTOS DE LOS GOBIERNOS AUTONOMOS MUNICIPALES DE CHUQUISACA Y COCHABAMBA S/G NOTAS CITE: FDI/DGE/EXT/N303 y 304/2018 E INFORME MEFP/VTCP/DGPOT/UPCFTGN/INF/N63/2018. HR 6-16868-R y 6-16869-R</t>
  </si>
  <si>
    <t>A:00373024105 DESEMBOLSO DE RECURSOS AL FONDO DE DESARROLLO INDIGENA PARA PROGRAMAS Y/O PROYECTOS DE LOS GOBIERNOS AUTONOMOS MUNICIPALES S/G NOTA CITE: FDI/DGE/EXT/N308/2018 E INFORME MEFP/VTCP/DGPOT/UPCFTGN/INF/N65/2018. HR 6-17332-R</t>
  </si>
  <si>
    <t>||TRANSFERENCIA DE FONDOS S/G. FORMULARIO CITE: BUN/CF246/18 DE LA FECHA.(HRE-TSO-3257), DEVOLUCION SALDOS NO EJECUTADOS PROYECTO MANEJO INTEGRAL DE LA SUBCUENCA RIO JARUMA-MMAYA. A SOLICITUD GOB.AUT.MCPAL.LA PAZ, LIBRETA N°00990201001 RECURSOS ORDINARIOS; BUN.</t>
  </si>
  <si>
    <t>00526012001 DEPOSITO DE EFECTIVO, DEPOSITANTE: BOLIVIA TV - FREDDY HUAYPE LOPEZ, CONCEPTO: DEVOLUCION DE PASAJES, CUENTA DE DEPOSITO: CUENTA UNICA DEL TESORO</t>
  </si>
  <si>
    <t>00526012001 DEPOSITO DE EFECTIVO, DEPOSITANTE: FELIPE DE NERY SANTANDER ZEBALLOS, CONCEPTO: DEVOLUCION DE PASAJES, CUENTA DE DEPOSITO: CUENTA UNICA DEL TESORO</t>
  </si>
  <si>
    <t>00099021001 DEPOSITO DE EFECTIVO, DEPOSITANTE: LIDIA GLADYS BENICIA VALENCIA LOPEZ, CONCEPTO: DEVOLUCION POR DOBLE PERCEPCION ABRIL Y MAYO 2017, CUENTA DE DEPOSITO: CUENTA UNICA DEL TESORO</t>
  </si>
  <si>
    <t>00099021001 DEPOSITO DE EFECTIVO, DEPOSITANTE: EDIFICIO CONAVI COOPROPIETARIOS, CONCEPTO: PAGO EPSAS-JUNIO-2017, CUENTA DE DEPOSITO: CUENTA UNICA DEL TESORO</t>
  </si>
  <si>
    <t>00099021001 DEPOSITO DE EFECTIVO, DEPOSITANTE: EDIFICIO CONAVI COOPROPIETARIOS, CONCEPTO: PAGO EPSAS-FEBRERO-2017, CUENTA DE DEPOSITO: CUENTA UNICA DEL TESORO</t>
  </si>
  <si>
    <t>00099021001 DEPOSITO DE EFECTIVO, DEPOSITANTE: EDIFICIO CONAVI COOPROPIETARIOS, CONCEPTO: PAGO EPSAS-MARZO-2017, CUENTA DE DEPOSITO: CUENTA UNICA DEL TESORO</t>
  </si>
  <si>
    <t>00099021001 DEPOSITO DE EFECTIVO, DEPOSITANTE: EDIFICIO CONAVI COOPROPIETARIOS, CONCEPTO: PAGO EPSAS-MAYO-2018, CUENTA DE DEPOSITO: CUENTA UNICA DEL TESORO</t>
  </si>
  <si>
    <t>00099021001 DEPOSITO DE EFECTIVO, DEPOSITANTE: JAIME LORENZO HIDALGO POZO, CONCEPTO: DOBLE PERCEPCION, CUENTA DE DEPOSITO: CUENTA UNICA DEL TESORO</t>
  </si>
  <si>
    <t>00099021001 DEPOSITO DE EFECTIVO, DEPOSITANTE: MIN DE DEPORTES-RONAL REMERINO SANTOS HUANCA, CONCEPTO: DEVOL SALDOS NO UTILIZADOS DE LA 3RA VERSION DE LA COPA ESTADO PLURINACIONAL SUB18 1RA RONDA, CUENTA DE DEPOSITO: CUENTA UNICA DEL TESORO</t>
  </si>
  <si>
    <t>00373024105 DEPOSITO DE EFECTIVO, DEPOSITANTE: FONDO DESARROLLO INDIGENA FDI, CONCEPTO: DEVOLUCION DE SALDOS NO EJECUTADOS, CUENTA DE DEPOSITO: CUENTA UNICA DEL TESORO</t>
  </si>
  <si>
    <t>00099021001 DEPOSITO DE EFECTIVO, DEPOSITANTE: IRENE BALLADARES VELAZQUEZ, CONCEPTO: DEVOLUCION AL SENASIR (COACTIVO SOCIAL), CUENTA DE DEPOSITO: CUENTA UNICA DEL TESORO</t>
  </si>
  <si>
    <t>00099021001 DEPOSITO DE EFECTIVO, DEPOSITANTE: MIN.DE DEPORTES - RENE ACARAPI GUTIERREZ, CONCEPTO: DEVOLUCION SALDO NO UTILIZADO, CUENTA DE DEPOSITO: CUENTA UNICA DEL TESORO</t>
  </si>
  <si>
    <t>00373024105 DEPOSITO DE EFECTIVO, DEPOSITANTE: PABLO GASTON IBAÑEZ USTAREZ, CONCEPTO: DEVOLUCION DE SALDO, CUENTA DE DEPOSITO: CUENTA UNICA DEL TESORO</t>
  </si>
  <si>
    <t>00099021001 DEPOSITO DE EFECTIVO, DEPOSITANTE: RUBEN ORLANDO LEONARDINI URIONA, CONCEPTO: VIATICOS CUMBRE DEL GAS, CUENTA DE DEPOSITO: CUENTA UNICA DEL TESORO</t>
  </si>
  <si>
    <t>00099021001 DEPOSITO DE EFECTIVO, DEPOSITANTE: JUAN TAPIA GALVAN- MIN OBRAS PUBLICAS, CONCEPTO: SERVICIO DE AGUA POTABLE EDIFICIO EX CONAVI, CUENTA DE DEPOSITO: CUENTA UNICA DEL TESORO</t>
  </si>
  <si>
    <t>00291054101 DEP.DE CHEQ.AJENOS,RET.DE CAM.,CONCEPTO: APORTE LOCAL PROYECTO LLALLAGUA-RAVELO GAD-PT,DEP.: ADMINISTRADORA BOLIVIANA DE CARRETERAS , PROCEDENCIA: BANCO UNION S.A., CHEQUE: 3121, FECHA DE EMISION:07/06/2018</t>
  </si>
  <si>
    <t>00099021001 DEPOSITO DE EFECTIVO, DEPOSITANTE: MIN.DE DEPORTES - ROBERTO PEREZ VILLCA, CONCEPTO: DEV.SALDO NO UTILIZADO TERCERA VERSION COPA ESTADO PLURINACIONAL DE BOLIVIA PRIMERA RONDA 2017-2018, CUENTA DE DEPOSITO: CUENTA UNICA DEL TESORO</t>
  </si>
  <si>
    <t>00099021001 DEPOSITO DE EFECTIVO, DEPOSITANTE: MINISTERIO DE DEPORTES-ABRAHAN ROJAS, CONCEPTO: DEVOL SALDOS NO UTLIZADOS DE LA III COPA DE FUTBOL ESTADO PLURINACIONAL DE BOL 1RA RONDA 2017-2018, CUENTA DE DEPOSITO: CUENTA UNICA DEL TESORO</t>
  </si>
  <si>
    <t>00099021001 DEPOSITO DE EFECTIVO, DEPOSITANTE: WILFRAN SANCHEZ GUZMAN, CONCEPTO: DEVOLUCION DE PASAJE AEREO CCA-CBBA N° 930-2559627129, CUENTA DE DEPOSITO: CUENTA UNICA DEL TESORO</t>
  </si>
  <si>
    <t>TRANSFERENCIA DE FONDOS AL EXTERIOR A SOLICITUD DE INSTITUTO NACIONAL DE ESTADISTICA SEGUN SOLICITUD 5233 REF: REGISTRO DE TRANSFERENCIA AL BANCO MUNDIAL POR LA DEVOLUCION DE RECURSOS NO EJECUTADOS DEL PROYECTO FCEBIPBE - CONVENIO DE FINANCIAMIENTO 4845-BO, SEGUN INFORME PFCEBIPBE/INF/14/2018, NOTA LIB. 00206012001 INE-INSTITUTO NAL.DE ESTADISTICAS (0794-03E307)</t>
  </si>
  <si>
    <t>VENTA DE DIVISAS CON TRANSFERENCIA DE FONDOS A SOLICITUD DE INSTITUTO NACIONAL DE ESTADISTICA SEGUN SOLICITUD 5232 REF: REGISTRO DE TRANSFERENCIA AL BANCO MUNDIAL POR LA DIFERENCIA CAMBIARIA EN LA DEVOLUCION DE RECURSOS NO EJECUTADOS DEL PROYECTO FCEBIPBE - CONVENIO DE FINANCIAMIENTO 4845-BO, SEGUN LIB. 00206012001 INE-INSTITUTO NAL.DE ESTADISTICAS (0794-03E307)</t>
  </si>
  <si>
    <t>VENTA DE DIVISAS CON TRANSFERENCIA DE FONDOS A SOLICITUD DE INSTITUTO NACIONAL DE ESTADISTICA SEGUN SOLICITUD 5234 REF: REGISTRO DE TRANSFERENCIA AL BANCO MUNDIAL POR LA DEVOLUCION DE RECURSOS NO EJECUTADOS DEL PROYECTO FCEBIPBE - CONVENIO DE FINANCIAMIENTO 4845-BO, SEGUN INFORME PFCEBIPBE/INF/14/20 LIB. 00206012001 INE-INSTITUTO NAL.DE ESTADISTICAS (0794-03E307)</t>
  </si>
  <si>
    <t>PAGO A IDA PRÉSTAMO 5461-BO VCTO. 15-06-2018 POR CUENTA DE TGN , NTI. 010909 VALOR 15-06-2018 INTERESES USD 13.579,64 CTA. 3987 CUENTA UNICA DEL TESORO-3987 LIB. 00099021001 REF.: COMISIONES BANCARIAS</t>
  </si>
  <si>
    <t>00035011105 DEPOSITO DE EFECTIVO, DEPOSITANTE: ANA MARIA RODRIGUEZ RIOS, CONCEPTO: DEVOLUCION DE FONDOS EN AVANCE ASIGNADOS POR GASTOS  DE SERVICIOS BASICOS MAYO-UCAS, CUENTA DE DEPOSITO: CUENTA UNICA DEL TESORO</t>
  </si>
  <si>
    <t>00099021001 DEPOSITO DE EFECTIVO, DEPOSITANTE: GUSTAVO JHOVANI MAMANI CORI, CONCEPTO: DEVOLUCION DE VIATICOS, CUENTA DE DEPOSITO: CUENTA UNICA DEL TESORO</t>
  </si>
  <si>
    <t>00099021001 DEPOSITO DE EFECTIVO, DEPOSITANTE: ERNESTO MILLAN OLIVA, CONCEPTO: DEVOLUCION SALDO NO UTILIZADO, CUENTA DE DEPOSITO: CUENTA UNICA DEL TESORO</t>
  </si>
  <si>
    <t>00099021001 DEPOSITO DE EFECTIVO, DEPOSITANTE: MATEO GERONIMO CHECA, CONCEPTO: PERCEPCION INDEBIDA DE HABERES CORRESP A 13 DIAS MES FEB Y MES COMPLETO MARZO 2017, CUENTA DE DEPOSITO: CUENTA UNICA DEL TESORO</t>
  </si>
  <si>
    <t>00099021001 DEPOSITO DE EFECTIVO, DEPOSITANTE: PABLO QUISPE URI, CONCEPTO: DEVOLUCION SALDO, CUENTA DE DEPOSITO: CUENTA UNICA DEL TESORO</t>
  </si>
  <si>
    <t>00099021001 DEPOSITO DE EFECTIVO, DEPOSITANTE: JOSE CARLOS ESCOBAR VASQUEZ, CONCEPTO: DEVOLUCION DEL SUBSIDIO UNIVERSAL, CUENTA DE DEPOSITO: CUENTA UNICA DEL TESORO</t>
  </si>
  <si>
    <t>00099021001 DEPOSITO DE EFECTIVO, DEPOSITANTE: MY DIM CARLOS MIGUEL TORREZ, CONCEPTO: DEV. COMISION DEL SERVICIO, CUENTA DE DEPOSITO: CUENTA UNICA DEL TESORO</t>
  </si>
  <si>
    <t>00130012002 DEPOSITO DE EFECTIVO, DEPOSITANTE: JUAN R. GUERREROS ROQUE, CONCEPTO: DEVOLUCION POR GASTOS DE PEAJES, CUENTA DE DEPOSITO: CUENTA UNICA DEL TESORO</t>
  </si>
  <si>
    <t>00099021001 DEPOSITO DE EFECTIVO, DEPOSITANTE: ALVARO MARCO ANTONIO CABA OLIVAREZ CI 2377522LP, CONCEPTO: CITE:MEFP/VTCP/DGPOT/UAIS-CPJ/N° 030/2016 REGULARIZACION ENERO-FEBRERO 2018, CUENTA DE DEPOSITO: CUENTA UNICA DEL TESORO</t>
  </si>
  <si>
    <t>00099021001 DEPOSITO DE EFECTIVO, DEPOSITANTE: MARIA DE LOS ANGELES ALAVE UZQUIANO, CONCEPTO: REVERSION, CUENTA DE DEPOSITO: CUENTA UNICA DEL TESORO</t>
  </si>
  <si>
    <t>00099021001 DEPOSITO DE EFECTIVO, DEPOSITANTE: JUAN PABLO BEJARANO CHOQUE, CONCEPTO: PERCEPCION INDEBIDA DE HABERES, CUENTA DE DEPOSITO: CUENTA UNICA DEL TESORO</t>
  </si>
  <si>
    <t>00099021001 DEPOSITO DE EFECTIVO, DEPOSITANTE: JUAN PABLO BEJARANO CHOQUE, CONCEPTO: PERCEPCION INDEBIDA DE HABERES COMISION, CUENTA DE DEPOSITO: CUENTA UNICA DEL TESORO</t>
  </si>
  <si>
    <t>00099021001 DEPOSITO DE EFECTIVO, DEPOSITANTE: PRIMO EDDY TORREZ ESPINOZA - SENAPE, CONCEPTO: DEVOLUCION DE RECURSOS POR PAGO DE HABERES MES DE MAYO SIN CAMBIO DE ITEM, CUENTA DE DEPOSITO: CUENTA UNICA DEL TESORO</t>
  </si>
  <si>
    <t>00373024105 DEPOSITO DE EFECTIVO, DEPOSITANTE: GUALBERTO MAMANI CALLISAYA, CONCEPTO: DEVOLUCION, CUENTA DE DEPOSITO: CUENTA UNICA DEL TESORO</t>
  </si>
  <si>
    <t>00099021001 DEPOSITO DE EFECTIVO, DEPOSITANTE: RIGOBERTO PAREDES LLANOS-APS, CONCEPTO: DEVOLUCION VIATICOS, CUENTA DE DEPOSITO: CUENTA UNICA DEL TESORO</t>
  </si>
  <si>
    <t>00373024105 DEP.DE CHEQ.AJENOS,RET.DE CAM.,CONCEPTO: ESTRADA CAMACHO GLORIA ANA,DEP.: BANCO UNION S.A. , PROCEDENCIA: BANCO UNION S.A., CHEQUE: 154539, FECHA DE EMISION:18/06/2018</t>
  </si>
  <si>
    <t>00291012006 DEP.DE CHEQ.AJENOS,RET.DE CAM.,CONCEPTO: BOLMARTEC SRL,DEP.: BANCO UNION S.A. , PROCEDENCIA: BANCO UNION S.A., CHEQUE: 154536, FECHA DE EMISION:18/06/2018</t>
  </si>
  <si>
    <t>00099021001 DEP.DE CHEQ.AJENOS,RET.DE CAM.,CONCEPTO: CONDORI EQUICE ROSALIA,DEP.: BANCO UNION S.A. , PROCEDENCIA: BANCO UNION S.A., CHEQUE: 154537, FECHA DE EMISION:18/06/2018</t>
  </si>
  <si>
    <t>00099021001 DEP.DE CHEQ.AJENOS,RET.DE CAM.,CONCEPTO: INTURIAS GUEVARA JOSE,DEP.: BANCO UNION S.A. , PROCEDENCIA: BANCO UNION S.A., CHEQUE: 154538, FECHA DE EMISION:18/06/2018</t>
  </si>
  <si>
    <t>00291012001 DEP.DE CHEQ.AJENOS,RET.DE CAM.,CONCEPTO: DEVOLUCION DE SALDO,DEP.: ABC - REGIONAL CHUQUISACA , PROCEDENCIA: BANCO UNION S.A., CHEQUE: 4695, FECHA DE EMISION:11/06/2018</t>
  </si>
  <si>
    <t>00099021001 DEP.DE CHEQ.AJENOS,RET.DE CAM.,CONCEPTO: PAGO POR REEMBOLSO DE BAJAS MEDICAS,DEP.: CAJA DE SALUD DE LA BANCA PRIVADA , PROCEDENCIA: BANCO NACIONAL DE BOLIVIA S.A., CHEQUE: 6895811, FECHA DE EMISION:22/05/2018</t>
  </si>
  <si>
    <t>00099021001 DEP.DE CHEQ.AJENOS,RET.DE CAM.,CONCEPTO: PAGO POR REEMBOLSO POR BAJAS MEDICAS,DEP.: CAJA DE SALUD DE LA BANCA PRIVADA , PROCEDENCIA: BANCO NACIONAL DE BOLIVIA S.A., CHEQUE: 6895890, FECHA DE EMISION:29/05/2018</t>
  </si>
  <si>
    <t>00099021001 DEPOSITO DE EFECTIVO, DEPOSITANTE: JUAN CARLOS ROMERO MINISTERIO DE DEPORTES, CONCEPTO: DEVOLUCION DE VIATICOS, CUENTA DE DEPOSITO: CUENTA UNICA DEL TESORO</t>
  </si>
  <si>
    <t>00099021001 DEPOSITO DE EFECTIVO, DEPOSITANTE: ANGEL MARTINEZ PAREDES, CONCEPTO: DEVOLUCION DEUDA POR DOBLE PERCEPCION, CUENTA DE DEPOSITO: CUENTA UNICA DEL TESORO</t>
  </si>
  <si>
    <t>VENTA DE DIVISAS CON TRANSFERENCIA DE FONDOS A SOLICITUD DE AGENCIA BOLIVIANA ESPACIAL - ABE SEGUN SOLICITUD 5246 REF: SE AUTORIZA EL PAGO A LA EMPRESA PEKASAT SE POR LA ADQUISICION DE UNA LICENCIA DE SOFTWARE PARA LA GESTION DE ORBITA Y FRECUENCIA, (1.500 EUROS), SEGUN INF - DID 18/2018, FACTURA 2 LIB. 00585012002 ABE - VENTA DE SERVICIOS COMUNICACIÓN POR DIFERENCIAL CAMBIARIO</t>
  </si>
  <si>
    <t>VENTA DE DIVISAS CON TRANSFERENCIA DE FONDOS A SOLICITUD DE AUTORIDAD DE REG.Y FISCALIZ.DE TELECOMUNICACIONES Y TRANSP. SEGUN SOLICITUD 5252 REF: TRANSFERENCIA DE FONDOS A LA UNION POSTAL DE LAS AMERICAS, ESPANA Y PORTUGAL - UPAEP, CORRESPONDIENTE A CUOTA CONTRIBUTIVA ANUAL GESTION 2018, DE ACUERDO LIB. 00099021001 TGN-RECURSOS ORDINARIOS (3987)</t>
  </si>
  <si>
    <t>VENTA DE DIVISAS CON TRANSFERENCIA DE FONDOS A SOLICITUD DE YACIMIENTOS DE LITIO BOLIVIANOS SEGUN SOLICITUD 5249 REF: SERVICIO DE INFORMACION ESPECIALIZADA DE PRECIOS DE LA EMPRESA ICIS FERTILIZAR MARKET REPORT. LIB. 00597019202 YLB-DES. INT. SALMUERA SALAR DE UYUNI PLANTA INDUSTRIAL</t>
  </si>
  <si>
    <t>A:00373024105 DESEMBOLSO DE RECURSOS AL FONDO DE DESARROLLO INDIGENA PARA PROGRAMAS Y PROYECTOS DE GOBIERNOS AUTONOMOS MUNICIPALES DE CHUQUISACA, LA PAZ, COCHABAMBA Y ORURO S/G NOTA CITE FDI/DGE/EXT/N313/2018 E INFORME MEFP/VTCP/DGPOT/UPCFTGN N66/2018. H.R. 6-18215-R.</t>
  </si>
  <si>
    <t>De: 00016011101 Devolucion de saldos no ejecutados recursos FAEA, gestion 2016</t>
  </si>
  <si>
    <t>De: 00099021001 Transferencia de recursos al GAM Sucre para el pago del Bono de Discapacidad, en el marco de la Ley N977 de fecha 26 de septiembre de 2017, DS N3437 de 20 de diciembre de 2017 y Resolucion Ministerial N010 de fecha 10 de enero de 2018, segundo desembolso.</t>
  </si>
  <si>
    <t>De: 00099021001 Transferencia de recursos al GAM Yotala para el pago del Bono de Discapacidad, en el marco de la Ley N977 de fecha 26 de septiembre de 2017, DS N3437 de 20 de diciembre de 2017 y Resolucion Ministerial N010 de fecha 10 de enero de 2018, segundo desembolso.</t>
  </si>
  <si>
    <t>De: 00099021001 Transferencia de recursos al GAM Poroma para el pago del Bono de Discapacidad, en el marco de la Ley N977 de fecha 26 de septiembre de 2017, DS N3437 de 20 de diciembre de 2017 y Resolucion Ministerial N010 de fecha 10 de enero de 2018, segundo desembolso.</t>
  </si>
  <si>
    <t>De: 00099021001 Transferencia de recursos al GAM Villa Azurduy para el pago del Bono de Discapacidad, en el marco de la Ley N977 de fecha 26 de septiembre de 2017, DS N3437 de 20 de diciembre de 2017 y Resolucion Ministerial N010 de fecha 10 de enero de 2018, segundo desembolso.</t>
  </si>
  <si>
    <t>De: 00099021001 Transferencia de recursos al GAM Tarvita para el pago del Bono de Discapacidad, en el marco de la Ley N977 de fecha 26 de septiembre de 2017, DS N3437 de 20 de diciembre de 2017 y Resolucion Ministerial N010 de fecha 10 de enero de 2018, segundo desembolso.</t>
  </si>
  <si>
    <t>De: 00099021001 Transferencia de recursos al GAM Villa Zudanez para el pago del Bono de Discapacidad, en el marco de la Ley N977 de fecha 26 de septiembre de 2017, DS N3437 de 20 de diciembre de 2017 y Resolucion Ministerial N010 de fecha 10 de enero de 2018, segundo desembolso.</t>
  </si>
  <si>
    <t>De: 00099021001 Transferencia de recursos al GAM Presto para el pago del Bono de Discapacidad, en el marco de la Ley N977 de fecha 26 de septiembre de 2017, DS N3437 de 20 de diciembre de 2017 y Resolucion Ministerial N010 de fecha 10 de enero de 2018, segundo desembolso.</t>
  </si>
  <si>
    <t>De: 00099021001 Transferencia de recursos al GAM Villa Mojocaya para el pago del Bono de Discapacidad, en el marco de la Ley N977 de fecha 26 de septiembre de 2017, DS N3437 de 20 de diciembre de 2017 y Resolucion Ministerial N010 de fecha 10 de enero de 2018, segundo desembolso.</t>
  </si>
  <si>
    <t>De: 00099021001 Transferencia de recursos al GAM Icla para el pago del Bono de Discapacidad, en el marco de la Ley N977 de fecha 26 de septiembre de 2017, DS N3437 de 20 de diciembre de 2017 y Resolucion Ministerial N010 de fecha 10 de enero de 2018, segundo desembolso.</t>
  </si>
  <si>
    <t>De: 00099021001 Transferencia de recursos al GAM Padilla para el pago del Bono de Discapacidad, en el marco de la Ley N977 de fecha 26 de septiembre de 2017, DS N3437 de 20 de diciembre de 2017 y Resolucion Ministerial N010 de fecha 10 de enero de 2018, segundo desembolso.</t>
  </si>
  <si>
    <t>De: 00099021001 Transferencia de recursos al GAM Tomina para el pago del Bono de Discapacidad, en el marco de la Ley N977 de fecha 26 de septiembre de 2017, DS N3437 de 20 de diciembre de 2017 y Resolucion Ministerial N010 de fecha 10 de enero de 2018, segundo desembolso.</t>
  </si>
  <si>
    <t>De: 00099021001 Transferencia de recursos al GAM Sopachuy para el pago del Bono de Discapacidad, en el marco de la Ley N977 de fecha 26 de septiembre de 2017, DS N3437 de 20 de diciembre de 2017 y Resolucion Ministerial N010 de fecha 10 de enero de 2018, segundo desembolso.</t>
  </si>
  <si>
    <t>De: 00099021001 Transferencia de recursos al GAM Villa Alcala para el pago del Bono de Discapacidad, en el marco de la Ley N977 de fecha 26 de septiembre de 2017, DS N3437 de 20 de diciembre de 2017 y Resolucion Ministerial N010 de fecha 10 de enero de 2018, segundo desembolso.</t>
  </si>
  <si>
    <t>De: 00099021001 Transferencia de recursos al GAM El Villar para el pago del Bono de Discapacidad, en el marco de la Ley N977 de fecha 26 de septiembre de 2017, DS N3437 de 20 de diciembre de 2017 y Resolucion Ministerial N010 de fecha 10 de enero de 2018, segundo desembolso.</t>
  </si>
  <si>
    <t>De: 00099021001 Transferencia de recursos al GAM Monteagudo para el pago del Bono de Discapacidad, en el marco de la Ley N977 de fecha 26 de septiembre de 2017, DS N3437 de 20 de diciembre de 2017 y Resolucion Ministerial N010 de fecha 10 de enero de 2018, segundo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</si>
  <si>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segundo desembolso.</t>
  </si>
  <si>
    <t>De: 00099021001 Transferencia de recursos al GAM Tarabuco para el pago del Bono de Discapacidad, en el marco de la Ley N977 de fecha 26 de septiembre de 2017, DS N3437 de 20 de diciembre de 2017 y Resolucion Ministerial N010 de fecha 10 de enero de 2018, segundo desembolso.</t>
  </si>
  <si>
    <t>De: 00099021001 Transferencia de recursos al GAM Yamparaez para el pago del Bono de Discapacidad, en el marco de la Ley N977 de fecha 26 de septiembre de 2017, DS N3437 de 20 de diciembre de 2017 y Resolucion Ministerial N010 de fecha 10 de enero de 2018, segundo desembolso.</t>
  </si>
  <si>
    <t>De: 00099021001 Transferencia de recursos al GAM Camargo para el pago del Bono de Discapacidad, en el marco de la Ley N977 de fecha 26 de septiembre de 2017, DS N3437 de 20 de diciembre de 2017 y Resolucion Ministerial N010 de fecha 10 de enero de 2018, segundo desembolso.</t>
  </si>
  <si>
    <t>De: 00099021001 Transferencia de recursos al GAM San Lucas para el pago del Bono de Discapacidad, en el marco de la Ley N977 de fecha 26 de septiembre de 2017, DS N3437 de 20 de diciembre de 2017 y Resolucion Ministerial N010 de fecha 10 de enero de 2018, segundo desembolso.</t>
  </si>
  <si>
    <t>De: 00099021001 Transferencia de recursos al GAM Incahuasi para el pago del Bono de Discapacidad, en el marco de la Ley N977 de fecha 26 de septiembre de 2017, DS N3437 de 20 de diciembre de 2017 y Resolucion Ministerial N010 de fecha 10 de enero de 2018, segundo desembolso.</t>
  </si>
  <si>
    <t>De: 00099021001 Transferencia de recursos al GAM Villa Serrano para el pago del Bono de Discapacidad, en el marco de la Ley N977 de fecha 26 de septiembre de 2017, DS N3437 de 20 de diciembre de 2017 y Resolucion Ministerial N010 de fecha 10 de enero de 2018, segundo desembolso.</t>
  </si>
  <si>
    <t>De: 00099021001 Transferencia de recursos al GAM Camataqui para el pago del Bono de Discapacidad, en el marco de la Ley N977 de fecha 26 de septiembre de 2017, DS N3437 de 20 de diciembre de 2017 y Resolucion Ministerial N010 de fecha 10 de enero de 2018, segundo desembolso.</t>
  </si>
  <si>
    <t>De: 00099021001 Transferencia de recursos al GAM Culpina para el pago del Bono de Discapacidad, en el marco de la Ley N977 de fecha 26 de septiembre de 2017, DS N3437 de 20 de diciembre de 2017 y Resolucion Ministerial N010 de fecha 10 de enero de 2018, segundo desembolso.</t>
  </si>
  <si>
    <t>De: 00099021001 Transferencia de recursos al GAM Las Carreras para el pago del Bono de Discapacidad, en el marco de la Ley N977 de fecha 26 de septiembre de 2017, DS N3437 de 20 de diciembre de 2017 y Resolucion Ministerial N010 de fecha 10 de enero de 2018, segundo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</si>
  <si>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segundo desembolso.</t>
  </si>
  <si>
    <t>De: 00099021001 Transferencia de recursos al GAM Villa de Huacaya para el pago del Bono de Discapacidad, en el marco de la Ley N977 de fecha 26 de septiembre de 2017, DS N3437 de 20 de diciembre de 2017 y Resolucion Ministerial N010 de fecha 10 de enero de 2018, segundo desembolso.</t>
  </si>
  <si>
    <t>De: 00099021001 Transferencia de recursos al GAM Machareti para el pago del Bono de Discapacidad, en el marco de la Ley N977 de fecha 26 de septiembre de 2017, DS N3437 de 20 de diciembre de 2017 y Resolucion Ministerial N010 de fecha 10 de enero de 2018, segundo desembolso.</t>
  </si>
  <si>
    <t>De: 00099021001 Transferencia de recursos al GAM La Paz para el pago del Bono de Discapacidad, en el marco de la Ley N977 de fecha 26 de septiembre de 2017, DS N3437 de 20 de diciembre de 2017 y Resolucion Ministerial N010 de fecha 10 de enero de 2018, segundo desembolso.</t>
  </si>
  <si>
    <t>De: 00099021001 Transferencia de recursos al GAM El Alto de La Paz para el pago del Bono de Discapacidad, en el marco de la Ley N977 de fecha 26 de septiembre de 2017, DS N3437 de 20 de diciembre de 2017 y Resolucion Ministerial N010 de fecha 10 de enero de 2018, segundo desembolso.</t>
  </si>
  <si>
    <t>||4° DESEMBOLSO CRED,EXT. AL MEFP PROY. TRANSPORTE POR CABLE TELEFERICO SG RD N° 18/13, 50/14, 71/14, 18/15,CONT. SANO N° 156/14, ADENDAS N° 55/15 Y 461/15, NOTA DEL MEFP VTCP/DGCP/UEPS/812/2018 (TRAM-TGL-9252), INFORMES BCB GOM Y GAL 103 Y 174 RECIBIDOS EN FECHA 18/06/18 ABONO EN LA LIBRETA N°00099021001 TGN-RECURSOS ORDINARIOS (4° DESEMB.SIST.TRANSP. CABLE TELEFERICO</t>
  </si>
  <si>
    <t>COBRO DE||COSTO UTILES DE ESCRITORIO POR LA ELABORACION DEL COMPROBANTE CONTABLE NRO. 0924756 DE LA FECHA DE LA LIBRETA N° 00099021001 TGN RECURSOS ORDINARIOS COBRO COSTO UTILES DE ESCRITORIO</t>
  </si>
  <si>
    <t>00099021001 DEPOSITO DE EFECTIVO, DEPOSITANTE: FEDERACION BRIGADA MEDICA CUBANA, CONCEPTO: DEVOLUCION POR CONCEPTO DE VIATICOS CORRESPONDIENTE AL CITE 176, CUENTA DE DEPOSITO: CUENTA UNICA DEL TESORO</t>
  </si>
  <si>
    <t>00099021001 DEPOSITO DE EFECTIVO, DEPOSITANTE: MAXIMA CHOQUE DE MARQUEZ, CONCEPTO: PAGO POR COBRO INDEBIDO, CUENTA DE DEPOSITO: CUENTA UNICA DEL TESORO</t>
  </si>
  <si>
    <t>00099021001 DEPOSITO DE EFECTIVO, DEPOSITANTE: JESUS YUJRA MARTELA, CONCEPTO: DEVOLUCION DOBLE PERCEPCION, CUENTA DE DEPOSITO: CUENTA UNICA DEL TESORO</t>
  </si>
  <si>
    <t>00099021001 DEPOSITO DE EFECTIVO, DEPOSITANTE: RAUL MIGUEL ESPINOZA AGRAMONT, CONCEPTO: DEVOLUCION DE VIATICOS, CUENTA DE DEPOSITO: CUENTA UNICA DEL TESORO</t>
  </si>
  <si>
    <t>00099021001 DEPOSITO DE EFECTIVO, DEPOSITANTE: CARLOS MENDEZ QUISPE, CONCEPTO: PAGO POR CONSUMO DE AGUA CORRESPONDIENTE A MAYO 2018, CUENTA DE DEPOSITO: CUENTA UNICA DEL TESORO</t>
  </si>
  <si>
    <t>00020011103 DEPOSITO DE EFECTIVO, DEPOSITANTE: MARIO ANTONIO SALAZAR COLLQUE, CONCEPTO: REVERSION DE PASAJES, CUENTA DE DEPOSITO: CUENTA UNICA DEL TESORO</t>
  </si>
  <si>
    <t>00099018040 DEPOSITO DE EFECTIVO, DEPOSITANTE: JOSE LINARES DIAZ, CONCEPTO: SALDO PROGRAMA MISIONES DE FRANCIA, CUENTA DE DEPOSITO: CUENTA UNICA DEL TESORO</t>
  </si>
  <si>
    <t>00010011101 DEPOSITO DE EFECTIVO, DEPOSITANTE: JORGE RODOLFO MIRANDA LUIZAGA, CONCEPTO: DEVOLUCION C31 N° 1073, CUENTA DE DEPOSITO: CUENTA UNICA DEL TESORO</t>
  </si>
  <si>
    <t>00526012001 DEPOSITO DE EFECTIVO, DEPOSITANTE: MARCELO BARRON BUSTILLO - BOLIVIA TV, CONCEPTO: DEVOLUCION VIATICOS, CUENTA DE DEPOSITO: CUENTA UNICA DEL TESORO</t>
  </si>
  <si>
    <t>00099021001 DEPOSITO DE EFECTIVO, DEPOSITANTE: GABRIELA NAYELY MITA ALIAGA, CONCEPTO: DEVOLUCION SUBSIDIO UNIVERSAL, CUENTA DE DEPOSITO: CUENTA UNICA DEL TESORO</t>
  </si>
  <si>
    <t>00099021001 DEPOSITO DE EFECTIVO, DEPOSITANTE: MERY EDITH GARCIA, CONCEPTO: DEVOLUCION VIATICOS, CUENTA DE DEPOSITO: CUENTA UNICA DEL TESORO</t>
  </si>
  <si>
    <t>00099021001 DEPOSITO DE EFECTIVO, DEPOSITANTE: FEDERACION BRIGADA MEDICA CUBANA, CONCEPTO: DEVOLUCION POR CONCEPTO DE COMBUSTIBLE CORRESPONDIENTE AL MES DE MAYO/18, CUENTA DE DEPOSITO: CUENTA UNICA DEL TESORO</t>
  </si>
  <si>
    <t>00099021001 DEPOSITO DE EFECTIVO, DEPOSITANTE: FEDERACION BRIGADA MEDICA CUBANA, CONCEPTO: DEVOLUCION POR CONCEPTO DE MANTENIMIENTO Y REPARACION DE EQUIPOS CORRESPONDIENTE AL MES DE MAYO/18, CUENTA DE DEPOSITO: CUENTA UNICA DEL TESORO</t>
  </si>
  <si>
    <t>00099021001 DEPOSITO DE EFECTIVO, DEPOSITANTE: FEDERACION BRIGADA MEDICA CUBANA, CONCEPTO: DEVOLUCION POR CONCEPTO DE COMUNICACIONES CORRESPONDIENTE AL MES DE MAYO/18, CUENTA DE DEPOSITO: CUENTA UNICA DEL TESORO</t>
  </si>
  <si>
    <t>00099021001 DEPOSITO DE EFECTIVO, DEPOSITANTE: FEDERACION BRIGADA MEDICA CUBANA, CONCEPTO: DEVOLUCION POR CONCEPTO DE MANTENIMIENTO Y REPARACION DE VEHICULOS CORRESPONDIENTE  MES DE MAYO/18, CUENTA DE DEPOSITO: CUENTA UNICA DEL TESORO</t>
  </si>
  <si>
    <t>00099021001 DEPOSITO DE EFECTIVO, DEPOSITANTE: FEDERACION BRIGADA MEDICA CUBANA, CONCEPTO: DEVOLUCION POR CONCEPTO DE GAS LICUADO CORRESPONDIENTE AL MES DE MAYO /18, CUENTA DE DEPOSITO: CUENTA UNICA DEL TESORO</t>
  </si>
  <si>
    <t>00099021001 DEPOSITO DE EFECTIVO, DEPOSITANTE: FEDERACION BRIGADA MEDICA CUBANA, CONCEPTO: DEVOLUCION POR CONCEPTO DE ALIMENTACION CORRESPONDIENTE AL MES DE MAYO /18, CUENTA DE DEPOSITO: CUENTA UNICA DEL TESORO</t>
  </si>
  <si>
    <t>00099021001 DEPOSITO DE EFECTIVO, DEPOSITANTE: FEDERACION BRIGADA MEDICA CUBANA, CONCEPTO: DEVOLUCION POR CONCEPTO DE TASAS (PEAJES) CORRESPONDIENTE AL MES DE MAYO /18, CUENTA DE DEPOSITO: CUENTA UNICA DEL TESORO</t>
  </si>
  <si>
    <t>00373024105 DEPOSITO DE EFECTIVO, DEPOSITANTE: NELSON EMILIO GOMEZ VARGAS, CONCEPTO: DEVOLUCION DE INTERESES CUENTA DE BANCO, CUENTA DE DEPOSITO: CUENTA UNICA DEL TESORO</t>
  </si>
  <si>
    <t>00099021001 DEPOSITO DE EFECTIVO, DEPOSITANTE: YOLANDA PANIAGUA-MINISTERIO DE DEPORTES, CONCEPTO: DEVOLUCION 1 DIA DE VIATICO VIAJE CBBA, CUENTA DE DEPOSITO: CUENTA UNICA DEL TESORO</t>
  </si>
  <si>
    <t>00291012002 DEPOSITO DE EFECTIVO, DEPOSITANTE: LESIA PATRICIA CUSTER CASZELY, CONCEPTO: DEVOLUCION POR CONCEPTO DE PASAJE AEREO, CUENTA DE DEPOSITO: CUENTA UNICA DEL TESORO</t>
  </si>
  <si>
    <t>00373024105 DEPOSITO DE EFECTIVO, DEPOSITANTE: JULIA ELENA FLORES MAMANI, CONCEPTO: DEV.DE SALDOS DE CUENTA BANCARIA PROY.AP.IN.MAN.GANADO LECHERO, CUENTA DE DEPOSITO: CUENTA UNICA DEL TESORO</t>
  </si>
  <si>
    <t>00099021001 DEPOSITO DE EFECTIVO, DEPOSITANTE: DDT-ANH, CONCEPTO: DEVOLUCION DE RECURSOS-SERVICIO DE TELEFONIA 2017 ANH, CUENTA DE DEPOSITO: CUENTA UNICA DEL TESORO</t>
  </si>
  <si>
    <t>00099021001 DEPOSITO DE EFECTIVO, DEPOSITANTE: ALAIN ERICK CAMBEROS SALAZAR, CONCEPTO: DEVOLUCION VIATICOS, CUENTA DE DEPOSITO: CUENTA UNICA DEL TESORO</t>
  </si>
  <si>
    <t>00099021001 DEPOSITO DE EFECTIVO, DEPOSITANTE: JUAN CARLOS RODRIGUEZ CAMARA, CONCEPTO: DEVOLUCION HABERES DE SEPTIEMBRE 2015 A MAYO 2018, CUENTA DE DEPOSITO: CUENTA UNICA DEL TESORO</t>
  </si>
  <si>
    <t>00373024105 DEPOSITO DE EFECTIVO, DEPOSITANTE: MAGDALENA LAZARO, CONCEPTO: DEV.DE FONDOS EN AVANCE DE MAGDALENA LAZARO DEL PROG.N°CNMC-03-10-20003, CUENTA DE DEPOSITO: CUENTA UNICA DEL TESORO</t>
  </si>
  <si>
    <t>00099021001 DEPOSITO DE EFECTIVO, DEPOSITANTE: RONALD N. MACHACA ZARATE, CONCEPTO: PAGO POR EXCEDENTE DE LLAMADAS, CUENTA DE DEPOSITO: CUENTA UNICA DEL TESORO</t>
  </si>
  <si>
    <t>00299014101 DEPOSITO DE EFECTIVO, DEPOSITANTE: SERVICIO DEPARTAMENTAL DE RIEGO LA PAZ, CONCEPTO: DEVOLUCION DE SALDO DE CONSUMO DE GASOLINA DE VIAJE PRIMERA INSPECCION DE REGISTROS COLECTIVOS, CUENTA DE DEPOSITO: CUENTA UNICA DEL TESORO</t>
  </si>
  <si>
    <t>00016071101 DEPOSITO DE EFECTIVO, DEPOSITANTE: CARLA ANDREA MORALES CHAVEZ, CONCEPTO: DEVOLUCION, CUENTA DE DEPOSITO: CUENTA UNICA DEL TESORO</t>
  </si>
  <si>
    <t>00016071101 DEPOSITO DE EFECTIVO, DEPOSITANTE: NATALY EXSALTACION ROJAS MENDOZA, CONCEPTO: DEVOLUCION, CUENTA DE DEPOSITO: CUENTA UNICA DEL TESORO</t>
  </si>
  <si>
    <t>00020011103 DEP.DE CHEQ.AJENOS,RET.DE CAM.,CONCEPTO: PAGO P/DEVOLUCION DE COMISIONES BANCARIAS P/TRANSFERENCIAS AL EXTERIOR,DEP.: TRANSPORTE AEREO MILITAR , PROCEDENCIA: BANCO UNION S.A., CHEQUE: 19684, FECHA DE EMISION:07/06/2018</t>
  </si>
  <si>
    <t>00593012001 DEP.DE CHEQ.AJENOS,RET.DE CAM.,CONCEPTO: VENTA DE TOP (EXPORTACION),DEP.: EMPRESA ESTATAL YACANA , PROCEDENCIA: BANCO UNION S.A., CHEQUE: 231, FECHA DE EMISION:18/06/2018</t>
  </si>
  <si>
    <t>00099021001 DEP.DE CHEQ.AJENOS,RET.DE CAM.,CONCEPTO: CLAROS FERNANDEZ MARIA CRISTINA,DEP.: BANCO UNION  S.A. , PROCEDENCIA: BANCO UNION S.A., CHEQUE: 154546, FECHA DE EMISION:19/06/2018</t>
  </si>
  <si>
    <t>00099021001 DEP.DE CHEQ.AJENOS,RET.DE CAM.,CONCEPTO: NINAJA MOGRO DANIELA GILKA,DEP.: BANCO UNION  S.A. , PROCEDENCIA: BANCO UNION S.A., CHEQUE: 154545, FECHA DE EMISION:19/06/2018</t>
  </si>
  <si>
    <t>00593012001 DEP.DE CHEQ.AJENOS,RET.DE CAM.,CONCEPTO: VENTA DE TOP (EXPORTACION),DEP.: EMPRESA ESTATAL YACANA , PROCEDENCIA: BANCO UNION S.A., CHEQUE: 229, FECHA DE EMISION:18/06/2018</t>
  </si>
  <si>
    <t>00099021001 DEP.DE CHEQ.AJENOS,RET.DE CAM.,CONCEPTO: BLANCA ROCABADO RODRIGUEZ,DEP.: BANCO UNION  S.A. , PROCEDENCIA: BANCO UNION S.A., CHEQUE: 154544, FECHA DE EMISION:19/06/2018</t>
  </si>
  <si>
    <t>00593012001 DEP.DE CHEQ.AJENOS,RET.DE CAM.,CONCEPTO: VENTA DE TOP (EXPORTACION),DEP.: EMPRESA ESTATAL YACANA , PROCEDENCIA: BANCO UNION S.A., CHEQUE: 230, FECHA DE EMISION:18/06/2018</t>
  </si>
  <si>
    <t>00593012001 DEP.DE CHEQ.AJENOS,RET.DE CAM.,CONCEPTO: VENTA DE TOP (EXPORTACION),DEP.: EMPRESA ESTATAL YACANA , PROCEDENCIA: BANCO UNION S.A., CHEQUE: 233, FECHA DE EMISION:18/06/2018</t>
  </si>
  <si>
    <t>00253014204 DEP.DE CHEQ.AJENOS,RET.DE CAM.,CONCEPTO: TRANSFERENCIA DEL GOBIERNO AUTONOMO MUNICIPAL DE SANTA CRUZ PARA GASTOS ADMINISTRATIVOS,DEP.: GAM-SANTA CRUZ , PROCEDENCIA: BANCO UNION S.A., CHEQUE: 1241, FECHA DE EMISION:18/06/2018</t>
  </si>
  <si>
    <t>00526012001 DEP.DE CHEQ.AJENOS,RET.DE CAM.,CONCEPTO: DEP. DE PASAJES NO UTILIZADOS BTV PARA LA REVERSION DE PREVENTIVOS  SR PIÑACOBO,DEP.: BOLIVIA TV , PROCEDENCIA: BANCO UNION S.A., CHEQUE: 16204, FECHA DE EMISION:15/06/2018</t>
  </si>
  <si>
    <t>00035031101 DEP.DE CHEQ.AJENOS,RET.DE CAM.,CONCEPTO: INGRESOS POR EL 25% VENTA DE ENTRADAS AL EVENTO ANIMUSIC FESTIVAL 7 CONVENIO UCPP N° 08/2018,DEP.: MEFP - UCPP , PROCEDENCIA: BANCO UNION S.A., CHEQUE: 1283, FECHA DE EMISION:14/06/2018</t>
  </si>
  <si>
    <t>00035031101 DEP.DE CHEQ.AJENOS,RET.DE CAM.,CONCEPTO: SERVICIO DE LIMPIEZA AUDITORIO Y SALA E2 BLOQUE VERDE EVENTO ANIMUSIC FESTIVAL 7,DEP.: MEFP - UCPP , PROCEDENCIA: BANCO UNION S.A., CHEQUE: 1284, FECHA DE EMISION:14/06/2018</t>
  </si>
  <si>
    <t>00035031101 DEP.DE CHEQ.AJENOS,RET.DE CAM.,CONCEPTO: ARRENDAMIENTO DE SILLAS Y MESAS EVENTO ANIMUSIC FESTIVAL 7,DEP.: MEFP - UCPP , PROCEDENCIA: BANCO UNION S.A., CHEQUE: 1285, FECHA DE EMISION:14/06/2018</t>
  </si>
  <si>
    <t>00035031101 DEP.DE CHEQ.AJENOS,RET.DE CAM.,CONCEPTO: INGRESOS PARQUEO CAMPO FERIAL CHUQUIAGO MARCA POR EL MES DE MAYO 2018,DEP.: MEFP - UCPP , PROCEDENCIA: BANCO UNION S.A., CHEQUE: 1280, FECHA DE EMISION:14/06/2018</t>
  </si>
  <si>
    <t>00035031101 DEP.DE CHEQ.AJENOS,RET.DE CAM.,CONCEPTO: ARRENDAMIENTO ESPACIO PARQUEO CAMPO FERIAL ALEX ROJAS MES DE JUNIO 2018,DEP.: MEFP - UCPP , PROCEDENCIA: BANCO UNION S.A., CHEQUE: 1282, FECHA DE EMISION:14/06/2018</t>
  </si>
  <si>
    <t>00035031101 DEP.DE CHEQ.AJENOS,RET.DE CAM.,CONCEPTO: ARRENDAMIENTO ESPACIO PARQUEO CAMPO FERIAL OSCAR GALLARDO MES DE JUNIO 2018,DEP.: MEFP - UCPP , PROCEDENCIA: BANCO UNION S.A., CHEQUE: 1281, FECHA DE EMISION:14/06/2018</t>
  </si>
  <si>
    <t>De: 00099021001 Transferencia de recursos al GAM Padcaya para el pago del Bono de Discapacidad, en el marco de la Ley N977 de fecha 26 de septiembre de 2017, DS N3437 de 20 de diciembre de 2017 y Resolucion Ministerial N010 de fecha 10 de enero de 2018, segundo desembolso.</t>
  </si>
  <si>
    <t>De: 00099021001 Transferencia de recursos al GAM Bermejo para el pago del Bono de Discapacidad, en el marco de la Ley N977 de fecha 26 de septiembre de 2017, DS N3437 de 20 de diciembre de 2017 y Resolucion Ministerial N010 de fecha 10 de enero de 2018, segundo desembolso.</t>
  </si>
  <si>
    <t>De: 00099021001 Transferencia de recursos al GAM Yacuiba para el pago del Bono de Discapacidad, en el marco de la Ley N977 de fecha 26 de septiembre de 2017, DS N3437 de 20 de diciembre de 2017 y Resolucion Ministerial N010 de fecha 10 de enero de 2018, segundo desembolso.</t>
  </si>
  <si>
    <t>De: 00099021001 Transferencia de recursos al GAM Carapari para el pago del Bono de Discapacidad, en el marco de la Ley N977 de fecha 26 de septiembre de 2017, DS N3437 de 20 de diciembre de 2017 y Resolucion Ministerial N010 de fecha 10 de enero de 2018, segundo desembolso.</t>
  </si>
  <si>
    <t>De: 00099021001 Transferencia de recursos al GAM Villamontes para el pago del Bono de Discapacidad, en el marco de la Ley N977 de fecha 26 de septiembre de 2017, DS N3437 de 20 de diciembre de 2017 y Resolucion Ministerial N010 de fecha 10 de enero de 2018, segundo desembolso.</t>
  </si>
  <si>
    <t>De: 00099021001 Transferencia de recursos al GAM Uriondo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</si>
  <si>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Yunchara para el pago del Bono de Discapacidad, en el marco de la Ley N977 de fecha 26 de septiembre de 2017, DS N3437 de 20 de diciembre de 2017 y Resolucion Ministerial N010 de fecha 10 de enero de 2018, segundo desembolso.</t>
  </si>
  <si>
    <t>De: 00099021001 Transferencia de recursos al GAM San Lorenzo para el pago del Bono de Discapacidad, en el marco de la Ley N977 de fecha 26 de septiembre de 2017, DS N3437 de 20 de diciembre de 2017 y Resolucion Ministerial N010 de fecha 10 de enero de 2018, segundo desembolso.</t>
  </si>
  <si>
    <t>De: 00099021001 Transferencia de recursos al GAM El Puente para el pago del Bono de Discapacidad, en el marco de la Ley N977 de fecha 26 de septiembre de 2017, DS N3437 de 20 de diciembre de 2017 y Resolucion Ministerial N010 de fecha 10 de enero de 2018, segundo desembolso.</t>
  </si>
  <si>
    <t>De: 00099021001 Transferencia de recursos al GAM Entre Rios para el pago del Bono de Discapacidad, en el marco de la Ley N977 de fecha 26 de septiembre de 2017, DS N3437 de 20 de diciembre de 2017 y Resolucion Ministerial N010 de fecha 10 de enero de 2018, segundo desembolso.</t>
  </si>
  <si>
    <t>De: 00099021001 Transferencia de recursos al GAM Santa Cruz de La Sierra para el pago del Bono de Discapacidad, en el marco de la Ley N977 de fecha 26 de septiembre de 2017, DS N3437 de 20 de diciembre de 2017 y Resolucion Ministerial N010 de fecha 10 de enero de 2018, segundo desembolso.</t>
  </si>
  <si>
    <t>De: 00099021001 Transferencia de recursos al GAM Cotoca para el pago del Bono de Discapacidad, en el marco de la Ley N977 de fecha 26 de septiembre de 2017, DS N3437 de 20 de diciembre de 2017 y Resolucion Ministerial N010 de fecha 10 de enero de 2018, segundo desembolso.</t>
  </si>
  <si>
    <t>De: 00099021001 Transferencia de recursos al GAM La Guardia para el pago del Bono de Discapacidad, en el marco de la Ley N977 de fecha 26 de septiembre de 2017, DS N3437 de 20 de diciembre de 2017 y Resolucion Ministerial N010 de fecha 10 de enero de 2018, segundo desembolso.</t>
  </si>
  <si>
    <t>De: 00099021001 Transferencia de recursos al GAM El Torno para el pago del Bono de Discapacidad, en el marco de la Ley N977 de fecha 26 de septiembre de 2017, DS N3437 de 20 de diciembre de 2017 y Resolucion Ministerial N010 de fecha 10 de enero de 2018, segundo desembolso.</t>
  </si>
  <si>
    <t>De: 00099021001 Transferencia de recursos al GAM Warnes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</si>
  <si>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(San Ignacio de Velasco) para el pago del Bono de Discapacidad, en el marco de la Ley N977 de fecha 26 de septiembre de 2017, DS N3437 de 20 de diciembre de 2017 y Resolucion Ministerial N010 de fecha 10 de enero de 2018, segundo desembols</t>
  </si>
  <si>
    <t>De: 00099021001 Transferencia de recursos al GAM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</si>
  <si>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San Carlos para el pago del Bono de Discapacidad, en el marco de la Ley N977 de fecha 26 de septiembre de 2017, DS N3437 de 20 de diciembre de 2017 y Resolucion Ministerial N010 de fecha 10 de enero de 2018, segundo desembolso.</t>
  </si>
  <si>
    <t>De: 00099021001 Transferencia de recursos al GAM Viacha para el pago del Bono de Discapacidad, en el marco de la Ley N977 de fecha 26 de septiembre de 2017, DS N3437 de 20 de diciembre de 2017 y Resolucion Ministerial N010 de fecha 10 de enero de 2018, segundo desembolso.</t>
  </si>
  <si>
    <t>De: 00099021001 Transferencia de recursos al GAM Guaqui para el pago del Bono de Discapacidad, en el marco de la Ley N977 de fecha 26 de septiembre de 2017, DS N3437 de 20 de diciembre de 2017 y Resolucion Ministerial N010 de fecha 10 de enero de 2018, segundo desembolso.</t>
  </si>
  <si>
    <t>De: 00099021001 Transferencia de recursos al GAM Caranvi para el pago del Bono de Discapacidad, en el marco de la Ley N977 de fecha 26 de septiembre de 2017, DS N3437 de 20 de diciembre de 2017 y Resolucion Ministerial N010 de fecha 10 de enero de 2018, segundo desembolso.</t>
  </si>
  <si>
    <t>De: 00099021001 Transferencia de recursos al GAM Calamarca para el pago del Bono de Discapacidad, en el marco de la Ley N977 de fecha 26 de septiembre de 2017, DS N3437 de 20 de diciembre de 2017 y Resolucion Ministerial N010 de fecha 10 de enero de 2018, segundo desembolso.</t>
  </si>
  <si>
    <t>De: 00099021001 Transferencia de recursos al GAM Inquisivi para el pago del Bono de Discapacidad, en el marco de la Ley N977 de fecha 26 de septiembre de 2017, DS N3437 de 20 de diciembre de 2017 y Resolucion Ministerial N010 de fecha 10 de enero de 2018, segundo desembolso.</t>
  </si>
  <si>
    <t>De: 00099021001 Transferencia de recursos al GAM Achacachi para el pago del Bono de Discapacidad, en el marco de la Ley N977 de fecha 26 de septiembre de 2017, DS N3437 de 20 de diciembre de 2017 y Resolucion Ministerial N010 de fecha 10 de enero de 2018, segundo desembolso.</t>
  </si>
  <si>
    <t>De: 00099021001 Transferencia de recursos al GAM Guanay para el pago del Bono de Discapacidad, en el marco de la Ley N977 de fecha 26 de septiembre de 2017, DS N3437 de 20 de diciembre de 2017 y Resolucion Ministerial N010 de fecha 10 de enero de 2018, segundo desembolso.</t>
  </si>
  <si>
    <t>De: 00099021001 Transferencia de recursos al GAM Quiabaya para el pago del Bono de Discapacidad, en el marco de la Ley N977 de fecha 26 de septiembre de 2017, DS N3437 de 20 de diciembre de 2017 y Resolucion Ministerial N010 de fecha 10 de enero de 2018, segundo desembolso.</t>
  </si>
  <si>
    <t>De: 00099021001 Transferencia de recursos al GAM Combaya para el pago del Bono de Discapacidad, en el marco de la Ley N977 de fecha 26 de septiembre de 2017, DS N3437 de 20 de diciembre de 2017 y Resolucion Ministerial N010 de fecha 10 de enero de 2018, segundo desembolso.</t>
  </si>
  <si>
    <t>De: 00099021001 Transferencia de recursos al GAM Chuma para el pago del Bono de Discapacidad, en el marco de la Ley N977 de fecha 26 de septiembre de 2017, DS N3437 de 20 de diciembre de 2017 y Resolucion Ministerial N010 de fecha 10 de enero de 2018, segundo desembolso.</t>
  </si>
  <si>
    <t>De: 00099021001 Transferencia de recursos al GAM Corocoro para el pago del Bono de Discapacidad, en el marco de la Ley N977 de fecha 26 de septiembre de 2017, DS N3437 de 20 de diciembre de 2017 y Resolucion Ministerial N010 de fecha 10 de enero de 2018, segundo desembolso.</t>
  </si>
  <si>
    <t>De: 00099021001 Transferencia de recursos al GAM Comanche para el pago del Bono de Discapacidad, en el marco de la Ley N977 de fecha 26 de septiembre de 2017, DS N3437 de 20 de diciembre de 2017 y Resolucion Ministerial N010 de fecha 10 de enero de 2018, segundo desembolso.</t>
  </si>
  <si>
    <t>De: 00099021001 Transferencia de recursos al GAM Chulumani (Villa de la Libertad) para el pago del Bono de Discapacidad, en el marco de la Ley N977 de fecha 26 de septiembre de 2017, DS N3437 de 20 de diciembre de 2017 y Resolucion Ministerial N010 de fecha 10 de enero de 2018, segundo desembolso.</t>
  </si>
  <si>
    <t>De: 00099021001 Transferencia de recursos al GAM Irupana (Villa de Lanza) para el pago del Bono de Discapacidad, en el marco de la Ley N977 de fecha 26 de septiembre de 2017, DS N3437 de 20 de diciembre de 2017 y Resolucion Ministerial N010 de fecha 10 de enero de 2018, segundo desembolso.</t>
  </si>
  <si>
    <t>De: 00099021001 Transferencia de recursos al GAM Palos Blancos para el pago del Bono de Discapacidad, en el marco de la Ley N977 de fecha 26 de septiembre de 2017, DS N3437 de 20 de diciembre de 2017 y Resolucion Ministerial N010 de fecha 10 de enero de 2018, segundo desembolso.</t>
  </si>
  <si>
    <t>De: 00099021001 Transferencia de recursos al GAM Pucarani para el pago del Bono de Discapacidad, en el marco de la Ley N977 de fecha 26 de septiembre de 2017, DS N3437 de 20 de diciembre de 2017 y Resolucion Ministerial N010 de fecha 10 de enero de 2018, segundo desembolso.</t>
  </si>
  <si>
    <t>De: 00099021001 Transferencia de recursos al GAM Laja para el pago del Bono de Discapacidad, en el marco de la Ley N977 de fecha 26 de septiembre de 2017, DS N3437 de 20 de diciembre de 2017 y Resolucion Ministerial N010 de fecha 10 de enero de 2018, segundo desembolso.</t>
  </si>
  <si>
    <t>De: 00099021001 Transferencia de recursos al GAM Ixiamas para el pago del Bono de Discapacidad, en el marco de la Ley N977 de fecha 26 de septiembre de 2017, DS N3437 de 20 de diciembre de 2017 y Resolucion Ministerial N010 de fecha 10 de enero de 2018, segundo desembolso.</t>
  </si>
  <si>
    <t>De: 00099021001 Transferencia de recursos al GAM San Buenaventura para el pago del Bono de Discapacidad, en el marco de la Ley N977 de fecha 26 de septiembre de 2017, DS N3437 de 20 de diciembre de 2017 y Resolucion Ministerial N010 de fecha 10 de enero de 2018, segundo desembolso.</t>
  </si>
  <si>
    <t>De: 00099021001 Transferencia de recursos al GAM Santiago de Machaca para el pago del Bono de Discapacidad, en el marco de la Ley N977 de fecha 26 de septiembre de 2017, DS N3437 de 20 de diciembre de 2017 y Resolucion Ministerial N010 de fecha 10 de enero de 2018, segundo desembolso.</t>
  </si>
  <si>
    <t>De: 00099021001 Transferencia de recursos al GAM Huatajata para el pago del Bono de Discapacidad, en el marco de la Ley N977 de fecha 26 de septiembre de 2017, DS N3437 de 20 de diciembre de 2017 y Resolucion Ministerial N010 de fecha 10 de enero de 2018, segundo desembolso.</t>
  </si>
  <si>
    <t>De: 00099021001 Transferencia de recursos al GAM Cochabamba para el pago del Bono de Discapacidad, en el marco de la Ley N977 de fecha 26 de septiembre de 2017, DS N3437 de 20 de diciembre de 2017 y Resolucion Ministerial N010 de fecha 10 de enero de 2018, segundo desembolso.</t>
  </si>
  <si>
    <t>De: 00099021001 Transferencia de recursos al GAM Quillacollo para el pago del Bono de Discapacidad, en el marco de la Ley N977 de fecha 26 de septiembre de 2017, DS N3437 de 20 de diciembre de 2017 y Resolucion Ministerial N010 de fecha 10 de enero de 2018, segundo desembolso.</t>
  </si>
  <si>
    <t>De: 00099021001 Transferencia de recursos al GAM Sipe Sipe para el pago del Bono de Discapacidad, en el marco de la Ley N977 de fecha 26 de septiembre de 2017, DS N3437 de 20 de diciembre de 2017 y Resolucion Ministerial N010 de fecha 10 de enero de 2018, segundo desembolso.</t>
  </si>
  <si>
    <t>De: 00099021001 Transferencia de recursos al GAM Tiquipaya para el pago del Bono de Discapacidad, en el marco de la Ley N977 de fecha 26 de septiembre de 2017, DS N3437 de 20 de diciembre de 2017 y Resolucion Ministerial N010 de fecha 10 de enero de 2018, segundo desembolso.</t>
  </si>
  <si>
    <t>De: 00099021001 Transferencia de recursos al GAM Vinto para el pago del Bono de Discapacidad, en el marco de la Ley N977 de fecha 26 de septiembre de 2017, DS N3437 de 20 de diciembre de 2017 y Resolucion Ministerial N010 de fecha 10 de enero de 2018, segundo desembolso.</t>
  </si>
  <si>
    <t>De: 00099021001 Transferencia de recursos al GAM Colcapirhua para el pago del Bono de Discapacidad, en el marco de la Ley N977 de fecha 26 de septiembre de 2017, DS N3437 de 20 de diciembre de 2017 y Resolucion Ministerial N010 de fecha 10 de enero de 2018, segundo desembolso.</t>
  </si>
  <si>
    <t>De: 00099021001 Transferencia de recursos al GAM Aiquile para el pago del Bono de Discapacidad, en el marco de la Ley N977 de fecha 26 de septiembre de 2017, DS N3437 de 20 de diciembre de 2017 y Resolucion Ministerial N010 de fecha 10 de enero de 2018, segundo desembolso.</t>
  </si>
  <si>
    <t>De: 00099021001 Transferencia de recursos al GAM Sacaba para el pago del Bono de Discapacidad, en el marco de la Ley N977 de fecha 26 de septiembre de 2017, DS N3437 de 20 de diciembre de 2017 y Resolucion Ministerial N010 de fecha 10 de enero de 2018, segundo desembolso.</t>
  </si>
  <si>
    <t>De: 00099021001 Transferencia de recursos al GAM Villa Tunari para el pago del Bono de Discapacidad, en el marco de la Ley N977 de fecha 26 de septiembre de 2017, DS N3437 de 20 de diciembre de 2017 y Resolucion Ministerial N010 de fecha 10 de enero de 2018, segundo desembolso.</t>
  </si>
  <si>
    <t>De: 00099021001 Transferencia de recursos al GAM Punata para el pago del Bono de Discapacidad, en el marco de la Ley N977 de fecha 26 de septiembre de 2017, DS N3437 de 20 de diciembre de 2017 y Resolucion Ministerial N010 de fecha 10 de enero de 2018, segundo desembolso.</t>
  </si>
  <si>
    <t>De: 00099021001 Transferencia de recursos al GAM San Benito (Villa Jose Quintin Mendoza) para el pago del Bono de Discapacidad, en el marco de la Ley N977 de fecha 26 de septiembre de 2017, DS N3437 de 20 de diciembre de 2017 y Resolucion Ministerial N010 de fecha 10 de enero de 2018, segundo desemb</t>
  </si>
  <si>
    <t>De: 00099021001 Transferencia de recursos al GAM Tarata para el pago del Bono de Discapacidad, en el marco de la Ley N977 de fecha 26 de septiembre de 2017, DS N3437 de 20 de diciembre de 2017 y Resolucion Ministerial N010 de fecha 10 de enero de 2018, segundo desembolso.</t>
  </si>
  <si>
    <t>De: 00099021001 Transferencia de recursos al GAM Sacabamba para el pago del Bono de Discapacidad, en el marco de la Ley N977 de fecha 26 de septiembre de 2017, DS N3437 de 20 de diciembre de 2017 y Resolucion Ministerial N010 de fecha 10 de enero de 2018, segundo desembolso.</t>
  </si>
  <si>
    <t>De: 00099021001 Transferencia de recursos al GAM Cliza para el pago del Bono de Discapacidad, en el marco de la Ley N977 de fecha 26 de septiembre de 2017, DS N3437 de 20 de diciembre de 2017 y Resolucion Ministerial N010 de fecha 10 de enero de 2018, segundo desembolso.</t>
  </si>
  <si>
    <t>De: 00099021001 Transferencia de recursos al GAM Totora para el pago del Bono de Discapacidad, en el marco de la Ley N977 de fecha 26 de septiembre de 2017, DS N3437 de 20 de diciembre de 2017 y Resolucion Ministerial N010 de fecha 10 de enero de 2018, segundo desembolso.</t>
  </si>
  <si>
    <t>De: 00099021001 Transferencia de recursos al GAM Puerto Villarroel para el pago del Bono de Discapacidad, en el marco de la Ley N977 de fecha 26 de septiembre de 2017, DS N3437 de 20 de diciembre de 2017 y Resolucion Ministerial N010 de fecha 10 de enero de 2018, segundo desembolso.</t>
  </si>
  <si>
    <t>De: 00099021001 Transferencia de recursos al GAM Tiraque para el pago del Bono de Discapacidad, en el marco de la Ley N977 de fecha 26 de septiembre de 2017, DS N3437 de 20 de diciembre de 2017 y Resolucion Ministerial N010 de fecha 10 de enero de 2018, segundo desembolso.</t>
  </si>
  <si>
    <t>De: 00099021001 Transferencia de recursos al GAM Alalay para el pago del Bono de Discapacidad, en el marco de la Ley N977 de fecha 26 de septiembre de 2017, DS N3437 de 20 de diciembre de 2017 y Resolucion Ministerial N010 de fecha 10 de enero de 2018, segundo desembolso.</t>
  </si>
  <si>
    <t>De: 00099021001 Transferencia de recursos al GAM Oruro para el pago del Bono de Discapacidad, en el marco de la Ley N977 de fecha 26 de septiembre de 2017, DS N3437 de 20 de diciembre de 2017 y Resolucion Ministerial N010 de fecha 10 de enero de 2018, segundo desembolso.</t>
  </si>
  <si>
    <t>De: 00099021001 Transferencia de recursos al GAM Challapata para el pago del Bono de Discapacidad, en el marco de la Ley N977 de fecha 26 de septiembre de 2017, DS N3437 de 20 de diciembre de 2017 y Resolucion Ministerial N010 de fecha 10 de enero de 2018, segundo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</si>
  <si>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segundo desembolso.</t>
  </si>
  <si>
    <t>De: 00099021001 Transferencia de recursos al GAM Huanuni para el pago del Bono de Discapacidad, en el marco de la Ley N977 de fecha 26 de septiembre de 2017, DS N3437 de 20 de diciembre de 2017 y Resolucion Ministerial N010 de fecha 10 de enero de 2018, segundo desembolso.</t>
  </si>
  <si>
    <t>De: 00099021001 Transferencia de recursos al GAM Machacamarca para el pago del Bono de Discapacidad, en el marco de la Ley N977 de fecha 26 de septiembre de 2017, DS N3437 de 20 de diciembre de 2017 y Resolucion Ministerial N010 de fecha 10 de enero de 2018, segundo desembolso.</t>
  </si>
  <si>
    <t>De: 00099021001 Transferencia de recursos al GAM Curahuara de Carangas para el pago del Bono de Discapacidad, en el marco de la Ley N977 de fecha 26 de septiembre de 2017, DS N3437 de 20 de diciembre de 2017 y Resolucion Ministerial N010 de fecha 10 de enero de 2018, segundo desembolso.</t>
  </si>
  <si>
    <t>De: 00099021001 Transferencia de recursos al GAM Potosi para el pago del Bono de Discapacidad, en el marco de la Ley N977 de fecha 26 de septiembre de 2017, DS N3437 de 20 de diciembre de 2017 y Resolucion Ministerial N010 de fecha 10 de enero de 2018, segundo desembolso.</t>
  </si>
  <si>
    <t>De: 00099021001 Transferencia de recursos al GAM Urmiri para el pago del Bono de Discapacidad, en el marco de la Ley N977 de fecha 26 de septiembre de 2017, DS N3437 de 20 de diciembre de 2017 y Resolucion Ministerial N010 de fecha 10 de enero de 2018, segundo desembolso.</t>
  </si>
  <si>
    <t>De: 00099021001 Transferencia de recursos al GAM Uncia para el pago del Bono de Discapacidad, en el marco de la Ley N977 de fecha 26 de septiembre de 2017, DS N3437 de 20 de diciembre de 2017 y Resolucion Ministerial N010 de fecha 10 de enero de 2018, segundo desembolso.</t>
  </si>
  <si>
    <t>De: 00099021001 Transferencia de recursos al GAM Llallagua para el pago del Bono de Discapacidad, en el marco de la Ley N977 de fecha 26 de septiembre de 2017, DS N3437 de 20 de diciembre de 2017 y Resolucion Ministerial N010 de fecha 10 de enero de 2018, segundo desembolso.</t>
  </si>
  <si>
    <t>De: 00099021001 Transferencia de recursos al GAM Betanzos para el pago del Bono de Discapacidad, en el marco de la Ley N977 de fecha 26 de septiembre de 2017, DS N3437 de 20 de diciembre de 2017 y Resolucion Ministerial N010 de fecha 10 de enero de 2018, segundo desembolso.</t>
  </si>
  <si>
    <t>De: 00099021001 Transferencia de recursos al GAM San Pedro de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</si>
  <si>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Cotagaita para el pago del Bono de Discapacidad, en el marco de la Ley N977 de fecha 26 de septiembre de 2017, DS N3437 de 20 de diciembre de 2017 y Resolucion Ministerial N010 de fecha 10 de enero de 2018, segundo desembolso.</t>
  </si>
  <si>
    <t>De: 00099021001 Transferencia de recursos al GAM Vitichi para el pago del Bono de Discapacidad, en el marco de la Ley N977 de fecha 26 de septiembre de 2017, DS N3437 de 20 de diciembre de 2017 y Resolucion Ministerial N010 de fecha 10 de enero de 2018, segundo desembolso.</t>
  </si>
  <si>
    <t>De: 00099021001 Transferencia de recursos al GAM Tupiza para el pago del Bono de Discapacidad, en el marco de la Ley N977 de fecha 26 de septiembre de 2017, DS N3437 de 20 de diciembre de 2017 y Resolucion Ministerial N010 de fecha 10 de enero de 2018, segundo desembolso.</t>
  </si>
  <si>
    <t>De: 00099021001 Transferencia de recursos al GAM Atocha para el pago del Bono de Discapacidad, en el marco de la Ley N977 de fecha 26 de septiembre de 2017, DS N3437 de 20 de diciembre de 2017 y Resolucion Ministerial N010 de fecha 10 de enero de 2018, segundo desembolso.</t>
  </si>
  <si>
    <t>De: 00099021001 Transferencia de recursos al GAM Puna (Villa Talavera) para el pago del Bono de Discapacidad, en el marco de la Ley N977 de fecha 26 de septiembre de 2017, DS N3437 de 20 de diciembre de 2017 y Resolucion Ministerial N010 de fecha 10 de enero de 2018, segundo desembolso.</t>
  </si>
  <si>
    <t>De: 00099021001 Transferencia de recursos al GAM CaizaD para el pago del Bono de Discapacidad, en el marco de la Ley N977 de fecha 26 de septiembre de 2017, DS N3437 de 20 de diciembre de 2017 y Resolucion Ministerial N010 de fecha 10 de enero de 2018, segundo desembolso.</t>
  </si>
  <si>
    <t>De: 00099021001 Transferencia de recursos al GAM Uyuni para el pago del Bono de Discapacidad, en el marco de la Ley N977 de fecha 26 de septiembre de 2017, DS N3437 de 20 de diciembre de 2017 y Resolucion Ministerial N010 de fecha 10 de enero de 2018, segundo desembolso.</t>
  </si>
  <si>
    <t>De: 00099021001 Transferencia de recursos al GAM Arampampa para el pago del Bono de Discapacidad, en el marco de la Ley N977 de fecha 26 de septiembre de 2017, DS N3437 de 20 de diciembre de 2017 y Resolucion Ministerial N010 de fecha 10 de enero de 2018, segundo desembolso.</t>
  </si>
  <si>
    <t>De: 00099021001 Transferencia de recursos al GAM Llica para el pago del Bono de Discapacidad, en el marco de la Ley N977 de fecha 26 de septiembre de 2017, DS N3437 de 20 de diciembre de 2017 y Resolucion Ministerial N010 de fecha 10 de enero de 2018, segundo desembolso.</t>
  </si>
  <si>
    <t>De: 00099021001 Transferencia de recursos al GAM Villazon para el pago del Bono de Discapacidad, en el marco de la Ley N977 de fecha 26 de septiembre de 2017, DS N3437 de 20 de diciembre de 2017 y Resolucion Ministerial N010 de fecha 10 de enero de 2018, segundo desembolso.</t>
  </si>
  <si>
    <t>De: 00099021001 Transferencia de recursos al GAM San Agustin para el pago del Bono de Discapacidad, en el marco de la Ley N977 de fecha 26 de septiembre de 2017, DS N3437 de 20 de diciembre de 2017 y Resolucion Ministerial N010 de fecha 10 de enero de 2018, segundo desembolso.</t>
  </si>
  <si>
    <t>De: 00099021001 Transferencia de recursos al GAM Tarija para el pago del Bono de Discapacidad, en el marco de la Ley N977 de fecha 26 de septiembre de 2017, DS N3437 de 20 de diciembre de 2017 y Resolucion Ministerial N010 de fecha 10 de enero de 2018, segundo desembolso.</t>
  </si>
  <si>
    <t>De: 00099021001 Transferencia de recursos al GAM Villa Nueva (Loma Alta) para el pago del Bono de Discapacidad, en el marco de la Ley N977 de fecha 26 de septiembre de 2017, DS N3437 de 20 de diciembre de 2017 y Resolucion Ministerial N010 de fecha 10 de enero de 2018, segundo desembolso.</t>
  </si>
  <si>
    <t>De: 00099021001 Transferencia de recursos al GAM Yapacani para el pago del Bono de Discapacidad, en el marco de la Ley N977 de fecha 26 de septiembre de 2017, DS N3437 de 20 de diciembre de 2017 y Resolucion Ministerial N010 de fecha 10 de enero de 2018, segundo desembolso.</t>
  </si>
  <si>
    <t>De: 00099021001 Transferencia de recursos al GAM Robore para el pago del Bono de Discapacidad, en el marco de la Ley N977 de fecha 26 de septiembre de 2017, DS N3437 de 20 de diciembre de 2017 y Resolucion Ministerial N010 de fecha 10 de enero de 2018, segundo desembolso.</t>
  </si>
  <si>
    <t>De: 00099021001 Transferencia de recursos al GAM Cabezas para el pago del Bono de Discapacidad, en el marco de la Ley N977 de fecha 26 de septiembre de 2017, DS N3437 de 20 de diciembre de 2017 y Resolucion Ministerial N010 de fecha 10 de enero de 2018, segundo desembolso.</t>
  </si>
  <si>
    <t>De: 00099021001 Transferencia de recursos al GAM Camiri para el pago del Bono de Discapacidad, en el marco de la Ley N977 de fecha 26 de septiembre de 2017, DS N3437 de 20 de diciembre de 2017 y Resolucion Ministerial N010 de fecha 10 de enero de 2018, segundo desembolso.</t>
  </si>
  <si>
    <t>De: 00099021001 Transferencia de recursos al GAM Vallegrande para el pago del Bono de Discapacidad, en el marco de la Ley N977 de fecha 26 de septiembre de 2017, DS N3437 de 20 de diciembre de 2017 y Resolucion Ministerial N010 de fecha 10 de enero de 2018, segundo desembolso.</t>
  </si>
  <si>
    <t>De: 00099021001 Transferencia de recursos al GAM Trigal para el pago del Bono de Discapacidad, en el marco de la Ley N977 de fecha 26 de septiembre de 2017, DS N3437 de 20 de diciembre de 2017 y Resolucion Ministerial N010 de fecha 10 de enero de 2018, segundo desembolso.</t>
  </si>
  <si>
    <t>De: 00099021001 Transferencia de recursos al GAM Moro Moro para el pago del Bono de Discapacidad, en el marco de la Ley N977 de fecha 26 de septiembre de 2017, DS N3437 de 20 de diciembre de 2017 y Resolucion Ministerial N010 de fecha 10 de enero de 2018, segundo desembolso.</t>
  </si>
  <si>
    <t>De: 00099021001 Transferencia de recursos al GAM Postrer Valle para el pago del Bono de Discapacidad, en el marco de la Ley N977 de fecha 26 de septiembre de 2017, DS N3437 de 20 de diciembre de 2017 y Resolucion Ministerial N010 de fecha 10 de enero de 2018, segundo desembolso.</t>
  </si>
  <si>
    <t>De: 00099021001 Transferencia de recursos al GAM Pucara para el pago del Bono de Discapacidad, en el marco de la Ley N977 de fecha 26 de septiembre de 2017, DS N3437 de 20 de diciembre de 2017 y Resolucion Ministerial N010 de fecha 10 de enero de 2018, segundo desembolso.</t>
  </si>
  <si>
    <t>De: 00099021001 Transferencia de recursos al GAM Samaipata para el pago del Bono de Discapacidad, en el marco de la Ley N977 de fecha 26 de septiembre de 2017, DS N3437 de 20 de diciembre de 2017 y Resolucion Ministerial N010 de fecha 10 de enero de 2018, segundo desembolso.</t>
  </si>
  <si>
    <t>De: 00099021001 Transferencia de recursos al GAM Mairana para el pago del Bono de Discapacidad, en el marco de la Ley N977 de fecha 26 de septiembre de 2017, DS N3437 de 20 de diciembre de 2017 y Resolucion Ministerial N010 de fecha 10 de enero de 2018, segundo desembolso.</t>
  </si>
  <si>
    <t>De: 00099021001 Transferencia de recursos al GAM Montero para el pago del Bono de Discapacidad, en el marco de la Ley N977 de fecha 26 de septiembre de 2017, DS N3437 de 20 de diciembre de 2017 y Resolucion Ministerial N010 de fecha 10 de enero de 2018, segundo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</si>
  <si>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segundo desembolso.</t>
  </si>
  <si>
    <t>De: 00099021001 Transferencia de recursos al GAM Mineros para el pago del Bono de Discapacidad, en el marco de la Ley N977 de fecha 26 de septiembre de 2017, DS N3437 de 20 de diciembre de 2017 y Resolucion Ministerial N010 de fecha 10 de enero de 2018, segundo desembolso.</t>
  </si>
  <si>
    <t>De: 00099021001 Transferencia de recursos al GAM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</si>
  <si>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San Julian para el pago del Bono de Discapacidad, en el marco de la Ley N977 de fecha 26 de septiembre de 2017, DS N3437 de 20 de diciembre de 2017 y Resolucion Ministerial N010 de fecha 10 de enero de 2018, segundo desembolso.</t>
  </si>
  <si>
    <t>De: 00099021001 Transferencia de recursos al GAM San Matias para el pago del Bono de Discapacidad, en el marco de la Ley N977 de fecha 26 de septiembre de 2017, DS N3437 de 20 de diciembre de 2017 y Resolucion Ministerial N010 de fecha 10 de enero de 2018, segundo desembolso.</t>
  </si>
  <si>
    <t>De: 00099021001 Transferencia de recursos al GAM Puerto Suarez para el pago del Bono de Discapacidad, en el marco de la Ley N977 de fecha 26 de septiembre de 2017, DS N3437 de 20 de diciembre de 2017 y Resolucion Ministerial N010 de fecha 10 de enero de 2018, segundo desembolso.</t>
  </si>
  <si>
    <t>De: 00099021001 Transferencia de recursos al GAM Ascencion de Guarayos para el pago del Bono de Discapacidad, en el marco de la Ley N977 de fecha 26 de septiembre de 2017, DS N3437 de 20 de diciembre de 2017 y Resolucion Ministerial N010 de fecha 10 de enero de 2018, segundo desembolso.</t>
  </si>
  <si>
    <t>De: 00099021001 Transferencia de recursos al GAM Trinidad para el pago del Bono de Discapacidad, en el marco de la Ley N977 de fecha 26 de septiembre de 2017, DS N3437 de 20 de diciembre de 2017 y Resolucion Ministerial N010 de fecha 10 de enero de 2018, segundo desembolso.</t>
  </si>
  <si>
    <t>De: 00099021001 Transferencia de recursos al GAM Riberalta para el pago del Bono de Discapacidad, en el marco de la Ley N977 de fecha 26 de septiembre de 2017, DS N3437 de 20 de diciembre de 2017 y Resolucion Ministerial N010 de fecha 10 de enero de 2018, segundo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</si>
  <si>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segundo desembolso.</t>
  </si>
  <si>
    <t>De: 00099021001 Transferencia de recursos al GAM Reyes para el pago del Bono de Discapacidad, en el marco de la Ley N977 de fecha 26 de septiembre de 2017, DS N3437 de 20 de diciembre de 2017 y Resolucion Ministerial N010 de fecha 10 de enero de 2018, segundo desembolso.</t>
  </si>
  <si>
    <t>De: 00099021001 Transferencia de recursos al GAM San Borja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</si>
  <si>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para el pago del Bono de Discapacidad, en el marco de la Ley N977 de fecha 26 de septiembre de 2017, DS N3437 de 20 de diciembre de 2017 y Resolucion Ministerial N010 de fecha 10 de enero de 2018, segundo desembolso.</t>
  </si>
  <si>
    <t>De: 00099021001 Transferencia de recursos al GAM Santa Ana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</si>
  <si>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para el pago del Bono de Discapacidad, en el marco de la Ley N977 de fecha 26 de septiembre de 2017, DS N3437 de 20 de diciembre de 2017 y Resolucion Ministerial N010 de fecha 10 de enero de 2018, segundo desembolso.</t>
  </si>
  <si>
    <t>De: 00099021001 Transferencia de recursos al GAM Loreto para el pago del Bono de Discapacidad, en el marco de la Ley N977 de fecha 26 de septiembre de 2017, DS N3437 de 20 de diciembre de 2017 y Resolucion Ministerial N010 de fecha 10 de enero de 2018, segundo desembolso.</t>
  </si>
  <si>
    <t>De: 00099021001 Transferencia de recursos al GAM San Joaquin para el pago del Bono de Discapacidad, en el marco de la Ley N977 de fecha 26 de septiembre de 2017, DS N3437 de 20 de diciembre de 2017 y Resolucion Ministerial N010 de fecha 10 de enero de 2018, segundo desembolso.</t>
  </si>
  <si>
    <t>De: 00099021001 Transferencia de recursos al GAM San Ramon para el pago del Bono de Discapacidad, en el marco de la Ley N977 de fecha 26 de septiembre de 2017, DS N3437 de 20 de diciembre de 2017 y Resolucion Ministerial N010 de fecha 10 de enero de 2018, segundo desembolso.</t>
  </si>
  <si>
    <t>De: 00099021001 Transferencia de recursos al GAM Magdalena para el pago del Bono de Discapacidad, en el marco de la Ley N977 de fecha 26 de septiembre de 2017, DS N3437 de 20 de diciembre de 2017 y Resolucion Ministerial N010 de fecha 10 de enero de 2018, segundo desembolso.</t>
  </si>
  <si>
    <t>De: 00099021001 Transferencia de recursos al GAM Huacaraje para el pago del Bono de Discapacidad, en el marco de la Ley N977 de fecha 26 de septiembre de 2017, DS N3437 de 20 de diciembre de 2017 y Resolucion Ministerial N010 de fecha 10 de enero de 2018, segundo desembolso.</t>
  </si>
  <si>
    <t>De: 00099021001 Transferencia de recursos al GAM Cobija para el pago del Bono de Discapacidad, en el marco de la Ley N977 de fecha 26 de septiembre de 2017, DS N3437 de 20 de diciembre de 2017 y Resolucion Ministerial N010 de fecha 10 de enero de 2018, segundo desembolso.</t>
  </si>
  <si>
    <t>De: 00099021001 Transferencia de recursos al GAM Porvenir para el pago del Bono de Discapacidad, en el marco de la Ley N977 de fecha 26 de septiembre de 2017, DS N3437 de 20 de diciembre de 2017 y Resolucion Ministerial N010 de fecha 10 de enero de 2018, segundo desembolso.</t>
  </si>
  <si>
    <t>De: 00099021001 Transferencia de recursos al GAM Bolpebra para el pago del Bono de Discapacidad, en el marco de la Ley N977 de fecha 26 de septiembre de 2017, DS N3437 de 20 de diciembre de 2017 y Resolucion Ministerial N010 de fecha 10 de enero de 2018, segundo desembolso.</t>
  </si>
  <si>
    <t>De: 00099021001 Transferencia de recursos al GAM Bella Flor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</si>
  <si>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del Abuna para el pago del Bono de Discapacidad, en el marco de la Ley N977 de fecha 26 de septiembre de 2017, DS N3437 de 20 de diciembre de 2017 y Resolucion Ministerial N010 de fecha 10 de enero de 2018, segundo desembolso.</t>
  </si>
  <si>
    <t>VENTA DE DIVISAS CON TRANSFERENCIA DE FONDOS A SOLICITUD DE MINISTERIO DE DEFENSA SEGUN SOLICITUD 5264 REF: PAGO A EMPRESA THINK HOLDINGS POR LA DECIMA CUOTA DE LA ADQUISICION DE AERONAVE PARA TRANSPORTE AEREO MILITAR LIB. 00020011103 MINISTERIO DE DEFENSA - INGRESOS VARIOS</t>
  </si>
  <si>
    <t>VENTA DE DIVISAS CON TRANSFERENCIA DE FONDOS A SOLICITUD DE MINISTERIO DE HIDROCARBUROS SEGUN SOLICITUD 5265 REF: TRANSFERENCIA AL EXTERIOR PARA PAGO POR LA SUSCRIPCION A LA REVISTA DIGITAL PLATSS DEL 15 DE MAYO 2018 AL 14 DE FEBRERO DE 2019 , PARA EL VICEMINISTERIO DE EXPLORACION Y EXPLOTACION DE LIB. 00099021001 TGN-RECURSOS ORDINARIOS (3987)</t>
  </si>
  <si>
    <t>NUMERO DE LIBRETA CUT: 00650028002 OPERACIÓN E18 TRANSFERENCIA DEL SISTEMA FINANCIERO POR CUENTA DE TERCEROS A LA CUT UNICEF PAYMENT NUMBER: 3180145408</t>
  </si>
  <si>
    <t>TRANSFERENCIA RECIBIDA DEL EXTERIOR SEGÚN MENSAJES SWIFT Nos. 8580-8570 (REM.EXT.) DE FECHA 19-06-2018 POR DESEMBOLSO DE FONPLATA PRÉSTAMO BOL 21/2014 LIBRETA N° 00291012002 ABC-RECURSOS PROPIOS REF.: UTILES DE ESCRITORIO</t>
  </si>
  <si>
    <t>TRANSFERENCIA RECIBIDA DEL EXTERIOR SEGÚN MENSAJES SWIFT Nos. 8581-8571 (REM.EXT.) DE FECHA 19-06-2018 POR DESEMBOLSO DE FONPLATA PRÉSTAMO BOL 22/2014 LIBRETA N° 00291012002 ABC-RECURSOS PROPIOS REF.: UTILES DE ESCRITORIO</t>
  </si>
  <si>
    <t>00099021001 DEPOSITO DE EFECTIVO, DEPOSITANTE: OSCAR QUINTANA APARICIO, CONCEPTO: PASAJES,VIATICOS Y ALIMENTACION CUMBRE DEL GAS, CUENTA DE DEPOSITO: CUENTA UNICA DEL TESORO</t>
  </si>
  <si>
    <t>00099021001 DEPOSITO DE EFECTIVO, DEPOSITANTE: EDGAR AGUIRRE, CONCEPTO: REPOSICION DE EXEDENTE USO DE TEL MOVIL, CUENTA DE DEPOSITO: CUENTA UNICA DEL TESORO</t>
  </si>
  <si>
    <t>00020011103 DEPOSITO DE EFECTIVO, DEPOSITANTE: INSTITUTO GEOGRAFICO MILITAR, CONCEPTO: REVERSION REFRIGERIOS ABRIL, CUENTA DE DEPOSITO: CUENTA UNICA DEL TESORO</t>
  </si>
  <si>
    <t>00099021001 DEPOSITO DE EFECTIVO, DEPOSITANTE: NORAH TEREZA BOHORQUEZ VDA DE GONZALES, CONCEPTO: ACUERDO ANTE SENASIR, CUENTA DE DEPOSITO: CUENTA UNICA DEL TESORO</t>
  </si>
  <si>
    <t>00099021001 DEPOSITO DE EFECTIVO, DEPOSITANTE: FNSE - RUBEN TORDOYA I., CONCEPTO: CONSUMO AGUA POTABLE  ENERO A MAYO /2018 FNSE, CUENTA DE DEPOSITO: CUENTA UNICA DEL TESORO</t>
  </si>
  <si>
    <t>00099021001 DEPOSITO DE EFECTIVO, DEPOSITANTE: BETHSABE FLORES SOLIZ, CONCEPTO: DEVOLUCION DE REFRIGERIOS, CUENTA DE DEPOSITO: CUENTA UNICA DEL TESORO</t>
  </si>
  <si>
    <t>00099021001 DEPOSITO DE EFECTIVO, DEPOSITANTE: ARTURO JUAN FERNANDEZ PEÑA, CONCEPTO: DOBLE PERCEPCION, CUENTA DE DEPOSITO: CUENTA UNICA DEL TESORO</t>
  </si>
  <si>
    <t>00099021001 DEPOSITO DE EFECTIVO, DEPOSITANTE: ANGEL TAMBO - MIN.DE DEPORTES, CONCEPTO: DEV. DE 2 DIAS 1/2 DE VIATICOS VIAJE CBBA, CUENTA DE DEPOSITO: CUENTA UNICA DEL TESORO</t>
  </si>
  <si>
    <t>00373024105 DEPOSITO DE EFECTIVO, DEPOSITANTE: VICENTE BLANCO MAMANI, CONCEPTO: DEVOLUCION DE PROYECTO, CUENTA DE DEPOSITO: CUENTA UNICA DEL TESORO</t>
  </si>
  <si>
    <t>00099021001 DEP.DE CHEQ.AJENOS,RET.DE CAM.,CONCEPTO: REVERSION POR PASAJES NO UTILIZADOS C-31 N° 47/17 SC- CONALTID,DEP.: BOLTUR - BOLIVIANA DE TURISMO , PROCEDENCIA: BANCO UNION S.A., CHEQUE: 9078, FECHA DE EMISION:11/06/2018</t>
  </si>
  <si>
    <t>00099021001 DEP.DE CHEQ.AJENOS,RET.DE CAM.,CONCEPTO: RIVERA ELSA BETZABE LAGUNA DE,DEP.: BANCO UNION S.A. , PROCEDENCIA: BANCO UNION S.A., CHEQUE: 154547, FECHA DE EMISION:20/06/2018</t>
  </si>
  <si>
    <t>00070011102 DEP.DE CHEQ.AJENOS,RET.DE CAM.,CONCEPTO: DEVOLUCION VIATICOS-MARIO MAYORGA-C-31 N° 1230,DEP.: MARIO MAYORGA , PROCEDENCIA: BANCO UNION S.A., CHEQUE: 8737, FECHA DE EMISION:19/06/2018</t>
  </si>
  <si>
    <t>NUMERO DE LIBRETA CUT: 00099021001 OPERACIÓN E18 TRANSFERENCIA DEL SISTEMA FINANCIERO POR CUENTA DE TERCEROS A LA CUT Devolucion de pagos CC no cobrados por afiliados Civiles y Militares correspondiente al periodo de febrero 2018 Libreta Nro 00099021001 TGN recursos ordinarios</t>
  </si>
  <si>
    <t>COBRO DE COMISIONES AL MEFP LIBRETA 00099021001 TGN RECURSOS ORDINARIOS (3987) POR PAGO PTMO. JBIC BV-C1 CRE.IMPOR.REAC. VCTO. 20/06/2018 YPFB TRANSPORTE S.A.</t>
  </si>
  <si>
    <t>A:00373024105 DESEMBOLSO DE RECURSOS AL FONDO DE DESARROLLO INDIGENA PARA PROGRAMAS Y/O PROYECTOS DE LOS GOBIERNOS AUTONOMOS MUNICIPALES CHUQUISACA, LA PAZ, ORURO, POTOSI, SANTA CRUZ Y PANDO, S/G CITE FDI/DGE/EXT/N 316 Y 317/2018E INFORME MEFP/VTCP/DGPOT/UPCFTGN/INF/N 69/2018. H.R. 6-18525-R; 6-1852</t>
  </si>
  <si>
    <t>A:00373024104 TRANSFERENCIA DE RECURSOS AL FDI A FAVOR DE LAS UNIBOL CORRESPONDIENTE AL MES DE MAYO DE 2018, S/G INFORME MEFP/VTCP/DGPOT/UPCFTGN/N61/2018. (H.R.389-96-D)</t>
  </si>
  <si>
    <t>A:00373024101 TRANSFERENCIA DE RECURSOS PARA GASTOS DE FUNCIONAMIENTO DEL FDI CORRESPONDIENTE AL MES DE MAYO DE 2018, S/G INFORME MEFP/VTCP/DGPOT/UPCFTGN/N60/2018. (H.R. 389-95-D)</t>
  </si>
  <si>
    <t>||REGISTRO COBRO COMISION AVISO ENMIENDA CARTA DE CREDITO STANDBY BS220.-Y EMISION COMP.CONTABLE BS50.-REF.:GC2009517000502 (BCB:SB-R-2017-51) A/F YACIMIENTOS DE LITIO BOLIVIANOS,S/G SWIFT 8636 ADJ.DE LA FECHA. LIB. 00597019202 FASE II REF.:COMISION AVISO ENMIENDA SBLC GC2009517000502</t>
  </si>
  <si>
    <t>TRANSFERENCIA AUTOMATICA SEGUN INSTRUCCION DEL MINISTERIO DE ECONOMIA Y FINANZAS PUBLICAS LIBRETA 00086057009</t>
  </si>
  <si>
    <t>00099021001 DEPOSITO DE EFECTIVO, DEPOSITANTE: WILMER JAVIER POMA QUISPE, CONCEPTO: REVERSION DE PASAJES, CUENTA DE DEPOSITO: CUENTA UNICA DEL TESORO</t>
  </si>
  <si>
    <t>00047297001 DEPOSITO DE EFECTIVO, DEPOSITANTE: VICENTE PARRA VILLCA, CONCEPTO: DEVOLUCION SALDO NO EJECUTADO, CUENTA DE DEPOSITO: CUENTA UNICA DEL TESORO</t>
  </si>
  <si>
    <t>00099021001 DEPOSITO DE EFECTIVO, DEPOSITANTE: HADY WALKER MARCONI QUINO, CONCEPTO: REVERSION DE VIATICOS CUMBRE DEL GAS, CUENTA DE DEPOSITO: CUENTA UNICA DEL TESORO</t>
  </si>
  <si>
    <t>00099021001 DEPOSITO DE EFECTIVO, DEPOSITANTE: RENY LEAÑO BERRIOS, CONCEPTO: DOBLE PERCEPCION, CUENTA DE DEPOSITO: CUENTA UNICA DEL TESORO</t>
  </si>
  <si>
    <t>00099021001 DEPOSITO DE EFECTIVO, DEPOSITANTE: ROYER R. PINTO CANASA, CONCEPTO: DEVOLUCION PASAJES, CUENTA DE DEPOSITO: CUENTA UNICA DEL TESORO</t>
  </si>
  <si>
    <t>00099021001 DEPOSITO DE EFECTIVO, DEPOSITANTE: EDGAR J. SANCHEZ HUANCA, CONCEPTO: DEVOLUCION PASAJES, CUENTA DE DEPOSITO: CUENTA UNICA DEL TESORO</t>
  </si>
  <si>
    <t>00099021001 DEPOSITO DE EFECTIVO, DEPOSITANTE: JAVIER CLARES CHURA, CONCEPTO: DEVOLUCION PASAJES, CUENTA DE DEPOSITO: CUENTA UNICA DEL TESORO</t>
  </si>
  <si>
    <t>00099021001 DEPOSITO DE EFECTIVO, DEPOSITANTE: NELSON APAZA CALLATA, CONCEPTO: DEVOLUCION PASAJES, CUENTA DE DEPOSITO: CUENTA UNICA DEL TESORO</t>
  </si>
  <si>
    <t>00099021001 DEPOSITO DE EFECTIVO, DEPOSITANTE: SANTOS ACARAPI MAMANI, CONCEPTO: DEVOLUCION PASAJES, CUENTA DE DEPOSITO: CUENTA UNICA DEL TESORO</t>
  </si>
  <si>
    <t>00099021001 DEPOSITO DE EFECTIVO, DEPOSITANTE: FRANKLIN QUISPE MAYTA, CONCEPTO: DEVOLUCION PASAJES, CUENTA DE DEPOSITO: CUENTA UNICA DEL TESORO</t>
  </si>
  <si>
    <t>00099021001 DEPOSITO DE EFECTIVO, DEPOSITANTE: YURI V. SONCO BOTELO, CONCEPTO: DEVOLUCION PASAJES, CUENTA DE DEPOSITO: CUENTA UNICA DEL TESORO</t>
  </si>
  <si>
    <t>00099021001 DEPOSITO DE EFECTIVO, DEPOSITANTE: WILSON QUINTEROS SANABRIA, CONCEPTO: DEVOLUCION PASAJES, CUENTA DE DEPOSITO: CUENTA UNICA DEL TESORO</t>
  </si>
  <si>
    <t>00099021001 DEPOSITO DE EFECTIVO, DEPOSITANTE: JUAN C. ZURITA ROSAS, CONCEPTO: DEVOLUCION PASAJES, CUENTA DE DEPOSITO: CUENTA UNICA DEL TESORO</t>
  </si>
  <si>
    <t>00099021001 DEPOSITO DE EFECTIVO, DEPOSITANTE: LORENZO M. LINARES VARGAS, CONCEPTO: DEVOLUCION PASAJES, CUENTA DE DEPOSITO: CUENTA UNICA DEL TESORO</t>
  </si>
  <si>
    <t>00099021001 DEPOSITO DE EFECTIVO, DEPOSITANTE: ROSENDO QUISPE ALI, CONCEPTO: DEVOLUCION PASAJES, CUENTA DE DEPOSITO: CUENTA UNICA DEL TESORO</t>
  </si>
  <si>
    <t>00099021001 DEPOSITO DE EFECTIVO, DEPOSITANTE: RITA CLAUDIA PADILLA CACERES, CONCEPTO: DEVOLUCION DE SUELDO, CUENTA DE DEPOSITO: CUENTA UNICA DEL TESORO</t>
  </si>
  <si>
    <t>00099021001 DEPOSITO DE EFECTIVO, DEPOSITANTE: CARMEN ROSA ESCOBAR SORIA GALVARRO, CONCEPTO: DEVOLUCION SUELDO, CUENTA DE DEPOSITO: CUENTA UNICA DEL TESORO</t>
  </si>
  <si>
    <t>00099021001 DEPOSITO DE EFECTIVO, DEPOSITANTE: EDWIN ADRIAN GUZMAN ZARATE, CONCEPTO: SALDO NO EJECUTADO COPA SUB18-2017, CUENTA DE DEPOSITO: CUENTA UNICA DEL TESORO</t>
  </si>
  <si>
    <t>00099021001 DEPOSITO DE EFECTIVO, DEPOSITANTE: MARY LOZA VELASCO, CONCEPTO: DESEMBOLSOPOR CONSUMO DE AGUA CORRESPONDIENTE AL MES DE NOVIEMBRE /2017, CUENTA DE DEPOSITO: CUENTA UNICA DEL TESORO</t>
  </si>
  <si>
    <t>00526012001 DEPOSITO DE EFECTIVO, DEPOSITANTE: BOLIVIA TV-EDUARDO LUIS CHAVEZ GUACHALLA, CONCEPTO: DEVOLUCION DE PASAJES, CUENTA DE DEPOSITO: CUENTA UNICA DEL TESORO</t>
  </si>
  <si>
    <t>00099021001 DEPOSITO DE EFECTIVO, DEPOSITANTE: RICHARD EMMIL ZAPATA MORALES, CONCEPTO: DEVOLUCION BONO ECONOMICO, CUENTA DE DEPOSITO: CUENTA UNICA DEL TESORO</t>
  </si>
  <si>
    <t>00373024105 DEPOSITO DE EFECTIVO, DEPOSITANTE: MARCELINO THOLA MENDOZA, CONCEPTO: DEVOL DE SALDOS PROYECTO PLANTA INDUSTRIALIZADORA DE AGUA MINERAL URMIRI POTOSI-FDPPJOYCC, CUENTA DE DEPOSITO: CUENTA UNICA DEL TESORO</t>
  </si>
  <si>
    <t>00020021102 DEPOSITO DE EFECTIVO, DEPOSITANTE: ERWIN FREDDY MAMANI MACHACA C.I 4005503 PT, CONCEPTO: DEVOLUCION PAGO, CUENTA DE DEPOSITO: CUENTA UNICA DEL TESORO</t>
  </si>
  <si>
    <t>00099021001 DEPOSITO DE EFECTIVO, DEPOSITANTE: MARUJA MAMANI COLQUE, CONCEPTO: DEVOLUCION, CUENTA DE DEPOSITO: CUENTA UNICA DEL TESORO</t>
  </si>
  <si>
    <t>00099021001 DEPOSITO DE EFECTIVO, DEPOSITANTE: CARLOS JORGE MURUCHI CONDORI, CONCEPTO: DEVOLUCION DE RECURSOS NO UTILIZADOS CAJA CHICA, CUENTA DE DEPOSITO: CUENTA UNICA DEL TESORO</t>
  </si>
  <si>
    <t>00099021001 DEPOSITO DE EFECTIVO, DEPOSITANTE: JAIME ZEBALLOS MONTAÑO, CONCEPTO: DOBLE PERCEPCION, CUENTA DE DEPOSITO: CUENTA UNICA DEL TESORO</t>
  </si>
  <si>
    <t>00099021001 DEPOSITO DE EFECTIVO, DEPOSITANTE: CARLOS VLADIMIR MOSTAJO MEDRANO, CONCEPTO: PAGO CREDENCIAL, CUENTA DE DEPOSITO: CUENTA UNICA DEL TESORO</t>
  </si>
  <si>
    <t>TRANSFERENCIA RECIBIDA DEL EXTERIOR SEGÚN MENSAJES SWIFT Nos. 8761-8732 (REM.EXT.) DE FECHA 22-06-2018 POR DESEMBOLSO DE CAF PRÉSTAMO CFA007860 CARRETERA CHACAPUCO RAVELO SOLICITUD DE DESEMBOLSO NRO. 45 LIBRETA N° 00291012002 ABC-RECURSOS PROPIOS REF.: UTILES DE ESCRITORIO</t>
  </si>
  <si>
    <t>TRANSFERENCIA RECIBIDA DEL EXTERIOR SEGÚN MENSAJES SWIFT Nos. 8760-8731 (REM.EXT.) DE FECHA 22-06-2018 POR DESEMBOLSO DE CAF PRÉSTAMO CFA009272 PROY.CARR.DOBLE VÍA SC-WARNES SOLICITUD DE DESEMBOLSO NRO. 15 LIBRETA N° 00291012002 ABC-RECURSOS PROPIOS REF.: UTILES DE ESCRITORIO</t>
  </si>
  <si>
    <t>TRANSFERENCIA RECIBIDA DEL EXTERIOR SEGÚN MENSAJES SWIFT Nos. 8762-8733 (REM.EXT.) DE FECHA 22-06-2018 POR DESEMBOLSO DE CAF PRÉSTAMO CFA008340 CONST.DOBLEVIA MONTERO-CRISTAL SOLICITUD DE DESEMBOLSO NRO. 21 LIBRETA N° 00291012002 ABC-RECURSOS PROPIOS REF.: UTILES DE ESCRITORIO</t>
  </si>
  <si>
    <t>TRANSFERENCIA RECIBIDA DEL EXTERIOR SEGÚN MENSAJES SWIFT Nos. 8763-8734 (REM.EXT.) DE FECHA 22-06-2018 POR DESEMBOLSO DE CAF PRÉSTAMO CFA009277 CONST.CARR.SAN BORJA-S.IGNACIO SOLICITUD DE DESEMBOLSO NRO. 5 LIBRETA N° 00291012002 ABC-RECURSOS PROPIOS REF.: UTILES DE ESCRITORIO</t>
  </si>
  <si>
    <t>NUMERO DE LIBRETA CUT: 86014407 OPERACIÓN E18 TRANSFERENCIA DEL SISTEMA FINANCIERO POR CUENTA DE TERCEROS A LA CUT A SOL ESC DE LA EMBAJADA DE SUIZA</t>
  </si>
  <si>
    <t>VENTA DE DIVISAS CON TRANSFERENCIA DE FONDOS A SOLICITUD DE YACIMIENTOS PETROLIFEROS FISCALES BOLIVIANOS SEGUN SOLICITUD 5293 REF: TRANSFERENCIA DE FONDOS SEGUNDO TRIMESTRE 2018 DE REPRESENTACIONES ARGENTINA SEGUN INFORME LEGAL YPFB GLC 509 DUER 372 2018 LIB. 00513012003 LBP-YPFB (2011349681373)</t>
  </si>
  <si>
    <t>00597019202 DEPOSITO DE EFECTIVO, DEPOSITANTE: LUIS ORLANDO FLORES VARGAS, CONCEPTO: CUENTAS POR COBRAR, CUENTA DE DEPOSITO: CUENTA UNICA DEL TESORO</t>
  </si>
  <si>
    <t>00099021001 DEPOSITO DE EFECTIVO, DEPOSITANTE: BETZABE ANTONIO ATAHUACHI, CONCEPTO: REVER DE BOLETA DE H. MENSUAL DE MAYO, CUENTA DE DEPOSITO: CUENTA UNICA DEL TESORO</t>
  </si>
  <si>
    <t>00099021001 DEPOSITO DE EFECTIVO, DEPOSITANTE: YOLANDA LILIANA GONZALES RIOS, CONCEPTO: DEVOLUCION DE HABERES MES FEBRERO, CUENTA DE DEPOSITO: CUENTA UNICA DEL TESORO</t>
  </si>
  <si>
    <t>00099021001 DEPOSITO DE EFECTIVO, DEPOSITANTE: ERMERILDA BERTHA HEREDIA SALGUEIRO, CONCEPTO: DOBLE PERCEPCION, CUENTA DE DEPOSITO: CUENTA UNICA DEL TESORO</t>
  </si>
  <si>
    <t>00373024105 DEPOSITO DE EFECTIVO, DEPOSITANTE: DAVID CHOQUETOPA TORREZ, CONCEPTO: DEVOLUCION, CUENTA DE DEPOSITO: CUENTA UNICA DEL TESORO</t>
  </si>
  <si>
    <t>00099021001 DEPOSITO DE EFECTIVO, DEPOSITANTE: SERVICIO DEPARTAMENTAL DE LA PAZ, CONCEPTO: DESEMBOLSO POR CONSUMO DE AGUA CORRESPONDIENTE AL MES DE MAYO DE 2018, CUENTA DE DEPOSITO: CUENTA UNICA DEL TESORO</t>
  </si>
  <si>
    <t>00373024105 DEPOSITO DE EFECTIVO, DEPOSITANTE: GREGORIO CHUQUICHAMBI APAZA, CONCEPTO: PROYECTO MEJORARM DE LA PROD DIVER DE CITRICO Y CACAO DE LA CENTRAL AGUA DULCE MUNIC. P. BLANCOS LP, CUENTA DE DEPOSITO: CUENTA UNICA DEL TESORO</t>
  </si>
  <si>
    <t>00099021001 DEP.DE CHEQ.AJENOS,RET.DE CAM.,CONCEPTO: FLORES QUISPE JHONNY,DEP.: BANCO UNION S.A. , PROCEDENCIA: BANCO UNION S.A., CHEQUE: 154549, FECHA DE EMISION:25/06/2018</t>
  </si>
  <si>
    <t>00099021001 DEP.DE CHEQ.AJENOS,RET.DE CAM.,CONCEPTO: MUÑOZ ALVARADO VIGMAR,DEP.: BANCO UNION S.A. , PROCEDENCIA: BANCO UNION S.A., CHEQUE: 154548, FECHA DE EMISION:25/06/2018</t>
  </si>
  <si>
    <t>00099021001 DEP.DE CHEQ.AJENOS,RET.DE CAM.,CONCEPTO: FONDO AUXILIO EDUCATIVO ANUAL FAEA,DEP.: MINISTERIO DE EDUCACION , PROCEDENCIA: BANCO UNION S.A., CHEQUE: 22517, FECHA DE EMISION:19/06/2018</t>
  </si>
  <si>
    <t>00287102012 DEP.DE CHEQ.AJENOS,RET.DE CAM.,CONCEPTO: INGRESO SUPERVISION HITO,DEP.: UCPP , PROCEDENCIA: BANCO UNION S.A., CHEQUE: 812, FECHA DE EMISION:15/06/2018</t>
  </si>
  <si>
    <t>NUMERO DE LIBRETA CUT: 00099021001 OPERACIÓN E18 TRANSFERENCIA DEL SISTEMA FINANCIERO POR CUENTA DE TERCEROS A LA CUT TRANSFERENCIA PAGO DE MULTAS DEL MES DE MAYO 2018 SERVICIO RECAUDACION SEGIP</t>
  </si>
  <si>
    <t>A:00099021001 Transferencia que efectuamos a requerimiento de la Unidad de Administracion e Informacion Salarial segun notas CITE: MEFP/VTCP/DGPOT/UAIS/Nos.3474 y 3505/2018, por concepto de reversion definitiva correspondiente al SENASIR, mismas que se encuentran consignadas en los comprobantes de p</t>
  </si>
  <si>
    <t>A:00572012001 Transferencia que efectuamos a requerimiento de la Unidad de Administracion e Informacion Salarial segun nota CITE: MEFP/VTCP/DGPOT/UAIS/No.3521/2018, por concepto de reversion definitiva correspondiente a EMAPA, misma que se encuentra consignada en el comprobante de pago No.18747.H.R.</t>
  </si>
  <si>
    <t>A:00099021001 Transferencia que efectuamos a requerimiento de la Unidad de Administracion e Informacion Salarial segun nota CITE: MEFP/VTCP/DGPOT/UAIS/No.3521/2018, por concepto de reversion definitiva correspondiente al Ministerio de Educacion y a la Policia Boliviana, mismas que se encuentran cons</t>
  </si>
  <si>
    <t>A:00591012001 Transferencia que efectuamos a requerimiento de la Unidad de Administracion e Informacion Salarial segun nota CITE: MEFP/VTCP/DGPOT/UAIS/No.3521/2018, por concepto de reversion definitiva correspondiente a La Empresa Estatal de Transporte por Cable - Mi Teleferico, misma que se encuent</t>
  </si>
  <si>
    <t>NUMERO DE LIBRETA CUT: 00099021001 OPERACIÓN E18 TRANSFERENCIA DEL SISTEMA FINANCIERO POR CUENTA DE TERCEROS A LA CUT Devolucion pagos en exceso Gobierno Autonomo Departamental de Potosí, Libreta Nro 00099021001 TGN Recursos Ordinarios</t>
  </si>
  <si>
    <t>TRANSFERENCIA RECIBIDA DEL EXTERIOR SEGÚN MENSAJES SWIFT Nos. 08855-08851 (REM.EXT.) DE FECHA 25-06-2018 POR DESEMBOLSO DE BANCO EUROPEO DE INV PRÉSTAMO FIN 82800 L. 82800 ROAD F 21 UYUNI TUPIZA LIBRETA N° 00291012002 ABC-RECURSOS PROPIOS REF.: UTILES DE ESCRITORIO</t>
  </si>
  <si>
    <t>TRANSFETENCIA DE FONDOS AL EXTERIOR A/F ROOTS FOR SUSTAINABILITY EN COMPLEMENTO AL COMPROBANTE G-0764034 DEL 19/06/18 ; SWIFT 4099/180618/RBU Y SOLICITUD 012917 5250 DEL MIN. DE MEDIO AMBIENTE Y AGUA &lt;LIB.00086057002 MMAYA-BS-PROG.GEST. INTEGRAL RESIDUOS SOLIDOS EN BOLIVIA (VENTA DE DIVISAS)&gt;</t>
  </si>
  <si>
    <t>00099021001 DEPOSITO DE EFECTIVO, DEPOSITANTE: RICHARD RIOJA CORDERO, CONCEPTO: RENDICION DE CUENTAS - MINISTERIO DE RELACIONES EXTERIORES, CUENTA DE DEPOSITO: CUENTA UNICA DEL TESORO</t>
  </si>
  <si>
    <t>00373024105 DEPOSITO DE EFECTIVO, DEPOSITANTE: JUAN GUARACHI FLORES, CONCEPTO: DEVOLUCION DE SALDOS, CUENTA DE DEPOSITO: CUENTA UNICA DEL TESORO</t>
  </si>
  <si>
    <t>00373024105 DEPOSITO DE EFECTIVO, DEPOSITANTE: EDUARDO TICONA BENIQUE, CONCEPTO: SALDO DE PROYECTO, CUENTA DE DEPOSITO: CUENTA UNICA DEL TESORO</t>
  </si>
  <si>
    <t>00130012002 DEPOSITO DE EFECTIVO, DEPOSITANTE: JUAN R. GUERREROS ROQUE, CONCEPTO: DEVOLUCION POR GASTOS DE GASOLINA Y LAVADO, CUENTA DE DEPOSITO: CUENTA UNICA DEL TESORO</t>
  </si>
  <si>
    <t>00070014201 DEPOSITO DE EFECTIVO, DEPOSITANTE: ANGEL GUSTAVO VARGAS VALENCIA, CONCEPTO: DEVOLUCION SALDO OTROS ALQUILERES SERVICIOS DE TRANSPORTE, CUENTA DE DEPOSITO: CUENTA UNICA DEL TESORO</t>
  </si>
  <si>
    <t>00099021001 DEPOSITO DE EFECTIVO, DEPOSITANTE: VALENTIN RAUL GUTIERREZ MONTERO, CONCEPTO: DOBLE PERCEPCION, CUENTA DE DEPOSITO: CUENTA UNICA DEL TESORO</t>
  </si>
  <si>
    <t>00373024105 DEPOSITO DE EFECTIVO, DEPOSITANTE: ALWAY MAMANI QUISPE, CONCEPTO: DEVOLUCION DEL PROYECTO FONDO INDIGENA, CUENTA DE DEPOSITO: CUENTA UNICA DEL TESORO</t>
  </si>
  <si>
    <t>00292012001 DEPOSITO DE EFECTIVO, DEPOSITANTE: MAGDA VANNIA HERBAS ARRIAZA, CONCEPTO: DEVOLUCION DE HABERES, CUENTA DE DEPOSITO: CUENTA UNICA DEL TESORO</t>
  </si>
  <si>
    <t>00099021001 DEPOSITO DE EFECTIVO, DEPOSITANTE: JUAN TAPIA GALVAN MIN OBRAS PUB SERV Y VIVIENDA, CONCEPTO: PAGO RECONEXION AGUA POTABLE EDIF EX. CONAVI, CUENTA DE DEPOSITO: CUENTA UNICA DEL TESORO</t>
  </si>
  <si>
    <t>00099021001 DEPOSITO DE EFECTIVO, DEPOSITANTE: JUAN TAPIA GALVAN MIN OBRAS PUB SERV Y VIVIENDA, CONCEPTO: PAGO SERVICIOS AGUA POTABLE MES MAYO 2017 EX- CONAVI, CUENTA DE DEPOSITO: CUENTA UNICA DEL TESORO</t>
  </si>
  <si>
    <t>00099021001 DEPOSITO DE EFECTIVO, DEPOSITANTE: NATIVIDAD CALZADILLAS LA FUENTE, CONCEPTO: RECUPERACION DE COBROS INDEVIDOS, CUENTA DE DEPOSITO: CUENTA UNICA DEL TESORO</t>
  </si>
  <si>
    <t>00373024105 DEPOSITO DE EFECTIVO, DEPOSITANTE: ARTURO GUTIERREZ QUINTEROS, CONCEPTO: DEVOLUCION DE SALDOS, CUENTA DE DEPOSITO: CUENTA UNICA DEL TESORO</t>
  </si>
  <si>
    <t>00035031101 DEP.DE CHEQ.AJENOS,RET.DE CAM.,CONCEPTO: ARRENDAMIENTO SALA DE EXPOSICION E1 BLOQUE ROJO Y PANELERIA P/ EL EVENTO FERIA LA PAZ MODA Y BELLEZA,DEP.: MEFP - UCPP , PROCEDENCIA: BANCO UNION S.A., CHEQUE: 1291, FECHA DE EMISION:20/06/2018</t>
  </si>
  <si>
    <t>||TRANSFERENCIA DE FONDOS PARA LA "SEDEM - EMPRESA PUBLICA EDITORIAL DEL ESTADO PLURINACIONAL" (2° DESEMBOLSO), ABONO A LA CUT LIBRETA N° 00598019201 SEGÚN NOTA CITE: BDP/GOP/CART/2519/2018 DE 22/06/18 LIBRETA N° 00598019201 - "SEDEM - EMPRESA PUBLICA EDITORIAL DEL ESTADO PLURINACIONAL"</t>
  </si>
  <si>
    <t>A:00373024105 DESEMBOLSO DE RECURSOS AL FONDO DE DESARROLLO INDIGENA PARA PROGRAMAS Y/O PROYECTOS DE LOS GOBIERNOS AUTONOMOS MUNICIPALES S/G CITE FDI/DGE/EXT/N 318 Y 319/2018E INFORME MEFP/VTCP/DGPOT/UPCFTGN/INF/N 70/2018. H.R. 6-19022-R; 6-19023-R.</t>
  </si>
  <si>
    <t>00099021001 DEPOSITO DE EFECTIVO, DEPOSITANTE: RAMIRO RENE LUQUE MOJICA, CONCEPTO: REPOSICION SEPTIEMBRE, CUENTA DE DEPOSITO: CUENTA UNICA DEL TESORO</t>
  </si>
  <si>
    <t>00099021001 DEPOSITO DE EFECTIVO, DEPOSITANTE: RAMIRO RENE LUQUE MOJICA, CONCEPTO: REPOSICION NOVIEMBRE, CUENTA DE DEPOSITO: CUENTA UNICA DEL TESORO</t>
  </si>
  <si>
    <t>00526012001 DEPOSITO DE EFECTIVO, DEPOSITANTE: GABRIEL DENNYS MOLINA PEREZ, CONCEPTO: DEVOLUCION DE VIATICO, CUENTA DE DEPOSITO: CUENTA UNICA DEL TESORO</t>
  </si>
  <si>
    <t>00099021001 DEPOSITO DE EFECTIVO, DEPOSITANTE: MARCELO DAVID BALDERRAMA MONJE, CONCEPTO: DUODECIMA BONO ECONOMICO, CUENTA DE DEPOSITO: CUENTA UNICA DEL TESORO</t>
  </si>
  <si>
    <t>00070011102 DEPOSITO DE EFECTIVO, DEPOSITANTE: VICTOR HUGO GUACHALLA SURCO, CONCEPTO: DEVOLUCION DE EXAMEN PREOCUPACIONAL, CUENTA DE DEPOSITO: CUENTA UNICA DEL TESORO</t>
  </si>
  <si>
    <t>00099021001 DEPOSITO DE EFECTIVO, DEPOSITANTE: ROBER ESPINAL JIMENEZ, CONCEPTO: DEVOLUCION POR RETENCION DE HABERES POR LOS PERIODOS DE MAYO,JULIO,OCTUBRE Y NOVIEMBRE DE 2017, CUENTA DE DEPOSITO: CUENTA UNICA DEL TESORO</t>
  </si>
  <si>
    <t>00020021102 DEPOSITO DE EFECTIVO, DEPOSITANTE: COMANDO EN JEFE DE LAS FFAA DEL ESTADO, CONCEPTO: REVERSION-PREVENTIVO 206, CUENTA DE DEPOSITO: CUENTA UNICA DEL TESORO</t>
  </si>
  <si>
    <t>00020021102 DEPOSITO DE EFECTIVO, DEPOSITANTE: COMANDO EN JEFE DE LAS FFAA DEL ESTADO, CONCEPTO: REVERSION-PREVENTIVO 202, CUENTA DE DEPOSITO: CUENTA UNICA DEL TESORO</t>
  </si>
  <si>
    <t>00099021001 DEPOSITO DE EFECTIVO, DEPOSITANTE: IRMA EDITH PATTY ARISPE, CONCEPTO: DEVOLUCION POR RETENCION DE HABERES CORRESPONDIENTE AL MES DE OCTUBRE 2017, CUENTA DE DEPOSITO: CUENTA UNICA DEL TESORO</t>
  </si>
  <si>
    <t>00099021001 DEPOSITO DE EFECTIVO, DEPOSITANTE: OSUALDO MONTAÑO URQUIDI, CONCEPTO: USO TELEFONIA IP REPOSICION LLAMADAS, CUENTA DE DEPOSITO: CUENTA UNICA DEL TESORO</t>
  </si>
  <si>
    <t>00099021001 DEPOSITO DE EFECTIVO, DEPOSITANTE: ROSARIO FLORES VALDIVIA FPS, CONCEPTO: DEVOLUCION DE RECURSOS NO UTILIZADOS DE FONDOS EN AVANCE PARA REVERSION DE C-31 585, CUENTA DE DEPOSITO: CUENTA UNICA DEL TESORO</t>
  </si>
  <si>
    <t>00099021001 DEPOSITO DE EFECTIVO, DEPOSITANTE: RENE ALEJO PUCHO MIN DE LA PRESIDENCIA, CONCEPTO: DEVOLUCION DE COMBUSTIBLE, CUENTA DE DEPOSITO: CUENTA UNICA DEL TESORO</t>
  </si>
  <si>
    <t>00099021001 DEPOSITO DE EFECTIVO, DEPOSITANTE: WILSON LUIS ORTEGA MACHICADO, CONCEPTO: DEVOLUCION PAGO IMPUESTOS, CUENTA DE DEPOSITO: CUENTA UNICA DEL TESORO</t>
  </si>
  <si>
    <t>00212082001 DEPOSITO DE EFECTIVO, DEPOSITANTE: NEULARIO ALTAMIRANO CONDORI, CONCEPTO: DEVOLUCION DE GASTOS OPERATIVOS, CUENTA DE DEPOSITO: CUENTA UNICA DEL TESORO</t>
  </si>
  <si>
    <t>00070011102 DEPOSITO DE EFECTIVO, DEPOSITANTE: EFRAIN HILARION NINA AVALOS C.I. 4265698 LP, CONCEPTO: PERDIDA DE CREDENCIAL, CUENTA DE DEPOSITO: CUENTA UNICA DEL TESORO</t>
  </si>
  <si>
    <t>00373024105 DEPOSITO DE EFECTIVO, DEPOSITANTE: ERNESTO CRUZ QUISPE, CONCEPTO: DEVOLUCION DE SALDO DEL PROYOYECTO PRODUCCION LECHERA EN LA COMUNIDAD OR.CACHUMA, CUENTA DE DEPOSITO: CUENTA UNICA DEL TESORO</t>
  </si>
  <si>
    <t>00099021001 DEPOSITO DE EFECTIVO, DEPOSITANTE: HULDA CHUQUIMIA VDA DE CRESPO, CONCEPTO: DEVOLUCION POR RETENCION DE HABERES DEL MES DE OCTUBRE 2017 DE CYNTHIA CRESPO CHUQUIMIA 6836525 LP, CUENTA DE DEPOSITO: CUENTA UNICA DEL TESORO</t>
  </si>
  <si>
    <t>00099021001 DEPOSITO DE EFECTIVO, DEPOSITANTE: AGUSTIN HUANCA-MINISTERIO DE DEPORTES, CONCEPTO: DEV SALDOS NO EJECUTADOS COMPRA DE COMBUSTIBLE DE 25/4/18, CUENTA DE DEPOSITO: CUENTA UNICA DEL TESORO</t>
  </si>
  <si>
    <t>00099021001 DEPOSITO DE EFECTIVO, DEPOSITANTE: LUIS FERNANDO ESTRADA ELIO, CONCEPTO: DOBLE PERCEPCION, CUENTA DE DEPOSITO: CUENTA UNICA DEL TESORO</t>
  </si>
  <si>
    <t>00212082001 DEPOSITO DE EFECTIVO, DEPOSITANTE: INRA-ABIGAIL MAYTA QUISPE, CONCEPTO: GASTOS OPERTATIVOS C-31, CUENTA DE DEPOSITO: CUENTA UNICA DEL TESORO</t>
  </si>
  <si>
    <t>00099021001 DEP.DE CHEQ.AJENOS,RET.DE CAM.,CONCEPTO: DEVOLUCION DE APORTES,DEP.: FUTURO BOLIVIA AFP , PROCEDENCIA: BANCO DE CREDITO DE BOLIVIA S.A., CHEQUE: 54393, FECHA DE EMISION:25/06/2018</t>
  </si>
  <si>
    <t>00099021001 DEP.DE CHEQ.AJENOS,RET.DE CAM.,CONCEPTO: H.C. DIPUTADOS - DEVOL INCAPACIDAD TEM - ABRIL 2018,DEP.: CAJA PETROLERA DE SALUD , PROCEDENCIA: BANCO UNION S.A., CHEQUE: 13488, FECHA DE EMISION:27/06/2018</t>
  </si>
  <si>
    <t>00099021001 DEP.DE CHEQ.AJENOS,RET.DE CAM.,CONCEPTO: AUT. FISC. CONTROL DE EMPRESAS - DEVOL INCAPACIDAD TEMP - ABRIL /2018,DEP.: CAJA PETROLERA DE SALUD , PROCEDENCIA: BANCO UNION S.A., CHEQUE: 13485, FECHA DE EMISION:27/06/2018</t>
  </si>
  <si>
    <t>NUMERO DE LIBRETA CUT: 00099021001 OPERACIÓN E18 TRANSFERENCIA DEL SISTEMA FINANCIERO POR CUENTA DE TERCEROS A LA CUT Reversion aporte patronal para la vivienda TGN Vias Bolivia</t>
  </si>
  <si>
    <t>00099021001 DEPOSITO DE EFECTIVO, DEPOSITANTE: PAMELA QUENTA ONOFRE, CONCEPTO: DEVOLUCION DE VIATICO, CUENTA DE DEPOSITO: CUENTA UNICA DEL TESORO</t>
  </si>
  <si>
    <t>00291012002 DEPOSITO DE EFECTIVO, DEPOSITANTE: MARCO ANTONIO MARTINEZ URIARTE, CONCEPTO: REPOSICION DE CREDENCIAL, CUENTA DE DEPOSITO: CUENTA UNICA DEL TESORO</t>
  </si>
  <si>
    <t>00099021001 DEPOSITO DE EFECTIVO, DEPOSITANTE: ANA MARIA CAMPOS B., CONCEPTO: DEVOLUCION, CUENTA DE DEPOSITO: CUENTA UNICA DEL TESORO</t>
  </si>
  <si>
    <t>00373024103 DEPOSITO DE EFECTIVO, DEPOSITANTE: ALWAY MAMANI QUISPE, CONCEPTO: DEVOLUCION DE PROYECTO FONDO INDIGENA, CUENTA DE DEPOSITO: CUENTA UNICA DEL TESORO</t>
  </si>
  <si>
    <t>00099021001 DEPOSITO DE EFECTIVO, DEPOSITANTE: RICARDO AGUILAR M., CONCEPTO: DEVOLUCION PAGO EN EXCESO POR SERVICIO DE SEGURO AL VIAJERO - GESTION / 2017, CUENTA DE DEPOSITO: CUENTA UNICA DEL TESORO</t>
  </si>
  <si>
    <t>00373024105 DEPOSITO DE EFECTIVO, DEPOSITANTE: VITALIO CHARQUI ACARAPI, CONCEPTO: SALDO DEL PROYECTO, CUENTA DE DEPOSITO: CUENTA UNICA DEL TESORO</t>
  </si>
  <si>
    <t>00099021001 DEPOSITO DE EFECTIVO, DEPOSITANTE: FELIX JOHNNY FLORES RIOS, CONCEPTO: DOBLE PERCEPCION, CUENTA DE DEPOSITO: CUENTA UNICA DEL TESORO</t>
  </si>
  <si>
    <t>00099021001 DEPOSITO DE EFECTIVO, DEPOSITANTE: FIDELA QUIUCHACA QUISPE, CONCEPTO: DEVOLUCION DE VIATICOS DETERMINADOS EN AUDITORIA 2015, CUENTA DE DEPOSITO: CUENTA UNICA DEL TESORO</t>
  </si>
  <si>
    <t>00373024103 DEPOSITO DE EFECTIVO, DEPOSITANTE: JUAN CHOQUE BONIFACIO, CONCEPTO: DEVOLUCION DE SALDO PROYECTO COD. CSCI-01-03-60331, CUENTA DE DEPOSITO: CUENTA UNICA DEL TESORO</t>
  </si>
  <si>
    <t>00099021001 DEP.DE CHEQ.AJENOS,RET.DE CAM.,CONCEPTO: DEPÓSITO POR REVERSION DE FONDOS NO UTILIZADOS,DEP.: SERNAP - PILON LAJAS , PROCEDENCIA: BANCO UNION S.A., CHEQUE: 1209, FECHA DE EMISION:05/06/2018</t>
  </si>
  <si>
    <t>00287102012 DEP.DE CHEQ.AJENOS,RET.DE CAM.,CONCEPTO: INGRESO POR SUPERVISION MITO BR-94,DEP.: FPS-OFICINA CENTRAL , PROCEDENCIA: BANCO UNION S.A., CHEQUE: 829, FECHA DE EMISION:27/06/2018</t>
  </si>
  <si>
    <t>00086031101 DEP.DE CHEQ.AJENOS,RET.DE CAM.,CONCEPTO: DEPÓSITO POR COBRO SISCO,DEP.: SERNAP - CARRASCO , PROCEDENCIA: BANCO UNION S.A., CHEQUE: 1074, FECHA DE EMISION:31/05/2018</t>
  </si>
  <si>
    <t>00086031101 DEP.DE CHEQ.AJENOS,RET.DE CAM.,CONCEPTO: DEPÓSITO DE RECURSOS POR COBRO DE MULTAS,DEP.: SERNAP - CARRASCO , PROCEDENCIA: BANCO UNION S.A., CHEQUE: 1075, FECHA DE EMISION:30/05/2018</t>
  </si>
  <si>
    <t>00099021001 DEP.DE CHEQ.AJENOS,RET.DE CAM.,CONCEPTO: LOPEZ ROJAS CRISOLOGO,DEP.: BANCO UNION S.A. , PROCEDENCIA: BANCO UNION S.A., CHEQUE: 154554, FECHA DE EMISION:28/06/2018</t>
  </si>
  <si>
    <t>00070011102 DEPOSITO DE EFECTIVO, DEPOSITANTE: CARLOS ORTEGA PANTOJA, CONCEPTO: DEVOLUCION, CUENTA DE DEPOSITO: CUENTA UNICA DEL TESORO</t>
  </si>
  <si>
    <t>00099021001 DEPOSITO DE EFECTIVO, DEPOSITANTE: ZULEMA GARCIA BELAUNDE, CONCEPTO: REVERSION DE BOLETA DE HABER MENSUAL MAYO 2018, CUENTA DE DEPOSITO: CUENTA UNICA DEL TESORO</t>
  </si>
  <si>
    <t>00287102013 DEP.DE CHEQ.AJENOS,RET.DE CAM.,CONCEPTO: PAGO EN DEMASIA A COMPENSAR FDI SUPERVISION ORURO,DEP.: FPS/SUPERVISION/FDI/ORURO , PROCEDENCIA: BANCO UNION S.A., CHEQUE: 824, FECHA DE EMISION:20/06/2018</t>
  </si>
  <si>
    <t>PROVISION DE FONDOS A SOLICITUD DE YACIMIENTOS PETROLIFEROS FISCALES BOLIVIANOS SEGUN SOLICITUD YPFB-0172-2018 REF: PAGO REGALIAS MARZO 2018 TGN LIB. 00099021001 TGN YPFB PARTICIPACION 6% PRODUCCIÓN BRUTA DE HIDROCARBUROS BOCA DE POZO</t>
  </si>
  <si>
    <t>NUMERO DE LIBRETA CUT: 00046028011 OPERACIÓN E18 TRANSFERENCIA DEL SISTEMA FINANCIERO POR CUENTA DE TERCEROS A LA CUT A SOLICITUD DE UNICEF CUMPLIMIENTO DE ACUERDO DE COOPERACION 2018-2022 MIN SALUD Y DEP BS UNICEF</t>
  </si>
  <si>
    <t>A:00373024105 DESEMBOLSO DE RECURSOS AL FONDO DE DESARROLLO INDIGENA PARA PROGRAMAS Y/O PROYECTOS DE LOS GOBIERNOS AUTONOMOS MUNICIPALES S/G CITE FDI/DGE/EXT/N 320/2018 E INFORME MEFP/VTCP/DGPOT/UPCFTGN/INF/N 71/2018. H.R. 6-19196-R.</t>
  </si>
  <si>
    <t>NUMERO DE LIBRETA CUT: 3440108001 OPERACIÓN E18 TRANSFERENCIA DEL SISTEMA FINANCIERO POR CUENTA DE TERCEROS A LA CUT CUMPLIMIENTO DE ACUERDO DE COOPERACION 2018-2022. INSTITUTO PLURINACIONAL DE ESTUDIOS DE LENGUAS Y CULTURAS</t>
  </si>
  <si>
    <t>NUMERO DE LIBRETA CUT: 00035018001001 OPERACIÓN E18 TRANSFERENCIA DEL SISTEMA FINANCIERO POR CUENTA DE TERCEROS A LA CUT MEFF DONACION UNICEF SEGUN TRANSFER ORDER 0012811, DOCUMENT UNICEF PAYMENT NUMBER 3180155093, DATE 2018-06-28, FINANCIAMIENTO DE ASISTENCIA TÉCNICA, CUMPLIMIENTO DE ACUERDO DE</t>
  </si>
  <si>
    <t>De: 00513012004 Transferencia que realizamos a solicitud de Yacimientos Petroliferos Fiscales Bolivianos mediante nota CITE: YPFB/DFC-1321 URT-0695/2018 y en virtud a la nota interna CITE: MEFP/VPCF/DGCF No 675/2018 H.R. 6-16404-R</t>
  </si>
  <si>
    <t>TRANSFERENCIA DE FONDOS AL EXTERIOR A SOLICITUD DE TESORO GENERAL DE LA NACION SEGUN SOLICITUD 5323 REF: PAGO A LA ORGANIZACION DE LAS NACIONES UNIDAS PARA LA AGRICULTURA Y LA ALIMENTACION (FAO), POR CONCEPTO DE MEMBRESIA POR USD32.483,94, SEGUN SOLICITUD VRE-DGRM-CS-81/2018. LIB. 00099021001 TGN-RECURSOS ORDINARIOS (3987)</t>
  </si>
  <si>
    <t>TRANSFERENCIA DE FONDOS AL EXTERIOR A SOLICITUD DE TESORO GENERAL DE LA NACION SEGUN SOLICITUD 5324 REF: REF. BO-CONT18, PAGO A LA ORGANIZACION DE LAS NACIONES UNIDAS PARA LA EDUCACION, LA CIENCIA Y LA CULTURA (UNESCO), POR CONCEPTO DE MEMBRESIA POR USD20.765,00, SEGUN SOLICITUD VRE-DGRM-CS-102/2018 LIB. 00099021001 TGN-RECURSOS ORDINARIOS (3987)</t>
  </si>
  <si>
    <t>TRANSFERENCIA DE FONDOS AL EXTERIOR A SOLICITUD DE TESORO GENERAL DE LA NACION SEGUN SOLICITUD 5326 REF: REF. BO-ICH18, PAGO AL FONDO PARA LA SALVAGUARDIA DEL PATRIMONIO CULTURAL E INMATERIAL - UNESCO (FSPCI-UNESCO), POR CONCEPTO DE MEMBRESIA POR USD392,00, SEGUN SOLICITUD VRE-DGRM-CS-104/2018. LIB. 00099021001 TGN-RECURSOS ORDINARIOS (3987)</t>
  </si>
  <si>
    <t>TRANSFERENCIA DE FONDOS AL EXTERIOR A SOLICITUD DE TESORO GENERAL DE LA NACION SEGUN SOLICITUD 5322 REF: PAGO A LA AUTORIDAD INTERNACIONAL SOBRE ASUNTOS MARITIMOS (SEABED), POR CONCEPTO DE MEMBRESIA POR USD652,00, SEGUN SOLICITUD VRE-DGRM-CS-107/2018. LIB. 00099021001 TGN-RECURSOS ORDINARIOS (3987)</t>
  </si>
  <si>
    <t>TRANSFERENCIA DE FONDOS AL EXTERIOR A SOLICITUD DE TESORO GENERAL DE LA NACION SEGUN SOLICITUD 5321 REF: REF. 475RLA1000 LLECE, PAGO AL LABORATORIO LATINOAMERICANO DE EVALUACION DE LA CALIDAD DE LA EDUCACION - UNESCO (LLECE-UNESCO), POR CONCEPTO DE MEMBRESIA POR USD15.000,00, SEGUN SOLICITUD VRE-DGR LIB. 00099021001 TGN-RECURSOS ORDINARIOS (3987)</t>
  </si>
  <si>
    <t>TRANSFERENCIA DE FONDOS AL EXTERIOR A SOLICITUD DE TESORO GENERAL DE LA NACION SEGUN SOLICITUD 5320 REF: PAGO AL OPANAL (OPANAL), POR CONCEPTO DE MEMBRESIA POR USD1.543,00, SEGUN SOLICITUD VRE-DGRM-CS-93/2018. LIB. 00099021001 TGN-RECURSOS ORDINARIOS (3987)</t>
  </si>
  <si>
    <t>REGULARIZACION DE TRANSFERENCIA DE FONDOS AL EXTERIOR SEGUN NOTA YLB-GEE 0602/2018, RECIBIDA EN FECHA 22/06/2018 POR CONCEPTO DE SERV. DE INFORMACION ESPECIALIZADA DE PRECIOS. LIB.00597019202 YLB-DES, INT. SALMUERA SALAR DE UYUNI PLANTA INDUSTRIAL</t>
  </si>
  <si>
    <t>00099021001 DEPOSITO DE EFECTIVO, DEPOSITANTE: GIOVANNA PAOLA YEPEZ RIOS, CONCEPTO: DEVOLUCION POR RETENCION HABERES CORRESP A NOVIEMBRE/2017, CUENTA DE DEPOSITO: CUENTA UNICA DEL TESORO</t>
  </si>
  <si>
    <t>00099021001 DEPOSITO DE EFECTIVO, DEPOSITANTE: EFRAIN YADIR ARUQUIPA CHUQUIMIA, CONCEPTO: DEVOLUCION SUBSIDIO UNIVERSAL, CUENTA DE DEPOSITO: CUENTA UNICA DEL TESORO</t>
  </si>
  <si>
    <t>00099021001 DEPOSITO DE EFECTIVO, DEPOSITANTE: F. MONICA EGUILOS VIVADO, CONCEPTO: DEVOLUCION DE RETENCION DE HABERES CORRESPONDIENTE A LOS MESES DE FEB MAYO Y JUNIO2017, CUENTA DE DEPOSITO: CUENTA UNICA DEL TESORO</t>
  </si>
  <si>
    <t>00099021001 DEPOSITO DE EFECTIVO, DEPOSITANTE: JOSE PLATA VICENTE, CONCEPTO: REVERTIR PASAJES, CUENTA DE DEPOSITO: CUENTA UNICA DEL TESORO</t>
  </si>
  <si>
    <t>00099021001 DEPOSITO DE EFECTIVO, DEPOSITANTE: MINISTERIO PUBLICO, CONCEPTO: DEVOLUCION DE FONDOS DE LA FERIA INSTITUCIONAL, CUENTA DE DEPOSITO: CUENTA UNICA DEL TESORO</t>
  </si>
  <si>
    <t>00132012006 DEPOSITO DE EFECTIVO, DEPOSITANTE: CRISTOBAL FIDEL SALAZAR RODRIGUEZ, CONCEPTO: DEVOLUCION DE FONDOS, CUENTA DE DEPOSITO: CUENTA UNICA DEL TESORO</t>
  </si>
  <si>
    <t>00133012001 DEPOSITO DE EFECTIVO, DEPOSITANTE: LOTERIA NACIONAL DE B Y S, CONCEPTO: V.C. SALDO PAGO PREMIOS " 90 AÑOS DE SOLIDARIDAD ", CUENTA DE DEPOSITO: CUENTA UNICA DEL TESORO</t>
  </si>
  <si>
    <t>00099021001 DEPOSITO DE EFECTIVO, DEPOSITANTE: SILVERIA RODRIGUEZ MAMANI CI. 6148568 LP, CONCEPTO: COBROS INDEBIDOS, CUENTA DE DEPOSITO: CUENTA UNICA DEL TESORO</t>
  </si>
  <si>
    <t>00373024105 DEPOSITO DE EFECTIVO, DEPOSITANTE: ANA ISABEL CONDORI RAMOS, CONCEPTO: DEVOLUCION PROY. COD: 20-200, CUENTA DE DEPOSITO: CUENTA UNICA DEL TESORO</t>
  </si>
  <si>
    <t>00373024105 DEPOSITO DE EFECTIVO, DEPOSITANTE: ANA ISABEL CONDORI RAMOS, CONCEPTO: DEVOLUCION PROY.COD:20-200, CUENTA DE DEPOSITO: CUENTA UNICA DEL TESORO</t>
  </si>
  <si>
    <t>00373024103 DEPOSITO DE EFECTIVO, DEPOSITANTE: APOYO A LA PRD PISIC SIND AGRAR VILLA GRAL BARRIE, CONCEPTO: FDI - CIERRE PROYECTOS VIGENTES TRANFERIDOS POR EL FDPPIOYCC, CUENTA DE DEPOSITO: CUENTA UNICA DEL TESORO</t>
  </si>
  <si>
    <t>00099021001 DEP.DE CHEQ.AJENOS,RET.DE CAM.,CONCEPTO: CARRANZA AMUSQUIVAR MARIA EUGENIA,DEP.: BANCO UNION S.A. , PROCEDENCIA: BANCO UNION S.A., CHEQUE: 154556, FECHA DE EMISION:29/06/2018</t>
  </si>
  <si>
    <t>00099021001 DEP.DE CHEQ.AJENOS,RET.DE CAM.,CONCEPTO: DEPÓSITO POR INCAPACIDAD TEMPORAL POR MATERNIDAD,DEP.: COMITE ORGA DE LOS JUEGOS SURAMERICANOS CBBA 2018 , PROCEDENCIA: BANCO UNION S.A., CHEQUE: 4723, FECHA DE EMISION:27/06/2018</t>
  </si>
  <si>
    <t>00526012001 DEP.DE CHEQ.AJENOS,RET.DE CAM.,CONCEPTO: DEP. DE PASAJES NO UTILIZADOS BTV PARA LA REVERSION DE PREVENTIVOS SR PIÑACOBO,DEP.: BOLIVIA TV , PROCEDENCIA: BANCO UNION S.A., CHEQUE: 16225, FECHA DE EMISION:27/06/2018</t>
  </si>
  <si>
    <t>00035031101 DEP.DE CHEQ.AJENOS,RET.DE CAM.,CONCEPTO: ARRENDAMIENTO SALAS DE EXPOSICION BLOQUE AMARILLO P/EVENTO FEXPO SOLO PARA ELLAS,DEP.: MEFP UCPP , PROCEDENCIA: BANCO UNION S.A., CHEQUE: 1292, FECHA DE EMISION:26/06/2018</t>
  </si>
  <si>
    <t>00099021001 DEPOSITO DE EFECTIVO, DEPOSITANTE: JAQUELINE CONDORI DE CABRERA, CONCEPTO: DEVOLUCION DE SUBSIDIO UNIVERSAL, CUENTA DE DEPOSITO: CUENTA UNICA DEL TESORO</t>
  </si>
  <si>
    <t>00099021001 DEPOSITO DE EFECTIVO, DEPOSITANTE: VICTOR RAMIREZ MADRIGAL, CONCEPTO: DEV.FONDOS EN AVANCE POR CONCEPTO DE COMBUSTIBLE ENTIDAD:80;DA:7 PARTIDA 34110, CUENTA DE DEPOSITO: CUENTA UNICA DEL TESORO</t>
  </si>
  <si>
    <t>00099021001 DEPOSITO DE EFECTIVO, DEPOSITANTE: JUSTINO WILLIAMS CALDERON RODRIGUEZ, CONCEPTO: DEVOLUCION REINTEGRO POR DEMACIA, CUENTA DE DEPOSITO: CUENTA UNICA DEL TESORO</t>
  </si>
  <si>
    <t>00099021001 DEPOSITO DE EFECTIVO, DEPOSITANTE: MARIBEL GUARACHI QUISPE, CONCEPTO: DEVOLUCION COBRO INDEBIDO, CUENTA DE DEPOSITO: CUENTA UNICA DEL TESORO</t>
  </si>
  <si>
    <t>00373024103 DEPOSITO DE EFECTIVO, DEPOSITANTE: LUCIA JIMENEZ DE LIMACHI, CONCEPTO: DEVOLUCION SALDO, CUENTA DE DEPOSITO: CUENTA UNICA DEL TESORO</t>
  </si>
  <si>
    <t>A:00099021001 DEVOLUCION RETENCION DE DESCUENTOS EFECTUADOS POR RECUPERACION DEL P.R.A. (PAGO DE REPARTO ANTICIPADO), CORRESPONDIENTE AL MES DE MAYO/2018. S/G. CITE SENASIR UAF-TTES N 0049/2018, DE FECHA 25/06/2018</t>
  </si>
  <si>
    <t>A:00099021001 DEVOLUCION RETENCION DE DESCUENTOS EFECTUADOS POR COBROS Y PAGOS INDEBIDOS, CORRESPONDIENTE AL MES DE MAYO/2018. S/G. CITE SENASIR UAF-TTES N 0048/2018, DE FECHA 25/06/2018</t>
  </si>
  <si>
    <t>A:00099021001 DEVOLUCION RETENCION DE DESCUENTOS EFECTUADOS POR CONVENIOS DE COMPENSACION DE COTIZACIONES CON BBVA PREVISION S.A. AFP, CORRESPONDIENTE A ABRIL/2018 Y AGUINALDO 2013 AL 2017. S/G. CITE SENASIR UAF-TTES N 0047/2018, DE FECHA 25/06/2018.</t>
  </si>
  <si>
    <t>A:00099021001 DEVOLUCION RETENCION DE DESCUENTOS EFECTUADOS POR CONVENIOS DE COMPENSACION DE COTIZACIONES CON FUTURO DE BOLIVIA AFP S.A., CORRESPONDIENTE A ABRIL/2018 Y AGUINALDO 2013, 2015 AL 2017. S/G. CITE SENASIR UAF-TTES N 0046/2018, DE FECHA 25/06/2018.</t>
  </si>
  <si>
    <t>A:00099021001 DEVOLUCION RETENCION DE DESCUENTOS EFECTUADOS POR CONVENIOS DE COMPENSACION DE COTIZACIONES CON LA VITALICIA SEGUROS Y REASEGUROS DE VIDA S.A., CORRESPONDIENTE A ABRIL/2018 Y AGUINALDO 2015 AL 2017. S/G. CITE SENASIR UAF-TTES N 0045/2018, DE FECHA 25/06/2018.</t>
  </si>
  <si>
    <t>A:00099021001 DEVOLUCION RETENCION DE DESCUENTOS EFECTUADOS POR CONVENIOS DE COMPENSACION DE COTIZACIONES CON SEGUROS PROVIDA S.A., CORRESPONDIENTE A ABRIL/2018 Y AGUINALDO 2012 AL 2017. S/G. CITE SENASIR UAF-TTES N 0044/2018, DE FECHA 25/06/2018.</t>
  </si>
  <si>
    <t>TRANSFERENCIA DE FONDOS AL EXTERIOR A SOLICITUD DE TESORO GENERAL DE LA NACION SEGUN SOLICITUD 5315 REF: PAGO AL GRUPO DE ACCION FINANCIERA DE LATINOAMERICA (GAFILAT), POR CONCEPTO DE MEMBRESIA POR USD42.400,00, SEGUN SOLICITUD VRE-DGRM-CS-89/2018. LIB. 00099021001 TGN-RECURSOS ORDINARIOS (3987)</t>
  </si>
  <si>
    <t>TRANSFERENCIA DE FONDOS AL EXTERIOR A SOLICITUD DE TESORO GENERAL DE LA NACION SEGUN SOLICITUD 5313 REF: REF. BO-WHC18, PAGO AL FONDO DEL PATRIMONIO MUNDIAL, CULTURAL Y NATURAL - UNESCO (FPM- UNESCO), POR CONCEPTO DE MEMBRESIA POR USD392,00, SEGUN SOLICITUD VRE-DGRM-CS-103/2018. LIB. 00099021001 TGN-RECURSOS ORDINARIOS (3987)</t>
  </si>
  <si>
    <t>TRANSFERENCIA DE FONDOS AL EXTERIOR A SOLICITUD DE TESORO GENERAL DE LA NACION SEGUN SOLICITUD 5316 REF: PAGO AL INSTITUTO PANAMERICANO DE GEOGRAFIA E HISTORIA (IPGH), POR CONCEPTO DE MEMBRESIA POR USD5.509,00, SEGUN SOLICITUD VRE-DGRM-CS-91/2018. LIB. 00099021001 TGN-RECURSOS ORDINARIOS (3987)</t>
  </si>
  <si>
    <t>TRANSFERENCIA DE FONDOS AL EXTERIOR A SOLICITUD DE TESORO GENERAL DE LA NACION SEGUN SOLICITUD 5318 REF: PAGO A LA ORGANIZACION LATINOAMERICANA DE ENERGIA (OLADE), POR CONCEPTO DE MEMBRESIA POR USD26.695,81, SEGUN SOLICITUD VRE-DGRM-CS-98/2018. LIB. 00099021001 TGN-RECURSOS ORDINARIOS (3987)</t>
  </si>
  <si>
    <t>TRANSFERENCIA DE FONDOS AL EXTERIOR A SOLICITUD DE TESORO GENERAL DE LA NACION SEGUN SOLICITUD 5319 REF: REF. CONTRIBUTIONS 1/18/1, PAGO A LA ORGANIZACION DE LAS NACIONES UNIDAS (ONU), POR CONCEPTO DE MEMBRESIA POR USD291.685,00, SEGUN SOLICITUD VRE-DGRM-CS-94/2018. LIB. 00099021001 TGN-RECURSOS ORDINARIOS (3987)</t>
  </si>
  <si>
    <t>VENTA DE DIVISAS CON TRANSFERENCIA DE FONDOS A SOLICITUD DE EMPRESA PUBLICA PRODUCTIVA CARTONES DE BOLIVIA-CARTONBOL SEGUN SOLICITUD 5343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</si>
  <si>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5353 REF: TRANSFERENCIA DE RECURSOS AL BCB PARA LA EMPRESA CRIPACK, POR LA COMPRA DE TROQUELES COFAR 5 ML, AUTORIZADO SEGUN HOJA DE SEGUIMIENTO I/2018-19990, NI/GG/CB/ LIB. 00576012001 CARTONBOL</t>
  </si>
  <si>
    <t>VENTA DE DIVISAS CON TRANSFERENCIA DE FONDOS A SOLICITUD DE MINISTERIO DE DEFENSA SEGUN SOLICITUD 5351 REF: PAGO A EMPRESA AIR PARTS POR ADQUISICION DE ACEITE PARA AERONAVE DE EPTAM LIB. 00020011103 MINISTERIO DE DEFENSA - INGRESOS VARIOS</t>
  </si>
  <si>
    <t>||TRANSFERENCIA DE FONDOS S/G FORMULARIO CITE: BUN/CF270/18 DE LA FECHA (HRE-TSO-3428). A SOLICITUD DEL GOB.AUT.MCPAL.DE EL ALTO, LIBRETA N°00015068001 MIN.GOB.INSTITU.CONALTID UE-CUT;BUN.</t>
  </si>
  <si>
    <t>TRANSFERENCIA DE FONDOS AL EXTERIOR A SOLICITUD DE TESORO GENERAL DE LA NACION SEGUN SOLICITUD 5317 REF: PAGO AL GRUPO DE LOS 77 (G-77), POR CONCEPTO DE MEMBRESIA POR USD5.000,00, SEGUN SOLICITUD VRE-DGRM-CS-106/2018. LIB. 00099021001 TGN-RECURSOS ORDINARIOS (3987)</t>
  </si>
  <si>
    <t>||TRANSFERENCIA DE FONDOS S/G FORMULARIO CITE: BUN0386/18 DE LA FECHA (HRE-TSO-3434). CONTRAPARTE CONVENIO INTERGUBERNATIVO DE EQUIPOS DE COMPUTACION. A SOLICITUD GOB.AUT.MCPAL.SANTIAGO DE ANDAMARCA, LIBRETA N°00041014401; BUN.</t>
  </si>
  <si>
    <t>||TRANSFERENCIA DE FONDOS S/G NOTA CITE: BUN0385/18 DE LA FECHA (HRE-TSO-3432). CONTRAPARTE DEL CONVENIO INTERGUBERNATIVO DE EQUIPOS DE COMPUTACIÓN. A SOLICITUD DE G.A.M SANTIAGO DE ANDAMARCA, LIBRETA N°00041014401.</t>
  </si>
  <si>
    <t>||TRANSFERENCIA DE FONDOS S/G NOTA CITE: BUN0387/18 DE LA FECHA (HRE-TSO-3433). CONTRAPARTE DEL CONVENIO INTERGUBERNATIVO DE EQUIPOS DE COMPUTACIÓN. A SOLICITUD DE G.A.M DE SANTIAGO DE ANDAMARCA, LIBRETA N°00041014401.</t>
  </si>
  <si>
    <t>PAGO PRÉSTAMO KFW ALEMANIA I-H-035 VCTO. 30-06-2018 POR CUENTA DE TGN , NTI. 010947 VALOR 29-06-2018 CAPITAL UFV 1.239.910,76 INTERESES UFV 32.905,33 CTA. 3987 CUENTA UNICA DEL TESORO-3987 LIBRETA 00099021001 REF.: COMISIONES BANCARIAS</t>
  </si>
  <si>
    <t>||COMPLEMENTO AL PAGO PTMO. BI-H-043 POR CUENTA DEL TGN, CAPITAL BS 102.104,25 E INTERESES BS 131.118,54 SEGÚN NOTA MEFP/VTCP/DGCP/UODP-569/2018 DE FECHA 26/06/2018 DEL MEFP. LIBRETA N° 00099021001 TGN RECURSOS ORDINARIOS (3987)</t>
  </si>
  <si>
    <t>||COMPLEMENTO AL PAGO PTMO. BI-H-043 POR CUENTA DEL TGN, SEGÚN NOTA MEFP/VTCP/DGCP/UODP-569/2018 DE FECHA 26/06/2018 DEL MEFP. LIBRETA N° 00099021001 TGN RECURSOS ORDINARIOS (3987)</t>
  </si>
  <si>
    <t>'TRANSFERENCIA DE FONDOS||S/G. NOTA CITE: MH/VTCP/DGT/UO/OB NO.1844/2008 DE F.21-10-2008 DEL MIN.DE HACIENDA S/G. DETALLE ADJUNTO. DEBITO DE LA LIBRETA N°00099021001, REPOSICION UTILES DE ESCRITORIO.</t>
  </si>
  <si>
    <t>COBRO DE COMISIONES AL MEFP LIBRETA N° 0099021001 TGN RECURSOS ORDINARIOS M/N CUT (3987) POR PAGO PRESTAMO KFW 9165986 IMPORTACIONES BIENES Y SERVICIOS VCTO. 30/06/2018 EXCORDEPAZ</t>
  </si>
  <si>
    <t>COBRO DE COMISIONES AL MEFP LIBRETA N° 0099021001 TGN RECURSOS ORDINARIOS M/N CUT (3987) POR PAGO PRESTAMO KFW 9165986 IMPORTACIONES BIENES Y SERVICIOS VCTO. 30/06/2018 EMPRESA METALURGICA VINTO</t>
  </si>
  <si>
    <t>COBRO DE COMISIONES AL MEFP LIBRETA N° 0099021001 TGN RECURSOS ORDINARIOS M/N CUT (3987) POR PAGO PRESTAMO KFW 9165986 IMPORTACIONES BIENES Y SERVICIOS VCTO. 30/06/2018 AAPOS</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</si>
  <si>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 POR DIFERENCIAL CAMBIARIO</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</si>
  <si>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 POR DIFERENCIAL CAMBIARIO</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</si>
  <si>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 POR DIFERENCIAL CAMBIARIO</t>
  </si>
  <si>
    <t>PAGO A IDA PRÉSTAMO 4923-BO VCTO. 01-06-2018 POR CUENTA DE TGN , NTI. 010821 VALOR 01-06-2018 INTERESES USD 196.306,46 CTA. 5970 CUENTA UNICA DEL TESORO DOLARES AMERICANOS LIB. 00099021001</t>
  </si>
  <si>
    <t>NUMERO DE LIBRETACUT: 00291012001 OPERACIÓN E46 TRANSFERENCIA DEL SISTEMA FINANCIERO POR CUENTA DE TERCEROS A LA CUT EN DOLARES AMERICANOS CUENTA UNICA DEL TESORO EN DOLARES NRO. 5970034001 LIBRETA 00291012001 A NOMBRE DE US ABC OTROS RECURSOS ESPECIFICOS EJECUCION DE BOLETA DE GARANTIA 1000113025</t>
  </si>
  <si>
    <t>TRANSFERENCIA RECIBIDA DEL EXTERIOR SEGÚN MENSAJES SWIFT Nos. 7841-7827 (REM.EXT.) DE FECHA 05-06-2018 POR DESEMBOLSO DE FONPLATA PRÉSTAMO BOL 30/2017 INFRAESTRUCTURA URBANA GAF BOL 044 2018 DESEMB. NRO.2, 3, 4 Y 5 LIBRETA N° 00287104320 FPS-USD-BOL 30 - PIU - 180</t>
  </si>
  <si>
    <t>AJUSTE COMPLEMENTARIO POR REVALORIZACION SALDOS DE ACTIVOS DE RESERVA Y OBLIGACIONES MONEDA EXTRANJERA (DOLARES) Saldo MO = -1107069086.41 ;Bs/Mo: 6.86000000000 ;Saldo Bs: -7594493932.81</t>
  </si>
  <si>
    <t>AJUSTE COMPLEMENTARIO POR REVALORIZACION SALDOS DE ACTIVOS DE RESERVA Y OBLIGACIONES MONEDA EXTRANJERA (DOLARES) Saldo MO = -801190550.82 ;Bs/Mo: 6.86000000000 ;Saldo Bs: -5496167178.62</t>
  </si>
  <si>
    <t>AJUSTE COMPLEMENTARIO POR REVALORIZACION SALDOS DE ACTIVOS DE RESERVA Y OBLIGACIONES MONEDA EXTRANJERA (DOLARES) Saldo MO = -782180614.97 ;Bs/Mo: 6.86000000000 ;Saldo Bs: -5365759018.70</t>
  </si>
  <si>
    <t>AJUSTE COMPLEMENTARIO POR REVALORIZACION SALDOS DE ACTIVOS DE RESERVA Y OBLIGACIONES MONEDA EXTRANJERA (DOLARES) Saldo MO = -829820257.74 ;Bs/Mo: 6.86000000000 ;Saldo Bs: -5692566968.09</t>
  </si>
  <si>
    <t>AJUSTE COMPLEMENTARIO POR REVALORIZACION SALDOS DE ACTIVOS DE RESERVA Y OBLIGACIONES MONEDA EXTRANJERA (DOLARES) Saldo MO = -827577329.07 ;Bs/Mo: 6.86000000000 ;Saldo Bs: -5677180477.44</t>
  </si>
  <si>
    <t>AJUSTE COMPLEMENTARIO POR REVALORIZACION SALDOS DE ACTIVOS DE RESERVA Y OBLIGACIONES MONEDA EXTRANJERA (DOLARES) Saldo MO = -826732636.74 ;Bs/Mo: 6.86000000000 ;Saldo Bs: -5671385888.01</t>
  </si>
  <si>
    <t>PAGO A IDA PRÉSTAMO 5461-BO VCTO. 15-06-2018 POR CUENTA DE TGN , NTI. 010909 VALOR 15-06-2018 INTERESES USD 13.579,64 CTA. 5970 CUENTA UNICA DEL TESORO DOLARES AMERICANOS LIB. 00099021001</t>
  </si>
  <si>
    <t>AJUSTE COMPLEMENTARIO POR REVALORIZACION SALDOS DE ACTIVOS DE RESERVA Y OBLIGACIONES MONEDA EXTRANJERA (DOLARES) Saldo MO = -768308910.85 ;Bs/Mo: 6.86000000000 ;Saldo Bs: -5270599128.44</t>
  </si>
  <si>
    <t>AJUSTE COMPLEMENTARIO POR REVALORIZACION SALDOS DE ACTIVOS DE RESERVA Y OBLIGACIONES MONEDA EXTRANJERA (DOLARES) Saldo MO = -764326358.97 ;Bs/Mo: 6.86000000000 ;Saldo Bs: -5243278822.54</t>
  </si>
  <si>
    <t>AJUSTE COMPLEMENTARIO POR REVALORIZACION SALDOS DE ACTIVOS DE RESERVA Y OBLIGACIONES MONEDA EXTRANJERA (DOLARES) Saldo MO = -771381808.25 ;Bs/Mo: 6.86000000000 ;Saldo Bs: -5291679204.58</t>
  </si>
  <si>
    <t>AJUSTE COMPLEMENTARIO POR REVALORIZACION SALDOS DE ACTIVOS DE RESERVA Y OBLIGACIONES MONEDA EXTRANJERA (DOLARES) Saldo MO = -767280789.12 ;Bs/Mo: 6.86000000000 ;Saldo Bs: -5263546213.33</t>
  </si>
  <si>
    <t>AJUSTE COMPLEMENTARIO POR REVALORIZACION SALDOS DE ACTIVOS DE RESERVA Y OBLIGACIONES MONEDA EXTRANJERA (DOLARES) Saldo MO = -750109639.84 ;Bs/Mo: 6.86000000000 ;Saldo Bs: -5145752129.31</t>
  </si>
  <si>
    <t>TRANSFERENCIA DE FONDOS AL EXTERIOR A SOLICITUD DE AGENCIA BOLIVIANA DE ENERGIA SEGUN SOLICITUD 5312 REF: PAGO A LA UNIVERSIDAD POLITECNICA EL PEDRO EL GRANDE SAN PETERSBURGO POR CURSO QUE SE REALIZARA DEL 21 DE JULIO AL 7 DE AGOSTO 2018 SEGUN RA ABEN 049 18 Y DE ACUERDO A DOCUMETACION ADJUNTA EQ LIB. 00099021001 TGN-RECURSOS ORDINARIOS (3987) POR DIFERENCIAL CAMBIARIO</t>
  </si>
  <si>
    <t>AJUSTE COMPLEMENTARIO POR REVALORIZACION SALDOS DE ACTIVOS DE RESERVA Y OBLIGACIONES MONEDA EXTRANJERA (DOLARES) Saldo MO = -749762819.88 ;Bs/Mo: 6.86000000000 ;Saldo Bs: -5143372944.37</t>
  </si>
  <si>
    <t>TRANSFERENCIA RECIBIDA DEL EXTERIOR SEGÚN MENSAJES SWIFT Nos. 09076-09065 (REM.EXT.) DE FECHA 29-06-2018 POR DESEMBOLSO DE BID PRÉSTAMO 3599/BL-BO REQ 0005 OPS0201828855A LIBRETA N° 00253014301 EMAGUA-BID CREDITO USD</t>
  </si>
  <si>
    <t>TRANSFERENCIA RECIBIDA DEL EXTERIOR SEGÚN MENSAJES SWIFT Nos. 09078-09067 (REM.EXT.) DE FECHA 29-06-2018 POR DESEMBOLSO DE BID PRÉSTAMO 3599/BL-BO REQ 0005 OPS0201828855A LIBRETA N° 00253014301 EMAGUA-BID CREDITO USD</t>
  </si>
  <si>
    <t>'TRANSFERENCIA'||RECIBIDA DEL EXTERIOR POR DESEMBOLSO DEL BID REF.: GRT-SX-15362-BO REQ. 0003 OPS0201828851A EMAGUA LIBRETA N°00253018001 EMAGUA - DONACION BID</t>
  </si>
  <si>
    <t>TRANSFERENCIA RECIBIDA DEL EXTERIOR SEGÚN MENSAJES SWIFT Nos. 09078-09067 (REM.EXT.) DE FECHA 29-06-2018 POR DESEMBOLSO DE BID PRÉSTAMO 3599/BL-BO REQ 0005 OPS0201828855A LIBRETA N° 00253014301 EMAGUA-BID CREDITO USD REF.: UTILES DE ESCRITORIO</t>
  </si>
  <si>
    <t>'TRANSFERENCIA'||RECIBIDA DEL EXTERIOR POR DESEMBOLSO DEL BID REF.: GRT-SX-15362-BO REQ. 0003 OPS0201828851A EMAGUA LIBRETA N°00253018001 EMAGUA - DONACION BID REF.: UTILES DE ESCRITORIO</t>
  </si>
  <si>
    <t>TRANSFERENCIA RECIBIDA DEL EXTERIOR SEGÚN MENSAJES SWIFT Nos. 09075-09064 (REM.EXT.) DE FECHA 29-06-2018 POR DESEMBOLSO DE BID PRÉSTAMO 3091/BL-BO REQ 0008 OPS0201828991A LIBRETA N° 00086057003 MMAYA-$US. PRGO.AGUA Y ALCANT.PERIURBANO FASE II REF.: UTILES DE ESCRITORIO</t>
  </si>
  <si>
    <t>TRANSFERENCIA RECIBIDA DEL EXTERIOR SEGÚN MENSAJES SWIFT Nos. 09077-09066 (REM.EXT.) DE FECHA 29-06-2018 POR DESEMBOLSO DE BID PRÉSTAMO 3091/BL-BO REQ 0008 OPS0201828991A LIBRETA N° 00086057003 MMAYA-$US. PRGO.AGUA Y ALCANT.PERIURBANO FASE II REF.: UTILES DE ESCRITORIO</t>
  </si>
  <si>
    <t>TRANSFERENCIA RECIBIDA DEL EXTERIOR SEGÚN MENSAJES SWIFT Nos. 09076-09065 (REM.EXT.) DE FECHA 29-06-2018 POR DESEMBOLSO DE BID PRÉSTAMO 3599/BL-BO REQ 0005 OPS0201828855A LIBRETA N° 00253014301 EMAGUA-BID CREDITO USD REF.: UTILES DE ESCRITORIO</t>
  </si>
  <si>
    <t>AJUSTE COMPLEMENTARIO POR REVALORIZACION SALDOS DE ACTIVOS DE RESERVA Y OBLIGACIONES MONEDA EXTRANJERA (DOLARES) Saldo MO = -788824763.31 ;Bs/Mo: 6.86000000000 ;Saldo Bs: -5411337876.30</t>
  </si>
  <si>
    <t>07</t>
  </si>
  <si>
    <t>00312012001</t>
  </si>
  <si>
    <t>00291012001</t>
  </si>
  <si>
    <t>00578012002</t>
  </si>
  <si>
    <t>00292012001</t>
  </si>
  <si>
    <t>31/01/2018</t>
  </si>
  <si>
    <t>5/03/2018</t>
  </si>
  <si>
    <t>929</t>
  </si>
  <si>
    <t>00342012001</t>
  </si>
  <si>
    <t>9/03/2018</t>
  </si>
  <si>
    <t>1016</t>
  </si>
  <si>
    <t>00597012001</t>
  </si>
  <si>
    <t>00081077001</t>
  </si>
  <si>
    <t>De: 00099021001 A:00597012001 TRASPASO DE RECURSOS A SOLICITUD DE YLB S/G NOTA CITE: YLB-GEE: 518/2018,COD DE OPERACIÓN CRV Nº 920254 Y COMISIONES BANCARIAS COD DE OPERACIÓN COB Nº 920256 POR $US215.000,00, H.R. 6-16378-R.</t>
  </si>
  <si>
    <t>De: 00312012001 A:00099021001 TRANSFERENCIA DE RECURSOS A SOLICITUD DE LA ABT S/G NOTA CITE: ABT-DGAF-074/2018, DEVOLUCIÓN AL TGN POR ERROR DE CIERRE DEL FONDO ROTATIVO EN LA GESTIÓN 2015, NOTA MEFP/VPCF/DGCF/UCCF Nº 248/2018, MEFP/VTCP/DG</t>
  </si>
  <si>
    <t>De: 00287104320 A:00099021001 TRANSFERENCIA A SOLICITUD DEL FPS CON NOTA CITE: FPS/GFA/UFP/315/2018; POR LA DEVOLUCION DE RECURSOS AL TGN PROGRAMA DE INFRAESTRUCTURA URBANA PARA LA GENERACION DE EMPLEO (H.R.6-19456)</t>
  </si>
  <si>
    <t>De: 00291012001 A:00099021001 TRANSFERENCIA A SOLICITUD DE LA ADMINISTRADORA BOLIVANA DE CARRETERAS CON NOTA CITE: ABC/GNA/SAF/ATE/2018/1706; EN EL MARCO DEL DECRETO SUPREMO N° 3606 QUE CREA EL FONDO ROTATORIO A CARGO DE LA ABC PARA EL P</t>
  </si>
  <si>
    <t>De: 00099014102 A:00578012002 DEVOLUCION DE RECUPERACIONES DE RECLAMOS DE ACREEDORES A FAVOR DE BOA GESTION 2016 A SOLICITUD DE BOA S/G NOTA CITE:OB.AH.NE.641.2017 Y PROCEDIMIENTO MEFP/VPCF/UCCF Nº1282/2017 Y MEFP/VTCP/DGPOT/UAIS/Nº7430/2</t>
  </si>
  <si>
    <t>De: 00099014102 A:00292012001 TRANSFERENCIA A SOLICITUD DEL VIAS BOLIVIA (VB) S/G NOTA VB/DAF/2017-0973 Y PROCEDIMIENTO MEFP/VPCF/DGCF/UCCF Nº106/2018; DEVOLUCIÓN DE RECUPERACIONES DE RECLAMOS DE ACREEDORES A FAVOR DEL VB GESTIÓN 2016. (H</t>
  </si>
  <si>
    <t>De: 00099014102 A:00292012001 TRANSFERENCIA A SOLICITUD DEL VIAS BOLIVIA (VB) S/G NOTA VB/DAF/2018-0028 Y PROCEDIMIENTO MEFP/VPCF/DGCF/UCCF Nº116/2018; DEVOLUCIÓN DE RECUPERACIONES DE RECLAMOS DE ACREEDORES A FAVOR DEL VB GESTIÓN 2016. (H.</t>
  </si>
  <si>
    <t>De: 00099014102 A:00342012001 DEVOLUCIÓN DE RECUPERACIONES DE RECLAMOS DE ACREEDORES A FAVOR DE LA AGENCIA ESTATAL DE VIVIENDA GESTIÓN 2016, S/G SOLICITUD AEV/UFF_CRT/Nº0019/2018 Y PROCEDIMIENTO MEFP/VPCF/DGCF/UCCF Nº 186/2018 Y MEFP/VTCP/</t>
  </si>
  <si>
    <t>De: 00523012001 A:00099021001 TRASPASO DE RECURSOS A SOLICITUD DEL MINISTERIO DE OBRAS PUBLICAS, SERVICIOS Y VIVIENDA MEDIANTE NOTA CITE: MOPSV/DGAA Nº 187/2018 Y NOTA CITE MEFP/VPCF/DGPGP/USP/Nº 0065/18.HR. 6-6574-R.</t>
  </si>
  <si>
    <t>De: 00099014102 A:00660012002 DEVOLUCIÓN DE RECUPERACIONES DE RECLAMOS DE ACREEDORES A FAVOR DELORGANO JUDICIAL GESTIÓN 2017, S/G PROCEDIMIENTO MEFP/VPCF/DGCF/UCCF Nº 401/2018 Y MEFP/VTCP/DGPOT/UAIS/Nº2168/2018.HR 6-7098-R.</t>
  </si>
  <si>
    <t>De: 00099014102 A:00660012002 DEVOLUCIÓN DE RECUPERACIONES DE RECLAMOS DE ACREEDORES A FAVOR DEL ORGANO JUDICIAL GESTIONES 2016 Y 2017, S/G PROCEDIMIENTO MEFP/VPCF/DGCF/UCCF Nº 406/2018 Y MEFP/VTCP/DGPOT/UAIS/Nº2365/2018.HR 6-6527-R.</t>
  </si>
  <si>
    <t>De: 00099014102 A:00660012002 DEVOLUCIÓN DE RECUPERACIONES DE RECLAMOS DE ACREEDORES A FAVOR DEL ORGANO JUDICIAL GESTION 2017, S/G PROCEDIMIENTO MEFP/VPCF/DGCF/UCCF Nº 405/2018 Y MEFP/VTCP/DGPOT/UAIS/Nº2332/2018.HR 6-7099-R.</t>
  </si>
  <si>
    <t>De: 00099014102 A:00660012002 DEVOLUCIÓN DE RECUPERACIONES DE RECLAMOS DE ACREEDORES A FAVOR DEL ORGANO JUDICIAL GESTIÓN 2017, S/G PROCEDIMIENTO MEFP/VPCF/DGCF/UCCF Nº 403/2018 Y MEFP/VTCP/DGPOT/UAIS/Nº2245/2018. (HR 31-2957-R; 31-2958-R Y</t>
  </si>
  <si>
    <t>De: 00099014102 A:00222012001 DEVOLUCIÓN DE RECUPERACIONES DE RECLAMOS DE ACREEDORES A FAVOR DEL INIAF GESTIÓN 2017, S/G PROCEDIMIENTO MEFP/VPCF/DGCF/UCCF Nº 404/2018 Y MEFP/VTCP/DGPOT/UAIS/Nº2241/2018. (HR 31-3071-R Y 31-3072-R)</t>
  </si>
  <si>
    <t>De: 00081077001 A:00099021001 TRASPASO A SOL. DE LA DGCP MEDIANTE NOTA CITE: MEFP/VTCP/DGCP/UODP-486/2018 Y NOTA MINISTERIO DEL MINISTERIO DE OBRAS PÚBLICAS SERVICIOS Y VIVIENDA CITE: CAR/MOPSV/VMT/DGTTFL/UTF N° 479/2018, EN CUMPLIMIENTO A</t>
  </si>
  <si>
    <t>O16361640002</t>
  </si>
  <si>
    <t>O16361590002</t>
  </si>
  <si>
    <t>B16359800002</t>
  </si>
  <si>
    <t>O16360990002</t>
  </si>
  <si>
    <t>O16359860002</t>
  </si>
  <si>
    <t>O16359850002</t>
  </si>
  <si>
    <t>O16359820002</t>
  </si>
  <si>
    <t>O16359610002</t>
  </si>
  <si>
    <t>J03425930002</t>
  </si>
  <si>
    <t>G07742570004</t>
  </si>
  <si>
    <t>G07742650004</t>
  </si>
  <si>
    <t>S09261070001</t>
  </si>
  <si>
    <t>G07742670004</t>
  </si>
  <si>
    <t>G07742690004</t>
  </si>
  <si>
    <t>G07742700004</t>
  </si>
  <si>
    <t>G07742730004</t>
  </si>
  <si>
    <t>G07742770004</t>
  </si>
  <si>
    <t>G07742560004</t>
  </si>
  <si>
    <t>G07742550004</t>
  </si>
  <si>
    <t>G07742540004</t>
  </si>
  <si>
    <t>G07742490004</t>
  </si>
  <si>
    <t>G07742460004</t>
  </si>
  <si>
    <t>S09261470003</t>
  </si>
  <si>
    <t>S09261430003</t>
  </si>
  <si>
    <t>O16364920002</t>
  </si>
  <si>
    <t>O16365130002</t>
  </si>
  <si>
    <t>O16363740002</t>
  </si>
  <si>
    <t>O16363780002</t>
  </si>
  <si>
    <t>O16364120002</t>
  </si>
  <si>
    <t>O16364650002</t>
  </si>
  <si>
    <t>O16366040002</t>
  </si>
  <si>
    <t>O16366070002</t>
  </si>
  <si>
    <t>O16366170002</t>
  </si>
  <si>
    <t>O16365320002</t>
  </si>
  <si>
    <t>O16365480002</t>
  </si>
  <si>
    <t>O16365530002</t>
  </si>
  <si>
    <t>O16365550002</t>
  </si>
  <si>
    <t>O16365590002</t>
  </si>
  <si>
    <t>O16365730002</t>
  </si>
  <si>
    <t>B16364190002</t>
  </si>
  <si>
    <t>B16364210002</t>
  </si>
  <si>
    <t>B16364230002</t>
  </si>
  <si>
    <t>B16363750002</t>
  </si>
  <si>
    <t>B16363830002</t>
  </si>
  <si>
    <t>B16363870002</t>
  </si>
  <si>
    <t>O16363200002</t>
  </si>
  <si>
    <t>O16363280002</t>
  </si>
  <si>
    <t>O16363310002</t>
  </si>
  <si>
    <t>O16363450002</t>
  </si>
  <si>
    <t>O16363500002</t>
  </si>
  <si>
    <t>O16363560002</t>
  </si>
  <si>
    <t>O16363720002</t>
  </si>
  <si>
    <t>G07749270003</t>
  </si>
  <si>
    <t>G07749280003</t>
  </si>
  <si>
    <t>G07750780004</t>
  </si>
  <si>
    <t>G07750650004</t>
  </si>
  <si>
    <t>G07750630004</t>
  </si>
  <si>
    <t>G07753970004</t>
  </si>
  <si>
    <t>G07754210004</t>
  </si>
  <si>
    <t>G07755460004</t>
  </si>
  <si>
    <t>S09262230003</t>
  </si>
  <si>
    <t>S09262190003</t>
  </si>
  <si>
    <t>S09262380003</t>
  </si>
  <si>
    <t>S09262570001</t>
  </si>
  <si>
    <t>G07757640001</t>
  </si>
  <si>
    <t>G07757680001</t>
  </si>
  <si>
    <t>S09262560003</t>
  </si>
  <si>
    <t>O16368430002</t>
  </si>
  <si>
    <t>O16368360002</t>
  </si>
  <si>
    <t>O16368270002</t>
  </si>
  <si>
    <t>O16368190002</t>
  </si>
  <si>
    <t>O16369030002</t>
  </si>
  <si>
    <t>O16369120002</t>
  </si>
  <si>
    <t>O16367510002</t>
  </si>
  <si>
    <t>O16367520002</t>
  </si>
  <si>
    <t>O16367540002</t>
  </si>
  <si>
    <t>O16367580002</t>
  </si>
  <si>
    <t>O16367600002</t>
  </si>
  <si>
    <t>O16367780002</t>
  </si>
  <si>
    <t>O16370310002</t>
  </si>
  <si>
    <t>O16369480002</t>
  </si>
  <si>
    <t>O16369520002</t>
  </si>
  <si>
    <t>O16369600002</t>
  </si>
  <si>
    <t>O16369860002</t>
  </si>
  <si>
    <t>O16370230002</t>
  </si>
  <si>
    <t>B16368690002</t>
  </si>
  <si>
    <t>B16368710002</t>
  </si>
  <si>
    <t>B16367970002</t>
  </si>
  <si>
    <t>G07762420001</t>
  </si>
  <si>
    <t>G07761090003</t>
  </si>
  <si>
    <t>O16372990002</t>
  </si>
  <si>
    <t>O16373030002</t>
  </si>
  <si>
    <t>O16373190002</t>
  </si>
  <si>
    <t>O16373330002</t>
  </si>
  <si>
    <t>O16372090002</t>
  </si>
  <si>
    <t>O16372130002</t>
  </si>
  <si>
    <t>O16372610002</t>
  </si>
  <si>
    <t>O16372640002</t>
  </si>
  <si>
    <t>O16372660002</t>
  </si>
  <si>
    <t>O16372670002</t>
  </si>
  <si>
    <t>O16372760002</t>
  </si>
  <si>
    <t>O16372790002</t>
  </si>
  <si>
    <t>O16372800002</t>
  </si>
  <si>
    <t>O16372810002</t>
  </si>
  <si>
    <t>O16374280002</t>
  </si>
  <si>
    <t>O16374330002</t>
  </si>
  <si>
    <t>O16374620002</t>
  </si>
  <si>
    <t>O16374730002</t>
  </si>
  <si>
    <t>O16373790002</t>
  </si>
  <si>
    <t>O16373820002</t>
  </si>
  <si>
    <t>O16374200002</t>
  </si>
  <si>
    <t>B16373340002</t>
  </si>
  <si>
    <t>B16373350002</t>
  </si>
  <si>
    <t>B16372040002</t>
  </si>
  <si>
    <t>B16372430002</t>
  </si>
  <si>
    <t>B16372440002</t>
  </si>
  <si>
    <t>B16372460002</t>
  </si>
  <si>
    <t>B16372470002</t>
  </si>
  <si>
    <t>B16372500002</t>
  </si>
  <si>
    <t>B16372520002</t>
  </si>
  <si>
    <t>O16372020002</t>
  </si>
  <si>
    <t>J03428200002</t>
  </si>
  <si>
    <t>J03428210002</t>
  </si>
  <si>
    <t>J03428220002</t>
  </si>
  <si>
    <t>J03428230002</t>
  </si>
  <si>
    <t>G07773350004</t>
  </si>
  <si>
    <t>G07773330004</t>
  </si>
  <si>
    <t>G07773370004</t>
  </si>
  <si>
    <t>G07773260004</t>
  </si>
  <si>
    <t>G07780250001</t>
  </si>
  <si>
    <t>G07780270001</t>
  </si>
  <si>
    <t>G07781540001</t>
  </si>
  <si>
    <t>O16376440002</t>
  </si>
  <si>
    <t>O16376490002</t>
  </si>
  <si>
    <t>O16376710002</t>
  </si>
  <si>
    <t>O16376780002</t>
  </si>
  <si>
    <t>O16378510002</t>
  </si>
  <si>
    <t>O16377290002</t>
  </si>
  <si>
    <t>O16377400002</t>
  </si>
  <si>
    <t>O16377410002</t>
  </si>
  <si>
    <t>O16378050002</t>
  </si>
  <si>
    <t>O16378090002</t>
  </si>
  <si>
    <t>B16377550002</t>
  </si>
  <si>
    <t>B16376320002</t>
  </si>
  <si>
    <t>B16376410002</t>
  </si>
  <si>
    <t>B16376540002</t>
  </si>
  <si>
    <t>B16376560002</t>
  </si>
  <si>
    <t>B16376590002</t>
  </si>
  <si>
    <t>B16376800002</t>
  </si>
  <si>
    <t>B16376900002</t>
  </si>
  <si>
    <t>B16377030002</t>
  </si>
  <si>
    <t>B16377040002</t>
  </si>
  <si>
    <t>B16377160002</t>
  </si>
  <si>
    <t>J03428730001</t>
  </si>
  <si>
    <t>G07785500001</t>
  </si>
  <si>
    <t>S09264190001</t>
  </si>
  <si>
    <t>G07792530001</t>
  </si>
  <si>
    <t>G07792510001</t>
  </si>
  <si>
    <t>G07791250003</t>
  </si>
  <si>
    <t>S09264740001</t>
  </si>
  <si>
    <t>O16382980002</t>
  </si>
  <si>
    <t>O16383040002</t>
  </si>
  <si>
    <t>O16383090002</t>
  </si>
  <si>
    <t>O16383150002</t>
  </si>
  <si>
    <t>O16383410002</t>
  </si>
  <si>
    <t>O16382630002</t>
  </si>
  <si>
    <t>O16382660002</t>
  </si>
  <si>
    <t>B16380890002</t>
  </si>
  <si>
    <t>B16381260002</t>
  </si>
  <si>
    <t>B16381320002</t>
  </si>
  <si>
    <t>B16381440002</t>
  </si>
  <si>
    <t>B16381520002</t>
  </si>
  <si>
    <t>O16381620002</t>
  </si>
  <si>
    <t>O16381920002</t>
  </si>
  <si>
    <t>O16380620002</t>
  </si>
  <si>
    <t>O16380630002</t>
  </si>
  <si>
    <t>O16380910002</t>
  </si>
  <si>
    <t>O16381530002</t>
  </si>
  <si>
    <t>O16381480002</t>
  </si>
  <si>
    <t>O16381450002</t>
  </si>
  <si>
    <t>O16381390002</t>
  </si>
  <si>
    <t>O16381350002</t>
  </si>
  <si>
    <t>G07796650001</t>
  </si>
  <si>
    <t>G07796670001</t>
  </si>
  <si>
    <t>S09265530003</t>
  </si>
  <si>
    <t>S09266160003</t>
  </si>
  <si>
    <t>S09266160002</t>
  </si>
  <si>
    <t>S09266270002</t>
  </si>
  <si>
    <t>G07797290001</t>
  </si>
  <si>
    <t>G07797270001</t>
  </si>
  <si>
    <t>G07797250001</t>
  </si>
  <si>
    <t>S09266320003</t>
  </si>
  <si>
    <t>S09266760002</t>
  </si>
  <si>
    <t>S09266760003</t>
  </si>
  <si>
    <t>S09266760004</t>
  </si>
  <si>
    <t>S09266990001</t>
  </si>
  <si>
    <t>S09266910001</t>
  </si>
  <si>
    <t>O16386550002</t>
  </si>
  <si>
    <t>O16386560002</t>
  </si>
  <si>
    <t>O16386600002</t>
  </si>
  <si>
    <t>O16386630002</t>
  </si>
  <si>
    <t>O16386690002</t>
  </si>
  <si>
    <t>O16386160002</t>
  </si>
  <si>
    <t>O16386050002</t>
  </si>
  <si>
    <t>O16385780002</t>
  </si>
  <si>
    <t>O16385700002</t>
  </si>
  <si>
    <t>O16387330002</t>
  </si>
  <si>
    <t>O16387000002</t>
  </si>
  <si>
    <t>B16385900002</t>
  </si>
  <si>
    <t>B16385880002</t>
  </si>
  <si>
    <t>B16385870002</t>
  </si>
  <si>
    <t>B16385790002</t>
  </si>
  <si>
    <t>B16385660002</t>
  </si>
  <si>
    <t>O16385330002</t>
  </si>
  <si>
    <t>O16385190002</t>
  </si>
  <si>
    <t>G07800580001</t>
  </si>
  <si>
    <t>Q09960000002</t>
  </si>
  <si>
    <t>G07804680004</t>
  </si>
  <si>
    <t>G07804670004</t>
  </si>
  <si>
    <t>J03430620002</t>
  </si>
  <si>
    <t>J03430630002</t>
  </si>
  <si>
    <t>Q09962560002</t>
  </si>
  <si>
    <t>S09268840003</t>
  </si>
  <si>
    <t>Q09962840002</t>
  </si>
  <si>
    <t>Q09962850002</t>
  </si>
  <si>
    <t>O16390330002</t>
  </si>
  <si>
    <t>O16390480002</t>
  </si>
  <si>
    <t>O16390590002</t>
  </si>
  <si>
    <t>O16390600002</t>
  </si>
  <si>
    <t>O16390610002</t>
  </si>
  <si>
    <t>O16390620002</t>
  </si>
  <si>
    <t>O16390630002</t>
  </si>
  <si>
    <t>O16390900002</t>
  </si>
  <si>
    <t>O16391070002</t>
  </si>
  <si>
    <t>O16391100002</t>
  </si>
  <si>
    <t>O16391110002</t>
  </si>
  <si>
    <t>O16390160002</t>
  </si>
  <si>
    <t>O16389980002</t>
  </si>
  <si>
    <t>O16389950002</t>
  </si>
  <si>
    <t>O16389840002</t>
  </si>
  <si>
    <t>O16389760002</t>
  </si>
  <si>
    <t>O16389750002</t>
  </si>
  <si>
    <t>O16389680002</t>
  </si>
  <si>
    <t>O16391440002</t>
  </si>
  <si>
    <t>B16390370002</t>
  </si>
  <si>
    <t>B16390340002</t>
  </si>
  <si>
    <t>B16390110002</t>
  </si>
  <si>
    <t>B16389850002</t>
  </si>
  <si>
    <t>B16389830002</t>
  </si>
  <si>
    <t>B16389820002</t>
  </si>
  <si>
    <t>O16389570002</t>
  </si>
  <si>
    <t>O16389310002</t>
  </si>
  <si>
    <t>G07812530004</t>
  </si>
  <si>
    <t>G07812530005</t>
  </si>
  <si>
    <t>G07813920001</t>
  </si>
  <si>
    <t>G07813890001</t>
  </si>
  <si>
    <t>G07813820001</t>
  </si>
  <si>
    <t>G07813980003</t>
  </si>
  <si>
    <t>G07817210004</t>
  </si>
  <si>
    <t>G07817200004</t>
  </si>
  <si>
    <t>G07817270004</t>
  </si>
  <si>
    <t>G07817300004</t>
  </si>
  <si>
    <t>G07817390004</t>
  </si>
  <si>
    <t>G07820680003</t>
  </si>
  <si>
    <t>S09270530001</t>
  </si>
  <si>
    <t>S09270400001</t>
  </si>
  <si>
    <t>S09270400004</t>
  </si>
  <si>
    <t>O16394890002</t>
  </si>
  <si>
    <t>O16395290002</t>
  </si>
  <si>
    <t>O16393780002</t>
  </si>
  <si>
    <t>O16393800002</t>
  </si>
  <si>
    <t>O16394100002</t>
  </si>
  <si>
    <t>O16394120002</t>
  </si>
  <si>
    <t>O16394150002</t>
  </si>
  <si>
    <t>O16394170002</t>
  </si>
  <si>
    <t>O16394200002</t>
  </si>
  <si>
    <t>O16394220002</t>
  </si>
  <si>
    <t>O16394230002</t>
  </si>
  <si>
    <t>O16394540002</t>
  </si>
  <si>
    <t>O16396250002</t>
  </si>
  <si>
    <t>O16395490002</t>
  </si>
  <si>
    <t>O16395680002</t>
  </si>
  <si>
    <t>O16395780002</t>
  </si>
  <si>
    <t>O16395890002</t>
  </si>
  <si>
    <t>O16393280002</t>
  </si>
  <si>
    <t>O16393580002</t>
  </si>
  <si>
    <t>J03431560002</t>
  </si>
  <si>
    <t>G07828690004</t>
  </si>
  <si>
    <t>G07829930001</t>
  </si>
  <si>
    <t>J03431670002</t>
  </si>
  <si>
    <t>S09271220001</t>
  </si>
  <si>
    <t>F0000013</t>
  </si>
  <si>
    <t>G07831530002</t>
  </si>
  <si>
    <t>G07831540001</t>
  </si>
  <si>
    <t>G07832480001</t>
  </si>
  <si>
    <t>O16398890002</t>
  </si>
  <si>
    <t>O16398570002</t>
  </si>
  <si>
    <t>O16399050002</t>
  </si>
  <si>
    <t>O16399230002</t>
  </si>
  <si>
    <t>O16399540002</t>
  </si>
  <si>
    <t>O16399710002</t>
  </si>
  <si>
    <t>O16398320002</t>
  </si>
  <si>
    <t>O16398560002</t>
  </si>
  <si>
    <t>O16400670002</t>
  </si>
  <si>
    <t>O16401070002</t>
  </si>
  <si>
    <t>O16399750002</t>
  </si>
  <si>
    <t>O16399800002</t>
  </si>
  <si>
    <t>O16399810002</t>
  </si>
  <si>
    <t>O16399820002</t>
  </si>
  <si>
    <t>O16399840002</t>
  </si>
  <si>
    <t>O16399850002</t>
  </si>
  <si>
    <t>O16399860002</t>
  </si>
  <si>
    <t>O16399870002</t>
  </si>
  <si>
    <t>O16399880002</t>
  </si>
  <si>
    <t>O16399910002</t>
  </si>
  <si>
    <t>O16399920002</t>
  </si>
  <si>
    <t>B16398830002</t>
  </si>
  <si>
    <t>B16398900002</t>
  </si>
  <si>
    <t>B16398340002</t>
  </si>
  <si>
    <t>B16398350002</t>
  </si>
  <si>
    <t>B16398380002</t>
  </si>
  <si>
    <t>B16398800002</t>
  </si>
  <si>
    <t>B16398810002</t>
  </si>
  <si>
    <t>G07837100004</t>
  </si>
  <si>
    <t>G07837270001</t>
  </si>
  <si>
    <t>G07837290001</t>
  </si>
  <si>
    <t>Q09976810002</t>
  </si>
  <si>
    <t>G07841720004</t>
  </si>
  <si>
    <t>G07841760004</t>
  </si>
  <si>
    <t>S09271870003</t>
  </si>
  <si>
    <t>S09271990002</t>
  </si>
  <si>
    <t>G07843330001</t>
  </si>
  <si>
    <t>G07843310001</t>
  </si>
  <si>
    <t>G07843350001</t>
  </si>
  <si>
    <t>S09272050003</t>
  </si>
  <si>
    <t>G07843450001</t>
  </si>
  <si>
    <t>G07843470001</t>
  </si>
  <si>
    <t>G07843390001</t>
  </si>
  <si>
    <t>S09272000001</t>
  </si>
  <si>
    <t>O16404240002</t>
  </si>
  <si>
    <t>O16404260002</t>
  </si>
  <si>
    <t>O16403420002</t>
  </si>
  <si>
    <t>O16403380002</t>
  </si>
  <si>
    <t>O16403360002</t>
  </si>
  <si>
    <t>O16403320002</t>
  </si>
  <si>
    <t>O16405280002</t>
  </si>
  <si>
    <t>O16404650002</t>
  </si>
  <si>
    <t>O16404620002</t>
  </si>
  <si>
    <t>B16402340002</t>
  </si>
  <si>
    <t>B16402310002</t>
  </si>
  <si>
    <t>O16403020002</t>
  </si>
  <si>
    <t>O16402680002</t>
  </si>
  <si>
    <t>O16402420002</t>
  </si>
  <si>
    <t>J03432570002</t>
  </si>
  <si>
    <t>G07855030004</t>
  </si>
  <si>
    <t>G07855050004</t>
  </si>
  <si>
    <t>S09272470001</t>
  </si>
  <si>
    <t>S09272400003</t>
  </si>
  <si>
    <t>G07856550001</t>
  </si>
  <si>
    <t>Q09986570002</t>
  </si>
  <si>
    <t>S09272900001</t>
  </si>
  <si>
    <t>S09272760003</t>
  </si>
  <si>
    <t>O16408520002</t>
  </si>
  <si>
    <t>O16407770002</t>
  </si>
  <si>
    <t>O16407420002</t>
  </si>
  <si>
    <t>O16407320002</t>
  </si>
  <si>
    <t>O16409710002</t>
  </si>
  <si>
    <t>O16409590002</t>
  </si>
  <si>
    <t>O16409560002</t>
  </si>
  <si>
    <t>O16409130002</t>
  </si>
  <si>
    <t>B16407990002</t>
  </si>
  <si>
    <t>B16407810002</t>
  </si>
  <si>
    <t>B16407790002</t>
  </si>
  <si>
    <t>B16407430002</t>
  </si>
  <si>
    <t>B16407410002</t>
  </si>
  <si>
    <t>B16407390002</t>
  </si>
  <si>
    <t>B16407380002</t>
  </si>
  <si>
    <t>Q09989080002</t>
  </si>
  <si>
    <t>G07864720004</t>
  </si>
  <si>
    <t>G07864690004</t>
  </si>
  <si>
    <t>Q09991570002</t>
  </si>
  <si>
    <t>Q09991590002</t>
  </si>
  <si>
    <t>S09273300002</t>
  </si>
  <si>
    <t>Q09991620002</t>
  </si>
  <si>
    <t>G07869880001</t>
  </si>
  <si>
    <t>G07869900001</t>
  </si>
  <si>
    <t>G07870680001</t>
  </si>
  <si>
    <t>O16413180002</t>
  </si>
  <si>
    <t>O16413310002</t>
  </si>
  <si>
    <t>O16413360002</t>
  </si>
  <si>
    <t>O16412550002</t>
  </si>
  <si>
    <t>O16412620002</t>
  </si>
  <si>
    <t>O16412640002</t>
  </si>
  <si>
    <t>O16412870002</t>
  </si>
  <si>
    <t>O16412890002</t>
  </si>
  <si>
    <t>B16412350002</t>
  </si>
  <si>
    <t>B16411970002</t>
  </si>
  <si>
    <t>B16412000002</t>
  </si>
  <si>
    <t>B16412020002</t>
  </si>
  <si>
    <t>O16411650002</t>
  </si>
  <si>
    <t>O16411820002</t>
  </si>
  <si>
    <t>O16411880002</t>
  </si>
  <si>
    <t>O16412100002</t>
  </si>
  <si>
    <t>G07872410003</t>
  </si>
  <si>
    <t>G07872350003</t>
  </si>
  <si>
    <t>G07873880004</t>
  </si>
  <si>
    <t>G07877060001</t>
  </si>
  <si>
    <t>G07877130003</t>
  </si>
  <si>
    <t>G07877220008</t>
  </si>
  <si>
    <t>G07877320003</t>
  </si>
  <si>
    <t>G07877330003</t>
  </si>
  <si>
    <t>G07877390001</t>
  </si>
  <si>
    <t>S09274840001</t>
  </si>
  <si>
    <t>S09274620001</t>
  </si>
  <si>
    <t>Q09997000002</t>
  </si>
  <si>
    <t>G07881860001</t>
  </si>
  <si>
    <t>G07882690001</t>
  </si>
  <si>
    <t>J03433790002</t>
  </si>
  <si>
    <t>S09274990003</t>
  </si>
  <si>
    <t>O16416370002</t>
  </si>
  <si>
    <t>O16416420002</t>
  </si>
  <si>
    <t>O16416430002</t>
  </si>
  <si>
    <t>O16416450002</t>
  </si>
  <si>
    <t>O16416750002</t>
  </si>
  <si>
    <t>O16416950002</t>
  </si>
  <si>
    <t>O16416960002</t>
  </si>
  <si>
    <t>O16416970002</t>
  </si>
  <si>
    <t>O16416990002</t>
  </si>
  <si>
    <t>O16417000002</t>
  </si>
  <si>
    <t>O16417010002</t>
  </si>
  <si>
    <t>O16417020002</t>
  </si>
  <si>
    <t>O16417110002</t>
  </si>
  <si>
    <t>O16418840002</t>
  </si>
  <si>
    <t>O16417950002</t>
  </si>
  <si>
    <t>O16417990002</t>
  </si>
  <si>
    <t>O16418000002</t>
  </si>
  <si>
    <t>O16418150002</t>
  </si>
  <si>
    <t>O16418280002</t>
  </si>
  <si>
    <t>O16418390002</t>
  </si>
  <si>
    <t>O16418530002</t>
  </si>
  <si>
    <t>O16418600002</t>
  </si>
  <si>
    <t>B16416710002</t>
  </si>
  <si>
    <t>B16415590002</t>
  </si>
  <si>
    <t>B16415910002</t>
  </si>
  <si>
    <t>B16416020002</t>
  </si>
  <si>
    <t>O16415340002</t>
  </si>
  <si>
    <t>O16415370002</t>
  </si>
  <si>
    <t>O16415420002</t>
  </si>
  <si>
    <t>O16415690002</t>
  </si>
  <si>
    <t>O16415730002</t>
  </si>
  <si>
    <t>O16415850002</t>
  </si>
  <si>
    <t>O16416050002</t>
  </si>
  <si>
    <t>O16416210002</t>
  </si>
  <si>
    <t>O16416230002</t>
  </si>
  <si>
    <t>J03434320002</t>
  </si>
  <si>
    <t>S09275420003</t>
  </si>
  <si>
    <t>S09275670001</t>
  </si>
  <si>
    <t>S09275940001</t>
  </si>
  <si>
    <t>S09275960001</t>
  </si>
  <si>
    <t>G07891870001</t>
  </si>
  <si>
    <t>O16421450002</t>
  </si>
  <si>
    <t>O16421780002</t>
  </si>
  <si>
    <t>O16421280002</t>
  </si>
  <si>
    <t>O16420980002</t>
  </si>
  <si>
    <t>O16422760002</t>
  </si>
  <si>
    <t>O16422590002</t>
  </si>
  <si>
    <t>O16422570002</t>
  </si>
  <si>
    <t>O16422400002</t>
  </si>
  <si>
    <t>O16422070002</t>
  </si>
  <si>
    <t>O16422040002</t>
  </si>
  <si>
    <t>O16422030002</t>
  </si>
  <si>
    <t>O16421950002</t>
  </si>
  <si>
    <t>O16421940002</t>
  </si>
  <si>
    <t>B16420640002</t>
  </si>
  <si>
    <t>B16420620002</t>
  </si>
  <si>
    <t>O16420550002</t>
  </si>
  <si>
    <t>O16420140002</t>
  </si>
  <si>
    <t>G07904770002</t>
  </si>
  <si>
    <t>Q10008040002</t>
  </si>
  <si>
    <t>S09277980002</t>
  </si>
  <si>
    <t>S09276820003</t>
  </si>
  <si>
    <t>S09277910003</t>
  </si>
  <si>
    <t>S09277980003</t>
  </si>
  <si>
    <t>G07897770003</t>
  </si>
  <si>
    <t>G07899970003</t>
  </si>
  <si>
    <t>G07903350004</t>
  </si>
  <si>
    <t>G07903380004</t>
  </si>
  <si>
    <t>O16425990002</t>
  </si>
  <si>
    <t>O16426000002</t>
  </si>
  <si>
    <t>O16426010002</t>
  </si>
  <si>
    <t>O16426020002</t>
  </si>
  <si>
    <t>O16426030002</t>
  </si>
  <si>
    <t>O16426050002</t>
  </si>
  <si>
    <t>O16426530002</t>
  </si>
  <si>
    <t>O16424750002</t>
  </si>
  <si>
    <t>O16424860002</t>
  </si>
  <si>
    <t>O16424880002</t>
  </si>
  <si>
    <t>O16424890002</t>
  </si>
  <si>
    <t>O16425020002</t>
  </si>
  <si>
    <t>O16425870002</t>
  </si>
  <si>
    <t>O16427230002</t>
  </si>
  <si>
    <t>O16427240002</t>
  </si>
  <si>
    <t>O16427250002</t>
  </si>
  <si>
    <t>O16427260002</t>
  </si>
  <si>
    <t>O16426590002</t>
  </si>
  <si>
    <t>O16426600002</t>
  </si>
  <si>
    <t>O16426780002</t>
  </si>
  <si>
    <t>O16427160002</t>
  </si>
  <si>
    <t>B16424570002</t>
  </si>
  <si>
    <t>B16424640002</t>
  </si>
  <si>
    <t>B16424650002</t>
  </si>
  <si>
    <t>B16424960002</t>
  </si>
  <si>
    <t>B16425030002</t>
  </si>
  <si>
    <t>B16425460002</t>
  </si>
  <si>
    <t>B16425490002</t>
  </si>
  <si>
    <t>B16425640002</t>
  </si>
  <si>
    <t>B16425670002</t>
  </si>
  <si>
    <t>B16425770002</t>
  </si>
  <si>
    <t>B16425810002</t>
  </si>
  <si>
    <t>B16425890002</t>
  </si>
  <si>
    <t>B16425940002</t>
  </si>
  <si>
    <t>G07911540001</t>
  </si>
  <si>
    <t>G07911640001</t>
  </si>
  <si>
    <t>G07915510004</t>
  </si>
  <si>
    <t>S09279260003</t>
  </si>
  <si>
    <t>G07915700001</t>
  </si>
  <si>
    <t>G07915640001</t>
  </si>
  <si>
    <t>S09279530003</t>
  </si>
  <si>
    <t>G07918250001</t>
  </si>
  <si>
    <t>G07918230001</t>
  </si>
  <si>
    <t>G07915540004</t>
  </si>
  <si>
    <t>G07915600001</t>
  </si>
  <si>
    <t>G07915620001</t>
  </si>
  <si>
    <t>S09279670003</t>
  </si>
  <si>
    <t>S09279600001</t>
  </si>
  <si>
    <t>S09279370004</t>
  </si>
  <si>
    <t>O16430280002</t>
  </si>
  <si>
    <t>O16430450002</t>
  </si>
  <si>
    <t>O16430470002</t>
  </si>
  <si>
    <t>O16430490002</t>
  </si>
  <si>
    <t>O16429900002</t>
  </si>
  <si>
    <t>O16429790002</t>
  </si>
  <si>
    <t>O16429780002</t>
  </si>
  <si>
    <t>O16429750002</t>
  </si>
  <si>
    <t>O16429740002</t>
  </si>
  <si>
    <t>O16429730002</t>
  </si>
  <si>
    <t>O16429720002</t>
  </si>
  <si>
    <t>O16429700002</t>
  </si>
  <si>
    <t>O16429670002</t>
  </si>
  <si>
    <t>O16431400002</t>
  </si>
  <si>
    <t>O16431180002</t>
  </si>
  <si>
    <t>O16431080002</t>
  </si>
  <si>
    <t>O16431070002</t>
  </si>
  <si>
    <t>O16431000002</t>
  </si>
  <si>
    <t>O16430720002</t>
  </si>
  <si>
    <t>O16430710002</t>
  </si>
  <si>
    <t>O16430700002</t>
  </si>
  <si>
    <t>O16430690002</t>
  </si>
  <si>
    <t>B16429690002</t>
  </si>
  <si>
    <t>B16429660002</t>
  </si>
  <si>
    <t>B16429530002</t>
  </si>
  <si>
    <t>B16429450002</t>
  </si>
  <si>
    <t>B16429420002</t>
  </si>
  <si>
    <t>B16429380002</t>
  </si>
  <si>
    <t>B16429310002</t>
  </si>
  <si>
    <t>B16429290002</t>
  </si>
  <si>
    <t>O16429210002</t>
  </si>
  <si>
    <t>O16429150002</t>
  </si>
  <si>
    <t>G07920200003</t>
  </si>
  <si>
    <t>G07927210004</t>
  </si>
  <si>
    <t>G07927220004</t>
  </si>
  <si>
    <t>S09279840001</t>
  </si>
  <si>
    <t>S09279810001</t>
  </si>
  <si>
    <t>S09281110002</t>
  </si>
  <si>
    <t>S09281370003</t>
  </si>
  <si>
    <t>O16433740002</t>
  </si>
  <si>
    <t>O16433340002</t>
  </si>
  <si>
    <t>O16434010002</t>
  </si>
  <si>
    <t>O16434120002</t>
  </si>
  <si>
    <t>O16432800002</t>
  </si>
  <si>
    <t>O16432810002</t>
  </si>
  <si>
    <t>O16432820002</t>
  </si>
  <si>
    <t>O16432830002</t>
  </si>
  <si>
    <t>O16435120002</t>
  </si>
  <si>
    <t>O16435130002</t>
  </si>
  <si>
    <t>O16435170002</t>
  </si>
  <si>
    <t>O16435790002</t>
  </si>
  <si>
    <t>O16435810002</t>
  </si>
  <si>
    <t>O16434630002</t>
  </si>
  <si>
    <t>O16434640002</t>
  </si>
  <si>
    <t>O16434660002</t>
  </si>
  <si>
    <t>O16434690002</t>
  </si>
  <si>
    <t>O16434810002</t>
  </si>
  <si>
    <t>O16434820002</t>
  </si>
  <si>
    <t>O16434830002</t>
  </si>
  <si>
    <t>O16434840002</t>
  </si>
  <si>
    <t>O16434860002</t>
  </si>
  <si>
    <t>O16434870002</t>
  </si>
  <si>
    <t>O16434900002</t>
  </si>
  <si>
    <t>O16434910002</t>
  </si>
  <si>
    <t>O16434930002</t>
  </si>
  <si>
    <t>O16435010002</t>
  </si>
  <si>
    <t>B16433620002</t>
  </si>
  <si>
    <t>B16433640002</t>
  </si>
  <si>
    <t>B16433650002</t>
  </si>
  <si>
    <t>B16433670002</t>
  </si>
  <si>
    <t>B16433760002</t>
  </si>
  <si>
    <t>B16433780002</t>
  </si>
  <si>
    <t>B16433790002</t>
  </si>
  <si>
    <t>B16433560002</t>
  </si>
  <si>
    <t>G07930730004</t>
  </si>
  <si>
    <t>F0000041</t>
  </si>
  <si>
    <t>G07932130004</t>
  </si>
  <si>
    <t>G07931540001</t>
  </si>
  <si>
    <t>G07931450003</t>
  </si>
  <si>
    <t>G07931310003</t>
  </si>
  <si>
    <t>F0000042</t>
  </si>
  <si>
    <t>F0000046</t>
  </si>
  <si>
    <t>S09281720003</t>
  </si>
  <si>
    <t>S09282140001</t>
  </si>
  <si>
    <t>G07935220001</t>
  </si>
  <si>
    <t>O16437180002</t>
  </si>
  <si>
    <t>O16437300002</t>
  </si>
  <si>
    <t>O16437320002</t>
  </si>
  <si>
    <t>O16437520002</t>
  </si>
  <si>
    <t>O16437550002</t>
  </si>
  <si>
    <t>O16437560002</t>
  </si>
  <si>
    <t>O16437570002</t>
  </si>
  <si>
    <t>O16437580002</t>
  </si>
  <si>
    <t>O16437600002</t>
  </si>
  <si>
    <t>O16437610002</t>
  </si>
  <si>
    <t>O16437650002</t>
  </si>
  <si>
    <t>O16437670002</t>
  </si>
  <si>
    <t>O16437680002</t>
  </si>
  <si>
    <t>O16437710002</t>
  </si>
  <si>
    <t>O16437720002</t>
  </si>
  <si>
    <t>O16437750002</t>
  </si>
  <si>
    <t>O16437770002</t>
  </si>
  <si>
    <t>O16437780002</t>
  </si>
  <si>
    <t>O16437810002</t>
  </si>
  <si>
    <t>O16437830002</t>
  </si>
  <si>
    <t>O16437850002</t>
  </si>
  <si>
    <t>O16437860002</t>
  </si>
  <si>
    <t>O16437880002</t>
  </si>
  <si>
    <t>O16437120002</t>
  </si>
  <si>
    <t>O16439940002</t>
  </si>
  <si>
    <t>O16440100002</t>
  </si>
  <si>
    <t>O16440120002</t>
  </si>
  <si>
    <t>O16440150002</t>
  </si>
  <si>
    <t>O16440220002</t>
  </si>
  <si>
    <t>O16437900002</t>
  </si>
  <si>
    <t>O16437970002</t>
  </si>
  <si>
    <t>O16438250002</t>
  </si>
  <si>
    <t>O16438510002</t>
  </si>
  <si>
    <t>O16438530002</t>
  </si>
  <si>
    <t>O16438550002</t>
  </si>
  <si>
    <t>O16438560002</t>
  </si>
  <si>
    <t>O16438580002</t>
  </si>
  <si>
    <t>O16438590002</t>
  </si>
  <si>
    <t>O16438600002</t>
  </si>
  <si>
    <t>O16438610002</t>
  </si>
  <si>
    <t>O16438640002</t>
  </si>
  <si>
    <t>O16439090002</t>
  </si>
  <si>
    <t>O16438960002</t>
  </si>
  <si>
    <t>O16438660002</t>
  </si>
  <si>
    <t>G07942510003</t>
  </si>
  <si>
    <t>G07944400001</t>
  </si>
  <si>
    <t>S09283020001</t>
  </si>
  <si>
    <t>G07947490004</t>
  </si>
  <si>
    <t>S09283690001</t>
  </si>
  <si>
    <t>G07948790001</t>
  </si>
  <si>
    <t>S09283930003</t>
  </si>
  <si>
    <t>T03849290001</t>
  </si>
  <si>
    <t>T03849310001</t>
  </si>
  <si>
    <t>T03849330001</t>
  </si>
  <si>
    <t>T03849350001</t>
  </si>
  <si>
    <t>T03849370001</t>
  </si>
  <si>
    <t>T03849390001</t>
  </si>
  <si>
    <t>T03849410001</t>
  </si>
  <si>
    <t>T03849430001</t>
  </si>
  <si>
    <t>T03849450001</t>
  </si>
  <si>
    <t>T03849470001</t>
  </si>
  <si>
    <t>T03849490001</t>
  </si>
  <si>
    <t>T03849510001</t>
  </si>
  <si>
    <t>T03849530001</t>
  </si>
  <si>
    <t>T03849550001</t>
  </si>
  <si>
    <t>T03849570001</t>
  </si>
  <si>
    <t>T03849590001</t>
  </si>
  <si>
    <t>T03849610001</t>
  </si>
  <si>
    <t>T03849630001</t>
  </si>
  <si>
    <t>T03849650001</t>
  </si>
  <si>
    <t>T03849670001</t>
  </si>
  <si>
    <t>T03849690001</t>
  </si>
  <si>
    <t>T03849710001</t>
  </si>
  <si>
    <t>T03849730001</t>
  </si>
  <si>
    <t>T03849750001</t>
  </si>
  <si>
    <t>T03849780001</t>
  </si>
  <si>
    <t>T03849800001</t>
  </si>
  <si>
    <t>T03849820001</t>
  </si>
  <si>
    <t>T03849840001</t>
  </si>
  <si>
    <t>T03849860001</t>
  </si>
  <si>
    <t>T03849880001</t>
  </si>
  <si>
    <t>T03849900001</t>
  </si>
  <si>
    <t>T03849920001</t>
  </si>
  <si>
    <t>T03849940001</t>
  </si>
  <si>
    <t>T03849960001</t>
  </si>
  <si>
    <t>T03849980001</t>
  </si>
  <si>
    <t>T03850000001</t>
  </si>
  <si>
    <t>T03850020001</t>
  </si>
  <si>
    <t>T03850040001</t>
  </si>
  <si>
    <t>T03850060001</t>
  </si>
  <si>
    <t>T03850080001</t>
  </si>
  <si>
    <t>T03850100001</t>
  </si>
  <si>
    <t>T03850120001</t>
  </si>
  <si>
    <t>T03850140001</t>
  </si>
  <si>
    <t>T03850160001</t>
  </si>
  <si>
    <t>T03850180001</t>
  </si>
  <si>
    <t>T03850200001</t>
  </si>
  <si>
    <t>T03850220001</t>
  </si>
  <si>
    <t>T03850240001</t>
  </si>
  <si>
    <t>T03850260001</t>
  </si>
  <si>
    <t>T03850280001</t>
  </si>
  <si>
    <t>T03850300001</t>
  </si>
  <si>
    <t>T03850320001</t>
  </si>
  <si>
    <t>T03850340001</t>
  </si>
  <si>
    <t>T03850360001</t>
  </si>
  <si>
    <t>T03850380001</t>
  </si>
  <si>
    <t>T03850400001</t>
  </si>
  <si>
    <t>T03850420001</t>
  </si>
  <si>
    <t>T03850440001</t>
  </si>
  <si>
    <t>T03850460001</t>
  </si>
  <si>
    <t>T03850480001</t>
  </si>
  <si>
    <t>T03850500001</t>
  </si>
  <si>
    <t>T03850520001</t>
  </si>
  <si>
    <t>T03850540001</t>
  </si>
  <si>
    <t>T03850560001</t>
  </si>
  <si>
    <t>T03850580001</t>
  </si>
  <si>
    <t>T03850600001</t>
  </si>
  <si>
    <t>T03850620001</t>
  </si>
  <si>
    <t>T03850640001</t>
  </si>
  <si>
    <t>T03850660001</t>
  </si>
  <si>
    <t>T03850680001</t>
  </si>
  <si>
    <t>T03850700001</t>
  </si>
  <si>
    <t>T03850720001</t>
  </si>
  <si>
    <t>T03850740001</t>
  </si>
  <si>
    <t>T03850760001</t>
  </si>
  <si>
    <t>T03850780001</t>
  </si>
  <si>
    <t>T03850800001</t>
  </si>
  <si>
    <t>T03850820001</t>
  </si>
  <si>
    <t>T03850840001</t>
  </si>
  <si>
    <t>T03850860001</t>
  </si>
  <si>
    <t>T03850880001</t>
  </si>
  <si>
    <t>T03850900001</t>
  </si>
  <si>
    <t>T03850920001</t>
  </si>
  <si>
    <t>T03850940001</t>
  </si>
  <si>
    <t>T03850960001</t>
  </si>
  <si>
    <t>T03850980001</t>
  </si>
  <si>
    <t>T03851000001</t>
  </si>
  <si>
    <t>T03851020001</t>
  </si>
  <si>
    <t>T03851040001</t>
  </si>
  <si>
    <t>T03851060001</t>
  </si>
  <si>
    <t>T03851080001</t>
  </si>
  <si>
    <t>T03851100001</t>
  </si>
  <si>
    <t>T03851120001</t>
  </si>
  <si>
    <t>T03851140001</t>
  </si>
  <si>
    <t>T03851160001</t>
  </si>
  <si>
    <t>T03851180001</t>
  </si>
  <si>
    <t>T03851200001</t>
  </si>
  <si>
    <t>T03851220001</t>
  </si>
  <si>
    <t>T03851240001</t>
  </si>
  <si>
    <t>T03851260001</t>
  </si>
  <si>
    <t>T03851280001</t>
  </si>
  <si>
    <t>T03851300001</t>
  </si>
  <si>
    <t>T03851320001</t>
  </si>
  <si>
    <t>T03851340001</t>
  </si>
  <si>
    <t>T03851360001</t>
  </si>
  <si>
    <t>T03851380001</t>
  </si>
  <si>
    <t>G07947540004</t>
  </si>
  <si>
    <t>S09284100003</t>
  </si>
  <si>
    <t>S09284090003</t>
  </si>
  <si>
    <t>S09284360003</t>
  </si>
  <si>
    <t>S09284340004</t>
  </si>
  <si>
    <t>O16443330002</t>
  </si>
  <si>
    <t>O16443290002</t>
  </si>
  <si>
    <t>O16443090002</t>
  </si>
  <si>
    <t>O16443080002</t>
  </si>
  <si>
    <t>O16443060002</t>
  </si>
  <si>
    <t>O16443430002</t>
  </si>
  <si>
    <t>O16443440002</t>
  </si>
  <si>
    <t>O16443450002</t>
  </si>
  <si>
    <t>O16443470002</t>
  </si>
  <si>
    <t>O16443480002</t>
  </si>
  <si>
    <t>O16443490002</t>
  </si>
  <si>
    <t>O16443510002</t>
  </si>
  <si>
    <t>O16443520002</t>
  </si>
  <si>
    <t>O16443540002</t>
  </si>
  <si>
    <t>O16441610002</t>
  </si>
  <si>
    <t>O16441970002</t>
  </si>
  <si>
    <t>O16441980002</t>
  </si>
  <si>
    <t>O16442550002</t>
  </si>
  <si>
    <t>O16442660002</t>
  </si>
  <si>
    <t>O16442700002</t>
  </si>
  <si>
    <t>O16442990002</t>
  </si>
  <si>
    <t>O16444370002</t>
  </si>
  <si>
    <t>O16444390002</t>
  </si>
  <si>
    <t>O16444410002</t>
  </si>
  <si>
    <t>O16444430002</t>
  </si>
  <si>
    <t>O16443550002</t>
  </si>
  <si>
    <t>O16443820002</t>
  </si>
  <si>
    <t>O16443940002</t>
  </si>
  <si>
    <t>O16444210002</t>
  </si>
  <si>
    <t>O16444360002</t>
  </si>
  <si>
    <t>B16442940002</t>
  </si>
  <si>
    <t>B16442330002</t>
  </si>
  <si>
    <t>B16442360002</t>
  </si>
  <si>
    <t>B16442590002</t>
  </si>
  <si>
    <t>B16442620002</t>
  </si>
  <si>
    <t>F0000048</t>
  </si>
  <si>
    <t>G07953020003</t>
  </si>
  <si>
    <t>G07952970003</t>
  </si>
  <si>
    <t>G07953050003</t>
  </si>
  <si>
    <t>G07956140004</t>
  </si>
  <si>
    <t>G07956040001</t>
  </si>
  <si>
    <t>S09284860002</t>
  </si>
  <si>
    <t>F0000050</t>
  </si>
  <si>
    <t>S09285320003</t>
  </si>
  <si>
    <t>G07960810001</t>
  </si>
  <si>
    <t>G07962160003</t>
  </si>
  <si>
    <t>S09284990001</t>
  </si>
  <si>
    <t>S09285010003</t>
  </si>
  <si>
    <t>S09285270003</t>
  </si>
  <si>
    <t>S09285390002</t>
  </si>
  <si>
    <t>G07962200001</t>
  </si>
  <si>
    <t>G07962240001</t>
  </si>
  <si>
    <t>G07962290003</t>
  </si>
  <si>
    <t>S09285390003</t>
  </si>
  <si>
    <t>J03437430002</t>
  </si>
  <si>
    <t>O16445670002</t>
  </si>
  <si>
    <t>O16447930002</t>
  </si>
  <si>
    <t>O16447960002</t>
  </si>
  <si>
    <t>O16447970002</t>
  </si>
  <si>
    <t>O16448030002</t>
  </si>
  <si>
    <t>O16448370002</t>
  </si>
  <si>
    <t>O16448410002</t>
  </si>
  <si>
    <t>O16448630002</t>
  </si>
  <si>
    <t>O16446110002</t>
  </si>
  <si>
    <t>O16446630002</t>
  </si>
  <si>
    <t>O16446690002</t>
  </si>
  <si>
    <t>O16447040002</t>
  </si>
  <si>
    <t>O16447140002</t>
  </si>
  <si>
    <t>O16447490002</t>
  </si>
  <si>
    <t>B16447180002</t>
  </si>
  <si>
    <t>B16445780002</t>
  </si>
  <si>
    <t>B16446360002</t>
  </si>
  <si>
    <t>B16446420002</t>
  </si>
  <si>
    <t>B16446600002</t>
  </si>
  <si>
    <t>G07970470004</t>
  </si>
  <si>
    <t>G07970500004</t>
  </si>
  <si>
    <t>Q10042930002</t>
  </si>
  <si>
    <t>G07972590003</t>
  </si>
  <si>
    <t>G07972630004</t>
  </si>
  <si>
    <t>G07972640004</t>
  </si>
  <si>
    <t>G07972650004</t>
  </si>
  <si>
    <t>S09286460001</t>
  </si>
  <si>
    <t>J03437960002</t>
  </si>
  <si>
    <t>S09286580003</t>
  </si>
  <si>
    <t>00099021001 DEPOSITO DE EFECTIVO, DEPOSITANTE: CARLOS UREY SAN MARTIN, CONCEPTO: DEVOLUCION DE RECURSOS NO UTILIZADOS DE LA DISTRITAL DE ORURO SEGUNDO TRIMESTRE, CUENTA DE DEPOSITO: CUENTA UNICA DEL TESORO</t>
  </si>
  <si>
    <t>00373024105 DEPOSITO DE EFECTIVO, DEPOSITANTE: LEONCIO ESPINOZA MAMANI, CONCEPTO: DEV. DE DINERO PROYECTO VIGIÑAS, CUENTA DE DEPOSITO: CUENTA UNICA DEL TESORO</t>
  </si>
  <si>
    <t>00130012001 DEP.DE CHEQ.AJENOS,RET.DE CAM.,CONCEPTO: PAGO DE CAPITAL E INTERES A FOFIM,DEP.: COMERMIN , PROCEDENCIA: BANCO MERCANTIL SANTA CRUZ SA., CHEQUE: 8152, FECHA DE EMISION:25/06/2018</t>
  </si>
  <si>
    <t>00099021001 DEPOSITO DE EFECTIVO, DEPOSITANTE: ANAHI MARLENE CHUQUIMIA VARGAS, CONCEPTO: DEVOLUCION DE PASAJES NO UTILIZADOS, CUENTA DE DEPOSITO: CUENTA UNICA DEL TESORO</t>
  </si>
  <si>
    <t>00099021001 DEPOSITO DE EFECTIVO, DEPOSITANTE: HORACIO GUIDO VALLE SANTA CRUZ, CONCEPTO: DEVOLUCION DE PASAJES NO UTILIZADOS, CUENTA DE DEPOSITO: CUENTA UNICA DEL TESORO</t>
  </si>
  <si>
    <t>00099021001 DEPOSITO DE EFECTIVO, DEPOSITANTE: VICTOR RAMOS LIMACHI, CONCEPTO: DOBLE PERCEPCION, CUENTA DE DEPOSITO: CUENTA UNICA DEL TESORO</t>
  </si>
  <si>
    <t>A:00099021001 Transferencia que realizamos a solicitud de Unidad de Administracion e Informacion Salarial mediante nota CITE: MEFP/VTCP/DGPOT/UAIS/ No 3219/2018 H.R. 6-3655-R</t>
  </si>
  <si>
    <t>TRANSFERENCIA DE FONDOS AL EXTERIOR A SOLICITUD DE TESORO GENERAL DE LA NACION SEGUN SOLICITUD 5328 REF: PAGO A LA SECRETARIA GENERAL IBEROAMERICANA (SEGIB), POR CONCEPTO DE MEMBRESIA POR EUR3.640,47, SEGUN SOLICITUD VRE-DGRM-CS-101/2018. EQUIVALENTES 4.254,97 USD LIB. 00099021001 TGN-RECURSOS ORDINARIOS (3987)</t>
  </si>
  <si>
    <t>VENTA DE DIVISAS CON TRANSFERENCIA DE FONDOS A SOLICITUD DE BOLIVIA TV SEGUN SOLICITUD 5360 REF: LEKNES ENTERPRISE, S.L. SERVICIO DE UNA UNIDAD MOVIL PARA PRODUCCION EN VIVO DE CONFERENCIAS DE AUTORIDADES Y DESPACHOS DE PRENSA DE LA HAYA - HOLANDA. SEGUN ORDEN DE SERVICIO 002/2018, INFORME CITE: CON LIB. 00526012001 BOLIVIA TV - RECAUDACIONES</t>
  </si>
  <si>
    <t>'COBRO DE'||UTILES DE ESCRITORIO POR EL COPROBANTE CONTABLE N°0926105 DE LA FECHA, SEGÚN CORREO ELECTRONICO DE YPFB DE F. 23/01/2018. DEBITO DE LA LIBRETA 00513022001 YPFB - OPERACIONES.</t>
  </si>
  <si>
    <t>VENTA DE DIVISAS CON TRANSFERENCIA DE FONDOS A SOLICITUD DE BOLIVIA TV SEGUN SOLICITUD 5361 REF: INTELSAT: PAGO SERVICIO DE CAPACIDAD SATELITAL OCASIONAL, 2 HORAS ADICIONALES, PARA CONFERENCIAS DE AUTORIDADES Y DESPACHOS EN VIVO DE LA HAYA HOLANDA. SEGUN INFORME CITE: CONTABILIDAD 420/2018, COMUNICA LIB. 00526012001 BOLIVIA TV - RECAUDACIONES</t>
  </si>
  <si>
    <t>VENTA DE DIVISAS CON TRANSFERENCIA DE FONDOS A SOLICITUD DE MINISTERIO DE LA PRESIDENCIA SEGUN SOLICITUD 5366 REF: DIVISAS USD 48,877.80 PAGO A AIRBUS HELICOPTERS CONO SUR S.A POR ADQUISICION DE REPUESTOS PARA AERONAVE FAB 003, SEGUN FACTURAS 829 Y 881, PAGO A BANCO BBVA URUGUAY S.A CUENTA 999011879 LIB. 00099021001 TGN-RECURSOS ORDINARIOS (3987)</t>
  </si>
  <si>
    <t>VENTA DE DIVISAS CON TRANSFERENCIA DE FONDOS A SOLICITUD DE MINISTERIO DE LA PRESIDENCIA SEGUN SOLICITUD 5365 REF: DIVISAS USD 3,289.00 PAGO A ROYAL FBO SERVICE S.A PAGO PARCIAL POR SERVICIOS PRESTADOS A AERONAVE FAB 001 VIAJE OFICIAL EL 22 AL 24 ABRIL 2018 AL CARIBE, SEGUN INVOICE 070017052943, PAG LIB. 00099021001 TGN-RECURSOS ORDINARIOS (3987)</t>
  </si>
  <si>
    <t>VENTA DE DIVISAS CON TRANSFERENCIA DE FONDOS A SOLICITUD DE MINISTERIO DE DEFENSA SEGUN SOLICITUD 5350 REF: PAGO A EMPRESA AIR PARTS POR ADQUISICION DE LLANTAS PARA AERONAVE DE EPTAM LIB. 00020011103 MINISTERIO DE DEFENSA - INGRESOS VARIOS</t>
  </si>
  <si>
    <t>TRANSFERENCIA DE FONDOS AL EXTERIOR A SOLICITUD DE TESORO GENERAL DE LA NACION SEGUN SOLICITUD 5325 REF: PAGO AL CENTRO INTERNACIONAL DE ESTUDIOS PARA LA CONSERVACION Y LA RESTAURACION DE LOS BIENES CULTURALES (ICCROM), POR CONCEPTO DE MEMBRESIA POR EUR443,00, SEGUN SOLICITUD VRE-DGRM-CS-90/2018. EQ LIB. 00099021001 TGN-RECURSOS ORDINARIOS (3987)</t>
  </si>
  <si>
    <t>TRANSFERENCIA DE FONDOS AL EXTERIOR A SOLICITUD DE TESORO GENERAL DE LA NACION SEGUN SOLICITUD 5327 REF: PAGO A LA ORGANIZACION DE LAS NACIONES UNIDAS PARA LA AGRICULTURA Y LA ALIMENTACION (FAO), POR CONCEPTO DE MEMBRESIA POR EUR22.585,38, SEGUN SOLICITUD VRE-DGRM-CS-81/2018. EQUIVALENTES 26.397,73 LIB. 00099021001 TGN-RECURSOS ORDINARIOS (3987)</t>
  </si>
  <si>
    <t>TRANSFERENCIA DE FONDOS AL EXTERIOR A SOLICITUD DE TESORO GENERAL DE LA NACION SEGUN SOLICITUD 5329 REF: PAGO A LA OPAQ (OPAQ), POR CONCEPTO DE MEMBRESIA POR EUR7.923,00, SEGUN SOLICITUD VRE-DGRM-CS-95/2018. EQUIVALENTES 9.260,38 USD LIB. 00099021001 TGN-RECURSOS ORDINARIOS (3987)</t>
  </si>
  <si>
    <t>TRANSFERENCIA DE FONDOS AL EXTERIOR A SOLICITUD DE TESORO GENERAL DE LA NACION SEGUN SOLICITUD 5330 REF: PAGO A LA ORGANIZACION MUNDIAL DEL TURISMO (OMT), POR CONCEPTO DE MEMBRESIA POR EUR35.134,00, SEGUN SOLICITUD VRE-DGRM-CS-113/2018. EQUIVALENTES 41.064,53 USD LIB. 00099021001 TGN-RECURSOS ORDINARIOS (3987)</t>
  </si>
  <si>
    <t>TRANSFERENCIA DE FONDOS AL EXTERIOR A SOLICITUD DE TESORO GENERAL DE LA NACION SEGUN SOLICITUD 5331 REF: PAGO AL INSTITUTO ITALO LATINOAMERICANO (IILA), POR CONCEPTO DE MEMBRESIA POR EUR2.933,08, SEGUN SOLICITUD VRE-DGRM-CS-96/2018. EQUIVALENTES 3.428,18 USD LIB. 00099021001 TGN-RECURSOS ORDINARIOS (3987)</t>
  </si>
  <si>
    <t>TRANSFERENCIA DE FONDOS AL EXTERIOR A SOLICITUD DE TESORO GENERAL DE LA NACION SEGUN SOLICITUD 5314 REF: REF. BO-CONT18, PAGO A LA ORGANIZACION DE LAS NACIONES UNIDAS PARA LA EDUCACION, LA CIENCIA Y LA CULTURA (UNESCO), POR CONCEPTO DE MEMBRESIA POR EUR16.002,00, SEGUN SOLICITUD VRE-DGRM-CS-102/2018 LIB. 00099021001 TGN-RECURSOS ORDINARIOS (3987)</t>
  </si>
  <si>
    <t>||TRANSFERENCIA DE FONDOS EN ATENCIÓN A MENSAJE SWIFT 09266 DE LA FECHA (SECTOR PUBLICO) DEBITO DE LA LIBRETA 00117012001 DGAC, REPOSICION UTILES DE ESCRITORIO.</t>
  </si>
  <si>
    <t>||TRANSFERENCIA DE FONDOS S/G. MENSAJE SWIFT 09258 Y CORREO ELECTRONICO LA DGAC DE LA FECHA (SECTOR PUBLICO) DEBITO DE LA LIBRETA 00117012001 DGAC, REPOSICION UTILES DE ESCRITORIO.</t>
  </si>
  <si>
    <t>00099021001 DEPOSITO DE EFECTIVO, DEPOSITANTE: HECTOR ANGULO CLAROS, CONCEPTO: DOBLE PERCEPCION, CUENTA DE DEPOSITO: CUENTA UNICA DEL TESORO</t>
  </si>
  <si>
    <t>00155012001 DEPOSITO DE EFECTIVO, DEPOSITANTE: EVANGELINA MARCELA MALAGA ALARCON, CONCEPTO: DEVOLUCION RECURSOS DIRGIDOS, CUENTA DE DEPOSITO: CUENTA UNICA DEL TESORO</t>
  </si>
  <si>
    <t>00099021001 DEPOSITO DE EFECTIVO, DEPOSITANTE: ELOINA CALLEJAS DE BURGOA, CONCEPTO: DEVOLUCION DE DOBLE PERCEPCION, CUENTA DE DEPOSITO: CUENTA UNICA DEL TESORO</t>
  </si>
  <si>
    <t>00099021001 DEPOSITO DE EFECTIVO, DEPOSITANTE: GERONIMO MAYTA ROMERO, CONCEPTO: CONVENIO DE PAGO POR COBRO INDEBIDO N°029-17, CUENTA DE DEPOSITO: CUENTA UNICA DEL TESORO</t>
  </si>
  <si>
    <t>00086031101 DEPOSITO DE EFECTIVO, DEPOSITANTE: CLAUDIO PACO, CONCEPTO: REVERSION DE FONDOS, CUENTA DE DEPOSITO: CUENTA UNICA DEL TESORO</t>
  </si>
  <si>
    <t>00099021001 DEPOSITO DE EFECTIVO, DEPOSITANTE: ROXANA SILVESTRE CATACORA, CONCEPTO: REVERSION DEL MES DE MAYO, CUENTA DE DEPOSITO: CUENTA UNICA DEL TESORO</t>
  </si>
  <si>
    <t>00099021001 DEPOSITO DE EFECTIVO, DEPOSITANTE: MARIA DEL ROSARIO PEÑALOZA VELEZ OCAMPO, CONCEPTO: DEVOLUCION VIATICOS, CUENTA DE DEPOSITO: CUENTA UNICA DEL TESORO</t>
  </si>
  <si>
    <t>00099021001 DEPOSITO DE EFECTIVO, DEPOSITANTE: KAREN ANGELA PPEREDO ORELLANA, CONCEPTO: DEVOLUCION VIATICOS, CUENTA DE DEPOSITO: CUENTA UNICA DEL TESORO</t>
  </si>
  <si>
    <t>00592012001 DEPOSITO DE EFECTIVO, DEPOSITANTE: RAIZA VILLCA, CONCEPTO: PAGO DE ND33692 CASO MIN CULTURAS-2015, CUENTA DE DEPOSITO: CUENTA UNICA DEL TESORO</t>
  </si>
  <si>
    <t>00099021001 DEPOSITO DE EFECTIVO, DEPOSITANTE: HENRRY FLORES GUTIERREZ, CONCEPTO: DEVOLUCION HABERES JUNIO 2018, CUENTA DE DEPOSITO: CUENTA UNICA DEL TESORO</t>
  </si>
  <si>
    <t>00099021001 DEPOSITO DE EFECTIVO, DEPOSITANTE: ANASTACIO CHURA APAZA, CONCEPTO: DEVOLUCION DE PAGO ABRIL, CUENTA DE DEPOSITO: CUENTA UNICA DEL TESORO</t>
  </si>
  <si>
    <t>00099021001 DEPOSITO DE EFECTIVO, DEPOSITANTE: ANASTACIO CHURA APAZA, CONCEPTO: DEVOLUCION PAGO MAYO, CUENTA DE DEPOSITO: CUENTA UNICA DEL TESORO</t>
  </si>
  <si>
    <t>00070011102 DEPOSITO DE EFECTIVO, DEPOSITANTE: CARLOS ORTEGA PANTOJA, CONCEPTO: DEVOLUCION DE VIATICOS, CUENTA DE DEPOSITO: CUENTA UNICA DEL TESORO</t>
  </si>
  <si>
    <t>00292012001 DEPOSITO DE EFECTIVO, DEPOSITANTE: VIAS BOLIVIA, CONCEPTO: DEVOLUCION DE CUENTA POR COBRAR MAJOCAR 2017, CUENTA DE DEPOSITO: CUENTA UNICA DEL TESORO</t>
  </si>
  <si>
    <t>00081141101 DEPOSITO DE EFECTIVO, DEPOSITANTE: JAVIER GONZALO TIRADO, CONCEPTO: DEVOLUCION DE RECURSOS NO EJECUTADOS, CUENTA DE DEPOSITO: CUENTA UNICA DEL TESORO</t>
  </si>
  <si>
    <t>00070011102 DEP.DE CHEQ.AJENOS,RET.DE CAM.,CONCEPTO: DEP PASAJES GESTION 2017 FREDDY VACAFLOR,DEP.: MTEPS , PROCEDENCIA: BANCO UNION S.A., CHEQUE: 8760, FECHA DE EMISION:29/06/2018</t>
  </si>
  <si>
    <t>00070011102 DEP.DE CHEQ.AJENOS,RET.DE CAM.,CONCEPTO: DEP DESCUENTO MES DE MAYO 2018,DEP.: MTEPS , PROCEDENCIA: BANCO UNION S.A., CHEQUE: 8758, FECHA DE EMISION:29/06/2018</t>
  </si>
  <si>
    <t>00070011102 DEP.DE CHEQ.AJENOS,RET.DE CAM.,CONCEPTO: DEP GESTION 2017,DEP.: MTEPS , PROCEDENCIA: BANCO UNION S.A., CHEQUE: 8757, FECHA DE EMISION:29/06/2018</t>
  </si>
  <si>
    <t>00099021001 DEP.DE CHEQ.AJENOS,RET.DE CAM.,CONCEPTO: DEV. DE PASAJES AEREOS DEPOSITADOS AL FONDO ROTATIVO MINISTERIO DE  COMUNICACION,DEP.: MINISTERIO DECOMUNICACION , PROCEDENCIA: BANCO UNION S.A., CHEQUE: 9630, FECHA DE EMISION:02/07/2018</t>
  </si>
  <si>
    <t>00099021001 DEP.DE CHEQ.AJENOS,RET.DE CAM.,CONCEPTO: MONTERO RODRIGUEZ VANIA,DEP.: BANCO UNION  S.A. , PROCEDENCIA: BANCO UNION S.A., CHEQUE: 154557, FECHA DE EMISION:03/07/2018</t>
  </si>
  <si>
    <t>00373024105 DEP.DE CHEQ.AJENOS,RET.DE CAM.,CONCEPTO: PARAPAINO GARCIA JOSE,DEP.: BANCO UNION  S.A. , PROCEDENCIA: BANCO UNION S.A., CHEQUE: 154560, FECHA DE EMISION:03/07/2018</t>
  </si>
  <si>
    <t>00099021001 DEPOSITO DE EFECTIVO, DEPOSITANTE: FELIPE PADILLA MAMANI, CONCEPTO: DEVOLUCION PASAJES, CUENTA DE DEPOSITO: CUENTA UNICA DEL TESORO</t>
  </si>
  <si>
    <t>00099021001 DEPOSITO DE EFECTIVO, DEPOSITANTE: MARTIN YAHUASI MAMANI, CONCEPTO: ACUERDO CON SENASIR POR PAGO INDEBIDO, CUENTA DE DEPOSITO: CUENTA UNICA DEL TESORO</t>
  </si>
  <si>
    <t>00020031101 DEPOSITO DE EFECTIVO, DEPOSITANTE: WALDO BALLIVIAN RAYA, CONCEPTO: REVERSION, CUENTA DE DEPOSITO: CUENTA UNICA DEL TESORO</t>
  </si>
  <si>
    <t>00373024103 DEPOSITO DE EFECTIVO, DEPOSITANTE: RUITER ELI QUISBERT CHAQUILLA, CONCEPTO: DEVOLUCION DEL SALDO PROYECTO GSUT 01-04  70312, CUENTA DE DEPOSITO: CUENTA UNICA DEL TESORO</t>
  </si>
  <si>
    <t>00591012001 DEPOSITO DE EFECTIVO, DEPOSITANTE: ROMULO IRIARTE ALEGRIA Y ENTEL SA, CONCEPTO: PAGO CONSUMO DE AGUA ESTACION AJAYUNI TELEFERICO, CUENTA DE DEPOSITO: CUENTA UNICA DEL TESORO</t>
  </si>
  <si>
    <t>00016011101 DEPOSITO DE EFECTIVO, DEPOSITANTE: AGUSTIN TARIFA CAMACHO, CONCEPTO: DEVOLUCION DE PASAJES TERRESTRES, CUENTA DE DEPOSITO: CUENTA UNICA DEL TESORO</t>
  </si>
  <si>
    <t>TRANSFERENCIA RECIBIDA DEL EXTERIOR SEGÚN MENSAJES SWIFT Nos. 9290-9281 (REM.EXT.) DE FECHA 03-07-2018 POR DESEMBOLSO DE CAF PRÉSTAMO CFA008340 CONST.DOBLEVIA MONTERO-CRISTAL SOLICITUD DE DESEMBOLSO NRO. 22 LIBRETA N° 00291012002 ABC-RECURSOS PROPIOS REF.: UTILES DE ESCRITORIO</t>
  </si>
  <si>
    <t>TRANSFERENCIA RECIBIDA DEL EXTERIOR SEGÚN MENSAJES SWIFT Nos. 9291-9282 (REM.EXT.) DE FECHA 03-07-2018 POR DESEMBOLSO DE CAF PRÉSTAMO CFA009272 PROY.CARR.DOBLE VÍA SC-WARNES SOLICITUD DE DESEMBOLSO NRO. 16 LIBRETA N° 00291012002 ABC-RECURSOS PROPIOS REF.: UTILES DE ESCRITORIO</t>
  </si>
  <si>
    <t>VENTA DE DIVISAS A SOLICITUD DE YACIMIENTOS PETROLIFEROS FISCALES BOLIVIANOS SEGUN SOLICITUD 5379 REF: PAGO A SHELL BOLIVIA CORPORATION POR RETRIBUCIONES AL TITULAR MERCADO INTERNO CORRESPONDIENTE AL MES DE FEBRERO DE 2018 LIB. 00513012007 YPFB - RECURSOS NACIONALIZACIÓN</t>
  </si>
  <si>
    <t>VENTA DE DIVISAS A SOLICITUD DE YACIMIENTOS PETROLIFEROS FISCALES BOLIVIANOS SEGUN SOLICITUD 5378 REF: PAGO A PLUSPETROL BOLIVIA POR RETRIBUCIONES AL TITULAR MERCADO INTERNO CORRESPONDIENTE AL MES DE FEBRERO DE 2018 LIB. 00513012007 YPFB - RECURSOS NACIONALIZACIÓN</t>
  </si>
  <si>
    <t>VENTA DE DIVISAS A SOLICITUD DE YACIMIENTOS PETROLIFEROS FISCALES BOLIVIANOS SEGUN SOLICITUD 5380 REF: PAGO A PLUSPETROL BOLIVIA POR RETRIBUCIONES AL TITULAR MERCADO INTERNO CORRESPONDIENTE AL MES DE FEBRERO DE 2018 LIB. 00513012007 YPFB - RECURSOS NACIONALIZACIÓN</t>
  </si>
  <si>
    <t>VENTA DE DIVISAS CON TRANSFERENCIA DE FONDOS A SOLICITUD DE MINISTERIO DE LA PRESIDENCIA SEGUN SOLICITUD 5368 REF: DIVISAS USD 89,570.01 PAGO A DASSAULT FALCON JET POR COPRA DE REPUESTOS PARA AERONAVES FAB 001 Y FAB 002, SEGUN INVOICE 207901, PAGO A BANK OF AMERICA, CUENTA 381023401350. LIB. 00099021001 TGN-RECURSOS ORDINARIOS (3987)</t>
  </si>
  <si>
    <t>VENTA DE DIVISAS CON TRANSFERENCIA DE FONDOS A SOLICITUD DE MINISTERIO DE LA PRESIDENCIA SEGUN SOLICITUD 5389 REF: DIVISAS USD 390.99 PAGO A SATCOM DIRECT INC. POR SERVICIO DE TELEFONIA E INTERNET MES MAYO 2018 AERONAVE FAB 001, SEGUN INVOICE 2789083, PAGO A WELLS FAGO BANK CUENTA 2000055025245. LIB. 00099021001 TGN-RECURSOS ORDINARIOS (3987)</t>
  </si>
  <si>
    <t>VENTA DE DIVISAS CON TRANSFERENCIA DE FONDOS A SOLICITUD DE MINISTERIO DE LA PRESIDENCIA SEGUN SOLICITUD 5382 REF: DIVISAS USD 269.50 PAGO A GOGO BUSINESS AVIATION POR SERVICIO TELEFONIA SATELITAL MES MAYO Y JUNIO 2018 AERONAVE FAB 002, SEGUN INVOICE 520, 620, PAGO A US BANK CUENTA 103690172665. LIB. 00099021001 TGN-RECURSOS ORDINARIOS (3987)</t>
  </si>
  <si>
    <t>||TRANSFERENCIA DE FONDOS S/G. MENSAJE SWIFT 09297 DE LA FECHA (SECTOR PUBLICO) DEBITO DE LA LIBRETA 00117012001 DGAC, REPOSICIÓN ÚTILES DE ESCRITORIO.</t>
  </si>
  <si>
    <t>||TRANSFERENCIA DE FONDOS S/G. MENSAJE SWIFT NRO. 09295 DE LA FECHA (SECTOR PUBLICO) DEBITO DE LA LIBRETA 00117012001 DGAC, REPOSICIÓN ÚTILES DE ESCRITORIO</t>
  </si>
  <si>
    <t>||TRANSFERENCIA DE FONDOS S/G. MENSAJE SWIFT 09296 Y CORREO ELECTRONICO DE LA DGAC DE LA FECHA (SECTOR PUBLICO) DEBITO DE LA LIBRETA 00117012001 DGAC, REPOSICION UTILES DE ESCRITORIO.</t>
  </si>
  <si>
    <t>COBRO POR COMISIONES ALADI Nro: 000001/2009</t>
  </si>
  <si>
    <t>'COBRO DE'||ÚTILES DE ESCRITORIO POR EL COMPROBANTE CONTABLE N°0926252 DE LA FECHA, SEGUN CORREO ELECTRONICO DE YPFB DE F.23.01.2018 DEBITO DE LA LIBRETA 00513022001 YPFB - OPERACIONES.</t>
  </si>
  <si>
    <t>COBRO DE UTILES DE ESCRITORIO Nro: 000001/2009</t>
  </si>
  <si>
    <t>||TRANSFERENCIA DE FONDOS EN ATENCIÓN A MENSAJE SWIFT 09334 DE LA FECHA (SECTOR PUBLICO) DEBITO DE LA LIBRETA 00117012001 DGAC, REPOSICION UTILES DE ESCRITORIO.</t>
  </si>
  <si>
    <t>00373024103 DEPOSITO DE EFECTIVO, DEPOSITANTE: ROSA INES LOPEZ GONZALES, CONCEPTO: DEVOLUCION SALDO PROYECTO APOYO A LA PROD. ARROZ Y MAIZ, CUENTA DE DEPOSITO: CUENTA UNICA DEL TESORO</t>
  </si>
  <si>
    <t>00099021001 DEPOSITO DE EFECTIVO, DEPOSITANTE: RAUL LANDER SANCHEZ DAGA, CONCEPTO: REVERSION, CUENTA DE DEPOSITO: CUENTA UNICA DEL TESORO</t>
  </si>
  <si>
    <t>00099021001 DEPOSITO DE EFECTIVO, DEPOSITANTE: SILVIA MARIA EUGENIA CAVOUR RAMIREZ, CONCEPTO: DEVOLUCION POR DOBLE PERCEPCION, CUENTA DE DEPOSITO: CUENTA UNICA DEL TESORO</t>
  </si>
  <si>
    <t>00099021001 DEPOSITO DE EFECTIVO, DEPOSITANTE: ANICETO ROBERTO GONZALES OQUENDO, CONCEPTO: DEVOLUCION POR RETENCION DE HABERES CORRESPONDIENTE A NOV / 2017, CUENTA DE DEPOSITO: CUENTA UNICA DEL TESORO</t>
  </si>
  <si>
    <t>00099021001 DEPOSITO DE EFECTIVO, DEPOSITANTE: RAUL ORTEGA HUANCA CI4897809LP, CONCEPTO: REVERSION DE BOLETA, CUENTA DE DEPOSITO: CUENTA UNICA DEL TESORO</t>
  </si>
  <si>
    <t>00099021001 DEPOSITO DE EFECTIVO, DEPOSITANTE: RAUL ORTEGA HUANCA CI 4897809 LP, CONCEPTO: REVERSION DE BOLETA, CUENTA DE DEPOSITO: CUENTA UNICA DEL TESORO</t>
  </si>
  <si>
    <t>00099021001 DEPOSITO DE EFECTIVO, DEPOSITANTE: JUDITH LILIAM VILLARREAL WAIWA CI. 2612073 LP, CONCEPTO: DEVOLUCION POR RETENCION HABERES, CUENTA DE DEPOSITO: CUENTA UNICA DEL TESORO</t>
  </si>
  <si>
    <t>00020031101 DEPOSITO DE EFECTIVO, DEPOSITANTE: MARCELO ANTONIO VARGAS RIVERO CI 3130638 CBBA, CONCEPTO: REVERSION, CUENTA DE DEPOSITO: CUENTA UNICA DEL TESORO</t>
  </si>
  <si>
    <t>00099021001 DEPOSITO DE EFECTIVO, DEPOSITANTE: NANCY VDA. DE PINTO, CONCEPTO: DEVOLUCION SEGUN LIBRETA  00099021001, CUENTA DE DEPOSITO: CUENTA UNICA DEL TESORO</t>
  </si>
  <si>
    <t>00099021001 DEPOSITO DE EFECTIVO, DEPOSITANTE: JOSE LUIS ABASTOFLOR VILLAFUERTE, CONCEPTO: DEVOLUCION POR RETENCION DE HABERES AGOSTO 2017, CUENTA DE DEPOSITO: CUENTA UNICA DEL TESORO</t>
  </si>
  <si>
    <t>00099021001 DEPOSITO DE EFECTIVO, DEPOSITANTE: IVAN RODRIGO COCARICO MAMANI, CONCEPTO: DEVOLUCION RETROACTIVO 2018, CUENTA DE DEPOSITO: CUENTA UNICA DEL TESORO</t>
  </si>
  <si>
    <t>00099021001 DEPOSITO DE EFECTIVO, DEPOSITANTE: WALTER VILLARROEL CHUQUIMIA, CONCEPTO: DEVOLUCION COBRO INDEBIDO SENASIR, CUENTA DE DEPOSITO: CUENTA UNICA DEL TESORO</t>
  </si>
  <si>
    <t>00099021001 DEPOSITO DE EFECTIVO, DEPOSITANTE: MIRIAM RUTH RAMOS OLIVER  C.I.  2064347  LP., CONCEPTO: REVERSION DEFINITIVA MARZO/2002, CUENTA DE DEPOSITO: CUENTA UNICA DEL TESORO</t>
  </si>
  <si>
    <t>00099021001 DEPOSITO DE EFECTIVO, DEPOSITANTE: ROXANA REVOLLO GONZALES, CONCEPTO: DEVOLUCION DE GASTOS NO RECONOCIDOS POR EL ESTADO, CUENTA DE DEPOSITO: CUENTA UNICA DEL TESORO</t>
  </si>
  <si>
    <t>00099021001 DEPOSITO DE EFECTIVO, DEPOSITANTE: GABRIEL SURCO CHIPANA, CONCEPTO: REVERSION DE BOLETA DE HABER MENSUAL MAYO, CUENTA DE DEPOSITO: CUENTA UNICA DEL TESORO</t>
  </si>
  <si>
    <t>00155012001 DEP.DE CHEQ.AJENOS,RET.DE CAM.,CONCEPTO: DIRECCION NOTARIADO PLURINAL DEVOL INCAPACIDAD TEMP -DIC/17,DEP.: CAJA PETROLERA DE SALUD , PROCEDENCIA: BANCO UNION S.A., CHEQUE: 13513, FECHA DE EMISION:04/07/2018</t>
  </si>
  <si>
    <t>00597019202 DEP.DE CHEQ.AJENOS,RET.DE CAM.,CONCEPTO: Y L B DEVOL INCAPACIDAD - ABRIL /2018,DEP.: CAJA PETROLERA DE SALUD , PROCEDENCIA: BANCO UNION S.A., CHEQUE: 13522, FECHA DE EMISION:04/07/2018</t>
  </si>
  <si>
    <t>00099021001 DEP.DE CHEQ.AJENOS,RET.DE CAM.,CONCEPTO: DEVOLUCION DE PASAJES AEREOS,DEP.: MINISTERIO DE EDUCACION , PROCEDENCIA: BANCO UNION S.A., CHEQUE: 22536, FECHA DE EMISION:29/06/2018</t>
  </si>
  <si>
    <t>COBRO COSTOS DE PAPELERIA SEGUN TRANSFERENCIA DEL EXTERIOR POR ORDEN DE CORPORACIION PETROLERA S.A. REF.: PAGO SEGUN FACTURA 6 Y NC NRO.GPDI-DPDI-0703B1Q8021C042140 LIB. 00513062001 YPFB-OPERACIONES PLANTA DE SEPARACION DE LIQUIDOS RIO GRANDE</t>
  </si>
  <si>
    <t>PROVISION DE FONDOS A SOLICITUD DE YACIMIENTOS PETROLIFEROS FISCALES BOLIVIANOS SEGUN SOLICITUD YPFB-0179-2018 REF: PAGO TRANSPORTE GN DUCTO MENOR CARRASCO BULO BULO MAYO 2018 A YPFB CHACO SA LIB. 00513012007 YPFB - RECURSOS NACIONALIZACIÓN</t>
  </si>
  <si>
    <t>COBRO COSTOS DE PAPELERIA POR REGULARIZACION DE TRANSFERENCIA DEL EXTERIOR POR ORDEN DE CONSULADO DE BOLIVIA EN MENDOZA ARGENTINA LIB. 00010011102 MIN.RELACIONES EXTERIORES - GESTORIA CONSULAR LEY Nº 3108</t>
  </si>
  <si>
    <t>00099021001 DEPOSITO DE EFECTIVO, DEPOSITANTE: FELICIANO HUANCA LAURA 2417563 LP, CONCEPTO: CONVENIO DE PAGO POR COBRO INDEBIDO 2DA CUOTA, CUENTA DE DEPOSITO: CUENTA UNICA DEL TESORO</t>
  </si>
  <si>
    <t>00099021001 DEPOSITO DE EFECTIVO, DEPOSITANTE: LUCIANO ARUQUIPA CHAMBI, CONCEPTO: REVERSION DE HABER, CUENTA DE DEPOSITO: CUENTA UNICA DEL TESORO</t>
  </si>
  <si>
    <t>00099021001 DEPOSITO DE EFECTIVO, DEPOSITANTE: IRMA MENESES VDA DE ALDUNATE, CONCEPTO: DEVOLUCION SENASIR, CUENTA DE DEPOSITO: CUENTA UNICA DEL TESORO</t>
  </si>
  <si>
    <t>00597019201 DEPOSITO DE EFECTIVO, DEPOSITANTE: JANETTE CARLA SALAZAR FLORES, CONCEPTO: CIERRE PASAJES, CUENTA DE DEPOSITO: CUENTA UNICA DEL TESORO</t>
  </si>
  <si>
    <t>00099021001 DEPOSITO DE EFECTIVO, DEPOSITANTE: SARDINAS CRUZ ARMANDO  CI 3707041, CONCEPTO: DEVOLUCION DE SALARIO EXCEDENTE AL ASIGNADO AL PRESIDENTE SEPTIEMBRE A DICIEMBRE 2017, CUENTA DE DEPOSITO: CUENTA UNICA DEL TESORO</t>
  </si>
  <si>
    <t>00099021001 DEPOSITO DE EFECTIVO, DEPOSITANTE: SARAVIA MAGNE RENE CI 1271670, CONCEPTO: DEVOLUCION DE SALARIO EXCEDENTE AL ASIGNADO AL PRESIDENTE ENERO A DICIEMBRE 2017, CUENTA DE DEPOSITO: CUENTA UNICA DEL TESORO</t>
  </si>
  <si>
    <t>00099021001 DEPOSITO DE EFECTIVO, DEPOSITANTE: CARLOS MENDEZ QUISPE MINISTERIO PRESIDENCIA, CONCEPTO: PAGO POR CONSUMO DE AGUA MES DE JUNIO 2018, CUENTA DE DEPOSITO: CUENTA UNICA DEL TESORO</t>
  </si>
  <si>
    <t>00099021001 DEPOSITO DE EFECTIVO, DEPOSITANTE: CECILIA FLORES  DE CEÑI, CONCEPTO: COBRO INDEBIDO DE SENASIR, CUENTA DE DEPOSITO: CUENTA UNICA DEL TESORO</t>
  </si>
  <si>
    <t>00132039201 DEPOSITO DE EFECTIVO, DEPOSITANTE: HECTOR EUGENIO VALDEZ VACA, CONCEPTO: DEV FONDOS EN AVANCE C-31 -719, CUENTA DE DEPOSITO: CUENTA UNICA DEL TESORO</t>
  </si>
  <si>
    <t>00099021001 DEPOSITO DE EFECTIVO, DEPOSITANTE: JUAN CLETO LIMACHI ORTIZ, CONCEPTO: ERROR TRANSCRIPCION EMPRESA, CUENTA DE DEPOSITO: CUENTA UNICA DEL TESORO</t>
  </si>
  <si>
    <t>00099021001 DEPOSITO DE EFECTIVO, DEPOSITANTE: PABLO SALAZAR, CONCEPTO: DESCARGO CBTE 31, CUENTA DE DEPOSITO: CUENTA UNICA DEL TESORO</t>
  </si>
  <si>
    <t>00099021001 DEPOSITO DE EFECTIVO, DEPOSITANTE: RI-22 MEJILLONES - BENJAMIN NOGALES FLORES, CONCEPTO: REVERSION PASAJES PREV. 1330 / 16 LICENCIAMIENTO TROPA, CUENTA DE DEPOSITO: CUENTA UNICA DEL TESORO</t>
  </si>
  <si>
    <t>00099021001 DEPOSITO DE EFECTIVO, DEPOSITANTE: RITA PAULINA JIMENEZ HUANCOLLO, CONCEPTO: DEVOLUCION POR NUEVAS NUPCIAS, CUENTA DE DEPOSITO: CUENTA UNICA DEL TESORO</t>
  </si>
  <si>
    <t>00099021001 DEPOSITO DE EFECTIVO, DEPOSITANTE: PAULINA ERCILIA GARFIAS LIMA, CONCEPTO: DOBLE PERCEPCION, CUENTA DE DEPOSITO: CUENTA UNICA DEL TESORO</t>
  </si>
  <si>
    <t>00099021001 DEPOSITO DE EFECTIVO, DEPOSITANTE: MAXIMA CHOQUE CHAMBI  C.I.  308861  LP., CONCEPTO: DEVOLUCION COBRO INDEBIDO, CUENTA DE DEPOSITO: CUENTA UNICA DEL TESORO</t>
  </si>
  <si>
    <t>00287102012 DEP.DE CHEQ.AJENOS,RET.DE CAM.,CONCEPTO: PAGO DE LAS FACTURAS N°101 Y 207 POR EL AISEM PROY HOSPITAL DE MONTERO,DEP.: FPS/ SUPERVISION/CENTRAL , PROCEDENCIA: BANCO UNION S.A., CHEQUE: 841, FECHA DE EMISION:02/07/2018</t>
  </si>
  <si>
    <t>00287102012 DEP.DE CHEQ.AJENOS,RET.DE CAM.,CONCEPTO: PAGO PARCIAL DE LA FACTURA N°65 POR EL MIN EDUCACION PROY UE VILLA IMPERIAL,DEP.: FPS/ SUPERVISION/CENTRAL , PROCEDENCIA: BANCO UNION S.A., CHEQUE: 837, FECHA DE EMISION:02/07/2018</t>
  </si>
  <si>
    <t>00099021001 DEP.DE CHEQ.AJENOS,RET.DE CAM.,CONCEPTO: DEVOLUCION DE C.C. NO COBRADA MARZO 2018,DEP.: LA VITALICIA SEGUROS Y REASEGUROS DE VIDA  S.A. , PROCEDENCIA: BANCO BISA S.A., CHEQUE: 46579, FECHA DE EMISION:04/07/2018</t>
  </si>
  <si>
    <t>00099021001 DEP.DE CHEQ.AJENOS,RET.DE CAM.,CONCEPTO: HERRERA INES MARCOS DE,DEP.: BANCO UNION S.A. , PROCEDENCIA: BANCO UNION S.A., CHEQUE: 158083, FECHA DE EMISION:05/07/2018</t>
  </si>
  <si>
    <t>00373024105 DEP.DE CHEQ.AJENOS,RET.DE CAM.,CONCEPTO: BARRIENTOS IGNACIO GILMAR,DEP.: BANCO UNION S.A. , PROCEDENCIA: BANCO UNION S.A., CHEQUE: 158082, FECHA DE EMISION:05/07/2018</t>
  </si>
  <si>
    <t>00099021001 DEP.DE CHEQ.AJENOS,RET.DE CAM.,CONCEPTO: JENNY ISABEL ZAMORA BALDERRAMA DE CORZO,DEP.: BANCO UNION S.A. , PROCEDENCIA: BANCO UNION S.A., CHEQUE: 156645, FECHA DE EMISION:04/07/2018</t>
  </si>
  <si>
    <t>00099021001 DEP.DE CHEQ.AJENOS,RET.DE CAM.,CONCEPTO: JENNY ISABEL ZAMORA BALDERRAMA DE CORZO,DEP.: BANCO UNION S.A. , PROCEDENCIA: BANCO UNION S.A., CHEQUE: 156646, FECHA DE EMISION:04/07/2018</t>
  </si>
  <si>
    <t>00099021001 DEP.DE CHEQ.AJENOS,RET.DE CAM.,CONCEPTO: JENNY ISABEL ZAMORA BALDERRAMA DE CORZO,DEP.: BANCO UNION S.A. , PROCEDENCIA: BANCO UNION S.A., CHEQUE: 156642, FECHA DE EMISION:04/07/2018</t>
  </si>
  <si>
    <t>00099021001 DEP.DE CHEQ.AJENOS,RET.DE CAM.,CONCEPTO: JENNY ISABEL ZAMORA BALDERRAMA DE CORZO,DEP.: BANCO UNION S.A. , PROCEDENCIA: BANCO UNION S.A., CHEQUE: 156641, FECHA DE EMISION:04/07/2018</t>
  </si>
  <si>
    <t>00099021001 DEPOSITO DE EFECTIVO, DEPOSITANTE: FRANCISCA RAMOS MENDOZA, CONCEPTO: DEVOLUCION, CUENTA DE DEPOSITO: CUENTA UNICA DEL TESORO</t>
  </si>
  <si>
    <t>A:00099021001 El concepto de la mencionada operacion corresponde a la transferencia de capital por el mes de Junio/2018, de Cooperativa Sudamerica al TGN.</t>
  </si>
  <si>
    <t>A:00099021001 El concepto de la mencionada operacion corresponde a la transferencia de capital al TGN, por el mes de Junio de 2018 del Fideicomiso Programa de Reconversion Productiva y Comercial TGN 9.</t>
  </si>
  <si>
    <t>A:00373024105 DESEMBOLSO DE RECURSOS AL FONDO DE DESARROLLO INDIGENA PARA PROGRAMAS Y/O PROYECTOS DE LOS GOBIERNOS AUTONOMOS MUNICIPALES S/G CITE FDI/DGE/EXT/N 324/2018 E INFORME MEFP/VTCP/DGPOT/UPCFTGN/INF/N 74/2018. H.R. 6-19648-R.</t>
  </si>
  <si>
    <t>A:00099021001 Debito Automatico segun nota CITE: MEFP/VTCP/DGCP/UF-65/2018, informe Tecnico MEFP/VTCP/DGCP/UF-56/2017 de la Dir. Gral. de Credito Publico, Inf. Legal MEFP/DGAJ/UAJ/No.168/2017 de la Dir. Gral. Asuntos Juridicos del MEFP que senala la procedencia, por concepto de incumplimiento al D.</t>
  </si>
  <si>
    <t>VENTA DE DIVISAS CON TRANSFERENCIA DE FONDOS A SOLICITUD DE YACIMIENTOS PETROLIFEROS FISCALES BOLIVIANOS SEGUN SOLICITUD 5392 REF: PAGO A VITOL SA POR EL SUMINISTRO DE HIDROCARBUROS LIQUIDOS DIESEL OIL MES DE MAYO Y JUNIO 2018 SEGUN INFORME TECNICO DE CONFORMIDAD DE PAGO UPCA 583 LIB. 00513012004 LBP-YPFB-UNICOMERCIAL (4030005415/1-2188907)</t>
  </si>
  <si>
    <t>VENTA DE DIVISAS CON TRANSFERENCIA DE FONDOS A SOLICITUD DE YACIMIENTOS PETROLIFEROS FISCALES BOLIVIANOS SEGUN SOLICITUD 5394 REF: PRE PAGO A TRAFIGURA PTE LTD POR EL SUMINISTRO SUR DE DIESEL OIL Y GASOLINA MES DE JUNIO 2018 SEGUN INFORME TECNICO DE CONFORMIDAD DE PAGO UPCA 621 LIB. 00513012004 LBP-YPFB-UNICOMERCIAL (4030005415/1-2188907)</t>
  </si>
  <si>
    <t>VENTA DE DIVISAS CON TRANSFERENCIA DE FONDOS A SOLICITUD DE YACIMIENTOS PETROLIFEROS FISCALES BOLIVIANOS SEGUN SOLICITUD 5391 REF: TRANSFERENCIA DE FONDOS PARA CUBRIR GASTOS ADMINISTRATIVOS Y DE OPERACION A REPRESENTACION DE YPFB BRASIL CORRESPONDIENTE AL SEGUNDO TRIMESTRE DE LA GESTION 2018 LIB. 00513012003 LBP-YPFB (2011349681373)</t>
  </si>
  <si>
    <t>VENTA DE DIVISAS CON TRANSFERENCIA DE FONDOS A SOLICITUD DE EMPRESA PUBLICA PRODUCTIVA CARTONES DE BOLIVIA-CARTONBOL SEGUN SOLICITUD 5396 REF: TRANSFERENCIA DE RECURSOS AL BCB PARA LA EMPRESA TROSUAR, POR LA ADQUISICION DE TROQUEL ROTATIVO CAJA ANH, AUTORIZADO SEGUN HOJA DE SEGUIMIENTO I/2018-21735, LIB. 00576012001 CARTONBOL</t>
  </si>
  <si>
    <t>COBRO COSTOS DE PAPELERIA SEGUN TRANSFERENCIA DEL EXTERIOR POR ORDEN DE GAS TOTAL S.A. REF.: ANTICIPO DE IMPORTACION DE GLP JULIO 2018 LIB. 00513062001 YPFB-OPERACIONES PLANTA DE SEPARACION DE LIQUIDOS RIO GRANDE</t>
  </si>
  <si>
    <t>COBRO COSTOS DE PAPELERIA SEGUN TRANSFERENCIA DEL EXTERIOR POR ORDEN DE PETROBRAS PARAGUAY GAS S.R.L. LIB. 00513062001 YPFB-OPERACIONES PLANTA DE SEPARACION DE LIQUIDOS RIO GRANDE</t>
  </si>
  <si>
    <t>00099021001 DEPOSITO DE EFECTIVO, DEPOSITANTE: ANTENOR RICARDO RAMOS RAMOS, CONCEPTO: REVERSION DE GASTOS OPERATIVOS ELECCIONES JUDICIALES 2017, CUENTA DE DEPOSITO: CUENTA UNICA DEL TESORO</t>
  </si>
  <si>
    <t>00099021001 DEPOSITO DE EFECTIVO, DEPOSITANTE: NESTORA TARQUI MAMANI, CONCEPTO: DOBLE PERCEPCION, CUENTA DE DEPOSITO: CUENTA UNICA DEL TESORO</t>
  </si>
  <si>
    <t>00099021001 DEPOSITO DE EFECTIVO, DEPOSITANTE: RICHAR RAMIRO TORREZ ROJAS, CONCEPTO: REVERSION, CUENTA DE DEPOSITO: CUENTA UNICA DEL TESORO</t>
  </si>
  <si>
    <t>00099021001 DEPOSITO DE EFECTIVO, DEPOSITANTE: MINISTERIO PUBLICO, CONCEPTO: DEVOLUCION DE GASTOS DE INVESTIGACION POR EL SR. CARLOS PARADA, CUENTA DE DEPOSITO: CUENTA UNICA DEL TESORO</t>
  </si>
  <si>
    <t>00020031101 DEPOSITO DE EFECTIVO, DEPOSITANTE: JOSE JORDAN FLORES, CONCEPTO: REVERSION DE PROTECION Y SEGURIDAD FISICA, CUENTA DE DEPOSITO: CUENTA UNICA DEL TESORO</t>
  </si>
  <si>
    <t>00099021001 DEPOSITO DE EFECTIVO, DEPOSITANTE: EDILBERTO ARUQUIPA ALARCON, CONCEPTO: REVERSION DE SALDO NO EJECUTADO, CUENTA DE DEPOSITO: CUENTA UNICA DEL TESORO</t>
  </si>
  <si>
    <t>00572012001 DEPOSITO DE EFECTIVO, DEPOSITANTE: EDGAR ALAN NUÑEZ MUÑOZ, CONCEPTO: DEV. HABERES MES JUNIO 2018, CUENTA DE DEPOSITO: CUENTA UNICA DEL TESORO</t>
  </si>
  <si>
    <t>00099021001 DEPOSITO DE EFECTIVO, DEPOSITANTE: FREDDY SANTANDER MENDOZA, CONCEPTO: DEVOLUCION ASIGNACIONES FAMILIARES, CUENTA DE DEPOSITO: CUENTA UNICA DEL TESORO</t>
  </si>
  <si>
    <t>00099021001 DEP.DE CHEQ.AJENOS,RET.DE CAM.,CONCEPTO: REVESION PAGOS CONCILIACION MARZO/2018 TGN,DEP.: NINOWALTER SUAREZ PATIÑO SEGUROS PROVIDA , PROCEDENCIA: BANCO NACIONAL DE BOLIVIA S.A., CHEQUE: 4350274, FECHA DE EMISION:05/07/2018</t>
  </si>
  <si>
    <t>00292012001 DEP.DE CHEQ.AJENOS,RET.DE CAM.,CONCEPTO: DEVOLUCION DE PAGO DE REFRIGERIOS ORURO 2017,DEP.: VIAS BOLIVIA , PROCEDENCIA: BANCO UNION S.A., CHEQUE: 3486, FECHA DE EMISION:05/07/2018</t>
  </si>
  <si>
    <t>00047297001 DEP.DE CHEQ.AJENOS,RET.DE CAM.,CONCEPTO: DEVOLUCION DE TRANSFERENCIA,DEP.: MDRYT - (PRO-CAMELIDOS) , PROCEDENCIA: BANCO UNION S.A., CHEQUE: 1, FECHA DE EMISION:06/07/2018</t>
  </si>
  <si>
    <t>00099021001 DEP.DE CHEQ.AJENOS,RET.DE CAM.,CONCEPTO: GIRO: OLIVA QUINTANA GLADYS,DEP.: BANCO UNION S.A. , PROCEDENCIA: BANCO UNION S.A., CHEQUE: 158084, FECHA DE EMISION:06/07/2018</t>
  </si>
  <si>
    <t>00347012001 DEP.DE CHEQ.AJENOS,RET.DE CAM.,CONCEPTO: REEMBOLSO DE INCAPACIDAD TEMPORAL,DEP.: AUT DE FISCALIZACION CONTROL DE COOP AFCOOP , PROCEDENCIA: BANCO UNION S.A., CHEQUE: 26600, FECHA DE EMISION:11/06/2018</t>
  </si>
  <si>
    <t>00347012001 DEP.DE CHEQ.AJENOS,RET.DE CAM.,CONCEPTO: REEMBOLSO DE INCAPACIDAD TEMPORAL,DEP.: AUT DE FISCALIZACION CONTROL DE COOP AFCOOP , PROCEDENCIA: BANCO UNION S.A., CHEQUE: 26134, FECHA DE EMISION:11/06/2018</t>
  </si>
  <si>
    <t>00099021001 DEP.DE CHEQ.AJENOS,RET.DE CAM.,CONCEPTO: DSCTO PLANILLA MAYO A JUAN FAVIO MEDINA POR DEVOLUCION DE PASAJE AL MINCOM,DEP.: MINISTERIO DE COMUNICACION , PROCEDENCIA: BANCO UNION S.A., CHEQUE: 9635, FECHA DE EMISION:05/07/2018</t>
  </si>
  <si>
    <t>00099021001 DEP.DE CHEQ.AJENOS,RET.DE CAM.,CONCEPTO: DEVOL DE FONDOS POR SANCIONES DE LLAMADAS NO JUSTIFICADAS DE MARIA DE ROSARIO PEÑALOZA MES DE ABR,DEP.: MARIA ANGELICA TARIFA BORDA</t>
  </si>
  <si>
    <t>00513022001 DEP.DE CHEQ.AJENOS,RET.DE CAM.,CONCEPTO: REINGRESO DE RECURSOS PARA REVERSION POR PAGO EN DEMASIA A LA EMPRESA CRE RL,DEP.: YPFB , PROCEDENCIA: BANCO UNION S.A., CHEQUE: 6203, FECHA DE EMISION:05/07/2018</t>
  </si>
  <si>
    <t>00513022001 DEP.DE CHEQ.AJENOS,RET.DE CAM.,CONCEPTO: REINGRESO DE RECURSOS PARA REVERSION PARCIAL POR DEVOL DE SALDO FONDO ROTATIVO DE VIATICOS I SEMEST,DEP.: YPFB , PROCEDENCIA: BANCO UNION S.A., CHEQUE: 6200, FECHA DE EMISION:05/07/2018</t>
  </si>
  <si>
    <t>00099021001 DEP.DE CHEQ.AJENOS,RET.DE CAM.,CONCEPTO: DEVOLUCION DE RECURSOS POR SALDOS DEVUELTOS POR MISIONES DIPLOMATICAS GESTION 2009,DEP.: TRIBUNAL SUPREMO ELECTORAL , PROCEDENCIA: BANCO UNION S.A., CHEQUE: 10390, FECHA DE EMISION:02/07/2018</t>
  </si>
  <si>
    <t>De: 00513012004 A requerimiento de Yacimientos Petroliferos Fiscales Bolivianos, con nota CITE: YPFB/DFC - 1319 URT-0693/2018, y en virtud a la nota interna CITE: MEFP/VPCF/DGCF/UCCF N 728/2018 de la Direccion General de Contabilidad Fiscal del Ministerio de Economia y Finanzas Publicas, en la cual</t>
  </si>
  <si>
    <t>||COBRO DE COMISIONES BCB POR ADMINISTRACION DEL FIDEICOMISO DEL 01/04/2018 AL 30/06/2018, SEGUN CONT.FIDEICOMISO SANO N°402/2014 DEL 18/12/2014 Y NOTA YPFG/GAFC 1299-DFC1563-URT0831/2018 DEL 04/06/2018 EQUIV. A USD5,651,02 LIBRETA N° 00513012007 YPFB-RECURSOS NACIONALIZACION</t>
  </si>
  <si>
    <t>TRANSFERENCIA RECIBIDA DEL EXTERIOR SEGÚN MENSAJES SWIFT Nos. 9519-9518 (REM.EXT.) DE FECHA 06-07-2018 POR DESEMBOLSO DE OPEP PRÉSTAMO 1653-P REF.: WA NO. 10,0 FID LOAN 1653P. FIFTH LIBRETA N° 00291012002 ABC-RECURSOS PROPIOS REF.: UTILES DE ESCRITORIO</t>
  </si>
  <si>
    <t>'COBRO DE'||UTILES DE ESCRITORIO POR EL COMPROBANTE CONTABLE NRO. 0926469 DE LA FECHA. S/G. CORREO ELECTRÓNICO DE YPFB DE 23.01.2018 DEBITO DE LA LIBRETA 00513022001 YPFB - OPERACIONES</t>
  </si>
  <si>
    <t>00591012001 DEPOSITO DE EFECTIVO, DEPOSITANTE: MI TELEFERICO, CONCEPTO: REVERSION, CUENTA DE DEPOSITO: CUENTA UNICA DEL TESORO</t>
  </si>
  <si>
    <t>00099021001 DEPOSITO DE EFECTIVO, DEPOSITANTE: AMELIA APAZA DE APAZA, CONCEPTO: DEVOLUCION POR CONCEPTO " SENASIR", CUENTA DE DEPOSITO: CUENTA UNICA DEL TESORO</t>
  </si>
  <si>
    <t>00373024105 DEPOSITO DE EFECTIVO, DEPOSITANTE:  IMPLEMENTACION DE CARPAS SOLARES CAQUIAVIRI LP, CONCEPTO: DEVOLUCION SOBREGIRADOS PROY COD 30038, CUENTA DE DEPOSITO: CUENTA UNICA DEL TESORO</t>
  </si>
  <si>
    <t>00291012002 DEPOSITO DE EFECTIVO, DEPOSITANTE: JOHNNY RICARDO BARRAL VARGAS, CONCEPTO: REPOSICION DE CREDENCIAL, CUENTA DE DEPOSITO: CUENTA UNICA DEL TESORO</t>
  </si>
  <si>
    <t>00020031101 DEPOSITO DE EFECTIVO, DEPOSITANTE: ALEMAN GUZMAN MILTON A., CONCEPTO: REVERSION RECURSOS NO EJECUTADOS, CUENTA DE DEPOSITO: CUENTA UNICA DEL TESORO</t>
  </si>
  <si>
    <t>00099021001 DEPOSITO DE EFECTIVO, DEPOSITANTE: BETTY VALLEJOS VILLACORTA, CONCEPTO: DOBLE PERCEPCION, CUENTA DE DEPOSITO: CUENTA UNICA DEL TESORO</t>
  </si>
  <si>
    <t>00099021001 DEP.DE CHEQ.AJENOS,RET.DE CAM.,CONCEPTO: BAJAS MEDICAS ENFERMEDAD 04/2018,DEP.: CAJA DE SALUD DE LA BANCA PRIVADA , PROCEDENCIA: BANCO NACIONAL DE BOLIVIA S.A., CHEQUE: 6896115, FECHA DE EMISION:13/06/2018</t>
  </si>
  <si>
    <t>00099021001 DEP.DE CHEQ.AJENOS,RET.DE CAM.,CONCEPTO: OLIVA QUINTANA GLADYS,DEP.: BANCO UNION SA , PROCEDENCIA: BANCO UNION S.A., CHEQUE: 158085, FECHA DE EMISION:09/07/2018</t>
  </si>
  <si>
    <t>00099021001 DEP.DE CHEQ.AJENOS,RET.DE CAM.,CONCEPTO: VARGAS FAREL ELENA,DEP.: BANCO UNION SA , PROCEDENCIA: BANCO UNION S.A., CHEQUE: 158086, FECHA DE EMISION:09/07/2018</t>
  </si>
  <si>
    <t>00099021001 DEP.DE CHEQ.AJENOS,RET.DE CAM.,CONCEPTO: DEVOLUCION PASAJE AEREO MIJAIL URBINA LP-SCR-LP ( BOA ) C-31  828 / 2017,DEP.: BOA - BOLTUR , PROCEDENCIA: BANCO UNION S.A., CHEQUE: 9071, FECHA DE EMISION:11/06/2018</t>
  </si>
  <si>
    <t>00291012005 DEP.DE CHEQ.AJENOS,RET.DE CAM.,CONCEPTO: ESPACIO PUBLICITARIO TRAMO AUTOPISTA LA PAZ-EL ALTO,DEP.: ENTEL S.A. , PROCEDENCIA: BANCO MERCANTIL SANTA CRUZ SA., CHEQUE: 209617, FECHA DE EMISION:06/07/2018</t>
  </si>
  <si>
    <t>00099021001 DEPOSITO DE EFECTIVO, DEPOSITANTE: OLGA IRUSTA BERNAL VDA DE SOLARI, CONCEPTO: DUODECIMAS BONO ECONOMICO, CUENTA DE DEPOSITO: CUENTA UNICA DEL TESORO</t>
  </si>
  <si>
    <t>00020031101 DEPOSITO DE EFECTIVO, DEPOSITANTE: RS.1 "TTE GRAL. GERMAN BUSCH", CONCEPTO: REVERSION GASTOS NO EJECUTADOS HUANUNI, CUENTA DE DEPOSITO: CUENTA UNICA DEL TESORO</t>
  </si>
  <si>
    <t>00526012001 DEPOSITO DE EFECTIVO, DEPOSITANTE: JUAN CARLOS CANDIA V., CONCEPTO: DEVOLUCION DE PASAJES, CUENTA DE DEPOSITO: CUENTA UNICA DEL TESORO</t>
  </si>
  <si>
    <t>00099021001 DEPOSITO DE EFECTIVO, DEPOSITANTE: SERGIO ALBERTO VILLA PARISACA, CONCEPTO: REVERSION PASAJES, CUENTA DE DEPOSITO: CUENTA UNICA DEL TESORO</t>
  </si>
  <si>
    <t>00099021001 DEPOSITO DE EFECTIVO, DEPOSITANTE: MIGUEL CHURQUI RAMIREZ, CONCEPTO: DEVOLUCION, CUENTA DE DEPOSITO: CUENTA UNICA DEL TESORO</t>
  </si>
  <si>
    <t>00099021001 DEPOSITO DE EFECTIVO, DEPOSITANTE: LAUREANA QUISPE VDA DE CANAVIRI, CONCEPTO: COBRO INDEBIDO DE JUNIO, CUENTA DE DEPOSITO: CUENTA UNICA DEL TESORO</t>
  </si>
  <si>
    <t>00585012002 DEPOSITO DE EFECTIVO, DEPOSITANTE: ABE GEORGINA ORELLANA, CONCEPTO: DEVOLUCION FONDOS EN AVANCE, CUENTA DE DEPOSITO: CUENTA UNICA DEL TESORO</t>
  </si>
  <si>
    <t>00234014202 DEPOSITO DE EFECTIVO, DEPOSITANTE: ALVARO ORTIZ, CONCEPTO: DEVOLUCION  C-31 - 748 PARTIDA 31110, CUENTA DE DEPOSITO: CUENTA UNICA DEL TESORO</t>
  </si>
  <si>
    <t>00099021001 DEPOSITO DE EFECTIVO, DEPOSITANTE: MARTHA LUCIA GUTIERREZ DE MARCA  CI. 2250184  LP., CONCEPTO: NUEVAS NUPCIAS, CUENTA DE DEPOSITO: CUENTA UNICA DEL TESORO</t>
  </si>
  <si>
    <t>||REGULARIZACIÓN DE NUESTRA OPERACIÓN NRO. 0926127 DE F. 02.07.2018. EN ATENCIÓN A NOTA DE YLB, CITE YLB-GEE: 0636/2018 DE F. 29.06.2018 RECIBIDA EN F.6.07.2018 (HRE-TSO-10007). REPOSICION UTILES DE ESCRITORIO. LIBRETA 00597012001, RECURSOS PROPIOS VENTAS YLB.</t>
  </si>
  <si>
    <t>||TRANSFERENCIA A LA CUENTA UNICA DEL TESORO IMPORTES RETENIDOS A WALTER ABRAHAM PEREZ ALANDIA Y JULIO HUMEREZ QUIROZ POR REMUNERACIÓN MAXIMA CORRESP. AL MES DE JUNIO /2018 - LIBRETA N° 00990201001, SEGUN DOC. ADJ. Y ROC N° 1015/2018 DEL DCR. TRANS. POR REMUNERACIÓN MAXIMA DE JULIO HUMEREZ QUIROZ - JUNIO/2018 LIBRETA N° 00990201001</t>
  </si>
  <si>
    <t>||TRANSFERENCIA A LA CUENTA UNICA DEL TESORO IMPORTES RETENIDOS A WALTER ABRAHAM PEREZ ALANDIA Y JULIO HUMEREZ QUIROZ POR REMUNERACIÓN MAXIMA CORRESP. AL MES DE JUNIO /2018 - LIBRETA N° 00990201001, SEGUN DOC. ADJ. Y ROC N° 1015/2018 DEL DCR. TRANS. POR REMUNERACIÓN MAXIMA DE WALTER ABRAHAM PEREZ ALANDIA - JUNIO/2018 LIBRETA N° 00990201001</t>
  </si>
  <si>
    <t>||TRANSFERENCIA DE FONDOS S/G FORMULARIO CITE: BUN/CF284/18 DE LA FECHA, (HRE-TSO-3642), TRANSFERENCIA DE RECURSOS NO EJECUTADOS DEL PROYECTO "MANEJO INTEGRAL DE LA CUENCA DEL RÍO SUCHES" A SOLICITUD GOBIERNO AUTONOMO DEPARTAMENTAL DE LA PAZ, LIBRETA N°00086014407.</t>
  </si>
  <si>
    <t>COBRO COSTOS DE PAPELERIA SEGUN TRANSFERENCIA DEL EXTERIOR POR ORDEN DE PETROLEO BRASILEIRO S.A.- PETROBRAS LIB. 00513012007 YPFB - RECURSOS NACIONALIZACIÓN</t>
  </si>
  <si>
    <t>COBRO COSTOS DE PAPELERIA SEGUN TRANSFERENCIA DEL EXTERIOR POR ORDEN DE PETROLEOS BRASILEIROS S.A.-PETROBRAS LIB. 00513012007 YPFB - RECURSOS NACIONALIZACIÓN</t>
  </si>
  <si>
    <t>||TRANSFERENCIA DE FONDOS EN ATENCIÓN A MENSAJES SWIFT 09561 Y 09560 DE LA FECHA (SECTOR PUBLICO) DEBITO DE LA LIBRETA 00117012001 DGAC, REPOSICION UTILES DE ESCRITORIO.</t>
  </si>
  <si>
    <t>||TRANSFERENCIA DE FONDOS S/G NOTA CITE: BUN/407/18 DE FECHA 06.07.2018 (HRE-TSO-3635) Y CORREO DEL BUN DE LA FECHA AUTORIZADO POR LA SOSP. A SOLICITUD DEL MEFP, CIERRE DE CUENTA; LIBRETA NRO. 00597019201 INDUST.DE LOS REC.EVAPORITICOS YLB</t>
  </si>
  <si>
    <t>||TRANSFERENCIA DE FONDOS S/G NOTA CITE: BUN/407/18 DE FECHA 06.07.2018 (HRE-TSO-3635) Y CORREO DEL BUN DE LA FECHA AUTORIZADO POR LA SOSP. A SOLICITUD DEL MEFP, CIERRE DE CUENTA;LIB. N°00597019202.YLB-DES.INT.SALMUERA SALAR UYUNI PLAN.IND</t>
  </si>
  <si>
    <t>||TRANSFERENCIA DE FONDOS S/G NOTA CITE: BUN/407/18 DE FECHA 06.07.2018 (HRE-TSO-3635) Y CORREO DEL BUN DE LA FECHA AUTORIZADO POR LA SOSP. A SOLICITUD DEL MEFP, CIERRE DE CUENTA; LIBRETA NRO.00597012001. RECURSOS PROPIOS VENTAS - YLB</t>
  </si>
  <si>
    <t>||COBRO COMISIONES POR VENTA DE DIVISAS SG. COMP. CONTBLE N° 926691 DE LA FECHA DE LA LIBRETA N° 00132039201 SEDEM ECEBOL FINPRO POR DIFERENCIAL CAMBIARIO Y COSTO ÚTILES ESCRITORIO</t>
  </si>
  <si>
    <t>||TRANSFERENCIA DE FONDOS (VENTA DE DIVISAS) SG NOTA MEFP VTCP DGCP UF 415/2018 RECIBIDA EN LA FECHA (TRAM TGL 10576) REF: DEBITO AUTOMATICO AL SEDEM ECEBOL EN FAVOR DEL FIDEICOMISO FINPRO BENEF. CUENTA N° 6965 BDP S.A.M. FIDEICOMISO DEL FINPRO</t>
  </si>
  <si>
    <t>00373024103 DEPOSITO DE EFECTIVO, DEPOSITANTE: GREGORIO VARGAS MAIDANA, CONCEPTO: DEVOLUCION DE SOBRANTE DE PROYECTO, CUENTA DE DEPOSITO: CUENTA UNICA DEL TESORO</t>
  </si>
  <si>
    <t>00099021001 DEPOSITO DE EFECTIVO, DEPOSITANTE: MIN.DE DEPORTES-ABRAHAN WOODROOW ROJAS PARDO, CONCEPTO: DEV.SALDOS NO UTILIZADOS DE LA III COPA DE FUTBOL ESTADO PLURINACIONAL DE BOLIVIA 1RA RONDA 2017-201, CUENTA DE DEPOSITO: CUENTA UNICA DEL TESORO</t>
  </si>
  <si>
    <t>00155012001 DEPOSITO DE EFECTIVO, DEPOSITANTE: CLAUDIA MARTINEZ VILLA, CONCEPTO: PAGO SABSA  LP - COBIJA, CUENTA DE DEPOSITO: CUENTA UNICA DEL TESORO</t>
  </si>
  <si>
    <t>00099021001 DEPOSITO DE EFECTIVO, DEPOSITANTE: JAVIER MARCELO FERNANDEZ GUERRERO, CONCEPTO: PAGO IMPUESTOS, CUENTA DE DEPOSITO: CUENTA UNICA DEL TESORO</t>
  </si>
  <si>
    <t>00373024103 DEPOSITO DE EFECTIVO, DEPOSITANTE: DAVID CHOQUE MALDONADO, CONCEPTO: DEVOLUCION FONDO INDIGENA ANTERIOR, CUENTA DE DEPOSITO: CUENTA UNICA DEL TESORO</t>
  </si>
  <si>
    <t>00099021001 DEPOSITO DE EFECTIVO, DEPOSITANTE: JUAN LUIS CHAVARRIA B., CONCEPTO: DEVOLUCION, CUENTA DE DEPOSITO: CUENTA UNICA DEL TESORO</t>
  </si>
  <si>
    <t>00099021001 DEPOSITO DE EFECTIVO, DEPOSITANTE: CINTHYA VIO NINA, CONCEPTO: DEVOLUCION, CUENTA DE DEPOSITO: CUENTA UNICA DEL TESORO</t>
  </si>
  <si>
    <t>00099021001 DEPOSITO DE EFECTIVO, DEPOSITANTE: JORGE ANDRES PEÑARANDA MUÑOZ, CONCEPTO: DEVOLUCION MRREE, CUENTA DE DEPOSITO: CUENTA UNICA DEL TESORO</t>
  </si>
  <si>
    <t>00099021001 DEPOSITO DE EFECTIVO, DEPOSITANTE: JAIME DURAN CHUQUIMIA, CONCEPTO: DEVOLUCION DE VIATICOS, CUENTA DE DEPOSITO: CUENTA UNICA DEL TESORO</t>
  </si>
  <si>
    <t>00099021001 DEPOSITO DE EFECTIVO, DEPOSITANTE: GISELLE LORENA ANDA CAZURIAGA, CONCEPTO: DEVOLUCION SUELDO DICIEMBRE, CUENTA DE DEPOSITO: CUENTA UNICA DEL TESORO</t>
  </si>
  <si>
    <t>00099021001 DEPOSITO DE EFECTIVO, DEPOSITANTE: JOSE MANUEL PINTO CLAURE, CONCEPTO: DEVOLUCION DE VIATICOS POR FALTA DE RESOLUCIONES MINISTERIALES, CUENTA DE DEPOSITO: CUENTA UNICA DEL TESORO</t>
  </si>
  <si>
    <t>00099021001 DEP.DE CHEQ.AJENOS,RET.DE CAM.,CONCEPTO: REVERSION SALDOS NO EJECUTADOS GESTION 2018 ALIMENTACION FUENTE 10,DEP.: MINISTERIO DE DEFENSA , PROCEDENCIA: BANCO UNION S.A., CHEQUE: 140, FECHA DE EMISION:25/06/2018</t>
  </si>
  <si>
    <t>00099021001 DEP.DE CHEQ.AJENOS,RET.DE CAM.,CONCEPTO: REVERSION SALDOS NO EJECUTADOS GESTION 2018 SOCORROS FUENTE 10,DEP.: MINISTERIO DE DEFENSA , PROCEDENCIA: BANCO UNION S.A., CHEQUE: 108, FECHA DE EMISION:25/06/2018</t>
  </si>
  <si>
    <t>00099021001 DEP.DE CHEQ.AJENOS,RET.DE CAM.,CONCEPTO: REVERSION SALDOS NO EJECUTADOS GESTION 2018 GASTOS FUENTE 10,DEP.: MINISTERIO DE DEFENSA , PROCEDENCIA: BANCO UNION S.A., CHEQUE: 19552, FECHA DE EMISION:25/06/2018</t>
  </si>
  <si>
    <t>00099021001 DEP.DE CHEQ.AJENOS,RET.DE CAM.,CONCEPTO: REVERSION SALDOS NO EJECUTADOS GESTION 2018 SOCORROS FUENTE 10,DEP.: MINISTERIO DE DEFENSA , PROCEDENCIA: BANCO UNION S.A., CHEQUE: 109, FECHA DE EMISION:03/07/2018</t>
  </si>
  <si>
    <t>00373024105 DEP.DE CHEQ.AJENOS,RET.DE CAM.,CONCEPTO: EATO MANO SILVIA,DEP.: BANCO UNION SA , PROCEDENCIA: BANCO UNION S.A., CHEQUE: 158088, FECHA DE EMISION:10/07/2018</t>
  </si>
  <si>
    <t>00099021001 DEPOSITO DE EFECTIVO, DEPOSITANTE: VICTORIA CARMEN RIVAS VDA. DE COCHI, CONCEPTO: DEVOLUCION DE COBRO INDEBIDO, CUENTA DE DEPOSITO: CUENTA UNICA DEL TESORO</t>
  </si>
  <si>
    <t>00099021001 DEPOSITO DE EFECTIVO, DEPOSITANTE: JORGE FERNANDO CHAVEZ BERNAL - INSA, CONCEPTO: REVERSION VIATICOS, CUENTA DE DEPOSITO: CUENTA UNICA DEL TESORO</t>
  </si>
  <si>
    <t>COBRO COSTOS DE PAPELERIA SEGUN TRANSFERENCIA DEL EXTERIOR POR ORDEN DE HERCO COMBUSTIBLES SA REF.: CONTRATO DE CONDENSADO DE GAS 36/18 LIB. 00513062001 YPFB-OPERACIONES PLANTA DE SEPARACION DE LIQUIDOS RIO GRANDE</t>
  </si>
  <si>
    <t>NUMERO DE LIBRETA CUT: 00129038001 OPERACIÓN E18 TRANSFERENCIA DEL SISTEMA FINANCIERO POR CUENTA DE TERCEROS A LA CUT FINANCIAMIENTO DE ASISTENCIA TECNICA</t>
  </si>
  <si>
    <t>VENTA DE DIVISAS CON TRANSFERENCIA DE FONDOS A SOLICITUD DE YACIMIENTOS PETROLIFEROS FISCALES BOLIVIANOS SEGUN SOLICITUD 5429 REF: PAGO A COPEC SA POR SUMINISTRO DE PRODUCTO FACTURAS FINALES CARGAS DEL 10 AL 16 DE MAYO DE 2018 SEGUN INFORME TECNICO DE CONFORMIDAD DE PAGO UPCA 556 LIB. 00513012004 LBP-YPFB-UNICOMERCIAL (4030005415/1-2188907)</t>
  </si>
  <si>
    <t>VENTA DE DIVISAS CON TRANSFERENCIA DE FONDOS A SOLICITUD DE YACIMIENTOS PETROLIFEROS FISCALES BOLIVIANOS SEGUN SOLICITUD 5428 REF: PAGO A INTERTEK TESTING SERVICES PERU SA POR SERVICIOS DE INSPECCION DE CANTIDAD Y CALIDAD EN PLANTA DE ALMACENAJE PERU CORRESPONDIENTE AL MES DE ABRIL DE 2018 SEGUN INF LIB. 00513012004 LBP-YPFB-UNICOMERCIAL (4030005415/1-2188907)</t>
  </si>
  <si>
    <t>A:00373024101 TRANSFERENCIA DE RECURSOS PARA GASTOS DE FUNCIONAMIENTO DEL FDI, JUNIO 2018. S/G /INFORME MEFP/VTCP/DGPOT/UPCFTGN/INF/Nº 77/2018.</t>
  </si>
  <si>
    <t>A:00373024104 TRANSFERENCIA DE RECURSOS AL FDI A FAVOR DE UNIBOL CORRESPONDIENTE AL MES DE JUNIO DE 2018, S/G INFORME MEFP/VTCP/DGPOT/UPCFTGN/INF/Nº 76/2018.</t>
  </si>
  <si>
    <t>NUMERO DE LIBRETA CUT: 00099021001 OPERACIÓN E18 TRANSFERENCIA DEL SISTEMA FINANCIERO POR CUENTA DE TERCEROS A LA CUT Pago correspondiente a Junio 2018 Libreta Nro 00099021001 TGN Recursos Ordinarios</t>
  </si>
  <si>
    <t>||TRANSFERENCIA DE FONDOS EN ATENCIÓN A MENSAJES SWIFT 09601 Y 09597 DE LA FECHA (SECTOR PUBLICO) DEBITO DE LA LIBRETA 00117012001 DGAC, REPOSICION UTILES DE ESCRITORIO.</t>
  </si>
  <si>
    <t>NUMERO DE LIBRETA CUT: 00099021001 OPERACIÓN E18 TRANSFERENCIA DEL SISTEMA FINANCIERO POR CUENTA DE TERCEROS A LA CUT TRANSFERENCIA DE FONDOS POR PAGO ADELANTADO PRA - RP JUNIO 2018 A SOLICITUD DE AFP FUTURO DE BOLIVIA SA</t>
  </si>
  <si>
    <t>NUMERO DE LIBRETA CUT: 00099021001 OPERACIÓN E18 TRANSFERENCIA DEL SISTEMA FINANCIERO POR CUENTA DE TERCEROS A LA CUT TRANSFERENCIA DE FONDOS POR PAGO INDEBIDO - RP JUNIO 2018 A SOLICITUD DE AFP FUTURO DE BOLIVIA SA</t>
  </si>
  <si>
    <t>00373024103 DEPOSITO DE EFECTIVO, DEPOSITANTE: MARIA MACHACA FLORES, CONCEPTO: CIERRE DE CAJA DE AHORROS, CUENTA DE DEPOSITO: CUENTA UNICA DEL TESORO</t>
  </si>
  <si>
    <t>00099021001 DEPOSITO DE EFECTIVO, DEPOSITANTE: OTILIA H. CONDORI CUNO -HIJA, CONCEPTO: IMPORTE POR COBRO INDEBIDO DE LOLA CUNO CANAZA Q.E.P.D., CUENTA DE DEPOSITO: CUENTA UNICA DEL TESORO</t>
  </si>
  <si>
    <t>00099021001 DEPOSITO DE EFECTIVO, DEPOSITANTE: SEVERO CIRIACO APAZA MAIDANA, CONCEPTO: REVERCION, CUENTA DE DEPOSITO: CUENTA UNICA DEL TESORO</t>
  </si>
  <si>
    <t>00234014201 DEPOSITO DE EFECTIVO, DEPOSITANTE: HERBERT CARLOS CHAVEZ FLORES, CONCEPTO: DEVOLUCION AL C-31 N° 782 PARTIDA 348 HERRAMIENTAS MENORES, CUENTA DE DEPOSITO: CUENTA UNICA DEL TESORO</t>
  </si>
  <si>
    <t>00234014201 DEPOSITO DE EFECTIVO, DEPOSITANTE: HERBERT CARLOS CHAVEZ FLORES, CONCEPTO: DEVOLUCION AL C-31 N° 782 PARTIDA N° 395 UTILES DE ESCRITORIO Y OFICINA, CUENTA DE DEPOSITO: CUENTA UNICA DEL TESORO</t>
  </si>
  <si>
    <t>00234014201 DEPOSITO DE EFECTIVO, DEPOSITANTE: HERBERT CARLOS CHAVEZ FLORES, CONCEPTO: DEVOLUCION AL C-31 N° 782 PARTIDA N° 342 PRODUCTOS QUIMICOS Y FARMACEUTICOS, CUENTA DE DEPOSITO: CUENTA UNICA DEL TESORO</t>
  </si>
  <si>
    <t>00099021001 DEPOSITO DE EFECTIVO, DEPOSITANTE: JOSE ERNESTO SANDOVAL SARAVIA, CONCEPTO: REVERSION OTROS PREV N° 73, CUENTA DE DEPOSITO: CUENTA UNICA DEL TESORO</t>
  </si>
  <si>
    <t>00099021001 DEPOSITO DE EFECTIVO, DEPOSITANTE: IRENE BALLADARES VELASQUEZ, CONCEPTO: DEVOLUCION AL SENASIR COACTIVO SOCIAL, CUENTA DE DEPOSITO: CUENTA UNICA DEL TESORO</t>
  </si>
  <si>
    <t>00225032001 DEPOSITO DE EFECTIVO, DEPOSITANTE: PAMELA ERGUETA -SENASBA, CONCEPTO: DEVOLUCION FONDOS EN AVANCE, CUENTA DE DEPOSITO: CUENTA UNICA DEL TESORO</t>
  </si>
  <si>
    <t>00099021001 DEPOSITO DE EFECTIVO, DEPOSITANTE: JOSE LUIS RAMOS LARICO, CONCEPTO: REVERSION DE VIATICOS PREV N° 2018-4354.1, CUENTA DE DEPOSITO: CUENTA UNICA DEL TESORO</t>
  </si>
  <si>
    <t>00099021001 DEPOSITO DE EFECTIVO, DEPOSITANTE: JOSE LUIS RAMOS LARICO, CONCEPTO: REVERSION DE PASAJES PREV N° 2018-4354.1, CUENTA DE DEPOSITO: CUENTA UNICA DEL TESORO</t>
  </si>
  <si>
    <t>00099021001 DEPOSITO DE EFECTIVO, DEPOSITANTE: MEFP RICHARD GALO SILVA GUTIERREZ, CONCEPTO: DEVOLUCION DE VIATICOS, CUENTA DE DEPOSITO: CUENTA UNICA DEL TESORO</t>
  </si>
  <si>
    <t>00099021001 DEPOSITO DE EFECTIVO, DEPOSITANTE: YOLANDA LILIANA GONZALES RIOS, CONCEPTO: DEVOLUCION DE HABERES MES MAYO, CUENTA DE DEPOSITO: CUENTA UNICA DEL TESORO</t>
  </si>
  <si>
    <t>00099021001 DEPOSITO DE EFECTIVO, DEPOSITANTE: YOLANDA LILIANA GONZALES RIOS, CONCEPTO: DEVOLUCION DE HABERES MES JUNIO, CUENTA DE DEPOSITO: CUENTA UNICA DEL TESORO</t>
  </si>
  <si>
    <t>00373024103 DEPOSITO DE EFECTIVO, DEPOSITANTE: GREGORIO VARGAS MAIDANA, CONCEPTO: DEVOLUCION DE SOBRANTE PROYECTO, CUENTA DE DEPOSITO: CUENTA UNICA DEL TESORO</t>
  </si>
  <si>
    <t>00099021001 DEPOSITO DE EFECTIVO, DEPOSITANTE: JOSE NINA CHOQUE, CONCEPTO: DEVOLUCION COBRO PAGO UNICO, CUENTA DE DEPOSITO: CUENTA UNICA DEL TESORO</t>
  </si>
  <si>
    <t>00099021001 DEP.DE CHEQ.AJENOS,RET.DE CAM.,CONCEPTO: DEVOLUCION DE CC NO COBRADA MARZO 2018,DEP.: LA VITALICIA SEGUROS Y REASEGUROS DE VIDA SA , PROCEDENCIA: BANCO BISA S.A., CHEQUE: 39478, FECHA DE EMISION:11/07/2018</t>
  </si>
  <si>
    <t>00130012002 DEP.DE CHEQ.AJENOS,RET.DE CAM.,CONCEPTO: PAGO POR INCAPACIDAD TEMPORAL DEL PERSONAL ABC CORRESPONDIENTE MES DE ABRIL,DEP.: CAJA DE SALUD DE CAMINOS Y R.A. , PROCEDENCIA: BANCO UNION S.A., CHEQUE: 9360, FECHA DE EMISION:02/07/2018</t>
  </si>
  <si>
    <t>00099021001 DEP.DE CHEQ.AJENOS,RET.DE CAM.,CONCEPTO: PAGO POR DESCUENTO MONTOS EXCEDENTES POR DOBLE PERCEPCION DE RECURSOS PUBLICOS,DEP.: CAJA NACIONAL DE SALUD , PROCEDENCIA: BANCO UNION S.A., CHEQUE: 37184, FECHA DE EMISION:11/07/2018</t>
  </si>
  <si>
    <t>00099021001 DEP.DE CHEQ.AJENOS,RET.DE CAM.,CONCEPTO: ALMANZA CORDOVA ANALIA MABEL,DEP.: BANCO UNION S.A. , PROCEDENCIA: BANCO UNION S.A., CHEQUE: 158091, FECHA DE EMISION:11/07/2018</t>
  </si>
  <si>
    <t>00099021001 DEP.DE CHEQ.AJENOS,RET.DE CAM.,CONCEPTO: REMI KLAUS MANJON,DEP.: BANCO UNION S.A. , PROCEDENCIA: BANCO UNION S.A., CHEQUE: 158090, FECHA DE EMISION:11/07/2018</t>
  </si>
  <si>
    <t>00099021001 DEP.DE CHEQ.AJENOS,RET.DE CAM.,CONCEPTO: HURTADO ANTELO LUIS,DEP.: BANCO UNION S.A. , PROCEDENCIA: BANCO UNION S.A., CHEQUE: 158089, FECHA DE EMISION:11/07/2018</t>
  </si>
  <si>
    <t>00099021001 DEPOSITO DE EFECTIVO, DEPOSITANTE: HERMINIO ACARAPI ANCALLE, CONCEPTO: PERCEPCION INDEBIDA DE HABERES, CUENTA DE DEPOSITO: CUENTA UNICA DEL TESORO</t>
  </si>
  <si>
    <t>00099021001 DEPOSITO DE EFECTIVO, DEPOSITANTE: PEDRO HUGO QUISPE FERNANDEZ, CONCEPTO: DOBLE PERCEPCION, CUENTA DE DEPOSITO: CUENTA UNICA DEL TESORO</t>
  </si>
  <si>
    <t>VENTA DE DIVISAS CON TRANSFERENCIA DE FONDOS A SOLICITUD DE AGENCIA BOLIVIANA ESPACIAL - ABE SEGUN SOLICITUD 5423 REF: PAGO A LA EMPRESA WISI COMUNICACIONES S.A. POR LA ADQUISICION DE UNA LICENCIA PARA DESENCRIPTADO BISS HASTA 8 SERVICIOS, (227 EUROS), SEGUN INF - DID 12918/2018, FACTURA 000/800537 LIB. 00585012002 ABE - VENTA DE SERVICIOS COMUNICACIÓN POR DIFERENCIAL CAMBIARIO</t>
  </si>
  <si>
    <t>VENTA DE DIVISAS CON TRANSFERENCIA DE FONDOS A SOLICITUD DE AGENCIA BOLIVIANA ESPACIAL - ABE SEGUN SOLICITUD 5423 REF: PAGO A LA EMPRESA WISI COMUNICACIONES S.A. POR LA ADQUISICION DE UNA LICENCIA PARA DESENCRIPTADO BISS HASTA 8 SERVICIOS, (227 EUROS), SEGUN INF - DID 12918/2018, FACTURA 000/800537 LIB. 00585012002 ABE - VENTA DE SERVICIOS COMUNICACIÓN</t>
  </si>
  <si>
    <t>COBRO COSTOS DE PAPELERIA SEGUN TRANSFERENCIA DEL EXTERIOR POR ORDEN DE YPFB ANDINA S.A. LIB. 00513012007 YPFB - RECURSOS NACIONALIZACIÓN</t>
  </si>
  <si>
    <t>TRANSFERENCIA RECIBIDA DEL EXTERIOR SEGÚN MENSAJES SWIFT Nos. 9703-9702 (REM.EXT.) DE FECHA 11-07-2018 POR DESEMBOLSO DE CAF PRÉSTAMO CFA009277 CONST.CARR.SAN BORJA-S.IGNACIO SOLICITUD DE DESEMBOLSO NRO. 6 LIBRETA N° 00291012002 ABC-RECURSOS PROPIOS REF.: UTILES DE ESCRITORIO</t>
  </si>
  <si>
    <t>VENTA DE DIVISAS CON TRANSFERENCIA DE FONDOS A SOLICITUD DE BOLIVIA TV SEGUN SOLICITUD 5445 REF: INTELSAT: PAGO SERVICIO SATELITAL BANDA KU IS-14 CORRESPONDIENTE AL MES DE MAYO DE 2018. SEGUN INFORME CITE: CONTABILIDAD 468/2018, COMUNICACION INTERNA BTV/GT. CITE: 428/2018, ACTA DE CONFORMIDAD BTV/GT LIB. 00526012001 BOLIVIA TV - RECAUDACIONES</t>
  </si>
  <si>
    <t>VENTA DE DIVISAS CON TRANSFERENCIA DE FONDOS A SOLICITUD DE MINISTERIO DE LA PRESIDENCIA SEGUN SOLICITUD 5441 REF: DIVISAS USD 13,438.31 PAGO A HONEYWELL POR SERVICIO MANTENIMIENTO MSP MAYO 2018 PARA AERONAVE FAB 002, SEGUN INVOICE 71408809, PAGO A JP MORGAN CHASE BANK, CUENTA 9102597771. LIB. 00099021001 TGN-RECURSOS ORDINARIOS (3987)</t>
  </si>
  <si>
    <t>VENTA DE DIVISAS CON TRANSFERENCIA DE FONDOS A SOLICITUD DE BOLIVIA TV SEGUN SOLICITUD 5444 REF: INTELSAT: PAGO SERVICIO SATELITAL BANDA C CORRESPONDIENTE AL MES DE MAYO 2018, SEGUN INFORME CITE: CONTABILIDAD 469/2018, COMUNICACION INTERNA BTV/GT. CITE: 427/2018, ACTA DE CONFORMIDAD BTV/GT. 058/2018 LIB. 00526012001 BOLIVIA TV - RECAUDACIONES</t>
  </si>
  <si>
    <t>VENTA DE DIVISAS CON TRANSFERENCIA DE FONDOS A SOLICITUD DE MINISTERIO DE LA PRESIDENCIA SEGUN SOLICITUD 5440 REF: DIVISAS USD 15,060.01 PAGO A DASSAULT FALCON JET CORP. POR ADQUISICION LLANTAS DE TREN PRINCIPAL PARA AERONAVE FAB 002 Y COSTO DE ENVIO, SEGUN INVOICE 207778, 845750, PAGO A BANK OF AME LIB. 00099021001 TGN-RECURSOS ORDINARIOS (3987)</t>
  </si>
  <si>
    <t>VENTA DE DIVISAS CON TRANSFERENCIA DE FONDOS A SOLICITUD DE YACIMIENTOS PETROLIFEROS FISCALES BOLIVIANOS SEGUN SOLICITUD 5437 REF: PRE PAGO A EMPRESA NACIONAL DE ENERGIA ENEX SA POR EL SUMINISTRO DE PRODUCTO MES DE JULIO 2018 SEGUN INFORME TECNICO DE CONFORMIDAD DE PAGO UPCA 617 LIB. 00513012004 LBP-YPFB-UNICOMERCIAL (4030005415/1-2188907)</t>
  </si>
  <si>
    <t>TRANSFERENCIA RECIBIDA DEL EXTERIOR SEGÚN MENSAJES SWIFT Nos. 9812-9811 (REM.EXT.) DE FECHA 11-07-2018 POR DESEMBOLSO DE FONPLATA PRÉSTAMO BOL 30/2017 INFRAESTRUCTURA URBANA DESEMB. NRO. 6 Y 7 LIBRETA N° 00287102001 FPS-RECURSOS PROPIOS REF.: UTILES DE ESCRITORIO</t>
  </si>
  <si>
    <t>'COBRO DE'||ÚTILES DE ESCRITORIO POR EL COMPROBANTE 0927052 DE LA FECHA S/G. CORREO ELECTRONICO DE YPFB DE 23.01.2018 DEBITO DE LA LIBRETA 00513022001 YPFB - OPERACIONES</t>
  </si>
  <si>
    <t>||PAGO SERVICIOS DE INVESTIGACION DEL BANQUERO POR REVERSION DE FDOS. POR INSTRUCCIONES DE PAGO INCORRECTAS REF.: TRANSF. DE FDOS. SEGUN SOLICITUD DE YLB A FAVOR DE REED BUSINESS INFORMATION INC. LIB.00597019202 YLB-DES.INT.SALMUERA SALAR DE UYUNI PLANTA INDUSTRIAL</t>
  </si>
  <si>
    <t>||PAGO SERVICIOS DE INVESTIGACION DEL BANQUERO POR REVERSION DE FDOS. POR INSTRUCCIONES DE PAGO INCORRECTAS REF.: TRANSF. DE FDOS. SEGUN SOLICITUD DE YLB A FAVOR DE REED BUSINESS INFORMATION INC. LIB.00597019202 YLB-DES.INT.SALMUERA SALAR DE UYUNI PLANTA INDUSTRIAL (COBRO UTILES DE ESCRITORIO)</t>
  </si>
  <si>
    <t>00373024103 DEPOSITO DE EFECTIVO, DEPOSITANTE: FDI-CIERRE PROYECTO VIGENTE, CONCEPTO: APOYO A LA PRODUCCION DE LECHE "COMUNIDAD SAMA", CUENTA DE DEPOSITO: CUENTA UNICA DEL TESORO</t>
  </si>
  <si>
    <t>00099021001 DEPOSITO DE EFECTIVO, DEPOSITANTE: CRHISTIAN JOSE POLO APURI, CONCEPTO: DEVOLUCION DE RECURSOS, CUENTA DE DEPOSITO: CUENTA UNICA DEL TESORO</t>
  </si>
  <si>
    <t>00099021001 DEPOSITO DE EFECTIVO, DEPOSITANTE: GERMAN RODRIGO QUENTA CRUZ, CONCEPTO: CUMPLIMIENTO DE SANCION CONFORME RESOLUCION DE RECURSO JERARQUICO N° 798-A 2017 DE 23-11-2017. DDELP, CUENTA DE DEPOSITO: CUENTA UNICA DEL TESORO</t>
  </si>
  <si>
    <t>00591012001 DEPOSITO DE EFECTIVO, DEPOSITANTE: GABRIEL COSTAS ULO, CONCEPTO: PAGO DE ENERGIA ELECTRICA, CUENTA DE DEPOSITO: CUENTA UNICA DEL TESORO</t>
  </si>
  <si>
    <t>00099021001 DEPOSITO DE EFECTIVO, DEPOSITANTE: MIGUEL PATRICK FUENTES PANIAGUA-FUNCIONARIO, CONCEPTO: DEVOLUCION VIATICO VIAJE A VILLAMONTES C31:803, CUENTA DE DEPOSITO: CUENTA UNICA DEL TESORO</t>
  </si>
  <si>
    <t>00099021001 DEPOSITO DE EFECTIVO, DEPOSITANTE: WILLIAMS RAUL VASQUEZ ZUBIETA, CONCEPTO: DEVOLUCION VIATICO VIAJE A VILLAMONTES C31:802, CUENTA DE DEPOSITO: CUENTA UNICA DEL TESORO</t>
  </si>
  <si>
    <t>00099021001 DEPOSITO DE EFECTIVO, DEPOSITANTE: WILLIAMS RAUL VASQUEZ ZUBIETA, CONCEPTO: DEVOLUCION VIATICO VIAJE A VILLAMONTES C31:589, CUENTA DE DEPOSITO: CUENTA UNICA DEL TESORO</t>
  </si>
  <si>
    <t>00099021001 DEPOSITO DE EFECTIVO, DEPOSITANTE: ERICK GROVER QUISPE ZAPANA-FUNCIONARIO, CONCEPTO: DEVOLUCION VIATICO VIAJE A VILLAMONTES C31:591, CUENTA DE DEPOSITO: CUENTA UNICA DEL TESORO</t>
  </si>
  <si>
    <t>00099021001 DEPOSITO DE EFECTIVO, DEPOSITANTE: ELEODORO LEVINSON VILLCA CHUQUIMIA, CONCEPTO: DEVOLUCION VIATICO VIAJE A VILLAMONTES C31:594, CUENTA DE DEPOSITO: CUENTA UNICA DEL TESORO</t>
  </si>
  <si>
    <t>00099021001 DEPOSITO DE EFECTIVO, DEPOSITANTE: MARIANA ALEJANDRA ROJAS GUARACHI, CONCEPTO: DEVOLUCION VIATICO VIAJE A VILLAMONTES C31:595, CUENTA DE DEPOSITO: CUENTA UNICA DEL TESORO</t>
  </si>
  <si>
    <t>00099021001 DEPOSITO DE EFECTIVO, DEPOSITANTE: VICTOR EDUARDO VERA CANDIA, CONCEPTO: DEVOLUCION VIATICO VIAJE A VILLAMONTES C31:590, CUENTA DE DEPOSITO: CUENTA UNICA DEL TESORO</t>
  </si>
  <si>
    <t>00099021001 DEPOSITO DE EFECTIVO, DEPOSITANTE: MARTIN APAZA CORONEL, CONCEPTO: DOBLE PERCEPCION, CUENTA DE DEPOSITO: CUENTA UNICA DEL TESORO</t>
  </si>
  <si>
    <t>00047071001 DEPOSITO DE EFECTIVO, DEPOSITANTE: JOSE MANUEL PINTO CLAURE, CONCEPTO: DEVOLUCION DE VIATICOS POR FALTA DE RESOLUCIONES MINISTERIALES, CUENTA DE DEPOSITO: CUENTA UNICA DEL TESORO</t>
  </si>
  <si>
    <t>00099021001 DEPOSITO DE EFECTIVO, DEPOSITANTE: MAURICIO RODRIGUEZ CASPA, CONCEPTO: SALDO FONDO EN AVANCE, CUENTA DE DEPOSITO: CUENTA UNICA DEL TESORO</t>
  </si>
  <si>
    <t>00132022002 DEPOSITO DE EFECTIVO, DEPOSITANTE: ISRAEL MARQUEZ CONDORI TERRAZAS, CONCEPTO: DEVOLUCION DE FONDOS POR SALDOS NO UTILIZADOS-PAPELBOL, CUENTA DE DEPOSITO: CUENTA UNICA DEL TESORO</t>
  </si>
  <si>
    <t>00041044201 DEPOSITO DE EFECTIVO, DEPOSITANTE: MARIA TERESA MIRANDA, CONCEPTO: DEVOLUCION DE FONDOS NO UTILIZADOS EN EL DIA MUNDIAL DE LA LECHE, CUENTA DE DEPOSITO: CUENTA UNICA DEL TESORO</t>
  </si>
  <si>
    <t>00378012002 DEPOSITO DE EFECTIVO, DEPOSITANTE: PEREZ YUJRA FLORENTINO ISRAEL, CONCEPTO: DEVOLUCION PREVENTIVO N°334, CUENTA DE DEPOSITO: CUENTA UNICA DEL TESORO</t>
  </si>
  <si>
    <t>A:00373024105 DESEMBOLSO DE RECURSOS AL FONDO DE DESARROLLO INDIGENA PARA PROGRAMAS Y/O PROYECTOS DE LOS GOBIERNOS AUTONOMOS MUNICIPALES DE CHUQUISACA Y ORURO, S/G NOTA DE SOLICITUD CITE: FDI/DGE/EXT/Nº 335/2018 E INFORME MEFP/VTCP/DGPOT/UPCFTGN/INF/Nº 79/2018. HR.6-20460-R.</t>
  </si>
  <si>
    <t>VENTA DE DIVISAS CON TRANSFERENCIA DE FONDOS A SOLICITUD DE YACIMIENTOS PETROLIFEROS FISCALES BOLIVIANOS SEGUN SOLICITUD 5448 REF: PAGO A INTERTEK CALEB BRETT CHILE SA POR SERVICIO DE INSPECCION DE CALIDAD DE CRUDO RECONSTITUIDO POR LOS MESES DE OCTUBRE Y DICIEMBRE DE 2017 SEGUN INFORME TECNICO DE C LIB. 00513012007 YPFB - RECURSOS NACIONALIZACIÓN</t>
  </si>
  <si>
    <t>COBRO COSTOS DE PAPELERIA SEGUN TRANSFERENCIA DEL EXTERIOR POR ORDEN DE HERCO COMBUSTIBLES SA REF.: CONTRATO CONDENSADO DE GAS 22-18 LIB. 00513062001 YPFB-OPERACIONES PLANTA DE SEPARACION DE LIQUIDOS RIO GRANDE</t>
  </si>
  <si>
    <t>A:00099021001 A requerimiento de la Unidad de Administración e Información Salarial (UAIS), con nota interna CITE: MEFP/VTCP/DGPOT/UAIS/N° 3816/2018, en la cual solicita la reversión definitiva de las boletas de pago solicitados por el SENASIR, consignadas en el Comprobante de Pago N° 71637 H.R. 6-19098-R/3600.</t>
  </si>
  <si>
    <t>'COBRO DE'||UTILES DE ESCRITORIO POR EL COMPROBANTE NRO. 0927120 DE LA FECHA SEGÚN CORREO ELECTRÓNICO DE YPFB DE F.23.01.2018 DEBITO DE LA LIBRETA NRO.00513022001 YPFB - OPERACIONES</t>
  </si>
  <si>
    <t>A:00099021001 Débito Automático según nota CITE: MEFP/VTCP/DGCP/UF-65/2018, informe Técnico MEFP/VTCP/DGCP/UF-56/2017 de la Dir. Gral. de Crédito Público, Inf. Legal MEFP/DGAJ/UAJ/No.168/2017 de la Dir. Gral. Asuntos Jurídicos del MEFP que señala la procedencia, por concepto de incumplimiento al D.S. 1387 de 24 de octubre de 2012 - Fideicomiso “Rehabilitación del Complejo Metalúrgico Karachipampa”.HR 1-7777-R.</t>
  </si>
  <si>
    <t>REGULARIZACION DE TRANSFERENCIA DEL EXTERIOR SEGUN SWIFT 09712 DE FECHA 12/07/2018 ORDENANTE: TRANSPORTES AEREOS BOLIVIANOS REF.: PAGO CONSULTORIAS Y SALARIOS POR GCIA. GRAL. 14618 LIB. 00525012001 LBP-TRANSPORTES AEREOS BOLIVIANOS (4030001162)</t>
  </si>
  <si>
    <t>COBRO COSTOS DE PAPELERIA POR REGULARIZACION DE TRANSFERENCIA DEL EXTERIOR POR ORDEN DE TRANSPORTES AEREOS BOLIVIANOS REF.: PAGO CONSULTORIAS Y SALARIOS POR GCIA. GRAL. 14618 LIB. 00525012001 LBP-TRANSPORTES AEREOS BOLIVIANOS (4030001162)</t>
  </si>
  <si>
    <t>00373024103 DEPOSITO DE EFECTIVO, DEPOSITANTE: PROY SAN FRANCISCO COD:20338, CONCEPTO: DEVOLUCION DEL PROYECTO SAN FRANCISCO COD:20338, CUENTA DE DEPOSITO: CUENTA UNICA DEL TESORO</t>
  </si>
  <si>
    <t>00099021001 DEPOSITO DE EFECTIVO, DEPOSITANTE: SEGIP, CONCEPTO: REVERSION AL COMPROBANTE C-31 N° 1366 SEGUNDO FONDO OFICINA WASHINGTON FTE 41, CUENTA DE DEPOSITO: CUENTA UNICA DEL TESORO</t>
  </si>
  <si>
    <t>00099021001 DEPOSITO DE EFECTIVO, DEPOSITANTE: DR JORGE HORACIO BAZOBERRY O. C.I. 2233105 LP, CONCEPTO: DEVOLUCION POR OBSERVACIONES DE RENDICION DE CUENTAS GESTIONES PASADAS MIN DE RELACIONES EXTERIORES, CUENTA DE DEPOSITO: CUENTA UNICA DEL TESORO</t>
  </si>
  <si>
    <t>00099021001 DEPOSITO DE EFECTIVO, DEPOSITANTE: EDIFICIO CONAVI COOPROPIETARIOS, CONCEPTO: PAGO EPSAS JUNIO-2018, CUENTA DE DEPOSITO: CUENTA UNICA DEL TESORO</t>
  </si>
  <si>
    <t>00099021001 DEPOSITO DE EFECTIVO, DEPOSITANTE: CINTHYA VINO NINA, CONCEPTO: DEVOLUCION, CUENTA DE DEPOSITO: CUENTA UNICA DEL TESORO</t>
  </si>
  <si>
    <t>00099021001 DEPOSITO DE EFECTIVO, DEPOSITANTE: PAMELA PANTOJA IBIETA, CONCEPTO: DEVOLUCION DE RECURSOS POR ASIGNACION DE VIATICOS EN DEMASIA C-31 775, CUENTA DE DEPOSITO: CUENTA UNICA DEL TESORO</t>
  </si>
  <si>
    <t>00099021001 DEPOSITO DE EFECTIVO, DEPOSITANTE: SEGIP, CONCEPTO: REVERSION AL COMPROBANTE C-31 N° 1439 TERCER FONDO OFIC WASHINGTON FUENTE 41, CUENTA DE DEPOSITO: CUENTA UNICA DEL TESORO</t>
  </si>
  <si>
    <t>00099021001 DEPOSITO DE EFECTIVO, DEPOSITANTE: MARTHA FERNANDEZ PINAYA, CONCEPTO: CONCEPTO DEVOLUCION DE PAGO DEL MES DE ABRIL   RECURSOS PROPIOS, CUENTA DE DEPOSITO: CUENTA UNICA DEL TESORO</t>
  </si>
  <si>
    <t>00016011101 DEPOSITO DE EFECTIVO, DEPOSITANTE: MAGDA LAURA, CONCEPTO: DEVOLUCION, CUENTA DE DEPOSITO: CUENTA UNICA DEL TESORO</t>
  </si>
  <si>
    <t>00378012002 DEPOSITO DE EFECTIVO, DEPOSITANTE: GERARDO MARTINEZ APAZA (SENATEX), CONCEPTO: DEVOLUCION POR SALDO NO EJECUTADO DE LOS MESES JUNIO Y JULIO 2018 AL C31-333, CUENTA DE DEPOSITO: CUENTA UNICA DEL TESORO</t>
  </si>
  <si>
    <t>00099021001 DEP.DE CHEQ.AJENOS,RET.DE CAM.,CONCEPTO: COMPENSACION MENSUAL DE COTIZACIONES,DEP.: FUTURO DE BOLIVIA AFP , PROCEDENCIA: BANCO DE CREDITO DE BOLIVIA S.A., CHEQUE: 55082, FECHA DE EMISION:13/07/2018</t>
  </si>
  <si>
    <t>00099021001 DEP.DE CHEQ.AJENOS,RET.DE CAM.,CONCEPTO: PAGO POR DESCUENTO MAONTOS EXCEDENTES POR DOBLE PERCEPCION DE RECURSOS PUBLICOS,DEP.: CAJA NACIONAL DE SALUD , PROCEDENCIA: BANCO UNION S.A., CHEQUE: 37196, FECHA DE EMISION:13/07/2018</t>
  </si>
  <si>
    <t>00099021001 DEP.DE CHEQ.AJENOS,RET.DE CAM.,CONCEPTO: REMBOLSO SUBSIDIO INCAPACIDAD RETROACTIVOS GERENCIA CHUQUISACA,DEP.: CONTRALORIA GENERAL ESTADO , PROCEDENCIA: BANCO UNION S.A., CHEQUE: 5736, FECHA DE EMISION:12/07/2018</t>
  </si>
  <si>
    <t>00099021001 DEP.DE CHEQ.AJENOS,RET.DE CAM.,CONCEPTO: REMBOLSO SUBSIDIO INCAPACIDAD TEMPORAL GERENCIA SANTA CRUZ,DEP.: CONTRALORIA GENERAL DEL ESTADO , PROCEDENCIA: BANCO UNION S.A., CHEQUE: 5735, FECHA DE EMISION:12/07/2018</t>
  </si>
  <si>
    <t>00099021001 DEP.DE CHEQ.AJENOS,RET.DE CAM.,CONCEPTO: REMBOLSO  INCAPACIDAD TEMPORAL MARZO/18 OFICINA CENTRAL,DEP.: CONTRALORIA GENERAL DEL ESTADO , PROCEDENCIA: BANCO UNION S.A., CHEQUE: 5737, FECHA DE EMISION:12/07/2018</t>
  </si>
  <si>
    <t>00099021001 DEP.DE CHEQ.AJENOS,RET.DE CAM.,CONCEPTO: FRACCION COMPLEMENTARIA MENSUAL,DEP.: FUTURO DE BOLIVIA AFP , PROCEDENCIA: BANCO DE CREDITO DE BOLIVIA S.A., CHEQUE: 55084, FECHA DE EMISION:13/07/2018</t>
  </si>
  <si>
    <t>00099021001 DEP.DE CHEQ.AJENOS,RET.DE CAM.,CONCEPTO: COMPENSACION MENSUAL DE COTIZACION,DEP.: FUTURO DE BOLIVIA AFP , PROCEDENCIA: BANCO DE CREDITO DE BOLIVIA S.A., CHEQUE: 55083, FECHA DE EMISION:13/07/2018</t>
  </si>
  <si>
    <t>VENTA DE DIVISAS A SOLICITUD DE YACIMIENTOS PETROLIFEROS FISCALES BOLIVIANOS SEGUN SOLICITUD 5452 REF: PAGO A SAMSUNG ENGINEERING SA POR SERVICIO DE OPERACION Y MANTENIMIENTO ASISTIDO PPSC DE AMONIACO UREA SEPTIMA ADENDA ABRIL 2018 LIB. 00513062001 YPFB-OPERACIONES PLANTA DE SEPARACION DE LIQUIDOS RIO GRANDE</t>
  </si>
  <si>
    <t>NUMERO DE LIBRETA CUT: 00099021001 OPERACIÓN E18 TRANSFERENCIA DEL SISTEMA FINANCIERO POR CUENTA DE TERCEROS A LA CUT Devolucion de desmbolso CCG al TGN Libreta Nro 00099021001 TGN Recursos ordinarios</t>
  </si>
  <si>
    <t>VENTA DE DIVISAS CON TRANSFERENCIA DE FONDOS A SOLICITUD DE MINISTERIO DE JUSTICIA SEGUN SOLICITUD 5459 REF: DEVOLUCION DE SALDOS NO EJECUTADOS AL BANCO INTERAMERICANO DE DESARROLLO DEL PROYECTO SIPPASE VRG CONVENIO NRO ATN OC 13824 BO NOTA EXTERNA CAN CBO CA 1471 2018 Y OTRA DOCUMENTACION LIB. 00099021001 TGN-RECURSOS ORDINARIOS (3987)</t>
  </si>
  <si>
    <t>VENTA DE DIVISAS CON TRANSFERENCIA DE FONDOS A SOLICITUD DE ORGANO ELECTORAL PLURINACIONAL SEGUN SOLICITUD 5455 REF: TRANSFERENCIA A UNIORE CORRESPONDEINTE AL APORTE GESTION 2018 EN BASE A RESOLUCION DE SALA PLENA TSE-RSP-ADM N250/2018 LIB. 00670012002 OEP-TRIBUNAL SUPREMO ELECTORAL - REGISTRO CIVIL M/N (6530)</t>
  </si>
  <si>
    <t>||TRANSFERENCIA DE FONDOS S/G MENSAJE SWIFT NRO.09943 DE LA FECHA (SECTOR PÚBLICO) DEBITO DE LA LIBRETA 00117012001 DGAC, REPOSICIÓN DE ÚTILES DE ESCRITORIO.</t>
  </si>
  <si>
    <t>||TRANSFERENCIA DE FONDOS S/G FORMULARIO CITE: BUN0425/18 DE LA FECHA (HRE-TSO-3923). A SOLICITUD GOB.AUT.MCPAL.DE SACACA, LIBRETA N°00086014407.DEVOL.SALDOS NO EJECUT.</t>
  </si>
  <si>
    <t>COBRO COSTOS DE PAPELERIA SEGUN TRANSFERENCIA DEL EXTERIOR POR ORDEN DE LLAMA GAS SA LIB. 00513062001 YPFB-OPERACIONES PLANTA DE SEPARACION DE LIQUIDOS RIO GRANDE</t>
  </si>
  <si>
    <t>||TRANSFERENCIA DE FONDOS EN ATENCIÓN A MENSAJES SWIFT 09959 Y 09958 DE LA FECHA (SECTOR PUBLICO) DEBITO DE LA LIBRETA 00117012001 DGAC, REPOSICION UTILES DE ESCRITORIO.</t>
  </si>
  <si>
    <t>COBRO COSTOS DE PAPELERIA SEGUN TRANSFERENCIA DEL EXTERIOR POR ORDEN DE BG BOLIVIA CORPORATION LIB. 00513012007 YPFB - RECURSOS NACIONALIZACIÓN</t>
  </si>
  <si>
    <t>||COBRO NOTIFICACION ENMIENDA CARTAS DE CREDITO STANDBY N° GC2009517000544, GC2009515000280, GC2009515000281 BS 220 C/U Y EMISION DE CBTE. CONTABLE BS50 LIB. 00597019202 YLB-DES INT. SALMUERA SALAR DE UYUNI PLANTA INDUSTRIAL</t>
  </si>
  <si>
    <t>00099021001 DEPOSITO DE EFECTIVO, DEPOSITANTE: ERNESTO EMILIO HERRMANN RIOJA, CONCEPTO: PREVENTIVO  # 1234, CUENTA DE DEPOSITO: CUENTA UNICA DEL TESORO</t>
  </si>
  <si>
    <t>00099021001 DEPOSITO DE EFECTIVO, DEPOSITANTE: ERNESTO EMILIO HERRMANN RIOJA, CONCEPTO: PREVENTIVO # 1233, CUENTA DE DEPOSITO: CUENTA UNICA DEL TESORO</t>
  </si>
  <si>
    <t>00099021001 DEPOSITO DE EFECTIVO, DEPOSITANTE: LUIS FERNANDO TORREZ SOLARES, CONCEPTO: DEVOLUCION VIATICO VIAJE A VILLA MONTES C31:509, CUENTA DE DEPOSITO: CUENTA UNICA DEL TESORO</t>
  </si>
  <si>
    <t>00099021001 DEPOSITO DE EFECTIVO, DEPOSITANTE: LUIS FERNANDO TORREZ SOLARES, CONCEPTO: DEVOLUCION VIATICO VIAJE A VILLA MONTES C31:444, CUENTA DE DEPOSITO: CUENTA UNICA DEL TESORO</t>
  </si>
  <si>
    <t>00099021001 DEPOSITO DE EFECTIVO, DEPOSITANTE: DANIEL EUGENIO FERNANDEZ FLORES, CONCEPTO: REVERSION DE PASAJES PREV. N° 1799, CUENTA DE DEPOSITO: CUENTA UNICA DEL TESORO</t>
  </si>
  <si>
    <t>00591012001 DEPOSITO DE EFECTIVO, DEPOSITANTE: ROSEMARY CHOQUE HUANCA, CONCEPTO: SERVICIOS BASICOS, CUENTA DE DEPOSITO: CUENTA UNICA DEL TESORO</t>
  </si>
  <si>
    <t>00099021001 DEPOSITO DE EFECTIVO, DEPOSITANTE: ENDE EMPRESA NACIONAL DE ELECTRICIDAD, CONCEPTO: CUMPL DS 3034 REMUNERACION MAX JUNIO/18-WILFREDO OVANDO ROJAS, CUENTA DE DEPOSITO: CUENTA UNICA DEL TESORO</t>
  </si>
  <si>
    <t>00373024105 DEPOSITO DE EFECTIVO, DEPOSITANTE: VICENTE BLANCO MAMANI 2458098 LP, CONCEPTO: DEVOLUCION DE EXTRACTO, CUENTA DE DEPOSITO: CUENTA UNICA DEL TESORO</t>
  </si>
  <si>
    <t>00373024105 DEPOSITO DE EFECTIVO, DEPOSITANTE: VICENTE BLANCO MAMANI 2458098 LP, CONCEPTO: DEVOLUCION DEL PROYECTO, CUENTA DE DEPOSITO: CUENTA UNICA DEL TESORO</t>
  </si>
  <si>
    <t>00099021001 DEP.DE CHEQ.AJENOS,RET.DE CAM.,CONCEPTO: REEMBOLSO POR BAJAS MEDICAS DE INCAPACIDAD TEMPORAL,DEP.: MINISTERIO DE SALUD , PROCEDENCIA: BANCO UNION S.A., CHEQUE: 27985, FECHA DE EMISION:05/07/2018</t>
  </si>
  <si>
    <t>00099021001 DEP.DE CHEQ.AJENOS,RET.DE CAM.,CONCEPTO: DEVOLUCION DE REC DEL PROY PROD Y RENOV DE CULTIVARES DE CITRICOS EN LA COM DE MOCORI YANACACHI,DEP.: GOBIERNO AUTONOMO MUNICIPAL DE YANACACHI</t>
  </si>
  <si>
    <t>00373024105 DEPOSITO DE EFECTIVO, DEPOSITANTE: ANSELMO ALCON JIMENEZ  C.I.  2212045  LP., CONCEPTO: INTERESES PROY.APOYO MECANIZACION DE PRODUCC.DE QUINUA COM.DE COPACATI MUN.CALACOTO CONA 01-02-30084, CUENTA DE DEPOSITO: CUENTA UNICA DEL TESORO</t>
  </si>
  <si>
    <t>00020011103 DEPOSITO DE EFECTIVO, DEPOSITANTE: EDWIN ESCOBAR RENJIPO, CONCEPTO: REVERSION, TRAMITES ADMINISTRATIVOS VEHICULO 2054 FFA N° PREVENTIVO 3922, CUENTA DE DEPOSITO: CUENTA UNICA DEL TESORO</t>
  </si>
  <si>
    <t>00099021001 DEPOSITO DE EFECTIVO, DEPOSITANTE: GERMAN BUSTILLOS CALDERON, CONCEPTO: DEVOLUCION POR DOBLE PERCEPCION, CUENTA DE DEPOSITO: CUENTA UNICA DEL TESORO</t>
  </si>
  <si>
    <t>A:00373024105 DESEMBOLSO DE RECURSOS AL FONDO DE DESARROLLO INDIGENA PARA LOS PROGRAMAS Y/O PROYECTOS DEL GOBIERNO AUTONOMO MUNICIPAL DE COCHABAMBA S/G NOTA DE SOLICITUD CITE: FDI/DGE/EXT/Nº338/2018 E INFORME CITE: MEFP/VTCP/DGPOT/UPCFTGN/INF/Nº80/2018.</t>
  </si>
  <si>
    <t>VENTA DE DIVISAS CON TRANSFERENCIA DE FONDOS A SOLICITUD DE EMPRESA PUBLICA PRODUCTIVA CARTONES DE BOLIVIA-CARTONBOL SEGUN SOLICITUD 5470 REF: TRANSFERENCIA DE RECURSOS AL BCB PARA LA EMPRESA INTERLOG CHILE POR LA COMPRA DE PAPEL KRAFT LINER VIRGEN, DEL PROCESO CB/RPCD/SE/077/2018, AUTORIZADO SEGUN LIB. 00576012001 CARTONBOL</t>
  </si>
  <si>
    <t>VENTA DE DIVISAS CON TRANSFERENCIA DE FONDOS A SOLICITUD DE MINISTERIO DE DEFENSA SEGUN SOLICITUD 5469 REF: DIRECCION GENERAL DE INTERESES MARITIMOS FLUVIALES Y MARINA MERCANTE-PAGO POR MEMBRESIA CORRESPONDIENTE PARTICIPACION DEL ESTADO PLURINACIONAL DE BOLIVIA PROGRAMA CAPACITACION PORTUARIA UNCTAD LIB. 00020011103 MINISTERIO DE DEFENSA - INGRESOS VARIOS</t>
  </si>
  <si>
    <t>'COBRO DE'||UTILES DE ESCRITORIO POR EL COMPROBANTE CONTABLE NRO. 0927246 DE LA FECHA. S/G CORREO ELECTRÓNICO DE YPFB DE F. 23/01/2018. DEBITO DE LA LIBRETA 00513022001 YPFB - OPERACIONES.</t>
  </si>
  <si>
    <t>||TRANSFERENCIA DE FONDOS EN ATENCION A MENSAJES SWFT 09993 Y 09984 DE LA FECHA (SECTOR PUBLICO). DEBITO DE LA LIBRETA 00117012001 DGAC, REPOSICION UTILES DE ESCRITORIO.</t>
  </si>
  <si>
    <t>NUMERO DE LIBRETA CUT: 00513012008 OPERACIÓN E18 TRANSFERENCIA DEL SISTEMA FINANCIERO POR CUENTA DE TERCEROS A LA CUT TRANSFERENCIA PAGO DIVIDENDOS DE ACUERDI AJGOA DE 23 MARZO 2018 SOLICITUD YPFB TRANSIERRA SA</t>
  </si>
  <si>
    <t>'COBRO DE'||UTILES DE ESCRITORIO POR EL COMPROBANTE CONTABLE NRO. 0927279 S/G CORREO ELECTRONICO DE YPFB DE F. 23.01.2018 DEBITO DE LA LIBRETA 00513022001 YPFB - OPERACIONES</t>
  </si>
  <si>
    <t>||TRANSFERENCIA DE FONDOS EN ATENCIÓN A MENSAJE SWIFT 10032 DE LA FECHA (SECTOR PUBLICO) DEBITO DE LA LIBRETA 00117012001 DGAC, REPOSICION UTILES DE ESCRITORIO.</t>
  </si>
  <si>
    <t>00099021001 DEPOSITO DE EFECTIVO, DEPOSITANTE: ADOLFO CHAVEZ CORTEZ, CONCEPTO: DEVOLUCION POR DOBLE PERCEPCION MES JUNIO 2018, CUENTA DE DEPOSITO: CUENTA UNICA DEL TESORO</t>
  </si>
  <si>
    <t>00099021001 DEPOSITO DE EFECTIVO, DEPOSITANTE: AGENCIA ESTATAL DE VIVIENDA AEVIVIENDA, CONCEPTO: PAGO POR SERVICIO DE AGUA POTABLE POR EL MES DE JUNIO DEL EDIFICIO EX-CONAVI, CUENTA DE DEPOSITO: CUENTA UNICA DEL TESORO</t>
  </si>
  <si>
    <t>00598019201 DEPOSITO DE EFECTIVO, DEPOSITANTE: MARCELO RUIZ QUINTANILLA, CONCEPTO: DEP DE SALDO DE FONDOS EN AVANCE, CUENTA DE DEPOSITO: CUENTA UNICA DEL TESORO</t>
  </si>
  <si>
    <t>00099021001 DEPOSITO DE EFECTIVO, DEPOSITANTE: LOURDES ALIAGA ZAPATA, CONCEPTO: DOBLE PERCEPCION DEL MES DE JULIO 2018, CUENTA DE DEPOSITO: CUENTA UNICA DEL TESORO</t>
  </si>
  <si>
    <t>00099021001 DEPOSITO DE EFECTIVO, DEPOSITANTE: MINISTERIO DE ENERGIAS-MARIEL NICOLAS ALEJO, CONCEPTO: FONDOS EN AVANCE NO UTILIZADO PARCIALMENTE, CUENTA DE DEPOSITO: CUENTA UNICA DEL TESORO</t>
  </si>
  <si>
    <t>00099021001 DEPOSITO DE EFECTIVO, DEPOSITANTE: RICARDO CRISTIAN CHAMBI CHOQUE, CONCEPTO: DEVOLUCION DE FONDOS, CUENTA DE DEPOSITO: CUENTA UNICA DEL TESORO</t>
  </si>
  <si>
    <t>00081011101 DEPOSITO DE EFECTIVO, DEPOSITANTE: SILVIA VASQUEZ CHOQUE, CONCEPTO: DEVOLUCION AJUSTE AL PAGO DE REFRIGERIOS SERVICIO DE SEGURIDAD GESTION 2017, CUENTA DE DEPOSITO: CUENTA UNICA DEL TESORO</t>
  </si>
  <si>
    <t>00099021001 DEP.DE CHEQ.AJENOS,RET.DE CAM.,CONCEPTO: REMBOLSO SUBSIDIO INCAPACIDAD GERENCIA DE BENI,DEP.: CONTRALORIA GENERAL DEL ESTADO , PROCEDENCIA: BANCO UNION S.A., CHEQUE: 5743, FECHA DE EMISION:17/07/2018</t>
  </si>
  <si>
    <t>00099021001 DEP.DE CHEQ.AJENOS,RET.DE CAM.,CONCEPTO: DEVOLUCION DE SALDOS,DEP.: PROGRAMA NACIONAL DE POST ALFABETIZACION , PROCEDENCIA: BANCO UNION S.A., CHEQUE: 5625, FECHA DE EMISION:17/07/2018</t>
  </si>
  <si>
    <t>00099021001 DEP.DE CHEQ.AJENOS,RET.DE CAM.,CONCEPTO: DEVOLUCION DE SALDOS Y RETENCIONES,DEP.: PROGRAMA NACIONAL DE POST ALFABETIZACION , PROCEDENCIA: BANCO UNION S.A., CHEQUE: 5626, FECHA DE EMISION:17/07/2018</t>
  </si>
  <si>
    <t>00099021001 DEP.DE CHEQ.AJENOS,RET.DE CAM.,CONCEPTO: CECILIA FERRUFINO SERRANO,DEP.: BANCO UNION  S.A. , PROCEDENCIA: BANCO UNION S.A., CHEQUE: 158095, FECHA DE EMISION:18/07/2018</t>
  </si>
  <si>
    <t>00099021001 DEP.DE CHEQ.AJENOS,RET.DE CAM.,CONCEPTO: EVER IVAN CUSSI MARCA,DEP.: BANCO UNION  S.A. , PROCEDENCIA: BANCO UNION S.A., CHEQUE: 158093, FECHA DE EMISION:18/07/2018</t>
  </si>
  <si>
    <t>00099021001 DEP.DE CHEQ.AJENOS,RET.DE CAM.,CONCEPTO: ARACENA TABORGA JANETT,DEP.: BANCO UNION  S.A. , PROCEDENCIA: BANCO UNION S.A., CHEQUE: 158094, FECHA DE EMISION:18/07/2018</t>
  </si>
  <si>
    <t>00099021001 DEP.DE CHEQ.AJENOS,RET.DE CAM.,CONCEPTO: LISBETH TAPIA ALCOBA,DEP.: BANCO UNION  S.A. , PROCEDENCIA: BANCO UNION S.A., CHEQUE: 158092, FECHA DE EMISION:18/07/2018</t>
  </si>
  <si>
    <t>NUMERO DE LIBRETA CUT: 00086088704 OPERACIÓN E18 TRANSFERENCIA DEL SISTEMA FINANCIERO POR CUENTA DE TERCEROS A LA CUT TRANSFERENCIA DESEMBOLSO NO 20 FONABOSQUE SOLICITUD BANCO DE DESARROLLO PRODUCTIVO SAM</t>
  </si>
  <si>
    <t>VENTA DE DIVISAS CON TRANSFERENCIA DE FONDOS A SOLICITUD DE MINISTERIO DE DEFENSA SEGUN SOLICITUD 5472 REF: PRIMER PAGO A EMPRESA QUANTUM GLOBAL POR SERVICIO DE REPARACION E INSTALACION DE COMPONENTES DE AERONAVE DE EPTAM LIB. 00020011103 MINISTERIO DE DEFENSA - INGRESOS VARIOS</t>
  </si>
  <si>
    <t>VENTA DE DIVISAS CON TRANSFERENCIA DE FONDOS A SOLICITUD DE MINISTERIO DE DEFENSA SEGUN SOLICITUD 5475 REF: PAGO A EMPRESA CLASSIC 400 POR EL ARRENDAMIENTO DE MOTOR PARA AERONAVE DE EPTAM LIB. 00020011103 MINISTERIO DE DEFENSA - INGRESOS VARIOS</t>
  </si>
  <si>
    <t>NUMERO DE LIBRETA CUT: 00099021001 OPERACIÓN E18 TRANSFERENCIA DEL SISTEMA FINANCIERO POR CUENTA DE TERCEROS A LA CUT Devolucion de pagos CC no cobrados por afiliados Civiles y Militares correspondiente al periodo de Marzo 2018, Libreta Nro 00099021001 TGN Recursos Ordinarios</t>
  </si>
  <si>
    <t>NUMERO DE LIBRETA CUT: 00099021001 OPERACIÓN E18 TRANSFERENCIA DEL SISTEMA FINANCIERO POR CUENTA DE TERCEROS A LA CUT Devolucion pagos en exceso Gobierno Autonomo Departamental de Potosi, Libreta Nro 00099021001 TGN- Recursos Ordinarios</t>
  </si>
  <si>
    <t>||TRANSF.FDOS.SG.NOTA MIN.MEDIO AMBIENTE Y AGUA CITE:307,RECIB.EN LA FECHA (TRAM-TSO-3938) REF:TRANSF.FDOS.P/FASE IMPLEMENTACION,OPERACION Y MANTENIMIENTO PROY.APOYO EXPERTICIA,ESTUDIOS Y ASISTENCIA TEC.SECTOR AGUA Y MEDIO AMBIENTE-PAERE. UTIL.ESCRIT.CANCEL.EN EFECTIVO. ABONO EN LA LIBRETA N° 00086018051 MMAYA-BS FORT.INST.APOYO EXPERTICIA ASISTENCIA</t>
  </si>
  <si>
    <t>NUMERO DE LIBRETA CUT: 00099021001 OPERACIÓN E18 TRANSFERENCIA DEL SISTEMA FINANCIERO POR CUENTA DE TERCEROS A LA CUT Devolucion pagos en exceso Direccion Departamental de Educacion Cochabamba, Libreta Nro 00099021001 TGN Recursos Ordinarios</t>
  </si>
  <si>
    <t>COBRO COSTOS DE PAPELERIA SEGUN TRANSFERENCIA DEL EXTERIOR POR ORDEN DE REPSOL E + P BOLIVIA SA. LIB. 00513012007 YPFB - RECURSOS NACIONALIZACIÓN</t>
  </si>
  <si>
    <t>COBRO COSTOS DE PAPELERIA SEGUN TRANSFERENCIA DEL EXTERIOR POR ORDEN DE REPSOL EYP BOLIVIA SA. LIB. 00513012007 YPFB - RECURSOS NACIONALIZACIÓN</t>
  </si>
  <si>
    <t>COBRO COSTOS DE PAPELERIA POR REGULARIZACION DE TRANSFERENCIA DEL EXTERIOR POR ORDEN DE TOTAL TREASURY SASU LIB. 00513012007 YPFB - RECURSOS NACIONALIZACIÓN</t>
  </si>
  <si>
    <t>00099021001 DEPOSITO DE EFECTIVO, DEPOSITANTE: MARLENE PAOLA CHURA SALCEDO, CONCEPTO: REVERSION DE BOLETA DE HABER MENSUAL, CUENTA DE DEPOSITO: CUENTA UNICA DEL TESORO</t>
  </si>
  <si>
    <t>00020031101 DEPOSITO DE EFECTIVO, DEPOSITANTE: RI 27 " ANTOFAGASTA ", CONCEPTO: SALDO NO EJECUTADO POR LOS MESES DE ENERO,FEBRERO,MARZO,ABRIL Y MAYO, CUENTA DE DEPOSITO: CUENTA UNICA DEL TESORO</t>
  </si>
  <si>
    <t>00099021001 DEPOSITO DE EFECTIVO, DEPOSITANTE: JORDAN ARMANDO PACO NINA  CI. 4924430  LP., CONCEPTO: VIATICOS CUMBRE DE GAS, CUENTA DE DEPOSITO: CUENTA UNICA DEL TESORO</t>
  </si>
  <si>
    <t>00099021001 DEPOSITO DE EFECTIVO, DEPOSITANTE: ROLANDO VICTOR MARCA CASTILLO, CONCEPTO: ASIGNACION DE VIATICOS EN DEMASIA, CUENTA DE DEPOSITO: CUENTA UNICA DEL TESORO</t>
  </si>
  <si>
    <t>00099021001 DEPOSITO DE EFECTIVO, DEPOSITANTE: ALEJANDRO RICARDO FERNANDEZ ENRIQUEZ, CONCEPTO: DEVOLUCION DE BONO AL - CARGO, CUENTA DE DEPOSITO: CUENTA UNICA DEL TESORO</t>
  </si>
  <si>
    <t>00099021001 DEPOSITO DE EFECTIVO, DEPOSITANTE: NELSON MAYRON AVERANGA TORREZ, CONCEPTO: REVERSION POR PASAJES, CUENTA DE DEPOSITO: CUENTA UNICA DEL TESORO</t>
  </si>
  <si>
    <t>00099021001 DEPOSITO DE EFECTIVO, DEPOSITANTE: EDWIN MEDRANO MACHACA, CONCEPTO: REVERSION PASAJES PREV.  5723, CUENTA DE DEPOSITO: CUENTA UNICA DEL TESORO</t>
  </si>
  <si>
    <t>00099021001 DEP.DE CHEQ.AJENOS,RET.DE CAM.,CONCEPTO: TRIBUNAL CONSTITUCIONAL (SUCRE)-DEVOL INCAPACIDAD TEMPORAL,DEP.: CAJA PETROLERA DE SALUD , PROCEDENCIA: BANCO UNION S.A., CHEQUE: 18432, FECHA DE EMISION:05/07/2018</t>
  </si>
  <si>
    <t>00099021001 DEP.DE CHEQ.AJENOS,RET.DE CAM.,CONCEPTO: CARDOZO URIBE AIDEE LOURDES,DEP.: BANCO UNION  S.A. , PROCEDENCIA: BANCO UNION S.A., CHEQUE: 158099, FECHA DE EMISION:19/07/2018</t>
  </si>
  <si>
    <t>00099021001 DEP.DE CHEQ.AJENOS,RET.DE CAM.,CONCEPTO: CAMACHO CAMACHO ANGEL,DEP.: BANCO UNION  S.A. , PROCEDENCIA: BANCO UNION S.A., CHEQUE: 158098, FECHA DE EMISION:19/07/2018</t>
  </si>
  <si>
    <t>00099021001 DEP.DE CHEQ.AJENOS,RET.DE CAM.,CONCEPTO: VELASQUEZ CHAVARRIA ANGELA MARIA,DEP.: BANCO UNION  S.A. , PROCEDENCIA: BANCO UNION S.A., CHEQUE: 158100, FECHA DE EMISION:19/07/2018</t>
  </si>
  <si>
    <t>00591012001 DEPOSITO DE EFECTIVO, DEPOSITANTE: COUSINS'S RESTAURANTE FUSION, CONCEPTO: PAGO DE SERVICIOS BASICOS ABRIL Y MAYO, CUENTA DE DEPOSITO: CUENTA UNICA DEL TESORO</t>
  </si>
  <si>
    <t>00099021001 DEPOSITO DE EFECTIVO, DEPOSITANTE: RAUL BALBOA QUISPE, CONCEPTO: DEVOLUCION DE VIATICOS, CUENTA DE DEPOSITO: CUENTA UNICA DEL TESORO</t>
  </si>
  <si>
    <t>00099021001 DEPOSITO DE EFECTIVO, DEPOSITANTE: ANTONIO FRANZ ORTIZ SANJINES, CONCEPTO: DEV SERVICIO DE TELEFONIA SEGUN NOTA PGE/DGAA/NOT/E/01/18, CUENTA DE DEPOSITO: CUENTA UNICA DEL TESORO</t>
  </si>
  <si>
    <t>00373024103 DEPOSITO DE EFECTIVO, DEPOSITANTE: ARMINIO ALVAREZ ARREDONDO, CONCEPTO: FDI-CIERRE PROY VIG TRANSF POR EL FDPPIOYCC"FORT A LA PROD DE MED KALLAWAYA EN 4 COM DE LA PROV B. S, CUENTA DE DEPOSITO: CUENTA UNICA DEL TESORO</t>
  </si>
  <si>
    <t>PROVISION DE FONDOS A SOLICITUD DE YACIMIENTOS PETROLIFEROS FISCALES BOLIVIANOS SEGUN SOLICITUD YPFB-0183-2018 REF: PAGO SERV INTERRUMPIBLE TRANS GN MAYO 2018 A YPFB TRANSIERRA SA LIB. 00513012007 YPFB - RECURSOS NACIONALIZACIÓN</t>
  </si>
  <si>
    <t>PROVISION DE FONDOS A SOLICITUD DE YACIMIENTOS PETROLIFEROS FISCALES BOLIVIANOS SEGUN SOLICITUD YPFB-0181-2018 REF: PAGO SERV INTERRUMPIBLE TRANS GN ABRIL 2018 A YPFB TRANSIERRA SA LIB. 00513012007 YPFB - RECURSOS NACIONALIZACIÓN</t>
  </si>
  <si>
    <t>VENTA DE DIVISAS A SOLICITUD DE YACIMIENTOS PETROLIFEROS FISCALES BOLIVIANOS SEGUN SOLICITUD 5485 REF: PAGO A SAMSUNG ENGINEERING SA POR SERVICIO DE OPERACION Y MANTENIMIENTO ASISTIDO DE LA PLANTA AMONIACO UREA QUINTA ADENDA MARZO 2018 LIB. 00513062001 YPFB-OPERACIONES PLANTA DE SEPARACION DE LIQUIDOS RIO GRANDE</t>
  </si>
  <si>
    <t>TRANSFERENCIA RECIBIDA DEL EXTERIOR SEGÚN MENSAJES SWIFT Nos. 10136-10135 (REM.EXT.) DE FECHA 19-07-2018 POR DESEMBOLSO DE CAF PRÉSTAMO CFA007142 PROGRAMA SECTORIAL TRANSPORTE SOLICITUD DE DESEMBOLSO NRO. 107 LIBRETA N° 00291012002 ABC-RECURSOS PROPIOS REF.: UTILES DE ESCRITORIO</t>
  </si>
  <si>
    <t>VENTA DE DIVISAS CON TRANSFERENCIA DE FONDOS A SOLICITUD DE MINISTERIO DE GOBIERNO SEGUN SOLICITUD 5480 REF: HABERES AGREGADOS Y ADJUNTOS DE LA POLICIA BOLIVIANA EN EL EXTERIOR DEL PAIS (ABONO CUENTAS EN EL EXTERIOR) CORRESPONDIENTE AL MES DE JUNIO/2018 SEGUN PLANILLA ADJUNTA LIB. 00099021001 TGN-RECURSOS ORDINARIOS (3987)</t>
  </si>
  <si>
    <t>TRANSFERENCIA DE FONDOS AL EXTERIOR A SOLICITUD DE TESORO GENERAL DE LA NACION SEGUN SOLICITUD 5487 REF: REF.: BOLIVIA (CORE CONTRIBUTION 2018), PAGO AL FONDO DE POBLACION DE LAS NACIONES UNIDAS (UNFPA), POR CONCEPTO DE MEMBRESIA POR USD6.000,00, SEGUN SOLICITUD VRE-DGRM-CS-132/2018. LIB. 00099021001 TGN-RECURSOS ORDINARIOS (3987)</t>
  </si>
  <si>
    <t>TRANSFERENCIA DE FONDOS AL EXTERIOR A SOLICITUD DE TESORO GENERAL DE LA NACION SEGUN SOLICITUD 5486 REF: PAGO AL CENTRO REGIONAL DE SISMOLOGIA PARA AMERICA DEL SUR (CERESIS), POR CONCEPTO DE MEMBRESIA POR USD1.000,00, SEGUN SOLICITUD VRE-DGRM-CS-124/2018. LIB. 00099021001 TGN-RECURSOS ORDINARIOS (3987)</t>
  </si>
  <si>
    <t>'COBRO DE'||UTILES DE ESCRITORIO POR EL COMPROBANTE CONTABLE NRO 0927483 DE LA FECHA, SEGÚN CORREO ELECTRÓNICO DE YPFB DE F. 23/01/2018. DEBITO DE LA LIBRETA 00513022001 YPFB - OPERACIONES</t>
  </si>
  <si>
    <t>'COBRO DE'||UTILES DE ESCRITORIO POR EL COMPROBANTE CONTABLE NRO. 0927460 DE LA FECHA, SEGÚN CORREO ELECTRÓNICO DE LA YPFB DE F. 23/01/2018. DEBITO DE LA LIBRETA 00513022001 YPFB - OPERACIONES.</t>
  </si>
  <si>
    <t>NUMERO DE LIBRETA CUT: 00015031101 OPERACIÓN E18 TRANSFERENCIA DEL SISTEMA FINANCIERO POR CUENTA DE TERCEROS A LA CUT TRANSFERENCIA DEVOLUCION PAGOS EN EXCESO SOLICITUD UNIVIDA SA</t>
  </si>
  <si>
    <t>A:00373024105 Desembolso de recursos al Fondo de Desarrollo Indígena para Programas y/o Proyectos de los Gobiernos Autónomos Municipales de La Paz, Cochabamba, Potosi, Tarija y Santa Cruz CITE: FDI/DGE/EXT/Nº 341 y 342/2018 e informe CITE: MEFP/VTCP/DGPOT/UPCFTGN/INF/N° 84/2018. H.R. 6-21132-R; 6-21130-R.</t>
  </si>
  <si>
    <t>||TRANSFERENCIA DE FONDOS S/G. MENSAJE SWIFT NRO. 10178 Y 10176 DE LA FECHA (SECTOR PÚBLICO). DEBITO DE LA LIBRETA 00117012001 DGAC, REPOSICION DE UTILES ESCOLARES.</t>
  </si>
  <si>
    <t>00099021001 DEPOSITO DE EFECTIVO, DEPOSITANTE: ARMANDO OTALORA MONTES, CONCEPTO: REVERSION CUMBRE DEL GAS, CUENTA DE DEPOSITO: CUENTA UNICA DEL TESORO</t>
  </si>
  <si>
    <t>00099021001 DEPOSITO DE EFECTIVO, DEPOSITANTE: CRISTIAN ROLANDO HEREDIA ANGULO, CONCEPTO: REVERSION CUMBRE DEL GAS, CUENTA DE DEPOSITO: CUENTA UNICA DEL TESORO</t>
  </si>
  <si>
    <t>00099021001 DEPOSITO DE EFECTIVO, DEPOSITANTE: EDDY MARCELO GUARACHI FERNANDEZ, CONCEPTO: REVERSION CUMBRE DEL GAS, CUENTA DE DEPOSITO: CUENTA UNICA DEL TESORO</t>
  </si>
  <si>
    <t>00099021001 DEPOSITO DE EFECTIVO, DEPOSITANTE: SENASIR-JORGE JESUS JULIO GONZALES B., CONCEPTO: DEVOLUCION DE DINERO, CUENTA DE DEPOSITO: CUENTA UNICA DEL TESORO</t>
  </si>
  <si>
    <t>00070011102 DEPOSITO DE EFECTIVO, DEPOSITANTE: ELIAS FLORES GALARZA, CONCEPTO: DEVOLUCION DE VIATICOS, CUENTA DE DEPOSITO: CUENTA UNICA DEL TESORO</t>
  </si>
  <si>
    <t>00099021001 DEPOSITO DE EFECTIVO, DEPOSITANTE: FUNDACION BRIGADA MEDICA CUBANA, CONCEPTO: DEVOLUCION POR CONCEPTO DE COMBUSTIBLE Y LUBRICANTES CORRESPONDIENTE MES JUNIO, CUENTA DE DEPOSITO: CUENTA UNICA DEL TESORO</t>
  </si>
  <si>
    <t>00099021001 DEPOSITO DE EFECTIVO, DEPOSITANTE: FUNDACION BRIGADA MEDICA CUBANA, CONCEPTO: DEVOLUCION POR CONCEPTO DE ALIMENTOS CORRESPONDIENTE AL MES JUNIO, CUENTA DE DEPOSITO: CUENTA UNICA DEL TESORO</t>
  </si>
  <si>
    <t>00099021001 DEPOSITO DE EFECTIVO, DEPOSITANTE: FUNDACION BRIGADA MEDICA CUBANA, CONCEPTO: DEVOLUCION POR CONCEPTO DE GAS LICUADO CORRESPONDIENTE AL MES JUNIO, CUENTA DE DEPOSITO: CUENTA UNICA DEL TESORO</t>
  </si>
  <si>
    <t>00099021001 DEPOSITO DE EFECTIVO, DEPOSITANTE: FUNDACION BRIGADA MEDICA CUBANA, CONCEPTO: DEVOLUCION POR CONCEPTO DE COMUNICACIONES CORRESPONDIENTE AL MES JUNIO, CUENTA DE DEPOSITO: CUENTA UNICA DEL TESORO</t>
  </si>
  <si>
    <t>00099021001 DEPOSITO DE EFECTIVO, DEPOSITANTE: FUNDACION BRIGADA MEDICA CUBANA, CONCEPTO: DEVOL POR CONCEPTO DE MANTENIMIENTO REPARACION VEHICULOS MAQUINARIAS Y EQUIPOS CORRESP MES JUNIO, CUENTA DE DEPOSITO: CUENTA UNICA DEL TESORO</t>
  </si>
  <si>
    <t>00099021001 DEPOSITO DE EFECTIVO, DEPOSITANTE: FUNDACION BRIGADA MEDICA CUBANA, CONCEPTO: DEVOLUCION POR CONCEPTO DE MATENIMIENTO DE INMUEBLE CORRESPONDIENTE MES JUNIO, CUENTA DE DEPOSITO: CUENTA UNICA DEL TESORO</t>
  </si>
  <si>
    <t>00099021001 DEPOSITO DE EFECTIVO, DEPOSITANTE: FUNDACION BRIGADA MEDICA CUBANA, CONCEPTO: DEVOLUCION POR CONCEPTO TASAS (PEAJES) CORRESPONDIENTE MES JUNIO, CUENTA DE DEPOSITO: CUENTA UNICA DEL TESORO</t>
  </si>
  <si>
    <t>00373024103 DEPOSITO DE EFECTIVO, DEPOSITANTE: PEDRO YANAHUAYA CATARI, CONCEPTO: DEVOLUCION DEL FONDO DE APOYO A LA PRODUCCION, CUENTA DE DEPOSITO: CUENTA UNICA DEL TESORO</t>
  </si>
  <si>
    <t>00099021001 DEPOSITO DE EFECTIVO, DEPOSITANTE: F.F. A.A. JESUS ALBERTO ALCON QUISPE, CONCEPTO: VIATICOS CUMBRE DEL GAS, CUENTA DE DEPOSITO: CUENTA UNICA DEL TESORO</t>
  </si>
  <si>
    <t>00035011105 DEPOSITO DE EFECTIVO, DEPOSITANTE: MARCO ANTONIO ROSALES HUAMPO, CONCEPTO: DEVOLUCION DE VIATICOS, CUENTA DE DEPOSITO: CUENTA UNICA DEL TESORO</t>
  </si>
  <si>
    <t>00035011105 DEPOSITO DE EFECTIVO, DEPOSITANTE: CARLOS JOSE BENAVIDES FERNANDEZ, CONCEPTO: DEVOLUCION DE VIATICOS, CUENTA DE DEPOSITO: CUENTA UNICA DEL TESORO</t>
  </si>
  <si>
    <t>00099021001 DEPOSITO DE EFECTIVO, DEPOSITANTE: LUIS PEDRO KANTUTA GOITIA, CONCEPTO: DEPÓSITO, CUENTA DE DEPOSITO: CUENTA UNICA DEL TESORO</t>
  </si>
  <si>
    <t>00132012005 DEPOSITO DE EFECTIVO, DEPOSITANTE: WILLIAM BALDERRAMA ANTEQUERA, CONCEPTO: DEVOLUCION FOMENTO A LAS EMPRESAS PRODUCTIVAS AZUCARBOL  174/2013, CUENTA DE DEPOSITO: CUENTA UNICA DEL TESORO</t>
  </si>
  <si>
    <t>00132012005 DEPOSITO DE EFECTIVO, DEPOSITANTE: MARCO ANTONIO FLORES REINAGA, CONCEPTO: DEVOLUCION, CUENTA DE DEPOSITO: CUENTA UNICA DEL TESORO</t>
  </si>
  <si>
    <t>00099021001 DEPOSITO DE EFECTIVO, DEPOSITANTE: CLAUDIA UREÑA ZAMBRANA-TCP, CONCEPTO: DEVOLUCION DE VIATICOS MAGISTRADA JULIA ELIZABETH CORNEJO GALLARDO PREVENTIVO 504, CUENTA DE DEPOSITO: CUENTA UNICA DEL TESORO</t>
  </si>
  <si>
    <t>00526012001 DEPOSITO DE EFECTIVO, DEPOSITANTE: CARLOS VASQUEZ FERNANDEZ, CONCEPTO: DEVOLUCION DE VIATICOS, CUENTA DE DEPOSITO: CUENTA UNICA DEL TESORO</t>
  </si>
  <si>
    <t>00580012001 DEPOSITO DE EFECTIVO, DEPOSITANTE: DEPOSITOS ADUANEROS BOLIVIANOS, CONCEPTO: REVERSION SERVICIO TELEFONIA JUNIO PREV-383/18, CUENTA DE DEPOSITO: CUENTA UNICA DEL TESORO</t>
  </si>
  <si>
    <t>00099021001 DEP.DE CHEQ.AJENOS,RET.DE CAM.,CONCEPTO: PAGO POR INCAPACIDAD TEMPORAL DEL PERSONAL MES DE MARZO DE 2018,DEP.: CAJA DE SALUD DE CAMINOS Y R.A. , PROCEDENCIA: BANCO UNION S.A., CHEQUE: 9401, FECHA DE EMISION:12/07/2018</t>
  </si>
  <si>
    <t>00099021001 DEP.DE CHEQ.AJENOS,RET.DE CAM.,CONCEPTO: SANCHEZ SEA HILDA ROSARIO,DEP.: BANCO UNION  S.A. , PROCEDENCIA: BANCO UNION S.A., CHEQUE: 158101, FECHA DE EMISION:20/07/2018</t>
  </si>
  <si>
    <t>00070011102 DEP.DE CHEQ.AJENOS,RET.DE CAM.,CONCEPTO: PAGO DE TRIBUTOS FISCALES EN DEMASIA JUNIO/18,DEP.: MINISTERIO DE TRABAJO , PROCEDENCIA: BANCO UNION S.A., CHEQUE: 8766, FECHA DE EMISION:19/07/2018</t>
  </si>
  <si>
    <t>00086031101 DEP.DE CHEQ.AJENOS,RET.DE CAM.,CONCEPTO: DEP. POR REVERSION DE FONDOS,DEP.: SERNAP-MADIDI , PROCEDENCIA: BANCO UNION S.A., CHEQUE: 1520, FECHA DE EMISION:30/06/2018</t>
  </si>
  <si>
    <t>00020031101 DEPOSITO DE EFECTIVO, DEPOSITANTE: RODMY FREDDY PARY TITO, CONCEPTO: REVERSION PROTECCION Y VIGILANCIA ( MISICUNI ), CUENTA DE DEPOSITO: CUENTA UNICA DEL TESORO</t>
  </si>
  <si>
    <t>00099021001 DEPOSITO DE EFECTIVO, DEPOSITANTE: RAUL OMAR BALDERRAMA GOMEZ, CONCEPTO: REVERSION COMBUSTIBLE MES DICIEMBRE 2017, CUENTA DE DEPOSITO: CUENTA UNICA DEL TESORO</t>
  </si>
  <si>
    <t>00099021001 DEPOSITO DE EFECTIVO, DEPOSITANTE: JULIA ELIZABETH AZAEDA TRINO, CONCEPTO: DOBLE PERCEPCION, CUENTA DE DEPOSITO: CUENTA UNICA DEL TESORO</t>
  </si>
  <si>
    <t>00526012001 DEPOSITO DE EFECTIVO, DEPOSITANTE: ALEXANDRO SARSURI FLORES BOLIVIA TV, CONCEPTO: DEVOLUCION VIATICOS VIAJE A CUBA, CUENTA DE DEPOSITO: CUENTA UNICA DEL TESORO</t>
  </si>
  <si>
    <t>00099021001 DEPOSITO DE EFECTIVO, DEPOSITANTE: JUAN PABLO VILLA NUÑEZ, CONCEPTO: REVERSION PASAJES, CUENTA DE DEPOSITO: CUENTA UNICA DEL TESORO</t>
  </si>
  <si>
    <t>00099021001 DEPOSITO DE EFECTIVO, DEPOSITANTE: JONATHAN YERSON FLORES FLORES CI.  8312830  LP., CONCEPTO: CUMBRE FORO EXPORTADORES DEL GAS, CUENTA DE DEPOSITO: CUENTA UNICA DEL TESORO</t>
  </si>
  <si>
    <t>00099021001 DEPOSITO DE EFECTIVO, DEPOSITANTE: BORIS MONTAÑO LOPEZ, CONCEPTO: POR DEVOLUCION DE SUELDO, CUENTA DE DEPOSITO: CUENTA UNICA DEL TESORO</t>
  </si>
  <si>
    <t>00099021001 DEPOSITO DE EFECTIVO, DEPOSITANTE: ERIKA ARAOZ RIOJA, CONCEPTO: POR DEVOLUCION DE SUELDO, CUENTA DE DEPOSITO: CUENTA UNICA DEL TESORO</t>
  </si>
  <si>
    <t>A:00373024105 DESEMBOLSO DE RECURSOS AL FONDO DE DESARROLLO INDIGENA PARA PROGRAMAS Y/O PROYECTOS DE LOS GOBIERNOS AUTONOMOS MUNICIPALES S/G SOLICITUD DEL FDI CITE: FDI/DGE/EXT/Nº 335, 346 Y 348/2018 E INFORME MEFP/VTCP/DGPOT/INF/Nº85/2018. H.R. 6-21640-R; 6-21639-R Y 6-21803-R.</t>
  </si>
  <si>
    <t>||TRANSFERENCIA DE FONDOS S/G MENSAJE SWIFT NRO. 10198 DE LA FECHA (SECTOR PÚBLICO). DEBITO DE LA LIBRETA 00117012001 DGAC, REPOSICION DE UTILES DE ESCRITORIO.</t>
  </si>
  <si>
    <t>||COBRO COMISION POR TRANSFERENCIA 0,10% S/USD 393.449,80, REEMB. GTOS DE COMUNICACION BS220 EMISION DE CBTE. CONTABLE BS50.- REF.: PAGO N°2 LC I-2018-06 DE ACUERDO A CBTE. ADJUNTO DE LA FECHA CTA. 00597019202 SALMUERA SALAR DE UYUNI PLANTA INDUSTRIAL REF: COM. TRANSF. PAGO LC I-2018-06</t>
  </si>
  <si>
    <t>'COBRO DE'||UTILES DE ESCRITORIO POR EL COMPROBANTE CONTABLE NRO. 0927582 DE LA FECHA, SEGÚN CORREO ELECTRÓNICO DE YPFB DE F. 23/01/2018. DEBITO DE LA LIBRETA 00513022001 YPFB - OPERACIONES.</t>
  </si>
  <si>
    <t>'COBRO DE'||UTILES DE ESCRITORIO POR EL COMPROBANTE CONTABLE NRO. 0927591 DE LA FECHA, SEGÚN CORREO ELECTRÓNICO DE YPFB DE F. 23/01/2018. DEBITO DE LA LIBRETA 00513022001 YPFB - OPERACIONES.</t>
  </si>
  <si>
    <t>00099021001 DEPOSITO DE EFECTIVO, DEPOSITANTE: CATTY JANET LOURDES SANJINES LEMUZ, CONCEPTO: DOBLE PERCEPCION, CUENTA DE DEPOSITO: CUENTA UNICA DEL TESORO</t>
  </si>
  <si>
    <t>00373024103 DEPOSITO DE EFECTIVO, DEPOSITANTE: PROD.DE CITRICOS Y BANANO CENTRAL 16 DE JULIO, CONCEPTO: DEVOLUCION DE FONDOS DE FDI-CIERRE PROYECTOS VIGENTES TRANSFERIDOS POR EL FDPPIOYCC, CUENTA DE DEPOSITO: CUENTA UNICA DEL TESORO</t>
  </si>
  <si>
    <t>00585012002 DEPOSITO DE EFECTIVO, DEPOSITANTE: AGENCIA BOLIVIANA ESPACIAL - ABE- JUAN R. QUISPE, CONCEPTO: DEVOLUCION DE FONDOS, CUENTA DE DEPOSITO: CUENTA UNICA DEL TESORO</t>
  </si>
  <si>
    <t>00099021001 DEPOSITO DE EFECTIVO, DEPOSITANTE: ARTURO J. FERNANDEZ PEÑA, CONCEPTO: DEVOLUCION DOBLE PERCEPCION SENASIR 2DO DEP., CUENTA DE DEPOSITO: CUENTA UNICA DEL TESORO</t>
  </si>
  <si>
    <t>00378012002 DEPOSITO DE EFECTIVO, DEPOSITANTE: MARCO ANTONIO USNAYO E., CONCEPTO: DEVOLUCION PREVENTIVO N° 341, CUENTA DE DEPOSITO: CUENTA UNICA DEL TESORO</t>
  </si>
  <si>
    <t>00373024103 DEPOSITO DE EFECTIVO, DEPOSITANTE: APOYO A LA PROD DE OVINOS CANTON V. MACAMACA, CONCEPTO: DEVOLUCION DE SALDOS E INTERESES, CUENTA DE DEPOSITO: CUENTA UNICA DEL TESORO</t>
  </si>
  <si>
    <t>00099021001 DEPOSITO DE EFECTIVO, DEPOSITANTE: DELIA AMANDA QUISBERT POMA, CONCEPTO: DEVOLUCION DE SALDOS NO EJECUTADOS, CUENTA DE DEPOSITO: CUENTA UNICA DEL TESORO</t>
  </si>
  <si>
    <t>00526012001 DEPOSITO DE EFECTIVO, DEPOSITANTE: BOLIVIA TV - ALDO MIRANDA GUTIERREZ, CONCEPTO: DEVOLUCION DE VIATICOS, CUENTA DE DEPOSITO: CUENTA UNICA DEL TESORO</t>
  </si>
  <si>
    <t>00598019201 DEPOSITO DE EFECTIVO, DEPOSITANTE: GIMENA SCHMIDT, CONCEPTO: SALDO DE FONDO EN AVANCE, CUENTA DE DEPOSITO: CUENTA UNICA DEL TESORO</t>
  </si>
  <si>
    <t>00099021001 DEPOSITO DE EFECTIVO, DEPOSITANTE: MONICA PATRICIA SEA ARAMAYO, CONCEPTO: REGULARIZACION POR TOPE SALARIAL FEB-17 A DIC-17, CUENTA DE DEPOSITO: CUENTA UNICA DEL TESORO</t>
  </si>
  <si>
    <t>00099021001 DEPOSITO DE EFECTIVO, DEPOSITANTE: ISAAC QUECAÑA SURCO, CONCEPTO: REVERSION DE BOLETA DE HABER MENSUAL DE ABRIL / 2018, CUENTA DE DEPOSITO: CUENTA UNICA DEL TESORO</t>
  </si>
  <si>
    <t>00070014201 DEPOSITO DE EFECTIVO, DEPOSITANTE: FABIOLA ROLLANO PEÑA, CONCEPTO: DEVOLUCION DE VIATICOS, CUENTA DE DEPOSITO: CUENTA UNICA DEL TESORO</t>
  </si>
  <si>
    <t>00099021001 DEPOSITO DE EFECTIVO, DEPOSITANTE: RAM-2 "BOLIVAR", CONCEPTO: DEVOLUCION DE COMBUSTIBLE, CUENTA DE DEPOSITO: CUENTA UNICA DEL TESORO</t>
  </si>
  <si>
    <t>00099021001 DEP.DE CHEQ.AJENOS,RET.DE CAM.,CONCEPTO: INTURIAS GUEVARA JOSE,DEP.: BANCO UNION S.A. , PROCEDENCIA: BANCO UNION S.A., CHEQUE: 158102, FECHA DE EMISION:23/07/2018</t>
  </si>
  <si>
    <t>00099021001 DEP.DE CHEQ.AJENOS,RET.DE CAM.,CONCEPTO: INTURIAS GUEVARA JOSE,DEP.: BANCO UNION S.A. , PROCEDENCIA: BANCO UNION S.A., CHEQUE: 158104, FECHA DE EMISION:23/07/2018</t>
  </si>
  <si>
    <t>00291012008 DEPOSITO DE EFECTIVO, DEPOSITANTE: COINSER LTDA., CONCEPTO: PAGO POR SERV DE ENSAYO DE LABORATORIO DE CEMENTO ASFALTICO MODIFICADO CON POLINERO ELASTUBIT 60-85, CUENTA DE DEPOSITO: CUENTA UNICA DEL TESORO</t>
  </si>
  <si>
    <t>00099021001 DEPOSITO DE EFECTIVO, DEPOSITANTE: DANIEL ANDRES ORTIZ CORDERO, CONCEPTO: DEVOLUCION DE PASAJES ALIMENTACION Y VIATICOS GESTION 2017-FORO DEL GAS, CUENTA DE DEPOSITO: CUENTA UNICA DEL TESORO</t>
  </si>
  <si>
    <t>TRANSFERENCIA DEL EXTERIOR SEGUN SWIFT NOS.10300-10295 DE FECHA 23/07/2018 ORDENANTE: CONSULADO GENERAL DE BOLIVIA-BUENOS AIRES ARGETNINA REF:SERVICIOS DEL GOBIERNO LIB. 00340012005 SEGIP - RECAUDACION EXTERIOR - CEDULAS DE IDENTIDAD</t>
  </si>
  <si>
    <t>NUMERO DE LIBRETA CUT: 00099021001 OPERACIÓN E18 TRANSFERENCIA DEL SISTEMA FINANCIERO POR CUENTA DE TERCEROS A LA CUT Devolucion pagos en exceso Gobierno autonomo departamental de La Paz Libreta Nro 00099021001 TGN recursos ordinarios</t>
  </si>
  <si>
    <t>||REGULARIZACIÓN DE NUESTRA OPERACIÓN NRO. 0927177 DE F. 13/07/2018 EN ATENCIÓN A NOTA DEL CENTRO NACIONAL DE ENFERMEDADES TROPICALES "CENETROP", CITE' CEN.DIR.EXT.330/2018 DE F. 16/07/2018 RECIBIDA EN LA FECHA (HRE-TGL-11275) P/CTA. INSTITUT NATIONAL DE LA SANTE ET; LIBRETA 00046188001 MS-CENETROP ZIKALLIANCE.</t>
  </si>
  <si>
    <t>||TRANSFERENCIA DE FONDOS S/G. MENSAJE SWIFT NRO. 10265 DE LA FECHA. (SECTOR PÚBLICO). DEBITO DE LA LIBRETA 00117012001 DGAC, REPOSICION UTILES DE ESCRITORIO.</t>
  </si>
  <si>
    <t>||TRANSFERENCIA DE FONDOS S/G. MENSAJES SWIFT NROS. 10303 Y 10292 DE LA FECHA. (SECTOR PÚBLICO). DEBITO DE LA LIBRETA 00117012001 DGAC, REPOSICION UTILES DE ESCRITORIO.</t>
  </si>
  <si>
    <t>||REGULARIZACIÓN DE NUESTRA OPERACIÓN NRO. 0927177 DE F. 13/07/2018 EN ATENCIÓN A NOTA DEL CENTRO NACIONAL DE ENFERMEDADES TROPICALES "CENETROP", CITE' CEN.DIR.EXT.330/2018 DE F. 16/07/2018 RECIBIDA EN LA FECHA (HRE-TGL-11275) DEBITO DE LA LIBRETA 00046181101 MS-MINISTERIO DE SALUD CENETROP; COBRO UTILES DE ESCRITORIO.</t>
  </si>
  <si>
    <t>PROVISION DE FONDOS A SOLICITUD DE YACIMIENTOS PETROLIFEROS FISCALES BOLIVIANOS SEGUN SOLICITUD YPFB-0184-2018 REF: PAGO TRANS GN MI FIRME E INTERRUMPIBLE JUNIO 2018 GASORIENTE BOLIVIANO LTDA LIB. 00513012007 YPFB - RECURSOS NACIONALIZACIÓN</t>
  </si>
  <si>
    <t>TRANSFERENCIA RECIBIDA DEL EXTERIOR SEGÚN MENSAJES SWIFT Nos. 10264-10253 (REM.EXT.) DE FECHA 23-07-2018 POR DESEMBOLSO DE CAF PRÉSTAMO CFA009660 PAV KM25TARATA-ANZALDO-R.CAINE SOLICITUD DE DESEMBOLSO NRO. 4 LIBRETA N° 00291012002 ABC-RECURSOS PROPIOS REF.: UTILES DE ESCRITORIO</t>
  </si>
  <si>
    <t>VENTA DE DIVISAS CON TRANSFERENCIA DE FONDOS A SOLICITUD DE DIRECCION GENERAL DE AERONAUTICA CIVIL SEGUN SOLICITUD 5490 REF: 17974 TRANSFERENCIA DE RECURSOS A OACI, CUOTA DE CONTRIBUCION ANUAL DEL PROYECTO RLA-99-901-T, SISTEMA REGIONAL DE COOPERACION PARA LA VIGILANCIA DE LA SEGURIDAD OPERACIONAL S LIB. 00117012001 LBP-DGAC-DIRECCION GRAL.DE AERONAUTICA CIVIL (4010430031)</t>
  </si>
  <si>
    <t>VENTA DE DIVISAS CON TRANSFERENCIA DE FONDOS A SOLICITUD DE DIRECCION GENERAL DE AERONAUTICA CIVIL SEGUN SOLICITUD 5491 REF: 14647 TRANSFERENCIA DE RECURSOS A OACI, POR CONCEPTO DE CUOTA ANUAL DE MEMBRESIA PROGRAMA TRAINAIR PLUS GESTION 2018 PARA INAC CBBA., SEGUN INFORME INAC-CBB-ADM-0154/2018, FAC LIB. 00117012001 LBP-DGAC-DIRECCION GRAL.DE AERONAUTICA CIVIL (4010430031)</t>
  </si>
  <si>
    <t>00597019202 DEPOSITO DE EFECTIVO, DEPOSITANTE: AISATEC SRL, CONCEPTO: REGULARICACION DE MULTA, CUENTA DE DEPOSITO: CUENTA UNICA DEL TESORO</t>
  </si>
  <si>
    <t>00099021001 DEPOSITO DE EFECTIVO, DEPOSITANTE: JORGE LUIS MAMANI QUISPE, CONCEPTO: REVERSION PASAJE, CUENTA DE DEPOSITO: CUENTA UNICA DEL TESORO</t>
  </si>
  <si>
    <t>00099021001 DEPOSITO DE EFECTIVO, DEPOSITANTE: GARCIA TERAN ERIK CARLOS, CONCEPTO: REVERSION DE PASAJES POR EL FORO DEL GAS GESTION 2017 P 6670, CUENTA DE DEPOSITO: CUENTA UNICA DEL TESORO</t>
  </si>
  <si>
    <t>00526012001 DEPOSITO DE EFECTIVO, DEPOSITANTE: BOLIVIA TV-BORIS LUIS CARTAGENA F., CONCEPTO: DEVOLUCION DE PASAJES-BOLIVIA TV, CUENTA DE DEPOSITO: CUENTA UNICA DEL TESORO</t>
  </si>
  <si>
    <t>00099021001 DEPOSITO DE EFECTIVO, DEPOSITANTE: ACHO COCARICO FREDY, CONCEPTO: REVERSION DE PASAJES VIATICOS Y ALIMENTACION POR EL FORO DEL GAS GESTION 2017 P 7037, CUENTA DE DEPOSITO: CUENTA UNICA DEL TESORO</t>
  </si>
  <si>
    <t>00099021001 DEPOSITO DE EFECTIVO, DEPOSITANTE: DELGADILLO CANCHARI JHONATAN DIEGO, CONCEPTO: REVERSION DE PASAJES VIATICOS  POR EL FORO DEL GAS GESTION 2017 P 6862, CUENTA DE DEPOSITO: CUENTA UNICA DEL TESORO</t>
  </si>
  <si>
    <t>00526012001 DEPOSITO DE EFECTIVO, DEPOSITANTE: JORGE ROBERTO PAREDES PEREZ - BOLIVIA TV, CONCEPTO: DEVOLUCION PASAJES, CUENTA DE DEPOSITO: CUENTA UNICA DEL TESORO</t>
  </si>
  <si>
    <t>00598019201 DEPOSITO DE EFECTIVO, DEPOSITANTE: MARCELO RUIZ QUINTANILLA, CONCEPTO: DEPÓSITO SOBRANTE DE FONDOS EN AVANCE, CUENTA DE DEPOSITO: CUENTA UNICA DEL TESORO</t>
  </si>
  <si>
    <t>00099021001 DEPOSITO DE EFECTIVO, DEPOSITANTE: ANA DORCAS NATUSCH DE FLORES, CONCEPTO: RENTA DERECHO HABIENTE, CUENTA DE DEPOSITO: CUENTA UNICA DEL TESORO</t>
  </si>
  <si>
    <t>00099021001 DEPOSITO DE EFECTIVO, DEPOSITANTE: MILTON ARNOLDO VILLARROEL CESPEDES, CONCEPTO: DEVOLUCION POR COMISION DEL SERVICIO, CUENTA DE DEPOSITO: CUENTA UNICA DEL TESORO</t>
  </si>
  <si>
    <t>00099021001 DEPOSITO DE EFECTIVO, DEPOSITANTE: CARLOS ALARCON, CONCEPTO: DEVOLUCION CARGO A CUENTA, CUENTA DE DEPOSITO: CUENTA UNICA DEL TESORO</t>
  </si>
  <si>
    <t>00099021001 DEPOSITO DE EFECTIVO, DEPOSITANTE: CACERES GARCIA FELIPE LADISLAO, CONCEPTO: DEVOLUCION DE VIATICO, CUENTA DE DEPOSITO: CUENTA UNICA DEL TESORO</t>
  </si>
  <si>
    <t>00099021001 DEPOSITO DE EFECTIVO, DEPOSITANTE: IGOR MAMANI HUAYLLANI, CONCEPTO: REVERSION, CUENTA DE DEPOSITO: CUENTA UNICA DEL TESORO</t>
  </si>
  <si>
    <t>00099021001 DEPOSITO DE EFECTIVO, DEPOSITANTE: ALEX ORTIZ, CONCEPTO: DEVOLUCION SUELDO JUNIO 2018, CUENTA DE DEPOSITO: CUENTA UNICA DEL TESORO</t>
  </si>
  <si>
    <t>00099021001 DEPOSITO DE EFECTIVO, DEPOSITANTE: LABIBE SELINE CHAVEZ, CONCEPTO: DEVOLUCION SUELDO MAYO  2018, CUENTA DE DEPOSITO: CUENTA UNICA DEL TESORO</t>
  </si>
  <si>
    <t>00099021001 DEPOSITO DE EFECTIVO, DEPOSITANTE: LABIBE SELINE CHAVEZ, CONCEPTO: DEVOLUCION SUELDO ABRIL 2018, CUENTA DE DEPOSITO: CUENTA UNICA DEL TESORO</t>
  </si>
  <si>
    <t>00099021001 DEPOSITO DE EFECTIVO, DEPOSITANTE: HUMBERTO CAMACHO DELGADILLO, CONCEPTO: DEVOLUCION SUELDO ABRIL 2018, CUENTA DE DEPOSITO: CUENTA UNICA DEL TESORO</t>
  </si>
  <si>
    <t>00099021001 DEPOSITO DE EFECTIVO, DEPOSITANTE: LUISA ELVIRA PAREDES CONDORI, CONCEPTO: EFECTIVO DE DEVOLUCION DE ESCALAFON AL MERITO DEL MES ENERO- FEBRERO- MARZO-ABRIL-MAYO, CUENTA DE DEPOSITO: CUENTA UNICA DEL TESORO</t>
  </si>
  <si>
    <t>00373024103 DEPOSITO DE EFECTIVO, DEPOSITANTE: EZEQUIEL MAMANI CUTY REPRESENTANTE LEGAL 2DA ZONA, CONCEPTO: GASTOS NO EJECUTADOS, CUENTA DE DEPOSITO: CUENTA UNICA DEL TESORO</t>
  </si>
  <si>
    <t>00099021001 DEPOSITO DE EFECTIVO, DEPOSITANTE: YAQUELIN VEGA LIRA, CONCEPTO: DEVOLUCION DE SUELDO JUNIO, CUENTA DE DEPOSITO: CUENTA UNICA DEL TESORO</t>
  </si>
  <si>
    <t>00598019201 DEPOSITO DE EFECTIVO, DEPOSITANTE: GIMENA SCHMIDT, CONCEPTO: SOBRANTE DE FONDOS EN AVANCE, CUENTA DE DEPOSITO: CUENTA UNICA DEL TESORO</t>
  </si>
  <si>
    <t>00070011102 DEP.DE CHEQ.AJENOS,RET.DE CAM.,CONCEPTO: DEVOLUCION DE EXAMEN PREOCUPACIONAL NO UTILIZADO POR LISSET E. AMAYA LOPERA C-31  2523,DEP.: MINISTERIO DE TRABAJO , PROCEDENCIA: BANCO UNION S.A., CHEQUE: 8767, FECHA DE EMISION:20/07/2018</t>
  </si>
  <si>
    <t>00099021001 DEP.DE CHEQ.AJENOS,RET.DE CAM.,CONCEPTO: DEPÓSITO DE BAJA MEDICA - INCAPACIDAD TEMPORAL,DEP.: UNIDAD DE INVESTIGACIONES FINANCIERAS - U.I.F. , PROCEDENCIA: BANCO UNION S.A., CHEQUE: 27734, FECHA DE EMISION:13/07/2018</t>
  </si>
  <si>
    <t>00099021001 DEP.DE CHEQ.AJENOS,RET.DE CAM.,CONCEPTO: DEPÓSITO DE BAJA MEDICA - INCAPACIDAD TEMPORAL,DEP.: UNIDAD DE INVESTIGACIONES FINANCIERAS - U.I.F. , PROCEDENCIA: BANCO UNION S.A., CHEQUE: 28112, FECHA DE EMISION:13/07/2018</t>
  </si>
  <si>
    <t>00099021001 DEP.DE CHEQ.AJENOS,RET.DE CAM.,CONCEPTO: DEPÓSITO POR REVERSION DE FONDOS,DEP.: SERNAP - TOROTORO , PROCEDENCIA: BANCO UNION S.A., CHEQUE: 967, FECHA DE EMISION:29/06/2018</t>
  </si>
  <si>
    <t>00099021001 DEP.DE CHEQ.AJENOS,RET.DE CAM.,CONCEPTO: DEPÓSITO POR REVERSION DE FONDOS,DEP.: SERNAP - AGUARAGUE , PROCEDENCIA: BANCO UNION S.A., CHEQUE: 1278, FECHA DE EMISION:29/06/2018</t>
  </si>
  <si>
    <t>00086031101 DEP.DE CHEQ.AJENOS,RET.DE CAM.,CONCEPTO: DEPÓSITO POR RECAUDACION SISCO MES JUNIO 2018,DEP.: SERNAP - CARRASCO , PROCEDENCIA: BANCO UNION S.A., CHEQUE: 1092, FECHA DE EMISION:30/06/2018</t>
  </si>
  <si>
    <t>00086031101 DEP.DE CHEQ.AJENOS,RET.DE CAM.,CONCEPTO: DEPÓSITO POR COBRO DE MULTAS,DEP.: SERNAP - CARRASCO , PROCEDENCIA: BANCO UNION S.A., CHEQUE: 1083, FECHA DE EMISION:27/06/2018</t>
  </si>
  <si>
    <t>00591012001 DEP.DE CHEQ.AJENOS,RET.DE CAM.,CONCEPTO: REGISTRO DEPÓSITOS NO IDENTIFICADOS GESTION 2017-2018 HR N° 1747,DEP.: EMP. ESTATAL DE TRANS POR CABLE MI TELEFERICO , PROCEDENCIA: BANCO UNION S.A., CHEQUE: 1754, FECHA DE EMISION:18/07/2018</t>
  </si>
  <si>
    <t>00591012001 DEP.DE CHEQ.AJENOS,RET.DE CAM.,CONCEPTO: DEPÓSITOS IDENTIFICADOS POR ALQUILER DE LOCALES SG/HR 1557,DEP.: EMP. ESTATAL DE TRANS POR CABLE MI TELEFERICO , PROCEDENCIA: BANCO UNION S.A., CHEQUE: 1753, FECHA DE EMISION:18/07/2018</t>
  </si>
  <si>
    <t>00099021001 DEP.DE CHEQ.AJENOS,RET.DE CAM.,CONCEPTO: DEVOLUCION DE PASAJES  CTA.10000004670267,DEP.: MIN.DE MEDIO AMBIENTE Y AGUA , PROCEDENCIA: BANCO UNION S.A., CHEQUE: 964, FECHA DE EMISION:10/07/2018</t>
  </si>
  <si>
    <t>00099021001 DEP.DE CHEQ.AJENOS,RET.DE CAM.,CONCEPTO: PAGO DE SINIESTRO POR PERDIDA DE UNA LAPTOP,DEP.: ASEGURADORA FORTALEZA S.A. , PROCEDENCIA: BANCO NACIONAL DE BOLIVIA S.A., CHEQUE: 6692, FECHA DE EMISION:17/07/2018</t>
  </si>
  <si>
    <t>00099021001 DEP.DE CHEQ.AJENOS,RET.DE CAM.,CONCEPTO: PAGO POR INCAPACIDAD TEMPORAL DEL PERSONAL ABC CORRESPONDIENTE MES DE MAYO DE 2018,DEP.: CAJA DE SALUD DE CAMINOS Y R.A. , PROCEDENCIA: BANCO UNION S.A., CHEQUE: 9417, FECHA DE EMISION:17/07/2018</t>
  </si>
  <si>
    <t>00513182001 DEP.DE CHEQ.AJENOS,RET.DE CAM.,CONCEPTO: REVERSION DE SALDOS AFECTANDO LA LIBRETA 00513182001,DEP.: EFRAIN OSORIO NADIR KARLA GUZMAN ZENTENO , PROCEDENCIA: BANCO UNION S.A., CHEQUE: 9521, FECHA DE EMISION:25/06/2018</t>
  </si>
  <si>
    <t>COBRO COSTOS DE PAPELERIA SEGUN TRANSFERENCIA DEL EXTERIOR POR ORDEN DE HERCO COMBUSTIBLES S.A. REF.: CONTRATO DE CONDENSADO DE GAS 40/18 LIB. 00513062001 YPFB-OPERACIONES PLANTA DE SEPARACION DE LIQUIDOS RIO GRANDE</t>
  </si>
  <si>
    <t>NUMERO DE LIBRETA CUT: 03420102001 OPERACIÓN E18 TRANSFERENCIA DEL SISTEMA FINANCIERO POR CUENTA DE TERCEROS A LA CUT TRANSFERENCIA DE RECURSOS DEL FIDEICOMISO AEVIVIENDA</t>
  </si>
  <si>
    <t>VENTA DE DIVISAS CON TRANSFERENCIA DE FONDOS A SOLICITUD DE DIRECCION GENERAL DE AERONAUTICA CIVIL SEGUN SOLICITUD 5505 REF: 11745 VP-949 TRANSFERENCIA DE RECURSOS AL EXTERIOR POR BS3.512.242.20 EQUIVALENTE EN SUS.504.632.50 DE ACUERDO AL CONVENIO SUSCRITO ENTRE LA DGAC Y LA OACI, CONTRIBUCION CORRE LIB. 00117012001 LBP-DGAC-DIRECCION GRAL.DE AERONAUTICA CIVIL (4010430031)</t>
  </si>
  <si>
    <t>||TRANSFERENCIA DE FONDOS S/G. MENSAJE SWIFT NRO. 10328 Y CORREOS ELECTRÓNICOS DE LA DGAC Y AASANA DE LA FECHA. (SECTOR PÚBLICO). DEBITO DE LA LIBRETA 00117012001 DGAC, REPOSICION UTILES DE ESCRITORIO.</t>
  </si>
  <si>
    <t>COBRO COSTOS DE PAPELERIA POR REGULARIZACION DE TRANSFERENCIA DEL EXTERIOR POR ORDEN DE PETROBRAS BOLIVIA S.A. LIB. 00513012007 YPFB - RECURSOS NACIONALIZACIÓN</t>
  </si>
  <si>
    <t>||TRANSFERENCIA DE FONDOS S/G MENSAJES SWIFT NROS. 10356 Y 10343 DE LA FECHA. (SECTOR PÚBLICO). DEBITO DE LA LIBRETA 00117012001 DGAC. REPOSICIÓN DE ÚTILES DE ESCRITORIO.</t>
  </si>
  <si>
    <t>VENTA DE DIVISAS CON TRANSFERENCIA DE FONDOS A SOLICITUD DE MINISTERIO DE MEDIO AMBIENTE Y AGUA SEGUN SOLICITUD 5500 REF: DEVOLUCION DE SALDOS NO UTILIZADOS DEL CONVENIO DE COOPERACION TECNICA NO REEMBOLSABLE ATN-OC -14205-BO DE DONACION EXTERNA DEL BID SEGUN INFORME TECNICO INF MMAYA DGP UGII NR LIB. 00099021001 TGN-RECURSOS ORDINARIOS (3987)</t>
  </si>
  <si>
    <t>||TRANSFERENCIA DE FONDOS S/G. MENSAJE SWIFT NRO. 10357 Y CORREOS ELECTRÓNICOS DE LA DGAC Y AASANA DE LA FECHA. (SECTOR PÚBLICO). DEBITO DE LA LIBRETA 00117012001 DGAC, REPOSICION UTILES DE ESCRITORIO.</t>
  </si>
  <si>
    <t>'COBRO DE'||UTILES DE ESCRITORIO POR EL COMPROBANTE CONTABLE NRO. 0927957 DE LA FECHA, SEGÚN CORREO ELECTRÓNICO DE YPFB DE F. 23/01/2018. DEBITO DE LA LIBRETA 00513022001 YPFB  OPERACIONES.</t>
  </si>
  <si>
    <t>||VENTA DE DIVISAS S/G NOTA NE-DGE-0231/2018,19/07/2018 Y AUT.VTA.DIV.EFECT.P/MEFP DE 24/07/2018 REF.:EMISION CARTA DE CREDITO I-2018-15,COMISION EMISION L/C 0,15% S/USD172.000.-POR 38 DIAS,REEMB.GSTS.COMUNICACION BS220.-Y EMISION COMP.CONTABLE BS50.- LIB.00378012002 SENATEX-ADMINISTRACION CENTRAL REF.:COMISIONES EMISION LC I-2018-15</t>
  </si>
  <si>
    <t>00020031101 DEPOSITO DE EFECTIVO, DEPOSITANTE: PAULO HUMBERTO MURILLO BOTELLO, CONCEPTO: DEVOLUCION DE VIATICOS, CUENTA DE DEPOSITO: CUENTA UNICA DEL TESORO</t>
  </si>
  <si>
    <t>00526012001 DEPOSITO DE EFECTIVO, DEPOSITANTE: BOLIVIA TV -JUAN CARLOS RADA CUSICANQUI, CONCEPTO: DEVOLUCION DE PASAJES, CUENTA DE DEPOSITO: CUENTA UNICA DEL TESORO</t>
  </si>
  <si>
    <t>00526012001 DEPOSITO DE EFECTIVO, DEPOSITANTE: BOLIVIA TV-JHONNY MARISCAL CRUZ, CONCEPTO: DEVOLUCION DE PASAJES, CUENTA DE DEPOSITO: CUENTA UNICA DEL TESORO</t>
  </si>
  <si>
    <t>00526012001 DEPOSITO DE EFECTIVO, DEPOSITANTE: BOLIVIA TV-FREDDY ESPRELLA ROJAS, CONCEPTO: DEVOLUCION DE PASAJES, CUENTA DE DEPOSITO: CUENTA UNICA DEL TESORO</t>
  </si>
  <si>
    <t>00099021001 DEPOSITO DE EFECTIVO, DEPOSITANTE: MINISTERIO DE LA PRESIDENCIA UE-FNSE, CONCEPTO: DEVOLUCION DE SALDO POR SERVICIO DE AMPLIFICACION, CUENTA DE DEPOSITO: CUENTA UNICA DEL TESORO</t>
  </si>
  <si>
    <t>00099021001 DEPOSITO DE EFECTIVO, DEPOSITANTE: VICTOR DIEGO ROJAS, CONCEPTO: PREVENTIVO 883, CUENTA DE DEPOSITO: CUENTA UNICA DEL TESORO</t>
  </si>
  <si>
    <t>00099021001 DEPOSITO DE EFECTIVO, DEPOSITANTE: VICTOR DIEGO ROJAS, CONCEPTO: PREVENTIVO 903, CUENTA DE DEPOSITO: CUENTA UNICA DEL TESORO</t>
  </si>
  <si>
    <t>00099021001 DEPOSITO DE EFECTIVO, DEPOSITANTE: REGINA MONTERO, CONCEPTO: PREVENTIVO 305, CUENTA DE DEPOSITO: CUENTA UNICA DEL TESORO</t>
  </si>
  <si>
    <t>00099021001 DEPOSITO DE EFECTIVO, DEPOSITANTE: REGINA MONTERO, CONCEPTO: PREVENTIVO 303, CUENTA DE DEPOSITO: CUENTA UNICA DEL TESORO</t>
  </si>
  <si>
    <t>00099021001 DEPOSITO DE EFECTIVO, DEPOSITANTE: CLAUDIA VILLEGAS CONDE, CONCEPTO: PREVENTIVO 1282, CUENTA DE DEPOSITO: CUENTA UNICA DEL TESORO</t>
  </si>
  <si>
    <t>00099021001 DEPOSITO DE EFECTIVO, DEPOSITANTE: MEISON VEGA MARTINEZ, CONCEPTO: PREVENTIVO 307, CUENTA DE DEPOSITO: CUENTA UNICA DEL TESORO</t>
  </si>
  <si>
    <t>00099021001 DEPOSITO DE EFECTIVO, DEPOSITANTE: TERESA ARISPE OSINAGA, CONCEPTO: PREVENTIVO 550, CUENTA DE DEPOSITO: CUENTA UNICA DEL TESORO</t>
  </si>
  <si>
    <t>00099021001 DEPOSITO DE EFECTIVO, DEPOSITANTE: RENE MARTINEZ CALLAHUANCA, CONCEPTO: DEVOLUCION DE UN DIA VIATICOS CORRESPONDIENTE AL  21/06/2018, CUENTA DE DEPOSITO: CUENTA UNICA DEL TESORO</t>
  </si>
  <si>
    <t>00373024103 DEPOSITO DE EFECTIVO, DEPOSITANTE: CIPRIANO MAMANI QUISPE, CONCEPTO: DEVOLUCION DE INTERESES, CUENTA DE DEPOSITO: CUENTA UNICA DEL TESORO</t>
  </si>
  <si>
    <t>00592012001 DEPOSITO DE EFECTIVO, DEPOSITANTE: ELIAS VIDAURRE, CONCEPTO: ND 179254 (SEGUNDA CUOTA), CUENTA DE DEPOSITO: CUENTA UNICA DEL TESORO</t>
  </si>
  <si>
    <t>00070011102 DEPOSITO DE EFECTIVO, DEPOSITANTE: DENNYS PAMELA RIOS MOLINA, CONCEPTO: DEVOLUCION DE VIATICOS, CUENTA DE DEPOSITO: CUENTA UNICA DEL TESORO</t>
  </si>
  <si>
    <t>00099021001 DEPOSITO DE EFECTIVO, DEPOSITANTE:  MIGUEL ANGEL ZAMBRANA VALENCIA, CONCEPTO: REVERSION POR CONCEPTO DE PASAJES, CUENTA DE DEPOSITO: CUENTA UNICA DEL TESORO</t>
  </si>
  <si>
    <t>00099021001 DEPOSITO DE EFECTIVO, DEPOSITANTE: YAMIL MARCELO FARFAN, CONCEPTO: PREVENTIVO 1148, CUENTA DE DEPOSITO: CUENTA UNICA DEL TESORO</t>
  </si>
  <si>
    <t>00099021001 DEPOSITO DE EFECTIVO, DEPOSITANTE: YAMIL MARCELO FARFAN, CONCEPTO: PREVENTIVO  1149, CUENTA DE DEPOSITO: CUENTA UNICA DEL TESORO</t>
  </si>
  <si>
    <t>00099021001 DEPOSITO DE EFECTIVO, DEPOSITANTE: DAVID FLORES, CONCEPTO: PREVENTIVO 1037, CUENTA DE DEPOSITO: CUENTA UNICA DEL TESORO</t>
  </si>
  <si>
    <t>00099021001 DEPOSITO DE EFECTIVO, DEPOSITANTE: DAVID FLORES, CONCEPTO: PREVENTIVO 1036, CUENTA DE DEPOSITO: CUENTA UNICA DEL TESORO</t>
  </si>
  <si>
    <t>00099021001 DEP.DE CHEQ.AJENOS,RET.DE CAM.,CONCEPTO: PAGO DE REEMBOLSO POR SUBSIDIO DE ENFERMEDAD COMUN POR EL MES DE MAYO 2018,DEP.: CAJA DE SALUD DE LA BANCA PRIVADA , PROCEDENCIA: BANCO NACIONAL DE BOLIVIA S.A., CHEQUE: 6896411, FECHA DE EMISION:17/07/2018</t>
  </si>
  <si>
    <t>00099021001 DEP.DE CHEQ.AJENOS,RET.DE CAM.,CONCEPTO: PAGO POR REEMBOLSO DE BAJAS MEDICAS DE ENFERMEDAD COMUN Y MATERNIDAD POR MES DE MAYO 2018,DEP.: CAJA DE SALUD DE LA BANCA PRIVADA , PROCEDENCIA: BANCO NACIONAL DE BOLIVIA S.A., CHEQUE: 6896414, FECHA DE EMISIO</t>
  </si>
  <si>
    <t>00099021001 DEP.DE CHEQ.AJENOS,RET.DE CAM.,CONCEPTO: VILLCA HUARACHI HENRY,DEP.: BANCO UNION S.A. , PROCEDENCIA: BANCO UNION S.A., CHEQUE: 158105, FECHA DE EMISION:25/07/2018</t>
  </si>
  <si>
    <t>00099021001 DEP.DE CHEQ.AJENOS,RET.DE CAM.,CONCEPTO: REEMBOLSO POR SUBSIDIOS POR INCAPACIDAD TEMPORAL PERIODO ABRIL/18,DEP.: CAJA BANCARIA ESTATAL DE SALUD , PROCEDENCIA: BANCO UNION S.A., CHEQUE: 27737, FECHA DE EMISION:13/07/2018</t>
  </si>
  <si>
    <t>00035011105 DEP.DE CHEQ.AJENOS,RET.DE CAM.,CONCEPTO: REEMBOLSO POR SUBSIDIOS POR INCAPACIDAD TEMPORAL PERIODO ABRIL/18 UNIDAD CALIFIC. DE AÑOS DE SERV.,DEP.: CAJA BANCARIA ESTATAL DE SALUD</t>
  </si>
  <si>
    <t>00099021001 DEP.DE CHEQ.AJENOS,RET.DE CAM.,CONCEPTO: REEMBOLSO POR SUBSIDIOS POR INCAPACIDAD TEMPORAL PERIODO MAYO/18,DEP.: CAJA BANCARIA ESTATAL DE SALUD , PROCEDENCIA: BANCO UNION S.A., CHEQUE: 28109, FECHA DE EMISION:13/07/2018</t>
  </si>
  <si>
    <t>00099021001 DEP.DE CHEQ.AJENOS,RET.DE CAM.,CONCEPTO: BAJA POR INCAPACIDAD TEMPORAL DEL MES DE MAYO DE 2018,DEP.: AISEM , PROCEDENCIA: BANCO UNION S.A., CHEQUE: 28108, FECHA DE EMISION:13/07/2018</t>
  </si>
  <si>
    <t>00099021001 DEP.DE CHEQ.AJENOS,RET.DE CAM.,CONCEPTO: BAJA POR INCAPACIDAD TEMPORAL DEL MES DE ABRIL 2018,DEP.: AISEM , PROCEDENCIA: BANCO UNION S.A., CHEQUE: 27736, FECHA DE EMISION:13/07/2018</t>
  </si>
  <si>
    <t>00099021001 DEPOSITO DE EFECTIVO, DEPOSITANTE: GUSTAVO OSMAR VILLCA NINA, CONCEPTO: REVERSION POR PASAJES, CUENTA DE DEPOSITO: CUENTA UNICA DEL TESORO</t>
  </si>
  <si>
    <t>00099021001 DEPOSITO DE EFECTIVO, DEPOSITANTE: PEDRO LUIS VALENCIA MONASTERIOS, CONCEPTO: REVERSION DE PASAJES, CUENTA DE DEPOSITO: CUENTA UNICA DEL TESORO</t>
  </si>
  <si>
    <t>PROVISION DE FONDOS A SOLICITUD DE YACIMIENTOS PETROLIFEROS FISCALES BOLIVIANOS SEGUN SOLICITUD YPFB-0186-2018 REF: PAGO TRANS GN MI INTERRUMPIBLE CHIQ MUTUN REDES DE GAS YACUSES JUNIO 2018 GAS TRANSBOLIVIANO SA LIB. 00513012007 YPFB - RECURSOS NACIONALIZACIÓN</t>
  </si>
  <si>
    <t>VENTA DE DIVISAS CON TRANSFERENCIA DE FONDOS A SOLICITUD DE EMPRESA PUBLICA PRODUCTIVA CARTONES DE BOLIVIA-CARTONBOL SEGUN SOLICITUD 5509 REF: TRANSFERENCIA DE RECURSOS AL BCB, PARA LA EMPRESA PG PAPER COMPANY LTD. POR LA ADQUISICION DE PAPEL WITE TOP VIRGEN, PARA LA PRODUCCION DE CARTON CORRUGADO, LIB. 00576012001 CARTONBOL</t>
  </si>
  <si>
    <t>VENTA DE DIVISAS CON TRANSFERENCIA DE FONDOS A SOLICITUD DE EMPRESA PUBLICA PRODUCTIVA CARTONES DE BOLIVIA-CARTONBOL SEGUN SOLICITUD 5510 REF: TRANSFERENCIA DE RECURSOS AL BCB PARA LA EMPRESA INTERLOG CHILE POR LA COMPRA DE PAPEL TEST LINER, DEL PROCESO CB/RPCD/SE/084/2018, AUTORIZADO SEGUN HOJA DE LIB. 00576012001 CARTONBOL</t>
  </si>
  <si>
    <t>||REGISTRO COBRO COMISION AVISO ENMIENDA CARTA DE CREDITO STANDBY BS220.- Y EMISION CBTE. CONTABLE BS50.- REF.: 40LI-G80326-PJEH (BCB: SB-R-2018-05) A/F YPFB S/G SWIFT 10365 ADJUNTO LIB. 00513012007 YPFB- RECURSOS DE NACIONALIZACION REF.: COMISION AVISO SBLC 40LI-G80326-PJEH</t>
  </si>
  <si>
    <t>||REGISTRO COBRO COMISION AVISO ENMIENDA CARTA DE CREDITO STANDBY BS220.-Y EMISION COMP.CONTABLE BS50.-REF.:241829/14/01328 (BCB:SB-R-2014-07) A/F Y.P.F.B.,S/G SWIFT 10341,24/07/18. LIB.00513012007 YPFB-RECURSOS NACIONALIZACION REF.:COMISIONES AVISO ENMIENDA SBLC 241829/14/01328</t>
  </si>
  <si>
    <t>||TRANSFERENCIA DE FONDOS S/G FORMULARIO CITE: BUN/CF309/18 DE LA FECHA (HRE-TSO-3982). SOLICITUD DE GOB.AUT.MCPAL. DE COLQUIRI, LIBRETA N°00041014101 MDPYEP, REVOLUCION TEC. EN EDUCACIÓN.</t>
  </si>
  <si>
    <t>||TRANSFERENCIA DE FONDOS S/G. MENSAJES SWIFT NROS. 10425 Y 10415 DE LA FECHA. (SECTOR PÚBLICO). DEBITO DE LA LIBRETA 00117012001 DGAC, REPOSICION UTILES DE ESCRITORIO.</t>
  </si>
  <si>
    <t>00099021001 DEPOSITO DE EFECTIVO, DEPOSITANTE: ANTONIO ARANDA ANDRADE, CONCEPTO: DOBLE PERCEPCION, CUENTA DE DEPOSITO: CUENTA UNICA DEL TESORO</t>
  </si>
  <si>
    <t>00047347001 DEPOSITO DE EFECTIVO, DEPOSITANTE: TERMODINAMICA LTDA, CONCEPTO: DEVOLUCION POR ERROR EN LA CANCELACION DE BONO TECNOLOGIA, CUENTA DE DEPOSITO: CUENTA UNICA DEL TESORO</t>
  </si>
  <si>
    <t>00086031101 DEPOSITO DE EFECTIVO, DEPOSITANTE: SERNAP-EBB, CONCEPTO: OTROS INGRESOS, CUENTA DE DEPOSITO: CUENTA UNICA DEL TESORO</t>
  </si>
  <si>
    <t>00099021001 DEPOSITO DE EFECTIVO, DEPOSITANTE: ALIANZA COMPAÑIA DE SEGUROS Y REASEGUROS SA, CONCEPTO: DEVOLUCIONDE POLIZA MUNDI SALUD NUMERO 27007891, CUENTA DE DEPOSITO: CUENTA UNICA DEL TESORO</t>
  </si>
  <si>
    <t>00099021001 DEPOSITO DE EFECTIVO, DEPOSITANTE: MIN OBRAS PUBLICAS SERVICIOS Y VIVIENDAS, CONCEPTO: SERVICIO DE AGUA POTABLE MES DE MAYO 2018 EDIFICIO EX CONAVI, CUENTA DE DEPOSITO: CUENTA UNICA DEL TESORO</t>
  </si>
  <si>
    <t>00099021001 DEPOSITO DE EFECTIVO, DEPOSITANTE: MARY LUZ CABRERA QUISPE, CONCEPTO: REVERSION TOTAL DE BOLETA DE HABER MENSUAL DEL MES DE ENERO DE 2016, CUENTA DE DEPOSITO: CUENTA UNICA DEL TESORO</t>
  </si>
  <si>
    <t>00099021001 DEPOSITO DE EFECTIVO, DEPOSITANTE: MIN DE OBRAS PUBLICAS SERVICIOS Y VIVIENDAS, CONCEPTO: SERVICIO DE AGUA POTABLE MES DE JUNIO 2018 EDIFICIO  EX CONAVI, CUENTA DE DEPOSITO: CUENTA UNICA DEL TESORO</t>
  </si>
  <si>
    <t>00099021001 DEPOSITO DE EFECTIVO, DEPOSITANTE: MARY LUZ CABRERA QUISPE, CONCEPTO: REVERSION TOTAL DE BOLETA DE HABER MENSUAL DEL MES DE DICIEMBRE 2015, CUENTA DE DEPOSITO: CUENTA UNICA DEL TESORO</t>
  </si>
  <si>
    <t>00099021001 DEPOSITO DE EFECTIVO, DEPOSITANTE: CARMEN WILLMA CABALLERO MENDOZA, CONCEPTO: REVERSION RETROACTIVO HASTA ABRIL 2018, CUENTA DE DEPOSITO: CUENTA UNICA DEL TESORO</t>
  </si>
  <si>
    <t>00099021001 DEPOSITO DE EFECTIVO, DEPOSITANTE: CARMEN WILMA CABALLERO MENDOZA, CONCEPTO: REVERSION HABER ABRIL 2018, CUENTA DE DEPOSITO: CUENTA UNICA DEL TESORO</t>
  </si>
  <si>
    <t>00016011101 DEPOSITO DE EFECTIVO, DEPOSITANTE: MAGDA LAURA FLORES, CONCEPTO: DEVOLUCION, CUENTA DE DEPOSITO: CUENTA UNICA DEL TESORO</t>
  </si>
  <si>
    <t>00373024103 DEPOSITO DE EFECTIVO, DEPOSITANTE: PROY. APOYO A LA PROD. DE OVINOS EN TIQUINA, CONCEPTO: DEVOLUCION DE SALDOS NO EJECUTADOS, CUENTA DE DEPOSITO: CUENTA UNICA DEL TESORO</t>
  </si>
  <si>
    <t>00373024103 DEPOSITO DE EFECTIVO, DEPOSITANTE: PROY. APOYO A LA PROD. DE OVINOS EN TIQUINA, CONCEPTO: DEVOLUCION DE INTERESES GENERADOS, CUENTA DE DEPOSITO: CUENTA UNICA DEL TESORO</t>
  </si>
  <si>
    <t>00099021001 DEPOSITO DE EFECTIVO, DEPOSITANTE: WILSON OSWALDO CACERES CALLIZAYA  CI.10079917 LP, CONCEPTO: REVERSION, CUENTA DE DEPOSITO: CUENTA UNICA DEL TESORO</t>
  </si>
  <si>
    <t>00099021001 DEPOSITO DE EFECTIVO, DEPOSITANTE: MARCELO MIGUEL SILVA MOLLINEDO CI. 3455361 LP, CONCEPTO: REGULARIZACION DEL TOPE MAXIMO SALARIAL PERIODO JULIO 2016-JULIO 2017, CUENTA DE DEPOSITO: CUENTA UNICA DEL TESORO</t>
  </si>
  <si>
    <t>00016011101 DEPOSITO DE EFECTIVO, DEPOSITANTE: MARIA VIRGINIA CACERES LOZA, CONCEPTO: DEVOLUCION DE CARGO A CUENTA, CUENTA DE DEPOSITO: CUENTA UNICA DEL TESORO</t>
  </si>
  <si>
    <t>00099021001 DEPOSITO DE EFECTIVO, DEPOSITANTE: MARCELO MIGUEL SILVA MOLLINEDO CI. 3455361 LP, CONCEPTO: REGULARIZACION DEL TOPE MAXIMO SALARIAL PERIODO ENERO 2016-JUNIO 2016, CUENTA DE DEPOSITO: CUENTA UNICA DEL TESORO</t>
  </si>
  <si>
    <t>00099021001 DEPOSITO DE EFECTIVO, DEPOSITANTE: SGTO.1RO INF. JUAN VICTOR MAMANI RAMOS, CONCEPTO: REVERSION DE PASAJE CUMBRE DEL GAS GESTION 2017, CUENTA DE DEPOSITO: CUENTA UNICA DEL TESORO</t>
  </si>
  <si>
    <t>00099021001 DEPOSITO DE EFECTIVO, DEPOSITANTE: FATIMA RUEDA, CONCEPTO: PREV. 1143, CUENTA DE DEPOSITO: CUENTA UNICA DEL TESORO</t>
  </si>
  <si>
    <t>00099021001 DEPOSITO DE EFECTIVO, DEPOSITANTE: FATIMA RUEDA, CONCEPTO: PREV. 1144, CUENTA DE DEPOSITO: CUENTA UNICA DEL TESORO</t>
  </si>
  <si>
    <t>00099021001 DEPOSITO DE EFECTIVO, DEPOSITANTE: FATIMA RUEDA, CONCEPTO: PREV. 1146, CUENTA DE DEPOSITO: CUENTA UNICA DEL TESORO</t>
  </si>
  <si>
    <t>00099021001 DEPOSITO DE EFECTIVO, DEPOSITANTE: DAVID FLORES, CONCEPTO: PREV. 1397, CUENTA DE DEPOSITO: CUENTA UNICA DEL TESORO</t>
  </si>
  <si>
    <t>00099021001 DEPOSITO DE EFECTIVO, DEPOSITANTE: DAVID FLORES, CONCEPTO: PREV. 1398, CUENTA DE DEPOSITO: CUENTA UNICA DEL TESORO</t>
  </si>
  <si>
    <t>00099021001 DEPOSITO DE EFECTIVO, DEPOSITANTE: YAMIL MARCELO FARFAN, CONCEPTO: PREV. 1335, CUENTA DE DEPOSITO: CUENTA UNICA DEL TESORO</t>
  </si>
  <si>
    <t>00099021001 DEPOSITO DE EFECTIVO, DEPOSITANTE: YAMIL MARCELO FARFAN, CONCEPTO: PREV. 1399, CUENTA DE DEPOSITO: CUENTA UNICA DEL TESORO</t>
  </si>
  <si>
    <t>00099021001 DEPOSITO DE EFECTIVO, DEPOSITANTE: YAMIL MARCELO FARFAN, CONCEPTO: PREV. 1400, CUENTA DE DEPOSITO: CUENTA UNICA DEL TESORO</t>
  </si>
  <si>
    <t>00099021001 DEPOSITO DE EFECTIVO, DEPOSITANTE: ANGELICA ROCHA PONCE, CONCEPTO: DEVOLUCION DE SUELDOS Y SALARIOS, CUENTA DE DEPOSITO: CUENTA UNICA DEL TESORO</t>
  </si>
  <si>
    <t>00099021001 DEP.DE CHEQ.AJENOS,RET.DE CAM.,CONCEPTO: SALINAS AGUILA CARLOS MARTIN,DEP.: BANCO UNION S.A. , PROCEDENCIA: BANCO UNION S.A., CHEQUE: 158107, FECHA DE EMISION:26/07/2018</t>
  </si>
  <si>
    <t>00592012001 DEP.DE CHEQ.AJENOS,RET.DE CAM.,CONCEPTO: PAGO POR DEV. DE PASAJES POR VUELO CANCELADO TKTS- 2890300215356 - 2890300215357-2890300215350,DEP.: TRANSPORTE AEREO MILITAR , PROCEDENCIA: BANCO UNION S.A., CHEQUE: 19940, FECHA DE EMISION:19/07/2018</t>
  </si>
  <si>
    <t>00035031101 DEP.DE CHEQ.AJENOS,RET.DE CAM.,CONCEPTO: ALQUILER DE PARQUEO CAMPO FERIAL CHUQUIAGOMARKA JULIO 2018,DEP.: UNIDAD DE COORDINACION DE PROGRAMAS Y PROYECTOS , PROCEDENCIA: BANCO UNION S.A., CHEQUE: 1298, FECHA DE EMISION:24/07/2018</t>
  </si>
  <si>
    <t>00035031101 DEP.DE CHEQ.AJENOS,RET.DE CAM.,CONCEPTO: ALQUUILER DE PARQUEO CAMPO FERIAL CHUQUIAGO MARKA JULIO 2018,DEP.: UNIDAD DE COORDINACION DE PROGRAMAS Y PROYECTOS , PROCEDENCIA: BANCO UNION S.A., CHEQUE: 1299, FECHA DE EMISION:24/07/2018</t>
  </si>
  <si>
    <t>00086031101 DEP.DE CHEQ.AJENOS,RET.DE CAM.,CONCEPTO: DEP POR COBRO DE MULTAS 2018,DEP.: SERNAP-TUNARI , PROCEDENCIA: BANCO UNION S.A., CHEQUE: 454, FECHA DE EMISION:29/06/2018</t>
  </si>
  <si>
    <t>00086031101 DEP.DE CHEQ.AJENOS,RET.DE CAM.,CONCEPTO: DEP POR COBRO DE MULTAS 2018,DEP.: SERNAP TUNARI , PROCEDENCIA: BANCO UNION S.A., CHEQUE: 453, FECHA DE EMISION:29/06/2018</t>
  </si>
  <si>
    <t>00086031101 DEP.DE CHEQ.AJENOS,RET.DE CAM.,CONCEPTO: REVERSION POR FONDOS NO UTILIZADOS,DEP.: SERNAP-AMBORO , PROCEDENCIA: BANCO UNION S.A., CHEQUE: 1129, FECHA DE EMISION:29/06/2018</t>
  </si>
  <si>
    <t>00099021001 DEP.DE CHEQ.AJENOS,RET.DE CAM.,CONCEPTO: CHEQUE 5933 CORDES-POR DEVOLUCION DE INCAPACIDAD MATERNA DE MARIELA THALIA MERCADO,DEP.: CODESUR , PROCEDENCIA: BANCO UNION S.A., CHEQUE: 5933, FECHA DE EMISION:11/07/2018</t>
  </si>
  <si>
    <t>VENTA DE DIVISAS CON TRANSFERENCIA DE FONDOS A SOLICITUD DE MINISTERIO DE DEFENSA SEGUN SOLICITUD 5515 REF: DIR.GRAL.LOGISTICA-ADQUISICION IMPLEMENTOS PARA PERSONAL DE CUADROS DE LAS FF. AA.-ANEXOS: CONTRATO MODIFICATORIO MD-DGAJ.UAJ.CD. N. 28/17-INF.LEGAL 768/18-INF.TEC. DGL.UMB 26-27/18-INF.DGAA.U LIB. 00020011103 MINISTERIO DE DEFENSA - INGRESOS VARIOS</t>
  </si>
  <si>
    <t>A:00041014101 Débito Automático por contraparte del GAM Cliza, correspondiente al Convenio Intergubernativo suscrito entre el Ministerio de Desarrollo Productivo y Economía Plural y el GAM Cliza, programa “Educación con Revolución Tecnológica”.</t>
  </si>
  <si>
    <t>A:00041014101 Débito Automático por contraparte del GAM Santiago de Huata, correspondiente al Convenio Intergubernativo suscrito entre el Ministerio de Desarrollo Productivo y Economía Plural y el GAM Santiago de Huata, programa “Educación con Revolución Tecnológica”.</t>
  </si>
  <si>
    <t>A:00041014101 Débito Automático por contraparte del GAM Escara, correspondiente al Convenio Intergubernativo suscrito entre el Ministerio de Desarrollo Productivo y Economía Plural y el GAM Escara, programa “Educación con Revolución Tecnológica”.</t>
  </si>
  <si>
    <t>A:00041014101 Débito Automático por contraparte del GAM Nazacara de Pacajes, correspondiente al Convenio Intergubernativo suscrito entre el Ministerio de Desarrollo Productivo y Economía Plural y el GAM Nazacara de Pacajes, programa “Educación con Revolución Tecnológica”.</t>
  </si>
  <si>
    <t>A:00041014101 Débito Automático por contraparte del GAM Laja, correspondiente al Convenio Intergubernativo suscrito entre el Ministerio de Desarrollo Productivo y Economía Plural y el GAM Laja, programa “Educación con Revolución Tecnológica”.</t>
  </si>
  <si>
    <t>A:00041014101 Débito Automático por contraparte del GAM Arani, correspondiente al Convenio Intergubernativo suscrito entre el Ministerio de Desarrollo Productivo y Economía Plural y el GAM Arani, programa “Educación con Revolución Tecnológica”.</t>
  </si>
  <si>
    <t>VENTA DE DIVISAS A SOLICITUD DE YACIMIENTOS PETROLIFEROS FISCALES BOLIVIANOS SEGUN SOLICITUD 5519 REF: PAGO A EMPRESA BUREAU VERITAS ARGENTINA SA, FACTURA 21 PAGO CERTIFICADO 16, POR SERVICIO LA FISCALIZACION DE PRECOMISIONADO, COMISIONADO, ARRANQUE Y PRUEBA DE DESEMPENO DE LAS PLANTAS DE AMONIAC LIB. 00513022001 YPFB - "OPERACIONES"</t>
  </si>
  <si>
    <t>COBRO COSTOS DE PAPELERIA SEGUN TRANSFERENCIA DEL EXTERIOR POR ORDEN DE HERCO COMBUSTIBLES S.A. REF.: CONTRATO DE CONDENSADO DE GAS 41/18 LIB. 00513062001 YPFB-OPERACIONES PLANTA DE SEPARACION DE LIQUIDOS RIO GRANDE</t>
  </si>
  <si>
    <t>PROVISION DE FONDOS A SOLICITUD DE YACIMIENTOS PETROLIFEROS FISCALES BOLIVIANOS SEGUN SOLICITUD YPFB-0194-2018 REF: PAGO REGALIAS ABRIL 2018 TESORO GENERAL DE LA NACION LIB. 00099021001 TGN YPFB PARTICIPACION 6% PRODUCCIÓN BRUTA DE HIDROCARBUROS BOCA DE POZO</t>
  </si>
  <si>
    <t>PROVISION DE FONDOS A SOLICITUD DE YACIMIENTOS PETROLIFEROS FISCALES BOLIVIANOS SEGUN SOLICITUD YPFB-0187-2018 REF: PAGO IMPUESTO DIRECTO A LOS HIDROCARBUROS IDH PRODUCCION ABRIL 2018 LIB. 00513012007 YPFB - RECURSOS NACIONALIZACIÓN</t>
  </si>
  <si>
    <t>A:00041014101 Débito Automático por contraparte del GAM Collana, correspondiente al Convenio Intergubernativo suscrito entre el Ministerio de Desarrollo Productivo y Economía Plural y el GAM Collana, programa “Educación con Revolución Tecnológica”.</t>
  </si>
  <si>
    <t>A:00099021001 DEVOLUCION RETENCION DE DESCUENTOS EFECTUADOS POR CONVENIOS DE COMPENSACION DE COTIZACIONES CON LA VITALICIA SEGUROS Y REASEGUROS DE VIDA, CORRESPONDIENTE A MAYO/2018 Y AGUINALDO 2015 AL 2017. S/G. CITE SENASIR UAF-TTES N° 0055/2018, DE FECHA 25/07/2018.</t>
  </si>
  <si>
    <t>A:00099021001 DEVOLUCION RETENCION DE DESCUENTOS EFECTUADOS POR RECUPERACION DEL P.R.A. (PAGO DE REPARTO ANTICIPADO), CORRESPONDIENTE A JUNIO/2018. S/G. CITE SENASIR UAF-TTES N° 0059/2018, DE FECHA 25/07/2018.</t>
  </si>
  <si>
    <t>A:00099021001 DEVOLUCION RETENCION DE DESCUENTOS EFECTUADOS POR CONVENIOS DE COMPENSACION DE COTIZACIONES CON SEGUROS PROVIDA S.A., CORRESPONDIENTE A MAYO/2018 Y AGUINALDO 2017. S/G. CITE SENASIR UAF-TTES N° 0054/2018, DE FECHA 25/07/2018.</t>
  </si>
  <si>
    <t>A:00099021001 DEVOLUCION RETENCION DE DESCUENTOS EFECTUADOS POR COBROS Y PABOS INDEBIDOS, CORRESPONDIENTE A JUNIO/2018. S/G. CITE SENASIR UAF-TTES N° 0058/2018, DE FECHA 25/07/2018.</t>
  </si>
  <si>
    <t>A:00099021001 DEVOLUCION RETENCION DE DESCUENTOS EFECTUADOS POR CONVENIOS DE COMPENSACION DE COTIZACIONES CON FUTURO DE BOLIVIA AFP S.A., CORRESPONDIENTE A MAYO/2018 Y AGUINALDO 2010 AL 2017. S/G. CITE SENASIR UAF-TTES N° 0056/2018, DE FECHA 25/07/2018.</t>
  </si>
  <si>
    <t>A:00099021001 DEVOLUCION RETENCION DE DESCUENTOS EFECTUADOS POR CONVENIOS DE COMPENSACION DE COTIZACIONES CON BBVA PREVISION S.A. AFP, CORRESPONDIENTE A MAYO/2018 Y AGUINALDO 2014, 2016 AL 2017. S/G. CITE SENASIR UAF-TTES N° 0057/2018, DE FECHA 25/07/2018.</t>
  </si>
  <si>
    <t>||TRANSFERENCIA DE FONDOS S/G. MENSAJES SWIFT NROS. 10517 Y 10504 DE LA FECHA (SECTOR PUBLICO). DEBITO DE LA LIBRETA 00117012001 DGAC, REPOSICION UTILES DE ESCRITORIO.</t>
  </si>
  <si>
    <t>'TRANSFERENCIA DE FONDOS||S/G. CITE: MEFP/VTCP/DGCP/UODP-655/2018 DE LA FECHA, DEL MIN.DE ECONOMIA Y FINANZAS PUBLICAS.(HRE-TSO-3987), PAGO BTS EXTRABURSATIL - VENCIMIENTO 27 DE JULIO DE 2018 D.S. N° 1121 DE 11 DE ENERO DE 2012. DEBITO DE LA LIBRETA N° 00099021001 TGN-RECURSOS ORDINARIOS MN.</t>
  </si>
  <si>
    <t>00099021001 DEPOSITO DE EFECTIVO, DEPOSITANTE: GROVER LEONARDO CONDORI ROJAS, CONCEPTO: DEVOLUCION DE RETROACTIVO, CUENTA DE DEPOSITO: CUENTA UNICA DEL TESORO</t>
  </si>
  <si>
    <t>00099021001 DEPOSITO DE EFECTIVO, DEPOSITANTE: MEDRANO ESCALERA MOHAZAIR CRISTALDO 7870388 CB, CONCEPTO: REVERSION PASAJES AL INTERIOR DEL PAIS, CUENTA DE DEPOSITO: CUENTA UNICA DEL TESORO</t>
  </si>
  <si>
    <t>00099021001 DEPOSITO DE EFECTIVO, DEPOSITANTE: MISAEL RIVAS MALDONADO, CONCEPTO: REVERSION DE LA CUMBRE DEL GAS, CUENTA DE DEPOSITO: CUENTA UNICA DEL TESORO</t>
  </si>
  <si>
    <t>00099021001 DEPOSITO DE EFECTIVO, DEPOSITANTE: HABAD ROJAS MAMANI, CONCEPTO: DEVOLUCION DE PASAJE DE LA CUMBRE DEL GAS, CUENTA DE DEPOSITO: CUENTA UNICA DEL TESORO</t>
  </si>
  <si>
    <t>00099021001 DEPOSITO DE EFECTIVO, DEPOSITANTE: IVAN EDUARDO MAMANI ACUÑA, CONCEPTO: DEVOLUCION DE PASAJES DE LA CUMBRE DEL GAS, CUENTA DE DEPOSITO: CUENTA UNICA DEL TESORO</t>
  </si>
  <si>
    <t>00099021001 DEPOSITO DE EFECTIVO, DEPOSITANTE: RENE HINOJOSA OLIVERA, CONCEPTO: DEVOLUCION DE PASAJE DE LA CUMBRE DEL GAS, CUENTA DE DEPOSITO: CUENTA UNICA DEL TESORO</t>
  </si>
  <si>
    <t>00099021001 DEPOSITO DE EFECTIVO, DEPOSITANTE: FERNANDO CLEMENTE COCHI NINA, CONCEPTO: DEVOLUCION DE PASAJE DE LA CUMBRE DEL GAS, CUENTA DE DEPOSITO: CUENTA UNICA DEL TESORO</t>
  </si>
  <si>
    <t>00099021001 DEPOSITO DE EFECTIVO, DEPOSITANTE: MARVIN GEOVANNI CUEVAS RIZO, CONCEPTO: DEVOLUCION DE PASAJE DE LA CUMBRE DEL GAS, CUENTA DE DEPOSITO: CUENTA UNICA DEL TESORO</t>
  </si>
  <si>
    <t>00099021001 DEPOSITO DE EFECTIVO, DEPOSITANTE: ALBER NAASSON CASTRO TERRAZAS, CONCEPTO: DEVOLUCION DE PASAJE DE LA CUMBRE DEL GAS, CUENTA DE DEPOSITO: CUENTA UNICA DEL TESORO</t>
  </si>
  <si>
    <t>00099021001 DEPOSITO DE EFECTIVO, DEPOSITANTE: ERLAN JHONNY CASTRO ROJAS, CONCEPTO: DEVOLUCION DE PASAJE DE LA CUMBRE DEL GAS, CUENTA DE DEPOSITO: CUENTA UNICA DEL TESORO</t>
  </si>
  <si>
    <t>00099021001 DEPOSITO DE EFECTIVO, DEPOSITANTE: ISRAEL ROJAS VALVERDE, CONCEPTO: DEVOLUCION DE PASAJE DE LA CUMBRE DEL GAS, CUENTA DE DEPOSITO: CUENTA UNICA DEL TESORO</t>
  </si>
  <si>
    <t>00099021001 DEPOSITO DE EFECTIVO, DEPOSITANTE: VLADIMIR COSME HUANCA, CONCEPTO: DEVOLUCION DE PASAJE DE LA CUMBRE DEL GAS, CUENTA DE DEPOSITO: CUENTA UNICA DEL TESORO</t>
  </si>
  <si>
    <t>00099021001 DEPOSITO DE EFECTIVO, DEPOSITANTE: LENIN CRISTIAN FLORES LAMAS, CONCEPTO: DEVOLUCION DE PASAJE DE LA CUMBRE DEL GAS, CUENTA DE DEPOSITO: CUENTA UNICA DEL TESORO</t>
  </si>
  <si>
    <t>00099021001 DEPOSITO DE EFECTIVO, DEPOSITANTE: WILSON LUTHER MOSCOSO, CONCEPTO: DEVOLUCION DE PASAJE DE LA CUMBRE DEL GAS, CUENTA DE DEPOSITO: CUENTA UNICA DEL TESORO</t>
  </si>
  <si>
    <t>00099021001 DEPOSITO DE EFECTIVO, DEPOSITANTE: PAULO CRISTIAN CLAVEL ESTRADA, CONCEPTO: DEVOLUCION DE PASAJE DE LA CUMBRE DEL GAS, CUENTA DE DEPOSITO: CUENTA UNICA DEL TESORO</t>
  </si>
  <si>
    <t>00099021001 DEPOSITO DE EFECTIVO, DEPOSITANTE: CRISTHIAN MAURICIO SANCHEZ CALVO, CONCEPTO: DEVOLUCION DE PASAJE DE LA CUMBRE DEL GAS, CUENTA DE DEPOSITO: CUENTA UNICA DEL TESORO</t>
  </si>
  <si>
    <t>00099021001 DEPOSITO DE EFECTIVO, DEPOSITANTE: PABLO IBAÑEZ CUELLAR, CONCEPTO: DEVOLUCION DE PASAJE DE LA CUMBRE DEL GAS, CUENTA DE DEPOSITO: CUENTA UNICA DEL TESORO</t>
  </si>
  <si>
    <t>00099021001 DEPOSITO DE EFECTIVO, DEPOSITANTE: JORGE ARMANDO GARCIA SALVATIERRA, CONCEPTO: DEVOLUCION DE PASAJE DE LA CUMBRE DEL GAS, CUENTA DE DEPOSITO: CUENTA UNICA DEL TESORO</t>
  </si>
  <si>
    <t>00099021001 DEPOSITO DE EFECTIVO, DEPOSITANTE: JIMMY BARRERA ARELI, CONCEPTO: DEVOLUCION DE PASAJE DE LA CUMBRE DEL GAS, CUENTA DE DEPOSITO: CUENTA UNICA DEL TESORO</t>
  </si>
  <si>
    <t>00099021001 DEPOSITO DE EFECTIVO, DEPOSITANTE: JORGE LUIS BERNAL CONDORI, CONCEPTO: DEVOLUCION DE PASAJE DE LA CUMBRE DEL GAS, CUENTA DE DEPOSITO: CUENTA UNICA DEL TESORO</t>
  </si>
  <si>
    <t>00099021001 DEPOSITO DE EFECTIVO, DEPOSITANTE: ARIEL ROGER GALVEZ POMA, CONCEPTO: DEVOLUCION DE PASAJE DE LA CUMBRE DEL GAS, CUENTA DE DEPOSITO: CUENTA UNICA DEL TESORO</t>
  </si>
  <si>
    <t>00099021001 DEPOSITO DE EFECTIVO, DEPOSITANTE: MARVIN MONTAÑO TRIVEÑO, CONCEPTO: DEVOLUCION DE PASAJE DE LA CUMBRE DEL GAS, CUENTA DE DEPOSITO: CUENTA UNICA DEL TESORO</t>
  </si>
  <si>
    <t>00099021001 DEPOSITO DE EFECTIVO, DEPOSITANTE: RUBEN CALLISAYA AYALA, CONCEPTO: DEVOLUCION DE PASAJE DE LA CUMBRE DEL GAS, CUENTA DE DEPOSITO: CUENTA UNICA DEL TESORO</t>
  </si>
  <si>
    <t>00526012001 DEPOSITO DE EFECTIVO, DEPOSITANTE: ALEXANDRO SARSURI FLORES -BOLIVIA TV, CONCEPTO: DEVOLUCION PASAJES VIAJE A LAUKA Ñ, CUENTA DE DEPOSITO: CUENTA UNICA DEL TESORO</t>
  </si>
  <si>
    <t>00373024103 DEPOSITO DE EFECTIVO, DEPOSITANTE: MARCELINO TOLA MAMANI, CONCEPTO: DEVOLUCION DE PLATA DE FONDO INDIGENA, CUENTA DE DEPOSITO: CUENTA UNICA DEL TESORO</t>
  </si>
  <si>
    <t>00099021001 DEPOSITO DE EFECTIVO, DEPOSITANTE: DIEGO LUIS DELGADILLO ABASTO, CONCEPTO: REVERSION POR PASAJES DE ACUERDO A NORMAS DEL EJERCITO, CUENTA DE DEPOSITO: CUENTA UNICA DEL TESORO</t>
  </si>
  <si>
    <t>00099021001 DEPOSITO DE EFECTIVO, DEPOSITANTE: MARVIN CABRERA ARANDIA, CONCEPTO: REVERSION POR PASAJES DE ACUERDO A NORMAS DEL EJERCITO, CUENTA DE DEPOSITO: CUENTA UNICA DEL TESORO</t>
  </si>
  <si>
    <t>00155012001 DEPOSITO DE EFECTIVO, DEPOSITANTE: CARLOS JAVIER FERNANDEZ ESCOBAR, CONCEPTO: DEVOLUCION DE FONDOS EN AVANCE, CUENTA DE DEPOSITO: CUENTA UNICA DEL TESORO</t>
  </si>
  <si>
    <t>00526012001 DEPOSITO DE EFECTIVO, DEPOSITANTE: RAMIRO COAQUIRA RIVAS, CONCEPTO: DEVOLUCION DE PASAJE AEREO, CUENTA DE DEPOSITO: CUENTA UNICA DEL TESORO</t>
  </si>
  <si>
    <t>00099021001 DEPOSITO DE EFECTIVO, DEPOSITANTE: MARIO ORTUÑO ESCALERA, CONCEPTO: DEVOLUCION DE PASAJE DE LA CUMBRE DEL GAS, CUENTA DE DEPOSITO: CUENTA UNICA DEL TESORO</t>
  </si>
  <si>
    <t>00099021001 DEPOSITO DE EFECTIVO, DEPOSITANTE: SERGIO RUBENS ESPINOZA VACA, CONCEPTO: REVERSION DEL CARGO A CUENTA GESTION 2017/VIATICOS POR CUMBRE DEL GAS, CUENTA DE DEPOSITO: CUENTA UNICA DEL TESORO</t>
  </si>
  <si>
    <t>00099021001 DEPOSITO DE EFECTIVO, DEPOSITANTE: LUIS LANDAETA, CONCEPTO: DEVOLUCION HABERES, CUENTA DE DEPOSITO: CUENTA UNICA DEL TESORO</t>
  </si>
  <si>
    <t>00344012001 DEPOSITO DE EFECTIVO, DEPOSITANTE: IPELC, CONCEPTO: DEVOLUCION DE SALDOS DEL INFORME # 2, CUENTA DE DEPOSITO: CUENTA UNICA DEL TESORO</t>
  </si>
  <si>
    <t>00344012001 DEPOSITO DE EFECTIVO, DEPOSITANTE: IPELC, CONCEPTO: DEVOLUCION DE SALDOS DEL INFORME #3, CUENTA DE DEPOSITO: CUENTA UNICA DEL TESORO</t>
  </si>
  <si>
    <t>00344012001 DEPOSITO DE EFECTIVO, DEPOSITANTE: IPELC, CONCEPTO: DEVOLUCION DE SALDOS DEL INFORME #4, CUENTA DE DEPOSITO: CUENTA UNICA DEL TESORO</t>
  </si>
  <si>
    <t>00344012001 DEPOSITO DE EFECTIVO, DEPOSITANTE: IPELC, CONCEPTO: DEVOLUCION DE SALDOS DEL INFORME #5, CUENTA DE DEPOSITO: CUENTA UNICA DEL TESORO</t>
  </si>
  <si>
    <t>00344012001 DEPOSITO DE EFECTIVO, DEPOSITANTE: IPELC, CONCEPTO: DEVOLUCION DE SALDOS DEL INFORME # 6, CUENTA DE DEPOSITO: CUENTA UNICA DEL TESORO</t>
  </si>
  <si>
    <t>00344012001 DEPOSITO DE EFECTIVO, DEPOSITANTE: IPELC, CONCEPTO: DEVOLUCION DE SALDOS DEL INFORME # 10, CUENTA DE DEPOSITO: CUENTA UNICA DEL TESORO</t>
  </si>
  <si>
    <t>00344012001 DEPOSITO DE EFECTIVO, DEPOSITANTE: IPELC, CONCEPTO: DEVOLUCION DE SALDOS DEL INFORME # 11, CUENTA DE DEPOSITO: CUENTA UNICA DEL TESORO</t>
  </si>
  <si>
    <t>00344012001 DEPOSITO DE EFECTIVO, DEPOSITANTE: IPELC, CONCEPTO: DEVOLUCION DE SALDOS DEL INFORME # 12, CUENTA DE DEPOSITO: CUENTA UNICA DEL TESORO</t>
  </si>
  <si>
    <t>00344012001 DEPOSITO DE EFECTIVO, DEPOSITANTE: IPELC, CONCEPTO: DEVOLUCION DE SALDOS DEL INFORME # 16, CUENTA DE DEPOSITO: CUENTA UNICA DEL TESORO</t>
  </si>
  <si>
    <t>00576012002 DEPOSITO DE EFECTIVO, DEPOSITANTE: ANGELICA PETRONA QUILLA CRUZ, CONCEPTO: DIFERENCIAS DE SALDOS DE ALMACENES, CUENTA DE DEPOSITO: CUENTA UNICA DEL TESORO</t>
  </si>
  <si>
    <t>00292012001 DEPOSITO DE EFECTIVO, DEPOSITANTE: VIAS BOLIVIA, CONCEPTO: DEVOLUCION DE PAGO EN DEMASIA AGUINALDO POR KAREN CONDORI, CUENTA DE DEPOSITO: CUENTA UNICA DEL TESORO</t>
  </si>
  <si>
    <t>00344012001 DEPOSITO DE EFECTIVO, DEPOSITANTE: IPELC, CONCEPTO: DEVOLUCION DE SALDOS DEL INFORME # 18, CUENTA DE DEPOSITO: CUENTA UNICA DEL TESORO</t>
  </si>
  <si>
    <t>TRANSFERENCIA RECIBIDA DEL EXTERIOR SEGÚN MENSAJES SWIFT Nos. 10585-10584 (REM.EXT.) DE FECHA 27-07-2018 POR DESEMBOLSO DE CAF PRÉSTAMO CFA009277 CONST.CARR.SAN BORJA-S.IGNACIO SOLICITUD DE DESEMBOLSO NRO. 7 LIBRETA N° 00291012002 ABC-RECURSOS PROPIOS REF.: UTILES DE ESCRITORIO</t>
  </si>
  <si>
    <t>COBRO COSTOS DE PAPELERIA SEGUN TRANSFERENCIA DEL EXTERIOR POR ORDEN DE GAS TOTAL S.A. REF:ANTICIPO DE IMPORTACION MES DE JULIO LIB. 00513062001 YPFB-OPERACIONES PLANTA DE SEPARACION DE LIQUIDOS RIO GRANDE</t>
  </si>
  <si>
    <t>'COBRO DE'||UTILES DE ESCRITORIO POR EL COMPROBANTE CONTABLE NRO. 0927297 DE LA FECHA, SEGÚN CORREO ELECTRÓNICO DE YPFB DE F. 23/01/2018. DEBITO DE LA LIBRETA 00513022001 YPFB  OPERACIONES.</t>
  </si>
  <si>
    <t>VENTA DE DIVISAS CON TRANSFERENCIA DE FONDOS A SOLICITUD DE MINISTERIO DE LA PRESIDENCIA SEGUN SOLICITUD 5526 REF: DIVISAS USD 53,581.49 PAGO A AIRBUS HELICOPTERS CONO SUR S.A POR ADQUISICION REPUESTOS, LUBRICANTES, ENVIO PARA AERONAVE FAB 754, SEGUN FACTURAS 882 Y 905 PAGO BANCO BBVA URUGUAY S.A. C LIB. 00099021001 TGN-RECURSOS ORDINARIOS (3987)</t>
  </si>
  <si>
    <t>'TRANSFERENCIA DE FONDOS||S/G. CITE: MEFP/VTCP/DGCP/UODP-658/2018 DE LA FECHA, DEL MIN.DE ECONOMIA Y FINANZAS PUBLICAS.(HRE-TSO-4001), PAGO BTS EXTRABURSATIL - VENCIMIENTO 29 Y 30 DE JULIO DE 2018 D.S. N° 1121 DE 11 DE ENERO DE 2012. DEBITO DE LA LIBRETA N° 00099021001 TGN-RECURSOS ORDINARIOS MN.</t>
  </si>
  <si>
    <t>COBRO COSTOS DE PAPELERIA SEGUN TRANSFERENCIA DEL EXTERIOR POR ORDEN DE GAS CORONA S A E C A REF.: ANTICIPO SEGUN CONTRATO YPFB DLG LIB. 00513062001 YPFB-OPERACIONES PLANTA DE SEPARACION DE LIQUIDOS RIO GRANDE</t>
  </si>
  <si>
    <t>||REGULARIZACIÓN DE LA OPERACIÓN NRO. G-0793886 DE F. 26/07/2018 SEGÚN ESTADO DE CUENTA DEL DEPARTAMENTO DE OPERACIONES CAMBIARIAS, EN ATENCIÓN A CORREOS ELECTRÓNICOS DE LA DGAC Y AASANA DE LA FECHA. DEBITO DE LA LIBRETA 00117012001 DGAC, REPOSICION UTILES DE ESCRITORIO.</t>
  </si>
  <si>
    <t>VENTA DE DIVISAS CON TRANSFERENCIA DE FONDOS A SOLICITUD DE MINISTERIO DE LA PRESIDENCIA SEGUN SOLICITUD 5525 REF: DIVISAS USD 8,190.00 PAGO A HONEYWELL POR RENOVACION SUSCRIPCION ANUAL DEL SERVICIO GDC CENTRO GLOBAL DE DATOS PARA AERONAVE FAB 001, SEGUN INVOICE 49A47480, PAGO A JP MORGAN CHASE BANK LIB. 00099021001 TGN-RECURSOS ORDINARIOS (3987)</t>
  </si>
  <si>
    <t>||TRANSFERENCIA DE FONDOS S/G. MENSAJES SWIFT NROS. 10635 Y 10619 DE LA FECHA. (SECTOR PÚBLICO). DEBITO DE LA LIBRETA 00117012001 DGAC, REPOSICION UTILES DE ESCRITORIO.</t>
  </si>
  <si>
    <t>||TRANSFERENCIA DE FONDOS S/G. MENSAJE SWIFT NRO. 10636 DE LA FECHA. (SECTOR PÚBLICO). DEBITO DE LA LIBRETA 00117012001 DGAC, REPOSICION UTILES DE ESCRITORIO.</t>
  </si>
  <si>
    <t>||TRANSFERENCIA DE FONDOS S/G MENSAJES SWIFT NROS. 10642 Y 10644 DE LA FECHA. (SECTOR PÚBLICO) DEBITO DE LA LIBRETA 00117012001 DGAC, REPOSICIÓN DE ÚTILES DE ESCRITORIO.</t>
  </si>
  <si>
    <t>'TRANSFERENCIA DE FONDOS||S/G. NOTA CITE: MH/VTCP/DGT/UO/OB N°1844/2008 DE F.21-10-2008 DEL MIN.DE HACIENDA S/G. DETALLE ADJUNTO. DEBITO DE LA LIBRETA NO.00099021001, REPOSICION UTILES DE ESCRITORIO.</t>
  </si>
  <si>
    <t>00010011102 DEPOSITO DE EFECTIVO, DEPOSITANTE: DIEGO ARIEL RODRIGUEZ CAMACHO, CONCEPTO: RECAUDACIONES: MAYO-JUNIO, CUENTA DE DEPOSITO: CUENTA UNICA DEL TESORO</t>
  </si>
  <si>
    <t>00291012002 DEPOSITO DE EFECTIVO, DEPOSITANTE: VERONICA VIVIANA VENEROS LOZA, CONCEPTO: REPOSICION CREDENCIAL, CUENTA DE DEPOSITO: CUENTA UNICA DEL TESORO</t>
  </si>
  <si>
    <t>00099024113 DEPOSITO DE EFECTIVO, DEPOSITANTE: SANTO TOMAS CONSTRUCCIONES CIVILES S.A., CONCEPTO: A CUENTA MULTAS UNIDAD EDUCATIVA MIXTO HUANUNI, CUENTA DE DEPOSITO: CUENTA UNICA DEL TESORO</t>
  </si>
  <si>
    <t>00130012002 DEPOSITO DE EFECTIVO, DEPOSITANTE: ING RENATO CAZON CHACON, CONCEPTO: DEVOLUCION POR CONCEPTO DE PASAJES A LA CIUDAD DE ORURO, CUENTA DE DEPOSITO: CUENTA UNICA DEL TESORO</t>
  </si>
  <si>
    <t>00099021001 DEPOSITO DE EFECTIVO, DEPOSITANTE: LUIS FERNANDO TORREZ QUISBERT, CONCEPTO: DEVOLUCION, CUENTA DE DEPOSITO: CUENTA UNICA DEL TESORO</t>
  </si>
  <si>
    <t>00099021001 DEPOSITO DE EFECTIVO, DEPOSITANTE: MARINA MORALES VDA. DE GOMEZ, CONCEPTO: REVERSION DE BOLETA DE HABER MENSUAL, CUENTA DE DEPOSITO: CUENTA UNICA DEL TESORO</t>
  </si>
  <si>
    <t>00099021001 DEPOSITO DE EFECTIVO, DEPOSITANTE: GENARO IGNACIO GONZALES C.I. 3001338 CBBA, CONCEPTO: DEVOLUCION DE HABERES, CUENTA DE DEPOSITO: CUENTA UNICA DEL TESORO</t>
  </si>
  <si>
    <t>00373024103 DEPOSITO DE EFECTIVO, DEPOSITANTE: SEBASTIAN CONDORI MACHUCA, CONCEPTO: DEVOLUCION AL FONDO INDIGENA, CUENTA DE DEPOSITO: CUENTA UNICA DEL TESORO</t>
  </si>
  <si>
    <t>00099021001 DEPOSITO DE EFECTIVO, DEPOSITANTE: LUIS MIGUEL MOLLO ALONZO, CONCEPTO: REVERSION DE PASAJES, CUENTA DE DEPOSITO: CUENTA UNICA DEL TESORO</t>
  </si>
  <si>
    <t>00086031101 DEPOSITO DE EFECTIVO, DEPOSITANTE: SERNAP, CONCEPTO: REVERSION POR FONDOS NO UTILIZADOS, CUENTA DE DEPOSITO: CUENTA UNICA DEL TESORO</t>
  </si>
  <si>
    <t>00099021001 DEPOSITO DE EFECTIVO, DEPOSITANTE: AMALIA ROSARIO ZAPATA FLORES, CONCEPTO: PAGO DE DEUDA, CUENTA DE DEPOSITO: CUENTA UNICA DEL TESORO</t>
  </si>
  <si>
    <t>00099021001 DEPOSITO DE EFECTIVO, DEPOSITANTE: JAIME AUGUSTO ESCALANTE CASAS, CONCEPTO: REVERSION PASAJES PREVENTIVO 2018-0000003901,1, CUENTA DE DEPOSITO: CUENTA UNICA DEL TESORO</t>
  </si>
  <si>
    <t>00099021001 DEPOSITO DE EFECTIVO, DEPOSITANTE: FELIX EDUARDO CHAMBILLA SILVA, CONCEPTO: PREV. 1394, CUENTA DE DEPOSITO: CUENTA UNICA DEL TESORO</t>
  </si>
  <si>
    <t>00099021001 DEPOSITO DE EFECTIVO, DEPOSITANTE: FELIX EDUARDO CHAMBILLA SILVA, CONCEPTO: PREV. 1395, CUENTA DE DEPOSITO: CUENTA UNICA DEL TESORO</t>
  </si>
  <si>
    <t>00099021001 DEPOSITO DE EFECTIVO, DEPOSITANTE: FELIX EDUARDO CHAMBILLA SILVA, CONCEPTO: PREV. 1396, CUENTA DE DEPOSITO: CUENTA UNICA DEL TESORO</t>
  </si>
  <si>
    <t>00099021001 DEPOSITO DE EFECTIVO, DEPOSITANTE: ERWIN CRUZ DORADO, CONCEPTO: PREV. 1153, CUENTA DE DEPOSITO: CUENTA UNICA DEL TESORO</t>
  </si>
  <si>
    <t>00099021001 DEPOSITO DE EFECTIVO, DEPOSITANTE: GROVER CHOQUEHUANCA TARQUI, CONCEPTO: REVERSION PASAJES PREV. N° 2018-0000003902.1, CUENTA DE DEPOSITO: CUENTA UNICA DEL TESORO</t>
  </si>
  <si>
    <t>00592012001 DEPOSITO DE EFECTIVO, DEPOSITANTE: ANA WENDY MAMANI YUJRA, CONCEPTO: SALDO PENDIENTE DE COMPRA DE EQUIPAJE (CASO SUJOVOLSKY)-DANIELA GUZMAN, CUENTA DE DEPOSITO: CUENTA UNICA DEL TESORO</t>
  </si>
  <si>
    <t>00099021001 DEPOSITO DE EFECTIVO, DEPOSITANTE: PATRICIA LUNA CUSI-SEDES, CONCEPTO: DEVOLUCION DE ESCALAFON AL MERITO, CUENTA DE DEPOSITO: CUENTA UNICA DEL TESORO</t>
  </si>
  <si>
    <t>00099021001 DEPOSITO DE EFECTIVO, DEPOSITANTE: WEIMAR TORREZ GUITIAR, CONCEPTO: PREV 1457, CUENTA DE DEPOSITO: CUENTA UNICA DEL TESORO</t>
  </si>
  <si>
    <t>00046181101 DEP.DE CHEQ.AJENOS,RET.DE CAM.,CONCEPTO: REVERSION DE FONDOS ( PAGO APROVEEDORES),DEP.: MINISTERIO DE SALUD , PROCEDENCIA: BANCO UNION S.A., CHEQUE: 12637, FECHA DE EMISION:24/07/2018</t>
  </si>
  <si>
    <t>00099021001 DEP.DE CHEQ.AJENOS,RET.DE CAM.,CONCEPTO: LEON VELASQUEZ ELSA,DEP.: BANCO UNION S.A. , PROCEDENCIA: BANCO UNION S.A., CHEQUE: 158111, FECHA DE EMISION:30/07/2018</t>
  </si>
  <si>
    <t>00099021001 DEP.DE CHEQ.AJENOS,RET.DE CAM.,CONCEPTO: SANTELICES MIRIAM GLORIA GONZALES DE,DEP.: BANCO UNION S.A. , PROCEDENCIA: BANCO UNION S.A., CHEQUE: 158115, FECHA DE EMISION:30/07/2018</t>
  </si>
  <si>
    <t>00099021001 DEP.DE CHEQ.AJENOS,RET.DE CAM.,CONCEPTO: DEVOLUCION DE PASAJES REALIZADOS POR LA AGENCIA DE VIAJES BOLTUR PSJ GABRIEL FERNANDO CALDERON,DEP.: MIN DE RELACIONES EXTERIORES , PROCEDENCIA: BANCO UNION S.A., CHEQUE: 1242, FECHA DE EMISION:27/07/2018</t>
  </si>
  <si>
    <t>00010011101 DEP.DE CHEQ.AJENOS,RET.DE CAM.,CONCEPTO: DEVOLUCION DE PASAJES REALIZADOS POR LA AGENCIA DE VIAJES BOLTUR PSJ JUAN CARLOS ALURRALDE,DEP.: MIN DE RELACIONES EXTERIORES , PROCEDENCIA: BANCO UNION S.A., CHEQUE: 1241, FECHA DE EMISION:27/07/2018</t>
  </si>
  <si>
    <t>A:00041014101 Débito Automático por contraparte del GAM Montero, correspondiente al Convenio Intergubernativo suscrito entre el Ministerio de Desarrollo Productivo y Economía Plural y el GAM Montero, programa “Educación con Revolución Tecnológica”.</t>
  </si>
  <si>
    <t>A:00041014101 Débito Automático por contraparte del GAM La Asunta, correspondiente al Convenio Intergubernativo suscrito entre el Ministerio de Desarrollo Productivo y Economía Plural y el GAM La Asunta, programa “Educación con Revolución Tecnológica”.</t>
  </si>
  <si>
    <t>A:00041014101 Débito Automático por contraparte del GAM Antequera, correspondiente al Convenio Intergubernativo suscrito entre el Ministerio de Desarrollo Productivo y Economía Plural y el GAM Antequera, programa “Educación con Revolución Tecnológica”.</t>
  </si>
  <si>
    <t>A:00041014101 Débito Automático por contraparte del GAM San Pedro, correspondiente al Convenio Intergubernativo suscrito entre el Ministerio de Desarrollo Productivo y Economía Plural y el GAM San Pedro, programa “Educación con Revolución Tecnológica”.</t>
  </si>
  <si>
    <t>A:00041014101 Débito Automático por contraparte del GAM Urmiri, correspondiente al Convenio Intergubernativo suscrito entre el Ministerio de Desarrollo Productivo y Economía Plural y el GAM Urmiri, programa “Educación con Revolución Tecnológica”.</t>
  </si>
  <si>
    <t>PROVISION DE FONDOS A SOLICITUD DE YACIMIENTOS PETROLIFEROS FISCALES BOLIVIANOS SEGUN SOLICITUD YPFB-0200-2018 REF: PAGO SERV FIRME DE TRANS GN JUNIO 2018 YPFB TRANSIERRA SA LIB. 00513012007 YPFB - RECURSOS NACIONALIZACIÓN</t>
  </si>
  <si>
    <t>PROVISION DE FONDOS A SOLICITUD DE YACIMIENTOS PETROLIFEROS FISCALES BOLIVIANOS SEGUN SOLICITUD YPFB-0198-2018 REF: PAGO SERV TRANS INTERRUMPIBLE PARA EL TRANS GN JUNIO 2018 YPFB TRANSIERRA SA LIB. 00513012007 YPFB - RECURSOS NACIONALIZACIÓN</t>
  </si>
  <si>
    <t>PROVISION DE FONDOS A SOLICITUD DE YACIMIENTOS PETROLIFEROS FISCALES BOLIVIANOS SEGUN SOLICITUD YPFB-0202-2018 REF: PAGO SERV TRANS GN MI FIRME E INTERRUMPIBLE Y ME FIRME JUNIO 2018 YPFB TRANSPORTE SA LIB. 00513012007 YPFB - RECURSOS NACIONALIZACIÓN</t>
  </si>
  <si>
    <t>VENTA DE DIVISAS A SOLICITUD DE YACIMIENTOS PETROLIFEROS FISCALES BOLIVIANOS SEGUN SOLICITUD 5545 REF: PAGO A SAMSUNG ENGINEERING SA POR SERVICIO DE OPERACION Y MANTENIMIENTO ASISTIDO DE AMONIACO UREA QUINTA ADENDA ABRIL 2018 LIB. 00513062001 YPFB-OPERACIONES PLANTA DE SEPARACION DE LIQUIDOS RIO GRANDE</t>
  </si>
  <si>
    <t>||TRANSFERENCIA DE FONDOS PARA LA EMPRESA SEDEM PARA ECEBOL "IMPLEMENTACIÓN DE UNA PLANTA DE CEMENTO EN EL DEPTO DE POTOSI"- (4° DESEMBOLSO) ABONO A LA CUT LIBRETA N° 00132039202, S/G NOTA CITE: BDP/GOP/CART/3083/2018 DE 26/07/2018 LIBRETA N° 00132039202 - SEDEM PARA ECEBOL "IMPLEMENTACIÓN DE UNA PLANTA DE CEMENTO DEPTO DE POTOSI</t>
  </si>
  <si>
    <t>A:00041014101 Débito Automático por contraparte del GAM Tarata, correspondiente al Convenio Intergubernativo suscrito entre el Ministerio de Desarrollo Productivo y Economía Plural y el GAM Tarata, programa “Educación con Revolución Tecnológica”.</t>
  </si>
  <si>
    <t>A:00041014101 Débito Automático por contraparte del GAM Uncía, correspondiente al Convenio Intergubernativo suscrito entre el Ministerio de Desarrollo Productivo y Economía Plural y el GAM Uncía, programa “Educación con Revolución Tecnológica”.</t>
  </si>
  <si>
    <t>A:00041014101 Débito Automático por contraparte del GAM El Villar, correspondiente al Convenio Intergubernativo suscrito entre el Ministerio de Desarrollo Productivo y Economía Plural y el GAM El Villar, programa “Educación con Revolución Tecnológica”.</t>
  </si>
  <si>
    <t>A:00041014101 Débito Automático por contraparte del GAM Charaña, correspondiente al Convenio Intergubernativo suscrito entre el Ministerio de Desarrollo Productivo y Economía Plural y el GAM Charaña, programa “Educación con Revolución Tecnológica”.</t>
  </si>
  <si>
    <t>A:00041014101 Débito Automático por contraparte del GAM Riberalta, correspondiente al Convenio Intergubernativo suscrito entre el Ministerio de Desarrollo Productivo y Economía Plural y el GAM Riberalta, programa “Educación con Revolución Tecnológica”.</t>
  </si>
  <si>
    <t>A:00041014101 Débito Automático por contraparte del GAM Salinas de Garci Mendoza, correspondiente al Convenio Intergubernativo suscrito entre el Ministerio de Desarrollo Productivo y Economía Plural y el GAM Salinas de Garci Mendoza, programa “Educación con Revolución Tecnológica”.</t>
  </si>
  <si>
    <t>A:00041014101 Débito Automático por contraparte del GAM Pampa Aullagas, correspondiente al Convenio Intergubernativo suscrito entre el Ministerio de Desarrollo Productivo y Economía Plural y el GAM Pampa Aullagas, programa “Educación con Revolución Tecnológica”.</t>
  </si>
  <si>
    <t>A:00041014101 Débito Automático por contraparte del GAM Challapata, correspondiente al Convenio Intergubernativo suscrito entre el Ministerio de Desarrollo Productivo y Economía Plural y el GAM Challapata, programa “Educación con Revolución Tecnológica”.</t>
  </si>
  <si>
    <t>||REGULARIZACIÓN DE LA OPERACIÓN NRO. G-0795035 DE F. 27/07/2018 SEGÚN ESTADO DE CUENTA DEL DEPARTAMENTO DE OPERACIONES CAMBIARIAS, EN ATENCIÓN A CORREOS ELECTRÓNICOS DE LA DGAC Y AASANA DE F. 27/07/2018. DEBITO DE LA LIBRETA 00117012001 DGAC, REPOSICION UTILES DE ESCRITORIO.</t>
  </si>
  <si>
    <t>TRANSFERENCIA RECIBIDA DEL EXTERIOR SEGÚN MENSAJES SWIFT Nos. 10708-10698 (REM.EXT.) DE FECHA 30-07-2018 POR DESEMBOLSO DE CAF PRÉSTAMO CFA008340 CONST.DOBLEVIA MONTERO-CRISTAL SOLICITUD DE DESEMBOLSO NRO. 23 LIBRETA N° 00291012002 ABC-RECURSOS PROPIOS REF.: UTILES DE ESCRITORIO</t>
  </si>
  <si>
    <t>||REGISTRO COBRO COMISION TRANSFERENCIA AL EXTERIOR 0,10% S/USD630.000.- REEMB.GTOS DE COMUNICACION BS220.- Y EMISION DE CBTE. CONTABLE BS50.- EN COMPLEMENTO A CBTE. ADJUNTO DE LA FECHA CGO. LIB. N°00513012004LBP-YPFB UNICOMERCIAL REF.: COM. PAGO CARTA DE CREDITO I-2017-013</t>
  </si>
  <si>
    <t>||REGULARIZACIÓN DE NUESTRA OPERACIÓN NRO.0928265 DE F. 26.07.2018 EN ATENCIÓN A CORREOS ELECTRÓNICOS DE LA DIRECCIÓN GENERAL DE AERONAUTICA CIVIL Y AASANA DE FECHA 27.07.2018 (SECTOR PÚBLICO). DEBITO DE LA LIBRETA 00117012001 DGAC. REPOSICIÓN DE ÚTILES DE ESCRITORIO.</t>
  </si>
  <si>
    <t>||TRANSFERENCIA DE FONDOS S/G MENSAJES SWIFT NROS. 10709 Y 10697 DE LA FECHA. (SECTOR PÚBLICO) DEBITO DE LA LIBRETA 00117012001 DGAC, REPOSICIÓN DE ÚTILES DE ESCRITORIO.</t>
  </si>
  <si>
    <t>||REGULARIZACIÓN DE NUESTRA OPERACIÓN NRO. 0928475 DE LA FECHA, EN ATENCIÓN A CORREO ELECTRÓNICO DE LA AGENCIA BOLIVIANA ESPACIAL. A LA LIBRETA 00585012002 ABE - VENTA DE SERVICIOS DE COMUNICACIÓN; P/CTA. PEKASAT SE.</t>
  </si>
  <si>
    <t>COBRO COSTOS DE PAPELERIA POR REGULARIZACION DE TRANSFERENCIA DEL EXTERIOR POR ORDEN DE PETROLEO BRASILEIRO S.A. LIB. 00513012004 LBP-YPFB-UNICOMERCIAL (4030005415/1-2188907)</t>
  </si>
  <si>
    <t>COBRO COSTOS DE PAPELERIA POR REGULARIZACION DE TRANSFERENCIA DEL EXTERIOR POR ORDEN DE PETROLEO BRASILEIRO S.A. PETROBRAS LIB. 00513012004 LBP-YPFB-UNICOMERCIAL (4030005415/1-2188907)</t>
  </si>
  <si>
    <t>TRANSFERENCIA RECIBIDA DEL EXTERIOR SEGÚN MENSAJES SWIFT Nos. 10671 - 10660 (REM.EXT.) DE FECHA 30-07-2018 POR DESEMBOLSO DE BID PRÉSTAMO 3699/BL-BO REQ 00007 BO OPS0201833018A LIBRETA N° 00287102001 FPS-RECURSOS PROPIOS REF.: UTILES DE ESCRITORIO</t>
  </si>
  <si>
    <t>||REGULARIZACIÓN DE NUESTRA OPERACIÓN NRO. 0928475 DE LA FECHA, EN ATENCIÓN A CORREO ELECTRÓNICO DE LA AGENCIA BOLIVIANA ESPACIAL. DE LA LIBRETA 00585012002 ABE - VENTA DE SERVICIOS DE COMUNICACIÓN; COBRO UTILES DE ESCRITORIO.</t>
  </si>
  <si>
    <t>A:00373024105 DESEMBOLSO DE RECURSOS AL FONDO DE DESARROLLO INDIGENA PARA PROGRAMAS Y/O PROYECTOS DE LOS GOBIERNOS AUTONOMOS MUNICIPALES S/G SOLICITUD DEL FDI CITE: FDI/DGE/EXT/Nº 355, 356, 357 Y 358/2018 E INFORME MEFP/VTCP/DGPOT/INF/Nº86/2018. H.R. 6-22305-R; 6-22304-R; 6-22301-R Y 6-22426-R.</t>
  </si>
  <si>
    <t>00253014308 DEPOSITO DE EFECTIVO, DEPOSITANTE: MARTIN R. SANCHEZ A., CONCEPTO: DEVOLUCION SALDO FONDOS EN AVANCE, CUENTA DE DEPOSITO: CUENTA UNICA DEL TESORO</t>
  </si>
  <si>
    <t>00099021001 DEPOSITO DE EFECTIVO, DEPOSITANTE: JUAN CARLOS FERNANDEZ COLQUE, CONCEPTO: DEVOLUCION POR TOPE SALARIAL DE LA GESTION 2017, CUENTA DE DEPOSITO: CUENTA UNICA DEL TESORO</t>
  </si>
  <si>
    <t>00373024103 DEPOSITO DE EFECTIVO, DEPOSITANTE: FONDO INDIGENA, CONCEPTO: CIERRE DE PROYECTO DEL FONDO INDIGENA, CUENTA DE DEPOSITO: CUENTA UNICA DEL TESORO</t>
  </si>
  <si>
    <t>00099021001 DEPOSITO DE EFECTIVO, DEPOSITANTE: JOSE LUIS MONZON, CONCEPTO: DEVOLUCION DE PASAJES TERRESTRES NO UTILIZADOS, CUENTA DE DEPOSITO: CUENTA UNICA DEL TESORO</t>
  </si>
  <si>
    <t>00086011102 DEPOSITO DE EFECTIVO, DEPOSITANTE: TRANSPORTE NACIONAL E INTERNACIONAL DELGAS SRL, CONCEPTO: RESOLUCION ADMINISTRATIVA # 016/18, CUENTA DE DEPOSITO: CUENTA UNICA DEL TESORO</t>
  </si>
  <si>
    <t>00099021001 DEPOSITO DE EFECTIVO, DEPOSITANTE: LEIDY EMILIA MAMANI ROJAS, CONCEPTO: REVERSION, CUENTA DE DEPOSITO: CUENTA UNICA DEL TESORO</t>
  </si>
  <si>
    <t>00099021001 DEPOSITO DE EFECTIVO, DEPOSITANTE: ELIA ROSARIO AYLLON MIRANDA, CONCEPTO: DEVOLUCION DE PAGO DE HABERES POR AUDITORIA ESPECIAL AL PERSONAL QUE PRESTO SERV EN CNS GESTION 2010, CUENTA DE DEPOSITO: CUENTA UNICA DEL TESORO</t>
  </si>
  <si>
    <t>00099021001 DEPOSITO DE EFECTIVO, DEPOSITANTE: KARNINCIC FIGUEREDO ERICK J., CONCEPTO: REVERSION PAS AJES PREV N° 8918,1/17 DE CARGO DE CUENTA, CUENTA DE DEPOSITO: CUENTA UNICA DEL TESORO</t>
  </si>
  <si>
    <t>00099021001 DEPOSITO DE EFECTIVO, DEPOSITANTE: ADAMO ESCOBAR FERNANDEZ DG FELCN, CONCEPTO: DEP POR CONCEPTO DE DEVOLUCION DE VIATICOS SR. ADAMO ESCOBAR FERNANDEZ C-31 N°56 GESTION 2017, CUENTA DE DEPOSITO: CUENTA UNICA DEL TESORO</t>
  </si>
  <si>
    <t>00099021001 DEPOSITO DE EFECTIVO, DEPOSITANTE: ROSARIO LINDSAY FLORES VALDIVIA, CONCEPTO: DEVOLUCION DE RECURSOS NO UTILIZADOS DE FONDOS EN AVANCE PARA REVERSION DE C-31 585, CUENTA DE DEPOSITO: CUENTA UNICA DEL TESORO</t>
  </si>
  <si>
    <t>00099021001 DEPOSITO DE EFECTIVO, DEPOSITANTE: QUISPE ATAHUACHI JUAN HELJAR, CONCEPTO: REVERSION DE PASAJES POR EL FORO DEL GAS GESTION 2017  P - 6648, CUENTA DE DEPOSITO: CUENTA UNICA DEL TESORO</t>
  </si>
  <si>
    <t>00287102007 DEP.DE CHEQ.AJENOS,RET.DE CAM.,CONCEPTO: DEVOLUCION DIFERENCIAS PROY. "CONSTRUCCION U.E. GERARDO REYES" CTTO. FPS-BEN-4780 PLANILLA 2,DEP.: FPS-OF. CENTRAL , PROCEDENCIA: BANCO UNION S.A., CHEQUE: 317, FECHA DE EMISION:25/07/2018</t>
  </si>
  <si>
    <t>00099021001 DEP.DE CHEQ.AJENOS,RET.DE CAM.,CONCEPTO: DEP. DE BAJA MEDICA-INCAPACIDAD TEMPORAL,DEP.: UNIDAD DE INVESTIGACIONES FINANCIERAS , PROCEDENCIA: BANCO UNION S.A., CHEQUE: 28160, FECHA DE EMISION:18/07/2018</t>
  </si>
  <si>
    <t>00099021001 DEP.DE CHEQ.AJENOS,RET.DE CAM.,CONCEPTO: DEVOLUCION DE SALDOS NO EJECUTADOS,DEP.: PROGRAMA NACIONAL DE POSTALFABETIZACION , PROCEDENCIA: BANCO UNION S.A., CHEQUE: 5627, FECHA DE EMISION:30/07/2018</t>
  </si>
  <si>
    <t>00015011108 DEP.DE CHEQ.AJENOS,RET.DE CAM.,CONCEPTO: DEVOLUCION DE FONDOS REMANENTE,DEP.: MINISTERIO DE GOBIERNO , PROCEDENCIA: BANCO UNION S.A., CHEQUE: 51123, FECHA DE EMISION:24/07/2018</t>
  </si>
  <si>
    <t>00099021001 DEP.DE CHEQ.AJENOS,RET.DE CAM.,CONCEPTO: DEVOLUCION AL MINISTERIO DE RELACIONES EXTERIORES,DEP.: CAJA BANCARIA ESTATAL DE SALUD , PROCEDENCIA: BANCO UNION S.A., CHEQUE: 28159, FECHA DE EMISION:18/07/2018</t>
  </si>
  <si>
    <t>VENTA DE DIVISAS A SOLICITUD DE YACIMIENTOS PETROLIFEROS FISCALES BOLIVIANOS SEGUN SOLICITUD 5561 REF: PAGO A SAMSUNG ENGINEERING SA POR SERVICIO DE OPERACION Y MANTENIMIENTO ASISTIDO DE AMONIACO UREA QUINTA ADENDA MAYO 2018 LIB. 00513062001 YPFB-OPERACIONES PLANTA DE SEPARACION DE LIQUIDOS RIO GRANDE</t>
  </si>
  <si>
    <t>VENTA DE DIVISAS A SOLICITUD DE YACIMIENTOS PETROLIFEROS FISCALES BOLIVIANOS SEGUN SOLICITUD 5563 REF: PAGO A SAMSUNG ENGINEERING SA POR EL SERVICIO DE OPERACION Y MATENIMIENTO ASISTIDO AMPLIADO PARA LA PLANTA AMONIACO UREA SEXTA ADENDA MARZO 2018 LIB. 00513062001 YPFB-OPERACIONES PLANTA DE SEPARACION DE LIQUIDOS RIO GRANDE</t>
  </si>
  <si>
    <t>NUMERO DE LIBRETA CUT: 00513012008 OPERACIÓN E18 TRANSFERENCIA DEL SISTEMA FINANCIERO POR CUENTA DE TERCEROS A LA CUT TRANSFERENCIA PAGO DE DIVIDENDOS YPFB BSOLICITUD YPFB REFINACION SA</t>
  </si>
  <si>
    <t>TRANSFERENCIA DE FONDOS AL EXTERIOR A SOLICITUD DE AGENCIA BOLIVIANA DE ENERGIA SEGUN SOLICITUD 5552 REF: PAGO A SALT POR EL SEGUNDO POR EL SERVICIO EN LA ELABORACION DE LA LINEA BASE RADIOLOGICA AMBIENTAL PARA EL CENTRO DE INVESTIGACION Y DESARROLLO EN TECNOLOGIA Y SU AREA DE INFLUENCIA DE LA ABE LIB. 00099021001 TGN-RECURSOS ORDINARIOS (3987)</t>
  </si>
  <si>
    <t>VENTA DE DIVISAS CON TRANSFERENCIA DE FONDOS A SOLICITUD DE BOLIVIA TV SEGUN SOLICITUD 5553 REF: INTELSAT: PAGO SERVICIO SATELITAL BANDA KU IS-14 CORRESPONDIENTE AL MES DE JUNIO DE 2018. SEGUN INFORME CITE: CONTABILIDAD 537/2018, COMUNICACION INTERNA BTV/GT. CITE: 522/2018, ACTA DE CONFORMIDAD BTV/G LIB. 00526012001 BOLIVIA TV - RECAUDACIONES</t>
  </si>
  <si>
    <t>VENTA DE DIVISAS CON TRANSFERENCIA DE FONDOS A SOLICITUD DE BOLIVIA TV SEGUN SOLICITUD 5554 REF: INTELSAT: PAGO SERVICIO SATELITAL BANDA C CORRESPONDIENTE AL MES DE JUNIO 2018, SEGUN INFORME CITE: CONTABILIDAD 538/2018, COMUNICACION INTERNA BTV/GT. CITE: 523/2018, ACTA DE CONFORMIDAD BTV/GT. 073/201 LIB. 00526012001 BOLIVIA TV - RECAUDACIONES</t>
  </si>
  <si>
    <t>VENTA DE DIVISAS CON TRANSFERENCIA DE FONDOS A SOLICITUD DE BOLIVIA TV SEGUN SOLICITUD 5555 REF: FRAGOLA OVERSEAS INC. PAGO TERCERA CUOTA TRANSMISION UEFA CHAMPIONS LEAGUE, TEMPORADAS 2015-2016, 2016-2017, 2017-2018. SEGUN INFORME CONTABILIDAD 516-2018, INFORME TECNICO BTV-DPP IT 062-2018, FACTURA C LIB. 00526012001 BOLIVIA TV - RECAUDACIONES</t>
  </si>
  <si>
    <t>'COBRO DE'||UTILES DE ESCRITORIO POR EL COMPROBANTE CONTABLE NRO.0928644 DE LA FECHA, SEGÚN CORREO ELECTRÓNICO DE YPFB DE F. 23/01/2018. DEBITO DE LA LIBRETA 00513022001 YPFB  OPERACIONES.</t>
  </si>
  <si>
    <t>A:00373024105 DESEMBOLSO DE RECURSOS AL FONDO DE DESARROLLO INDÍGENA PARA PROGRAMAS Y/O PROYECTOS DE LOS GOBIERNOS AUTÓNOMOS MUNICIPALES S/G SOLICITUD DEL FDI CITE: FDI/DGE/EXT/Nº 359/2018 E INFORME MEFP/VTCP/DGPOT/INF/Nº87/2018. H.R. 6-22617-R.</t>
  </si>
  <si>
    <t>||TRANSFERENCIA DE FONDOS S/G. MENSAJE SWIFT NRO. 10764 Y CORREO ELECTRÓNICO DE LA DIRECCIÓN GENERAL DE AERONÁUTICA CIVIL DE LA FECHA. DEBITO DE LA LIBRETA 00117012001 DGAC, REPOSICION UTILES DE ESCRITORIO.</t>
  </si>
  <si>
    <t>TRANSFERENCIA RECIBIDA DEL EXTERIOR SEGÚN MENSAJES SWIFT Nos. 09170-09168 (REM.EXT.) DE FECHA 02-07-2018 POR DESEMBOLSO DE BID PRÉSTAMO 3725/BL-BO REQ 0001 OPS0201828868A LIBRETA N° 00085027003 MEN-$US-PROG. DE ELECT. RURAL (PER II) - 3725/BL-BO</t>
  </si>
  <si>
    <t>TRANSFERENCIA RECIBIDA DEL EXTERIOR SEGÚN MENSAJES SWIFT Nos. 09169-09167 (REM.EXT.) DE FECHA 02-07-2018 POR DESEMBOLSO DE BID PRÉSTAMO 3725/BL-BO REQ 0001 OPS0201828868A LIBRETA N° 00085027003 MEN-$US-PROG. DE ELECT. RURAL (PER II) - 3725/BL-BO</t>
  </si>
  <si>
    <t>TRANSFERENCIA RECIBIDA DEL EXTERIOR SEGÚN MENSAJES SWIFT Nos. 09170-09168 (REM.EXT.) DE FECHA 02-07-2018 POR DESEMBOLSO DE BID PRÉSTAMO 3725/BL-BO REQ 0001 OPS0201828868A LIBRETA N° 00085027003 MEN-$US-PROG. DE ELECT. RURAL (PER II) - 3725/BL-BO REF.: UTILES DE ESCRITORIO</t>
  </si>
  <si>
    <t>TRANSFERENCIA RECIBIDA DEL EXTERIOR SEGÚN MENSAJES SWIFT Nos. 09169-09167 (REM.EXT.) DE FECHA 02-07-2018 POR DESEMBOLSO DE BID PRÉSTAMO 3725/BL-BO REQ 0001 OPS0201828868A LIBRETA N° 00085027003 MEN-$US-PROG. DE ELECT. RURAL (PER II) - 3725/BL-BO REF.: UTILES DE ESCRITORIO</t>
  </si>
  <si>
    <t>TRANSFERENCIA DE FONDOS AL EXTERIOR A SOLICITUD DE TESORO GENERAL DE LA NACION SEGUN SOLICITUD 5328 REF: PAGO A LA SECRETARIA GENERAL IBEROAMERICANA (SEGIB), POR CONCEPTO DE MEMBRESIA POR EUR3.640,47, SEGUN SOLICITUD VRE-DGRM-CS-101/2018. EQUIVALENTES 4.254,97 USD LIB. 00099021001 TGN-RECURSOS ORDINARIOS (3987) POR DIFERENCIAL CAMBIARIO</t>
  </si>
  <si>
    <t>TRANSFERENCIA DE FONDOS AL EXTERIOR A SOLICITUD DE TESORO GENERAL DE LA NACION SEGUN SOLICITUD 5327 REF: PAGO A LA ORGANIZACION DE LAS NACIONES UNIDAS PARA LA AGRICULTURA Y LA ALIMENTACION (FAO), POR CONCEPTO DE MEMBRESIA POR EUR22.585,38, SEGUN SOLICITUD VRE-DGRM-CS-81/2018. EQUIVALENTES 26.397,73 LIB. 00099021001 TGN-RECURSOS ORDINARIOS (3987) POR DIFERENCIAL CAMBIARIO</t>
  </si>
  <si>
    <t>TRANSFERENCIA DE FONDOS AL EXTERIOR A SOLICITUD DE TESORO GENERAL DE LA NACION SEGUN SOLICITUD 5329 REF: PAGO A LA OPAQ (OPAQ), POR CONCEPTO DE MEMBRESIA POR EUR7.923,00, SEGUN SOLICITUD VRE-DGRM-CS-95/2018. EQUIVALENTES 9.260,38 USD LIB. 00099021001 TGN-RECURSOS ORDINARIOS (3987) POR DIFERENCIAL CAMBIARIO</t>
  </si>
  <si>
    <t>TRANSFERENCIA DE FONDOS AL EXTERIOR A SOLICITUD DE TESORO GENERAL DE LA NACION SEGUN SOLICITUD 5330 REF: PAGO A LA ORGANIZACION MUNDIAL DEL TURISMO (OMT), POR CONCEPTO DE MEMBRESIA POR EUR35.134,00, SEGUN SOLICITUD VRE-DGRM-CS-113/2018. EQUIVALENTES 41.064,53 USD LIB. 00099021001 TGN-RECURSOS ORDINARIOS (3987) POR DIFERENCIAL CAMBIARIO</t>
  </si>
  <si>
    <t>TRANSFERENCIA DE FONDOS AL EXTERIOR A SOLICITUD DE TESORO GENERAL DE LA NACION SEGUN SOLICITUD 5331 REF: PAGO AL INSTITUTO ITALO LATINOAMERICANO (IILA), POR CONCEPTO DE MEMBRESIA POR EUR2.933,08, SEGUN SOLICITUD VRE-DGRM-CS-96/2018. EQUIVALENTES 3.428,18 USD LIB. 00099021001 TGN-RECURSOS ORDINARIOS (3987) POR DIFERENCIAL CAMBIARIO</t>
  </si>
  <si>
    <t>TRANSFERENCIA DE FONDOS AL EXTERIOR A SOLICITUD DE TESORO GENERAL DE LA NACION SEGUN SOLICITUD 5314 REF: REF. BO-CONT18, PAGO A LA ORGANIZACION DE LAS NACIONES UNIDAS PARA LA EDUCACION, LA CIENCIA Y LA CULTURA (UNESCO), POR CONCEPTO DE MEMBRESIA POR EUR16.002,00, SEGUN SOLICITUD VRE-DGRM-CS-102/2018 LIB. 00099021001 TGN-RECURSOS ORDINARIOS (3987) POR DIFERENCIAL CAMBIARIO</t>
  </si>
  <si>
    <t>TRANSFERENCIA DE FONDOS AL EXTERIOR A SOLICITUD DE TESORO GENERAL DE LA NACION SEGUN SOLICITUD 5325 REF: PAGO AL CENTRO INTERNACIONAL DE ESTUDIOS PARA LA CONSERVACION Y LA RESTAURACION DE LOS BIENES CULTURALES (ICCROM), POR CONCEPTO DE MEMBRESIA POR EUR443,00, SEGUN SOLICITUD VRE-DGRM-CS-90/2018. EQ LIB. 00099021001 TGN-RECURSOS ORDINARIOS (3987) POR DIFERENCIAL CAMBIARIO</t>
  </si>
  <si>
    <t>AJUSTE COMPLEMENTARIO POR REVALORIZACION SALDOS DE ACTIVOS DE RESERVA Y OBLIGACIONES MONEDA EXTRANJERA (DOLARES) Saldo MO = -788058433.95 ;Bs/Mo: 6.86000000000 ;Saldo Bs: -5406080856.89</t>
  </si>
  <si>
    <t>TRANSFERENCIA RECIBIDA DEL EXTERIOR SEGÚN MENSAJES SWIFT Nos. 9499-9498 (REM.EXT.) DE FECHA 06-07-2018 POR DESEMBOLSO DE CAF PRÉSTAMO CFA008606 PROG. AGUA. SANE. Y DRENAJE-PROASRED SOLICITUD DESEMBOLSO NRO 12 LIBRETA N° 00086077001 MMAYA - $US - PROASRED CFA N° 8606</t>
  </si>
  <si>
    <t>TRANSFERENCIA RECIBIDA DEL EXTERIOR SEGÚN MENSAJES SWIFT Nos. 9499-9498 (REM.EXT.) DE FECHA 06-07-2018 POR DESEMBOLSO DE CAF PRÉSTAMO CFA008606 PROG. AGUA. SANE. Y DRENAJE-PROASRED SOLICITUD DESEMBOLSO NRO 12 LIBRETA N° 00086077001 MMAYA - $US - PROASRED CFA N° 8606 REF.: UTILES DE ESCRITORIO</t>
  </si>
  <si>
    <t>||REGULARIZACIÓN DE NUESTRA OPERACIÓN NRO. 0926127 DE F. 02.07.2018. EN ATENCIÓN A NOTA DE YLB, CITE YLB-GEE: 0636/2018 DE F. 29.06.2018 RECIBIDA EN F.6.07.2018 (HRE-TSO-10007). P/CTA DE FERTILIZANTES DEL SUR SAC ., LIBRETA 00597012001, RECURSOS ESPECÍFICOS YLB.</t>
  </si>
  <si>
    <t>De: 00099021001 Transferencia que realizamos a solicitud del Fondo de Desarrollo del Sistema Financiero y de Apoyo al Sector Productivo mediante nota CITE: FSF-DFGC-NE-1865/2018 y de acuerdo a las notas internas MEFP/VPCF/DGCF/UCCF Nos. 40</t>
  </si>
  <si>
    <t>AJUSTE COMPLEMENTARIO POR REVALORIZACION SALDOS DE ACTIVOS DE RESERVA Y OBLIGACIONES MONEDA EXTRANJERA (DOLARES) Saldo MO = -793804065.11 ;Bs/Mo: 6.86000000000 ;Saldo Bs: -5445495886.66</t>
  </si>
  <si>
    <t>AJUSTE COMPLEMENTARIO POR REVALORIZACION SALDOS DE ACTIVOS DE RESERVA Y OBLIGACIONES MONEDA EXTRANJERA (DOLARES) Saldo MO = -780391247.87 ;Bs/Mo: 6.86000000000 ;Saldo Bs: -5353483960.40</t>
  </si>
  <si>
    <t>||TRANSFER.FONDOS DEL EXTERIOR SG.MENSAJES SWIFT N° 09982 Y 09991 RECIBIDOS EN LA FECHA. ORDEN.STIFTUNG LIECHTENSTEINISCHER ENTWICKLUNGSDIENST, REMESA PROJEKT 111-2016/18 Y NOTA DEL MINISTERIO DE EDUCACION CITE:ME/DGAA/UF/T/N° 068/2018. ABONO EN LA LIBRETA N° 00016078001 MIN.EDU.-USD PROYECTO LED-UNIVERSIDAD PEDAGOGICA</t>
  </si>
  <si>
    <t>AJUSTE COMPLEMENTARIO POR REVALORIZACION SALDOS DE ACTIVOS DE RESERVA Y OBLIGACIONES MONEDA EXTRANJERA (DOLARES) Saldo MO = -766604177.99 ;Bs/Mo: 6.86000000000 ;Saldo Bs: -5258904661.00</t>
  </si>
  <si>
    <t>AJUSTE COMPLEMENTARIO POR REVALORIZACION SALDOS DE ACTIVOS DE RESERVA Y OBLIGACIONES MONEDA EXTRANJERA (DOLARES) Saldo MO = -771846123.20 ;Bs/Mo: 6.86000000000 ;Saldo Bs: -5294864405.14</t>
  </si>
  <si>
    <t>AJUSTE COMPLEMENTARIO POR REVALORIZACION SALDOS DE ACTIVOS DE RESERVA Y OBLIGACIONES MONEDA EXTRANJERA (DOLARES) Saldo MO = -770360786.96 ;Bs/Mo: 6.86000000000 ;Saldo Bs: -5284674998.54</t>
  </si>
  <si>
    <t>AJUSTE COMPLEMENTARIO POR REVALORIZACION SALDOS DE ACTIVOS DE RESERVA Y OBLIGACIONES MONEDA EXTRANJERA (DOLARES) Saldo MO = -765091731.75 ;Bs/Mo: 6.86000000000 ;Saldo Bs: -5248529279.80</t>
  </si>
  <si>
    <t>TRANSFERENCIA RECIBIDA DEL EXTERIOR SEGÚN MENSAJES SWIFT Nos. 10564-10556 (REM.EXT.) DE FECHA 26-07-2018 POR DESEMBOLSO DE IDA PRÉSTAMO 5454-BO 001 14 AC689445 LIBRETA N° 00085027001 ME-USD-PROY. IDTR II - TGN-PEVD-CONVENIO 5454-BO</t>
  </si>
  <si>
    <t>TRANSFERENCIA RECIBIDA DEL EXTERIOR SEGÚN MENSAJES SWIFT Nos. 10564-10556 (REM.EXT.) DE FECHA 26-07-2018 POR DESEMBOLSO DE IDA PRÉSTAMO 5454-BO 001 14 AC689445 LIBRETA N° 00085027001 ME-USD-PROY. IDTR II - TGN-PEVD-CONVENIO 5454-BO REF.: UTILES DE ESCRITORIO</t>
  </si>
  <si>
    <t>RETIRO TOTAL DE RECURSOS CAPTADOS EN LA FECHA LIBRETA 00099021001 TGN RECURSOS ORDINARIOS EN DOLARES AMERICANOS</t>
  </si>
  <si>
    <t>TRANSFERENCIA RECIBIDA DEL EXTERIOR SEGÚN MENSAJES SWIFT Nos. 10671 - 10660 (REM.EXT.) DE FECHA 30-07-2018 POR DESEMBOLSO DE BID PRÉSTAMO 3699/BL-BO REQ 00007 BO OPS0201833018A LIBRETA N° 00287104317 FPS-US-BID 3699/BL-BO PROG.NAL. DE RIEGO-PRONAREC III</t>
  </si>
  <si>
    <t>AJUSTE COMPLEMENTARIO POR REVALORIZACION SALDOS DE ACTIVOS DE RESERVA Y OBLIGACIONES MONEDA EXTRANJERA (DOLARES) Saldo MO = -763653724.22 ;Bs/Mo: 6.86000000000 ;Saldo Bs: -5238664548.14</t>
  </si>
  <si>
    <t>14</t>
  </si>
  <si>
    <t>De: 00099014102 A:00201032001 DE: 00099014102 A: 00201032001 TRANSFERENCIA A SOLICITUD DE ADEMAF CON NOTA CITE: ADEMAF/DAF/UFI/NE N°315/2018, POR LA DEVOLUCION DE APORTES PATRONALES Y LABORALES DE LA AFP PREVISION Y PROVIVIENDA, DE ACUERD</t>
  </si>
  <si>
    <t>De: 00099014102 A:00572012001 DEVOLUCIÓN DE RECUPERACIONES DE RECLAMOS DE ACREEDORES A FAVOR DE EMAPA GESTIÓN 2017, S/G NOTA CITE:CAR/EMAPA/GG/GAF/UF/AC Nº 0007/2018, Y PROCEDIMIENTO CITE: MEFP/VPCF/DGCF/UCCF Nº 693/2018 Y MEFP/VTCP/DGPOT/U</t>
  </si>
  <si>
    <t>De: 00523012001 A:00081141101 Transferencia a solicitud de la UL-ECOBOL mediante nota CITE:ULE/DESP.No 0272/2018, y proedimiento MEFP-VPCF-DGCF-UCCF N°802-2018, en el marco del D.S. 3495 de 1-03-2018 (H.R. 6-19135-R</t>
  </si>
  <si>
    <t>De: 00099018010 A:00291038002 TRASPASO DE RECURSOS A SOLICITUD DEL MINISTERIO DE PLANIFICACIÓN DEL DESARROLLO S/G NOTA CITE: MDP/VIPFE/DGGFE/UAP-001739/2018, DESEMBOLSO UAP/026/2018 CIF UAP/JAP-1278/2016, PROYECTO "CONSTRUCCIÓN DE PUENTES C</t>
  </si>
  <si>
    <t>De: 00099018013 A:00291038002 TRASPASO DE RECURSOS A SOLICITUD DEL MINISTERIO DE PLANIFICACIÓN DEL DESARROLLO S/G NOTA CITE: MDP/VIPFE/DGGFE/UAP-001739/2018, DESEMBOLSO UAP/026/2018 CIF UAP/JAP-1278/2016, PROYECTO "CONSTRUCCIÓN DE PUENTES C</t>
  </si>
  <si>
    <t>De: 00099018002 A:00291038002 TRASPASO DE RECURSOS A SOLICITUD DEL MINISTERIO DE PLANIFICACIÓN DEL DESARROLLO S/G NOTA CITE: MDP/VIPFE/DGGFE/UAP-001739/2018, DESEMBOLSO UAP/026/2018 CIF UAP/JAP-1278/2016, PROYECTO "CONSTRUCCIÓN DE PUENTES C</t>
  </si>
  <si>
    <t>00201032001</t>
  </si>
  <si>
    <t>00081141101</t>
  </si>
  <si>
    <t>De: 00066047002 A:00081017007 DE: 00066047002 A: 00081017007 TRANSFERENCIA A SOLICITUD DE MPD CON NOTA CITE: MPD/VIPFE/DGPP/UP-000498/2018, POR SUPERVISION DE ESTUDIO “SISTEMA DE DISTRIBUCION DE TRAFICO VEHICULAR EN LA CEJA DE EL ALTO” – C</t>
  </si>
  <si>
    <t>De: 00076011101 A:00099021001 Débito Automático según nota CITE: MEFP/VTCP/DGCP/UF-65/2018, informe Técnico MEFP/VTCP/DGCP/UF-56/2017 de la Dir. Gral. de Crédito Público, Inf. Legal MEFP/DGAJ/UAJ/No.168/2017 de la Dir. Gral. Asuntos Juríd</t>
  </si>
  <si>
    <t>De: 00066047002 A:00081017006 TRANSFERENCIA DE RECURSOS PARA LA CONSTRUCCIÓN AEROPUERTO DE SAN BORJA S/G SOLICITUD DEL MINISTERIO DE PLANIFICACIÓN DEL DESARROLLO CITE: MPD/VIPFE/DGPP/UP-000525/2018, HR 6-20822-R.</t>
  </si>
  <si>
    <t>De: 00076011101 A:00099021001 Débito Automático según nota CITE: MEFP/VTCP/DGCP/UF-65/2018, informe Técnico MEFP/VTCP/DGCP/UF-56/2017 de la Dir. Gral. de Crédito Público, Inf. Legal MEFP/DGAJ/UAJ/No.168/2017 de la Dir. Gral. Asuntos Jurídic</t>
  </si>
  <si>
    <t>De: 00066047002 A:00081017006 De: 00066047002 A: 00081017006 TRANSFERENCIA DE RECURSOS PARA LA CONSTRUCCION DE AEROPUERTO REYES S/G SOLICITUD DEL MINISTERIO DE PLANIFICACION DEL DESARROLLO CITE: MPD/VIPFE/DGPP/UP-000524/2018, H.R.6-20821-R</t>
  </si>
  <si>
    <t>00078027001</t>
  </si>
  <si>
    <t>De: 00078027001 A:00085017001 TRANSFERENCIA A SOLICITUD DEL MINISTERIO DE HIDROCARBUROS CON NOTA CITE: MHE-03192-DGAA-0360/2018, EN EL MARCO DEL DECRETO SUPREMO N° 3058 DEL 22 DE ENERO DE 2017, QUE CREA EL MINISTERIO DE ENERGIAS (H.R. 6-21</t>
  </si>
  <si>
    <t>00078011101</t>
  </si>
  <si>
    <t>De: 00078011101 A:00099021001 De: 00078011101 A: 00099021001 TRASPASO DE RECURSOS A SOLICITUD DEL MINISTERIO DE HIDROCARBUROS S/G NOTA CITE: MH/03326-DGAA-0371/2018, POR LA DEVOLUCION DE FONDOS EN CUSTODIA, (H.R. 6-22306-R).</t>
  </si>
  <si>
    <t>00081017007</t>
  </si>
  <si>
    <t>00081017006</t>
  </si>
  <si>
    <t>00085017001</t>
  </si>
  <si>
    <t>COMITÉ ORGANIZADOR DE LOS XI JUEGOS SUDAMERICANOS COCHABAMBA 2018</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</si>
  <si>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</si>
  <si>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</si>
  <si>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</si>
  <si>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</si>
  <si>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</si>
  <si>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Agencia Boliviana de Correos "Correos Bolivia"</t>
  </si>
  <si>
    <t>O16450950002</t>
  </si>
  <si>
    <t>O16450990002</t>
  </si>
  <si>
    <t>O16451000002</t>
  </si>
  <si>
    <t>O16451030002</t>
  </si>
  <si>
    <t>O16451340002</t>
  </si>
  <si>
    <t>O16451420002</t>
  </si>
  <si>
    <t>O16450280002</t>
  </si>
  <si>
    <t>O16450390002</t>
  </si>
  <si>
    <t>O16450780002</t>
  </si>
  <si>
    <t>O16452480002</t>
  </si>
  <si>
    <t>O16452560002</t>
  </si>
  <si>
    <t>O16452570002</t>
  </si>
  <si>
    <t>O16452680002</t>
  </si>
  <si>
    <t>O16452750002</t>
  </si>
  <si>
    <t>O16452990002</t>
  </si>
  <si>
    <t>O16451450002</t>
  </si>
  <si>
    <t>O16451460002</t>
  </si>
  <si>
    <t>O16451480002</t>
  </si>
  <si>
    <t>O16451610002</t>
  </si>
  <si>
    <t>O16451720002</t>
  </si>
  <si>
    <t>O16451760002</t>
  </si>
  <si>
    <t>O16451820002</t>
  </si>
  <si>
    <t>O16452040002</t>
  </si>
  <si>
    <t>O16452060002</t>
  </si>
  <si>
    <t>O16452070002</t>
  </si>
  <si>
    <t>O16452310002</t>
  </si>
  <si>
    <t>B16451150002</t>
  </si>
  <si>
    <t>B16451170002</t>
  </si>
  <si>
    <t>B16451180002</t>
  </si>
  <si>
    <t>O16449940002</t>
  </si>
  <si>
    <t>G07979930005</t>
  </si>
  <si>
    <t>G07979930004</t>
  </si>
  <si>
    <t>F0000065</t>
  </si>
  <si>
    <t>F0000066</t>
  </si>
  <si>
    <t>S09287860001</t>
  </si>
  <si>
    <t>G07982700002</t>
  </si>
  <si>
    <t>G07982710001</t>
  </si>
  <si>
    <t>G07982850004</t>
  </si>
  <si>
    <t>S09288140003</t>
  </si>
  <si>
    <t>G07988720002</t>
  </si>
  <si>
    <t>J03438520002</t>
  </si>
  <si>
    <t>G07987800001</t>
  </si>
  <si>
    <t>G07987830001</t>
  </si>
  <si>
    <t>G07988650001</t>
  </si>
  <si>
    <t>F0000068</t>
  </si>
  <si>
    <t>O16456320002</t>
  </si>
  <si>
    <t>O16455850002</t>
  </si>
  <si>
    <t>O16455740002</t>
  </si>
  <si>
    <t>O16455720002</t>
  </si>
  <si>
    <t>O16456340002</t>
  </si>
  <si>
    <t>O16456350002</t>
  </si>
  <si>
    <t>O16456360002</t>
  </si>
  <si>
    <t>O16456370002</t>
  </si>
  <si>
    <t>O16456390002</t>
  </si>
  <si>
    <t>O16456400002</t>
  </si>
  <si>
    <t>O16456410002</t>
  </si>
  <si>
    <t>O16456420002</t>
  </si>
  <si>
    <t>O16456430002</t>
  </si>
  <si>
    <t>O16455000002</t>
  </si>
  <si>
    <t>O16455070002</t>
  </si>
  <si>
    <t>O16455080002</t>
  </si>
  <si>
    <t>O16455420002</t>
  </si>
  <si>
    <t>O16455440002</t>
  </si>
  <si>
    <t>O16455640002</t>
  </si>
  <si>
    <t>O16457360002</t>
  </si>
  <si>
    <t>O16457390002</t>
  </si>
  <si>
    <t>O16456450002</t>
  </si>
  <si>
    <t>O16456640002</t>
  </si>
  <si>
    <t>O16456960002</t>
  </si>
  <si>
    <t>O16457020002</t>
  </si>
  <si>
    <t>O16457050002</t>
  </si>
  <si>
    <t>B16454190002</t>
  </si>
  <si>
    <t>B16454520002</t>
  </si>
  <si>
    <t>B16454640002</t>
  </si>
  <si>
    <t>B16454810002</t>
  </si>
  <si>
    <t>B16454820002</t>
  </si>
  <si>
    <t>B16454980002</t>
  </si>
  <si>
    <t>B16455390002</t>
  </si>
  <si>
    <t>O16454180002</t>
  </si>
  <si>
    <t>O16454200002</t>
  </si>
  <si>
    <t>O16454210002</t>
  </si>
  <si>
    <t>O16454350002</t>
  </si>
  <si>
    <t>O16454680002</t>
  </si>
  <si>
    <t>O16454740002</t>
  </si>
  <si>
    <t>O16454790002</t>
  </si>
  <si>
    <t>G07989280003</t>
  </si>
  <si>
    <t>F0000070</t>
  </si>
  <si>
    <t>G07991520001</t>
  </si>
  <si>
    <t>G07994160001</t>
  </si>
  <si>
    <t>G07994180001</t>
  </si>
  <si>
    <t>G07994200001</t>
  </si>
  <si>
    <t>G07991540001</t>
  </si>
  <si>
    <t>G07996720004</t>
  </si>
  <si>
    <t>S09288580001</t>
  </si>
  <si>
    <t>G07998060001</t>
  </si>
  <si>
    <t>G07999360001</t>
  </si>
  <si>
    <t>S09288900003</t>
  </si>
  <si>
    <t>S09288910001</t>
  </si>
  <si>
    <t>S09288950001</t>
  </si>
  <si>
    <t>O16460970002</t>
  </si>
  <si>
    <t>O16461190002</t>
  </si>
  <si>
    <t>O16461450002</t>
  </si>
  <si>
    <t>O16461480002</t>
  </si>
  <si>
    <t>O16461500002</t>
  </si>
  <si>
    <t>O16459070002</t>
  </si>
  <si>
    <t>O16459480002</t>
  </si>
  <si>
    <t>O16459650002</t>
  </si>
  <si>
    <t>O16459740002</t>
  </si>
  <si>
    <t>O16460170002</t>
  </si>
  <si>
    <t>O16460210002</t>
  </si>
  <si>
    <t>O16460460002</t>
  </si>
  <si>
    <t>O16463460002</t>
  </si>
  <si>
    <t>O16464270002</t>
  </si>
  <si>
    <t>O16461860002</t>
  </si>
  <si>
    <t>O16462780002</t>
  </si>
  <si>
    <t>O16462800002</t>
  </si>
  <si>
    <t>O16462830002</t>
  </si>
  <si>
    <t>O16462840002</t>
  </si>
  <si>
    <t>O16462850002</t>
  </si>
  <si>
    <t>B16460530002</t>
  </si>
  <si>
    <t>B16460960002</t>
  </si>
  <si>
    <t>B16461090002</t>
  </si>
  <si>
    <t>B16461100002</t>
  </si>
  <si>
    <t>B16461110002</t>
  </si>
  <si>
    <t>F0000074</t>
  </si>
  <si>
    <t>G08005110004</t>
  </si>
  <si>
    <t>G08005150004</t>
  </si>
  <si>
    <t>G08003830003</t>
  </si>
  <si>
    <t>G08005310002</t>
  </si>
  <si>
    <t>G08005440002</t>
  </si>
  <si>
    <t>F0000075</t>
  </si>
  <si>
    <t>S09289280001</t>
  </si>
  <si>
    <t>G08005450001</t>
  </si>
  <si>
    <t>G08005420001</t>
  </si>
  <si>
    <t>G08005380001</t>
  </si>
  <si>
    <t>G08005320001</t>
  </si>
  <si>
    <t>G08005340001</t>
  </si>
  <si>
    <t>G08005360001</t>
  </si>
  <si>
    <t>G08008790004</t>
  </si>
  <si>
    <t>G08008800004</t>
  </si>
  <si>
    <t>G08008820003</t>
  </si>
  <si>
    <t>G08010250018</t>
  </si>
  <si>
    <t>G08011820001</t>
  </si>
  <si>
    <t>G08011960001</t>
  </si>
  <si>
    <t>F0000077</t>
  </si>
  <si>
    <t>S09289750001</t>
  </si>
  <si>
    <t>O16467400002</t>
  </si>
  <si>
    <t>O16467580002</t>
  </si>
  <si>
    <t>O16467610002</t>
  </si>
  <si>
    <t>O16467840002</t>
  </si>
  <si>
    <t>O16465690002</t>
  </si>
  <si>
    <t>O16465890002</t>
  </si>
  <si>
    <t>O16466230002</t>
  </si>
  <si>
    <t>O16466330002</t>
  </si>
  <si>
    <t>O16466950002</t>
  </si>
  <si>
    <t>O16467050002</t>
  </si>
  <si>
    <t>O16467120002</t>
  </si>
  <si>
    <t>O16467280002</t>
  </si>
  <si>
    <t>O16467320002</t>
  </si>
  <si>
    <t>O16469110002</t>
  </si>
  <si>
    <t>O16468690002</t>
  </si>
  <si>
    <t>O16468740002</t>
  </si>
  <si>
    <t>O16468800002</t>
  </si>
  <si>
    <t>O16468930002</t>
  </si>
  <si>
    <t>O16468940002</t>
  </si>
  <si>
    <t>B16467130002</t>
  </si>
  <si>
    <t>B16466160002</t>
  </si>
  <si>
    <t>B16466190002</t>
  </si>
  <si>
    <t>B16466200002</t>
  </si>
  <si>
    <t>B16466220002</t>
  </si>
  <si>
    <t>F0000078</t>
  </si>
  <si>
    <t>J03439810002</t>
  </si>
  <si>
    <t>J03439820002</t>
  </si>
  <si>
    <t>G08019290001</t>
  </si>
  <si>
    <t>G08019310001</t>
  </si>
  <si>
    <t>G08019330001</t>
  </si>
  <si>
    <t>G08019350001</t>
  </si>
  <si>
    <t>G08019460001</t>
  </si>
  <si>
    <t>G08019480001</t>
  </si>
  <si>
    <t>G08022710004</t>
  </si>
  <si>
    <t>G08022720004</t>
  </si>
  <si>
    <t>G08022810001</t>
  </si>
  <si>
    <t>G08022850001</t>
  </si>
  <si>
    <t>G08022870001</t>
  </si>
  <si>
    <t>G08024010001</t>
  </si>
  <si>
    <t>G08025400001</t>
  </si>
  <si>
    <t>G08025460001</t>
  </si>
  <si>
    <t>G08025480001</t>
  </si>
  <si>
    <t>S09290440001</t>
  </si>
  <si>
    <t>S09290440004</t>
  </si>
  <si>
    <t>S09290050003</t>
  </si>
  <si>
    <t>S09290370003</t>
  </si>
  <si>
    <t>S09290390001</t>
  </si>
  <si>
    <t>O16472180002</t>
  </si>
  <si>
    <t>O16471890002</t>
  </si>
  <si>
    <t>O16472350002</t>
  </si>
  <si>
    <t>O16472530002</t>
  </si>
  <si>
    <t>O16472550002</t>
  </si>
  <si>
    <t>O16470830002</t>
  </si>
  <si>
    <t>O16471620002</t>
  </si>
  <si>
    <t>O16471640002</t>
  </si>
  <si>
    <t>O16474260002</t>
  </si>
  <si>
    <t>O16472940002</t>
  </si>
  <si>
    <t>O16473320002</t>
  </si>
  <si>
    <t>B16470770002</t>
  </si>
  <si>
    <t>B16470780002</t>
  </si>
  <si>
    <t>B16471310002</t>
  </si>
  <si>
    <t>B16471330002</t>
  </si>
  <si>
    <t>B16471450002</t>
  </si>
  <si>
    <t>B16471470002</t>
  </si>
  <si>
    <t>B16471480002</t>
  </si>
  <si>
    <t>B16471650002</t>
  </si>
  <si>
    <t>B16471820002</t>
  </si>
  <si>
    <t>B16471850002</t>
  </si>
  <si>
    <t>F0000079</t>
  </si>
  <si>
    <t>F0000080</t>
  </si>
  <si>
    <t>F0000081</t>
  </si>
  <si>
    <t>G08027510003</t>
  </si>
  <si>
    <t>G08028740004</t>
  </si>
  <si>
    <t>F0000082</t>
  </si>
  <si>
    <t>S09290710001</t>
  </si>
  <si>
    <t>G08031350003</t>
  </si>
  <si>
    <t>G08035990004</t>
  </si>
  <si>
    <t>G08034720004</t>
  </si>
  <si>
    <t>G08034710004</t>
  </si>
  <si>
    <t>G08034700004</t>
  </si>
  <si>
    <t>G08036070001</t>
  </si>
  <si>
    <t>S09290920001</t>
  </si>
  <si>
    <t>G08035980004</t>
  </si>
  <si>
    <t>Q10071670002</t>
  </si>
  <si>
    <t>G08038170003</t>
  </si>
  <si>
    <t>G08038140001</t>
  </si>
  <si>
    <t>G08039200002</t>
  </si>
  <si>
    <t>Q10072220002</t>
  </si>
  <si>
    <t>Q10072210002</t>
  </si>
  <si>
    <t>O16477470002</t>
  </si>
  <si>
    <t>O16477540002</t>
  </si>
  <si>
    <t>O16477640002</t>
  </si>
  <si>
    <t>O16477730002</t>
  </si>
  <si>
    <t>O16477870002</t>
  </si>
  <si>
    <t>O16477880002</t>
  </si>
  <si>
    <t>O16477890002</t>
  </si>
  <si>
    <t>O16477930002</t>
  </si>
  <si>
    <t>O16476120002</t>
  </si>
  <si>
    <t>O16476540002</t>
  </si>
  <si>
    <t>O16476570002</t>
  </si>
  <si>
    <t>O16476580002</t>
  </si>
  <si>
    <t>O16476840002</t>
  </si>
  <si>
    <t>O16477110002</t>
  </si>
  <si>
    <t>O16477350002</t>
  </si>
  <si>
    <t>O16478910002</t>
  </si>
  <si>
    <t>O16479060002</t>
  </si>
  <si>
    <t>O16478010002</t>
  </si>
  <si>
    <t>O16478650002</t>
  </si>
  <si>
    <t>O16478810002</t>
  </si>
  <si>
    <t>O16478880002</t>
  </si>
  <si>
    <t>O16478890002</t>
  </si>
  <si>
    <t>B16477070002</t>
  </si>
  <si>
    <t>B16477430002</t>
  </si>
  <si>
    <t>B16476430002</t>
  </si>
  <si>
    <t>B16476660002</t>
  </si>
  <si>
    <t>B16476970002</t>
  </si>
  <si>
    <t>J03440760002</t>
  </si>
  <si>
    <t>F0000084</t>
  </si>
  <si>
    <t>Q10073700002</t>
  </si>
  <si>
    <t>G08042780001</t>
  </si>
  <si>
    <t>F0000085</t>
  </si>
  <si>
    <t>G08048780008</t>
  </si>
  <si>
    <t>G08048790003</t>
  </si>
  <si>
    <t>S09293640004</t>
  </si>
  <si>
    <t>G08048900001</t>
  </si>
  <si>
    <t>G08050420001</t>
  </si>
  <si>
    <t>G08050440001</t>
  </si>
  <si>
    <t>G08050460001</t>
  </si>
  <si>
    <t>G08050480001</t>
  </si>
  <si>
    <t>G08050540001</t>
  </si>
  <si>
    <t>G08050580001</t>
  </si>
  <si>
    <t>S09292970001</t>
  </si>
  <si>
    <t>G08051430001</t>
  </si>
  <si>
    <t>O16482360002</t>
  </si>
  <si>
    <t>O16482980002</t>
  </si>
  <si>
    <t>O16483770002</t>
  </si>
  <si>
    <t>O16483800002</t>
  </si>
  <si>
    <t>O16484120002</t>
  </si>
  <si>
    <t>O16484340002</t>
  </si>
  <si>
    <t>O16480790002</t>
  </si>
  <si>
    <t>O16481160002</t>
  </si>
  <si>
    <t>O16481810002</t>
  </si>
  <si>
    <t>O16484950002</t>
  </si>
  <si>
    <t>O16485160002</t>
  </si>
  <si>
    <t>O16485320002</t>
  </si>
  <si>
    <t>O16485780002</t>
  </si>
  <si>
    <t>O16485890002</t>
  </si>
  <si>
    <t>O16485910002</t>
  </si>
  <si>
    <t>O16485940002</t>
  </si>
  <si>
    <t>B16482460002</t>
  </si>
  <si>
    <t>F0000086</t>
  </si>
  <si>
    <t>J03441290002</t>
  </si>
  <si>
    <t>J03441300002</t>
  </si>
  <si>
    <t>G08055400003</t>
  </si>
  <si>
    <t>Q10080340002</t>
  </si>
  <si>
    <t>S09294510002</t>
  </si>
  <si>
    <t>S09294510003</t>
  </si>
  <si>
    <t>G08055510001</t>
  </si>
  <si>
    <t>G08055530001</t>
  </si>
  <si>
    <t>G08055550001</t>
  </si>
  <si>
    <t>G08055590001</t>
  </si>
  <si>
    <t>G08055610001</t>
  </si>
  <si>
    <t>S09294180001</t>
  </si>
  <si>
    <t>F0000087</t>
  </si>
  <si>
    <t>G08060310002</t>
  </si>
  <si>
    <t>Q10082060002</t>
  </si>
  <si>
    <t>Q10083170002</t>
  </si>
  <si>
    <t>Q10084110002</t>
  </si>
  <si>
    <t>S09294850003</t>
  </si>
  <si>
    <t>G08060250004</t>
  </si>
  <si>
    <t>G08060260004</t>
  </si>
  <si>
    <t>G08060280001</t>
  </si>
  <si>
    <t>G08060300001</t>
  </si>
  <si>
    <t>G08060320001</t>
  </si>
  <si>
    <t>G08060340001</t>
  </si>
  <si>
    <t>G08060360001</t>
  </si>
  <si>
    <t>S09294610001</t>
  </si>
  <si>
    <t>G08062270001</t>
  </si>
  <si>
    <t>G08062370001</t>
  </si>
  <si>
    <t>S09295550001</t>
  </si>
  <si>
    <t>S09295530003</t>
  </si>
  <si>
    <t>F0000089</t>
  </si>
  <si>
    <t>O16490190002</t>
  </si>
  <si>
    <t>O16490280002</t>
  </si>
  <si>
    <t>O16490480002</t>
  </si>
  <si>
    <t>O16489100002</t>
  </si>
  <si>
    <t>O16489110002</t>
  </si>
  <si>
    <t>O16489470002</t>
  </si>
  <si>
    <t>O16489780002</t>
  </si>
  <si>
    <t>O16489790002</t>
  </si>
  <si>
    <t>O16489810002</t>
  </si>
  <si>
    <t>O16489830002</t>
  </si>
  <si>
    <t>O16489930002</t>
  </si>
  <si>
    <t>O16491690002</t>
  </si>
  <si>
    <t>O16491680002</t>
  </si>
  <si>
    <t>O16491220002</t>
  </si>
  <si>
    <t>O16491270002</t>
  </si>
  <si>
    <t>O16491280002</t>
  </si>
  <si>
    <t>O16491410002</t>
  </si>
  <si>
    <t>O16491530002</t>
  </si>
  <si>
    <t>O16491660002</t>
  </si>
  <si>
    <t>B16488630002</t>
  </si>
  <si>
    <t>B16488650002</t>
  </si>
  <si>
    <t>B16488670002</t>
  </si>
  <si>
    <t>B16488690002</t>
  </si>
  <si>
    <t>O16488260002</t>
  </si>
  <si>
    <t>O16487920002</t>
  </si>
  <si>
    <t>F0000090</t>
  </si>
  <si>
    <t>G08068360004</t>
  </si>
  <si>
    <t>G08068360005</t>
  </si>
  <si>
    <t>G08069670002</t>
  </si>
  <si>
    <t>F0000091</t>
  </si>
  <si>
    <t>G08069680001</t>
  </si>
  <si>
    <t>J03442020002</t>
  </si>
  <si>
    <t>G08074110001</t>
  </si>
  <si>
    <t>F0000093</t>
  </si>
  <si>
    <t>G08074160001</t>
  </si>
  <si>
    <t>G08074180001</t>
  </si>
  <si>
    <t>G08074200001</t>
  </si>
  <si>
    <t>G08074220001</t>
  </si>
  <si>
    <t>G08074240001</t>
  </si>
  <si>
    <t>G08075680001</t>
  </si>
  <si>
    <t>G08074030001</t>
  </si>
  <si>
    <t>S09296380002</t>
  </si>
  <si>
    <t>O16496050002</t>
  </si>
  <si>
    <t>O16496070002</t>
  </si>
  <si>
    <t>O16494610002</t>
  </si>
  <si>
    <t>O16494650002</t>
  </si>
  <si>
    <t>O16494710002</t>
  </si>
  <si>
    <t>O16494840002</t>
  </si>
  <si>
    <t>O16494890002</t>
  </si>
  <si>
    <t>O16494900002</t>
  </si>
  <si>
    <t>O16494950002</t>
  </si>
  <si>
    <t>O16495040002</t>
  </si>
  <si>
    <t>O16495600002</t>
  </si>
  <si>
    <t>O16495740002</t>
  </si>
  <si>
    <t>O16496720002</t>
  </si>
  <si>
    <t>O16496820002</t>
  </si>
  <si>
    <t>O16496850002</t>
  </si>
  <si>
    <t>O16496360002</t>
  </si>
  <si>
    <t>B16494180002</t>
  </si>
  <si>
    <t>B16494310002</t>
  </si>
  <si>
    <t>B16494380002</t>
  </si>
  <si>
    <t>B16494490002</t>
  </si>
  <si>
    <t>B16493280002</t>
  </si>
  <si>
    <t>B16493950002</t>
  </si>
  <si>
    <t>B16494110002</t>
  </si>
  <si>
    <t>B16494120002</t>
  </si>
  <si>
    <t>O16493210002</t>
  </si>
  <si>
    <t>O16493270002</t>
  </si>
  <si>
    <t>O16493560002</t>
  </si>
  <si>
    <t>O16494010002</t>
  </si>
  <si>
    <t>O16494130002</t>
  </si>
  <si>
    <t>S09296670001</t>
  </si>
  <si>
    <t>G08079980004</t>
  </si>
  <si>
    <t>F0000094</t>
  </si>
  <si>
    <t>G08081370001</t>
  </si>
  <si>
    <t>G08081390001</t>
  </si>
  <si>
    <t>G08081430001</t>
  </si>
  <si>
    <t>G08081450001</t>
  </si>
  <si>
    <t>G08081470001</t>
  </si>
  <si>
    <t>Q10094700002</t>
  </si>
  <si>
    <t>G08084550001</t>
  </si>
  <si>
    <t>G08084630004</t>
  </si>
  <si>
    <t>G08085180004</t>
  </si>
  <si>
    <t>G08085200025</t>
  </si>
  <si>
    <t>G08085220004</t>
  </si>
  <si>
    <t>G08085230004</t>
  </si>
  <si>
    <t>G08087870001</t>
  </si>
  <si>
    <t>S09297100003</t>
  </si>
  <si>
    <t>O16500500002</t>
  </si>
  <si>
    <t>O16500720002</t>
  </si>
  <si>
    <t>O16500960002</t>
  </si>
  <si>
    <t>O16499700002</t>
  </si>
  <si>
    <t>O16499800002</t>
  </si>
  <si>
    <t>O16499840002</t>
  </si>
  <si>
    <t>O16500080002</t>
  </si>
  <si>
    <t>O16500280002</t>
  </si>
  <si>
    <t>O16501030002</t>
  </si>
  <si>
    <t>O16501060002</t>
  </si>
  <si>
    <t>O16501110002</t>
  </si>
  <si>
    <t>O16501230002</t>
  </si>
  <si>
    <t>O16501240002</t>
  </si>
  <si>
    <t>O16501270002</t>
  </si>
  <si>
    <t>B16499340002</t>
  </si>
  <si>
    <t>B16499460002</t>
  </si>
  <si>
    <t>B16499720002</t>
  </si>
  <si>
    <t>B16499780002</t>
  </si>
  <si>
    <t>B16498670002</t>
  </si>
  <si>
    <t>B16498730002</t>
  </si>
  <si>
    <t>B16498760002</t>
  </si>
  <si>
    <t>B16498770002</t>
  </si>
  <si>
    <t>B16498780002</t>
  </si>
  <si>
    <t>B16498800002</t>
  </si>
  <si>
    <t>B16498990002</t>
  </si>
  <si>
    <t>B16499000002</t>
  </si>
  <si>
    <t>B16499020002</t>
  </si>
  <si>
    <t>O16499030002</t>
  </si>
  <si>
    <t>O16499060002</t>
  </si>
  <si>
    <t>O16499150002</t>
  </si>
  <si>
    <t>G08089230003</t>
  </si>
  <si>
    <t>G08089810069</t>
  </si>
  <si>
    <t>F0000095</t>
  </si>
  <si>
    <t>Q10098850002</t>
  </si>
  <si>
    <t>S09297640001</t>
  </si>
  <si>
    <t>G08092330004</t>
  </si>
  <si>
    <t>G08092350004</t>
  </si>
  <si>
    <t>G08092360004</t>
  </si>
  <si>
    <t>G08094500004</t>
  </si>
  <si>
    <t>G08094560004</t>
  </si>
  <si>
    <t>G08094650001</t>
  </si>
  <si>
    <t>G08096140001</t>
  </si>
  <si>
    <t>G08096240001</t>
  </si>
  <si>
    <t>S09297980001</t>
  </si>
  <si>
    <t>J03443280002</t>
  </si>
  <si>
    <t>J03443270002</t>
  </si>
  <si>
    <t>O16504660002</t>
  </si>
  <si>
    <t>O16504830002</t>
  </si>
  <si>
    <t>O16504840002</t>
  </si>
  <si>
    <t>O16504850002</t>
  </si>
  <si>
    <t>O16504860002</t>
  </si>
  <si>
    <t>O16504870002</t>
  </si>
  <si>
    <t>O16504940002</t>
  </si>
  <si>
    <t>O16504510002</t>
  </si>
  <si>
    <t>O16504360002</t>
  </si>
  <si>
    <t>O16504350002</t>
  </si>
  <si>
    <t>O16504330002</t>
  </si>
  <si>
    <t>O16504300002</t>
  </si>
  <si>
    <t>O16504290002</t>
  </si>
  <si>
    <t>O16504270002</t>
  </si>
  <si>
    <t>O16504260002</t>
  </si>
  <si>
    <t>O16504240002</t>
  </si>
  <si>
    <t>O16503850002</t>
  </si>
  <si>
    <t>O16505880002</t>
  </si>
  <si>
    <t>O16505820002</t>
  </si>
  <si>
    <t>O16505760002</t>
  </si>
  <si>
    <t>O16505750002</t>
  </si>
  <si>
    <t>O16505720002</t>
  </si>
  <si>
    <t>O16505700002</t>
  </si>
  <si>
    <t>O16505680002</t>
  </si>
  <si>
    <t>O16505650002</t>
  </si>
  <si>
    <t>O16505640002</t>
  </si>
  <si>
    <t>O16505610002</t>
  </si>
  <si>
    <t>O16505600002</t>
  </si>
  <si>
    <t>O16505590002</t>
  </si>
  <si>
    <t>O16505570002</t>
  </si>
  <si>
    <t>B16503800002</t>
  </si>
  <si>
    <t>B16503020002</t>
  </si>
  <si>
    <t>O16503830002</t>
  </si>
  <si>
    <t>O16503820002</t>
  </si>
  <si>
    <t>O16503810002</t>
  </si>
  <si>
    <t>O16503790002</t>
  </si>
  <si>
    <t>O16503780002</t>
  </si>
  <si>
    <t>O16503750002</t>
  </si>
  <si>
    <t>O16503730002</t>
  </si>
  <si>
    <t>O16503720002</t>
  </si>
  <si>
    <t>O16503700002</t>
  </si>
  <si>
    <t>O16503690002</t>
  </si>
  <si>
    <t>O16503330002</t>
  </si>
  <si>
    <t>G08097850004</t>
  </si>
  <si>
    <t>G08097850005</t>
  </si>
  <si>
    <t>G08099010003</t>
  </si>
  <si>
    <t>Q10102810002</t>
  </si>
  <si>
    <t>G08099030004</t>
  </si>
  <si>
    <t>S09298670001</t>
  </si>
  <si>
    <t>S09298670004</t>
  </si>
  <si>
    <t>S09298700001</t>
  </si>
  <si>
    <t>Q10102880002</t>
  </si>
  <si>
    <t>S09298600001</t>
  </si>
  <si>
    <t>G08106690004</t>
  </si>
  <si>
    <t>G08106710002</t>
  </si>
  <si>
    <t>G08106700004</t>
  </si>
  <si>
    <t>G08106720001</t>
  </si>
  <si>
    <t>G08108050001</t>
  </si>
  <si>
    <t>G08108120002</t>
  </si>
  <si>
    <t>G08108130001</t>
  </si>
  <si>
    <t>S09299320001</t>
  </si>
  <si>
    <t>S09299260003</t>
  </si>
  <si>
    <t>F0000099</t>
  </si>
  <si>
    <t>Q10106810002</t>
  </si>
  <si>
    <t>J03443710002</t>
  </si>
  <si>
    <t>O16509800002</t>
  </si>
  <si>
    <t>O16510950002</t>
  </si>
  <si>
    <t>O16509140002</t>
  </si>
  <si>
    <t>O16508770002</t>
  </si>
  <si>
    <t>O16508520002</t>
  </si>
  <si>
    <t>O16508080002</t>
  </si>
  <si>
    <t>O16508050002</t>
  </si>
  <si>
    <t>O16511540002</t>
  </si>
  <si>
    <t>O16511320002</t>
  </si>
  <si>
    <t>O16511310002</t>
  </si>
  <si>
    <t>B16509390002</t>
  </si>
  <si>
    <t>B16509320002</t>
  </si>
  <si>
    <t>B16508850002</t>
  </si>
  <si>
    <t>B16508830002</t>
  </si>
  <si>
    <t>B16508740002</t>
  </si>
  <si>
    <t>B16508070002</t>
  </si>
  <si>
    <t>F0000100</t>
  </si>
  <si>
    <t>G08110760001</t>
  </si>
  <si>
    <t>G08110780001</t>
  </si>
  <si>
    <t>G08116380004</t>
  </si>
  <si>
    <t>G08116430003</t>
  </si>
  <si>
    <t>G08116440004</t>
  </si>
  <si>
    <t>G08116450004</t>
  </si>
  <si>
    <t>G08116460004</t>
  </si>
  <si>
    <t>S09300100001</t>
  </si>
  <si>
    <t>F0000101</t>
  </si>
  <si>
    <t>S09300510001</t>
  </si>
  <si>
    <t>G08119600001</t>
  </si>
  <si>
    <t>G08119520001</t>
  </si>
  <si>
    <t>G08120420001</t>
  </si>
  <si>
    <t>S09300710003</t>
  </si>
  <si>
    <t>S09300590001</t>
  </si>
  <si>
    <t>S09300480001</t>
  </si>
  <si>
    <t>J03444310002</t>
  </si>
  <si>
    <t>O16516800002</t>
  </si>
  <si>
    <t>O16516860002</t>
  </si>
  <si>
    <t>O16517010002</t>
  </si>
  <si>
    <t>O16517030002</t>
  </si>
  <si>
    <t>O16517130002</t>
  </si>
  <si>
    <t>O16517320002</t>
  </si>
  <si>
    <t>O16517370002</t>
  </si>
  <si>
    <t>O16515960002</t>
  </si>
  <si>
    <t>O16515970002</t>
  </si>
  <si>
    <t>O16515980002</t>
  </si>
  <si>
    <t>O16516070002</t>
  </si>
  <si>
    <t>O16516410002</t>
  </si>
  <si>
    <t>O16516450002</t>
  </si>
  <si>
    <t>O16516580002</t>
  </si>
  <si>
    <t>O16516660002</t>
  </si>
  <si>
    <t>O16518130002</t>
  </si>
  <si>
    <t>O16518200002</t>
  </si>
  <si>
    <t>B16515470002</t>
  </si>
  <si>
    <t>B16515500002</t>
  </si>
  <si>
    <t>B16515730002</t>
  </si>
  <si>
    <t>B16515830002</t>
  </si>
  <si>
    <t>B16515850002</t>
  </si>
  <si>
    <t>B16514710002</t>
  </si>
  <si>
    <t>B16514720002</t>
  </si>
  <si>
    <t>B16514730002</t>
  </si>
  <si>
    <t>B16514750002</t>
  </si>
  <si>
    <t>B16514770002</t>
  </si>
  <si>
    <t>B16514800002</t>
  </si>
  <si>
    <t>B16514830002</t>
  </si>
  <si>
    <t>B16514850002</t>
  </si>
  <si>
    <t>B16514880002</t>
  </si>
  <si>
    <t>B16514890002</t>
  </si>
  <si>
    <t>B16514900002</t>
  </si>
  <si>
    <t>B16515430002</t>
  </si>
  <si>
    <t>O16514590002</t>
  </si>
  <si>
    <t>O16515190002</t>
  </si>
  <si>
    <t>O16515210002</t>
  </si>
  <si>
    <t>O16515230002</t>
  </si>
  <si>
    <t>O16515390002</t>
  </si>
  <si>
    <t>O16515570002</t>
  </si>
  <si>
    <t>O16515580002</t>
  </si>
  <si>
    <t>O16515660002</t>
  </si>
  <si>
    <t>O16515680002</t>
  </si>
  <si>
    <t>O16515820002</t>
  </si>
  <si>
    <t>O16515940002</t>
  </si>
  <si>
    <t>O16514450002</t>
  </si>
  <si>
    <t>O16514480002</t>
  </si>
  <si>
    <t>S09301230003</t>
  </si>
  <si>
    <t>G08131320004</t>
  </si>
  <si>
    <t>F0000105</t>
  </si>
  <si>
    <t>S09301550001</t>
  </si>
  <si>
    <t>G08132680003</t>
  </si>
  <si>
    <t>O16520930002</t>
  </si>
  <si>
    <t>O16521160002</t>
  </si>
  <si>
    <t>O16521530002</t>
  </si>
  <si>
    <t>O16521730002</t>
  </si>
  <si>
    <t>O16520670002</t>
  </si>
  <si>
    <t>O16520510002</t>
  </si>
  <si>
    <t>O16520130002</t>
  </si>
  <si>
    <t>O16520080002</t>
  </si>
  <si>
    <t>O16520070002</t>
  </si>
  <si>
    <t>O16522600002</t>
  </si>
  <si>
    <t>O16522460002</t>
  </si>
  <si>
    <t>O16522410002</t>
  </si>
  <si>
    <t>O16522240002</t>
  </si>
  <si>
    <t>O16521900002</t>
  </si>
  <si>
    <t>O16521890002</t>
  </si>
  <si>
    <t>O16521870002</t>
  </si>
  <si>
    <t>O16521850002</t>
  </si>
  <si>
    <t>O16521840002</t>
  </si>
  <si>
    <t>O16521780002</t>
  </si>
  <si>
    <t>O16521770002</t>
  </si>
  <si>
    <t>B16520740002</t>
  </si>
  <si>
    <t>B16520730002</t>
  </si>
  <si>
    <t>B16520720002</t>
  </si>
  <si>
    <t>B16520360002</t>
  </si>
  <si>
    <t>B16520240002</t>
  </si>
  <si>
    <t>B16519530002</t>
  </si>
  <si>
    <t>B16519520002</t>
  </si>
  <si>
    <t>O16519640002</t>
  </si>
  <si>
    <t>O16519510002</t>
  </si>
  <si>
    <t>O16519370002</t>
  </si>
  <si>
    <t>G08134250007</t>
  </si>
  <si>
    <t>G08136840002</t>
  </si>
  <si>
    <t>G08136930001</t>
  </si>
  <si>
    <t>G08136910001</t>
  </si>
  <si>
    <t>G08136890001</t>
  </si>
  <si>
    <t>G08136850001</t>
  </si>
  <si>
    <t>S09302120002</t>
  </si>
  <si>
    <t>G08141450004</t>
  </si>
  <si>
    <t>G08141460003</t>
  </si>
  <si>
    <t>G08141480004</t>
  </si>
  <si>
    <t>Q10124900002</t>
  </si>
  <si>
    <t>S09302320002</t>
  </si>
  <si>
    <t>G08142800001</t>
  </si>
  <si>
    <t>G08142880001</t>
  </si>
  <si>
    <t>S09302470001</t>
  </si>
  <si>
    <t>S09302590003</t>
  </si>
  <si>
    <t>O16526480002</t>
  </si>
  <si>
    <t>O16526470002</t>
  </si>
  <si>
    <t>O16526460002</t>
  </si>
  <si>
    <t>O16526440002</t>
  </si>
  <si>
    <t>O16526420002</t>
  </si>
  <si>
    <t>O16526330002</t>
  </si>
  <si>
    <t>O16526310002</t>
  </si>
  <si>
    <t>O16526490002</t>
  </si>
  <si>
    <t>O16526520002</t>
  </si>
  <si>
    <t>O16526690002</t>
  </si>
  <si>
    <t>O16526790002</t>
  </si>
  <si>
    <t>O16525320002</t>
  </si>
  <si>
    <t>O16525410002</t>
  </si>
  <si>
    <t>O16525480002</t>
  </si>
  <si>
    <t>O16525990002</t>
  </si>
  <si>
    <t>O16526270002</t>
  </si>
  <si>
    <t>B16524480002</t>
  </si>
  <si>
    <t>B16524760002</t>
  </si>
  <si>
    <t>B16524780002</t>
  </si>
  <si>
    <t>B16524800002</t>
  </si>
  <si>
    <t>B16524820002</t>
  </si>
  <si>
    <t>O16524100002</t>
  </si>
  <si>
    <t>O16524660002</t>
  </si>
  <si>
    <t>G08147370003</t>
  </si>
  <si>
    <t>G08147340003</t>
  </si>
  <si>
    <t>G08148770001</t>
  </si>
  <si>
    <t>G08148750001</t>
  </si>
  <si>
    <t>G08148700001</t>
  </si>
  <si>
    <t>G08148680001</t>
  </si>
  <si>
    <t>G08150630001</t>
  </si>
  <si>
    <t>S09303260001</t>
  </si>
  <si>
    <t>S09303260003</t>
  </si>
  <si>
    <t>F0000107</t>
  </si>
  <si>
    <t>F0000108</t>
  </si>
  <si>
    <t>F0000109</t>
  </si>
  <si>
    <t>F0000110</t>
  </si>
  <si>
    <t>Q10131170002</t>
  </si>
  <si>
    <t>S09303800002</t>
  </si>
  <si>
    <t>S09303830002</t>
  </si>
  <si>
    <t>S09303850002</t>
  </si>
  <si>
    <t>S09304010001</t>
  </si>
  <si>
    <t>G08154950004</t>
  </si>
  <si>
    <t>G08154960004</t>
  </si>
  <si>
    <t>S09303910001</t>
  </si>
  <si>
    <t>S09303910004</t>
  </si>
  <si>
    <t>S09303930001</t>
  </si>
  <si>
    <t>S09303930004</t>
  </si>
  <si>
    <t>F0000111</t>
  </si>
  <si>
    <t>O16529380002</t>
  </si>
  <si>
    <t>O16529320002</t>
  </si>
  <si>
    <t>O16529300002</t>
  </si>
  <si>
    <t>O16528960002</t>
  </si>
  <si>
    <t>O16528980002</t>
  </si>
  <si>
    <t>O16529000002</t>
  </si>
  <si>
    <t>O16529010002</t>
  </si>
  <si>
    <t>O16529020002</t>
  </si>
  <si>
    <t>O16529030002</t>
  </si>
  <si>
    <t>O16529040002</t>
  </si>
  <si>
    <t>O16529070002</t>
  </si>
  <si>
    <t>O16529080002</t>
  </si>
  <si>
    <t>O16529110002</t>
  </si>
  <si>
    <t>O16529120002</t>
  </si>
  <si>
    <t>O16529140002</t>
  </si>
  <si>
    <t>O16529160002</t>
  </si>
  <si>
    <t>O16529170002</t>
  </si>
  <si>
    <t>O16529180002</t>
  </si>
  <si>
    <t>O16529190002</t>
  </si>
  <si>
    <t>O16529230002</t>
  </si>
  <si>
    <t>O16529240002</t>
  </si>
  <si>
    <t>O16529250002</t>
  </si>
  <si>
    <t>O16529270002</t>
  </si>
  <si>
    <t>O16529280002</t>
  </si>
  <si>
    <t>O16529290002</t>
  </si>
  <si>
    <t>O16531240002</t>
  </si>
  <si>
    <t>O16531390002</t>
  </si>
  <si>
    <t>O16531420002</t>
  </si>
  <si>
    <t>O16530760002</t>
  </si>
  <si>
    <t>O16531000002</t>
  </si>
  <si>
    <t>O16531080002</t>
  </si>
  <si>
    <t>O16531110002</t>
  </si>
  <si>
    <t>B16528930002</t>
  </si>
  <si>
    <t>B16528940002</t>
  </si>
  <si>
    <t>B16529600002</t>
  </si>
  <si>
    <t>B16529720002</t>
  </si>
  <si>
    <t>B16529760002</t>
  </si>
  <si>
    <t>B16529830002</t>
  </si>
  <si>
    <t>B16529840002</t>
  </si>
  <si>
    <t>B16529850002</t>
  </si>
  <si>
    <t>B16529860002</t>
  </si>
  <si>
    <t>B16528760002</t>
  </si>
  <si>
    <t>B16528910002</t>
  </si>
  <si>
    <t>O16528180002</t>
  </si>
  <si>
    <t>O16528270002</t>
  </si>
  <si>
    <t>O16528450002</t>
  </si>
  <si>
    <t>O16528820002</t>
  </si>
  <si>
    <t>O16528830002</t>
  </si>
  <si>
    <t>J03445900002</t>
  </si>
  <si>
    <t>F0000112</t>
  </si>
  <si>
    <t>Q10132670002</t>
  </si>
  <si>
    <t>G08160590003</t>
  </si>
  <si>
    <t>F0000114</t>
  </si>
  <si>
    <t>F0000115</t>
  </si>
  <si>
    <t>G08165130004</t>
  </si>
  <si>
    <t>S09304250003</t>
  </si>
  <si>
    <t>S09304130003</t>
  </si>
  <si>
    <t>S09304420002</t>
  </si>
  <si>
    <t>G08167870001</t>
  </si>
  <si>
    <t>G08167890001</t>
  </si>
  <si>
    <t>S09304640001</t>
  </si>
  <si>
    <t>S09304650001</t>
  </si>
  <si>
    <t>S09304650004</t>
  </si>
  <si>
    <t>O16533010002</t>
  </si>
  <si>
    <t>O16533880002</t>
  </si>
  <si>
    <t>O16534490002</t>
  </si>
  <si>
    <t>O16535060002</t>
  </si>
  <si>
    <t>O16535100002</t>
  </si>
  <si>
    <t>O16536370002</t>
  </si>
  <si>
    <t>B16535020002</t>
  </si>
  <si>
    <t>B16535070002</t>
  </si>
  <si>
    <t>B16533310002</t>
  </si>
  <si>
    <t>B16533360002</t>
  </si>
  <si>
    <t>B16533410002</t>
  </si>
  <si>
    <t>B16533450002</t>
  </si>
  <si>
    <t>B16533460002</t>
  </si>
  <si>
    <t>B16534570002</t>
  </si>
  <si>
    <t>B16534590002</t>
  </si>
  <si>
    <t>S09304800002</t>
  </si>
  <si>
    <t>F0000116</t>
  </si>
  <si>
    <t>F0000117</t>
  </si>
  <si>
    <t>G08172020003</t>
  </si>
  <si>
    <t>G08172090004</t>
  </si>
  <si>
    <t>G08176590001</t>
  </si>
  <si>
    <t>G08176570001</t>
  </si>
  <si>
    <t>G08176640004</t>
  </si>
  <si>
    <t>G08176660004</t>
  </si>
  <si>
    <t>S09305410001</t>
  </si>
  <si>
    <t>G08176680007</t>
  </si>
  <si>
    <t>G08176710001</t>
  </si>
  <si>
    <t>F0000118</t>
  </si>
  <si>
    <t>F0000119</t>
  </si>
  <si>
    <t>S09306240003</t>
  </si>
  <si>
    <t>S09306090001</t>
  </si>
  <si>
    <t>S09306090004</t>
  </si>
  <si>
    <t>S09306140003</t>
  </si>
  <si>
    <t>S09306270003</t>
  </si>
  <si>
    <t>O16541220002</t>
  </si>
  <si>
    <t>O16541420002</t>
  </si>
  <si>
    <t>O16541430002</t>
  </si>
  <si>
    <t>O16542230002</t>
  </si>
  <si>
    <t>B16539380002</t>
  </si>
  <si>
    <t>B16539390002</t>
  </si>
  <si>
    <t>B16539690002</t>
  </si>
  <si>
    <t>B16540250002</t>
  </si>
  <si>
    <t>B16540560002</t>
  </si>
  <si>
    <t>B16540640002</t>
  </si>
  <si>
    <t>O16540380002</t>
  </si>
  <si>
    <t>O16540440002</t>
  </si>
  <si>
    <t>O16540690002</t>
  </si>
  <si>
    <t>O16540710002</t>
  </si>
  <si>
    <t>O16539340002</t>
  </si>
  <si>
    <t>O16539360002</t>
  </si>
  <si>
    <t>O16539370002</t>
  </si>
  <si>
    <t>O16539540002</t>
  </si>
  <si>
    <t>O16539860002</t>
  </si>
  <si>
    <t>O16539790002</t>
  </si>
  <si>
    <t>F0000121</t>
  </si>
  <si>
    <t>Q10145790002</t>
  </si>
  <si>
    <t>S09307580001</t>
  </si>
  <si>
    <t>S09307570001</t>
  </si>
  <si>
    <t>S09307510003</t>
  </si>
  <si>
    <t>G08189590026</t>
  </si>
  <si>
    <t>G08189550004</t>
  </si>
  <si>
    <t>G08189540004</t>
  </si>
  <si>
    <t>G08189530004</t>
  </si>
  <si>
    <t>S09308820002</t>
  </si>
  <si>
    <t>F0000123</t>
  </si>
  <si>
    <t>G08192370002</t>
  </si>
  <si>
    <t>S09308870002</t>
  </si>
  <si>
    <t>S09308840003</t>
  </si>
  <si>
    <t>G08192380001</t>
  </si>
  <si>
    <t>S09308960003</t>
  </si>
  <si>
    <t>O16545590002</t>
  </si>
  <si>
    <t>O16545740002</t>
  </si>
  <si>
    <t>O16546000002</t>
  </si>
  <si>
    <t>O16546030002</t>
  </si>
  <si>
    <t>O16546320002</t>
  </si>
  <si>
    <t>O16546340002</t>
  </si>
  <si>
    <t>O16544710002</t>
  </si>
  <si>
    <t>O16545180002</t>
  </si>
  <si>
    <t>O16545190002</t>
  </si>
  <si>
    <t>O16545210002</t>
  </si>
  <si>
    <t>O16545230002</t>
  </si>
  <si>
    <t>O16545250002</t>
  </si>
  <si>
    <t>O16546500002</t>
  </si>
  <si>
    <t>O16546510002</t>
  </si>
  <si>
    <t>O16546590002</t>
  </si>
  <si>
    <t>O16547180002</t>
  </si>
  <si>
    <t>O16547200002</t>
  </si>
  <si>
    <t>B16544620002</t>
  </si>
  <si>
    <t>B16544630002</t>
  </si>
  <si>
    <t>B16544740002</t>
  </si>
  <si>
    <t>B16544770002</t>
  </si>
  <si>
    <t>B16544780002</t>
  </si>
  <si>
    <t>B16544930002</t>
  </si>
  <si>
    <t>B16544950002</t>
  </si>
  <si>
    <t>B16545040002</t>
  </si>
  <si>
    <t>B16545070002</t>
  </si>
  <si>
    <t>B16545550002</t>
  </si>
  <si>
    <t>B16544290002</t>
  </si>
  <si>
    <t>B16544310002</t>
  </si>
  <si>
    <t>B16544550002</t>
  </si>
  <si>
    <t>O16544540002</t>
  </si>
  <si>
    <t>G08194330004</t>
  </si>
  <si>
    <t>G08194330005</t>
  </si>
  <si>
    <t>G08194340004</t>
  </si>
  <si>
    <t>G08194340005</t>
  </si>
  <si>
    <t>G08196640003</t>
  </si>
  <si>
    <t>G08196800003</t>
  </si>
  <si>
    <t>S09309700003</t>
  </si>
  <si>
    <t>G08196910001</t>
  </si>
  <si>
    <t>F0000126</t>
  </si>
  <si>
    <t>F0000127</t>
  </si>
  <si>
    <t>Q10152430002</t>
  </si>
  <si>
    <t>S09310160002</t>
  </si>
  <si>
    <t>S09310570002</t>
  </si>
  <si>
    <t>G08201390004</t>
  </si>
  <si>
    <t>G08201410004</t>
  </si>
  <si>
    <t>G08201420004</t>
  </si>
  <si>
    <t>G08202800003</t>
  </si>
  <si>
    <t>S09310550001</t>
  </si>
  <si>
    <t>S09310160003</t>
  </si>
  <si>
    <t>S09310780003</t>
  </si>
  <si>
    <t>S09310770003</t>
  </si>
  <si>
    <t>G08205530001</t>
  </si>
  <si>
    <t>S09310810003</t>
  </si>
  <si>
    <t>O16552070002</t>
  </si>
  <si>
    <t>O16549140002</t>
  </si>
  <si>
    <t>O16548840002</t>
  </si>
  <si>
    <t>O16548810002</t>
  </si>
  <si>
    <t>O16548800002</t>
  </si>
  <si>
    <t>B16549560002</t>
  </si>
  <si>
    <t>B16549530002</t>
  </si>
  <si>
    <t>B16549490002</t>
  </si>
  <si>
    <t>B16548830002</t>
  </si>
  <si>
    <t>B16548630002</t>
  </si>
  <si>
    <t>B16550280002</t>
  </si>
  <si>
    <t>B16550270002</t>
  </si>
  <si>
    <t>O16551510002</t>
  </si>
  <si>
    <t>O16551250002</t>
  </si>
  <si>
    <t>O16551240002</t>
  </si>
  <si>
    <t>O16551200002</t>
  </si>
  <si>
    <t>O16551180002</t>
  </si>
  <si>
    <t>O16551140002</t>
  </si>
  <si>
    <t>O16551130002</t>
  </si>
  <si>
    <t>O16551110002</t>
  </si>
  <si>
    <t>O16551070002</t>
  </si>
  <si>
    <t>O16551020002</t>
  </si>
  <si>
    <t>O16551850002</t>
  </si>
  <si>
    <t>O16551840002</t>
  </si>
  <si>
    <t>O16551830002</t>
  </si>
  <si>
    <t>O16551820002</t>
  </si>
  <si>
    <t>O16551810002</t>
  </si>
  <si>
    <t>O16551800002</t>
  </si>
  <si>
    <t>O16551790002</t>
  </si>
  <si>
    <t>O16551780002</t>
  </si>
  <si>
    <t>O16551770002</t>
  </si>
  <si>
    <t>O16551760002</t>
  </si>
  <si>
    <t>O16551750002</t>
  </si>
  <si>
    <t>O16551740002</t>
  </si>
  <si>
    <t>O16551730002</t>
  </si>
  <si>
    <t>O16551720002</t>
  </si>
  <si>
    <t>O16550290002</t>
  </si>
  <si>
    <t>O16550220002</t>
  </si>
  <si>
    <t>O16550210002</t>
  </si>
  <si>
    <t>O16550140002</t>
  </si>
  <si>
    <t>O16550100002</t>
  </si>
  <si>
    <t>O16550050002</t>
  </si>
  <si>
    <t>O16549340002</t>
  </si>
  <si>
    <t>O16549320002</t>
  </si>
  <si>
    <t>O16549270002</t>
  </si>
  <si>
    <t>O16549250002</t>
  </si>
  <si>
    <t>O16550820002</t>
  </si>
  <si>
    <t>O16550810002</t>
  </si>
  <si>
    <t>O16550800002</t>
  </si>
  <si>
    <t>O16550730002</t>
  </si>
  <si>
    <t>O16550690002</t>
  </si>
  <si>
    <t>O16550330002</t>
  </si>
  <si>
    <t>O16550380002</t>
  </si>
  <si>
    <t>O16550420002</t>
  </si>
  <si>
    <t>O16550450002</t>
  </si>
  <si>
    <t>O16550600002</t>
  </si>
  <si>
    <t>J03447820002</t>
  </si>
  <si>
    <t>G08210470001</t>
  </si>
  <si>
    <t>G08210490001</t>
  </si>
  <si>
    <t>F0000129</t>
  </si>
  <si>
    <t>G08213720004</t>
  </si>
  <si>
    <t>G08213780002</t>
  </si>
  <si>
    <t>G08215010001</t>
  </si>
  <si>
    <t>S09312000003</t>
  </si>
  <si>
    <t>S09312150001</t>
  </si>
  <si>
    <t>S09312210004</t>
  </si>
  <si>
    <t>T03860330001</t>
  </si>
  <si>
    <t>T03860350001</t>
  </si>
  <si>
    <t>T03860370001</t>
  </si>
  <si>
    <t>T03860390001</t>
  </si>
  <si>
    <t>T03860410001</t>
  </si>
  <si>
    <t>T03860430001</t>
  </si>
  <si>
    <t>T03860450001</t>
  </si>
  <si>
    <t>T03860470001</t>
  </si>
  <si>
    <t>T03860490001</t>
  </si>
  <si>
    <t>T03860510001</t>
  </si>
  <si>
    <t>T03860530001</t>
  </si>
  <si>
    <t>T03860550001</t>
  </si>
  <si>
    <t>T03860570001</t>
  </si>
  <si>
    <t>T03860590001</t>
  </si>
  <si>
    <t>T03860610001</t>
  </si>
  <si>
    <t>T03860630001</t>
  </si>
  <si>
    <t>T03860650001</t>
  </si>
  <si>
    <t>T03860670001</t>
  </si>
  <si>
    <t>T03860690001</t>
  </si>
  <si>
    <t>T03860710001</t>
  </si>
  <si>
    <t>T03860730001</t>
  </si>
  <si>
    <t>T03860750001</t>
  </si>
  <si>
    <t>T03860770001</t>
  </si>
  <si>
    <t>T03860790001</t>
  </si>
  <si>
    <t>T03860810001</t>
  </si>
  <si>
    <t>T03860830001</t>
  </si>
  <si>
    <t>T03860850001</t>
  </si>
  <si>
    <t>T03860870001</t>
  </si>
  <si>
    <t>T03860890001</t>
  </si>
  <si>
    <t>T03860910001</t>
  </si>
  <si>
    <t>T03860930001</t>
  </si>
  <si>
    <t>T03860950001</t>
  </si>
  <si>
    <t>T03860970001</t>
  </si>
  <si>
    <t>T03860990001</t>
  </si>
  <si>
    <t>T03861010001</t>
  </si>
  <si>
    <t>T03861030001</t>
  </si>
  <si>
    <t>T03861050001</t>
  </si>
  <si>
    <t>T03861070001</t>
  </si>
  <si>
    <t>T03861090001</t>
  </si>
  <si>
    <t>T03861110001</t>
  </si>
  <si>
    <t>T03861130001</t>
  </si>
  <si>
    <t>T03861150001</t>
  </si>
  <si>
    <t>T03861170001</t>
  </si>
  <si>
    <t>T03861190001</t>
  </si>
  <si>
    <t>T03861210001</t>
  </si>
  <si>
    <t>T03861230001</t>
  </si>
  <si>
    <t>T03861250001</t>
  </si>
  <si>
    <t>T03861270001</t>
  </si>
  <si>
    <t>T03861290001</t>
  </si>
  <si>
    <t>T03861310001</t>
  </si>
  <si>
    <t>T03861330001</t>
  </si>
  <si>
    <t>T03861350001</t>
  </si>
  <si>
    <t>T03861370001</t>
  </si>
  <si>
    <t>T03861390001</t>
  </si>
  <si>
    <t>T03861410001</t>
  </si>
  <si>
    <t>T03861430001</t>
  </si>
  <si>
    <t>T03861450001</t>
  </si>
  <si>
    <t>T03861470001</t>
  </si>
  <si>
    <t>T03861490001</t>
  </si>
  <si>
    <t>T03861510001</t>
  </si>
  <si>
    <t>T03861530001</t>
  </si>
  <si>
    <t>T03861550001</t>
  </si>
  <si>
    <t>T03861570001</t>
  </si>
  <si>
    <t>T03861590001</t>
  </si>
  <si>
    <t>T03861610001</t>
  </si>
  <si>
    <t>T03861630001</t>
  </si>
  <si>
    <t>T03861650001</t>
  </si>
  <si>
    <t>T03861670001</t>
  </si>
  <si>
    <t>T03861690001</t>
  </si>
  <si>
    <t>T03861710001</t>
  </si>
  <si>
    <t>T03861730001</t>
  </si>
  <si>
    <t>T03861750001</t>
  </si>
  <si>
    <t>T03861770001</t>
  </si>
  <si>
    <t>T03861790001</t>
  </si>
  <si>
    <t>T03861810001</t>
  </si>
  <si>
    <t>T03861830001</t>
  </si>
  <si>
    <t>T03861850001</t>
  </si>
  <si>
    <t>T03861870001</t>
  </si>
  <si>
    <t>T03861890001</t>
  </si>
  <si>
    <t>T03861910001</t>
  </si>
  <si>
    <t>T03861930001</t>
  </si>
  <si>
    <t>T03861950001</t>
  </si>
  <si>
    <t>T03861970001</t>
  </si>
  <si>
    <t>T03861990001</t>
  </si>
  <si>
    <t>T03862010001</t>
  </si>
  <si>
    <t>T03862030001</t>
  </si>
  <si>
    <t>T03862050001</t>
  </si>
  <si>
    <t>T03862070001</t>
  </si>
  <si>
    <t>T03862090001</t>
  </si>
  <si>
    <t>T03862110001</t>
  </si>
  <si>
    <t>T03862130001</t>
  </si>
  <si>
    <t>T03862150001</t>
  </si>
  <si>
    <t>T03862170001</t>
  </si>
  <si>
    <t>T03862190001</t>
  </si>
  <si>
    <t>T03862210001</t>
  </si>
  <si>
    <t>T03862230001</t>
  </si>
  <si>
    <t>T03862250001</t>
  </si>
  <si>
    <t>T03862270001</t>
  </si>
  <si>
    <t>T03862290001</t>
  </si>
  <si>
    <t>T03862310001</t>
  </si>
  <si>
    <t>T03862330001</t>
  </si>
  <si>
    <t>T03862350001</t>
  </si>
  <si>
    <t>T03862370001</t>
  </si>
  <si>
    <t>T03862390001</t>
  </si>
  <si>
    <t>T03862410001</t>
  </si>
  <si>
    <t>S09312300001</t>
  </si>
  <si>
    <t>S09312070001</t>
  </si>
  <si>
    <t>O16554940002</t>
  </si>
  <si>
    <t>O16554950002</t>
  </si>
  <si>
    <t>O16555040002</t>
  </si>
  <si>
    <t>O16555270002</t>
  </si>
  <si>
    <t>O16554130002</t>
  </si>
  <si>
    <t>O16554280002</t>
  </si>
  <si>
    <t>O16554290002</t>
  </si>
  <si>
    <t>O16554450002</t>
  </si>
  <si>
    <t>O16554550002</t>
  </si>
  <si>
    <t>O16556470002</t>
  </si>
  <si>
    <t>O16555920002</t>
  </si>
  <si>
    <t>O16556020002</t>
  </si>
  <si>
    <t>O16556080002</t>
  </si>
  <si>
    <t>O16556110002</t>
  </si>
  <si>
    <t>O16556370002</t>
  </si>
  <si>
    <t>O16556380002</t>
  </si>
  <si>
    <t>B16553830002</t>
  </si>
  <si>
    <t>B16553870002</t>
  </si>
  <si>
    <t>B16553900002</t>
  </si>
  <si>
    <t>B16554240002</t>
  </si>
  <si>
    <t>B16554250002</t>
  </si>
  <si>
    <t>B16554270002</t>
  </si>
  <si>
    <t>B16553250002</t>
  </si>
  <si>
    <t>B16553270002</t>
  </si>
  <si>
    <t>B16553280002</t>
  </si>
  <si>
    <t>B16553290002</t>
  </si>
  <si>
    <t>B16553300002</t>
  </si>
  <si>
    <t>B16553380002</t>
  </si>
  <si>
    <t>B16553410002</t>
  </si>
  <si>
    <t>B16553440002</t>
  </si>
  <si>
    <t>O16553260002</t>
  </si>
  <si>
    <t>O16553570002</t>
  </si>
  <si>
    <t>O16553840002</t>
  </si>
  <si>
    <t>O16553860002</t>
  </si>
  <si>
    <t>B16554300002</t>
  </si>
  <si>
    <t>B16554370002</t>
  </si>
  <si>
    <t>B16554390002</t>
  </si>
  <si>
    <t>F0000130</t>
  </si>
  <si>
    <t>G08220750003</t>
  </si>
  <si>
    <t>G08217860003</t>
  </si>
  <si>
    <t>F0000131</t>
  </si>
  <si>
    <t>G08222020003</t>
  </si>
  <si>
    <t>Q10163930002</t>
  </si>
  <si>
    <t>S09313480003</t>
  </si>
  <si>
    <t>G08226840004</t>
  </si>
  <si>
    <t>S09313430001</t>
  </si>
  <si>
    <t>G08228110001</t>
  </si>
  <si>
    <t>Q10164900002</t>
  </si>
  <si>
    <t>S09313960001</t>
  </si>
  <si>
    <t>S09313950003</t>
  </si>
  <si>
    <t>S09313930003</t>
  </si>
  <si>
    <t>S09314090001</t>
  </si>
  <si>
    <t>S09314090003</t>
  </si>
  <si>
    <t>S09314100003</t>
  </si>
  <si>
    <t>O16562340002</t>
  </si>
  <si>
    <t>O16561520002</t>
  </si>
  <si>
    <t>O16562920002</t>
  </si>
  <si>
    <t>O16562960002</t>
  </si>
  <si>
    <t>O16562990002</t>
  </si>
  <si>
    <t>O16563010002</t>
  </si>
  <si>
    <t>O16563060002</t>
  </si>
  <si>
    <t>O16563110002</t>
  </si>
  <si>
    <t>O16559750002</t>
  </si>
  <si>
    <t>O16559810002</t>
  </si>
  <si>
    <t>O16559830002</t>
  </si>
  <si>
    <t>O16559890002</t>
  </si>
  <si>
    <t>O16559910002</t>
  </si>
  <si>
    <t>O16559970002</t>
  </si>
  <si>
    <t>O16560010002</t>
  </si>
  <si>
    <t>O16560050002</t>
  </si>
  <si>
    <t>O16560200002</t>
  </si>
  <si>
    <t>O16560670002</t>
  </si>
  <si>
    <t>O16560800002</t>
  </si>
  <si>
    <t>O16563130002</t>
  </si>
  <si>
    <t>O16563140002</t>
  </si>
  <si>
    <t>O16563170002</t>
  </si>
  <si>
    <t>O16563190002</t>
  </si>
  <si>
    <t>O16563200002</t>
  </si>
  <si>
    <t>O16563270002</t>
  </si>
  <si>
    <t>O16563290002</t>
  </si>
  <si>
    <t>O16563440002</t>
  </si>
  <si>
    <t>O16563820002</t>
  </si>
  <si>
    <t>O16564060002</t>
  </si>
  <si>
    <t>O16564070002</t>
  </si>
  <si>
    <t>O16564440002</t>
  </si>
  <si>
    <t>O16564490002</t>
  </si>
  <si>
    <t>B16557940002</t>
  </si>
  <si>
    <t>B16558410002</t>
  </si>
  <si>
    <t>B16558420002</t>
  </si>
  <si>
    <t>B16559180002</t>
  </si>
  <si>
    <t>B16559250002</t>
  </si>
  <si>
    <t>B16559310002</t>
  </si>
  <si>
    <t>B16559330002</t>
  </si>
  <si>
    <t>B16559350002</t>
  </si>
  <si>
    <t>B16559370002</t>
  </si>
  <si>
    <t>B16559470002</t>
  </si>
  <si>
    <t>O16558330002</t>
  </si>
  <si>
    <t>O16558820002</t>
  </si>
  <si>
    <t>O16558980002</t>
  </si>
  <si>
    <t>O16559150002</t>
  </si>
  <si>
    <t>O16559260002</t>
  </si>
  <si>
    <t>O16559720002</t>
  </si>
  <si>
    <t>O16557920002</t>
  </si>
  <si>
    <t>F0000132</t>
  </si>
  <si>
    <t>F0000134</t>
  </si>
  <si>
    <t>G08229680003</t>
  </si>
  <si>
    <t>F0000135</t>
  </si>
  <si>
    <t>G08235320002</t>
  </si>
  <si>
    <t>G08234000004</t>
  </si>
  <si>
    <t>G08235330001</t>
  </si>
  <si>
    <t>G08235370001</t>
  </si>
  <si>
    <t>S09314920003</t>
  </si>
  <si>
    <t>S09314980003</t>
  </si>
  <si>
    <t>S09315010003</t>
  </si>
  <si>
    <t>S09315880002</t>
  </si>
  <si>
    <t>G08237900004</t>
  </si>
  <si>
    <t>S09315850003</t>
  </si>
  <si>
    <t>G08237920003</t>
  </si>
  <si>
    <t>G08237930003</t>
  </si>
  <si>
    <t>G08238070004</t>
  </si>
  <si>
    <t>G08238190001</t>
  </si>
  <si>
    <t>G08238220001</t>
  </si>
  <si>
    <t>G08238240001</t>
  </si>
  <si>
    <t>S09315310001</t>
  </si>
  <si>
    <t>S09315520003</t>
  </si>
  <si>
    <t>G08237910003</t>
  </si>
  <si>
    <t>J03449460002</t>
  </si>
  <si>
    <t>J03449540002</t>
  </si>
  <si>
    <t>J03449550002</t>
  </si>
  <si>
    <t>00155012001 DEPOSITO DE EFECTIVO, DEPOSITANTE: MARIA FATIMA DEL CARMEN JORDAN DE GRIFFITHS, CONCEPTO: DEVOLUCION DE VIATICOS, CUENTA DE DEPOSITO: CUENTA UNICA DEL TESORO</t>
  </si>
  <si>
    <t>00291012008 DEPOSITO DE EFECTIVO, DEPOSITANTE: GUSTAVO MANUEL PARRA ARIAS, CONCEPTO: PAGO POR MANUAL AMBIENTAL, CUENTA DE DEPOSITO: CUENTA UNICA DEL TESORO</t>
  </si>
  <si>
    <t>00099021001 DEPOSITO DE EFECTIVO, DEPOSITANTE: MARTHA RUTH OROPEZA CAMACHO, CONCEPTO: DOBLE PERCEPCION COMPENSACION DE COTIZACIONES, CUENTA DE DEPOSITO: CUENTA UNICA DEL TESORO</t>
  </si>
  <si>
    <t>00099021001 DEPOSITO DE EFECTIVO, DEPOSITANTE: PEDRO MIJAIL QUINTANA OLMOS, CONCEPTO: REVERSION POR PASAJES AL INTERIOR DEL PAIS, CUENTA DE DEPOSITO: CUENTA UNICA DEL TESORO</t>
  </si>
  <si>
    <t>00099021001 DEPOSITO DE EFECTIVO, DEPOSITANTE: JAROL OSWALDO TARAÑA AVILA  C.I.  7263639  OR., CONCEPTO: REVERSION POR PASAJES, CUENTA DE DEPOSITO: CUENTA UNICA DEL TESORO</t>
  </si>
  <si>
    <t>00099021001 DEPOSITO DE EFECTIVO, DEPOSITANTE: VALDIR AGUILAR, CONCEPTO: DEVOLUCION DE SALDOS NO EJECUTADOS, CUENTA DE DEPOSITO: CUENTA UNICA DEL TESORO</t>
  </si>
  <si>
    <t>00099021001 DEPOSITO DE EFECTIVO, DEPOSITANTE: ANTONIO JESUS LIMACHI CORDERO, CONCEPTO: DEVOLUCION, CUENTA DE DEPOSITO: CUENTA UNICA DEL TESORO</t>
  </si>
  <si>
    <t>00099021001 DEPOSITO DE EFECTIVO, DEPOSITANTE: CARMEN MIRANDA DURAN, CONCEPTO: DEVOLUCION DE 8 HORAS POR 6 MESES DE ABRIL A SEPTIEMBRE DE 2017, CUENTA DE DEPOSITO: CUENTA UNICA DEL TESORO</t>
  </si>
  <si>
    <t>00099021001 DEPOSITO DE EFECTIVO, DEPOSITANTE: CARLOS ANTONIO HUANCA QUISPE, CONCEPTO: DEVOLUCION Y / REVERSION SOBRANTE PASAJES, CUENTA DE DEPOSITO: CUENTA UNICA DEL TESORO</t>
  </si>
  <si>
    <t>00373024105 DEPOSITO DE EFECTIVO, DEPOSITANTE: HILARION MAMANI NAVARRO, CONCEPTO: DEVOLUCION DE SALDOS PROYECTO FORTALECIMIENTO DE LA GESTION DE PROYECTOS DE LA CONAMAQ, CUENTA DE DEPOSITO: CUENTA UNICA DEL TESORO</t>
  </si>
  <si>
    <t>00099021001 DEPOSITO DE EFECTIVO, DEPOSITANTE: DANIEL SANTALLA TORREZ, CONCEPTO: CONVENIO DE PAGO REG LA PAZ N° 006/2018 SIST DE REPARTO DOBLE PERCEPCION, CUENTA DE DEPOSITO: CUENTA UNICA DEL TESORO</t>
  </si>
  <si>
    <t>00099021001 DEPOSITO DE EFECTIVO, DEPOSITANTE: AJHUACHO AJHUACHO JUAN MANUEL  CI 5759294, CONCEPTO: REVERSION PASAJES AL INTERIOR DEL PAIS, CUENTA DE DEPOSITO: CUENTA UNICA DEL TESORO</t>
  </si>
  <si>
    <t>00592012001 DEPOSITO DE EFECTIVO, DEPOSITANTE: ALFREDO ALEJANDRO RAMIREZ MENDIZABAL, CONCEPTO: CASO CORAL ALEMANA GETION 2016, CUENTA DE DEPOSITO: CUENTA UNICA DEL TESORO</t>
  </si>
  <si>
    <t>00010011101 DEPOSITO DE EFECTIVO, DEPOSITANTE: RUBEN FERNANDEZ, CONCEPTO: DEVOLUCION DE RECURSOS TRABAJOS DE CAMPO BOLIVIA-ARGENTINA, CUENTA DE DEPOSITO: CUENTA UNICA DEL TESORO</t>
  </si>
  <si>
    <t>00099021001 DEPOSITO DE EFECTIVO, DEPOSITANTE: RUBEN FERNANDEZ, CONCEPTO: DEVOLUCION DE RECURSOS TRABAJOS DE CAMPO BOLIVIA-ARGENTINA, CUENTA DE DEPOSITO: CUENTA UNICA DEL TESORO</t>
  </si>
  <si>
    <t>00099021001 DEPOSITO DE EFECTIVO, DEPOSITANTE: OSCAR BALDIVIESO CARVALLO, CONCEPTO: DEVOLUCION DE VIATICOS, CUENTA DE DEPOSITO: CUENTA UNICA DEL TESORO</t>
  </si>
  <si>
    <t>00099021001 DEPOSITO DE EFECTIVO, DEPOSITANTE: ALFREDO OLIVERA SANCHEZ, CONCEPTO: REVERSION HABERES DIAS NO TRABAJADOS CORRESP. DEL MES DE ABRIL 2018, CUENTA DE DEPOSITO: CUENTA UNICA DEL TESORO</t>
  </si>
  <si>
    <t>00099021001 DEPOSITO DE EFECTIVO, DEPOSITANTE: MAXIMA CHOQUE CHAMBI C.I. 308861 LP, CONCEPTO: DEVOLUCION DE COBRO INDEBIDO, CUENTA DE DEPOSITO: CUENTA UNICA DEL TESORO</t>
  </si>
  <si>
    <t>00133012001 DEPOSITO DE EFECTIVO, DEPOSITANTE: LOTERIA NACIONAL DE B Y S, CONCEPTO: V.C. SALDO PAGO PROCESO CUACTIVO DE SEGURIDAD SOCIAL SEGUN C-815, CUENTA DE DEPOSITO: CUENTA UNICA DEL TESORO</t>
  </si>
  <si>
    <t>00526012001 DEPOSITO DE EFECTIVO, DEPOSITANTE: BOLIVIA TV ENRIQUE VELASCO, CONCEPTO: DEVOLUCION VIATICOS, CUENTA DE DEPOSITO: CUENTA UNICA DEL TESORO</t>
  </si>
  <si>
    <t>00287102012 DEPOSITO DE EFECTIVO, DEPOSITANTE: VANESSA JIMENEZ  - F.P.S., CONCEPTO: DEVOLUCION DE RECURSOS NO UTILIZADOS FONDO EN AVANCE, CUENTA DE DEPOSITO: CUENTA UNICA DEL TESORO</t>
  </si>
  <si>
    <t>00526012001 DEPOSITO DE EFECTIVO, DEPOSITANTE: JOSE LUIS TERRAZAS ULLOA BOLIVIA TV, CONCEPTO: DEVOLUCION, CUENTA DE DEPOSITO: CUENTA UNICA DEL TESORO</t>
  </si>
  <si>
    <t>00287102012 DEPOSITO DE EFECTIVO, DEPOSITANTE: VANESSA JIMENEZ  F.P.S., CONCEPTO: DEVOLUCION DE RECURSOS NO UTILIZADOS FONDO EN AVANCE, CUENTA DE DEPOSITO: CUENTA UNICA DEL TESORO</t>
  </si>
  <si>
    <t>00099021001 DEPOSITO DE EFECTIVO, DEPOSITANTE: ISABEL BUSTAMANTE QUIROZ, CONCEPTO: DOBLE PERCEPCION, CUENTA DE DEPOSITO: CUENTA UNICA DEL TESORO</t>
  </si>
  <si>
    <t>00099021001 DEP.DE CHEQ.AJENOS,RET.DE CAM.,CONCEPTO: PAGO DE TASA DE CONTRAPRESTACION A LA  A.T.T.,DEP.: EMPRESA FERROVIARIA ANDINA  S.A. , PROCEDENCIA: BANCO DE CREDITO DE BOLIVIA S.A., CHEQUE: 13148, FECHA DE EMISION:31/07/2018</t>
  </si>
  <si>
    <t>00099021001 DEP.DE CHEQ.AJENOS,RET.DE CAM.,CONCEPTO: PAGO DE TASA DE CONTRAPRESTACION A LA  A.T.T.,DEP.: EMPRESA FERROVIARIA ANDINA  S.A. , PROCEDENCIA: BANCO DE CREDITO DE BOLIVIA S.A., CHEQUE: 13149, FECHA DE EMISION:31/07/2018</t>
  </si>
  <si>
    <t>00099021001 DEP.DE CHEQ.AJENOS,RET.DE CAM.,CONCEPTO: PAGO DE TASA DE CONTRAPRESTACION A LA  A.T.T.,DEP.: EMPRESA FERROVIARIA ANDINA  S.A. , PROCEDENCIA: BANCO DE CREDITO DE BOLIVIA S.A., CHEQUE: 13147, FECHA DE EMISION:31/07/2018</t>
  </si>
  <si>
    <t>00347012001 DEPOSITO DE EFECTIVO, DEPOSITANTE: AUTORIDAD DE FISCALIZACION Y CONTROL DE COOP, CONCEPTO: INGRESO POR SERVICIOS, CUENTA DE DEPOSITO: CUENTA UNICA DEL TESORO</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</si>
  <si>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</si>
  <si>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 POR DIFERENCIAL CAMBIARIO</t>
  </si>
  <si>
    <t>A:00041014101 Débito Automático por contraparte del GAM Culpina, correspondiente al Convenio Intergubernativo suscrito entre el Ministerio de Desarrollo Productivo y Economía Plural y el GAM Culpina, programa “Educación con Revolución Tecnológica”.</t>
  </si>
  <si>
    <t>A:00041014101 Débito Automático por contraparte del GAM Villa Libertad Licoma, correspondiente al Convenio Intergubernativo suscrito entre el Ministerio de Desarrollo Productivo y Economía Plural y el GAM Villa Libertad Licoma, programa “Educación con Revolución Tecnológica”.</t>
  </si>
  <si>
    <t>De: 00099024113 Transferencia en cumplimiento al DS N°0913 de 15/06/2011 y el Convenio Intergubernativo de Financiamiento UPRE-CIF-IG 347/2016, suscrito entre la UPRE y el GAM Yanacachi, Proyecto “Construcción U.E. Felix Ernesto Moscoso (Yanacachi)”, correspondiente al pago de la planilla Nº 9 de cierre, según la UPRE.</t>
  </si>
  <si>
    <t>De: 00099024113 Transferencia en cumplimiento al DS N°0913 de 15/06/2011 y el Convenio Intergubernativo de Financiamiento UPRE-CIF-IG/533/2016, suscrito entre la UPRE y el GAM Yapacaní, Proyecto “Construcción de Estadio Municipal Integración Bolivia”, correspondiente al pago de la planilla Nº 13, según la UPRE.</t>
  </si>
  <si>
    <t>||REGISTRO COBRO COMISION AVISO EMISION Y ENMIENDA CARTA DE CREDITO STANDBY BS440.-Y EMISION COMP.CONTABLE BS50.-REF.:GC0226718000157 (BCB:SB-R-2018-08) A/F YACIMIENTOS DE LITIO BOLIVIANOS,S/G NOTA YLB-GEE-790/18,27/07/2018. LIB.00597019202 YLB-DES.INT.SALMUERA SALAR DE UYUNI PLANTA INDUSTRIAL REF.:COMIS.AVISO ENM.SBLC</t>
  </si>
  <si>
    <t>TRANSFERENCIA DEL EXTERIOR SEGUN SWIFT NO.10781 DE FECHA 01/08/2018 ORDENANTE: CONSULADO DE BOLIVIA-ANTOFAGASTA CHILE REF:DEVOLUCION DE SALDOS GASTOS DE FUNCIONAMIENTO LIB. 00099021001 TGN-RECURSOS ORDINARIOS (3987)</t>
  </si>
  <si>
    <t>COBRO COSTOS DE PAPELERIA SEGUN TRANSFERENCIA DEL EXTERIOR POR ORDEN DE CONSULADO DE BOLIVIA-ANTOFAGASTA CHILE REF:DEVOLUCION DE SALDOS GASTOS DE FUNCIONAMIENTO LIB. 00099021001 TGN-RECURSOS ORDINARIOS (3987)</t>
  </si>
  <si>
    <t>VENTA DE DIVISAS CON TRANSFERENCIA DE FONDOS A SOLICITUD DE AUTORIDAD DE IMPUGNACION TRIBUTARIA SEGUN SOLICITUD 5565 REF: TRANSFERENCIA PARA EL PAGO DE MEMBRESIA DE LA AITJFA POR UN MIL DOLARES AMERICANOS 1000 POR GIRO DE TRANSFERENCIA A TRAVES DEL BCB AL BANCO SCOTIABANK INVERLAT SUC 061 NUM DE LIB. 00169014101 AUTORIDAD DE IMPUGNACION TRIBUTARIA BS - TGN(5123-04D464)</t>
  </si>
  <si>
    <t>||TRANSFERENCIA DE FONDOS S/G. MENSAJE SWIFT NRO. 10789 DE LA FECHA. (SECTOR PÚBLICO). DEBITO DE LA LIBRETA 00117012001 DGAC, REPOSICION UTILES DE ESCRITORIO.</t>
  </si>
  <si>
    <t>PAGO PRÉSTAMO IDA 2134-BO VCTO. 01-08-2018 POR CUENTA DE BANCO DE DESARROLLO , VALOR 01-08-2018 CAPITAL BS 524.823,23 INTERESES BS 125.957,59 LIBRETA N° 00099021001 TGN RECURSOS ORDINARIOS (3987) ALIVIO MDRI</t>
  </si>
  <si>
    <t>A:00099021001 A requerimiento de la Unidad de Administración e Información Salarial (UAIS), con nota interna CITE: MEFP/VTCP/DGPOT/UAIS/N° 4091/2018, en la cual solicita la reversión definitiva de las boletas consignadas en el Comprobante de Pago N° 18750, H.R. 6-19544-R/3840</t>
  </si>
  <si>
    <t>De: 00099024113 Transferencia en cumplimiento al DS N°0913 de 15/06/2011 y el Convenio Intergubernativo de Financiamiento UPRE-CIF-IG 001/2018, suscrito entre la UPRE y el GAM Toledo, Proyecto “Construcción Salon Comedor y Tinglado U.E. Nacional de Toledo - Toledo”, correspondiente al pago de la planilla Nº3, según la UPRE.</t>
  </si>
  <si>
    <t>De: 00099024113 Transferencia en cumplimiento al DS N°0913 de 15/06/2011 y el Convenio Intergubernativo de Financiamiento UPRE-CIF-IG 635/2017, suscrito entre la UPRE y el GAM San Benito (Villa José Quintín Mendoza), Proyecto “Construcción de Aulas y Talleres U.E. Simón Bolívar B”, correspondiente al pago de la planilla Nº 3, según la UPRE.</t>
  </si>
  <si>
    <t>De: 00099024113 Transferencia en cumplimiento al DS N°0913 de 15/06/2011 y el Convenio Intergubernativo de Financiamiento UPRE-CIF-IG 027/2017, suscrito entre la UPRE y el GAM de Shinahota, proyecto “Construcción Infraestructura Deportiva Coliseo Shinahota”, correspondiente al pago de la planilla Nº 6, según la UPRE.</t>
  </si>
  <si>
    <t>De: 00099024113 Transferencia en cumplimiento al DS N°0913 de 15/06/2011 y el Convenio Intergubernativo de Financiamiento UPRE-CIF-IG 013/2017, suscrito entre la UPRE y el GAD Oruro, Proyecto “Construcción Unidad Educativa Abopane”, correspondiente al pago de la planilla Nº5, según la UPRE.</t>
  </si>
  <si>
    <t>De: 00099024113 Transferencia en cumplimiento al DS N°0913 de 15/06/2011 y el Convenio Intergubernativo de Financiamiento UPRE-CIF-IG 994/2017, suscrito entre la UPRE y el GAM Tupiza, Proyecto “Const. de Aulas U.E. Suipacha de Tupiza (Tupiza)”, correspondiente al pago de la planilla Nº 4, según la UPRE.</t>
  </si>
  <si>
    <t>De: 00099024113 Transferencia en cumplimiento al DS N°0913 de 15/06/2011 y el Convenio Intergubernativo de Financiamiento UPRE-CIF-IG 830/2017, suscrito entre la UPRE y el GAM de San José, proyecto “Const. Biblioteca Municipal Dr. Pedro Rivero Mercado de San José de Chiquitos”, correspondiente al pago de la planilla Nº 2, según la UPRE.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</si>
  <si>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Nº3, según la UPRE.</t>
  </si>
  <si>
    <t>De: 00099024113 Transferencia en cumplimiento al DS N°0913 de 15/06/2011 y el Convenio Intergubernativo de Financiamiento UPRE-CIF-IG 082/2018, suscrito entre la UPRE y el GAM Huanuni, Proyecto “Construcción Tinglado y Graderias U.E. Franz Tamayo I - Huanuni”, correspondiente al pago de la planilla Nº 3, según la UPRE.</t>
  </si>
  <si>
    <t>De: 00099024113 Transferencia en cumplimiento al DS N°0913 de 15/06/2011 y el Convenio Intergubernativo de Financiamiento UPRE-CIF-IG 011/2018, suscrito entre la UPRE y el GAM Yunguyo del Litoral, Proyecto “Const. Enlosetado de Calles Plaza Principal Surpo - Yunguyo del Litoral”, correspondiente al pago de la planilla Nº 2, según la UPRE.</t>
  </si>
  <si>
    <t>De: 00099024113 Transferencia en cumplimiento al DS N°0913 de 15/06/2011 y el Convenio Intergubernativo de Financiamiento UPRE-CIF-IG 940/2017, suscrito entre la UPRE y el GAM de Chuquihuta Ayllu Jucumani, proyecto “Const. U.E. Ismael Montes (Chuquihuta)”, correspondiente al pago de la planilla Nº 2, según la UPRE.</t>
  </si>
  <si>
    <t>De: 00099024113 Transferencia en cumplimiento al DS N°0913 de 15/06/2011 y el Convenio Intergubernativo de Financiamiento UPRE-CIF-IG 184/2017, suscrito entre la UPRE y el GAM Santa Rosa del Abuna, Proyecto “Const. Unidad Educativa Genoveva Ríos Com. Puerto Morales Ayma (Santa Rosa del Abuna)”, correspondiente al pago de la planilla Nº3, según la UPRE.</t>
  </si>
  <si>
    <t>De: 00099024113 Transferencia en cumplimiento al DS N°0913 de 15/06/2011 y el Convenio Intergubernativo de Financiamiento UPRE-CIF-IG 1077/2017, suscrito entre la UPRE y el GAD del Beni, proyecto “Const. U.E. La Palmera – Las Palmas”, correspondiente al pago de la planilla Nº 3, según la UPRE.</t>
  </si>
  <si>
    <t>00086018051 DEPOSITO DE EFECTIVO, DEPOSITANTE: MMAYA-KATHYA TICONA, CONCEPTO: DEVOLUCION DE FONDOS EN AVANCE, CUENTA DE DEPOSITO: CUENTA UNICA DEL TESORO</t>
  </si>
  <si>
    <t>00212012001 DEPOSITO DE EFECTIVO, DEPOSITANTE: RUTH MOLINA IBAÑEZ, CONCEPTO: DEVOLUCION DE SUELDO, CUENTA DE DEPOSITO: CUENTA UNICA DEL TESORO</t>
  </si>
  <si>
    <t>00099021001 DEPOSITO DE EFECTIVO, DEPOSITANTE: JOSE MORATO PLAZA, CONCEPTO: COMPROMISO DE DEVOLUCION DE DEUDA, CUENTA DE DEPOSITO: CUENTA UNICA DEL TESORO</t>
  </si>
  <si>
    <t>00253014112 DEPOSITO DE EFECTIVO, DEPOSITANTE: ENT EJEC DE MEDIO AMB Y AGUA-NELSON LIMACHI ABASTO, CONCEPTO: DEVOLUCION DE FONDOS EN AVANCE, CUENTA DE DEPOSITO: CUENTA UNICA DEL TESORO</t>
  </si>
  <si>
    <t>00099021001 DEPOSITO DE EFECTIVO, DEPOSITANTE: MARIA FLORES HINOJOSA, CONCEPTO: DEVOLUCION DE HABER MENSUAL MARZO 2018, CUENTA DE DEPOSITO: CUENTA UNICA DEL TESORO</t>
  </si>
  <si>
    <t>00099021001 DEPOSITO DE EFECTIVO, DEPOSITANTE: MARIA FLORES HINOJOSA, CONCEPTO: DEVOLUCION DE HABER MES ABRIL 2018, CUENTA DE DEPOSITO: CUENTA UNICA DEL TESORO</t>
  </si>
  <si>
    <t>00099021001 DEPOSITO DE EFECTIVO, DEPOSITANTE: ROSARIO RODRIGUEZ CORRALES, CONCEPTO: DEVOLUCION POR DOBLE PERCEPCION, CUENTA DE DEPOSITO: CUENTA UNICA DEL TESORO</t>
  </si>
  <si>
    <t>00086088704 DEPOSITO DE EFECTIVO, DEPOSITANTE: MIGUEL ANGEL SANCHEZ F UD SUSTENTAR, CONCEPTO: DEVOLUCION DE GASTOS NO EFECTUADOS FONDOS EN AVANCE PROVISION HERRAMIENTAS MENORES PROYECTO RIBERALT, CUENTA DE DEPOSITO: CUENTA UNICA DEL TESORO</t>
  </si>
  <si>
    <t>00099021001 DEPOSITO DE EFECTIVO, DEPOSITANTE: FELICIANO HUANCA LAURA, CONCEPTO: DEVOLUCION DE COBRO INDEVIDO, CUENTA DE DEPOSITO: CUENTA UNICA DEL TESORO</t>
  </si>
  <si>
    <t>00016011101 DEPOSITO DE EFECTIVO, DEPOSITANTE: ERNESTO FLORES, CONCEPTO: DEVOLUCION PASAJES, CUENTA DE DEPOSITO: CUENTA UNICA DEL TESORO</t>
  </si>
  <si>
    <t>00373024103 DEPOSITO DE EFECTIVO, DEPOSITANTE: ROSSI CALDERON BERNAL, CONCEPTO: DEP. POR DEV. DE DERECHO DE EMBARQUE DE LA ESC. DE FORM. DE GESTION,PLANIF. Y ELAB DE PROY CNMCIDB, CUENTA DE DEPOSITO: CUENTA UNICA DEL TESORO</t>
  </si>
  <si>
    <t>00373024103 DEPOSITO DE EFECTIVO, DEPOSITANTE: ROSSI CALDERON BERNAL, CONCEPTO: DEP. POR DEV. DE USO DE TERMINAL DE LA ESCUELA DE FORMACION DE GESTION,PLANIF Y ELAB DE PROY CNMCIDB, CUENTA DE DEPOSITO: CUENTA UNICA DEL TESORO</t>
  </si>
  <si>
    <t>00670012002 DEP.DE CHEQ.AJENOS,RET.DE CAM.,CONCEPTO: REEMBOLSO SUBSIDIO INCAPACIDAD TEMPORAL, SEGURO UNIV A OLGA ESPINOZA TED-SANTA CRUZ,DEP.: TRIBUNAL SUPREMO ELECTORAL , PROCEDENCIA: BANCO UNION S.A., CHEQUE: 10411, FECHA DE EMISION:24/07/2018</t>
  </si>
  <si>
    <t>00287100053 DEP.DE CHEQ.AJENOS,RET.DE CAM.,CONCEPTO: DEVOLUCION POR REVERSION DE CBTE DEVENGADO N° 141 DE LA GESTION 2017 DE F.P.S.-DPTAL LA PAZ,DEP.: EMPRESA CONSTRUCTORA PROGRESIVA SRL</t>
  </si>
  <si>
    <t>00130012001 DEP.DE CHEQ.AJENOS,RET.DE CAM.,CONCEPTO: PAGO DE CAPITAL E INTERES A FOFIM,DEP.: COMERMIN LTDA , PROCEDENCIA: BANCO MERCANTIL SANTA CRUZ SA., CHEQUE: 8205, FECHA DE EMISION:24/07/2018</t>
  </si>
  <si>
    <t>00015011108 DEP.DE CHEQ.AJENOS,RET.DE CAM.,CONCEPTO: DEVOLUCION DE FONDOS,DEP.: MIN GOBIERNO , PROCEDENCIA: BANCO UNION S.A., CHEQUE: 51129, FECHA DE EMISION:30/07/2018</t>
  </si>
  <si>
    <t>00015011108 DEP.DE CHEQ.AJENOS,RET.DE CAM.,CONCEPTO: DEVOLUCION DE FONDOS,DEP.: MIN GOBIERNO , PROCEDENCIA: BANCO UNION S.A., CHEQUE: 51128, FECHA DE EMISION:30/07/2018</t>
  </si>
  <si>
    <t>00373024105 DEP.DE CHEQ.AJENOS,RET.DE CAM.,CONCEPTO: DEVOLUCION DEL 20% PROY . CONST SISTEMA DE RIEGO SOCOCONI AL FDI,DEP.: GOBIERNO AUTONOMO MUNICIPAL DE CHUMA , PROCEDENCIA: BANCO UNION S.A., CHEQUE: 2405, FECHA DE EMISION:01/08/2018</t>
  </si>
  <si>
    <t>00099021001 DEP.DE CHEQ.AJENOS,RET.DE CAM.,CONCEPTO: SALDOS NO EJECUTADOS GESTION 2018 GASTOS FTE - 10,DEP.: MINISTERIO DE DEFENSA , PROCEDENCIA: BANCO UNION S.A., CHEQUE: 19605, FECHA DE EMISION:24/07/2018</t>
  </si>
  <si>
    <t>00099021001 DEPOSITO DE EFECTIVO, DEPOSITANTE: KARLA GALINDO REVOLLO, CONCEPTO: DEV PAGO EN DEMASIA DE 1 DIA DE SUELDO,30 JUNIO 18) ENTIDAD 375 DEL COMITE ORG. XI JUEGOS SURAM CBBA, CUENTA DE DEPOSITO: CUENTA UNICA DEL TESORO</t>
  </si>
  <si>
    <t>00526012001 DEPOSITO DE EFECTIVO, DEPOSITANTE: ERICK SALAS CHOQUE, CONCEPTO: DEVOLUCION DE PASAJES BOLIVIA TV, CUENTA DE DEPOSITO: CUENTA UNICA DEL TESORO</t>
  </si>
  <si>
    <t>00099021001 DEPOSITO DE EFECTIVO, DEPOSITANTE: CECILIA GARNICA LOPEZ, CONCEPTO: DEVOLUCION DOBLE PERCEPCION, CUENTA DE DEPOSITO: CUENTA UNICA DEL TESORO</t>
  </si>
  <si>
    <t>00099021001 DEPOSITO DE EFECTIVO, DEPOSITANTE: NUEMY PLATA VDA. DE LOPEZ, CONCEPTO: DEVOLUCION DE BENEFICIOS DE VIUDEZ, CUENTA DE DEPOSITO: CUENTA UNICA DEL TESORO</t>
  </si>
  <si>
    <t>00099021001 DEPOSITO DE EFECTIVO, DEPOSITANTE: RENY LEAÑO BERRIOS  C.I.  2218027  LP., CONCEPTO: DOBLE PERCEPCION, CUENTA DE DEPOSITO: CUENTA UNICA DEL TESORO</t>
  </si>
  <si>
    <t>00099021001 DEPOSITO DE EFECTIVO, DEPOSITANTE: MARCO ANTONIO PARDO GANDARILLAS, CONCEPTO: REVERSION VIATICOS, CUENTA DE DEPOSITO: CUENTA UNICA DEL TESORO</t>
  </si>
  <si>
    <t>PROVISION DE FONDOS A SOLICITUD DE YACIMIENTOS PETROLIFEROS FISCALES BOLIVIANOS SEGUN SOLICITUD YPFB-0203-2018 REF: PAGO TRANS DE GN DUCTO MENOR CARRASCO BULO BULO JUNIO 2018 YPFB CHACO SA LIB. 00513012007 YPFB - RECURSOS NACIONALIZACIÓN</t>
  </si>
  <si>
    <t>De: 00099024113 Transferencia en cumplimiento al DS N°0913 de 15/06/2011 y el Convenio Intergubernativo de Financiamiento UPRE-CIF-IG 586/2017, suscrito entre la UPRE y el GAM La Guardia, Proyecto “Construcción Unidad Educativa San Miguel del Rosario”, correspondiente al pago de la planilla Nº3, según la UPRE.</t>
  </si>
  <si>
    <t>COBRO COSTOS DE PAPELERIA POR REGULARIZACION DE TRANSFERENCIA DEL EXTERIOR POR ORDEN DE VICECONSULADO DE BOLIVIA LA PLATA LIB. 00010011102 MIN.RELACIONES EXTERIORES - GESTORIA CONSULAR LEY Nº 3108</t>
  </si>
  <si>
    <t>COBRO COSTOS DE PAPELERIA SEGUN TRANSFERENCIA DEL EXTERIOR POR ORDEN DE EMBAJADA DE BOLIVIA SECCION CONSULAR TOKYO JAPON LIB. 00010011102 MIN.RELACIONES EXTERIORES - GESTORIA CONSULAR LEY Nº 3108</t>
  </si>
  <si>
    <t>COBRO COSTOS DE PAPELERIA SEGUN TRANSFERENCIA DEL EXTERIOR POR ORDEN DE CONSULADO DEL ESTADO PLURINACIONAL COMODORO RIVADAVIA-ARGENTINA REF:GESTORIA CONSULAR JULIO 2018 LIB. 00010011102 MIN.RELACIONES EXTERIORES - GESTORIA CONSULAR LEY Nº 3108</t>
  </si>
  <si>
    <t>COBRO COSTOS DE PAPELERIA SEGUN TRANSFERENCIA DEL EXTERIOR POR ORDEN DE GAS CORONA S.A.E.C.A. (ASUNCION PARAGUAY) LIB. 00513062001 YPFB-OPERACIONES PLANTA DE SEPARACION DE LIQUIDOS RIO GRANDE</t>
  </si>
  <si>
    <t>VENTA DE DIVISAS CON TRANSFERENCIA DE FONDOS A SOLICITUD DE AGENCIA BOLIVIANA ESPACIAL - ABE SEGUN SOLICITUD 5590 REF: SE AUTORIZA EL PAGO A LA EMPRESA COMMUNICATIONS - POWER INDUSTRIES LLC, POR LA ADQUISICION DE UN SWITCH CONTROLLER Y TUNNEL DIODE PARA LA BANDA KU FSS DE LA ESTACION TERRENA DE AMAC LIB. 00585012002 ABE - VENTA DE SERVICIOS COMUNICACIÓN</t>
  </si>
  <si>
    <t>'TRANSFERENCIA DE FONDOS||S/G. CITE: MEFP/VTCP/DGCP/UODP-673/2018 DE LA FECHA, DEL MIN.DE ECONOMIA Y FINANZAS PUBLICAS.(HRE-TSO-4030), PAGO BTS EXTRABURSATIL - VENCIMIENTO 3 DE AGOSTO DE 2018 D.S. N° 1121 DE 11 DE ENERO DE 2012. DEBITO DE LA LIBRETA N° 00099021001 TGN-RECURSOS ORDINARIOS MN.</t>
  </si>
  <si>
    <t>COBRO COSTOS DE PAPELERIA SEGUN TRANSFERENCIA DEL EXTERIOR POR ORDEN DE CONSULADO DE BOLIVIA EN VIEDMA ARGENTINA REF.: RECAUDACIONES GESTORIA CONSULAR LIB. 00010011102 MIN.RELACIONES EXTERIORES - GESTORIA CONSULAR LEY Nº 3108</t>
  </si>
  <si>
    <t>||TRANSFERENCIA DE FONDOS S/G MENSAJE SWIFT NRO.10891 DE LA FECHA. (SECTOR PÚBLICO) DEBITO DE LA LIBRETA 00117012001 DGAC, REPOSICIÓN DE ÚTILES DE ESCRITORIO.</t>
  </si>
  <si>
    <t>'COBRO DE'||UTILES DE ESCRITORIO POR EL COMPROBANTE CONTABLE NRO. 0928888 DE LA FECHA, SEGÚN CORREO ELECTRÓNICO DE YPFB DE F. 23/01/2018. DEBITO DE LA LIBRETA 00513022001 YPFB  OPERACIONES.</t>
  </si>
  <si>
    <t>||REGISTRO COBRO COMISIONES EMISION L/C 0,15% S/USD37.108.320.-POR 1.640 DIAS,REEMB.GSTS.COMUNICACION BS220.-Y EMISION COMP.CONTABLE BS50.-REF.:LC I-2018-17 P/C AGENCIA BOLIVIANA DE ENERGIA NUCLEAR-ABEN A/F INVAP SOCIEDAD EL ESTADOS,S/G NOTA ABEN/DGE/NE/Nº633/18,02/08/18. LIB.00099021001 TGN-RECURSOS ORDINARIOS REF.:COMISIONES EMISION LC I-2018-17</t>
  </si>
  <si>
    <t>00099021001 DEPOSITO DE EFECTIVO, DEPOSITANTE: FRANCISCO GARAY CALLISAYA, CONCEPTO: DOBLE PERCEPCION SENASIR, CUENTA DE DEPOSITO: CUENTA UNICA DEL TESORO</t>
  </si>
  <si>
    <t>00099021001 DEPOSITO DE EFECTIVO, DEPOSITANTE: ABRAHAM WALTER APAZA CONDORI, CONCEPTO: DEVOLUCION COSTO PASAJE AEREO BOA N° 9302400088596 NO UTILIZADO MOPSV, CUENTA DE DEPOSITO: CUENTA UNICA DEL TESORO</t>
  </si>
  <si>
    <t>00099021001 DEPOSITO DE EFECTIVO, DEPOSITANTE: ARMINDA CANOA TANCARA, CONCEPTO: REVERSION PARCIAL, CUENTA DE DEPOSITO: CUENTA UNICA DEL TESORO</t>
  </si>
  <si>
    <t>00099021001 DEPOSITO DE EFECTIVO, DEPOSITANTE: ELIZABETH MARIBEL PINAYA APAZA, CONCEPTO: REVERSION PARCIAL, CUENTA DE DEPOSITO: CUENTA UNICA DEL TESORO</t>
  </si>
  <si>
    <t>00099021001 DEPOSITO DE EFECTIVO, DEPOSITANTE: MELGAR COPANA MAMANI, CONCEPTO: REVERSION PARCIAL, CUENTA DE DEPOSITO: CUENTA UNICA DEL TESORO</t>
  </si>
  <si>
    <t>00572012001 DEPOSITO DE EFECTIVO, DEPOSITANTE: ROSARIO ANTEZANA GUTIERREZ, CONCEPTO: PAGO DE CREDITO FISCAL, CUENTA DE DEPOSITO: CUENTA UNICA DEL TESORO</t>
  </si>
  <si>
    <t>00099021001 DEPOSITO DE EFECTIVO, DEPOSITANTE: ROBERTO FLOR C., CONCEPTO: DEVOLUCION, CUENTA DE DEPOSITO: CUENTA UNICA DEL TESORO</t>
  </si>
  <si>
    <t>00099021001 DEPOSITO DE EFECTIVO, DEPOSITANTE: RAMIRO SANTOS FERNANDEZ MUÑECAS C.I. 2292532 LP, CONCEPTO: REGULARIZACION TOPE SALARIAL JULIO 2018, CUENTA DE DEPOSITO: CUENTA UNICA DEL TESORO</t>
  </si>
  <si>
    <t>00099021001 DEPOSITO DE EFECTIVO, DEPOSITANTE: MARIA ISABEL MAMANI HUANCA, CONCEPTO: DEP. SEGUN INFORME DE AUDITORIA MPD-UAI-N°068/2018, CUENTA DE DEPOSITO: CUENTA UNICA DEL TESORO</t>
  </si>
  <si>
    <t>00221012001 DEPOSITO DE EFECTIVO, DEPOSITANTE: KATTYA PERALTA SAUCE, CONCEPTO: DEVOLUCION A C-31 305/18 DE APORTES PATRONALES, LABORALES, CUENTA DE DEPOSITO: CUENTA UNICA DEL TESORO</t>
  </si>
  <si>
    <t>00099021001 DEPOSITO DE EFECTIVO, DEPOSITANTE: MAYRA LILIAN PEREZ MAMANI, CONCEPTO: DEVOLUCION DE HABERES, CUENTA DE DEPOSITO: CUENTA UNICA DEL TESORO</t>
  </si>
  <si>
    <t>00099021001 DEPOSITO DE EFECTIVO, DEPOSITANTE: JAQUELINE PUCHO CONDORI, CONCEPTO: REVERSION DE BOLETA DEL MAGISTERIO, CUENTA DE DEPOSITO: CUENTA UNICA DEL TESORO</t>
  </si>
  <si>
    <t>00099021001 DEPOSITO DE EFECTIVO, DEPOSITANTE: KELLY RODRIGUEZ ARRIAZA, CONCEPTO: PREVENTIVO 1486, CUENTA DE DEPOSITO: CUENTA UNICA DEL TESORO</t>
  </si>
  <si>
    <t>00099021001 DEPOSITO DE EFECTIVO, DEPOSITANTE: KELLY RODRIGUEZ ARRIAZA, CONCEPTO: PREVENTIVO 1488, CUENTA DE DEPOSITO: CUENTA UNICA DEL TESORO</t>
  </si>
  <si>
    <t>00099021001 DEPOSITO DE EFECTIVO, DEPOSITANTE: KELLY RODRIGUEZ ARRIAZA, CONCEPTO: PREVENTIVO 1487, CUENTA DE DEPOSITO: CUENTA UNICA DEL TESORO</t>
  </si>
  <si>
    <t>00099021001 DEP.DE CHEQ.AJENOS,RET.DE CAM.,CONCEPTO: DEPÒSITO EN LA CUT POR REVERSION DE SALARIO DE JUDITH  TANIA APAZA MARCA MES DE ABRIL 2018 - AGETIC,DEP.: AGETIC , PROCEDENCIA: BANCO UNION S.A., CHEQUE: 62, FECHA DE EMISION:27/07/2018</t>
  </si>
  <si>
    <t>00099021001 DEP.DE CHEQ.AJENOS,RET.DE CAM.,CONCEPTO: DEVOLUCION DE PASAJES,DEP.: BOA OFICINA REGIONAL LA PAZ , PROCEDENCIA: BANCO UNION S.A., CHEQUE: 9266, FECHA DE EMISION:20/07/2018</t>
  </si>
  <si>
    <t>00099021001 DEP.DE CHEQ.AJENOS,RET.DE CAM.,CONCEPTO: DEVOLUCION POR RECUPERACION DE CUENTAS POR COBRAR,DEP.: ADEMAF MONICA VARGAS RUIZ , PROCEDENCIA: BANCO UNION S.A., CHEQUE: 1307, FECHA DE EMISION:27/07/2018</t>
  </si>
  <si>
    <t>00291012006 DEP.DE CHEQ.AJENOS,RET.DE CAM.,CONCEPTO: ABC - CNC- USO DE DERECHO DE VIA,DEP.: NUEVATEL PCS DE BOLIVIA S.A. , PROCEDENCIA: BANCO BISA S.A., CHEQUE: 37820, FECHA DE EMISION:31/07/2018</t>
  </si>
  <si>
    <t>00099021001 DEP.DE CHEQ.AJENOS,RET.DE CAM.,CONCEPTO: DEVOLUCION DE CC NO COBRADA ABRIL 2018,DEP.: LA VITALICIA SEGUROS Y REASEGUROS DE VIDA  S.A. , PROCEDENCIA: BANCO BISA S.A., CHEQUE: 46737, FECHA DE EMISION:03/08/2018</t>
  </si>
  <si>
    <t>De: 00099024113 Transferencia en cumplimiento al DS N°0913 de 15/06/2011 y el Convenio Intergubernativo de Financiamiento UPRE-CIF-IG 002/2018, suscrito entre la UPRE y el GAM Toledo, Proyecto “Construcción Aulas Multigrado U.E. Gualberto Villarroel Toma Toma - Toledo”, correspondiente al pago de la planilla Nº 3, según la UPRE.</t>
  </si>
  <si>
    <t>VENTA DE DIVISAS A SOLICITUD DE YACIMIENTOS PETROLIFEROS FISCALES BOLIVIANOS SEGUN SOLICITUD 5617 REF: PAGO A PLUSPETROL BOLIVIA POR RETRIBUCIONES AL TITULAR MERCADO INTERNO CORRESPONDIENTE AL MES DE MARZO DE 2018 LIB. 00513012007 YPFB - RECURSOS NACIONALIZACIÓN</t>
  </si>
  <si>
    <t>VENTA DE DIVISAS A SOLICITUD DE YACIMIENTOS PETROLIFEROS FISCALES BOLIVIANOS SEGUN SOLICITUD 5615 REF: PAGO A SHELL BOLIVIA CORPORATION POR RETRIBUCIONES AL TITULAR MERCADO INTERNO CORRESPONDIENTE AL MES DE MARZO DE 2018 LIB. 00513012007 YPFB - RECURSOS NACIONALIZACIÓN</t>
  </si>
  <si>
    <t>TRANSFERENCIA RECIBIDA DEL EXTERIOR SEGÚN MENSAJES SWIFT Nos. 10918-10917 (REM.EXT.) DE FECHA 03-08-2018 POR DESEMBOLSO DE CAF PRÉSTAMO CFA009784 PROG.APOYO POL.PUB.SEG.ALIMENT SOLICITUD DE DESEMBOLSO NRO. 2 LIBRETA N° 00099021001 (3987) TGN- RECURSOS ORDINARIOS REF.: UTILES DE ESCRITORIO</t>
  </si>
  <si>
    <t>TRANSFERENCIA DEL EXTERIOR SEGUN SWIFT NO.10925 DE FECHA 03/08/2018 ORDENANTE: CONSULADO DE BOLIVIA EN MADRID-ESPAÑA REF:RECAUDACION JUNIO 2018 LIB. 00340012004 SEGIP-RECAUDACION EXTERIOR-LICENCIAS DE CONDUCIR</t>
  </si>
  <si>
    <t>TRANSFERENCIA DEL EXTERIOR SEGUN SWIFT 10924 DE FECHA 03/08/2018 ORDENANTE: CONSULADO DE BOLIVIA EN MADRID ESPAÑA REF.: RECAUDACION JUNIO 2018 LIB. 00340012005 SEGIP - RECAUDACION EXTERIOR - CEDULAS DE IDENTIDAD</t>
  </si>
  <si>
    <t>De: 00099024113 Transferencia en cumplimiento al DS N°0913 de 15/06/2011 y el Convenio Intergubernativo de Financiamiento UPRE-CIF-IG 312/2017, suscrito entre la UPRE y el GAM Quime, Proyecto “Construcción de Aulas U.E. Mariscal Sucre”, correspondiente al pago de la planilla Nº 2 de cierre, según la UPRE.</t>
  </si>
  <si>
    <t>De: 00099024113 Transferencia en cumplimiento al DS N°0913 de 15/06/2011 y el Convenio Intergubernativo de Financiamiento UPRE-CIF-IG 218/2017, suscrito entre la UPRE y el GAM Ancoraimes, Proyecto “Construccion Tinglado y Cancha Polifuncional U.E. Inca Huayna Capac - Ancoraimes”, correspondiente al pago de la planilla Nº 2 de cierre, según la UPRE.</t>
  </si>
  <si>
    <t>'TRANSFERENCIA DE FONDOS||S/G. CITE: MEFP/VTCP/DGCP/UODP-675/2018 DE LA FECHA, DEL MIN.DE ECONOMIA Y FINANZAS PUBLICAS.(HRE-TSO-4043), PAGO BTS EXTRABURSATIL - VENCIMIENTO 4 Y 5 DE AGOSTO DE 2018 D.S. N° 1121 DE 11 DE ENERO DE 2012. DEBITO DE LA LIBRETA N° 00099021001 TGN-RECURSOS ORDINARIOS MN.</t>
  </si>
  <si>
    <t>COBRO COSTOS DE PAPELERIA SEGUN TRANSFERENCIA DEL EXTERIOR POR ORDEN DE CONSULADO DE BOLIVIA EN MADRID ESPAÑA REF.: RECAUDACION JUNIO 2018 LIB. 00340012003 RECAUDACION EXTRANJERIA - C.I. -L.C.</t>
  </si>
  <si>
    <t>COBRO COSTOS DE PAPELERIA SEGUN TRANSFERENCIA DEL EXTERIOR POR ORDEN DE SEZIONE CONSOLARE AMBASCIATA DE BOLIVIA REF.: GESTORIA CONSULAR LIB. 00010011102 MIN.RELACIONES EXTERIORES - GESTORIA CONSULAR LEY Nº 3108</t>
  </si>
  <si>
    <t>COBRO COSTOS DE PAPELERIA SEGUN TRANSFERENCIA DEL EXTERIOR POR ORDEN DE CONSULADO DE BOLIVIA EN MURCIA ESPAÑA REF.GESTORIA CONSULAR LIB. 00010011102 MIN.RELACIONES EXTERIORES - GESTORIA CONSULAR LEY Nº 3108</t>
  </si>
  <si>
    <t>De: 00099024113 Transferencia en cumplimiento al DS N°0913 de 15/06/2011 y el Convenio Intergubernativo de Financiamiento UPRE-CIF-IG 248/2017, suscrito entre la UPRE y el GAM de La Asunta, proyecto “Construcción 4 Aulas Unidad Educativa San Jorge”, correspondiente al pago de la planilla Nº 4 de cierre, según la UPRE.</t>
  </si>
  <si>
    <t>De: 00099024113 Transferencia en cumplimiento al DS N°0913 de 15/06/2011 y el Convenio Intergubernativo de Financiamiento UPRE-CIF-IG 915/2017, suscrito entre la UPRE y el GAM Villa Tunari, Proyecto “Construcción U.E. Técnico Humanístico Mariscal Sucre D-5”, correspondiente al pago de la planilla Nº 4, según la UPRE.</t>
  </si>
  <si>
    <t>De: 00099024113 Transferencia en cumplimiento al DS N°0913 de 15/06/2011 y el Convenio Intergubernativo de Financiamiento UPRE-CIF-IG/422/2016, suscrito entre la UPRE y el GAM de Potosí, proyecto “Construcción Bloque Aulas, Comedor y Tinglado U.E. 1ro. de Mayo de San Idelfonso D-16”, correspondiente al pago de la planilla Nº 7 de cierre, según la UPRE.</t>
  </si>
  <si>
    <t>De: 00099024113 Transferencia en cumplimiento al DS N°0913 de 15/06/2011 y el Convenio Intergubernativo de Financiamiento UPRE-CIF-IG 1026/2017, suscrito entre la UPRE y el GAM Belén de Andamarca, Proyecto “Construcción Palacio Consistorial Belen de Andamarca”, correspondiente al pago de la planilla Nº 2, según la UPRE.</t>
  </si>
  <si>
    <t>De: 00099024113 Transferencia en cumplimiento al DS N°0913 de 15/06/2011 y el Convenio Intergubernativo de Financiamiento UPRE-CIF-IG 276/2017, suscrito entre la UPRE y el GAM Catacora, Proyecto “Construcción de 2 Aulas Unidad Educativa Pajchiri”, correspondiente al pago de la planilla Nº 2 de cierre, según la UPRE.</t>
  </si>
  <si>
    <t>De: 00099024113 Transferencia en cumplimiento al DS N°0913 de 15/06/2011 y el Convenio Intergubernativo de Financiamiento UPRE-CIF-IG-1105/2017, suscrito entre la UPRE y el GAM Shinahota, Proyecto “Construcción Instituto Tecnológico Álvaro García Linera”, correspondiente al pago de la planilla Nº 2, según la UPRE.</t>
  </si>
  <si>
    <t>De: 00099024113 Transferencia en cumplimiento al DS N°0913 de 15/06/2011 y el Convenio Intergubernativo de Financiamiento UPRE-CIF-IG 701/2017, suscrito entre la UPRE y el GAM Puerto Villarroel, Proyecto “Const. Puente Vehicular Cruz Cerro Verde”, correspondiente al pago de la planilla Nº 3, según la UPRE.</t>
  </si>
  <si>
    <t>De: 00099024113 Transferencia en cumplimiento al DS N°0913 de 15/06/2011 y el Convenio Intergubernativo de Financiamiento UPRE-CIF-IG 875/2017, suscrito entre la UPRE y el GAIOC Iyambae , Proyecto “Const. Tinglado Cancha Polifuncional U.E. Parapety Comunidad San Francisco - Charagua”, correspondiente al pago de la planilla Nº 3, según la UPRE.</t>
  </si>
  <si>
    <t>De: 00099024113 Transferencia en cumplimiento al DS N°0913 de 15/06/2011 y el Convenio Intergubernativo de Financiamiento UPRE-CIF-IG 957/2017, suscrito entre la UPRE y el GAM Yocalla, Proyecto “Const. Unidad Educativa San Antonio - Yocalla”, correspondiente al pago de la planilla Nº 2, según la UPRE.</t>
  </si>
  <si>
    <t>De: 00099024113 Transferencia en cumplimiento al DS N°0913 de 15/06/2011 y el Convenio Intergubernativo de Financiamiento UPRE-CIF-IG-612/2017, suscrito entre la UPRE y el GAD Pando, Proyecto “Construcción de 1 Puente Tipo Cajón en el Barrio Petrolero”, correspondiente al pago de la planilla Nº 3, según la UPRE.</t>
  </si>
  <si>
    <t>De: 00099024113 Transferencia en cumplimiento al DS N°0913 de 15/06/2011 y el Convenio Intergubernativo de Financiamiento UPRE-CIF-IG 1110/2017, suscrito entre la UPRE y el GAD Chuquisaca, Proyecto “Construcción Unidad Educativa Evo Morales Ayma D - 5”, correspondiente al pago de la planilla Nº 3, según la UPRE.</t>
  </si>
  <si>
    <t>COBRO COSTOS DE PAPELERIA SEGUN TRANSFERENCIA DEL EXTERIOR POR ORDEN DE CONSULADO DE BOLIVIA EN MADRID-ESPAÑA REF:RECAUDACION JUNIO 2018 LIB. 00340012003 RECAUDACION EXTRANJERIA - C.I. -L.C.</t>
  </si>
  <si>
    <t>COBRO COSTOS DE PAPELERIA SEGUN TRANSFERENCIA DEL EXTERIOR POR ORDEN DE EMBAJADA DE BOLIVIA EN COSTA RICA LIB. 00010011102 MIN.RELACIONES EXTERIORES - GESTORIA CONSULAR LEY Nº 3108</t>
  </si>
  <si>
    <t>COBRO COSTOS DE PAPELERIA SEGUN TRANSFERENCIA DEL EXTERIOR POR ORDEN DE CONSULADO DE BOLIVIA EN MADRID ES LIB. 00010011102 MIN.RELACIONES EXTERIORES - GESTORIA CONSULAR LEY Nº 3108</t>
  </si>
  <si>
    <t>VENTA DE DIVISAS CON TRANSFERENCIA DE FONDOS A SOLICITUD DE MINISTERIO DE RELACIONES EXTERIORES SEGUN SOLICITUD 5624 REF: REMISION DE RECURSOS PARA GASTOS DE FUNCIONAMIENTO DEL CENTRO EMISOR DE PASAPORTES DE WAASHINGTON SEGUN INFORME 54 Y ADJUNTOS LIB. 00010011102 MIN.RELACIONES EXTERIORES - GESTORIA CONSULAR LEY Nº 3108</t>
  </si>
  <si>
    <t>VENTA DE DIVISAS CON TRANSFERENCIA DE FONDOS A SOLICITUD DE MINISTERIO DE RELACIONES EXTERIORES SEGUN SOLICITUD 5622 REF: TRANSFERENCIA DE RECURSOS A LA SECRETARIA GENERAL DE LA COMUNIDAD ANDINA EN EL MARCO DE LA RM139 PARA LA PARTICIPACION DE BOLIVIA EN LA MACRORRUEDA DE NEGOCIOS DEL ENCUENTRO EMPR LIB. 00099021001 TGN-RECURSOS ORDINARIOS (3987)</t>
  </si>
  <si>
    <t>TRANSFERENCIA DE FONDOS AL EXTERIOR A SOLICITUD DE MINISTERIO DE ECONOMIA Y FINANZAS PUBLICAS SEGUN SOLICITUD 5620 REF: PRIMER PAGO A FAVOR DE GESTION INTEGRAL DEL SUELO S.L. FACTURA GIS18100240, POR SERVICIOS DE CONSULTORIA PARA LA EVALUACION DE LA RELACION PRECIO CALIDAD DEL ESTUDIO A DISENO FINA LIB. 00099021001 TGN-RECURSOS ORDINARIOS (3987)</t>
  </si>
  <si>
    <t>VENTA DE DIVISAS CON TRANSFERENCIA DE FONDOS A SOLICITUD DE MINISTERIO DE RELACIONES EXTERIORES SEGUN SOLICITUD 5623 REF: REMISION DE ACTVOS DE GASTOS DE FUNCIONAMIENTO DEL 3ER TRIMESTRE A FAVOR DE EMBAJADAS Y CONSULADOS SEGUN INFORME 53 Y DETALLE ADJUNTO. LIB. 00099021001 TGN-RECURSOS ORDINARIOS (3987)</t>
  </si>
  <si>
    <t>COBRO COSTOS DE PAPELERIA SEGUN TRANSFERENCIA DEL EXTERIOR POR ORDEN DE CONSULADO GENERAL DE BOLIVIA EN GINEBRA LIB. 00010011102 MIN.RELACIONES EXTERIORES - GESTORIA CONSULAR LEY Nº 3108</t>
  </si>
  <si>
    <t>De: 00099024113 Transferencia en cumplimiento al DS N°0913 de 15/06/2011 y el Convenio Intergubernativo de Financiamiento UPRE-CIF-IG 078/2017, suscrito entre la UPRE y el GAM de Potosí, proyecto “Const. Centro de Educación Técnica Alternativa San Martin D-1”, correspondiente al pago de la planilla Nº 4, según la UPRE.</t>
  </si>
  <si>
    <t>De: 00099024113 Transferencia en cumplimiento al DS N°0913 de 15/06/2011 y el Convenio Intergubernativo de Financiamiento UPRE-CIF-IG 016/2018, suscrito entre la UPRE y el GAM Carangas, Proyecto “Const. Plaza 15 De Agosto - Carangas”, correspondiente al pago de la planilla Nº2, según la UPRE.</t>
  </si>
  <si>
    <t>'COBRO DE'||UTILES DE ESCRITORIO POR EL COMPROBANTE CONTABLE NRO. 0928971 DE LA FECHA, SEGÚN CORREO ELECTRÓNICO DE YPFB DE F. 23/01/2018. (SECTOR PÚBLICO). DEBITO DE LA LIBRETA 00513022001 YPFB  OPERACIONES.</t>
  </si>
  <si>
    <t>De: 00099024113 Transferencia en cumplimiento al DS N°0913 de 15/06/2011 y el Convenio Intergubernativo de Financiamiento UPRE-CIF-IG 1080/2017, suscrito entre la UPRE y el GAD Beni, Proyecto “Const. Instituto Tecnologico Agroindustrial Mrcal. Jose Ballivian - Yucumo”, correspondiente al pago de la planilla Nº2, según la UPRE.</t>
  </si>
  <si>
    <t>De: 00099024113 Transferencia en cumplimiento al DS N°0913 de 15/06/2011 y el Convenio Intergubernativo de Financiamiento UPRE-CIF-IG 1019/2017, suscrito entre la UPRE y el GAM Sucre, Proyecto “Construcción Unidad Educativa Charcas D-4” correspondiente al pago de la planilla Nº1, según la UPRE.</t>
  </si>
  <si>
    <t>De: 00099024113 Transferencia en cumplimiento al DS N°0913 de 15/06/2011 y el Convenio Intergubernativo de Financiamiento UPRE-CIF-IG 030/2018, suscrito entre la UPRE y el GAM El Choro, Proyecto “Const. 6 Aulas U.E. Villa Challacollo” Nivel Primaria Comunitaria Vocacional” V. Challacollo – El Choro” correspondiente al pago de la planilla Nº2, según la UPRE.</t>
  </si>
  <si>
    <t>De: 00099024113 Transferencia en cumplimiento al DS N°0913 de 15/06/2011 y el Convenio Intergubernativo de Financiamiento UPRE-CIF-IG 072/2018, suscrito entre la UPRE y el GAM Soracachi, Proyecto “Construcción Tinglado Unidad Educativa Cullcupampa - Cullcupampa” correspondiente al pago de la planilla Nº2, según la UPRE.</t>
  </si>
  <si>
    <t>De: 00099024113 Transferencia en cumplimiento al DS N°0913 de 15/06/2011 y el Convenio Intergubernativo de Financiamiento UPRE-CIF-IG/192/2016, suscrito entre la UPRE y el GAM de Guaqui, proyecto “Construcción Palacio Consistorial Guaqui”, correspondiente al pago de la planilla Nº 5 de cierre, según la UPRE.</t>
  </si>
  <si>
    <t>De: 00099024113 Transferencia en cumplimiento al DS N°0913 de 15/06/2011 y el Convenio Intergubernativo de Financiamiento UPRE-CIF-IG 548/2017, suscrito entre la UPRE y el GAM de Chacarilla, proyecto “Construcción 2 Aulas Unidad Educativa Loa Taruhutani - Taruhutani”, correspondiente al pago de la planilla Nº 2 de cierre, según la UPRE.</t>
  </si>
  <si>
    <t>De: 00099024113 Transferencia en cumplimiento al DS N°0913 de 15/06/2011 y el Convenio Intergubernativo de Financiamiento UPRE-CIF-IG 304/2015, suscrito entre la UPRE y el GAM de Villa Charcas, proyecto “Construcción U.E. Nivel Inicial Villa Charcas”, correspondiente al pago de la planilla Nº 5 de cierre, según la UPRE.</t>
  </si>
  <si>
    <t>De: 00099024113 Transferencia en cumplimiento al DS N°0913 de 15/06/2011 y el Convenio Intergubernativo de Financiamiento UPRE-CIF-IG/374/2016, suscrito entre la UPRE y el GAM de San Lorenzo, proyecto “Const. Modulo para la U.E. 24 de Septiembre, Com. Blanca Flor”, correspondiente al pago de la planilla Nº 3 de cierre, según la UPRE.</t>
  </si>
  <si>
    <t>00081011101 DEPOSITO DE EFECTIVO, DEPOSITANTE: ERNESTO FLORES-MIN. OBRAS PUBL SERV Y VIVIENDA, CONCEPTO: DEVOLUCION AJUSTE AL PAGO DE REFRIGERIO, SERVICIO DE SEGURIDAD, GESTION 2017, CUENTA DE DEPOSITO: CUENTA UNICA DEL TESORO</t>
  </si>
  <si>
    <t>00133012001 DEPOSITO DE EFECTIVO, DEPOSITANTE: LOTERIA NACIONAL DE B Y S, CONCEPTO: V.C. SALDO PAGO PREMIOS "EL REGALO DE MAMA", CUENTA DE DEPOSITO: CUENTA UNICA DEL TESORO</t>
  </si>
  <si>
    <t>00099021001 DEPOSITO DE EFECTIVO, DEPOSITANTE: LUCRECIA VELARDE VDA DE FLORES, CONCEPTO: PARA DEPARTAMENTO DE SANASIR, CUENTA DE DEPOSITO: CUENTA UNICA DEL TESORO</t>
  </si>
  <si>
    <t>00099021001 DEPOSITO DE EFECTIVO, DEPOSITANTE: MATIN YAHUASI MAMANI, CONCEPTO: ACUERDO PLAN DE PAGOS SENASIR POR COBRO INDEBIDO, CUENTA DE DEPOSITO: CUENTA UNICA DEL TESORO</t>
  </si>
  <si>
    <t>00099021001 DEPOSITO DE EFECTIVO, DEPOSITANTE: MARIA ANGELICA TARIFA BORDA - ATT, CONCEPTO: DEVOLUCION DE VIATICOS DE BORIS BRACAMONTE ASCUY DEL 13 AL 15 DE FEBRERO 2017, CUENTA DE DEPOSITO: CUENTA UNICA DEL TESORO</t>
  </si>
  <si>
    <t>00099021001 DEPOSITO DE EFECTIVO, DEPOSITANTE: EDZON ALVARADO TOLA, CONCEPTO: DESCARGO, CUENTA DE DEPOSITO: CUENTA UNICA DEL TESORO</t>
  </si>
  <si>
    <t>00099021001 DEPOSITO DE EFECTIVO, DEPOSITANTE: ESCUELA MILITAR DE TOPOGRAFIA DEL EJERCITO, CONCEPTO: REVERSION SERVICIO TELEFONIA CORRESPONDIENTE MES JUN/18, CUENTA DE DEPOSITO: CUENTA UNICA DEL TESORO</t>
  </si>
  <si>
    <t>00222012001 DEPOSITO DE EFECTIVO, DEPOSITANTE: INIAF-TESORERIA, CONCEPTO: IVA NO ACREDITADO DE LAS FACTURAS POR MANTENIMIENTO DE CUENTA CORRIENTE FISCAL, CUENTA DE DEPOSITO: CUENTA UNICA DEL TESORO</t>
  </si>
  <si>
    <t>00099021001 DEPOSITO DE EFECTIVO, DEPOSITANTE: QUISPE CONDORI DIEGO BRIAN, CONCEPTO: REVERSION DE PASAJES POR EL FORO DEL GAS GESTION 2017 P-6720, CUENTA DE DEPOSITO: CUENTA UNICA DEL TESORO</t>
  </si>
  <si>
    <t>00373024103 DEPOSITO DE EFECTIVO, DEPOSITANTE: ROSSI CALDERON B, CONCEPTO: DEP POR DEVOLUCION DE PASAJES TERRESTRES INTRA DEPARTAMENTAL CNMCIDB, CUENTA DE DEPOSITO: CUENTA UNICA DEL TESORO</t>
  </si>
  <si>
    <t>00099021001 DEPOSITO DE EFECTIVO, DEPOSITANTE: WALDO HUMEREZ VILLALOBOS, CONCEPTO: DEVOLUCION DE PASAJES COMISION ORURO, CUENTA DE DEPOSITO: CUENTA UNICA DEL TESORO</t>
  </si>
  <si>
    <t>00099021001 DEPOSITO DE EFECTIVO, DEPOSITANTE: PAOLA ROSA ARGUATA, CONCEPTO: DEVOLUCION DE FONDOS EN AVANCE JULIO 2018, CUENTA DE DEPOSITO: CUENTA UNICA DEL TESORO</t>
  </si>
  <si>
    <t>00526012001 DEPOSITO DE EFECTIVO, DEPOSITANTE: JOSE ERNESTO BELTRAN TAPIA, CONCEPTO: DEVOLUCION DE PASAJES BOLIVIA TV, CUENTA DE DEPOSITO: CUENTA UNICA DEL TESORO</t>
  </si>
  <si>
    <t>00526012001 DEPOSITO DE EFECTIVO, DEPOSITANTE: BOLIVIA TV - RODRIGO GUIBARRA PARRADO, CONCEPTO: DEVOLUCION DE PASAJE  BOLIVIA TV, CUENTA DE DEPOSITO: CUENTA UNICA DEL TESORO</t>
  </si>
  <si>
    <t>00592012001 DEP.DE CHEQ.AJENOS,RET.DE CAM.,CONCEPTO: ADUANA NACIONAL -GEST 2017,DEP.: BOA , PROCEDENCIA: BANCO UNION S.A., CHEQUE: 9263, FECHA DE EMISION:20/07/2018</t>
  </si>
  <si>
    <t>00099021001 DEP.DE CHEQ.AJENOS,RET.DE CAM.,CONCEPTO: TRANSFERENCIA DE RECURSOS POR COTES LTDA MES DICIEMBRE 2010 CONTROL INTERNO 2016,DEP.: MARIA ANGELICA TARIFA BORDA - ATT , PROCEDENCIA: BANCO UNION S.A., CHEQUE: 5400, FECHA DE EMISION:02/08/2018</t>
  </si>
  <si>
    <t>00099021001 DEP.DE CHEQ.AJENOS,RET.DE CAM.,CONCEPTO: DEV.CORRESP.A LICENCIAS SIN GOCE DE HABER MARIA RENE SOTOMAYOR Y CARLOS MOSTAJO S/G CHEQUE N°5398,DEP.: MARIA ANGELICA TARIFA BORDA - ATT</t>
  </si>
  <si>
    <t>00099021001 DEP.DE CHEQ.AJENOS,RET.DE CAM.,CONCEPTO: DEV.DE RECURSOS CORRESP.A LLAMADAS NO JUSTIFICADAS DEL MES DE MAYO S/G ATT-DAF-CI-LP 1120/2018,DEP.: MARIA ANGELICA TARIFA BORDA - ATT</t>
  </si>
  <si>
    <t>00099021001 DEP.DE CHEQ.AJENOS,RET.DE CAM.,CONCEPTO: TRANSF.DE RECURSOS,CORRESP.A PAGO DE RETENCIONES DEL 7%1ER PAGO MARCELA CALVO,AUDINACO EN GESTIONES,DEP.: MARIA ANGELICA TARIFA BORDA - ATT</t>
  </si>
  <si>
    <t>A:00373024105 DESEMBOLSO DE RECURSOS AL FONDO DE DESARROLLO INDÍGENA PARA PROGRAMAS Y/O PROYECTOS DE LOS GOBIERNOS AUTÓNOMOS MUNICIPALES S/G SOLICITUD DEL FDI CITE: FDI/DGE/EXT/Nº 360 Y 361/2018 E INFORME MEFP/VTCP/DGPOT/INF/Nº88/2018. H.R. 6-22741-R; 6-22800-R..</t>
  </si>
  <si>
    <t>A:00373024105 DESEMBOLSO DE RECURSOS AL FONDO DE DESARROLLO INDÍGENA PARA PROGRAMAS Y/O PROYECTOS DE LOS GOBIERNOS AUTÓNOMOS MUNICIPALES S/G SOLICITUD DEL FDI CITE: FDI/DGE/EXT/Nº 365/2018 E INFORME MEFP/VTCP/DGPOT/INF/Nº89/2018. H.R. 6-23031-R.</t>
  </si>
  <si>
    <t>COBRO COSTOS DE PAPELERIA SEGUN TRANSFERENCIA DEL EXTERIOR POR ORDEN DE CONSULADO DE BOLIVIA EN LONDRES LIB. 00010011102 MIN.RELACIONES EXTERIORES - GESTORIA CONSULAR LEY Nº 3108</t>
  </si>
  <si>
    <t>COBRO COSTOS DE PAPELERIA SEGUN TRANSFERENCIA DEL EXTERIOR POR ORDEN DE EMBAJADA DE BOLIVIA EN SUECIA LIB. 00010011102 MIN.RELACIONES EXTERIORES - GESTORIA CONSULAR LEY Nº 3108</t>
  </si>
  <si>
    <t>COBRO COSTOS DE PAPELERIA SEGUN TRANSFERENCIA DEL EXTERIOR POR ORDEN DE CONSULADO DE BOLIVIA EN VALENCIA REF.: GESTORIA CONSULAR LIB. 00010011102 MIN.RELACIONES EXTERIORES - GESTORIA CONSULAR LEY Nº 3108</t>
  </si>
  <si>
    <t>COBRO COSTOS DE PAPELERIA SEGUN TRANSFERENCIA DEL EXTERIOR POR ORDEN DE HERCO COMBUSTIBLES S A REF.: CONTRATO CONDENSADO DE GAS 44/18 LIB. 00513062001 YPFB-OPERACIONES PLANTA DE SEPARACION DE LIQUIDOS RIO GRANDE</t>
  </si>
  <si>
    <t>COBRO COSTOS DE PAPELERIA SEGUN TRANSFERENCIA DEL EXTERIOR POR ORDEN DE CONSULADO DE BOLIVIA EN SEVILLA REF.: GESTORIA CONSULAR JULIO 2018 LIB. 00010011102 MIN.RELACIONES EXTERIORES - GESTORIA CONSULAR LEY Nº 3108</t>
  </si>
  <si>
    <t>VENTA DE DIVISAS CON TRANSFERENCIA DE FONDOS A SOLICITUD DE EMPRESA PUBLICA PRODUCTIVA CARTONES DE BOLIVIA-CARTONBOL SEGUN SOLICITUD 5634 REF: PAGO POR TRANSFERENCIA AL EXTERIOR AL AL BCP, POR SERVICIO DE INFORMACION Y COMUNICACION SOBRE COMERCIO EXTERIOR, A LA EMPRESA PENTA TRANSACCTION, POR EL PER LIB. 00576012001 CARTONBOL</t>
  </si>
  <si>
    <t>VENTA DE DIVISAS CON TRANSFERENCIA DE FONDOS A SOLICITUD DE EMPRESA PUBLICA PRODUCTIVA CARTONES DE BOLIVIA-CARTONBOL SEGUN SOLICITUD 5633 REF: TRANSFERENCIA DE RECURSOS AL BCB, PARA LA EMPRESA PG PAPER COMPANY LTD. POR LA ADQUISICION DE PAPEL WITE TOP 127 VIRGEN, PARA LA PRODUCCION DE CARTON CORRUGA LIB. 00576012001 CARTONBOL</t>
  </si>
  <si>
    <t>COBRO COSTOS DE PAPELERIA SEGUN TRANSFERENCIA DEL EXTERIOR POR ORDEN DE CONSULADO DE BOLIVIA EN LIMA, PERU LIB. 00010011102 MIN.RELACIONES EXTERIORES - GESTORIA CONSULAR LEY Nº 3108</t>
  </si>
  <si>
    <t>COBRO COSTOS DE PAPELERIA SEGUN TRANSFERENCIA DEL EXTERIOR POR ORDEN DE PETROBRAS PARAGUAY GAS SRL. LIB. 00513062001 YPFB-OPERACIONES PLANTA DE SEPARACION DE LIQUIDOS RIO GRANDE</t>
  </si>
  <si>
    <t>COBRO COSTOS DE PAPELERIA SEGUN TRANSFERENCIA DEL EXTERIOR POR ORDEN DE YPF EXPLORACION Y PRODUCCION DE HIDROCARBUROS DE BOLIVIA S.A. LIB. 00513062001 YPFB-OPERACIONES PLANTA DE SEPARACION DE LIQUIDOS RIO GRANDE</t>
  </si>
  <si>
    <t>COBRO COSTOS DE PAPELERIA SEGUN TRANSFERENCIA DEL EXTERIOR POR ORDEN DE CONSULADO GENERAL DE BOLIVIA BUENOS AIRES ARGENTINA REF.: GESTORIA CONSULAR LIB. 00010011102 MIN.RELACIONES EXTERIORES - GESTORIA CONSULAR LEY Nº 3108</t>
  </si>
  <si>
    <t>COBRO COSTOS DE PAPELERIA SEGUN TRANSFERENCIA DEL EXTERIOR POR ORDEN DE CONSULADO GENERAL DEL ESTADO PLURINACIONAL DE BOLIVIA NEW YORK REF.: GESTORIA CONSULAR LIB. 00010011102 MIN.RELACIONES EXTERIORES - GESTORIA CONSULAR LEY Nº 3108</t>
  </si>
  <si>
    <t>||RESPUESTA DEBITO DEL BANQUERO SG/ SWIFT 11103 DE LA FECHA REF: COBRO COMISION POR TRANSFERENCIA DE EUR 4.440,85 DEL 01/08/18 SG/ SOLICITUD DEL MIN. DE DESARROLLO RURAL Y TIERRAS, PAGO A/F INTERNATIONAL ATOMIC ENERGY AGENCY LIB.00047081101 LBP-SENASAG-RECURSOS PROPIOS, COMISION DEL BANQUERO EQUIV. EUR 15,-</t>
  </si>
  <si>
    <t>||RESPUESTA DEBITO DEL BANQUERO SG/ SWIFT 11103 DE LA FECHA REF: COBRO COMISION POR TRANSFERENCIA DE EUR 4.440,85 DEL 01/08/18 SG/ SOLICITUD DEL MIN. DE DESARROLLO RURAL Y TIERRAS, PAGO A/F INTERNATIONAL ATOMIC ENERGY AGENCY LIB.00047081101 LBP-SENASAG-RECURSOS PROPIOS, COBRO UTILES DE ESCRITORIO</t>
  </si>
  <si>
    <t>||TRANSFERENCIA DE FONDOS S/G. MENSAJES SWIFT NROS. 11046 DE LA FECHA Y 10986 DE F. 03/08/2018. (SECTOR PÚBLICO). DEBITO DE LA LIBRETA 00117012001 DGAC, REPOSICION UTILES DE ESCRITORIO.</t>
  </si>
  <si>
    <t>||TRANSFERENCIA DE FONDOS S/G MENSAJES SWIFT NROS.11098 Y 11084 DE LA FECHA. (SECTOR PÚBLICO). DEBITO DE LA LIBRETA 00117012001 DGAC, REPOSICIÓN DE ÚTILES DE ESCRITORIO.</t>
  </si>
  <si>
    <t>'COBRO DE'||ÚTILES DE ESCRITORIO POR EL COMPROBANTE NRO.0929038 DE LA FECHA S/G. CORREO ELECTRÓNICO DE YPFB DE F. 23.01.2018 DEBITO DE LA LIBRETA 00513022001 YPFB  OPERACIONES.</t>
  </si>
  <si>
    <t>00291012002 DEPOSITO DE EFECTIVO, DEPOSITANTE: MARIA EUGENIA ZULETA GARRON, CONCEPTO: DEVOLUCION PASAJE AEREO, CUENTA DE DEPOSITO: CUENTA UNICA DEL TESORO</t>
  </si>
  <si>
    <t>00046058009 DEPOSITO DE EFECTIVO, DEPOSITANTE: VANIA QUISPE FLORES, CONCEPTO: DEVOLUCION DE FONDO PARA PAGO A NOTARIO DE FE PUBLICA, CUENTA DE DEPOSITO: CUENTA UNICA DEL TESORO</t>
  </si>
  <si>
    <t>00099021001 DEPOSITO DE EFECTIVO, DEPOSITANTE: JOEL ROMER PORCO CHUNGARA 7393073 OR, CONCEPTO: REVERSION, CUENTA DE DEPOSITO: CUENTA UNICA DEL TESORO</t>
  </si>
  <si>
    <t>00291012008 DEPOSITO DE EFECTIVO, DEPOSITANTE: AMAZONIA PAVIMENTOS SRL, CONCEPTO: PAGO PARA ANALISIS DE MUESTRAS EN EL LABORATIO DE ABC, CUENTA DE DEPOSITO: CUENTA UNICA DEL TESORO</t>
  </si>
  <si>
    <t>00099021001 DEPOSITO DE EFECTIVO, DEPOSITANTE: LOURDES ALIAGA, CONCEPTO: DOBLE PERCEPCION DEL MES DE AGOSTO 2018, CUENTA DE DEPOSITO: CUENTA UNICA DEL TESORO</t>
  </si>
  <si>
    <t>00099021001 DEPOSITO DE EFECTIVO, DEPOSITANTE: PEDRO ANIBAL CASTAÑON CLAVIJO, CONCEPTO: DOBLE PERCEPCION, CUENTA DE DEPOSITO: CUENTA UNICA DEL TESORO</t>
  </si>
  <si>
    <t>00099021001 DEPOSITO DE EFECTIVO, DEPOSITANTE: ROSEMARY HUANCA GUARACHI, CONCEPTO: DEVOLUCION DE VIATICOS PASAJE LA PAZ - ORURO, CUENTA DE DEPOSITO: CUENTA UNICA DEL TESORO</t>
  </si>
  <si>
    <t>00099021001 DEPOSITO DE EFECTIVO, DEPOSITANTE: JULIA ELIZABETH AZAEDA TRINO, CONCEPTO: DOBLE PERCEPCION DE RENTA, CUENTA DE DEPOSITO: CUENTA UNICA DEL TESORO</t>
  </si>
  <si>
    <t>00099021001 DEPOSITO DE EFECTIVO, DEPOSITANTE: RICARDO ALBERTO DIAZ, CONCEPTO: SOBRE ASIGNACION Y RENDICION DE USO DE PASAJES PERIODO 1ERO DE OCTUBRE DE 2006-30 ABRIL 2009, CUENTA DE DEPOSITO: CUENTA UNICA DEL TESORO</t>
  </si>
  <si>
    <t>00099021001 DEP.DE CHEQ.AJENOS,RET.DE CAM.,CONCEPTO: REEMBOLSO DE BAJAS MEDICAS POR INCAPACIDAD TEMPORAL,DEP.: MINISTERIO DE SALUD , PROCEDENCIA: BANCO UNION S.A., CHEQUE: 28261, FECHA DE EMISION:26/07/2018</t>
  </si>
  <si>
    <t>00046024204 DEP.DE CHEQ.AJENOS,RET.DE CAM.,CONCEPTO: REEMBOLSO DE BAJAS MEDICAS POR INCAPACIDAD TEMPORAL,DEP.: MINISTERIO DE SALUD , PROCEDENCIA: BANCO UNION S.A., CHEQUE: 28262, FECHA DE EMISION:26/07/2018</t>
  </si>
  <si>
    <t>00099021001 DEP.DE CHEQ.AJENOS,RET.DE CAM.,CONCEPTO: RESTITUCION IMPORTE DEPOSITADO POR ESTUDIANTES EXTRANGEROS AUSPICIADO POR EL CACDD,DEP.: MINISTERIO DE GOBIERNO-UELICN , PROCEDENCIA: BANCO UNION S.A., CHEQUE: 7922, FECHA DE EMISION:03/08/2018</t>
  </si>
  <si>
    <t>00099021001 DEP.DE CHEQ.AJENOS,RET.DE CAM.,CONCEPTO: RESTITUCION IMP DEP. POR EL BANCO BISA S.A. EJEC DE BOLETA DE GARANT BG-100120-0101: POR INC. DE CON,DEP.: MINISTERIO DE GOBIERNO-UELICN</t>
  </si>
  <si>
    <t>00660012006 DEP.DE CHEQ.AJENOS,RET.DE CAM.,CONCEPTO: RECUPERACION DE CUENTAS POR COBRAR GESTIONES ANTERIORES,DEP.: ORGANO JUDICIAL-DISTRITO BENI , PROCEDENCIA: BANCO UNION S.A., CHEQUE: 781, FECHA DE EMISION:25/07/2018</t>
  </si>
  <si>
    <t>00081141101 DEP.DE CHEQ.AJENOS,RET.DE CAM.,CONCEPTO: DEP. PAGO ALQUILER BANCO UNION S.A.,DEP.: UNIDAD DE LIQUIDACION DE ECOBOL , PROCEDENCIA: BANCO UNION S.A., CHEQUE: 155710, FECHA DE EMISION:27/07/2018</t>
  </si>
  <si>
    <t>00670012001 DEP.DE CHEQ.AJENOS,RET.DE CAM.,CONCEPTO: POR DEVOLUCION DE MULTAS ELECTORALES,DEP.: TRIBUNAL ELECTORAL DEPARTAMENTAL DE SANTA CRUZ , PROCEDENCIA: BANCO UNION S.A., CHEQUE: 7001, FECHA DE EMISION:31/07/2018</t>
  </si>
  <si>
    <t>00099021001 DEP.DE CHEQ.AJENOS,RET.DE CAM.,CONCEPTO: DEVOLUCION DE PASAJES Y PAGOS EN DEMASIA,DEP.: MIN DE EDUCACION , PROCEDENCIA: BANCO UNION S.A., CHEQUE: 22617, FECHA DE EMISION:02/08/2018</t>
  </si>
  <si>
    <t>00099021001 DEP.DE CHEQ.AJENOS,RET.DE CAM.,CONCEPTO: DEVOLUCION PASAJES NACIONALES S/G PGE/DGAA N° 59/18,DEP.: BOA - OFICINA REGIONAL LA PAZ , PROCEDENCIA: BANCO UNION S.A., CHEQUE: 9210, FECHA DE EMISION:13/07/2018</t>
  </si>
  <si>
    <t>00099021001 DEP.DE CHEQ.AJENOS,RET.DE CAM.,CONCEPTO: DEVOLUCION PASAJES NACIONALES S/G PGE/DGAA N° 053/18,DEP.: BOA - OFICINA REGIONAL LA PAZ , PROCEDENCIA: BANCO UNION S.A., CHEQUE: 9194, FECHA DE EMISION:11/07/2018</t>
  </si>
  <si>
    <t>A:00041014101 Débito Automático por contraparte del GAM El Torno, correspondiente al Convenio Intergubernativo suscrito entre el Ministerio de Desarrollo Productivo y Economía Plural y el GAM El Torno, programa “Educación con Revolución Tecnológica”.</t>
  </si>
  <si>
    <t>A:00041014101 Débito Automático por contraparte del GAM Sabaya, correspondiente al Convenio Intergubernativo suscrito entre el Ministerio de Desarrollo Productivo y Economía Plural y el GAM Sabaya, programa “Educación con Revolución Tecnológica”.</t>
  </si>
  <si>
    <t>A:00041014101 Débito Automático por contraparte del GAM Santuario de Quillacas, correspondiente al Convenio Intergubernativo suscrito entre el Ministerio de Desarrollo Productivo y Economía Plural y el GAM Santuario de Quillacas, programa “Educación con Revolución Tecnológica”.</t>
  </si>
  <si>
    <t>A:00041014101 Débito Automático por contraparte del GAM Pazña, correspondiente al Convenio Intergubernativo suscrito entre el Ministerio de Desarrollo Productivo y Economía Plural y el GAM Pazña, programa “Educación con Revolución Tecnológica”.</t>
  </si>
  <si>
    <t>De: 00099024113 Transferencia en cumplimiento al DS N°0913 de 15/06/2011 y el Convenio Intergubernativo de Financiamiento UPRE-CIF-IG-216/2016, suscrito entre la UPRE y el GAM Caracollo, Proyecto “Construcción Instituto Tecnológico Superior Caracollo “ITSCA”” correspondiente al pago de la planilla Nº4 de cierre, según la UPRE.</t>
  </si>
  <si>
    <t>De: 00099024113 Transferencia en cumplimiento al DS N°0913 de 15/06/2011 y el Convenio Intergubernativo de Financiamiento UPRE-CIF-IG/486/2015, suscrito entre la UPRE y el GAM Arani, Proyecto “Construcción Aulas Unidad Educativa Gualberto Villarroel”, correspondiente al pago de la planilla Nº 6 de cierre, según la UPRE.</t>
  </si>
  <si>
    <t>De: 00099024113 Transferencia en cumplimiento al DS N°0913 de 15/06/2011 y el Convenio Intergubernativo de Financiamiento UPRE-CIF-IG 1027/2017, suscrito entre la UPRE y el GAM Belén de Andamarca, Proyecto “Construcción Enlosetado Calles Oruro, Corque, Teodoro Lamas, Circunvalacion y Bolivar Mun Belen de Andamarca”, correspondiente al pago de la planilla Nº 2, según la UPRE.</t>
  </si>
  <si>
    <t>De: 00099024113 Transferencia en cumplimiento al DS N°0913 de 15/06/2011 y el Convenio Intergubernativo de Financiamiento UPRE-CIF-IG 081/2017, suscrito entre la UPRE y el GAM Potosi, Proyecto “Construcción Unidad Educativa Kenny Prieto Melgarejo (Nivel Secundario) D-17” correspondiente al pago de la planilla Nº5, según la UPRE.</t>
  </si>
  <si>
    <t>De: 00099024113 Transferencia en cumplimiento al DS N°0913 de 15/06/2011 y el Convenio Intergubernativo de Financiamiento UPRE-CIF-IG/320/2015, suscrito entre la UPRE y el GAM Potosí, Proyecto “Construcción Bloque Aulas, Direcciones, Biblioteca y Cancha U.E. Don Bosco B”, correspondiente al pago de la planilla Nº 10 de cierre, según la UPRE.</t>
  </si>
  <si>
    <t>De: 00099024113 Transferencia en cumplimiento al DS N°0913 de 15/06/2011 y el Convenio Intergubernativo de Financiamiento UPRE-CIF-IG 838/2017, suscrito entre la UPRE y el GAM San Miguel de Velasco, Proyecto “Construcción de Tinglado y Graderías en la Unidad Educativa Jose Julian Dorado – San Miguel de Velasco” correspondiente al pago de la planilla Nº4 de cierre, según la UPRE.</t>
  </si>
  <si>
    <t>De: 00099024113 Transferencia en cumplimiento al DS N°0913 de 15/06/2011 y el Convenio Intergubernativo de Financiamiento UPRE-CIF-IG 187/2017, suscrito entre la UPRE y el GAD Pando, Proyecto “Const. Centro de Capacitación Departamental Para el Apoyo a la Producción de los Pueblos Indígenas de Pando”, correspondiente al pago de la planilla Nº 2, según la UPRE.</t>
  </si>
  <si>
    <t>De: 00099024113 Transferencia en cumplimiento al DS N°0913 de 15/06/2011 y el Convenio Intergubernativo de Financiamiento UPRE-CIF-IG 535/2017, suscrito entre la UPRE y el GAM Chacarilla, Proyecto “Construccion 4 Aulas Unidad Educativa Puerto Aroma - Puerto Aroma”, correspondiente al pago de la planilla Nº 2 de cierre, según la UPRE.</t>
  </si>
  <si>
    <t>De: 00099024113 Transferencia en cumplimiento al DS N°0913 de 15/06/2011 y el Convenio Intergubernativo de Financiamiento UPRE-CIF-IG 814/2017, suscrito entre la UPRE y el GAM Roboré, Proyecto “Const. Puente Vehicular San José Obrero - Robore”, correspondiente al pago de la planilla Nº 3, según la UPRE.</t>
  </si>
  <si>
    <t>PAGO A CAF PRÉSTAMO CFA008239 VCTO. 08-08-2018 POR CUENTA DE TGN , NTI. 011066 VALOR 08-08-2018 CAPITAL USD 2.373.459,60 INTERESES USD 861.098,21 COMISIONES USD 48.340,61 CTA. 3987 CUENTA UNICA DEL TESORO-3987 LIB. 00099021001 REF.: COMISIONES BANCARIAS</t>
  </si>
  <si>
    <t>De: 00099024113 Transferencia en cumplimiento al DS N°0913 de 15/06/2011 y el Convenio Intergubernativo de Financiamiento UPRE-CIF-IG 277/2017, suscrito entre la UPRE y el GAM Catacora, Proyecto “Construcción de Centro de Salud Integral Catacora Catacora”, correspondiente al pago de la planilla Nº 3, según la UPRE.</t>
  </si>
  <si>
    <t>De: 00099024113 Transferencia en cumplimiento al DS N°0913 de 15/06/2011 y el Convenio Intergubernativo de Financiamiento UPRE-CIF-IG 919/2017, suscrito entre la UPRE y el GAM LLallagua, Proyecto “Const. Laboratorios Aulas Tecnicas U.E. Junin - Catavi”, correspondiente al pago de la planilla Nº 3, según la UPRE.</t>
  </si>
  <si>
    <t>De: 00099024113 Transferencia en cumplimiento al DS N°0913 de 15/06/2011 y el Convenio Intergubernativo de Financiamiento UPRE-CIF-IG/352/2015, suscrito entre la UPRE y el GAM Copacabana, Proyecto “Construccion 5 Aulas y Direccion U.E. Villa Rosario de Chissi”, correspondiente al pago de la devolución de retención del 7%, según la UPRE.</t>
  </si>
  <si>
    <t>De: 00099024113 Transferencia en cumplimiento al DS N°0913 de 15/06/2011 y el Convenio Intergubernativo de Financiamiento UPRE-CIF-IG 844/2017, suscrito entre la UPRE y el GAM Yapacaní, Proyecto “Const. De Pavimento Rígido en el Barrio Alianza Norte y Oriental del Distrito I”, correspondiente al pago de la planilla Nº 5 de cierre, según la UPRE.</t>
  </si>
  <si>
    <t>De: 00099024113 Transferencia en cumplimiento al DS N°0913 de 15/06/2011 y el Convenio Intergubernativo de Financiamiento UPRE-CIF-IG 869/2017, suscrito entre la UPRE y el GAM Lagunillas, Proyecto “Const. Pavimento Rigido Zona Urbana (Lagunilla)”, correspondiente al pago de la planilla Nº 3 de cierre, según la UPRE.</t>
  </si>
  <si>
    <t>De: 00099024113 Transferencia en cumplimiento al DS N°0913 de 15/06/2011 y el Convenio Intergubernativo de Financiamiento UPRE-CIF-IG 954/2017, suscrito entre la UPRE y el GAM Chaqui, Proyecto “Construcción Ambientes U.E. Elizardo Perez Cantuyo (Cantuyo)”, correspondiente al pago de la planilla Nº 2 de cierre, según la UPRE.</t>
  </si>
  <si>
    <t>VENTA DE DIVISAS CON TRANSFERENCIA DE FONDOS A SOLICITUD DE MINISTERIO DE EDUCACION SEGUN SOLICITUD 5632 REF: TRANSFER OF RESOURCES FOR MARIO PAREDES URIONA EQUIVALENTES 2.627,42 USD LIB. 00099021001 TGN-RECURSOS ORDINARIOS (3987) POR DIFERENCIAL CAMBIARIO</t>
  </si>
  <si>
    <t>De: 00099024113 Transferencia en cumplimiento al DS N°0913 de 15/06/2011 y el Convenio Intergubernativo de Financiamiento UPRE-CIF-IG 184/2017, suscrito entre la UPRE y el GAM Santa Rosa del Abuná, Proyecto “Const. Unidad Educativa Genoveva Ríos Com. Puerto Morales Ayma (Santa Rosa del Abuna)”, correspondiente al pago de la planilla Nº4, según la UPRE.</t>
  </si>
  <si>
    <t>De: 00099024113 Transferencia en cumplimiento al DS N°0913 de 15/06/2011 y el Convenio Intergubernativo de Financiamiento UPRE-CIF-IG-615/2017, suscrito entre la UPRE y el GAD Pando Proyecto “Construcción de 1 Puente Tipo Cajón sobre el Arroyo García Linera”, correspondiente al pago de la planilla Nº3, según la UPRE.</t>
  </si>
  <si>
    <t>'COBRO DE'||UTILES DE ESCRITORIO POR EL COMPROBANTE CONTABLE NRO. 0929070 DE LA FECHA, SEGÚN NOTA DE SENATEX, CITE' SENATEX/DGE/CAR/0306/2017 DE F. 21/07/2017. (HRE-TGL-10945). DEBITO DE LA LIBRETA 00378012002 SENATEX ADMINISTRACION CENTRAL.</t>
  </si>
  <si>
    <t>De: 00099024113 Transferencia en cumplimiento al DS N°0913 de 15/06/2011 y el Convenio Intergubernativo de Financiamiento UPRE-CIF-IG 825/2017, suscrito entre la UPRE y el GAM Pampa Grande, Proyecto “Const. U.E. Celso Quiroz en Comunidad Agua Clara”, correspondiente al pago de la planilla Nº2, según la UPRE.</t>
  </si>
  <si>
    <t>De: 00099024113 Transferencia en cumplimiento al DS N°0913 de 15/06/2011 y el Convenio Interinstitucional de Financiamiento UPRE-CIF-IG 925/2017, suscrito entre la UPRE y el GAM Tacobamba, Proyecto “Const. Puesto de Salud Juruna”, correspondiente al pago de la planilla Nº2, según la UPRE.</t>
  </si>
  <si>
    <t>De: 00099024113 Transferencia en cumplimiento al DS N°0913 de 15/06/2011 y el Convenio Intergubernativo de Financiamiento UPRE-CIF-IG 026/2018, suscrito entre la UPRE y el GAM Antequera, Proyecto “Const. Bloque Administrativo de Apoyo al Desarrollo Productivo Challhuamayu (Antequera)”, correspondiente al pago de la planilla Nº2, según la UPRE.</t>
  </si>
  <si>
    <t>De: 00099024113 Transferencia en cumplimiento al DS N°0913 de 15/06/2011 y el Convenio Interinstitucional de Financiamiento UPRE-CIF-IG 1033/2017, suscrito entre la UPRE y el GAM San Joaquín, Proyecto “Const. Pavimento Rígidos Dos Avenidas – Zona San Pedro Municipio de San Joaquín”, correspondiente al pago de la planilla Nº2, según la UPRE.</t>
  </si>
  <si>
    <t>De: 00099024113 Transferencia en cumplimiento al DS N°0913 de 15/06/2011 y el Convenio Intergubernativo de Financiamiento UPRE-CIF-IG 286/2017, suscrito entre la UPRE y el GAM Quiabaya, Proyecto “Construcción Dirección y Vivienda para Maestros en U.E. Niñihuaty - Quiabaya”, correspondiente al pago de la planilla Nº2 de cierre, según la UPRE.</t>
  </si>
  <si>
    <t>De: 00099024113 Transferencia en cumplimiento al DS N°0913 de 15/06/2011 y el Convenio Interinstitucional de Financiamiento UPRE-CIF-IG 952/2017, suscrito entre la UPRE y el GAM Chaqui, Proyecto “Construcción 2 Talleres y 1 Laboratorio Colegio Nacional Chaqui (Chaqui)”, correspondiente al pago de la planilla Nº2, según la UPRE.</t>
  </si>
  <si>
    <t>De: 00099024113 Transferencia en cumplimiento al DS N°0913 de 15/06/2011 y el Convenio Intergubernativo de Financiamiento UPRE-CIF-IG 531/2017, suscrito entre la UPRE y el GAM Puerto Pérez, Proyecto “Construcción Aulas Unidad Educativa 16 de Julio Comunidad Suriqui”, correspondiente al pago de la planilla Nº4 de cierre, según la UPRE.</t>
  </si>
  <si>
    <t>De: 00099024113 Transferencia en cumplimiento al DS N°0913 de 15/06/2011 y el Convenio Intergubernativo de Financiamiento UPRE-CIF-IG 955/2017, suscrito entre la UPRE y el GAM Chaqui, Proyecto “Construcción de Aulas Unidad Educativa Armando Alba Chutahua (Chutahua)”, correspondiente al pago de la planilla Nº2 de cierre, según la UPRE.</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</si>
  <si>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Nº 7, según la UPRE.</t>
  </si>
  <si>
    <t>De: 00099024113 Transferencia en cumplimiento al DS N°0913 de 15/06/2011 y el Convenio Intergubernativo de Financiamiento UPRE-CIF-IG 205/2017, suscrito entre la UPRE y el GAM Viacha, Proyecto “Construcción Tinglado U.E. Mcal. Santa Cruz Urb. Mcal. Santa Cruz D-7”, correspondiente al pago de la planilla Nº2 de cierre, según la UPRE.</t>
  </si>
  <si>
    <t>De: 00099024113 Transferencia en cumplimiento al DS N°0913 de 15/06/2011 y el Convenio Intergubernativo de Financiamiento UPRE-CIF-IG 842/2017, suscrito entre la UPRE y el GAM Pucara, Proyecto “Const. Pavimento Articulado Calle La Purisima, Rene Barrientos, Comercio, Santos Arteaga – Municipio Pucara” correspondiente al pago de la planilla Nº2 de cierre, según la UPRE.</t>
  </si>
  <si>
    <t>De: 00099024113 Transferencia en cumplimiento al DS N°0913 de 15/06/2011 y el Convenio Intergubernativo de Financiamiento UPRE-CIF-IG 727/2017, suscrito entre la UPRE y el GAM Villa Gualberto Villarroel “Cuchumuela”, Proyecto “Const. Cancha Multiple Tinglado Chullku Mayu”, correspondiente al pago de la planilla Nº3 de cierre, según la UPRE.</t>
  </si>
  <si>
    <t>De: 00099024113 Transferencia en cumplimiento al DS N°0913 de 15/06/2011 y el Convenio Intergubernativo de Financiamiento UPRE-CIF-IG 0152/2016, suscrito entre la UPRE y el GAM Sucre, Proyecto “Implem. De Cesped Sintetico y Graderias Barrio Belen” correspondiente al pago de la planilla Nº3 de cierre, según la UPRE.</t>
  </si>
  <si>
    <t>De: 00099024113 Transferencia en cumplimiento al DS N°0913 de 15/06/2011 y el Convenio Intergubernativo de Financiamiento UPRE-CIF-IG 157/2017, suscrito entre la UPRE y el GAM San Lorenzo, Proyecto “Const. Centro de Salud con Internación Comunidad Blanca Flor”, correspondiente al pago de la planilla Nº3, según la UPRE.</t>
  </si>
  <si>
    <t>De: 00099024113 Transferencia en cumplimiento al DS N°0913 de 15/06/2011 y el Convenio Intergubernativo de Financiamiento UPRE-CIF-IG 318/2017, suscrito entre la UPRE y el GAM de Caquiaviri, proyecto “Construcción de 5 Aulas U.E. Villa Chocorosi”, correspondiente al pago de la planilla Nº 4 de cierre, según la UPRE.</t>
  </si>
  <si>
    <t>De: 00099024113 Transferencia en cumplimiento al DS N°0913 de 15/06/2011 y el Convenio Intergubernativo de Financiamiento UPRE-CIF-IG/501/2016, suscrito entre la UPRE y el GAM Cobija, Proyecto “Construcción Piscina Olímpica Municipal Evo Morales - Cobija”, correspondiente al pago de la planilla Nº3, según la UPRE.</t>
  </si>
  <si>
    <t>De: 00099024113 Transferencia en cumplimiento al DS N°0913 de 15/06/2011 y el Convenio Intergubernativo de Financiamiento UPRE-CIF-IG 1066/2017, suscrito entre la UPRE y el GAM de Loreto, proyecto “Const. Tinglado U.E. Gundonovia Municipio Loreto”, correspondiente al pago de la planilla Nº 3, según la UPRE.</t>
  </si>
  <si>
    <t>De: 00099024113 Transferencia en cumplimiento al DS N°0913 de 15/06/2011 y el Convenio Intergubernativo de Financiamiento UPRE-CIF-IG 0150/2016, suscrito entre la UPRE y el GAM Sucre, Proyecto “Const. Bloque Aulas y Talleres U.E. Alegria D-6”, correspondiente al pago de la planilla Nº7 de cierre según la UPRE.</t>
  </si>
  <si>
    <t>De: 00099024113 Transferencia en cumplimiento al DS N°0913 de 15/06/2011 y el Convenio Intergubernativo de Financiamiento UPRE-CIF-IG 021/2018, suscrito entre la UPRE y el GAM de Belén de Andamarca, proyecto “Const. Salón de Actos U.E. Real Machacamarca Bolivia (Belén de Andamarca)”, correspondiente al pago de la planilla Nº 1, según la UPRE.</t>
  </si>
  <si>
    <t>De: 00099024113 Transferencia en cumplimiento al DS N°0913 de 15/06/2011 y el Convenio Intergubernativo de Financiamiento UPRE-CIF-IG 019/2018, suscrito entre la UPRE y el GAM Belén de Andamarca, Proyecto “Const. Enlosetado Calles Plaza Principal Calama (Belen Andamarca)”, correspondiente al pago de la planilla Nº 2 de cierre, según la UPRE.</t>
  </si>
  <si>
    <t>De: 00099024113 Transferencia en cumplimiento al DS N°0913 de 15/06/2011 y el Convenio Intergubernativo de Financiamiento UPRE-CIF-IG 291/2017, suscrito entre la UPRE y el GAM Quiabaya, Proyecto “Construcción Tinglado, Aulas y Viviendas Para Maestros en U.E Silli Silli - Quiabaya”, correspondiente al pago de la planilla Nº2 de cierre, según la UPRE.</t>
  </si>
  <si>
    <t>De: 00099024113 Transferencia en cumplimiento al DS N°0913 de 15/06/2011 y el Convenio Intergubernativo de Financiamiento UPRE-CIF-IG 922/2017, suscrito entre la UPRE y el GAM Cotagaita, Proyecto “Construccion Unidad Educativa Manuel Jose Cortez- Cotagaita”, correspondiente al pago de la planilla Nº3, según la UPRE.</t>
  </si>
  <si>
    <t>De: 00099024113 Transferencia en cumplimiento al DS N°0913 de 15/06/2011 y el Convenio Intergubernativo de Financiamiento UPRE-CIF-IG 532/2017, suscrito entre la UPRE y el GAM Puerto Pérez, Proyecto “Construcción Aulas Unidad Educativa Khanapata Comunidad Khanapata Distrito Khanapata”, correspondiente al pago de la planilla Nº4 de cierre, según la UPRE.</t>
  </si>
  <si>
    <t>De: 00099024113 Transferencia en cumplimiento al DS N°0913 de 15/06/2011 y el Convenio Intergubernativo de Financiamiento UPRE-CIF-IG 530/2017, suscrito entre la UPRE y el GAM Puerto Pérez, Proyecto “Construcción Bloque de 4 Aulas U.E. Isla Quehuaya”, correspondiente al pago de la planilla Nº3 de cierre, según la UPRE.</t>
  </si>
  <si>
    <t>De: 00099024113 Transferencia en cumplimiento al DS N°0913 de 15/06/2011 y el Convenio Intergubernativo de Financiamiento UPRE-CIF-IG 772/2017, suscrito entre la UPRE y el GAM Comarapa, Proyecto “Const. Unidad Educativa La Palizada - Comarapa”, correspondiente al pago de la planilla Nº2, según la UPRE.</t>
  </si>
  <si>
    <t>De: 00099024113 Transferencia en cumplimiento al DS N°0913 de 15/06/2011 y el Convenio Intergubernativo de Financiamiento UPRE-CIF-IG 789/2017, suscrito entre la UPRE y el GAM Buena Vista, Proyecto “Const. Unidad Educativa Andres Ibañez - Buena Vista”, correspondiente al pago de la planilla Nº6, según la UPRE.</t>
  </si>
  <si>
    <t>De: 00099024113 Transferencia en cumplimiento al DS N°0913 de 15/06/2011 y el Convenio Intergubernativo de Financiamiento UPRE-CIF-IG 543/2017, suscrito entre la UPRE y el GAM Mocomoco, Proyecto “Construcción Palacio Consistorial en Mocomoco”, correspondiente al pago de la planilla Nº3, según la UPRE.</t>
  </si>
  <si>
    <t>De: 00099024113 Transferencia en cumplimiento al DS N°0913 de 15/06/2011 y el Convenio Intergubernativo de Financiamiento UPRE-CIF-IG 426/2017, suscrito entre la UPRE y el GAM Calacoto, Proyecto “Construcción 6 Aulas mas Tinglado U.E. Jorge Zarco Kramer”, correspondiente al pago de la planilla Nº2 de cierre, según la UPRE.</t>
  </si>
  <si>
    <t>De: 00099024113 Transferencia en cumplimiento al DS N°0913 de 15/06/2011 y el Convenio Intergubernativo de Financiamiento UPRE-CIF-IG 809/2017, suscrito entre la UPRE y el GAM San Antonio de Lomerio, Proyecto “Construcción de Aulas en la Unidad Educativa Villa Chavez Comunidad Salinas”, correspondiente al pago de la planilla Nº3, según la UPRE.</t>
  </si>
  <si>
    <t>TRANSFERENCIA RECIBIDA DEL EXTERIOR SEGÚN MENSAJES SWIFT Nos. 11127-11125 (REM.EXT.) DE FECHA 08-08-2018 POR DESEMBOLSO DE FONPLATA PRÉSTAMO BOL 30/2017 DESEMB. NRO. 8 LIBRETA N° 00287102001 FPS-RECURSOS PROPIOS REF.: UTILES DE ESCRITORIO</t>
  </si>
  <si>
    <t>VENTA DE DIVISAS CON TRANSFERENCIA DE FONDOS A SOLICITUD DE SERVICIO GENERAL DE IDENTIFICACION PERSONAL - SEGIP SEGUN SOLICITUD 5639 REF: ENTREGA DE FONDOS A LA OFICINA DE MADRID ESPANA PARA PAGO DE PLANILLA COMPENSACION COSTO DE VIDA MES DE JULIO 2018, SEGUN NOTA 0248/2018 RR.HH. Y CERT. 2815 LIB. 00340012003 RECAUDACION EXTRANJERIA - C.I. -L.C.</t>
  </si>
  <si>
    <t>VENTA DE DIVISAS CON TRANSFERENCIA DE FONDOS A SOLICITUD DE SERVICIO GENERAL DE IDENTIFICACION PERSONAL - SEGIP SEGUN SOLICITUD 5637 REF: ENTREGA DE FONDOS A LA OFICINA DE CALAMA CHILE PARA PAGO DE PLANILLAS DE COMPENSACION COSTO DE VIDA MES DE JULIO 2018, SEGUN NOTA 0246/2018 RR.HH. Y CERT. 2813 LIB. 00340012003 RECAUDACION EXTRANJERIA - C.I. -L.C.</t>
  </si>
  <si>
    <t>VENTA DE DIVISAS CON TRANSFERENCIA DE FONDOS A SOLICITUD DE SERVICIO GENERAL DE IDENTIFICACION PERSONAL - SEGIP SEGUN SOLICITUD 5638 REF: ENTREGA DE FONDOS A LA OFICINA DE WASHINGTON DC ESTADOS UNIDOS PARA PAGO DE PLANILLAS DE COMPENSACION COSTO DE VIDA MES DE JULIO 2018, SEGUN NOTA 0247/2018 RR.HH. LIB. 00340012003 RECAUDACION EXTRANJERIA - C.I. -L.C.</t>
  </si>
  <si>
    <t>VENTA DE DIVISAS CON TRANSFERENCIA DE FONDOS A SOLICITUD DE SERVICIO GENERAL DE IDENTIFICACION PERSONAL - SEGIP SEGUN SOLICITUD 5636 REF: ENTREGA DE FONDOS A LA OFICINA DE SAO PAULO BRASIL PARA PAGO DE PLANILLA COMPENSACION COSTO DE VIDA MES DE JULIO 2018, SEGUN NOTA 0245/2018 RR.HH. Y CERT. 2812 LIB. 00340012003 RECAUDACION EXTRANJERIA - C.I. -L.C.</t>
  </si>
  <si>
    <t>COBRO COSTOS DE PAPELERIA SEGUN TRANSFERENCIA DEL EXTERIOR POR ORDEN DE CONSULAT GENERAL BOLIVIE-PARIS REF.RECAUDACIONES JULIO 2018 LIB. 00010011102 MIN.RELACIONES EXTERIORES - GESTORIA CONSULAR LEY Nº 3108</t>
  </si>
  <si>
    <t>'TRANSFERENCIA DE FONDOS||S/G. CITE: MEFP/VTCP/DGCP/UODP-679/2018 DE LA FECHA, DEL MIN.DE ECONOMIA Y FINANZAS PUBLICAS.(HRE-TSO-4068), PAGO BTS EXTRABURSATIL - VENCIMIENTO 9 DE AGOSTO DE 2018 D.S. N° 1121 DE 11 DE ENERO DE 2012. DEBITO DE LA LIBRETA N° 00099021001 TGN-RECURSOS ORDINARIOS MN.</t>
  </si>
  <si>
    <t>VENTA DE DIVISAS CON TRANSFERENCIA DE FONDOS A SOLICITUD DE SERVICIO GENERAL DE IDENTIFICACION PERSONAL - SEGIP SEGUN SOLICITUD 5635 REF: ENTREGA DE FONDOS A LA OFICINA DE BUENOS AIRES ARGENTINA PARA PAGO DE PLANILLA DE COMPENSACION COSTO DE VIDA MES DE JULIO 2018, SEGUN INF. TECNICO 0244/2018 RR.HH LIB. 00340012003 RECAUDACION EXTRANJERIA - C.I. -L.C.</t>
  </si>
  <si>
    <t>NUMERO DE LIBRETA CUT: 00099021001 OPERACIÓN E18 TRANSFERENCIA DEL SISTEMA FINANCIERO POR CUENTA DE TERCEROS A LA CUT TRANSFERENCIA PAGO DE MULTAS DEL MES DE JUNIO 2018 SERVICIO RECAUDACION SEGIP</t>
  </si>
  <si>
    <t>PAGO PRÉSTAMO BID 914-SF-BO-1 VCTO. 08-08-2018 POR CUENTA DE FNDR SEGÚN COD. LIQ. 011100 DE FECHA 03-08-2018, VALOR 08-08-2018 CAPITAL USD 7.988,44 INTERESES USD 15.359,73 LIBRETA N° 00099021001 TGN-RECURSOS ORDINARIOS (3987) ALIVIO MDRI</t>
  </si>
  <si>
    <t>COBRO COSTOS DE PAPELERIA SEGUN TRANSFERENCIA DEL EXTERIOR POR ORDEN DE GAS TOTAL S.A. LIB. 00513062001 YPFB-OPERACIONES PLANTA DE SEPARACION DE LIQUIDOS RIO GRANDE</t>
  </si>
  <si>
    <t>PAGO PRÉSTAMO BID 939-SF-BO VCTO. 08-08-2018 POR CUENTA DE BANCO DE DESARROLLO , VALOR 08-08-2018 CAPITAL BS 3.423.057,33 INTERESES BS 848.730,64 LIBRETA Nro 00099021001 TGN RECURSOS ORDINARIOS (3987) - ALIVIO MDRI</t>
  </si>
  <si>
    <t>NUMERO DE LIBRETA CUT: 00099021001 OPERACIÓN E18 TRANSFERENCIA DEL SISTEMA FINANCIERO POR CUENTA DE TERCEROS A LA CUT TRANSF. A SOL. DE AFP FUTURO FONDOS DEL FCI</t>
  </si>
  <si>
    <t>NUMERO DE LIBRETA CUT: 00099021001 OPERACIÓN E18 TRANSFERENCIA DEL SISTEMA FINANCIERO POR CUENTA DE TERCEROS A LA CUT TRANSF POR PAGO INDEBIDDO RP</t>
  </si>
  <si>
    <t>00580012001 DEPOSITO DE EFECTIVO, DEPOSITANTE: YULER SAID MORALES HAUPT, CONCEPTO: DEVOLUCION DE VIATICOS FALTANTES VIAJE TARIJA, CUENTA DE DEPOSITO: CUENTA UNICA DEL TESORO</t>
  </si>
  <si>
    <t>00526012001 DEPOSITO DE EFECTIVO, DEPOSITANTE: LUIS ALBERTO QUISBERT QUISPE, CONCEPTO: DEVOLUCION VIATICOS PASAJES, CUENTA DE DEPOSITO: CUENTA UNICA DEL TESORO</t>
  </si>
  <si>
    <t>00373024103 DEPOSITO DE EFECTIVO, DEPOSITANTE: ANCELMO JUCUMANI PACHAGAYA, CONCEPTO: DEVOLUCION DE SALDO DE PROYECTOS COMUNIDAD CHACAQUI 1RO, CUENTA DE DEPOSITO: CUENTA UNICA DEL TESORO</t>
  </si>
  <si>
    <t>00099021001 DEPOSITO DE EFECTIVO, DEPOSITANTE: OTILIA CONDORI CUNO, CONCEPTO: IMPORTE POR COBRO INDEBIDO DE LOLA CUNO CANASA (O,E,PD), CUENTA DE DEPOSITO: CUENTA UNICA DEL TESORO</t>
  </si>
  <si>
    <t>00099021001 DEPOSITO DE EFECTIVO, DEPOSITANTE: CARVAJAL CRUZ GROVER FERNANDO, CONCEPTO: REVERSION DE PASAJES POR EL FORO DEL GAS GESTION 2017 P-6699, CUENTA DE DEPOSITO: CUENTA UNICA DEL TESORO</t>
  </si>
  <si>
    <t>00099021001 DEPOSITO DE EFECTIVO, DEPOSITANTE: JHONATAN BENJAMIN ACARAPI DAMIAN, CONCEPTO: REVERSION DE PASAJES POR EL FORO DEL GAS GESTION 2017, CUENTA DE DEPOSITO: CUENTA UNICA DEL TESORO</t>
  </si>
  <si>
    <t>00099021001 DEPOSITO DE EFECTIVO, DEPOSITANTE: ROGER ELISEO SARAVIA TARQUI, CONCEPTO: REVERSION DE PAGO DE VIATICOS, CUENTA DE DEPOSITO: CUENTA UNICA DEL TESORO</t>
  </si>
  <si>
    <t>00099021001 DEPOSITO DE EFECTIVO, DEPOSITANTE: MIN. DE DEPORTES RONAL REMERINO SANTOS HUANCA, CONCEPTO: DEV.DE SALDOS NO UTILIZADOS 3RA VERS DE LA COPA DE FUTBOL EST PLURIN. DE BOLIVIA 1RA RONDA 2017-2018, CUENTA DE DEPOSITO: CUENTA UNICA DEL TESORO</t>
  </si>
  <si>
    <t>00099021001 DEPOSITO DE EFECTIVO, DEPOSITANTE: MARIA RUTH CASTELLON GONGORA, CONCEPTO: DEVOLUCION DE SUBSIDIO, CUENTA DE DEPOSITO: CUENTA UNICA DEL TESORO</t>
  </si>
  <si>
    <t>00099021001 DEPOSITO DE EFECTIVO, DEPOSITANTE: ANASTACIO CHURA APAZA, CONCEPTO: DEVOLUCION DE RETROACTIVO, CUENTA DE DEPOSITO: CUENTA UNICA DEL TESORO</t>
  </si>
  <si>
    <t>00099021001 DEPOSITO DE EFECTIVO, DEPOSITANTE: RICHARD LIMBERT YUJRA RIOS, CONCEPTO: REVERSION DE HABERES DIAS NO TRABAJADOS CORRESPONDIENTE AL MES DE JUNIO 2017, CUENTA DE DEPOSITO: CUENTA UNICA DEL TESORO</t>
  </si>
  <si>
    <t>00099021001 DEPOSITO DE EFECTIVO, DEPOSITANTE: RICHARD LIMBERT YUJRA RIOS, CONCEPTO: REVERSION HABERES DIAS NO TRABAJADOS CORRESPONDIENTE AL MES DE MAYO 2017, CUENTA DE DEPOSITO: CUENTA UNICA DEL TESORO</t>
  </si>
  <si>
    <t>00099021001 DEPOSITO DE EFECTIVO, DEPOSITANTE: MARTHA L. GUTIERREZ DE MARCA, CONCEPTO: COBRO INDEBIDO POR NUEVAS NUPCIAS, CUENTA DE DEPOSITO: CUENTA UNICA DEL TESORO</t>
  </si>
  <si>
    <t>00099021001 DEPOSITO DE EFECTIVO, DEPOSITANTE: JAIME AUGUSTO ESCALANTE CASAS, CONCEPTO: REVERSION PASAJES PREVENTIVO.- 2018-00000039131, CUENTA DE DEPOSITO: CUENTA UNICA DEL TESORO</t>
  </si>
  <si>
    <t>00526012001 DEPOSITO DE EFECTIVO, DEPOSITANTE: OMAR LEONEL PINTO MARCA BOLIVIA TV, CONCEPTO: DEVOLUCION PASAJES, CUENTA DE DEPOSITO: CUENTA UNICA DEL TESORO</t>
  </si>
  <si>
    <t>00099021001 DEPOSITO DE EFECTIVO, DEPOSITANTE: UNIDAD DE INVESTIGACIONES FINANCIERAS, CONCEPTO: DEVOLUCION VIATICOS NO UTILIZADOS DRA ANA MARIA MORALES A., CUENTA DE DEPOSITO: CUENTA UNICA DEL TESORO</t>
  </si>
  <si>
    <t>00020011103 DEPOSITO DE EFECTIVO, DEPOSITANTE: MARLENE PATRICIA APAZA QUISBERT, CONCEPTO: REVERSION PASAJES PREV.  5608 / 18, CUENTA DE DEPOSITO: CUENTA UNICA DEL TESORO</t>
  </si>
  <si>
    <t>00099021001 DEPOSITO DE EFECTIVO, DEPOSITANTE: RITA PAULINA JIMENEZ HUANCOLLO, CONCEPTO: COBRO INDEBIDO POR NUEVAS NUPCIAS, CUENTA DE DEPOSITO: CUENTA UNICA DEL TESORO</t>
  </si>
  <si>
    <t>00070011102 DEPOSITO DE EFECTIVO, DEPOSITANTE: CARLOS ORTEGA PANTOJA, CONCEPTO: EXTRAVIO DE CREDENCIAL, CUENTA DE DEPOSITO: CUENTA UNICA DEL TESORO</t>
  </si>
  <si>
    <t>00099021001 DEPOSITO DE EFECTIVO, DEPOSITANTE: UNIDAD DE INVESTIGACIONES FINANCIERAS, CONCEPTO: DEVOLUCION VIATICOS NO UTILIZADOS LIC. ANA TERESA MORALES OLIVERA, CUENTA DE DEPOSITO: CUENTA UNICA DEL TESORO</t>
  </si>
  <si>
    <t>00086034202 DEP.DE CHEQ.AJENOS,RET.DE CAM.,CONCEPTO: DEP PARA SUELDOS VILLAMONTES -SERNAP,DEP.: SERNAP , PROCEDENCIA: BANCO UNION S.A., CHEQUE: 891, FECHA DE EMISION:08/08/2018</t>
  </si>
  <si>
    <t>00099021001 DEP.DE CHEQ.AJENOS,RET.DE CAM.,CONCEPTO: REVERSION FRACCION C.C.TGN ABRIL 2018 NUAS-12299431 Y 9145606,DEP.: SEGUROS PROVIDA  S.A. , PROCEDENCIA: BANCO NACIONAL DE BOLIVIA S.A., CHEQUE: 4350280, FECHA DE EMISION:08/08/2018</t>
  </si>
  <si>
    <t>00253014202 DEP.DE CHEQ.AJENOS,RET.DE CAM.,CONCEPTO: TRANSFERENCIA DEL GOBIERNO AUTONOMO MUNICIPAL DE MACHACAMARCA PARA GASTOS DE INVERSION,DEP.: GAM MACHACAMARCA , PROCEDENCIA: BANCO UNION S.A., CHEQUE: 1256, FECHA DE EMISION:31/07/2018</t>
  </si>
  <si>
    <t>00099021001 DEP.DE CHEQ.AJENOS,RET.DE CAM.,CONCEPTO: PAGO INCAPACIDADES TEMPORALES (REEMBOLSO) MINISTERIO DE ECONOMIA FINANZAS PUBLICAS,DEP.: CAJA NACIONAL DE SALUD , PROCEDENCIA: BANCO UNION S.A., CHEQUE: 16154, FECHA DE EMISION:09/08/2018</t>
  </si>
  <si>
    <t>00086031101 DEP.DE CHEQ.AJENOS,RET.DE CAM.,CONCEPTO: REVERSION DE FONDOS,DEP.: SERNAP -NOEL KEMPF , PROCEDENCIA: BANCO UNION S.A., CHEQUE: 1302, FECHA DE EMISION:27/07/2018</t>
  </si>
  <si>
    <t>A:00373024105 DESEMBOLSO DE RECURSOS AL FONDO DE DESARROLLO INDÍGENA PARA PROGRAMAS Y/O PROYECTOS DE LOS GOBIERNOS AUTÓNOMOS MUNICIPALES S/G SOLICITUD DEL FDI CITE: FDI/DGE/EXT/Nº 368, 369 Y 370/2018 E INFORME MEFP/VTCP/DGPOT/INF/Nº92/2018. H.R. 6-23380-R; 6-23379-R; 6-23378-R.</t>
  </si>
  <si>
    <t>De: 00099024113 Transferencia en cumplimiento al DS N°0913 de 15/06/2011 y el Convenio Intergubernativo de Financiamiento UPRE-CIF-IG 081/2018, suscrito entre la UPRE y el GAM Turco, Proyecto “Construcción Elosetado Av. Martín Quispe Turco”, correspondiente al pago de la planilla Nº 2, según la UPRE.</t>
  </si>
  <si>
    <t>De: 00099024113 Transferencia en cumplimiento al DS N°0913 de 15/06/2011 y el Convenio Intergubernativo de Financiamiento UPRE-CIF-IG 123/2017, suscrito entre la UPRE y el GAM de Cliza, proyecto “Construcción Unidad Educativa Calama”, correspondiente al pago de la planilla Nº 2, según la UPRE.</t>
  </si>
  <si>
    <t>De: 00099024113 Transferencia en cumplimiento al DS N°0913 de 15/06/2011 y el Convenio Interinstitucional de Financiamiento UPRE-CIF-325/2014, suscrito entre la UPRE y el GAD La Paz, Proyecto “Construccion Puente Vehicular Colqueamaya”, correspondiente al pago de la planilla Nº 13 de cierre, según la UPRE.</t>
  </si>
  <si>
    <t>De: 00099024113 Transferencia en cumplimiento al DS N°0913 de 15/06/2011 y el Convenio Intergubernativo de Financiamiento UPRE-CIF-IG 793/2017, suscrito entre la UPRE y el GAM de Fernández Alonso, proyecto “Const. Unidad Educativa 15 de Agosto Comunidad Aguahi D-4”, correspondiente al pago de la planilla Nº 3, según la UPRE.</t>
  </si>
  <si>
    <t>De: 00099024113 Transferencia en cumplimiento al DS N°0913 de 15/06/2011 y el Convenio Intergubernativo de Financiamiento UPRE-CIF-IG 1037/2017, suscrito entre la UPRE y el GAM de San Javier, proyecto “Const. Plaza Principal 3 de Diciembre Comunidad San Javier, Municipio de San Javier”, correspondiente al pago de la planilla Nº 3, según la UPRE.</t>
  </si>
  <si>
    <t>De: 00099024113 Transferencia en cumplimiento al DS N°0913 de 15/06/2011 y el Convenio Intergubernativo de Financiamiento UPRE-CIF-IG 083/2017, suscrito entre la UPRE y el GAM Potosí, Proyecto “Construcción Bloques Administrativos, Aulas Teoricas, Tecnicas y Dos Tinglados U.E. Divino Maestro A,B y C, D-10”, correspondiente al pago de la planilla Nº 7, según la UPRE.</t>
  </si>
  <si>
    <t>De: 00099024113 Transferencia en cumplimiento al DS N°0913 de 15/06/2011 y el Convenio Intergubernativo de Financiamiento UPRE-CIF-IG 640/2017, suscrito entre la UPRE y el GAM Tolata, Proyecto “Construcción Centro de Salud Ambulatorio Carcaje (Tolata)”, correspondiente al pago de la planilla Nº 3, según la UPRE.</t>
  </si>
  <si>
    <t>De: 00099024113 Transferencia en cumplimiento al DS N°0913 de 15/06/2011 y el Convenio Intergubernativo de Financiamiento UPRE-CIF-IG 359/2017, suscrito entre la UPRE y el GAM Sica Sica (Villa Aroma), Proyecto “Construcción U.E. Elizardo Perez B - Lahuachaca”, correspondiente al pago de la planilla Nº 4, según la UPRE.</t>
  </si>
  <si>
    <t>De: 00099024113 Transferencia en cumplimiento al DS N°0913 de 15/06/2011 y el Convenio Intergubernativo de Financiamiento UPRE-CIF-IG 071/2017, suscrito entre la UPRE y el GAM de Villamontes, proyecto “Construcción Unidad Educativa Nivel Inicial Colorados de Bolivia”, correspondiente al pago de la planilla Nº 8, según la UPRE.</t>
  </si>
  <si>
    <t>De: 00099024113 Transferencia en cumplimiento al DS N°0913 de 15/06/2011 y el Convenio Intergubernativo de Financiamiento UPRE-CIF-IG 278/2018, suscrito entre la UPRE y el GAM de San Julián, proyecto “Const. Módulo Tecnológico para BTH – Municipio San Julián”, correspondiente al primer desembolso equivalente al 20% del monto a financiar, según la UPRE.</t>
  </si>
  <si>
    <t>De: 00099024113 Transferencia en cumplimiento al DS N°0913 de 15/06/2011 y el Convenio Intergubernativo de Financiamiento UPRE-CIF-IG 522/2017, suscrito entre la UPRE y el GAM Yanacachi, Proyecto “Construccion Centro de Salud Puente Villa (Yanacachi)" ,correspondiente al pago de la planilla Nº 2, según la UPRE.</t>
  </si>
  <si>
    <t>De: 00099024113 Transferencia en cumplimiento al DS N°0913 de 15/06/2011 y el Convenio Intergubernativo de Financiamiento UPRE-CIF-IG 992/2017, suscrito entre la UPRE y el GAM de Padcaya, proyecto “Construcción Centro de Salud Trementinal”, correspondiente al pago de la planilla Nº 1, según la UPRE.</t>
  </si>
  <si>
    <t>NUMERO DE LIBRETA CUT: 00099021001 OPERACIÓN E18 TRANSFERENCIA DEL SISTEMA FINANCIERO POR CUENTA DE TERCEROS A LA CUT TRANSFERENCIA PAGO DE MULTAS DEL MES DE JUNIO 2018 SERVICIO RECAUDACION SEGIP 2</t>
  </si>
  <si>
    <t>COBRO COSTOS DE PAPELERIA SEGUN TRANSFERENCIA DEL EXTERIOR POR ORDEN DE CONSULADO DE BOLIVIA ANTOFAGASTA-CHILE REF:RECAUDACIONES GESTORIA CONSULAR LIB. 00010011102 MIN.RELACIONES EXTERIORES - GESTORIA CONSULAR LEY Nº 3108</t>
  </si>
  <si>
    <t>De: 00099024113 Transferencia en cumplimiento al DS N°0913 de 15/06/2011 y el Convenio Intergubernativo de Financiamiento UPRE-CIF-IG 1001/2017, suscrito entre la UPRE y el GAM de San Pedro de Quemes, proyecto “Construcción Bloque de Aulas U.E. Cornelio Saavedra Comunidad Pelcoya”, correspondiente a saldos no ejecutados gestión 2017, según la UPRE</t>
  </si>
  <si>
    <t>De: 00099024113 Transferencia en cumplimiento al DS N°0913 de 15/06/2011 y el Convenio Intergubernativo de Financiamiento UPRE-CIF-IG 1002/2017, suscrito entre la UPRE y el GAM de San Pedro de Quemes, proyecto “Construcción Bloque de Aulas U.E. Eduardo Abaroa Comunidad Abaroa”, correspondiente a saldos no ejecutados gestión 2017, según la UPRE.</t>
  </si>
  <si>
    <t>De: 00099024113 Transferencia en cumplimiento al DS N°0913 de 15/06/2011 y el Convenio Intergubernativo de Financiamiento UPRE-CIF-IG/439/2015, suscrito entre la UPRE y el GAM de Saipina, proyecto “Construcción Modulo Unidad Educativa Santa Catalina Nivel Primario - Chilon”, correspondiente a saldos no ejecutados gestión 2017, según la UPRE.</t>
  </si>
  <si>
    <t>De: 00099024113 Transferencia en cumplimiento al DS N°0913 de 15/06/2011 y el Convenio Intergubernativo de Financiamiento UPRE-CIF-IG 806/2017, suscrito entre la UPRE y el GAM de San Javier, proyecto “Const. Tinglado y Graderías U.E. La Senda – Comunidad La Senda”, correspondiente a saldos no ejecutados gestión 2017, según la UPRE.</t>
  </si>
  <si>
    <t>De: 00099024113 Transferencia en cumplimiento al DS N°0913 de 15/06/2011 y el Convenio Intergubernativo de Financiamiento UPRE-CIF-IG 324/2017, suscrito entre la UPRE y el GAM de Ayo Ayo, proyecto “Construcción Tinglado y Cancha Polifuncional U.E. Simón Bolívar Comunidad Llalagua”, correspondiente a saldos no ejecutados gestión 2017, según la UPRE.</t>
  </si>
  <si>
    <t>De: 00099024113 Transferencia en cumplimiento al DS N°0913 de 15/06/2011 y el Convenio Intergubernativo de Financiamiento UPRE-CIF-IG 1003/2017, suscrito entre la UPRE y el GAM de San Pedro de Quemes, proyecto “Construcción Cancha Raqueta Frontón – San Pedro de Quemes”, correspondiente a saldos no ejecutados gestión 2017, según la UPRE.</t>
  </si>
  <si>
    <t>De: 00099024113 Transferencia en cumplimiento al DS N°0913 de 15/06/2011 y el Convenio Intergubernativo de Financiamiento UPRE-CIF-IG 176/2017, suscrito entre la UPRE y el GAM de Puerto Gonzalo Moreno, proyecto “Const. Centro de Salud Integral Comunidad Gonzalo Moreno Municipio Puerto Gonzalo Moreno”, correspondiente a saldos no ejecutados gestión 2017, según la UPRE.</t>
  </si>
  <si>
    <t>De: 00099024113 Transferencia en cumplimiento al DS N°0913 de 15/06/2011 y el Convenio Intergubernativo de Financiamiento UPRE-CIF-IG 784/2017, suscrito entre la UPRE y el GAM de Saipina, proyecto “Const. Tinglado Metálico Unidad Educativa Olga Talamas (Saipina)”, correspondiente a saldos no ejecutados gestión 2017, según la UPRE.</t>
  </si>
  <si>
    <t>De: 00099024113 Transferencia en cumplimiento al DS N°0913 de 15/06/2011 y el Convenio Intergubernativo de Financiamiento UPRE-CIF-IG 785/2017, suscrito entre la UPRE y el GAM de Saipina, proyecto “Const. Centro Cultural Saipina”, correspondiente a saldos no ejecutados gestión 2017, según la UPRE.</t>
  </si>
  <si>
    <t>VENTA DE DIVISAS CON TRANSFERENCIA DE FONDOS A SOLICITUD DE MINISTERIO DE GOBIERNO SEGUN SOLICITUD 5653 REF: HABERES AGREGADOS Y ADJUNTOS DE LA POLICIA BOLIVIANA EN EL EXTERIOR DEL PAIS (ABONO CUENTAS EN EL EXTERIOR) CORRESPONDIENTE AL MES DE JULIO/2018 SEGUN PLANILLA ADJUNTA LIB. 00099021001 TGN-RECURSOS ORDINARIOS (3987)</t>
  </si>
  <si>
    <t>TRANSFERENCIA DE FONDOS AL EXTERIOR A SOLICITUD DE ADMINISTRADORA BOLIVIANA DE CARRETERAS SEGUN SOLICITUD 5656 REF: PAGO A STAMPA ABOGADOS CB POR CONSULTORIA POR PRODUCTO PRESENTACION INFORME FINAL ASESORIA EN PROCESOS ARBITRALES INTRNACIONALES SEGUN CONTATO ABC 259 17 GNJ CON BID INF GN JU SAJ AAJ LIB. 00291012009 BS - ABC - OTROS RECURSOS ESPECIFICOS</t>
  </si>
  <si>
    <t>||TRANSF. FDOS DEL EXT.SG SWIFT NO.11164 DEL 08/08/2018 A F/MIN.DE RR.EE. ORDENANTE CONSULADO DE BOLIVIA MENDOZA-ARGENTINA REF:USD 4,535.- ABON SG DETALLE USD 2.,298,36 MIN.DE RR.EE., GESTORIA CONSULAR JULIO 18 USD 2,236,64 CTA. FISCAL BCO UNION MIN.DE RR.EE. DEV. SUELDOS LIB00010011102 MINISTERIO DE RELACIONES EXTERIORES-GESTORIA CONSULAR LEY NO.3108 (UTILES DE ESCRIT.)</t>
  </si>
  <si>
    <t>COBRO COSTOS DE PAPELERIA SEGUN TRANSFERENCIA DEL EXTERIOR POR ORDEN DE EMBAJADA DE BOLIVIA OTTAWA-CANADA REF.: RECAUDACION MES DE JULIO 2018 GESTORIA CONSUALR LIB. 00010011102 MIN.RELACIONES EXTERIORES - GESTORIA CONSULAR LEY Nº 3108</t>
  </si>
  <si>
    <t>COBRO COSTOS DE PAPELERIA SEGUN TRANSFERENCIA DEL EXTERIOR POR ORDEN DE CONSULADO GERAL DA BOLIVIA CORUMBA-BRASIL REF:GESTORIA CONSULAR JUNIO Y JULIO 2018 LIB. 00010011102 MIN.RELACIONES EXTERIORES - GESTORIA CONSULAR LEY Nº 3108</t>
  </si>
  <si>
    <t>COBRO COSTOS DE PAPELERIA SEGUN TRANSFERENCIA DEL EXTERIOR POR ORDEN DE CONSULADO DE BOLIVIA EN SAO PAULO LIB. 00010011102 MIN.RELACIONES EXTERIORES - GESTORIA CONSULAR LEY Nº 3108</t>
  </si>
  <si>
    <t>COBRO COSTOS DE PAPELERIA SEGUN TRANSFERENCIA DEL EXTERIOR POR ORDEN DE CONSULADO GENL DE BOLIVIA EN HOUSTN REF:GESTORIA CONSULAR JULIO 2018 LIB. 00010011102 MIN.RELACIONES EXTERIORES - GESTORIA CONSULAR LEY Nº 3108</t>
  </si>
  <si>
    <t>'TRANSFERENCIA DE FONDOS||S/G. CITE: MEFP/VTCP/DGCP/UODP-686/2018 DE LA FECHA, DEL MIN.DE ECONOMIA Y FINANZAS PUBLICAS.(HRE-TSO-4089), PAGO BTS EXTRABURSATIL  VENCIMIENTO 10 DE AGOSTO DE 2018 D.S. N° 1121 DE 11 DE ENERO DE 2012. DEBITO DE LA LIBRETA N° 00099021001 TGN-RECURSOS ORDINARIOS MN.</t>
  </si>
  <si>
    <t>00099021001 DEPOSITO DE EFECTIVO, DEPOSITANTE: MARIO CARLOS LEZANA VACA, CONCEPTO: DOBLE PERCEPCION, CUENTA DE DEPOSITO: CUENTA UNICA DEL TESORO</t>
  </si>
  <si>
    <t>00099021001 DEPOSITO DE EFECTIVO, DEPOSITANTE: UNIDAD DE INVESTIGACIONES FINANCIERAS, CONCEPTO: CREDENCIAL INSTITUCIONAL, CUENTA DE DEPOSITO: CUENTA UNICA DEL TESORO</t>
  </si>
  <si>
    <t>00526012001 DEPOSITO DE EFECTIVO, DEPOSITANTE: JUAN SEBASTIAN QUISPE VELARDE, CONCEPTO: DEVOLUCION DE FONDOS EN AVANCE, CUENTA DE DEPOSITO: CUENTA UNICA DEL TESORO</t>
  </si>
  <si>
    <t>00099021001 DEPOSITO DE EFECTIVO, DEPOSITANTE: MARCELA JANNETH GUTIERREZ GUARACHI, CONCEPTO: SUSPENCION DE FUNCIONES SIN GOCE DE HABERES POR 15 DIAS, CUENTA DE DEPOSITO: CUENTA UNICA DEL TESORO</t>
  </si>
  <si>
    <t>00099021001 DEPOSITO DE EFECTIVO, DEPOSITANTE: DAF, CONCEPTO: REVERSION, CUENTA DE DEPOSITO: CUENTA UNICA DEL TESORO</t>
  </si>
  <si>
    <t>00099021001 DEPOSITO DE EFECTIVO, DEPOSITANTE: RICARDO LAYME LLANOS, CONCEPTO: DEVOLUCION DE DEUDA, CUENTA DE DEPOSITO: CUENTA UNICA DEL TESORO</t>
  </si>
  <si>
    <t>00099021001 DEPOSITO DE EFECTIVO, DEPOSITANTE: REINA LECOÑA ALAVI, CONCEPTO: DEPÒSITO SENASIR, CUENTA DE DEPOSITO: CUENTA UNICA DEL TESORO</t>
  </si>
  <si>
    <t>00099021001 DEPOSITO DE EFECTIVO, DEPOSITANTE: MARIANA YASIARA ELIAS CARRAZANA, CONCEPTO: PAGO A SENASIR, CUENTA DE DEPOSITO: CUENTA UNICA DEL TESORO</t>
  </si>
  <si>
    <t>00099021001 DEPOSITO DE EFECTIVO, DEPOSITANTE: EDUARDO HUANCA QUENTA, CONCEPTO: DOBLE PERCEPCION, CUENTA DE DEPOSITO: CUENTA UNICA DEL TESORO</t>
  </si>
  <si>
    <t>00086011102 DEPOSITO DE EFECTIVO, DEPOSITANTE: NIÑO CORIN ALBA S.R.L., CONCEPTO: MULTAS POR CONTRAVENCIONES A LA LEY DE MEDIO AMBIENTE, CUENTA DE DEPOSITO: CUENTA UNICA DEL TESORO</t>
  </si>
  <si>
    <t>00132039202 DEPOSITO DE EFECTIVO, DEPOSITANTE: GABRIELA LOPEZ ALBA, CONCEPTO: DEVOLUCION DE SALDO DE FONDOS EN AVANCE, CUENTA DE DEPOSITO: CUENTA UNICA DEL TESORO</t>
  </si>
  <si>
    <t>00099021001 DEPOSITO DE EFECTIVO, DEPOSITANTE: SEDES LA PAZ ANA RAMIREZ LIMACHI, CONCEPTO: DEVOLUCION ESCALAFON DE AUXILIAR DE ENFERMERIA, CUENTA DE DEPOSITO: CUENTA UNICA DEL TESORO</t>
  </si>
  <si>
    <t>00526012001 DEPOSITO DE EFECTIVO, DEPOSITANTE: JUAN TEODORO PACO TORREZ - BOLIVIA TV, CONCEPTO: DEVOLUCION DE PASAJES, CUENTA DE DEPOSITO: CUENTA UNICA DEL TESORO</t>
  </si>
  <si>
    <t>00373024103 DEPOSITO DE EFECTIVO, DEPOSITANTE: SANTOS CEFERINO MOYA IBAÑEZ, CONCEPTO: DEV. DE MONTOS NO EJECUTADOS DEL PROYEC DE APOYO A LA POBLACION DE CAFE EN LA COLONIA FISCALL BARTOS, CUENTA DE DEPOSITO: CUENTA UNICA DEL TESORO</t>
  </si>
  <si>
    <t>00592012001 DEPOSITO DE EFECTIVO, DEPOSITANTE: PAOLA CATACORA, CONCEPTO: ND  155260 GESTION 2017, CUENTA DE DEPOSITO: CUENTA UNICA DEL TESORO</t>
  </si>
  <si>
    <t>00592012001 DEPOSITO DE EFECTIVO, DEPOSITANTE: ANA WENDY MAMANI YUJRA, CONCEPTO: CLIENTE PARTICULAR ND  133029 GESTION 2017, CUENTA DE DEPOSITO: CUENTA UNICA DEL TESORO</t>
  </si>
  <si>
    <t>00592012001 DEPOSITO DE EFECTIVO, DEPOSITANTE: ANA WENDY MAMANI YUJRA, CONCEPTO: PAGO DE LA PRIMERA CUOTA POR MARLENE CALLISAYA ND 88316 GEST.2016/ND 162083 ND 108662 GEST.2017, CUENTA DE DEPOSITO: CUENTA UNICA DEL TESORO</t>
  </si>
  <si>
    <t>00099021001 DEP.DE CHEQ.AJENOS,RET.DE CAM.,CONCEPTO: ANTONIO CALZADILLA CARRIZALES,DEP.: BANCO UNION , PROCEDENCIA: BANCO UNION S.A., CHEQUE: 158120, FECHA DE EMISION:10/08/2018</t>
  </si>
  <si>
    <t>De: 00099024113 Transferencia en cumplimiento al DS N°0913 de 15/06/2011 y el Convenio Intergubernativo de Financiamiento UPRE-CIF-IG 712/2017, suscrito entre la UPRE y el GAM de Tiquipaya, proyecto “Const. Tinglado y Graderías Com. Montecillo Bajo - Tiquipaya”, correspondiente a saldos no ejecutados gestión 2017, según la UPRE.</t>
  </si>
  <si>
    <t>De: 00099024113 Transferencia en cumplimiento al DS N°0913 de 15/06/2011 y el Convenio Intergubernativo de Financiamiento UPRE-CIF-IG 718/2017, suscrito entre la UPRE y el GAM de Tiquipaya, proyecto “Const. Tinglado y Graderías Com. Collpapampa La Floresta - Tiquipaya”, correspondiente a saldos no ejecutados gestión 2017, según la UPRE.</t>
  </si>
  <si>
    <t>De: 00099024113 Transferencia en cumplimiento al DS N°0913 de 15/06/2011 y el Convenio Intergubernativo de Financiamiento UPRE-CIF-IG 714/2017, suscrito entre la UPRE y el GAM de Tiquipaya, proyecto “Const. Tinglado y Graderías Com. Bruno Mogo - Tiquipaya”, correspondiente a saldos no ejecutados gestión 2017, según la UPRE.</t>
  </si>
  <si>
    <t>De: 00099024113 Transferencia en cumplimiento al DS N°0913 de 15/06/2011 y el Convenio Intergubernativo de Financiamiento UPRE-CIF-IG 716/2017, suscrito entre la UPRE y el GAM de Tiquipaya, proyecto “Const. Tinglado y Graderías Com. Santiaguilla - Tiquipaya”, correspondiente a saldos no ejecutados gestión 2017, según la UPRE.</t>
  </si>
  <si>
    <t>De: 00099024113 Transferencia en cumplimiento al DS N°0913 de 15/06/2011 y el Convenio Intergubernativo de Financiamiento UPRE-CIF-IG 717/2017, suscrito entre la UPRE y el GAM de Tiquipaya, proyecto “Const. Tinglado y Graderías Com. Pucun Pucun - Tiquipaya”, correspondiente a saldos no ejecutados gestión 2017, según la UPRE.</t>
  </si>
  <si>
    <t>De: 00099024113 Transferencia en cumplimiento al DS N°0913 de 15/06/2011 y el Convenio Intergubernativo de Financiamiento UPRE-CIF-IG 715/2017, suscrito entre la UPRE y el GAM de Tiquipaya, proyecto “Const. Tinglado y Graderías Com. Encanto Pampa - Tiquipaya”, correspondiente a saldos no ejecutados gestión 2017, según la UPRE.</t>
  </si>
  <si>
    <t>De: 00099024113 Transferencia en cumplimiento al DS N°0913 de 15/06/2011 y el Convenio Intergubernativo de Financiamiento UPRE-CIF-IG 713/2017, suscrito entre la UPRE y el GAM de Tiquipaya, proyecto “Const. Tinglado y Graderías Com. Trojes - Tiquipaya”, correspondiente a saldos no ejecutados gestión 2017, según la UPRE.</t>
  </si>
  <si>
    <t>A:00373024101 TRANSFERENCIA DE RECURSOS PARA GASTOS DE FUNCIONAMIENTO DEL FDI, JULIO 2018. S/G /INFORME MEFP/VTCP/DGPOT/UPCFTGN/INF/Nº 90/2018. (H.R. 389-111-D)</t>
  </si>
  <si>
    <t>A:00373024104 TRANSFERENCIA DE RECURSOS AL FDI A FAVOR DE UNIBOL CORRESPONDIENTE AL MES DE JULIO DE 2018, S/G INFORME MEFP/VTCP/DGPOT/UPCFTGN/INF/Nº 91/2018.(H.R. 389-112-D)</t>
  </si>
  <si>
    <t>TRANSFERENCIA RECIBIDA DEL EXTERIOR SEGÚN MENSAJES SWIFT Nos. 11235-11222 (REM.EXT.) DE FECHA 10-08-2018 POR DESEMBOLSO DE CAF PRÉSTAMO CFA009660 PAV KM25TARATA-ANZALDO-R.CAINE SOLICITUD DE DESEMBOLSO NRO. 5 LIBRETA N° 00291012002 ABC-RECURSOS PROPIOS REF.: UTILES DE ESCRITORIO</t>
  </si>
  <si>
    <t>NUMERO DE LIBRETA CUT: 00099021001 TGN RECURSOS ORDINARIOS OPERACIÓN E75 TRANSFERENCIA DE LA CUENTA FISCAL BUN A LA CUT EN MN TRANSF. DE FDOS.SG.NOTA CDT/045/2018 DE F.10.08.18CORRESPONDIENTE AL SALDO AL 31.12.2017 PROYECTO REHABILITACION ADUCCION LA PALCA - POTOSI</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</si>
  <si>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WALTER ABRAHAM PEREZ ALANDIA - JULIO/2018 LIBRETA N° 00990201001</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</si>
  <si>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JULIO HUMEREZ QUIROZ - JULIO/2018 LIBRETA N° 00990201001</t>
  </si>
  <si>
    <t>COBRO COSTOS DE PAPELERIA POR REGULARIZACION DE TRANSFERENCIA DEL EXTERIOR POR ORDEN DE CONSULADO DE BOLIVIA EN MONTEVIDEO LIB. 00010011102 MIN.RELACIONES EXTERIORES - GESTORIA CONSULAR LEY Nº 3108</t>
  </si>
  <si>
    <t>COBRO COSTOS DE PAPELERIA SEGUN TRANSFERENCIA DEL EXTERIOR POR ORDEN DE HERCO COMBUSTIBLES S A (LIMA PERU) REF.: CONTRATO DE CONDENSADO DE GAS 45/18 LIB. 00513062001 YPFB-OPERACIONES PLANTA DE SEPARACION DE LIQUIDOS RIO GRANDE</t>
  </si>
  <si>
    <t>COBRO COSTOS DE PAPELERIA SEGUN TRANSFERENCIA DEL EXTERIOR POR ORDEN DE CONSULADO DE BOLIVIA EN ARICA CL. LIB. 00010011102 MIN.RELACIONES EXTERIORES - GESTORIA CONSULAR LEY Nº 3108</t>
  </si>
  <si>
    <t>COBRO COSTOS DE PAPELERIA SEGUN TRANSFERENCIA DEL EXTERIOR POR ORDEN DE CONSULADO DE BOLIVIA EN IQUIQUE CL. LIB. 00010011102 MIN.RELACIONES EXTERIORES - GESTORIA CONSULAR LEY Nº 3108</t>
  </si>
  <si>
    <t>COBRO COSTOS DE PAPELERIA POR REGULARIZACION DE TRANSFERENCIA DEL EXTERIOR POR ORDEN DE VICECONSULADO DEL ESTADO PLURINACIONAL VICECONSULADO DE BOLIVIA ARGENTINA LIB. 00010011102 MIN.RELACIONES EXTERIORES - GESTORIA CONSULAR LEY Nº 3108</t>
  </si>
  <si>
    <t>||COMISION TRANSFERENCIA FDOS.AL EXTERIOR 0,10% S/USD750.000.-,REEMB.GSTS.COMUNICACION BS220.-Y EMISION COMP.CONTABLE BS50.-REF.:PAGO 5 LC I-2016-043 P/C ENVIBOL A/F BDF INDUSTRIES S.P.A.,EN COMPL.A COMP.929417,10/08/18. LIB.0013219202 SEDEM PLANTA ENVASES DE VIDRIO CH.MUN.ZUDAÑEZ REF.:COMISIONES PAGO 5 LC I-2016-043</t>
  </si>
  <si>
    <t>A:00099021001 TRANSFERENCIA DE RECURSOS EN CUMPLIMIENTO AL INSTRUCTIVO DE CIERRE , PRESUPUESTARIO CONTABLE DE TESORERÍA DE LA GESTIÓN 2017, APROBADO MEDIANTE LA RESOLUCIÓN MINISTERIAL N° 1136 DE 17/11/2017 Y NOTA DE PROCEDIMIENTO MEFP/VPCF/DGCF/UCCF N° 628/2018. H.R. 101-135-D.</t>
  </si>
  <si>
    <t>TRANSFERENCIA DEL EXTERIOR SEGUN SWIFT NO.11230 DE FECHA 10/08/2018 ORDENANTE: CONSULADO DE BOLIVIA EN CALAMA-CHILE REF:RECAUDACAIONES LIB. 00340012005 SEGIP - RECAUDACION EXTERIOR - CEDULAS DE IDENTIDAD</t>
  </si>
  <si>
    <t>NUMERO DE LIBRETA CUT: 00041048002 OPERACIÓN E18 TRANSFERENCIA DEL SISTEMA FINANCIERO POR CUENTA DE TERCEROS A LA CUT SOL. EC. DE EMBAJADA DE SUIZA COSUDE</t>
  </si>
  <si>
    <t>NUMERO DE LIBRETA CUT: 00572012001 OPERACIÓN E18 TRANSFERENCIA DEL SISTEMA FINANCIERO POR CUENTA DE TERCEROS A LA CUT TRANSFERENCIA A SOLICITUD DEL MEFP SEGUN NOTA CITE MEFP VTCP DGPOT UAIS CPI NO 0818003 BUN 18</t>
  </si>
  <si>
    <t>NUMERO DE LIBRETA CUT: 00099021001 OPERACIÓN E18 TRANSFERENCIA DEL SISTEMA FINANCIERO POR CUENTA DE TERCEROS A LA CUT Pago pension por riesgos profesionales julio 2018 Libreta nro 00099021001 TGN Recursos ordinarios</t>
  </si>
  <si>
    <t>||TRANSFERENCIA DE FONDOS EN ATENCIÓN A MENSAJE SWIFT 11239 DE LA FECHA (SECTOR PUBLICO) DEBITO DE LA LIBRETA 00117012001 DGAC, REPOSICION UTILES DE ESCRITORIO.</t>
  </si>
  <si>
    <t>VENTA DE DIVISAS CON TRANSFERENCIA DE FONDOS A SOLICITUD DE EMPRESA PUBLICA PRODUCTIVA CARTONES DE BOLIVIA-CARTONBOL SEGUN SOLICITUD 5665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</si>
  <si>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5662 REF: PAGO POR TRANSFERENCIA AL EXTERIOR AL BCB, POR PAGO DE INSCRIPCION DE CARTONBOL TRES PARTICIPANTES AL 38 CONVENCION Y EXPOSICION INTERNACIONAL ACCCSA ASOCIAC LIB. 00576012001 CARTONBOL</t>
  </si>
  <si>
    <t>COBRO COSTOS DE PAPELERIA SEGUN TRANSFERENCIA DEL EXTERIOR POR ORDEN DE EMBAJADA DE BOLIVIA, QUITO-ECUADOR LIB. 00010011102 MIN.RELACIONES EXTERIORES - GESTORIA CONSULAR LEY Nº 3108</t>
  </si>
  <si>
    <t>COBRO COSTOS DE PAPELERIA SEGUN TRANSFERENCIA DEL EXTERIOR POR ORDEN DE CONSULADO DE BOLIVIA EN CALAMA CHILE REF.: GESTORIA CONSULAR MES DE JULIO LIB. 00010011102 MIN.RELACIONES EXTERIORES - GESTORIA CONSULAR LEY Nº 3108</t>
  </si>
  <si>
    <t>COBRO COSTOS DE PAPELERIA SEGUN TRANSFERENCIA DEL EXTERIOR POR ORDEN DE CONSULADO DE BOLIVIA EN CALAMA-CHILE REF:RECAUDACAIONES LIB. 00340012003 RECAUDACION EXTRANJERIA - C.I. -L.C.</t>
  </si>
  <si>
    <t>COBRO COSTOS DE PAPELERIA SEGUN TRANSFERENCIA DEL EXTERIOR POR ORDEN DE EMBAJADA DE BOLIVIA EN PAISES BAJOS-LA HAYA REF.: GESTORIA CONSULAR RECAUDACIONES MAYO-JUNIO-JULIO 2018 LIB. 00010011102 MIN.RELACIONES EXTERIORES - GESTORIA CONSULAR LEY Nº 3108</t>
  </si>
  <si>
    <t>COBRO COSTOS DE PAPELERIA SEGUN TRANSFERENCIA DEL EXTERIOR POR ORDEN DE EMBASSY OF BOLIVIA BEIJING-CHINA REF:GESTORIA CONSULAR LIB. 00010011102 MIN.RELACIONES EXTERIORES - GESTORIA CONSULAR LEY Nº 3108</t>
  </si>
  <si>
    <t>'TRANSFERENCIA DE FONDOS||S/G. CITE: MEFP/VTCP/DGCP/UODP-691/2018 DE LA FECHA, DEL MIN.DE ECONOMIA Y FINANZAS PUBLICAS.(HRE-TSO-4373), PAGO BTS EXTRABURSATIL  VENCIMIENTO 11 Y 13 DE AGOSTO DE 2018 D.S. N°1121 DE 11 DE ENERO DE 2012. DEBITO DE LA LIBRETA N° 00099021001 TGN-RECURSOS ORDINARIOS MN.</t>
  </si>
  <si>
    <t>COBRO COSTOS DE PAPELERIA SEGUN TRANSFERENCIA DEL EXTERIOR POR ORDEN DE EMBASSY OF THE PLURINATIONAL (RUSIA) REF.: GESTORIA CONSULAR ACUMULADA DE ABRIL 18-JULIO 18 LIB. 00010011102 MIN.RELACIONES EXTERIORES - GESTORIA CONSULAR LEY Nº 3108</t>
  </si>
  <si>
    <t>COBRO COSTOS DE PAPELERIA SEGUN TRANSFERENCIA DEL EXTERIOR POR ORDEN DE CONSULADO DE BOLIVIA EN SALTA ARGENTINA REF.: RECAUDACIONES CONSULARES MES DE JULIO 2018 LIB. 00010011102 MIN.RELACIONES EXTERIORES - GESTORIA CONSULAR LEY Nº 3108</t>
  </si>
  <si>
    <t>'COBRO DE'||UTILES DE ESCRITORIO POR EL COMPROBANTE CONTABLE NRO. 0929554 DE LA FECHA, SEGÚN CORREO ELECTRÓNICO DE YPFB DE F. 23/01/2018. DEBITO DE LA LIBRETA 00513022001 YPFB  OPERACIONES.</t>
  </si>
  <si>
    <t>||TRANSFERENCIA DE FONDOS S/G MENSAJE SWIFT NRO.11296 DE LA FECHA. (SECTOR PÚBLICO) DEBITO DE LA LIBRETA 00117012001 DGAC, REPOSICIÓN DE ÚTILES DE ESCRITORIO.</t>
  </si>
  <si>
    <t>De: 00099024113 Transferencia en cumplimiento al DS N°0913 de 15/06/2011 y el Convenio Intergubernativo de Financiamiento UPRE-CIF-IG 084/2017, suscrito entre la UPRE y el GAM Tarija, Proyecto “Construcción Unidad Educ. Urb. Los Laureles de la Ciudad de Tarija”, correspondiente al pago de la planilla Nº11, según la UPRE.</t>
  </si>
  <si>
    <t>De: 00099024113 Transferencia en cumplimiento al DS N°0913 de 15/06/2011 y el Convenio Intergubernativo de Financiamiento UPRE-CIF-IG 318/2017, suscrito entre la UPRE y el GAM de Caquiaviri, proyecto “Construcción de 5 Aulas U.E. Villa Chocorosi”, correspondiente a saldos no ejecutados gestión 2017, según la UPRE.</t>
  </si>
  <si>
    <t>De: 00099024113 Transferencia en cumplimiento al DS N°0913 de 15/06/2011 y el Convenio Intergubernativo de Financiamiento UPRE-CIF-IG 316/2017, suscrito entre la UPRE y el GAM de Caquiaviri, proyecto “Construcción de 4 Aulas U.E. Mcal. Sucre”, correspondiente a saldos no ejecutados gestión 2017, según la UPRE.</t>
  </si>
  <si>
    <t>De: 00099024113 Transferencia en cumplimiento al DS N°0913 de 15/06/2011 y el Convenio Intergubernativo de Financiamiento UPRE-CIF-IG 991/2017, suscrito entre la UPRE y el GAM Acasio, Proyecto “Const. Dos Aulas Tinglado Graderia U.E. Villque - C. Villque”, correspondiente al pago de la planilla Nº2 según la UPRE.</t>
  </si>
  <si>
    <t>De: 00099024113 Transferencia en cumplimiento al DS N°0913 de 15/06/2011 y el Convenio Intergubernativo de Financiamiento UPRE-CIF-IG 562/2017, suscrito entre la UPRE y el GAM de Caquiaviri, proyecto “Const. Cancha Césped Sintético U.E. Nacional de Achiri”, correspondiente a saldos no ejecutados gestión 2017, según la UPRE.</t>
  </si>
  <si>
    <t>De: 00099024113 Transferencia en cumplimiento al DS N°0913 de 15/06/2011 y el Convenio Intergubernativo de Financiamiento UPRE-CIF-IG/013/2016, suscrito entre la UPRE y el GAM Huarina, Proyecto “Construcción Aulas Unidad Educativa Mcal. Andres De Santa Cruz Huarina ”, correspondiente al pago de la planilla Nº4 según la UPRE.</t>
  </si>
  <si>
    <t>De: 00099024113 Transferencia en cumplimiento al DS N°0913 de 15/06/2011 y el Convenio Intergubernativo de Financiamiento UPRE-CIF-IG 120/2017, suscrito entre la UPRE y el GAD Tarija, Proyecto “Construcción y Equip Centro de Apoyo Integral Comunidad Santa Ana La Vieja”, correspondiente al pago de la planilla Nº2, según la UPRE.</t>
  </si>
  <si>
    <t>De: 00099024113 Transferencia en cumplimiento al DS N°0913 de 15/06/2011 y el Convenio Intergubernativo de Financiamiento UPRE-CIF-IG 317/2017, suscrito entre la UPRE y el GAM de Caquiaviri, proyecto “Construcción de 4 Aulas U.E. Nacional de Caquiaviri”, correspondiente a saldos no ejecutados gestión 2017, según la UPRE.</t>
  </si>
  <si>
    <t>De: 00099024113 Transferencia en cumplimiento al DS N°0913 de 15/06/2011 y el Convenio Intergubernativo de Financiamiento UPRE-CIF-IG/568/2016, suscrito entre la UPRE y el GAM Poopó (Villa Poopó), Proyecto “Const. Ampliación Unidad Educativa José Flores Belloni Municipio de Poopo”, correspondiente al pago de la planilla Nº4, según la UPRE.</t>
  </si>
  <si>
    <t>De: 00099024113 Transferencia en cumplimiento al DS N°0913 de 15/06/2011 y el Convenio Intergubernativo de Financiamiento UPRE-CIF-IG 314/2017, suscrito entre la UPRE y el GAM de Caquiaviri, proyecto “Construcción de 4 Aulas U.E. Litoral de Jihuacuta”, correspondiente a saldos no ejecutados gestión 2017, según la UPRE.</t>
  </si>
  <si>
    <t>De: 00099024113 Transferencia en cumplimiento al DS N°0913 de 15/06/2011 y el Convenio Intergubernativo de Financiamiento UPRE-CIF-IG 078/2017, suscrito entre la UPRE y el GAM Potosí, Proyecto “Const. Centro de Educación Técnica Alternativa San Martin D-1”, correspondiente al pago de la planilla Nº5, según la UPRE.</t>
  </si>
  <si>
    <t>00099021001 DEPOSITO DE EFECTIVO, DEPOSITANTE: SOF-INCL-DEPSS. MIGUEL ANGEL MOLLO ORTUÑO, CONCEPTO: COMPROBANTE PREVENTIVO GESTION 2017 C-9316 P-6733 VIATICOS CUMBRE DEL GAS, CUENTA DE DEPOSITO: CUENTA UNICA DEL TESORO</t>
  </si>
  <si>
    <t>00099021001 DEPOSITO DE EFECTIVO, DEPOSITANTE: MARIA ANGELA QUISPE CAMPERO, CONCEPTO: REVERSION PASAJES PREV N° 5763 - MINISTERIO DE DEFENSA, CUENTA DE DEPOSITO: CUENTA UNICA DEL TESORO</t>
  </si>
  <si>
    <t>00526012001 DEPOSITO DE EFECTIVO, DEPOSITANTE: JUAN JOSE LOPEZ ARRATIA BOLIVIA TV, CONCEPTO: DEVOLUCION POR CONCEPTO DE VIATICOS, CUENTA DE DEPOSITO: CUENTA UNICA DEL TESORO</t>
  </si>
  <si>
    <t>00291012008 DEPOSITO DE EFECTIVO, DEPOSITANTE: COINSER LTDA., CONCEPTO: PAGO POR SERVICIOS DE ENSAYOS DE LABORATORIO DE CEMENTO ASFALTICO MODIFICADO CON POLIMERO, CUENTA DE DEPOSITO: CUENTA UNICA DEL TESORO</t>
  </si>
  <si>
    <t>00099021001 DEPOSITO DE EFECTIVO, DEPOSITANTE: HUGO GUERRA MARTINEZ, CONCEPTO: DEVOLUCION POR EXCESO DE CONSUMO DE TELEFONIA CELULAR, CUENTA DE DEPOSITO: CUENTA UNICA DEL TESORO</t>
  </si>
  <si>
    <t>00099021001 DEPOSITO DE EFECTIVO, DEPOSITANTE: ALVARO MARCO ANTONIO CABA OLIVAREZ  CI. 2377522 LP, CONCEPTO: CITE:MEFP/VTCP/DGPOT/UAIS-CPJ/N°030/2016 REGULARIZACION:MARZO Y ABRIL 2018, CUENTA DE DEPOSITO: CUENTA UNICA DEL TESORO</t>
  </si>
  <si>
    <t>00020011103 DEPOSITO DE EFECTIVO, DEPOSITANTE: BETO QUELCA HUAYTA, CONCEPTO: REVERSION FLETES Y ALMACENAMIENTO PREV. 5710, CUENTA DE DEPOSITO: CUENTA UNICA DEL TESORO</t>
  </si>
  <si>
    <t>00020011103 DEPOSITO DE EFECTIVO, DEPOSITANTE: BETO QUELCA HUAYTA, CONCEPTO: REVERSION FLETES Y ALMACENAMIENTO PREV. 5709, CUENTA DE DEPOSITO: CUENTA UNICA DEL TESORO</t>
  </si>
  <si>
    <t>00020011103 DEPOSITO DE EFECTIVO, DEPOSITANTE: BETO QUELCA HUAYTA, CONCEPTO: REVERSION FLETES Y ALMACENAMIENTO PREV. 5705, CUENTA DE DEPOSITO: CUENTA UNICA DEL TESORO</t>
  </si>
  <si>
    <t>00020011103 DEPOSITO DE EFECTIVO, DEPOSITANTE: BETO QUELCA HUAYTA, CONCEPTO: REVERSION FLETES Y ALMACENAMIENTO PREV. 5544, CUENTA DE DEPOSITO: CUENTA UNICA DEL TESORO</t>
  </si>
  <si>
    <t>00020031101 DEPOSITO DE EFECTIVO, DEPOSITANTE: MARCELO ANTONIO VARGAS RIVERO 3130638 CBBA, CONCEPTO: REVERSION, CUENTA DE DEPOSITO: CUENTA UNICA DEL TESORO</t>
  </si>
  <si>
    <t>00099021001 DEPOSITO DE EFECTIVO, DEPOSITANTE: ALVARO COLQUE ARIAS, CONCEPTO: PREVENTIVO  1218, CUENTA DE DEPOSITO: CUENTA UNICA DEL TESORO</t>
  </si>
  <si>
    <t>00099021001 DEPOSITO DE EFECTIVO, DEPOSITANTE: ALVARO COLQUE ARIAS, CONCEPTO: PREVENTIVO  1222, CUENTA DE DEPOSITO: CUENTA UNICA DEL TESORO</t>
  </si>
  <si>
    <t>00099021001 DEPOSITO DE EFECTIVO, DEPOSITANTE: OSCAR MOLLINEDO CHAVEZ, CONCEPTO: REVERSION DE BOLETA DE HABER MENSUAL, CUENTA DE DEPOSITO: CUENTA UNICA DEL TESORO</t>
  </si>
  <si>
    <t>00086088704 DEPOSITO DE EFECTIVO, DEPOSITANTE: JUAN CARLOS SORIA MERUVIA-U.D. SUSTENTAR, CONCEPTO: DEV DE RECURSOS ESPECIFICOS DE SERVICIOS MANUALES UN SUELDO DEL PLANE-MUNIC DE BETANZOS-PT P-25900, CUENTA DE DEPOSITO: CUENTA UNICA DEL TESORO</t>
  </si>
  <si>
    <t>00086088704 DEPOSITO DE EFECTIVO, DEPOSITANTE: JOAQUIN COIMBRA ARIAS, CONCEPTO: DEVOLUCION DE PASAJES, CUENTA DE DEPOSITO: CUENTA UNICA DEL TESORO</t>
  </si>
  <si>
    <t>00099021001 DEPOSITO DE EFECTIVO, DEPOSITANTE: RAUL MIGUEL ESPINOZA AGRAMONT, CONCEPTO: REVERSION DE RECURSOS POR VIATICOS DE VIAJE AL INTERIOR DE PAIS, CUENTA DE DEPOSITO: CUENTA UNICA DEL TESORO</t>
  </si>
  <si>
    <t>00099021001 DEPOSITO DE EFECTIVO, DEPOSITANTE: ROSA ELVIRA ROJAS MAMANI  C.I. 6119377  LP., CONCEPTO: DEVOLUCION DE PERCEPCION INDEBIDA, CUENTA DE DEPOSITO: CUENTA UNICA DEL TESORO</t>
  </si>
  <si>
    <t>00099021001 DEPOSITO DE EFECTIVO, DEPOSITANTE: KELLY RODRIGUEZ ARRIAZA, CONCEPTO: PREVENTIVO  916, CUENTA DE DEPOSITO: CUENTA UNICA DEL TESORO</t>
  </si>
  <si>
    <t>00015011108 DEP.DE CHEQ.AJENOS,RET.DE CAM.,CONCEPTO: DEVOLUCION FONDOS,DEP.: MIN. GOBIERNO , PROCEDENCIA: BANCO UNION S.A., CHEQUE: 51135, FECHA DE EMISION:03/08/2018</t>
  </si>
  <si>
    <t>00015011108 DEP.DE CHEQ.AJENOS,RET.DE CAM.,CONCEPTO: DEVOLUCION DE FONDOS,DEP.: MIN. GOBIERNO , PROCEDENCIA: BANCO UNION S.A., CHEQUE: 51136, FECHA DE EMISION:03/08/2018</t>
  </si>
  <si>
    <t>00015011108 DEP.DE CHEQ.AJENOS,RET.DE CAM.,CONCEPTO: DEVOLUCION DE FONDOS,DEP.: MIN. GOBIERNO , PROCEDENCIA: BANCO UNION S.A., CHEQUE: 51137, FECHA DE EMISION:09/08/2018</t>
  </si>
  <si>
    <t>00015011108 DEP.DE CHEQ.AJENOS,RET.DE CAM.,CONCEPTO: DEVOLUCION DE FONDOS,DEP.: MIN. GOBIERNO , PROCEDENCIA: BANCO UNION S.A., CHEQUE: 51138, FECHA DE EMISION:09/08/2018</t>
  </si>
  <si>
    <t>00347012002 DEPOSITO DE EFECTIVO, DEPOSITANTE: MARCO ANTONIO CHOQUE FORONDA, CONCEPTO: SALDO FONDOS EN AVANCE, CUENTA DE DEPOSITO: CUENTA UNICA DEL TESORO</t>
  </si>
  <si>
    <t>00099021001 DEPOSITO DE EFECTIVO, DEPOSITANTE: LUIS ALBERTO QUISPE MAMANI, CONCEPTO: REVERSION DE PASAJES, CUENTA DE DEPOSITO: CUENTA UNICA DEL TESORO</t>
  </si>
  <si>
    <t>De: 00099024113 Transferencia en cumplimiento al DS N°0913 de 15/06/2011 y el Convenio Intergubernativo de Financiamiento UPRE-CIF-IG 475/2017, suscrito entre la UPRE y el GAM Inquisivi, Proyecto “Construcción de 6 Aulas Sala de Profesores y Dirección U.E. Kanamarca- Inquisivi”, correspondiente al pago de la planilla Nº3, según la UPRE.</t>
  </si>
  <si>
    <t>De: 00099024113 Transferencia en cumplimiento al DS N°0913 de 15/06/2011 y el Convenio Intergubernativo de Financiamiento UPRE-CIF-IG 017/2017, suscrito entre la UPRE y el GAM Oruro, Proyecto “Construcción Unidad Educativa Jaime Escalante”, correspondiente al pago de la planilla Nº 3, según la UPRE.</t>
  </si>
  <si>
    <t>De: 00099024113 Transferencia en cumplimiento al DS N°0913 de 15/06/2011 y el Convenio Intergubernativo de Financiamiento UPRE-CIF-IG 276/2018, suscrito entre la UPRE y el GAM San Julian, Proyecto “Const. Unidad Educativa 24 de Junio - Municipio de San Julian”, correspondiente al pago del 20% de anticipo del monto financiado, según la UPRE.</t>
  </si>
  <si>
    <t>De: 00099024113 Transferencia en cumplimiento al DS N°0913 de 15/06/2011 y el Convenio Intergubernativo de Financiamiento UPRE-CIF-IG 981/2017, suscrito entre la UPRE y el GAM San Antonio de Esmoruco, Proyecto “Construcción Unidad Educativa Juancito Pinto (Villa Florida)”, correspondiente al pago de la planilla Nº 3, según la UPRE.</t>
  </si>
  <si>
    <t>De: 00099024113 Transferencia en cumplimiento al DS N°0913 de 15/06/2011 y el Convenio Intergubernativo de Financiamiento UPRE-CIF-IG 275/2018, suscrito entre la UPRE y el GAM San Julian, Proyecto “Const. Unidad Educativa Evo Morales Ayma - Municipio de San Julian”, correspondiente al pago del 20% de anticipo del monto financiado, según la UPRE.</t>
  </si>
  <si>
    <t>De: 00099024113 Transferencia en cumplimiento al DS N°0913 de 15/06/2011 y el Convenio Intergubernativo de Financiamiento UPRE-CIF-IG/119/2015, suscrito entre la UPRE y el GAM Cairoma, Proyecto “Construcción 6 Aulas U.E. Araca Torrepampa”, correspondiente al pago de la devolución de retención del 7%, según la UPRE.</t>
  </si>
  <si>
    <t>De: 00099024113 Transferencia en cumplimiento al DS N°0913 de 15/06/2011 y el Convenio Intergubernativo de Financiamiento UPRE-CIF-IG 078/2018, suscrito entre la UPRE y el GAM Turco, Proyecto “Construcción Tinglado U.E. Pedro Domingo Murillo A de Cosapa - Turco”, correspondiente al pago de la planilla Nº2, según la UPRE.</t>
  </si>
  <si>
    <t>De: 00099024113 Transferencia en cumplimiento al DS N°0913 de 15/06/2011 y el Convenio Intergubernativo de Financiamiento UPRE-CIF-IG 747/2017, suscrito entre la UPRE y el GAM Calamarca, Proyecto “Construcción Bloque de Aulas U.E. Franz Tamayo - Huayhuasi”, correspondiente al pago de la planilla Nº2, según la UPRE.</t>
  </si>
  <si>
    <t>De: 00099024113 Transferencia en cumplimiento al DS N°0913 de 15/06/2011 y el Convenio Intergubernativo de Financiamiento UPRE-CIF-IG 1098/2017, suscrito entre la UPRE y el GAM Coripata, Proyecto “Construcción Cancha de Futbol con Cesped Sintetico Arapata”, correspondiente al pago de la planilla Nº 2, según la UPRE.</t>
  </si>
  <si>
    <t>De: 00099024113 Transferencia en cumplimiento al DS N°0913 de 15/06/2011 y el Convenio Intergubernativo de Financiamiento UPRE-CIF-IG 613/2017, suscrito entre la UPRE y el GAD Pando, Proyecto “Construcción de Puentes Tipo Cajón y Alcantarillas en el Barrio Santa María”, correspondiente al pago de la planilla Nº2, según la UPRE.</t>
  </si>
  <si>
    <t>De: 00099024113 Transferencia en cumplimiento al DS N°0913 de 15/06/2011 y el Convenio Intergubernativo de Financiamiento UPRE-CIF-IG/469/2016, suscrito entre la UPRE y el GAM Cobija, Proyecto “Const. Unidad Educativa Cobija “A” Barrio Conavi”, correspondiente al pago de la planilla Nº7, según la UPRE.</t>
  </si>
  <si>
    <t>De: 00099024113 Transferencia en cumplimiento al DS N°0913 de 15/06/2011 y el Convenio Intergubernativo de Financiamiento UPRE-CIF-IG 048/2017, suscrito entre la UPRE y el GAM Villa Libertad Licoma, Proyecto “Construcción Mercado Central Licoma”, correspondiente al pago de la planilla Nº 3, según la UPRE.</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</si>
  <si>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 POR DIFERENCIAL CAMBIARIO</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</si>
  <si>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t>
  </si>
  <si>
    <t>TRANSFERENCIA DEL EXTERIOR SEGUN CONSULADO DE BOLIVIA EN MADRID DE FECHA 13/08/2018 ORDENANTE: RECAUDACION JULIO 2018 LIB. 00340012005 SEGIP - RECAUDACION EXTERIOR - CEDULAS DE IDENTIDAD</t>
  </si>
  <si>
    <t>De: 00099024113 Transferencia en cumplimiento al DS N°0913 de 15/06/2011 y el Convenio Intergubernativo de Financiamiento UPRE-CIF-IG 315/2017, suscrito entre la UPRE y el GAM de Caquiaviri, proyecto “Construcción de 2 Aulas E.U. José Ballivian de Chojñapampa”, correspondiente a saldos no ejecutados gestión 2017, según la UPRE.</t>
  </si>
  <si>
    <t>COBRO COSTOS DE PAPELERIA SEGUN TRANSFERENCIA DEL EXTERIOR POR ORDEN DE RECAUDACION JULIO 2018 LIB. 00340012003 RECAUDACION EXTRANJERIA - C.I. -L.C.</t>
  </si>
  <si>
    <t>A:00373024105 DESEMBOLSO DE RECURSOS AL FONDO DE DESARROLLO INDIGENA PARA PROGRAMAS Y/O PROYTECTOS DE LOS GOBIERNOS AUTONOMOS MUNICIPALES DE YAMPARAEZ, ANZALDO Y CLIZA S/G NOTA DE SOLICITUD CITE: FDI/DGE/EXT/Nº 374/2018, E INFORME MEFP/VTCP/DGPOT/UPCFTGN/INF/Nº 93/2018. HR. 6-23469-R.</t>
  </si>
  <si>
    <t>De: 00099024113 Transferencia en cumplimiento al DS N°0913 de 15/06/2011 y el Convenio Intergubernativo de Financiamiento UPRE-CIF-IG 394/2016 y UPRE-ADENDA-009-A/2016, suscrito entre la UPRE y el GAD Tarija, Proyecto “Construcción Laboratorio Instituto Tecnológico Uriondo”, correspondiente al pago de la planilla Nº 9 de cierre, según la UPRE.</t>
  </si>
  <si>
    <t>De: 00099024113 Transferencia en cumplimiento al DS N°0913 de 15/06/2011 y el Convenio Intergubernativo de Financiamiento UPRE-CIF-IG 927/2017, suscrito entre la UPRE y el GAM Tahua, Proyecto “Const. Del Centro De Salud Con Internacion Tahua”, correspondiente al pago de la planilla Nº2 según la UPRE.</t>
  </si>
  <si>
    <t>COBRO COSTOS DE PAPELERIA SEGUN TRANSFERENCIA DEL EXTERIOR POR ORDEN DE PETROLEO BRASILIERO SA PETROBRAS LIB. 00513012007 YPFB - RECURSOS NACIONALIZACIÓN</t>
  </si>
  <si>
    <t>COBRO COSTOS DE PAPELERIA SEGUN TRANSFERENCIA DEL EXTERIOR POR ORDEN DE PETROLEO BRASILEIRO SA PETROBRAS REF.: EXB-GAS-229/18 LIB. 00513012007 YPFB - RECURSOS NACIONALIZACIÓN</t>
  </si>
  <si>
    <t>COBRO COSTOS DE PAPELERIA SEGUN TRANSFERENCIA DEL EXTERIOR POR ORDEN DE PETROLEO BRASILEIRO SA PETROBRAS REF.: INVOICE EXB-GAS-229/18 LIB. 00513012007 YPFB - RECURSOS NACIONALIZACIÓN</t>
  </si>
  <si>
    <t>||TRANSFERENCIA DE FONDOS S/G FORMULARIO CITE: BUN0439/18 DE LA FECHA (HRE-TSO-4407). A SOLICITUD GOB.AUT.MCPAL.TOMAVE, LIBRETA N°00041014401 MDPYEP-REVOLUCION TECNOLOGICA EN EDUCACION.</t>
  </si>
  <si>
    <t>00099021001 DEPOSITO DE EFECTIVO, DEPOSITANTE: JOSE BORIS CRUZ PATAN, CONCEPTO: DEVOLUCION DE RETROACTIVO, CUENTA DE DEPOSITO: CUENTA UNICA DEL TESORO</t>
  </si>
  <si>
    <t>00099021001 DEPOSITO DE EFECTIVO, DEPOSITANTE: CONSUELO MARCELA ARANDIA VARGAS, CONCEPTO: DOBLE PERCEPCION, CUENTA DE DEPOSITO: CUENTA UNICA DEL TESORO</t>
  </si>
  <si>
    <t>00373024105 DEPOSITO DE EFECTIVO, DEPOSITANTE: PROY. APOYO A LA PROD. INDUSTRIAL CENTRAL IVIRG, CONCEPTO: DEVOLUCION SALDO PROYECTO FDI, CUENTA DE DEPOSITO: CUENTA UNICA DEL TESORO</t>
  </si>
  <si>
    <t>00099021001 DEPOSITO DE EFECTIVO, DEPOSITANTE: MARIA LEONOR CUEVAS VERDUGUEZ, CONCEPTO: DEVOLUCION DE VIATICOS, CUENTA DE DEPOSITO: CUENTA UNICA DEL TESORO</t>
  </si>
  <si>
    <t>00130012002 DEPOSITO DE EFECTIVO, DEPOSITANTE: JUAN GUERREROS ROQUE, CONCEPTO: DEVOLUCION POR GASTOS DE ALIMENTACION, CUENTA DE DEPOSITO: CUENTA UNICA DEL TESORO</t>
  </si>
  <si>
    <t>00099021001 DEPOSITO DE EFECTIVO, DEPOSITANTE: ERIKA ROCIO ARAOZ RIOJA  CI. 3554444 OR., CONCEPTO: DEVOLUCION MES DE JULIO 2018 ACREEDOR, CUENTA DE DEPOSITO: CUENTA UNICA DEL TESORO</t>
  </si>
  <si>
    <t>00099021001 DEPOSITO DE EFECTIVO, DEPOSITANTE: ERIKA ROCIO ARAOZ RIOJA  CI. 3554444 OR., CONCEPTO: DEVOLUCION MES DE JUNIO 2018 ACREEDOR, CUENTA DE DEPOSITO: CUENTA UNICA DEL TESORO</t>
  </si>
  <si>
    <t>00155012001 DEPOSITO DE EFECTIVO, DEPOSITANTE: OSCAR ORTIZ CHOQUE, CONCEPTO: DEVOLUCION DE DIFERENCIA DEL TOTAL ASIGNADO POR FONDOS EN AVANCE DIRIGIDO A LA LIBRETA, CUENTA DE DEPOSITO: CUENTA UNICA DEL TESORO</t>
  </si>
  <si>
    <t>00070014201 DEPOSITO DE EFECTIVO, DEPOSITANTE: FABIOLA ROLLANO PEÑA, CONCEPTO: DEVOLUCION DE VIATICOS DE VIAJE, CUENTA DE DEPOSITO: CUENTA UNICA DEL TESORO</t>
  </si>
  <si>
    <t>00212012001 DEPOSITO DE EFECTIVO, DEPOSITANTE: JOHNNY DARWIN CONTRERAS SANCHEZ, CONCEPTO: DEVOLUCION DE FONDOS C X C, CUENTA DE DEPOSITO: CUENTA UNICA DEL TESORO</t>
  </si>
  <si>
    <t>00132012005 DEPOSITO DE EFECTIVO, DEPOSITANTE: SEDEM FOMENTO A LAS EMPRESAS PUBLICAS PRODUCTIVAS, CONCEPTO: DEVOLUCION DE FONDOS EN AVANCE, CUENTA DE DEPOSITO: CUENTA UNICA DEL TESORO</t>
  </si>
  <si>
    <t>00086047003 DEPOSITO DE EFECTIVO, DEPOSITANTE: ERLAN RUBIK LEDEZMA CHOQUE, CONCEPTO: DEVOLUCION HONORARIOS DE JUNIO POR ERROR EN ASIGNACION DE FUENTE, CUENTA DE DEPOSITO: CUENTA UNICA DEL TESORO</t>
  </si>
  <si>
    <t>00099021001 DEPOSITO DE EFECTIVO, DEPOSITANTE: NARDA SILVIA PEREZ VILLAMIL, CONCEPTO: DOBLE PERCEPCION, CUENTA DE DEPOSITO: CUENTA UNICA DEL TESORO</t>
  </si>
  <si>
    <t>00099021001 DEPOSITO DE EFECTIVO, DEPOSITANTE: BRIGIDA KANTUTA OSCO, CONCEPTO: DEVOLUCION DE VIATICOS VIAJE A COCHABAMBA, CUENTA DE DEPOSITO: CUENTA UNICA DEL TESORO</t>
  </si>
  <si>
    <t>00526012001 DEPOSITO DE EFECTIVO, DEPOSITANTE: BOLIVIA TV-DANIEL TICONA MAMANI, CONCEPTO: DEVOLUCION VIATICOS Y PASAJES, CUENTA DE DEPOSITO: CUENTA UNICA DEL TESORO</t>
  </si>
  <si>
    <t>00287102007 DEP.DE CHEQ.AJENOS,RET.DE CAM.,CONCEPTO: DEVOLUCION DIFERENCIAS PROY CONST 5 VIVIENDAS U.E. ABRAHAM FLORES FPS -09-980,DEP.: FPS - OF CENTRAL , PROCEDENCIA: BANCO UNION S.A., CHEQUE: 215, FECHA DE EMISION:08/08/2018</t>
  </si>
  <si>
    <t>00099021001 DEP.DE CHEQ.AJENOS,RET.DE CAM.,CONCEPTO: ANGELA MARION MERCADO DE ROCA,DEP.: BANCO UNION S.A. , PROCEDENCIA: BANCO UNION S.A., CHEQUE: 158121, FECHA DE EMISION:14/08/2018</t>
  </si>
  <si>
    <t>00291012005 DEP.DE CHEQ.AJENOS,RET.DE CAM.,CONCEPTO: PAGO ESPACIO PUBLICITARIO TRAMO AUTOPISTA LA PAZ-EL ALTO,DEP.: ENTEL S.A. , PROCEDENCIA: BANCO MERCANTIL SANTA CRUZ SA., CHEQUE: 210765, FECHA DE EMISION:14/08/2018</t>
  </si>
  <si>
    <t>00047364201 DEP.DE CHEQ.AJENOS,RET.DE CAM.,CONCEPTO: CONTRAPARTE PROYECTO CONST PUENTE VEHICULAR HEROINAS MUNICIPIO DE ENTRE RIOS,DEP.: GAM ENTRE RIOS , PROCEDENCIA: BANCO UNION S.A., CHEQUE: 7652, FECHA DE EMISION:07/08/2018</t>
  </si>
  <si>
    <t>00048018701 DEP.DE CHEQ.AJENOS,RET.DE CAM.,CONCEPTO: TRANSFERENCIA YPFB PARA LAS CARRERAS PEDESTRES 10KM GESTION 2018,DEP.: MINISTERIO DE DEPORTES , PROCEDENCIA: BANCO UNION S.A., CHEQUE: 1638, FECHA DE EMISION:13/08/2018</t>
  </si>
  <si>
    <t>00660012002 DEP.DE CHEQ.AJENOS,RET.DE CAM.,CONCEPTO: RECUPERACION POR OMISION DE MARCACION EUFREN ARAMAYO,DEP.: ORGANO JUDICIAL-DAF NACIONAL , PROCEDENCIA: BANCO UNION S.A., CHEQUE: 2585, FECHA DE EMISION:10/08/2018</t>
  </si>
  <si>
    <t>00087010002 DEP.DE CHEQ.AJENOS,RET.DE CAM.,CONCEPTO: DEP REALIZADO EN CTA FR PAGO A FAVOR DE LA GOG C X C EXDINACION DEL GAM DE MACHACAMARCA,DEP.: MINISTERIO DE COMUNICACION , PROCEDENCIA: BANCO UNION S.A., CHEQUE: 9674, FECHA DE EMISION:13/08/2018</t>
  </si>
  <si>
    <t>00099021001 DEP.DE CHEQ.AJENOS,RET.DE CAM.,CONCEPTO: RESCISION DE CONTRATO DGESU-019/2015 PROGRAMA 100 BECAS PARA LA SOBERANIA CIENTIFICA Y TECNOLOGICA,DEP.: BERNARDO ALONSO POVEDA PEREIRA  CI. 4788210  LP.</t>
  </si>
  <si>
    <t>00099021001 DEPOSITO DE EFECTIVO, DEPOSITANTE: MIN DE DEPORTES HENRRY AGUILA, CONCEPTO: DEVOLUCION VIATICOS NO UTILIZADOS PANAMERICANO DE CICLISMO 2018, CUENTA DE DEPOSITO: CUENTA UNICA DEL TESORO</t>
  </si>
  <si>
    <t>00099021001 DEPOSITO DE EFECTIVO, DEPOSITANTE: ERIKA ROCIO ARAOZ RIOJA  CI.  3554444 OR., CONCEPTO: POR DEVOLUCION SUELDO MES JULIO 2018, CUENTA DE DEPOSITO: CUENTA UNICA DEL TESORO</t>
  </si>
  <si>
    <t>00099021001 DEPOSITO DE EFECTIVO, DEPOSITANTE: SGTO.1RO.LOG. JHONNY RONALD LOAYZA LEIVA, CONCEPTO: REVERSION DE PASAJES, CUENTA DE DEPOSITO: CUENTA UNICA DEL TESORO</t>
  </si>
  <si>
    <t>'COBRO DE'||UTILES DE ESCRITORIO POR EL COMPROBANTE CONTABLE NRO. 0929666 DE LA FECHA. SEGÚN CORREO ELECTRÓNICO DE YPFB DE F. 23/01/2018. DEBITO DE LA LIBRETA 00513022001 YPFB  OPERACIONES.</t>
  </si>
  <si>
    <t>VENTA DE DIVISAS CON TRANSFERENCIA DE FONDOS A SOLICITUD DE MINISTERIO DE DEFENSA SEGUN SOLICITUD 5669 REF: PAGO A EMPRESA ROYAL FBO SERVICE POR SERVICIO DE COMBUSTIBLE PARA VUELO DE TRASLADO DE AERONAVE PARA TRANSPORTE AEREO MILITAR LIB. 00020011103 MINISTERIO DE DEFENSA - INGRESOS VARIOS</t>
  </si>
  <si>
    <t>A:00041014101 Débito Automático por contraparte del GAM Alto Beni, correspondiente al Convenio Intergubernativo suscrito entre el Ministerio de Desarrollo Productivo y Economía Plural y el GAM Alto Beni, programa “Revolución Tecnológica en Educación”.</t>
  </si>
  <si>
    <t>COBRO COSTOS DE PAPELERIA SEGUN TRANSFERENCIA DEL EXTERIOR POR ORDEN DE CONSULADO GENERAL DE BOLIVIA EN MILAN REF:GESTORIA CONSULAR JULIO 2018 LIB. 00010011102 MIN.RELACIONES EXTERIORES - GESTORIA CONSULAR LEY Nº 3108</t>
  </si>
  <si>
    <t>COBRO COSTOS DE PAPELERIA POR REGULARIZACION DE TRANSFERENCIA DEL EXTERIOR POR ORDEN DE CONS DEL ESTADO PLURINAC DE BOLIVIA CORDOBA-ARGENTINA REF:GESTORIA CONSULAR MARZO A JULIO 2018 LIB. 00010011102 MIN.RELACIONES EXTERIORES - GESTORIA CONSULAR LEY Nº 3108</t>
  </si>
  <si>
    <t>COBRO COSTOS DE PAPELERIA SEGUN TRANSFERENCIA DEL EXTERIOR POR ORDEN DE PETROLEO BRASILEIRO SA - PETROBRAS REF.: INV GC-T-208/18 LIB. 00513012007 YPFB - RECURSOS NACIONALIZACIÓN</t>
  </si>
  <si>
    <t>COBRO COSTOS DE PAPELERIA SEGUN TRANSFERENCIA DEL EXTERIOR POR ORDEN DE CONSULADO GENERAL DE BOLIVIA BOGOTA COLOMBIA REF.: RECAUDACIONES DE GESTORIA CONSULAR CORRESPONDIENTE AL MES DE JULIO DEL 2018 LIB. 00010011102 MIN.RELACIONES EXTERIORES - GESTORIA CONSULAR LEY Nº 3108</t>
  </si>
  <si>
    <t>NUMERO DE LIBRETA CUT: 00006118001 OPERACIÓN E18 TRANSFERENCIA DEL SISTEMA FINANCIERO POR CUENTA DE TERCEROS A LA CUT ABONO PARA CUT 3987069001LIBRETA 00006118001 DE VPEP BS ESTRATIFICACION CLASE SOCIAL EN BOLIVIA A SOLICITUD DE DEUTSCHE GESELLSCHAFT FUR INTERNATIONALE ZUSAMMENARBEIT GIZ GMBH</t>
  </si>
  <si>
    <t>COBRO COSTOS DE PAPELERIA SEGUN TRANSFERENCIA DEL EXTERIOR POR ORDEN DE CONSULADO GERAL DA BOLIVIA SAO PAULO-BRASIL REF:GESTORIA CONSULAR JULIO 18 LIB. 00010011102 MIN.RELACIONES EXTERIORES - GESTORIA CONSULAR LEY Nº 3108</t>
  </si>
  <si>
    <t>VENTA DE DIVISAS CON TRANSFERENCIA DE FONDOS A SOLICITUD DE MINISTERIO DE RELACIONES EXTERIORES SEGUN SOLICITUD 5678 REF: PAGO DE HABERES Y COSTO DE VIDA AL PERSONAL DEL SERVICIO DIPLOMATICO CONSULAR Y AGREGADOS COMERCIALES AUXILIARES II CORRESPONDIENTE AL MES DE JULIO 2018 SEGUN PLANILLA DE RRHH LIB. 00010011102 MIN.RELACIONES EXTERIORES - GESTORIA CONSULAR LEY Nº 3108</t>
  </si>
  <si>
    <t>VENTA DE DIVISAS CON TRANSFERENCIA DE FONDOS A SOLICITUD DE MINISTERIO DE RELACIONES EXTERIORES SEGUN SOLICITUD 5680 REF: PAGO DE HABERES Y COSTO DE VIDA AL PERSONAL DE EMIPAS WASHINGTON CORRESPONDIENTE AL MES DE JULIO 2018 SEGUN PLANILLA DE RRHH N 071804. LIB. 00010011102 MIN.RELACIONES EXTERIORES - GESTORIA CONSULAR LEY Nº 3108</t>
  </si>
  <si>
    <t>VENTA DE DIVISAS CON TRANSFERENCIA DE FONDOS A SOLICITUD DE MINISTERIO DE RELACIONES EXTERIORES SEGUN SOLICITUD 5676 REF: PAGO DE COSTO DE VIDA DEL PERSONAL SERVICIO DIPLOMATICO CONSULAR Y AGREGADOS COMERCIALES DEL MES DE JULIO 2018 SEGUN PLANILLA MIXTA DE RRHH N 071806. LIB. 00099021001 TGN-RECURSOS ORDINARIOS (3987)</t>
  </si>
  <si>
    <t>VENTA DE DIVISAS CON TRANSFERENCIA DE FONDOS A SOLICITUD DE MINISTERIO DE RELACIONES EXTERIORES SEGUN SOLICITUD 5675 REF: PAGO DE HABERES Y COSTO DE VIDA DEL SERVICIO DIPLOMATICO CON DISCAPACIDAD CORRESPONDIENTE AL MES DE JULIO 2018 SEGUN PLANILLA DE RRHH N 071807 LIB. 00099021001 TGN-RECURSOS ORDINARIOS (3987)</t>
  </si>
  <si>
    <t>VENTA DE DIVISAS CON TRANSFERENCIA DE FONDOS A SOLICITUD DE MINISTERIO DE RELACIONES EXTERIORES SEGUN SOLICITUD 5677 REF: PAGO DE HABERES Y COSTO DE VIDA AL PERSONAL DE EMIPAS MADRID CORRESPONDIENTE AL MES DE JULIO 2018 SEGUN PLANILLA DE RRHH N 071803. LIB. 00099021001 TGN-RECURSOS ORDINARIOS (3987)</t>
  </si>
  <si>
    <t>COBRO COSTOS DE PAPELERIA SEGUN TRANSFERENCIA DEL EXTERIOR POR ORDEN DE CONSULADO GENERAL DE BOLIVIA SANTIAGO-CHILE REF.GESTORIA CONSULAR JULIO 2018 LIB. 00010011102 MIN.RELACIONES EXTERIORES - GESTORIA CONSULAR LEY Nº 3108</t>
  </si>
  <si>
    <t>||TRANSFERENCIA DE FONDOS S/G MENSAJES SWIFT NROS. 11437Y 11418 DE LA FECHA. (SECTOR PÚBLICO) DEBITO DE LA LIBRETA 00117012001 DGAC, REPOSICIÓN DE ÚTILES DE ESCRITORIO.</t>
  </si>
  <si>
    <t>00099021001 DEPOSITO DE EFECTIVO, DEPOSITANTE: JOSE ENIO ALARCON SARAVIA, CONCEPTO: REVERSION HABERES DIAS NO TRABAJADOS CORRESP. DEL MES DE ABRIL DE 2018, CUENTA DE DEPOSITO: CUENTA UNICA DEL TESORO</t>
  </si>
  <si>
    <t>00221012001 DEPOSITO DE EFECTIVO, DEPOSITANTE: MELINA MIRIAM APAZA MAMANI  C.I. 4746768  LP., CONCEPTO: DEVOLUCION CREDITO FISCAL PERDIDO FACTURA DE PASAJES AEREOS, CUENTA DE DEPOSITO: CUENTA UNICA DEL TESORO</t>
  </si>
  <si>
    <t>00047084202 DEPOSITO DE EFECTIVO, DEPOSITANTE: FATIMA LUZ PACHECO-SENASAG-TARIJA, CONCEPTO: DEVOLUCION IMPORTE OBSERVADO POR CONSULTORES DE LINEA GESTION 2017, CUENTA DE DEPOSITO: CUENTA UNICA DEL TESORO</t>
  </si>
  <si>
    <t>00526012001 DEPOSITO DE EFECTIVO, DEPOSITANTE: JIMMY CRUZ OSINAGA, CONCEPTO: DEVOLUCION DE VIATICOS, CUENTA DE DEPOSITO: CUENTA UNICA DEL TESORO</t>
  </si>
  <si>
    <t>00016011101 DEPOSITO DE EFECTIVO, DEPOSITANTE: CINTYA CECILIA DELGADILLO BARRON, CONCEPTO: PAGO DE RETENCION DE IMPUESTOS, CUENTA DE DEPOSITO: CUENTA UNICA DEL TESORO</t>
  </si>
  <si>
    <t>00099021001 DEPOSITO DE EFECTIVO, DEPOSITANTE: MARIO GARCIA REA, CONCEPTO: DEVOLUCION DE RECURSOS POR PERCEPCION INDEBIDA, CUENTA DE DEPOSITO: CUENTA UNICA DEL TESORO</t>
  </si>
  <si>
    <t>00526012001 DEPOSITO DE EFECTIVO, DEPOSITANTE: BOLIVIA TV-MARCELO ALVAREZ LUNA, CONCEPTO: DEVOLUCION DE PASAJES, CUENTA DE DEPOSITO: CUENTA UNICA DEL TESORO</t>
  </si>
  <si>
    <t>00526012001 DEPOSITO DE EFECTIVO, DEPOSITANTE: ALVARO MORALES TRUJILLO-BOLIVIA TV, CONCEPTO: DEVOLUCION DE PASAJES, CUENTA DE DEPOSITO: CUENTA UNICA DEL TESORO</t>
  </si>
  <si>
    <t>00099021001 DEPOSITO DE EFECTIVO, DEPOSITANTE: NELY CANQUI SARZURI, CONCEPTO: REVERSION PASAJES PREV 3130, CUENTA DE DEPOSITO: CUENTA UNICA DEL TESORO</t>
  </si>
  <si>
    <t>00099021001 DEPOSITO DE EFECTIVO, DEPOSITANTE: JUAN MAMANI PACO, CONCEPTO: PAGO EX MULTAS DUF-SIN, CUENTA DE DEPOSITO: CUENTA UNICA DEL TESORO</t>
  </si>
  <si>
    <t>00212012001 DEPOSITO DE EFECTIVO, DEPOSITANTE: INRA-DN-MARIELA ABIGAIL PORTUGAL RIVAS, CONCEPTO: DEVOLUCION DE FONDOS EN AVANCE C-31 N° 1419/2018, CUENTA DE DEPOSITO: CUENTA UNICA DEL TESORO</t>
  </si>
  <si>
    <t>00526012001 DEPOSITO DE EFECTIVO, DEPOSITANTE: BOLIVIA TV-FORTUNATO ALIAGA AGUILAR, CONCEPTO: DEVOLUCION DE PASAJE, CUENTA DE DEPOSITO: CUENTA UNICA DEL TESORO</t>
  </si>
  <si>
    <t>00099021001 DEPOSITO DE EFECTIVO, DEPOSITANTE: JOSE MORATO PLAZA, CONCEPTO: DEVOLUCION SALARIO MARZO 2018, CUENTA DE DEPOSITO: CUENTA UNICA DEL TESORO</t>
  </si>
  <si>
    <t>00099021001 DEPOSITO DE EFECTIVO, DEPOSITANTE: JOSE MORATO PLAZA, CONCEPTO: DEVOLUCION SALARIO ABRIL 2018, CUENTA DE DEPOSITO: CUENTA UNICA DEL TESORO</t>
  </si>
  <si>
    <t>00099021001 DEPOSITO DE EFECTIVO, DEPOSITANTE: JOSE MORATO PLAZA, CONCEPTO: DEVOLUCION SALARIO MAYO 2018, CUENTA DE DEPOSITO: CUENTA UNICA DEL TESORO</t>
  </si>
  <si>
    <t>00670012002 DEP.DE CHEQ.AJENOS,RET.DE CAM.,CONCEPTO: COMPRA DE CERTIFICADOS DE NACIMIENTO CON PRESUPUESTO POR DONACION EXTERNA UNICEF,DEP.: TRIBUNAL SUPREMO ELECTORAL , PROCEDENCIA: BANCO UNION S.A., CHEQUE: 10424, FECHA DE EMISION:13/08/2018</t>
  </si>
  <si>
    <t>00099021001 DEP.DE CHEQ.AJENOS,RET.DE CAM.,CONCEPTO: POR REPOSICION DE VALORADA EXTRAVIADA SANTA CRUZ C-31 N° 2072-2017,DEP.: SEGIP- OF NACIONAL , PROCEDENCIA: BANCO UNION S.A., CHEQUE: 12334, FECHA DE EMISION:01/08/2018</t>
  </si>
  <si>
    <t>00099021001 DEP.DE CHEQ.AJENOS,RET.DE CAM.,CONCEPTO: DEVOLUCION DE COTIZACION,DEP.: FUTURO DE BOLIVIA AFP , PROCEDENCIA: BANCO DE CREDITO DE BOLIVIA S.A., CHEQUE: 55388, FECHA DE EMISION:14/08/2018</t>
  </si>
  <si>
    <t>00526012001 DEP.DE CHEQ.AJENOS,RET.DE CAM.,CONCEPTO: DEP.DE PASAJES NO UTILIZADOS BTV PARA LA REVERSION DE PREVENTIVOS SR. PIÑACOBO,DEP.: BOLIVIA TV , PROCEDENCIA: BANCO UNION S.A., CHEQUE: 16244, FECHA DE EMISION:10/08/2018</t>
  </si>
  <si>
    <t>00099021001 DEP.DE CHEQ.AJENOS,RET.DE CAM.,CONCEPTO: PAGO POR DESCUENTO MONTOS EXCEDENTES POR DOBLE PERCEPCION DE RECURSOS PUBLICOS,DEP.: CAJA NACIONAL DE SALUD , PROCEDENCIA: BANCO UNION S.A., CHEQUE: 37623, FECHA DE EMISION:14/08/2018</t>
  </si>
  <si>
    <t>00099021001 DEP.DE CHEQ.AJENOS,RET.DE CAM.,CONCEPTO: REVERSION COMP C-31 1487/2010 DEVLUCION REFRIGERIOS FTE 41,DEP.: SEGIP OFICINA NACIONAL , PROCEDENCIA: BANCO UNION S.A., CHEQUE: 12322, FECHA DE EMISION:27/07/2018</t>
  </si>
  <si>
    <t>00099021001 DEP.DE CHEQ.AJENOS,RET.DE CAM.,CONCEPTO: REVERSION AL COM C-31 1075/2018 DEVOLUCION DE VIATICOS FTE 41,DEP.: SEGIP OFICINA NACIONAL , PROCEDENCIA: BANCO UNION S.A., CHEQUE: 12323, FECHA DE EMISION:27/07/2018</t>
  </si>
  <si>
    <t>00099021001 DEP.DE CHEQ.AJENOS,RET.DE CAM.,CONCEPTO: REVERSION COMP C-31 1075/2018 DEVOLUCION DE VIATICOS FTE 41,DEP.: SEGIP OFICINA NACIONAL , PROCEDENCIA: BANCO UNION S.A., CHEQUE: 12326, FECHA DE EMISION:27/07/2018</t>
  </si>
  <si>
    <t>00099021001 DEP.DE CHEQ.AJENOS,RET.DE CAM.,CONCEPTO: REVERSION COMP C-31 875/2018 DEVOLUCION DE VIATICOS FTE 41,DEP.: SEGIP OFICINA NACIONAL , PROCEDENCIA: BANCO UNION S.A., CHEQUE: 12324, FECHA DE EMISION:27/07/2018</t>
  </si>
  <si>
    <t>00099021001 DEP.DE CHEQ.AJENOS,RET.DE CAM.,CONCEPTO: REVERSION AL COMP C-31 457/2018 DEVOLUCION DE VIATICOS FTE 41,DEP.: SEGIP OFICINA NACIONAL , PROCEDENCIA: BANCO UNION S.A., CHEQUE: 12325, FECHA DE EMISION:27/07/2018</t>
  </si>
  <si>
    <t>00086031101 DEP.DE CHEQ.AJENOS,RET.DE CAM.,CONCEPTO: REVERSION DE FONDOS,DEP.: SERNAP-OTUQUIS , PROCEDENCIA: BANCO UNION S.A., CHEQUE: 854, FECHA DE EMISION:23/07/2018</t>
  </si>
  <si>
    <t>00086031101 DEP.DE CHEQ.AJENOS,RET.DE CAM.,CONCEPTO: DEP. POR INGRESO SISCO JULIO-2018,DEP.: SERNAP-CARRASCO , PROCEDENCIA: BANCO UNION S.A., CHEQUE: 1104, FECHA DE EMISION:31/07/2018</t>
  </si>
  <si>
    <t>00086031101 DEP.DE CHEQ.AJENOS,RET.DE CAM.,CONCEPTO: DEP. RECURSOS POR CONVENIO WWFBOLIVIA-SERNAP,DEP.: SERNAP-OTUQUIS , PROCEDENCIA: BANCO UNION S.A., CHEQUE: 865, FECHA DE EMISION:10/08/2018</t>
  </si>
  <si>
    <t>00020011103 DEPOSITO DE EFECTIVO, DEPOSITANTE: OSCAR RAMIRO FERNANDEZ QUISBERT, CONCEPTO: REVERSION DE OTROS MATERIALES Y SUMINISTROS PREV #5676, CUENTA DE DEPOSITO: CUENTA UNICA DEL TESORO</t>
  </si>
  <si>
    <t>00099021001 DEPOSITO DE EFECTIVO, DEPOSITANTE: OSCAR RAMIRO FERNANDEZ QUISBERT, CONCEPTO: REVERSION PASAJES PREV #5714, CUENTA DE DEPOSITO: CUENTA UNICA DEL TESORO</t>
  </si>
  <si>
    <t>00099021001 DEPOSITO DE EFECTIVO, DEPOSITANTE: PASTOR CESAR ALCON MAYTA, CONCEPTO: DEVOLUCION AL ESCALAFON AL MERITO, CUENTA DE DEPOSITO: CUENTA UNICA DEL TESORO</t>
  </si>
  <si>
    <t>PAGO A FONPLATA PRÉSTAMO BOL 28/2016 VCTO. 15-08-2018 POR CUENTA DE TGN , NTI. 011156 VALOR 15-08-2018 INTERESES USD 22.081,19 COMISIONES USD 31.471,23 CTA. 3987 CUENTA UNICA DEL TESORO-3987 LIB. 00099021001 REF.: COMISIONES BANCARIAS</t>
  </si>
  <si>
    <t>VENTA DE DIVISAS CON TRANSFERENCIA DE FONDOS A SOLICITUD DE MINISTERIO DE RELACIONES EXTERIORES SEGUN SOLICITUD 5679 REF: PAGO DE HABERES Y COSTO DE VIDA AL PERSONAL DEL SERVICIO DIPLOMATICO CONSULAR Y AGREGADOS COMERCIALES CORRESPONDIENTE AL MES DE JULIO 2018 SEGUN PLANILLA DE RRHH N 071801. LIB. 00099021001 TGN-RECURSOS ORDINARIOS (3987)</t>
  </si>
  <si>
    <t>De: 00035011105 TRANSFERENCIA DE RECURSOS A SOLICITUD DEL MINISTERIO DE ECONOMÍA Y FINANZAS PÚBLICAS MEDIANTE NOTA CITE: MEFP/DGAA/UF/N°481/2018 PARA DEVOLVER EL DEPOSITO ERRONEO REGISTRADO CON C-21 SIP N°48 y 49. (H.R.45-1153-D)</t>
  </si>
  <si>
    <t>NUMERO DE LIBRETA CUT: 00099021001 OPERACIÓN E18 TRANSFERENCIA DEL SISTEMA FINANCIERO POR CUENTA DE TERCEROS A LA CUT TRANSFERENCIA PAGO DE MULTAS DEL MES DE JULIO 2018 SERVICIO RECAUDACION SEGIP 2</t>
  </si>
  <si>
    <t>||COBRO NOTIFICACION ENMIENDA CARTA DE CREDITO STANDBY N°GC2009515000281 BS220 Y EMISION DE CBTE. CONTABLE BS50.- CGO. LIB. 00597019202 YLB-DES INT. SALMUERA SALAR DE UYUNI PLANTA INDUSTRIAL</t>
  </si>
  <si>
    <t>VENTA DE DIVISAS CON TRANSFERENCIA DE FONDOS A SOLICITUD DE MINISTERIO DE LA PRESIDENCIA SEGUN SOLICITUD 5683 REF: DIVISAS USD 11,387.50 PAGO SALDO A ROYAL FBO SERVICE S.A POR SERVICIOS PRESTADOS A AERONAVE FAB 001 VIAJE PRESIDENCIAL REALIZADO AL CARIBE DEL 22 AL 24 ABRIL 2018, PAGO A BANCO BBVA PAR LIB. 00099021001 TGN-RECURSOS ORDINARIOS (3987)</t>
  </si>
  <si>
    <t>VENTA DE DIVISAS CON TRANSFERENCIA DE FONDOS A SOLICITUD DE MINISTERIO DE LA PRESIDENCIA SEGUN SOLICITUD 5684 REF: DIVISAS 64,792.40 PAGO A ROYAL FBO SERVICE S.A. POR SERVICIOS PRESTADOS A AERONAVE FAB 001 EN VIAJE PRESIDENCIAL A LA HAYA HOLANDA DEL 24 AL 27 MARZO 2018, PAGO A BANCO BBVA PARAGUAY S. LIB. 00099021001 TGN-RECURSOS ORDINARIOS (3987)</t>
  </si>
  <si>
    <t>VENTA DE DIVISAS CON TRANSFERENCIA DE FONDOS A SOLICITUD DE MINISTERIO DE LA PRESIDENCIA SEGUN SOLICITUD 5685 REF: DIVISAS USD 74,672.63 PAGO A ROYAL FBO SERVICE S.A. POR SERVICIOS PRESTADOS A AERONAVE FAB 001 EN VIAJE PRESIDENCIAL A LA HAYA HOLANDA DEL 15 AL 21 MARZO 2018, PAGO A BANCO BBVA PARAGUA LIB. 00099021001 TGN-RECURSOS ORDINARIOS (3987)</t>
  </si>
  <si>
    <t>VENTA DE DIVISAS CON TRANSFERENCIA DE FONDOS A SOLICITUD DE MINISTERIO DE DESARROLLO PRODUCTIVO Y ECONOMIA PLURAL SEGUN SOLICITUD 5696 REF: ADQUISICION DE DIVISAS PARA TRANSFERENCIA A LA REPUBLICA DE MEXICO, PARA PAGO A LA AGENCIA ADUANERA ESTRATEGIA INTERNACIONAL GANE S.C., POR TRAMITES ADUANEROS P LIB. 00041031107 MPM-INSTITUTO BOLIVIANO DE METROLOGIA</t>
  </si>
  <si>
    <t>VENTA DE DIVISAS CON TRANSFERENCIA DE FONDOS A SOLICITUD DE MINISTERIO DE LA PRESIDENCIA SEGUN SOLICITUD 5682 REF: DIVISAS USD 13,490.00 PAGO A ROCKWELL COLLINS SERVICIO ANUAL ACTUALIZACION DATOS DE NAVEGACION Y CONTENIDO AVIONICA PARA AERONAVES FAB 047 Y FAB 048, PAGO BANK OF AMERICA, CUENTA 445118 LIB. 00099021001 TGN-RECURSOS ORDINARIOS (3987)</t>
  </si>
  <si>
    <t>COBRO COSTOS DE PAPELERIA SEGUN TRANSFERENCIA DEL EXTERIOR POR ORDEN DE EMBAJADA DEL ESTADO PLURINACIONAL DE BOLIVIA EN ALEMANIA REF.: RECAUDACION GESTORIA CONSULAR JULIO 2018 LIB. 00010011102 MIN.RELACIONES EXTERIORES - GESTORIA CONSULAR LEY Nº 3108</t>
  </si>
  <si>
    <t>COBRO COSTOS DE PAPELERIA SEGUN TRANSFERENCIA DEL EXTERIOR POR ORDEN DE EMBAJADA DE BOLIVIA CONSULADO-MEXICO LIB. 00010011102 MIN.RELACIONES EXTERIORES - GESTORIA CONSULAR LEY Nº 3108</t>
  </si>
  <si>
    <t>'TRANSFERENCIA DE FONDOS||S/G. CITE: MEFP/VTCP/DGCP/UODP-704/2018 DE LA FECHA, DEL MIN.DE ECONOMIA Y FINANZAS PUBLICAS.(HRE-TSO-4418), PAGO BTS EXTRABURSATIL  VENCIMIENTO 16 DE AGOSTO DE 2018 D.S. N° 1121 DE 11 DE ENERO DE 2012. DEBITO DE LA LIBRETA N° 00099021001 TGN-RECURSOS ORDINARIOS MN.</t>
  </si>
  <si>
    <t>A:00099021001 A requerimiento de la Unidad de Administración e Información Salarial (UAIS), con nota interna CITE: MEFP/VTCP/DGPOT/UAIS/N° 4515/2018, en la cual solicita la reversión definitiva de las boletas de pago solicitados por el SENASIR, consignada en el Comprobante de Pago N° 71648, H.R. 6-22059-R/4122.</t>
  </si>
  <si>
    <t>A:00099021001 A requerimiento de la Unidad de Administración e Información Salarial (UAIS), con nota interna CITE: MEFP/VTCP/DGPOT/UAIS/N° 4516/2018, en la cual solicita la reversión definitiva de las boletas de pago solicitados por el SENASIR, consignada en el Comprobante de Pago N° 71649, H.R. 6-22059-R/4122.</t>
  </si>
  <si>
    <t>00099021001 DEPOSITO DE EFECTIVO, DEPOSITANTE: VICENTE WALDO AGUIRRE TARQUINO, CONCEPTO: EN ATENCION A NOTA MEFP/DGAA/UF/ N° 005/2018, CUENTA DE DEPOSITO: CUENTA UNICA DEL TESORO</t>
  </si>
  <si>
    <t>00020031101 DEPOSITO DE EFECTIVO, DEPOSITANTE: CARLOS ANDRES CARVAJAL MALDONADO, CONCEPTO: REVERSION VIATICOS, CUENTA DE DEPOSITO: CUENTA UNICA DEL TESORO</t>
  </si>
  <si>
    <t>00344012001 DEPOSITO DE EFECTIVO, DEPOSITANTE: FAVIOLA BELTRAN, CONCEPTO: DEVOLUCION CORRESPONDIENTE AL PREV. 141, CUENTA DE DEPOSITO: CUENTA UNICA DEL TESORO</t>
  </si>
  <si>
    <t>00344012001 DEPOSITO DE EFECTIVO, DEPOSITANTE: FAVIOLA BELTRAN, CONCEPTO: DEVOLUCION CORRESPONDIENTE AL PREV. 224, CUENTA DE DEPOSITO: CUENTA UNICA DEL TESORO</t>
  </si>
  <si>
    <t>00099021001 DEPOSITO DE EFECTIVO, DEPOSITANTE: ANASTACIO QUELCA MIXTO, CONCEPTO: COMPROMISO DE DEVOLUCION DE DEUDA, CUENTA DE DEPOSITO: CUENTA UNICA DEL TESORO</t>
  </si>
  <si>
    <t>00099021001 DEPOSITO DE EFECTIVO, DEPOSITANTE: MILDRED GLORIA PEREZ PAPUTSACHIS, CONCEPTO: DEVOLUCION POR DOBLE PERCEPCION, CUENTA DE DEPOSITO: CUENTA UNICA DEL TESORO</t>
  </si>
  <si>
    <t>00099021001 DEPOSITO DE EFECTIVO, DEPOSITANTE: MARIA ELENA SANCHEZ, CONCEPTO: DEVOLUCION DE RETROACTIVO, CUENTA DE DEPOSITO: CUENTA UNICA DEL TESORO</t>
  </si>
  <si>
    <t>00099021001 DEPOSITO DE EFECTIVO, DEPOSITANTE: FUNDACION BRIGADA MEDICA CUBANA, CONCEPTO: DEVOLUCION POR CONCEPTO DE ESTIPENDIO CORRESPONDIENTE MES JULIO, CUENTA DE DEPOSITO: CUENTA UNICA DEL TESORO</t>
  </si>
  <si>
    <t>00099021001 DEPOSITO DE EFECTIVO, DEPOSITANTE: MINISTERIO DE DEPORTES-LUIS OROZCO, CONCEPTO: DEVOLUCION DE SALDO NO UTILIZADO FONDOS EN AVANCE COPA ESTADO PLURINACIONAL 2017-2018, CUENTA DE DEPOSITO: CUENTA UNICA DEL TESORO</t>
  </si>
  <si>
    <t>00099021001 DEPOSITO DE EFECTIVO, DEPOSITANTE: FUNDACION BRIGADA MEDICA CUBANA, CONCEPTO: DEV.CONCEPTO DE MANTENIMIENTO Y REPARACION DE VEHICULOS CORRESPONDIENTE MES JULIO, CUENTA DE DEPOSITO: CUENTA UNICA DEL TESORO</t>
  </si>
  <si>
    <t>00099021001 DEPOSITO DE EFECTIVO, DEPOSITANTE: FUNDACION BRIGADA MEDICA CUBANA, CONCEPTO: DEVOLUCION POR CONCEPTO DE COMUNICACIONES CORRESPONDIENTE MES JULIO, CUENTA DE DEPOSITO: CUENTA UNICA DEL TESORO</t>
  </si>
  <si>
    <t>00580012001 DEPOSITO DE EFECTIVO, DEPOSITANTE: SARAVIA HUANCA JOSE LEONARDO, CONCEPTO: DEVOLUCION DE UN DIA DE SALARIO DEL MES DE ABRIL 2018, CUENTA DE DEPOSITO: CUENTA UNICA DEL TESORO</t>
  </si>
  <si>
    <t>00099021001 DEPOSITO DE EFECTIVO, DEPOSITANTE: FUNDACION BRIGADA MEDICA CUBANA, CONCEPTO: DEVOLUCION POR CONCEPTO DE GAS LICUADO CORRESPONDIENTE MES JULIO, CUENTA DE DEPOSITO: CUENTA UNICA DEL TESORO</t>
  </si>
  <si>
    <t>00099021001 DEPOSITO DE EFECTIVO, DEPOSITANTE: FUNDACION BRIGADA MEDICA CUBANA, CONCEPTO: DEVOLUCION POR CONCEPTO DE ALIMENTO CORRESPONDIENTE AL MES DE JULIO, CUENTA DE DEPOSITO: CUENTA UNICA DEL TESORO</t>
  </si>
  <si>
    <t>00099021001 DEPOSITO DE EFECTIVO, DEPOSITANTE: FUNDACION BRIGADA MEDICA CUBANA, CONCEPTO: DEV.POR CONCEPTO DE COMBUSTIBLE,ACEITES CORRESPONDIENTES AL MES DE JULIO, CUENTA DE DEPOSITO: CUENTA UNICA DEL TESORO</t>
  </si>
  <si>
    <t>00373024103 DEPOSITO DE EFECTIVO, DEPOSITANTE: JULIA MAMANI GUARACHI, CONCEPTO: DEVOLUCION FDI-CIERRE DE PROYECTO VIGENTES TRANSFERIDOS POR EL FDPPIOYCC, CUENTA DE DEPOSITO: CUENTA UNICA DEL TESORO</t>
  </si>
  <si>
    <t>00344012001 DEPOSITO DE EFECTIVO, DEPOSITANTE: GLORIA HUANCA CALLISAYA, CONCEPTO: DEVOLUCION DE SALDO DE LA REUNION DE SOCIALIZACION DE NR EN COBIJA, CUENTA DE DEPOSITO: CUENTA UNICA DEL TESORO</t>
  </si>
  <si>
    <t>00099021001 DEPOSITO DE EFECTIVO, DEPOSITANTE: DANIEL GUZMAN BARZOLA, CONCEPTO: DEVOLUCION DE 2 DIAS DE HABER DE DICIEMBRE 2016 DEL SR. DANIEL GUZMAN BARZOLA, CUENTA DE DEPOSITO: CUENTA UNICA DEL TESORO</t>
  </si>
  <si>
    <t>00099021001 DEPOSITO DE EFECTIVO, DEPOSITANTE: HERNAN BARRERA BELLIDO, CONCEPTO: PASAJES AL INTERIOR DEL PAIS, CUENTA DE DEPOSITO: CUENTA UNICA DEL TESORO</t>
  </si>
  <si>
    <t>00099021001 DEPOSITO DE EFECTIVO, DEPOSITANTE: ZACARIAS GUTIERREZ CONDORI, CONCEPTO: PASAJES AL INTERIOR DEL PAIS, CUENTA DE DEPOSITO: CUENTA UNICA DEL TESORO</t>
  </si>
  <si>
    <t>00099021001 DEPOSITO DE EFECTIVO, DEPOSITANTE: GUIDO FAVIAN MAMANI HUANCA, CONCEPTO: PASAJES AL INTERIOR DEL PAIS, CUENTA DE DEPOSITO: CUENTA UNICA DEL TESORO</t>
  </si>
  <si>
    <t>00099021001 DEPOSITO DE EFECTIVO, DEPOSITANTE: CALIXTO ALANOCA SUNTURA, CONCEPTO: PASAJES AL INTERIOR DEL PAIS, CUENTA DE DEPOSITO: CUENTA UNICA DEL TESORO</t>
  </si>
  <si>
    <t>00099021001 DEPOSITO DE EFECTIVO, DEPOSITANTE: FRANZ MENDOZA CHURA, CONCEPTO: PASAJES AL INTERIOR DEL PAIS, CUENTA DE DEPOSITO: CUENTA UNICA DEL TESORO</t>
  </si>
  <si>
    <t>00099021001 DEPOSITO DE EFECTIVO, DEPOSITANTE: LUCIO CRUZ QUISPE, CONCEPTO: PASAJES AL INTERIOR DEL PAIS, CUENTA DE DEPOSITO: CUENTA UNICA DEL TESORO</t>
  </si>
  <si>
    <t>00099021001 DEPOSITO DE EFECTIVO, DEPOSITANTE: GROVER CHOQUE HUANCA QUISBERT, CONCEPTO: PASAJES AL INTERIOR DEL PAIS, CUENTA DE DEPOSITO: CUENTA UNICA DEL TESORO</t>
  </si>
  <si>
    <t>00099021001 DEPOSITO DE EFECTIVO, DEPOSITANTE: ROGER GUZMAN SOTO, CONCEPTO: PASAJES AL INTERIOR DEL PAIS, CUENTA DE DEPOSITO: CUENTA UNICA DEL TESORO</t>
  </si>
  <si>
    <t>00099021001 DEPOSITO DE EFECTIVO, DEPOSITANTE: GONZALO LIMACHI POMA, CONCEPTO: PASAJES AL INTERIOR DEL PAIS, CUENTA DE DEPOSITO: CUENTA UNICA DEL TESORO</t>
  </si>
  <si>
    <t>00099021001 DEPOSITO DE EFECTIVO, DEPOSITANTE: JUAN CARLOS CALLE MOLLO, CONCEPTO: PASAJES AL INTERIOR DEL PAIS, CUENTA DE DEPOSITO: CUENTA UNICA DEL TESORO</t>
  </si>
  <si>
    <t>00099021001 DEPOSITO DE EFECTIVO, DEPOSITANTE: RAUL CONDORI OCHOA, CONCEPTO: PASAJES AL INTERIOR DEL PAIS, CUENTA DE DEPOSITO: CUENTA UNICA DEL TESORO</t>
  </si>
  <si>
    <t>00660012006 DEP.DE CHEQ.AJENOS,RET.DE CAM.,CONCEPTO: RECUPERACION DE 1 DIA DE AGUINALDO GESTION 2016 LEANDRA PORCO,DEP.: ORGANO JUDICIAL - DAF NACIONAL , PROCEDENCIA: BANCO UNION S.A., CHEQUE: 2588, FECHA DE EMISION:14/08/2018</t>
  </si>
  <si>
    <t>00099021001 DEP.DE CHEQ.AJENOS,RET.DE CAM.,CONCEPTO: DEVOLUCION POR COMPRA DE COMBUSTIBLE DEL VIAJE A LA CIUDAD DE CORUMBA 29-07 AL 01-08-2018,DEP.: MARIA ANGELICA TARIFA BORDA ATT , PROCEDENCIA: BANCO UNION S.A., CHEQUE: 5409, FECHA DE EMISION:15/08/2018</t>
  </si>
  <si>
    <t>00099021001 DEPOSITO DE EFECTIVO, DEPOSITANTE: SENAPE, CONCEPTO: PUBLICACION PAGADA AL CONTADO TENIENDO UN VALOR MENOR AL PRESUPUESTO, CUENTA DE DEPOSITO: CUENTA UNICA DEL TESORO</t>
  </si>
  <si>
    <t>VENTA DE DIVISAS CON TRANSFERENCIA DE FONDOS A SOLICITUD DE MINISTERIO DE ECONOMIA Y FINANZAS PUBLICAS SEGUN SOLICITUD 5695 REF: PAGO A DEXIA BANQUE INTERNATIONALE LUXEMBOURG CUENTA LU020020484786518300 (THE BANK OF NEW YORK MELLON - LUXEMBOURG), POR COMISION DE AGENTE PAGADOR TRUSTEE (PAYING AGENT LIB. 00099021001 TGN-RECURSOS ORDINARIOS (3987) POR DIFERENCIAL CAMBIARIO</t>
  </si>
  <si>
    <t>VENTA DE DIVISAS CON TRANSFERENCIA DE FONDOS A SOLICITUD DE MINISTERIO DE ECONOMIA Y FINANZAS PUBLICAS SEGUN SOLICITUD 5695 REF: PAGO A DEXIA BANQUE INTERNATIONALE LUXEMBOURG CUENTA LU020020484786518300 (THE BANK OF NEW YORK MELLON - LUXEMBOURG), POR COMISION DE AGENTE PAGADOR TRUSTEE (PAYING AGENT LIB. 00099021001 TGN-RECURSOS ORDINARIOS (3987)</t>
  </si>
  <si>
    <t>TRANSFERENCIA RECIBIDA DEL EXTERIOR SEGÚN MENSAJES SWIFT Nos. 11579-11578 (REM.EXT.) DE FECHA 16-08-2018 POR DESEMBOLSO DE CAF PRÉSTAMO CFA009272 PROY.CARR.DOBLE VÍA SC-WARNES SOLICITUD DE DESEMBOLSO NRO. 17 LIBRETA N° 00291012002 ABC-RECURSOS PROPIOS REF.: UTILES DE ESCRITORIO</t>
  </si>
  <si>
    <t>NUMERO DE LIBRETA CUT: 00291014353 OPERACIÓN E18 TRANSFERENCIA DEL SISTEMA FINANCIERO POR CUENTA DE TERCEROS A LA CUT ABONO PARA CUENTA CUT 3987069001 LIBRETA 00291014353 DE LA CUENTA UNICA DEL TESORO A SOLICITUD DE ACCIONA INGENIERIA SA SUCURSAL BOLIVIA</t>
  </si>
  <si>
    <t>VENTA DE DIVISAS CON TRANSFERENCIA DE FONDOS A SOLICITUD DE COMITE ORG.DE LOS XI JUEGOS SURAMERICANOS CBBA 2018 CODESUR SEGUN SOLICITUD 5694 REF: PAGO A ODESUR DEL 10 POR CIENTO CORRESPONDIENTE A LA VENTA DE ENTRADAS DE LOS XI JUEGOS SURAMERICANOS COCHABAMBA 2018 SEGUN ACUERDO DE RESPONSABILIDADES Y LIB. 00099021001 TGN-RECURSOS ORDINARIOS (3987)</t>
  </si>
  <si>
    <t>||COMISIONES QUE COBRA EL NOVO BANCO S.A. POR EL PAGO DEL PRESTAMO DE PDVSA SA137065 VCTO. 28/05/2018 POR CUENTA DE YPFB, SEGUN COD.LIQ.010729 DEL 25-05-2018 E INFORME BCB-GOI-SOEXT-DDEX-INF-2018-51 DEL 25/05/2018 LIBRETA 00513012004 LPB-YPFB-UNICOMERCIAL (4030005415/1-2188907)</t>
  </si>
  <si>
    <t>||COMISIONES QUE COBRA EL NOVO BANCO S.A. POR EL PAGO DEL PRESTAMO DE PDVSA SA137065 VCTO. 28/05/2018 POR CUENTA DE YPFB, SEGUN COD.LIQ.010729 DEL 25-05-2018 E INFORME BCB-GOI-SOEXT-DDEX-INF-2018-51 DEL 25/05/2018 LIBRETA 00513012004 LPB-YPFB-UNICOMERCIAL (4030005415/1-2188907) REF.:UT.DE ESCR.,GASTOS DE COMUNIC</t>
  </si>
  <si>
    <t>'TRANSFERENCIA DE FONDOS||S/G. CITE: MEFP/VTCP/DGCP/UODP-714/2018 DE LA FECHA, DEL MIN.DE ECONOMIA Y FINANZAS PUBLICAS.(HRE-TSO-4428), PAGO BTS EXTRABURSATIL  VENCIMIENTO 17 DE AGOSTO DE 2018 D.S. N° 1121 DE 11 DE ENERO DE 2012. DEBITO DE LA LIBRETA N° 00099021001 TGN-RECURSOS ORDINARIOS MN.</t>
  </si>
  <si>
    <t>||AMPLIACION DE VALIDEZ 0,15% S/USD2.920.500.-POR 137 DIAS,COMISION ENMIENDA LC BS220.-REEMB.GSTS.COMUNICACION BS220.-Y EMISION COMP.CONTABLE BS50.-,S/G NOTA YLB-GEE:887/2018,14/08/18 REF.:I-2017-026 P/C YACIMIENTOS DE LITIO BOLIVIANOS A/F JEOL USA INC. LIB.00597019201 INDUSTRIALIZACION DE LOS RECURSOS EVAPORITICOS REF.:COMIS.ENMIENDAS LC I-2017-026</t>
  </si>
  <si>
    <t>VENTA DE DIVISAS CON TRANSFERENCIA DE FONDOS A SOLICITUD DE AGENCIA BOLIVIANA ESPACIAL - ABE SEGUN SOLICITUD 5699 REF: C-31 494 SE AUTORIZA EL PAGO A LA EMPRESA GILAT SATELITE NETWOKS LIMITADA POR EL SERVICIO DE SOPORTE (SATCARE) PARA EL HUB SKYEDGE II - C DE LA AGENCIA BOLIVIANA ESPACIAL - ABE, CO LIB. 00585012002 ABE - VENTA DE SERVICIOS COMUNICACIÓN</t>
  </si>
  <si>
    <t>TRANSFERENCIA DEL EXTERIOR SEGUN SWIFT 11582 DE FECHA 16/08/2018 ORDENANTE: CONSULADO DE BOLIVIA EN MADRID ESPAÑA REF.: RECAUDACION JULIO 2018 LIB. 00340012004 SEGIP-RECAUDACION EXTERIOR-LICENCIAS DE CONDUCIR</t>
  </si>
  <si>
    <t>VENTA DE DIVISAS CON TRANSFERENCIA DE FONDOS A SOLICITUD DE AGENCIA BOLIVIANA ESPACIAL - ABE SEGUN SOLICITUD 5700 REF: SE AUTORIZA EL PAGO A LA EMPRESA INTEK SOLUTIONS LLC. POR LA ADQUISICION DE UNA LICENCIA ANUAL SD UNIDIRECCIONAL, PARA SERVICIOS DE TRANSPORTE AUDIVISUAL HASTA EL HEADEND DE LA ABE, LIB. 00585012002 ABE - VENTA DE SERVICIOS COMUNICACIÓN</t>
  </si>
  <si>
    <t>COBRO COSTOS DE PAPELERIA SEGUN TRANSFERENCIA DEL EXTERIOR POR ORDEN DE CONSULADO DE BOLIVIA EN MADRID ESPAÑA REF.: RECAUDACION JULIO 2018 LIB. 00340012003 RECAUDACION EXTRANJERIA - C.I. -L.C.</t>
  </si>
  <si>
    <t>TRANSFERENCIA DEL EXTERIOR SEGUN SWIFT 11647 DE FECHA 16/08/2018 ORDENANTE: CONSULADO GENERAL DE BOLIVIA EN WASHINGTON DC REF.: RECAUDACION JULIO 18 LIB. 00340012005 SEGIP - RECAUDACION EXTERIOR - CEDULAS DE IDENTIDAD</t>
  </si>
  <si>
    <t>COBRO COSTOS DE PAPELERIA SEGUN TRANSFERENCIA DEL EXTERIOR POR ORDEN DE CONSULADO GENERAL DE BOLIVIA EN WASHINGTON DC REF.: RECAUDACION JULIO 18 LIB. 00340012003 RECAUDACION EXTRANJERIA - C.I. -L.C.</t>
  </si>
  <si>
    <t>'COBRO DE'||UTILES DE ESCRITORIO POR EL COMPROBANTE CONTABLE NRO. 0929929 DE LA FECHA, SEGÚN CORREO ELECTRÓNICO DE YPFB DE F. 23/01/2018. DEBITO DE LA LIBRETA 00513022001 YPFB  OPERACIONES.</t>
  </si>
  <si>
    <t>||TRANSFERENCIA DE FONDOS S/G. MENSAJE SWIFT NRO. 11638 DE LA FECHA. (SECTOR PÚBLICO). DEBITO DE LA LIBRETA 00117012001 DGAC, REPOSICION UTILES DE ESCRITORIO.</t>
  </si>
  <si>
    <t>A:00099021001 TRANSFERENCIA DE RECURSOS A SOLICITUD DEL MINISTERIO DE SALUD CORRESPONDIENTE A SALDOS DE RECURSOS DEL BONO MADRE NIÑO-NIÑA JUANA AZURDUY S/G NOTA CITE: MS/BJA/CE/384/2018. H.R. 6-23006-R.</t>
  </si>
  <si>
    <t>NUMERO DE LIBRETA CUT: 00990204115 OPERACIÓN E18 TRANSFERENCIA DEL SISTEMA FINANCIERO POR CUENTA DE TERCEROS A LA CUT EJECUCION DE BOLETA BGNC-1000112273 A SOLICITUD DE MINISTERIO DE LA PRESIDENCIA UNIDAD DE PROYECTOS ESPECIALES UPRE SEGUN CITE MP UPRE 03404 18</t>
  </si>
  <si>
    <t>A:00099021001 Transferencia que efectuamos a requerimiento de la Unidad de Administración e Información Salarial según nota CITE: MEFP/VTCP/DGPOT/UAIS/No.4587/2018, por concepto de reversión definitiva correspondiente al SENASIR, misma que se encuentra consignada en el comprobante de pago No.71656.H.R. 6-23215-R/4194-R</t>
  </si>
  <si>
    <t>00526012001 DEPOSITO DE EFECTIVO, DEPOSITANTE: BOLIVIA TV GUADALUPO VELASCO DE LA BARRA, CONCEPTO: DEVOLUCION PASAJES, CUENTA DE DEPOSITO: CUENTA UNICA DEL TESORO</t>
  </si>
  <si>
    <t>00526012001 DEPOSITO DE EFECTIVO, DEPOSITANTE: BOLIVIA TV EDUARDO LUIS CHAVEZ GUACHALLA, CONCEPTO: DEVOLUCION DE PASAJES, CUENTA DE DEPOSITO: CUENTA UNICA DEL TESORO</t>
  </si>
  <si>
    <t>00099021001 DEPOSITO DE EFECTIVO, DEPOSITANTE: VIRGINIA LUNA MENDOZA, CONCEPTO: DEVOLUCION DE RETROACTIVO, CUENTA DE DEPOSITO: CUENTA UNICA DEL TESORO</t>
  </si>
  <si>
    <t>00099021001 DEPOSITO DE EFECTIVO, DEPOSITANTE: JUSTINA VALLEJOS ROSA VDA DE MAYTA, CONCEPTO: EN RELACION A LA CUANTIFICACION ECONOMICA DEL SUELDO COBRADO, PARA LA DEVOLUCION PLANTEADA ADEMAS DE, CUENTA DE DEPOSITO: CUENTA UNICA DEL TESORO</t>
  </si>
  <si>
    <t>00234014202 DEPOSITO DE EFECTIVO, DEPOSITANTE: ALVARO ORTIZ, CONCEPTO: DEVOLUCION C31-875 PARTIDA 31110, CUENTA DE DEPOSITO: CUENTA UNICA DEL TESORO</t>
  </si>
  <si>
    <t>00099021001 DEPOSITO DE EFECTIVO, DEPOSITANTE: JULIETA VILLAFAN OJEDA, CONCEPTO: DEVOLUCION DE PAGO INDEVIDO, CUENTA DE DEPOSITO: CUENTA UNICA DEL TESORO</t>
  </si>
  <si>
    <t>00099021001 DEPOSITO DE EFECTIVO, DEPOSITANTE: INCHAUSTE RIOJA IVAN PATRICIO, CONCEPTO: REVERSION POR VIATICOS POR VIAJES AL INTERIOR DELPAIS PREV 3957, CUENTA DE DEPOSITO: CUENTA UNICA DEL TESORO</t>
  </si>
  <si>
    <t>00099021001 DEPOSITO DE EFECTIVO, DEPOSITANTE: INCHAUSTE RIOJA IVAN PATRICIO COL MILITAR DEL EJER, CONCEPTO: REVERSION POR PASAJES AL INTERIOR DEL PAIS MOV PARADA MILITAR FFAA PREV. 3956, CUENTA DE DEPOSITO: CUENTA UNICA DEL TESORO</t>
  </si>
  <si>
    <t>00132039201 DEPOSITO DE EFECTIVO, DEPOSITANTE: SEDEM/ECEBOL, CONCEPTO: DEVOLUCION FONDOS EN AVANCE C-31 - 719, CUENTA DE DEPOSITO: CUENTA UNICA DEL TESORO</t>
  </si>
  <si>
    <t>00212082001 DEPOSITO DE EFECTIVO, DEPOSITANTE: BRIGIDA APAZA MAMANI, CONCEPTO: DEVOLUCION DE VIATICOS, CUENTA DE DEPOSITO: CUENTA UNICA DEL TESORO</t>
  </si>
  <si>
    <t>00373024103 DEPOSITO DE EFECTIVO, DEPOSITANTE: SILVERIA QUISBERT VDA DE CALLE, CONCEPTO: DEVOLUCION DEL DINERO QUE SOBRO AL FONDO INDIGENA, CUENTA DE DEPOSITO: CUENTA UNICA DEL TESORO</t>
  </si>
  <si>
    <t>00099021001 DEP.DE CHEQ.AJENOS,RET.DE CAM.,CONCEPTO: COMPENSACION MENSUAL COTIZACIONES,DEP.: FUTURO DE BOLIVIA  S.A.  AFP , PROCEDENCIA: BANCO DE CREDITO DE BOLIVIA S.A., CHEQUE: 55394, FECHA DE EMISION:17/08/2018</t>
  </si>
  <si>
    <t>00099021001 DEP.DE CHEQ.AJENOS,RET.DE CAM.,CONCEPTO: FRACCION COMPLEMENTARIA MENSUAL,DEP.: FUTURO DE BOLIVIA  S.A.  AFP , PROCEDENCIA: BANCO DE CREDITO DE BOLIVIA S.A., CHEQUE: 55395, FECHA DE EMISION:17/08/2018</t>
  </si>
  <si>
    <t>00035011104 DEP.DE CHEQ.AJENOS,RET.DE CAM.,CONCEPTO: VENTA DE PUBLICACION MEMORIA DE LA ECONOMIA BOLIVIANA 2017 MES DE JULIO/18,DEP.: UNIDAD DE COMUNICACION SOCIAL , PROCEDENCIA: BANCO UNION S.A., CHEQUE: 739, FECHA DE EMISION:09/08/2018</t>
  </si>
  <si>
    <t>00035011104 DEP.DE CHEQ.AJENOS,RET.DE CAM.,CONCEPTO: VENTA DE PUBLICACIONES MEMORIA DE LA ECONOMIA BOLIVIANA 2017 MES DE JUNIO/18,DEP.: UNIDAD DE COMUNICACION SOCIAL , PROCEDENCIA: BANCO UNION S.A., CHEQUE: 738, FECHA DE EMISION:09/08/2018</t>
  </si>
  <si>
    <t>00670014101 DEP.DE CHEQ.AJENOS,RET.DE CAM.,CONCEPTO: REFRENDO CARTAS ORGANICAS GAM PALOS BLANCOS,DEP.: GOBIERNO AUTONOMO MUNICIPAL PALOS BLANCOS , PROCEDENCIA: BANCO UNION S.A., CHEQUE: 13386, FECHA DE EMISION:16/08/2018</t>
  </si>
  <si>
    <t>00587012001 DEP.DE CHEQ.AJENOS,RET.DE CAM.,CONCEPTO: PAGO POR INCAPACIDAD TEMPORAL DEL PERSONAL DE LA EMP ESTRATEGICA BOLIVIANA DE CONSTRUCCION MES JUNIO,DEP.: CAJA DE SALUD DE CAMINOS</t>
  </si>
  <si>
    <t>De: 00099024113 Transferencia en cumplimiento al DS N°0913 de 15/06/2011 y el Convenio Intergubernativo de Financiamiento UPRE-CIF-IG 034/2017, suscrito entre la UPRE y el GAM Punata, Proyecto “Construcción Graderías Oeste, Norte y Sud Estadium Municipal Punata”, correspondiente al pago de la planilla Nº 4, según la UPRE.</t>
  </si>
  <si>
    <t>De: 00099024113 Transferencia en cumplimiento al DS N°0913 de 15/06/2011 y el Convenio Intergubernativo de Financiamiento UPRE-CIF-IG/436/2016, suscrito entre la UPRE y el GAM San Pedro, Proyecto “Construcción Módulo Educativo U.E. Sagrado Corazón”, correspondiente al pago de la planilla Nº 2, según la UPRE.</t>
  </si>
  <si>
    <t>De: 00099024113 Transferencia en cumplimiento al DS N°0913 de 15/06/2011 y el Convenio Intergubernativo de Financiamiento UPRE-CIF-IG 1092/2017, suscrito entre la UPRE y el GAM Villa Tunari, Proyecto “Construcción 10 Aulas y Servicios Sanitarios U.E. Cristal Mayu D-10”, correspondiente al pago de la planilla Nº 3, según la UPRE.</t>
  </si>
  <si>
    <t>COBRO COSTOS DE PAPELERIA POR REGULARIZACION DE TRANSFERENCIA DEL EXTERIOR POR ORDEN DE CONSULADO DE BOLIVIA EN SS DE JUJUY-ARGENTINA LIB. 00010011102 MIN.RELACIONES EXTERIORES - GESTORIA CONSULAR LEY Nº 3108</t>
  </si>
  <si>
    <t>VENTA DE DIVISAS CON TRANSFERENCIA DE FONDOS A SOLICITUD DE MINISTERIO DE LA PRESIDENCIA SEGUN SOLICITUD 5710 REF: DIVISAS USD 31,624.38 PAGO A ROYAL FBO SERVICE POR SERVICIOS PRESTADOS A AERONAVE FAB 002 EN TRASLADO A WILMIGTON EEUU PARA SU MANTENIMIENTO DEL 28 AL 16 DE MAYO 2018, PAGO AL BANCO BBV LIB. 00099021001 TGN-RECURSOS ORDINARIOS (3987)</t>
  </si>
  <si>
    <t>TRANSFERENCIA DE FONDOS AL EXTERIOR A SOLICITUD DE TESORO GENERAL DE LA NACION SEGUN SOLICITUD 5715 REF: PAGO POR CUARENTA MIL PIEZAS DE LIBRETAS DE PASAPORTE DE LECTURA MECANICA (LPLM) A LA EMPRESA IN IMPRIMERIE NATIONALE LIB. 00099021001 TGN-RECURSOS ORDINARIOS (3987)</t>
  </si>
  <si>
    <t>VENTA DE DIVISAS CON TRANSFERENCIA DE FONDOS A SOLICITUD DE MINISTERIO DE LA PRESIDENCIA SEGUN SOLICITUD 5711 REF: DIVISAS USD 13,401.50 PAGO A ROYAL FBO SERVICE S.A POR SERVICIOS PRESTADOS A AERONAVE FAB 001 VIAJE PRESIDENCIAL A SAN JOSE COSTA RICA 7 Y 8 MAYO 2018, PAGO A BANCO BBVA PARAGUAY S.A. C LIB. 00099021001 TGN-RECURSOS ORDINARIOS (3987)</t>
  </si>
  <si>
    <t>VENTA DE DIVISAS CON TRANSFERENCIA DE FONDOS A SOLICITUD DE MINISTERIO DE LA PRESIDENCIA SEGUN SOLICITUD 5712 REF: DIVISAS USD 52,737.09 PAGO A ROYAL FBO SERVICE S.A POR SERVICIOS PRESTADOS A AERONAVE FAB 001 VIAJE PRESIDENCIAL A NUEVA YORK EEUU DEL 12 AL 16 ABRIL 2018, PAGO A BANCO BBVA PARAGUAY S. LIB. 00099021001 TGN-RECURSOS ORDINARIOS (3987)</t>
  </si>
  <si>
    <t>VENTA DE DIVISAS CON TRANSFERENCIA DE FONDOS A SOLICITUD DE MINISTERIO DE DESARROLLO PRODUCTIVO Y ECONOMIA PLURAL SEGUN SOLICITUD 5713 REF: ADQUISICION DE DIVISAS PARA PAGO AL CENTRO NACIONAL DE METROLOGIA CENAM DE MEXICO, POR CALIBRACION DE PATRONES NACIONALES DE MEDICION LIB. 00041031107 MPM-INSTITUTO BOLIVIANO DE METROLOGIA</t>
  </si>
  <si>
    <t>'TRANSFERENCIA DE FONDOS||S/G. CITE: MEFP/VTCP/DGCP/UODP-719/2018 DE LA FECHA, DEL MIN.DE ECONOMIA Y FINANZAS PUBLICAS.(HRE-TSO-4453), PAGO BTS EXTRABURSATIL  VENCIMIENTO 18 Y 20 DE AGOSTO DE 2018 D.S. N° 1121 DE 11 DE ENERO DE 2012. DEBITO DE LA LIBRETA N° 00099021001 TGN-RECURSOS ORDINARIOS MN.</t>
  </si>
  <si>
    <t>De: 00099024113 Transferencia en cumplimiento al DS N°0913 de 15/06/2011 y el Convenio Intergubernativo de Financiamiento UPRE-CIF-IG 007/2016 y UPRE-ADENDA-077/2017, suscrito entre la UPRE y el GAR Gran Chaco, Proyecto “Construcción Instituto Tecnológico Industrial Agropecuario Yacuiba”, correspondiente al pago de la planilla Nº16, según la UPRE.</t>
  </si>
  <si>
    <t>De: 00099024113 Transferencia en cumplimiento al DS N°0913 de 15/06/2011 y el Convenio Intergubernativo de Financiamiento UPRE-CIF-IG 778/2017, suscrito entre la UPRE y el GAM de El Torno, proyecto “Construcción 8 Aulas Unidad Educativa Naciones Unidas – El Torno”, correspondiente al pago de la planilla Nº 4, según la UPRE.</t>
  </si>
  <si>
    <t>'COBRO DE'||UTILES DE ESCRITORIO POR EL COMPROBANTE CONTABLE NRO. 0930049 DE LA FECHA, SEGÚN CORREO ELECTRÓNICO DE YPFB DE F. 23/01/2018. DEBITO DE LA LIBRETA 00513022001 YPFB  OPERACIONES.</t>
  </si>
  <si>
    <t>De: 00099024113 Transferencia en cumplimiento al DS N°0913 de 15/06/2011 y el Convenio Intergubernativo de Financiamiento UPRE-CIF-IG 477/2016, suscrito entre la UPRE y el GAM de Villa de Huacaya, proyecto “Construcción U.E. Técnico Humanístico 13 de Junio Huacaya”, correspondiente al pago de la planilla Nº 4, según la UPRE.</t>
  </si>
  <si>
    <t>De: 00099024113 Transferencia en cumplimiento al DS N°0913 de 15/06/2011 y el Convenio Intergubernativo de Financiamiento UPRE-CIF-IG 064/2017, suscrito entre la UPRE y el GAM Bermejo, Proyecto “Construcción Nuevo Centro de Salud Comunidad Colonia Linares”, correspondiente al pago de la planilla Nº4, según la UPRE.</t>
  </si>
  <si>
    <t>De: 00099024113 Transferencia en cumplimiento al DS N°0913 de 15/06/2011 y el Convenio Intergubernativo de Financiamiento UPRE-CIF-IG 929/2017, suscrito entre la UPRE y el GAM Ckochas, Proyecto “Construcción de 6 Aulas Sala de Profesores y Dirección U.E. Qhalapaya - Ckochas”, correspondiente al pago de la planilla Nº3 de cierre, según la UPRE.</t>
  </si>
  <si>
    <t>De: 00099024113 Transferencia en cumplimiento al DS N°0913 de 15/06/2011 y el Convenio Intergubernativo de Financiamiento UPRE-CIF-IG 477/2016, suscrito entre la UPRE y el GAM de Villa de Huacaya, proyecto “Construcción U.E. Técnico Humanístico 13 de Junio Huacaya”, correspondiente al pago de la planilla Nº 5 de cierre, según la UPRE.</t>
  </si>
  <si>
    <t>De: 00099024113 Transferencia en cumplimiento al DS N°0913 de 15/06/2011 y el Convenio Intergubernativo de Financiamiento UPRE-CIF-IG/078/2016, suscrito entre la UPRE y el GAM Portachuelo, Proyecto “Construcción del Estadio Municipal de Portachuelo Barrio Obrero”, correspondiente al pago de la planilla Nº3, según la UPRE.</t>
  </si>
  <si>
    <t>De: 00099024113 Transferencia en cumplimiento al DS N°0913 de 15/06/2011 y el Convenio Intergubernativo de Financiamiento UPRE-CIF-IG 892/2017, suscrito entre la UPRE y el GAM Colpa Belgica, Proyecto “Const. Cancha Polifuncional con Tinglado, Batería de Baños y 2 Aulas Comunidad de Vallecito Burapucu”, correspondiente al pago de la planilla Nº3 de cierre, según la UPRE.</t>
  </si>
  <si>
    <t>De: 00099024113 Transferencia en cumplimiento al DS N°0913 de 15/06/2011 y el Convenio Intergubernativo de Financiamiento UPRE-CIF-IG 484/2016, suscrito entre la UPRE y el GAM Entre Ríos, Proyecto “Construcción Modulo Educativo U.E. Carlos Villegas”, correspondiente al pago de la planilla Nº6 de cierre, según la UPRE.</t>
  </si>
  <si>
    <t>De: 00099024113 Transferencia en cumplimiento al DS N°0913 de 15/06/2011 y el Convenio Intergubernativo de Financiamiento UPRE-CIF-IG 617/2017, suscrito entre la UPRE y el GAM Tacopaya, Proyecto “Construcción Coliseo U.E. Rene Barrientos Ortuño - Ventilla”, correspondiente al pago de la planilla Nº3, según la UPRE.</t>
  </si>
  <si>
    <t>De: 00099024113 Transferencia en cumplimiento al DS N°0913 de 15/06/2011 y el Convenio Intergubernativo de Financiamiento UPRE-CIF-IG 1093/2017, suscrito entre la UPRE y el GAM Villa Tunari, Proyecto “Construcción 10 Aulas, 2 Talleres y 2 Laboratorios U.E. Padre Constante Luchsich Chipiriri D-2”, correspondiente al pago de la planilla Nº4, según la UPRE.</t>
  </si>
  <si>
    <t>De: 00099024113 Transferencia en cumplimiento al DS N°0913 de 15/06/2011 y el Convenio Interinstitucional de Financiamiento UPRE-CIF-161/2015, suscrito entre la UPRE y el GAM de Quillacollo, proyecto “Construcción Unidad Educativa Modelo Marquina D-7 Quillacollo”, correspondiente a saldos no ejecutado gestión 2017, según la UPRE.</t>
  </si>
  <si>
    <t>De: 00099024113 Transferencia en cumplimiento al DS N°0913 de 15/06/2011 y el Convenio Intergubernativo de Financiamiento UPRE-CIF-IG 023/2017, suscrito entre la UPRE y el GAM San Lorenzo, Proyecto “Construcción Unidad Educativa Cnel Lino Morales Comunidad Lajas La Merced”, correspondiente al pago de la planilla Nº 11, según la UPRE.</t>
  </si>
  <si>
    <t>De: 00099024113 Transferencia en cumplimiento al DS N°0913 de 15/06/2011 y el Convenio Intergubernativo de Financiamiento UPRE-CIF-IG 908/2017, suscrito entre la UPRE y el GAM Shinahota, Proyecto “Construcción Unidad Educativa San Isidro”, correspondiente al pago de la planilla Nº 2, según la UPRE.</t>
  </si>
  <si>
    <t>De: 00099024113 Transferencia en cumplimiento al DS N°0913 de 15/06/2011 y el Convenio Intergubernativo de Financiamiento UPRE-CIF-IG 1064/2017, suscrito entre la UPRE y el GAM de Loreto, proyecto “Const. Casa de la Cultura – Municipio Loreto”, correspondiente al pago de la planilla Nº 3, según la UPRE.</t>
  </si>
  <si>
    <t>De: 00099024113 Transferencia en cumplimiento al DS N°0913 de 15/06/2011 y el Convenio Intergubernativo de Financiamiento UPRE-CIF-IG 093/2018, suscrito entre la UPRE y el GAM Choquecota, Proyecto “Construcción Unidad Educativa Jose Ballivian Choquecota”, correspondiente al pago de la planilla Nº 2, según la UPRE.</t>
  </si>
  <si>
    <t>De: 00099024113 Transferencia en cumplimiento al DS N°0913 de 15/06/2011 y el Convenio Intergubernativo de Financiamiento UPRE-CIF-IG 748/2017, suscrito entre la UPRE y el GAM de Arani, proyecto “Const. Aulas Unidad Educativa Puka Wasi”, correspondiente al pago de la planilla Nº 2 de cierre, según la UPRE.</t>
  </si>
  <si>
    <t>De: 00099024113 Transferencia en cumplimiento al DS N°0913 de 15/06/2011 y el Convenio Intergubernativo de Financiamiento UPRE-CIF-IG 798/2017, suscrito entre la UPRE y el GAM de San Pedro, proyecto “Const. Unidad Educativa Humberto Aguirre San Pedro”, correspondiente al pago de la planilla Nº 5, según la UPRE.</t>
  </si>
  <si>
    <t>De: 00099024113 Transferencia en cumplimiento al DS N°0913 de 15/06/2011 y el Convenio Intergubernativo de Financiamiento UPRE-CIF-IG 355/2017, suscrito entre la UPRE y el GAM de Papel Pampa, proyecto “Construcción Enmallado Graderías Cancha Césped Sintético Unupata”, correspondiente al pago de la planilla Nº 3, según la UPRE.</t>
  </si>
  <si>
    <t>De: 00099024113 Transferencia en cumplimiento al DS N°0913 de 15/06/2011 y el Convenio Intergubernativo de Financiamiento UPRE-CIF-IG 003/2017, suscrito entre la UPRE y el GAM Yacuiba, Proyecto “Construcción U.E. Tierras Nuevas”, correspondiente al pago de la planilla Nº 11, según la UPRE.</t>
  </si>
  <si>
    <t>De: 00099024113 Transferencia en cumplimiento al DS N°0913 de 15/06/2011 y el Convenio Intergubernativo de Financiamiento UPRE-CIF-IG/337/2016, suscrito entre la UPRE y el GAM de Coripata, proyecto “Construcción Unidad Educativa Mcal. Andrés de Santa Cruz”, correspondiente al pago de la planilla Nº 6 de cierre, según la UPRE.</t>
  </si>
  <si>
    <t>||TRANSFERENCIA DE FONDOS S/G. MENSAJE SWIFT NRO. 11699 DE LA FECHA. (SECTOR PÚBLICO). DEBITO DE LA LIBRETA 00117012001 DGAC, REPOSICION UTILES DE ESCRITORIO.</t>
  </si>
  <si>
    <t>||REGISTRO COBRO COMISION AVISO ENMIENDA CARTA DE CREDITO STANDBY BS220.- Y EMISION DE CBTE. CONTABLE BS50.- 40GA-G43418-4DGN (BCB: SB-R-2016-70) A/F YPFB LIB. 00513012007 YPFB- RECURSOS DE NACIONALIZACION REF.: COM. AVISO ENMIENDA SBLC 40GA-G43418-4DGN</t>
  </si>
  <si>
    <t>||REGISTRO COBRO COMISION AVISO ENMIENDA CARTA DE CREDITO STANDBY BS220.- Y EMISION CBTE. CONTABLE BS50.- REF.: 40GA-G43424-4DGN (BCB:SB-R-2016-071) A/F YPFB CGO. LIB. N°00513012007 YPFB - RECURSOS DE NACIONALIZACION REF.: COM. AVISO ENMIENDA SB-R-2016-71</t>
  </si>
  <si>
    <t>A:00373024105 DESEMBOLSO DE RECURSOS AL FONDO DE DESARROLLO INDÍGENA PARA PROGRAMAS Y/O PROYECTOS DE LOS GOBIERNOS AUTÓNOMOS MUNICIPALES S/G NOTA DE SOLICITUD CITE: FDI/DGE/EXT/Nº 375/2018, E INFORME MEFP/VTCP/DGPOT/UPCFTGN/INF/Nº 95/2018. HR. 6-24081-R.</t>
  </si>
  <si>
    <t>00526012001 DEPOSITO DE EFECTIVO, DEPOSITANTE: BOLIVIA TV TIMOTEO ALARCON CHOQUE, CONCEPTO: DEVOLUCION DE PASAJES, CUENTA DE DEPOSITO: CUENTA UNICA DEL TESORO</t>
  </si>
  <si>
    <t>00287102012 DEPOSITO DE EFECTIVO, DEPOSITANTE: FPS-VANESSA JIMENEZ, CONCEPTO: DEVOLUCION RECURSOS NO UTILIZADOS FONDO EN AVANCE, CUENTA DE DEPOSITO: CUENTA UNICA DEL TESORO</t>
  </si>
  <si>
    <t>00526012001 DEPOSITO DE EFECTIVO, DEPOSITANTE: BOLIVIA TV EDGAR G. QUENALLATA Y., CONCEPTO: DEVOLUCION DE PASAJES, CUENTA DE DEPOSITO: CUENTA UNICA DEL TESORO</t>
  </si>
  <si>
    <t>00526012001 DEPOSITO DE EFECTIVO, DEPOSITANTE: BOLIVIA TV - FREDDY JOAQUIN ESPRELLA ROJAS, CONCEPTO: DEVOLUCION DE PASAJES, CUENTA DE DEPOSITO: CUENTA UNICA DEL TESORO</t>
  </si>
  <si>
    <t>00099021001 DEPOSITO DE EFECTIVO, DEPOSITANTE: LUCIO MARIO TICONA CHOQUE, CONCEPTO: REVERSION POR CONCEPTO DE PERCEPCION INDEBIDA DE HABERES, CUENTA DE DEPOSITO: CUENTA UNICA DEL TESORO</t>
  </si>
  <si>
    <t>00099021001 DEPOSITO DE EFECTIVO, DEPOSITANTE: AGUSTINA MAMANI CASTILLO, CONCEPTO: DEVOLUCION DE SUBSIDIO, CUENTA DE DEPOSITO: CUENTA UNICA DEL TESORO</t>
  </si>
  <si>
    <t>00373024103 DEPOSITO DE EFECTIVO, DEPOSITANTE: COL LOS ANDES MUNICIPIO DE CARANAVI, CONCEPTO: DEV. DE SALDOS DE INTERES LUEGO DE DEDUCIR CARGOS BANCARIOS GENERADO CON EL 1ER DESEMB., CUENTA DE DEPOSITO: CUENTA UNICA DEL TESORO</t>
  </si>
  <si>
    <t>00099021001 DEPOSITO DE EFECTIVO, DEPOSITANTE: JUAN CARLOS TITO CHINCHE, CONCEPTO: REVERSION PASAJES DIA FF.AA . 2018  JUAN CARLOS TITO CHINCHE, CUENTA DE DEPOSITO: CUENTA UNICA DEL TESORO</t>
  </si>
  <si>
    <t>00099021001 DEPOSITO DE EFECTIVO, DEPOSITANTE: LUIS ALBERTO CRUZ FLORES, CONCEPTO: DEVOLUCION VIATICOS, CUENTA DE DEPOSITO: CUENTA UNICA DEL TESORO</t>
  </si>
  <si>
    <t>00099021001 DEPOSITO DE EFECTIVO, DEPOSITANTE: WILLIAMS HUANCA GUTIERREZ, CONCEPTO: REVERSION PASAJES DIA FF.AA . 2018  WILLIAMS HUANCA GUTIERREZ, CUENTA DE DEPOSITO: CUENTA UNICA DEL TESORO</t>
  </si>
  <si>
    <t>00099021001 DEPOSITO DE EFECTIVO, DEPOSITANTE: AMANDA MONTAÑO LICONA, CONCEPTO: REVERSION DE HABERES, CUENTA DE DEPOSITO: CUENTA UNICA DEL TESORO</t>
  </si>
  <si>
    <t>00099021001 DEPOSITO DE EFECTIVO, DEPOSITANTE: TEREZA GONZALES, CONCEPTO: DEVOLUCION DE DEUDA INDEBIDA, CUENTA DE DEPOSITO: CUENTA UNICA DEL TESORO</t>
  </si>
  <si>
    <t>00099021001 DEPOSITO DE EFECTIVO, DEPOSITANTE: LOURDES MARIBEL CHURA TOLA, CONCEPTO: DEVOLUCION SUBSIDIO UNIVERSAL, CUENTA DE DEPOSITO: CUENTA UNICA DEL TESORO</t>
  </si>
  <si>
    <t>00373024103 DEPOSITO DE EFECTIVO, DEPOSITANTE: SEGUNDINO MANCILLA CRISTOBAL, CONCEPTO: DEVOLUCION DE SALDO COD PROY 60356, CUENTA DE DEPOSITO: CUENTA UNICA DEL TESORO</t>
  </si>
  <si>
    <t>00099021001 DEPOSITO DE EFECTIVO, DEPOSITANTE: SILVESTRE OSWALDO CLAVIJO PALACIOS, CONCEPTO: DEVOLUCION DE HABER MES JUNIO DE LA DDELPZ, CUENTA DE DEPOSITO: CUENTA UNICA DEL TESORO</t>
  </si>
  <si>
    <t>00130012002 DEPOSITO DE EFECTIVO, DEPOSITANTE: LUIS F. MARTINEZ RETAMOZO, CONCEPTO: DEP POR GASTOS DE PEAJE Y LAVADO DE VAGONETA, CUENTA DE DEPOSITO: CUENTA UNICA DEL TESORO</t>
  </si>
  <si>
    <t>00099021001 DEPOSITO DE EFECTIVO, DEPOSITANTE: TERESA MORATO LOPEZ, CONCEPTO: DEVOLUCION MONTO 100 BECAS, CUENTA DE DEPOSITO: CUENTA UNICA DEL TESORO</t>
  </si>
  <si>
    <t>00099021001 DEP.DE CHEQ.AJENOS,RET.DE CAM.,CONCEPTO: REEMBOLSO SUBSIDIO GERENCIA POTOSI,DEP.: CONTRALORIA GENERAL DEL ESTADO , PROCEDENCIA: BANCO UNION S.A., CHEQUE: 5769, FECHA DE EMISION:16/08/2018</t>
  </si>
  <si>
    <t>00099021001 DEP.DE CHEQ.AJENOS,RET.DE CAM.,CONCEPTO: DEVOLUCION COATRI LTDA GERENCIA BENI,DEP.: CONTRALORIA GENERAL DEL ESTADO , PROCEDENCIA: BANCO UNION S.A., CHEQUE: 5770, FECHA DE EMISION:17/08/2018</t>
  </si>
  <si>
    <t>00291012008 DEP.DE CHEQ.AJENOS,RET.DE CAM.,CONCEPTO: EMPRESA CONSTRUCTORA GENESIS  LTDA,DEP.: BANCO UNION  S.A. , PROCEDENCIA: BANCO UNION S.A., CHEQUE: 158125, FECHA DE EMISION:20/08/2018</t>
  </si>
  <si>
    <t>00592012001 DEP.DE CHEQ.AJENOS,RET.DE CAM.,CONCEPTO: TRANSFERENCIA DE RECURSOS DEL 01 AL 30 ABRIL,DEP.: IVAN GONZALES , PROCEDENCIA: BANCO UNION S.A., CHEQUE: 646, FECHA DE EMISION:17/08/2018</t>
  </si>
  <si>
    <t>00592012001 DEP.DE CHEQ.AJENOS,RET.DE CAM.,CONCEPTO: TRANSFERENCIA DE RECURSOS DEL 01 AL 31 MAYO,DEP.: IVAN GONZALES , PROCEDENCIA: BANCO UNION S.A., CHEQUE: 647, FECHA DE EMISION:17/08/2018</t>
  </si>
  <si>
    <t>00035031101 DEP.DE CHEQ.AJENOS,RET.DE CAM.,CONCEPTO: ALQUILER SALA DE EXPOSICION E-2 BLOQUE VERDE EVENTO SOY LUNA EN VIVO,DEP.: UNIDAD DE COORDINACION DE PROGRAMAS Y PROYECTOS , PROCEDENCIA: BANCO UNION S.A., CHEQUE: 1318, FECHA DE EMISION:17/08/2018</t>
  </si>
  <si>
    <t>00035031101 DEP.DE CHEQ.AJENOS,RET.DE CAM.,CONCEPTO: ALQUILER SALON JALLALLA EVENTO ENCUENTRO DE PROY. DEL MECANISMO CONJUNTO DE MITIGACION Y ADAPTACION,DEP.: UNIDAD DE COORDINACION DE PROGRAMAS Y PROYECTOS</t>
  </si>
  <si>
    <t>00035031101 DEP.DE CHEQ.AJENOS,RET.DE CAM.,CONCEPTO: ALQUILER AUDITORIO ILLIMANI EVENTO PACTO UNIDAD ENCUENTRO NAC. DE PEQUEÑOS PRODUCTORES,DEP.: UNIDAD DE COORDINACION DE PROGRAMAS Y PROYECTOS</t>
  </si>
  <si>
    <t>00035031101 DEP.DE CHEQ.AJENOS,RET.DE CAM.,CONCEPTO: ALQUILER SALON ILLIMANI BLOQUE VERDE EVENTO SEMINARIOS 360,DEP.: UNIDAD DE COORDINACION DE PROGRAMAS Y PROYECTOS , PROCEDENCIA: BANCO UNION S.A., CHEQUE: 1315, FECHA DE EMISION:15/08/2018</t>
  </si>
  <si>
    <t>00035031101 DEP.DE CHEQ.AJENOS,RET.DE CAM.,CONCEPTO: ALQUILER DE E 1 - BLOQUE AMARILLO EVENTO WINTER BREAK,DEP.: UNIDAD DE COORDINACION DE PROGRAMAS Y PROYECTOS , PROCEDENCIA: BANCO UNION S.A., CHEQUE: 1316, FECHA DE EMISION:15/08/2018</t>
  </si>
  <si>
    <t>00035031101 DEP.DE CHEQ.AJENOS,RET.DE CAM.,CONCEPTO: ALQUILER SALA DE EXPOSICION E 1 BLOQUE AMARILLO EVENTO SAN JUAN FEST,DEP.: UNIDAD DE COORDINACION DE PROGRAMAS Y PROYECTOS , PROCEDENCIA: BANCO UNION S.A., CHEQUE: 1308, FECHA DE EMISION:15/08/2018</t>
  </si>
  <si>
    <t>00035031101 DEP.DE CHEQ.AJENOS,RET.DE CAM.,CONCEPTO: ALQUILER SALON JALLALLA BLOQUE VERDE EVENTO COCKTALL EMBAJADA DE RUSIA,DEP.: UNIDAD DE COORDINACION DE PROGRAMAS Y PROYECTOS , PROCEDENCIA: BANCO UNION S.A., CHEQUE: 1309, FECHA DE EMISION:15/08/2018</t>
  </si>
  <si>
    <t>00035031101 DEP.DE CHEQ.AJENOS,RET.DE CAM.,CONCEPTO: ALQUILER PLAZA KALASASAYA EVENTO RESPONSABILIDAD SOCIAL ADOPTANDO VIDAS  2018,DEP.: UNIDAD DE COORDINACION DE PROGRAMAS Y PROYECTOS</t>
  </si>
  <si>
    <t>00035031101 DEP.DE CHEQ.AJENOS,RET.DE CAM.,CONCEPTO: ALQUILER SALA DE EXPOSICION E-2 BLOQUE AMARILLO EVENTO OUTLET DE VIAJE-TROPICAL TOURS,DEP.: UNIDAD DE COORDINACION DE PROGRAMAS Y PROYECTOS</t>
  </si>
  <si>
    <t>00035031101 DEP.DE CHEQ.AJENOS,RET.DE CAM.,CONCEPTO: INGRESOS POR REALIZACION DE FERIA MOTOCREDITO 2018,DEP.: UNIDAD DE COORDINACION DE PROGRAMAS Y PROYECTOS , PROCEDENCIA: BANCO UNION S.A., CHEQUE: 1321, FECHA DE EMISION:17/08/2018</t>
  </si>
  <si>
    <t>00035031101 DEP.DE CHEQ.AJENOS,RET.DE CAM.,CONCEPTO: ALQUILER SALA DE EXPOSICION CAMPO FERIAL CHUQUIAGO MARKA,DEP.: UNIDAD DE COORDINACION DE PROGRAMAS Y PROYECTOS , PROCEDENCIA: BANCO UNION S.A., CHEQUE: 1320, FECHA DE EMISION:17/08/2018</t>
  </si>
  <si>
    <t>00099021001 DEP.DE CHEQ.AJENOS,RET.DE CAM.,CONCEPTO: REEMBOLSO INCAPACIDAD GERENCIA TARIJA,DEP.: CONTRALORIA GENERAL DEL ESTADO , PROCEDENCIA: BANCO UNION S.A., CHEQUE: 5766, FECHA DE EMISION:14/08/2018</t>
  </si>
  <si>
    <t>00099021001 DEPOSITO DE EFECTIVO, DEPOSITANTE: SUCURSAL SAN MIGUEL, CONCEPTO: DEPÓSITO SUCURSAL SAN MIGUEL, CUENTA DE DEPOSITO: CUENTA UNICA DEL TESORO</t>
  </si>
  <si>
    <t>00099021001 DEPOSITO DE EFECTIVO, DEPOSITANTE: VICTOR LOPEZ GALINDO, CONCEPTO: REVERSION POR PASAJES AL INTERIOR DEL PAIS, CUENTA DE DEPOSITO: CUENTA UNICA DEL TESORO</t>
  </si>
  <si>
    <t>00099021001 DEPOSITO DE EFECTIVO, DEPOSITANTE: GROVER OSCAR MIRANDA QUENTA, CONCEPTO: REVERSION POR PASAJES AL INTERIOR DEL PAIS, CUENTA DE DEPOSITO: CUENTA UNICA DEL TESORO</t>
  </si>
  <si>
    <t>00099021001 DEPOSITO DE EFECTIVO, DEPOSITANTE: HENRY EDGAR PEÑA GOMEZ, CONCEPTO: REVERSION POR PASAJES AL INTERIOR DEL PAIS, CUENTA DE DEPOSITO: CUENTA UNICA DEL TESORO</t>
  </si>
  <si>
    <t>00099021001 DEPOSITO DE EFECTIVO, DEPOSITANTE: BERNARDO CONDORI MAMANI, CONCEPTO: DEVOLUCION DEL RETENCION DE IVA, CUENTA DE DEPOSITO: CUENTA UNICA DEL TESORO</t>
  </si>
  <si>
    <t>00099021001 DEPOSITO DE EFECTIVO, DEPOSITANTE: RONALD LOOY HUAYCHO GUTIERREZ, CONCEPTO: DEVOLUCION DE RETENCION DE IVA, CUENTA DE DEPOSITO: CUENTA UNICA DEL TESORO</t>
  </si>
  <si>
    <t>00099021001 DEPOSITO DE EFECTIVO, DEPOSITANTE: OMAR A. YUJRA SANTOS C.I. 4872583 LP, CONCEPTO: DEVOLUCION DE PASAJES TERRESTRES NO UTILIZADOS, CUENTA DE DEPOSITO: CUENTA UNICA DEL TESORO</t>
  </si>
  <si>
    <t>00099021001 DEPOSITO DE EFECTIVO, DEPOSITANTE: SERVICIO NACIONAL DE PATRIMONIO DEL ESTADO, CONCEPTO: DEVOLUCION DE SALDO DE FONDOS EN AVANCE, CUENTA DE DEPOSITO: CUENTA UNICA DEL TESORO</t>
  </si>
  <si>
    <t>00099021001 DEPOSITO DE EFECTIVO, DEPOSITANTE: MIN DE DEPORTES MARCELO SEGURONDO TORRICO, CONCEPTO: DEVOLUCION VIATICOS NO UTILIZADOS CAMPEONATO DE CICLISMO PANAMERICANO, CUENTA DE DEPOSITO: CUENTA UNICA DEL TESORO</t>
  </si>
  <si>
    <t>00099021001 DEPOSITO DE EFECTIVO, DEPOSITANTE: ALVARO IVAN POMA CUTIPA, CONCEPTO: REVERSION DE PASAJES DIA FF.AA  ALVARO IVAN POMA CUTIPA, CUENTA DE DEPOSITO: CUENTA UNICA DEL TESORO</t>
  </si>
  <si>
    <t>00099021001 DEPOSITO DE EFECTIVO, DEPOSITANTE: RUTH M. MENA V. DE NAVA UNO - SENASIR, CONCEPTO: DEVOLUCION DE RENTA CON EL TOTAL GANADO JULIO/2018, CUENTA DE DEPOSITO: CUENTA UNICA DEL TESORO</t>
  </si>
  <si>
    <t>||TRANSFERENCIA DE FONDOS S/G. MENSAJES SWIFT NROS. 11713 Y 11703 DE LA FECHA. (SECTOR PÚBLICO). DEBITO DE LA LIBRETA 00117012001 DGAC, REPOSICION UTILES DE ESCRITORIO.</t>
  </si>
  <si>
    <t>VENTA DE DIVISAS CON TRANSFERENCIA DE FONDOS A SOLICITUD DE MINISTERIO DE RELACIONES EXTERIORES SEGUN SOLICITUD 5717 REF: REMISION DE RECURSOS A FAVOR DE LA EMBAJADA EN PANAMA PARA LA ADQUISICION DEL INMUEBLE SEGUN NOTA DE AUTORIZACION 14 INFORME 144 RMSE 121 Y DOCUMENTACION ADJUNTA. LIB. 00099021001 TGN-RECURSOS ORDINARIOS (3987)</t>
  </si>
  <si>
    <t>De: 00099024113 Transferencia en cumplimiento al DS N°0913 de 15/06/2011 y el Convenio Intergubernativo de Financiamiento UPRE-CIF-IG 1064/2017, suscrito entre la UPRE y el GAM Loreto, Proyecto “Const. Casa De La Cultura – Municipio Loreto”, correspondiente al pago de la planilla Nº2, según la UPRE.</t>
  </si>
  <si>
    <t>De: 00099024113 Transferencia en cumplimiento al DS N°0913 de 15/06/2011 y el Convenio Intergubernativo de Financiamiento UPRE-CIF-IG 213/2017, suscrito entre la UPRE y el GAM Humanata, Proyecto “Construcción Bloque de Aulas U.E. Tecnico Humanistico San Francisco - Humanata”, correspondiente al pago de la planilla Nº2, según la UPRE.</t>
  </si>
  <si>
    <t>De: 00099024113 Transferencia en cumplimiento al DS N°0913 de 15/06/2011 y el Convenio Intergubernativo de Financiamiento UPRE-CIF-IG 072/2017, suscrito entre la UPRE y el GAM Yacuiba, Proyecto “Construcción U.E. 6 De Abril Quebrachal Nuevo”, correspondiente al pago de la planilla Nº6, según la UPRE</t>
  </si>
  <si>
    <t>||REGISTRO COBRO COMISION AVISO ENMIENDA CARTA DE CREDITO BS220.- Y EMISION DE CBTE. CONTABLE BS50.-REF.: 31133010014008 (BCB:SB-R-2017-02) A/F YPFB LIB. 005113012007 YPFB - RECURSOS DE NACIONALIZACION REF.: COBRO COMISIONES SB-R-2017-02</t>
  </si>
  <si>
    <t>PAGO A JICA PRÉSTAMO BV-P5 VCTO. 20-08-2018 POR CUENTA DE TGN , NTI. 011102 VALOR 20-08-2018 INTERESES JPY 8.085,00 COMISIONES JPY 1.156.374,00 LIBRETA N° 00099021001 "TGN RECURSOS ORDINARIOS" (3987)</t>
  </si>
  <si>
    <t>00291012008 DEPOSITO DE EFECTIVO, DEPOSITANTE: COINSER LTDA., CONCEPTO: MUESTREO Y CARACTERIZACION DE ASFALTOS, CUENTA DE DEPOSITO: CUENTA UNICA DEL TESORO</t>
  </si>
  <si>
    <t>00099021001 DEPOSITO DE EFECTIVO, DEPOSITANTE: MINISTERIO DE DEFENSA, CONCEPTO: REVERSION POR PASAJES DEL FORO DE GAS CUMBRE, CUENTA DE DEPOSITO: CUENTA UNICA DEL TESORO</t>
  </si>
  <si>
    <t>00099021001 DEPOSITO DE EFECTIVO, DEPOSITANTE: LUIS GONZALO CHURA CHOQUE, CONCEPTO: DEVOLUCION PASAJES AL INTERIOR DEL PAIS, CUENTA DE DEPOSITO: CUENTA UNICA DEL TESORO</t>
  </si>
  <si>
    <t>00526012001 DEPOSITO DE EFECTIVO, DEPOSITANTE: PABLO GREGORIO SUXO C.-BOLIVIA TV, CONCEPTO: DEVOLUCION DE PASAJE, CUENTA DE DEPOSITO: CUENTA UNICA DEL TESORO</t>
  </si>
  <si>
    <t>00046104203 DEPOSITO DE EFECTIVO, DEPOSITANTE: GUADALUPE MARCA KANTUTA, CONCEPTO: REVERSION DE FONDOS NO UTILIZADOS, CUENTA DE DEPOSITO: CUENTA UNICA DEL TESORO</t>
  </si>
  <si>
    <t>00099021001 DEPOSITO DE EFECTIVO, DEPOSITANTE: MARIA PEÑARANDA TAPIA, CONCEPTO: SEGUN DOC.MPD-UAI-I-N°169/17 DEP.POR RECUPERACIONES EXTRAORDINARIAS-MARIA PEÑARANDA, CUENTA DE DEPOSITO: CUENTA UNICA DEL TESORO</t>
  </si>
  <si>
    <t>00099021001 DEPOSITO DE EFECTIVO, DEPOSITANTE: G.A.M. COROICO, CONCEPTO: DEVOLUCION DE SALDOS NO EJECUTADOS CONST CUBIERTA METALICA Y GRADERIA U.E. SAN JUAN DE LA MIEL, CUENTA DE DEPOSITO: CUENTA UNICA DEL TESORO</t>
  </si>
  <si>
    <t>00035031101 DEPOSITO DE EFECTIVO, DEPOSITANTE: JOAQUIN RODAS DORADO, CONCEPTO: DEVOLUCION SALDO FONDOS EN AVANCE PREV 500 SOLICITUD SEGUN NOTA MEFP/UCPP/UCF/INF N° 335/2018, CUENTA DE DEPOSITO: CUENTA UNICA DEL TESORO</t>
  </si>
  <si>
    <t>00010011101 DEPOSITO DE EFECTIVO, DEPOSITANTE: SILVIO ROJAS CHANA, CONCEPTO: DEVOLUCION DE SALDOS C-31 N° 818, CUENTA DE DEPOSITO: CUENTA UNICA DEL TESORO</t>
  </si>
  <si>
    <t>00526012001 DEPOSITO DE EFECTIVO, DEPOSITANTE: BOLIVIA TV FORTUNATO ALIAGA AGUILAR, CONCEPTO: DEVOLUCION DE PASAJE, CUENTA DE DEPOSITO: CUENTA UNICA DEL TESORO</t>
  </si>
  <si>
    <t>00046024204 DEPOSITO DE EFECTIVO, DEPOSITANTE: BORIS JUSTO CASABLANCA REYES, CONCEPTO: DEVOLUCION DE FONDOS EN AVANCE AL MIN. DE SALUD, CUENTA DE DEPOSITO: CUENTA UNICA DEL TESORO</t>
  </si>
  <si>
    <t>00526012001 DEPOSITO DE EFECTIVO, DEPOSITANTE: DAVID JULIAN CORONEL MAMANI, CONCEPTO: DEVOLUCION PASAJES, CUENTA DE DEPOSITO: CUENTA UNICA DEL TESORO</t>
  </si>
  <si>
    <t>00099021001 DEPOSITO DE EFECTIVO, DEPOSITANTE: ENDE EMPRESA NACIONAL DE ELECTRICIDAD, CONCEPTO: CUMPL. DS 3034 REMUNERACION JULIO /2018-WILFREDO OVANDO ROJAS, CUENTA DE DEPOSITO: CUENTA UNICA DEL TESORO</t>
  </si>
  <si>
    <t>00342012001 DEPOSITO DE EFECTIVO, DEPOSITANTE: SR JOSE D. ZEBALLOS VILLARROEL C.I. 6452353 CBB, CONCEPTO: DEVOLUCION PREVENTIVO N° 1405 MES JUNIO, CUENTA DE DEPOSITO: CUENTA UNICA DEL TESORO</t>
  </si>
  <si>
    <t>00526012001 DEPOSITO DE EFECTIVO, DEPOSITANTE: JUVENAL ARNALDO ACARAPI MAGUEÑO, CONCEPTO: DEVOLUCION FONDOS EN AVANCE BOLIVIA TV, CUENTA DE DEPOSITO: CUENTA UNICA DEL TESORO</t>
  </si>
  <si>
    <t>00099021001 DEPOSITO DE EFECTIVO, DEPOSITANTE: VICTOR DIEGO ROJAS LANDIVAR, CONCEPTO: PREVENTIVO # 1167, CUENTA DE DEPOSITO: CUENTA UNICA DEL TESORO</t>
  </si>
  <si>
    <t>00099021001 DEPOSITO DE EFECTIVO, DEPOSITANTE: VICTOR DIEGO ROJAS LANDIVAR, CONCEPTO: PREVENTIVO # 1166, CUENTA DE DEPOSITO: CUENTA UNICA DEL TESORO</t>
  </si>
  <si>
    <t>00580012001 DEPOSITO DE EFECTIVO, DEPOSITANTE: JHASMANY EDGAR MARIACA FERNANDEZ, CONCEPTO: DEVOLUCION DE PAGO INDEVIDO, CUENTA DE DEPOSITO: CUENTA UNICA DEL TESORO</t>
  </si>
  <si>
    <t>00099021001 DEPOSITO DE EFECTIVO, DEPOSITANTE: ALVARO COLQUE ARIAS, CONCEPTO: PREVENTIVO # 1165, CUENTA DE DEPOSITO: CUENTA UNICA DEL TESORO</t>
  </si>
  <si>
    <t>00099021001 DEPOSITO DE EFECTIVO, DEPOSITANTE: VICTOR DIEGO ROJAS LANDIVAR, CONCEPTO: PREVENTIVO # 1168, CUENTA DE DEPOSITO: CUENTA UNICA DEL TESORO</t>
  </si>
  <si>
    <t>00373024103 DEPOSITO DE EFECTIVO, DEPOSITANTE: DAVID ARUQUIPA TARQUINO, CONCEPTO: CIERRE DE PROYECTO, CUENTA DE DEPOSITO: CUENTA UNICA DEL TESORO</t>
  </si>
  <si>
    <t>00070014201 DEPOSITO DE EFECTIVO, DEPOSITANTE: GALO ILLATARCO PEÑARRIETA, CONCEPTO: DEVOLUCION DE FONDOS PARA REFRIGERIOS Y ALQUILER DE SALON POR CARGO A RENDIR, CUENTA DE DEPOSITO: CUENTA UNICA DEL TESORO</t>
  </si>
  <si>
    <t>00597012001 DEP.DE CHEQ.AJENOS,RET.DE CAM.,CONCEPTO: Y.L.B. DEVOLUCION APORTE EN DEMASIA,DEP.: CAJA PETROLERA DE SALUD , PROCEDENCIA: BANCO UNION S.A., CHEQUE: 13830, FECHA DE EMISION:20/08/2018</t>
  </si>
  <si>
    <t>00099021001 DEP.DE CHEQ.AJENOS,RET.DE CAM.,CONCEPTO: TRIBUNAL CONSTITUCIONAL (SUCRE) DEVOLUCION INCAPACIDAD TEMPORAL,DEP.: CAJA PETROLERA DE SALUD SUCRE , PROCEDENCIA: BANCO UNION S.A., CHEQUE: 18569, FECHA DE EMISION:20/08/2018</t>
  </si>
  <si>
    <t>00099021001 DEP.DE CHEQ.AJENOS,RET.DE CAM.,CONCEPTO: TRIBUNAL CONSTITUCIONAL (SUCRE) DEVOLUCION INCAPACIDAD TEMPORAL,DEP.: CAJA PETROLERA DE SALUD SUCRE , PROCEDENCIA: BANCO UNION S.A., CHEQUE: 18568, FECHA DE EMISION:20/08/2018</t>
  </si>
  <si>
    <t>00513182001 DEP.DE CHEQ.AJENOS,RET.DE CAM.,CONCEPTO: OSORIO LOPEZ EFRAIN HERNANDO,DEP.: BANCO UNION S.A. , PROCEDENCIA: BANCO UNION S.A., CHEQUE: 158129, FECHA DE EMISION:21/08/2018</t>
  </si>
  <si>
    <t>00132039201 DEP.DE CHEQ.AJENOS,RET.DE CAM.,CONCEPTO: DEVOLUCION DE FONDOS POR SALDOS NO UTILIZADOS,DEP.: SEDEM ECOBOL , PROCEDENCIA: BANCO UNION S.A., CHEQUE: 2085, FECHA DE EMISION:20/08/2018</t>
  </si>
  <si>
    <t>00041044201 DEP.DE CHEQ.AJENOS,RET.DE CAM.,CONCEPTO: DEPÓSITO POR DEVOLUCION DE SALDOS NO UTILIZADOS,DEP.: JUAN CARLOS MALDONADO ROCHA , PROCEDENCIA: BANCO UNION S.A., CHEQUE: 421, FECHA DE EMISION:17/08/2018</t>
  </si>
  <si>
    <t>00041048002 DEP.DE CHEQ.AJENOS,RET.DE CAM.,CONCEPTO: DEPÓSITO POR DEVOLUCION DE SALDOS NO UTILIZADOS,DEP.: JEANETTE SUSANA BARRIENTOS GARATE , PROCEDENCIA: BANCO UNION S.A., CHEQUE: 422, FECHA DE EMISION:17/08/2018</t>
  </si>
  <si>
    <t>00099021001 DEPOSITO DE EFECTIVO, DEPOSITANTE: JUAN MANUEL AJHUACHO AJHUACHO, CONCEPTO: REVERSION DE HABERES DIAS NO TRABAJADOS CORRESP.DEL MES DE ENERO 2017, CUENTA DE DEPOSITO: CUENTA UNICA DEL TESORO</t>
  </si>
  <si>
    <t>00373024103 DEPOSITO DE EFECTIVO, DEPOSITANTE: PORFIRIO VARGAS CHOQUE, CONCEPTO: DEV. PROY. APOYO A LA PROD ENG. GANADO CAMELIDO COM. S. FCO YARIBAY MUNICIPIO STGO DE CALLAPA, CUENTA DE DEPOSITO: CUENTA UNICA DEL TESORO</t>
  </si>
  <si>
    <t>00099021001 DEPOSITO DE EFECTIVO, DEPOSITANTE: MAQUERA CONDORI OSCAR ALEJANDRO, CONCEPTO: DEVOLUCION POR PASAJES, CUENTA DE DEPOSITO: CUENTA UNICA DEL TESORO</t>
  </si>
  <si>
    <t>TRANSFERENCIA DE FONDOS A SOLICITUD DE MINISTERIO DE MEDIO AMBIENTE Y AGUA SEGUN SOLICITUD 5714 REF: SEGUNDO PAGO JOSE M. TARIFA CALVERT, CONSULTORIA IMPLEMENTACION DEL PLAN DE INCLUSION SOCIAL, FORMALIZACION LABORAL DE REC. RRSS RIBERALTA. LIB. 00086057002 MMAYA-BS-PROG. GEST. INTEGRAL RESIDUOS SOLIDOS EN BOLIVIA POR DIFERENCIAL CAMBIARIO</t>
  </si>
  <si>
    <t>REGULARIZACION DE TRANSFERENCIA DEL EXTERIOR SEGUN SWIFT 11751 DE FECHA 21/08/2018 ORDENANTE: CONSULADO DE BOLIVIA EN SAO PAULO LIB. 00340012005 SEGIP - RECAUDACION EXTERIOR - CEDULAS DE IDENTIDAD</t>
  </si>
  <si>
    <t>COBRO COSTOS DE PAPELERIA SEGUN TRANSFERENCIA DEL EXTERIOR POR ORDEN DE HERCO COMBUSTIBLES S.A. REF:CONTRATO DE CONDESADO DE GAS 48/18 LIB. 00513062001 YPFB-OPERACIONES PLANTA DE SEPARACION DE LIQUIDOS RIO GRANDE</t>
  </si>
  <si>
    <t>COBRO COSTOS DE PAPELERIA SEGUN TRANSFERENCIA DEL EXTERIOR POR ORDEN DE CONSULADO DE BOLIVIA EN BARCELONA LIB. 00010011102 MIN.RELACIONES EXTERIORES - GESTORIA CONSULAR LEY Nº 3108</t>
  </si>
  <si>
    <t>COBRO COSTOS DE PAPELERIA POR REGULARIZACION DE TRANSFERENCIA DEL EXTERIOR POR ORDEN DE CONSULADO DE BOLIVIA EN SAO PAULO LIB. 00340012003 RECAUDACION EXTRANJERIA - C.I. -L.C.</t>
  </si>
  <si>
    <t>||TRANSFERENCIA AL T.G.N. EN CUMPLIMIENTO AL ART.8 DE LA LEY 211, DISPOSICION FINAL 4TA.DE LA LEY 1006 Y ART.24 DEL D.S.3448 P/FINANC.DEL BONO JUANA AZURDUY P/JULIO/18 S/G BCB-HRE-TGL-2018-12082; DP 05/17; N.MEFP/VTCP /DGPOT/ UPCFTGN/N°1881/18 Y F.TRANSF. 7/18 DE GADM TRANSFERENCIA A LA LIBRETA 00099021001 TGN-RECURSOS ORDINARIOS (3987)</t>
  </si>
  <si>
    <t>VENTA DE DIVISAS CON TRANSFERENCIA DE FONDOS A SOLICITUD DE MINISTERIO DE EDUCACION SEGUN SOLICITUD 5729 REF: TRASPASO PARA CARLA TATIANA GONZALES GEMIO LIB. 00099021001 TGN-RECURSOS ORDINARIOS (3987)</t>
  </si>
  <si>
    <t>TRANSFERENCIA DE FONDOS AL EXTERIOR A SOLICITUD DE EMPRESA PUBLICA PRODUCTIVA CARTONES DE BOLIVIA-CARTONBOL SEGUN SOLICITUD 5727 REF: TRANSFERENCIA DE RECURSOS AL EXTERIOR BCB, PARA LA EMPRESA PG PAPER COMPANY LTD. POR LA ADQUISICION DE PAPEL KRAFT LINER VIRG, PRIMER EMBARQUE, PARA LA PRODUCCION DE LIB. 00576012001 CARTONBOL</t>
  </si>
  <si>
    <t>VENTA DE DIVISAS CON TRANSFERENCIA DE FONDOS A SOLICITUD DE MINISTERIO DE EDUCACION SEGUN SOLICITUD 5724 REF: TRASPASO PARA LA UNIVERSITY OF FLORIDA STUDENT (MARLIZ ARTEAGA GOMEZ GARCIA) LIB. 00099021001 TGN-RECURSOS ORDINARIOS (3987)</t>
  </si>
  <si>
    <t>NUMERO DE LIBRETA CUT: 00099021001 OPERACIÓN E18 TRANSFERENCIA DEL SISTEMA FINANCIERO POR CUENTA DE TERCEROS A LA CUT Reversion aporte patronal para la vivienda TGN- Enero 2007 y Enero 2008. Libreta N° 00099021001 TGN</t>
  </si>
  <si>
    <t>||TRANSFERENCIA DE FONDOS SEGÚN NOTA DEL FONDESIF CITE: FSFADM024/18 RECIBIDA EN LA FECHA (TRAM-TSO-4483) REF: TRANSFERENCIA AL TGN LA AMORTIZACION DE CAPITAL DE COOP.PAULO VI DE JULIO/2018 DEL PRPC TGN9° ABONO EN LA CUENTA N° 3987 LIBRETA N° 00099021001 TGN RECURSOS ORDINARIOS</t>
  </si>
  <si>
    <t>COBRO COSTOS DE PAPELERIA SEGUN TRANSFERENCIA DEL EXTERIOR POR ORDEN DE CONSULADO GENERAL DEL ESTADO RECAUDACIONES CONSULARES -MIAMI REF:GESTORIA CONSULAR JULIO 2018 LIB. 00010011102 MIN.RELACIONES EXTERIORES - GESTORIA CONSULAR LEY Nº 3108</t>
  </si>
  <si>
    <t>'COBRO DE'||UTILES DE ESCRITORIO POR EL COMPROBANTE CONTABLE NRO. 0930244 DE LA FECHA, SEGÚN CORREO ELECTRÓNICO DE YPFB DE F. 23/01/2018. DEBITO DE LA LIBRETA 00513022001 YPFB  OPERACIONES.</t>
  </si>
  <si>
    <t>||TRANSFERENCIA DE FONDOS S/G. MENSAJE SWIFT NROS. 11814 DE LA FECHA (SECTOR PÚBLICO). DEBITO DE LA LIBRETA 00117012001 DGAC, REPOSICION UTILES DE ESCRITORIO.</t>
  </si>
  <si>
    <t>00592012001 DEPOSITO DE EFECTIVO, DEPOSITANTE: ANA WENDY MAMANI YUJRA, CONCEPTO: RECEPTIVO BOLETOS (DEL 09 AL 17-AGOSTO), CUENTA DE DEPOSITO: CUENTA UNICA DEL TESORO</t>
  </si>
  <si>
    <t>00592012001 DEPOSITO DE EFECTIVO, DEPOSITANTE: ANA WENDY MAMANI YUJRA, CONCEPTO: RECEPTIVO PAQUETES TURISTICOS (DEL 09 AL 17-AGOSTO), CUENTA DE DEPOSITO: CUENTA UNICA DEL TESORO</t>
  </si>
  <si>
    <t>00592012001 DEPOSITO DE EFECTIVO, DEPOSITANTE: ANA WENDY MAMANI YUJRA, CONCEPTO: VENTA EMISIVO (DEL 09 AL 17 - AGOSTO), CUENTA DE DEPOSITO: CUENTA UNICA DEL TESORO</t>
  </si>
  <si>
    <t>00592012001 DEPOSITO DE EFECTIVO, DEPOSITANTE: AMA WENDY MAMANI YUJRA, CONCEPTO: EMISIVO (PENALIDAD MINISTERIO DE ECONOMIA), CUENTA DE DEPOSITO: CUENTA UNICA DEL TESORO</t>
  </si>
  <si>
    <t>00592012001 DEPOSITO DE EFECTIVO, DEPOSITANTE: ANA WENDY MAMANI YUJRA, CONCEPTO: EMISIVO ENTIDADES (MINISTERIO DE LA PRESIDENCIA), CUENTA DE DEPOSITO: CUENTA UNICA DEL TESORO</t>
  </si>
  <si>
    <t>00070011102 DEPOSITO DE EFECTIVO, DEPOSITANTE: GABRIEL CARRANZA POLO, CONCEPTO: DEVOLUCION POR DESCARGO DE COMBUSTIBLE, CUENTA DE DEPOSITO: CUENTA UNICA DEL TESORO</t>
  </si>
  <si>
    <t>00526012001 DEPOSITO DE EFECTIVO, DEPOSITANTE: BOLIVIA TV-ROSSI REMBERTO MOLINA J., CONCEPTO: DEVOLUCION PASAJES, CUENTA DE DEPOSITO: CUENTA UNICA DEL TESORO</t>
  </si>
  <si>
    <t>00592012001 DEPOSITO DE EFECTIVO, DEPOSITANTE: ELIAS VIDAURRE, CONCEPTO: ND 179254 (TERCERA CUOTA) GESTION 2018, CUENTA DE DEPOSITO: CUENTA UNICA DEL TESORO</t>
  </si>
  <si>
    <t>00592012001 DEPOSITO DE EFECTIVO, DEPOSITANTE: IRMA BARRIOS, CONCEPTO: ND 200440 GESTION 2018, CUENTA DE DEPOSITO: CUENTA UNICA DEL TESORO</t>
  </si>
  <si>
    <t>00099021001 DEPOSITO DE EFECTIVO, DEPOSITANTE: MARTHA DAZURI MOLLINEDO MORALES, CONCEPTO: DEVOLUCION DE SALDO C-31 N° 695, CUENTA DE DEPOSITO: CUENTA UNICA DEL TESORO</t>
  </si>
  <si>
    <t>00016011101 DEPOSITO DE EFECTIVO, DEPOSITANTE: MIN.DE EDUCACION-TATIANA AILLON TERCEROS, CONCEPTO: DEVOLUCION DE SALDO PASAJES Y VIATICOS, CUENTA DE DEPOSITO: CUENTA UNICA DEL TESORO</t>
  </si>
  <si>
    <t>00099021001 DEPOSITO DE EFECTIVO, DEPOSITANTE: KEILA LOPEZ LOPEZ, CONCEPTO: DEVOLUCION DE PASAJES TERRESTRES (PARCIAL) C-31; 376, CUENTA DE DEPOSITO: CUENTA UNICA DEL TESORO</t>
  </si>
  <si>
    <t>00099021001 DEPOSITO DE EFECTIVO, DEPOSITANTE: LIANNE SILVANA CHOQUE CANAVIRI, CONCEPTO: REVERSION DE RECURSOS POR CONCEPTO DE CAPACITACION ESCUELA DE GESTION PUBLICA PLURINACIONAL, CUENTA DE DEPOSITO: CUENTA UNICA DEL TESORO</t>
  </si>
  <si>
    <t>00373024103 DEPOSITO DE EFECTIVO, DEPOSITANTE: PROY.CONSTRUCCION DE HENILES TAMBILLO Y PUCHUNI, CONCEPTO: DEVOLUCION DE SALDOS AL FONDO INDIGENA, CUENTA DE DEPOSITO: CUENTA UNICA DEL TESORO</t>
  </si>
  <si>
    <t>00099021001 DEP.DE CHEQ.AJENOS,RET.DE CAM.,CONCEPTO: REVERSION COMP C-31 362/2018 DEVOLUCION VIATICOS FTE 41,DEP.: SEGIP OFICINA NACIONAL , PROCEDENCIA: BANCO UNION S.A., CHEQUE: 12329, FECHA DE EMISION:01/08/2018</t>
  </si>
  <si>
    <t>00292052001 DEP.DE CHEQ.AJENOS,RET.DE CAM.,CONCEPTO: DEVOLUCION DE SALDOS ORURO,DEP.: VIAS BOLIVIA , PROCEDENCIA: BANCO UNION S.A., CHEQUE: 436, FECHA DE EMISION:31/07/2018</t>
  </si>
  <si>
    <t>00292012001 DEP.DE CHEQ.AJENOS,RET.DE CAM.,CONCEPTO: DEVOLUCION DE SALDOS 2017 POR COMBUSTIBLE,DEP.: VIAS BOLIVIA , PROCEDENCIA: BANCO UNION S.A., CHEQUE: 3516, FECHA DE EMISION:17/08/2018</t>
  </si>
  <si>
    <t>00099021001 DEP.DE CHEQ.AJENOS,RET.DE CAM.,CONCEPTO: PAGO DEL INCENTIVO BACHILLER DESTACADO -  IBD,DEP.: MINISTERIO DE EDUCACION , PROCEDENCIA: BANCO UNION S.A., CHEQUE: 22651, FECHA DE EMISION:21/08/2018</t>
  </si>
  <si>
    <t>00099021001 DEP.DE CHEQ.AJENOS,RET.DE CAM.,CONCEPTO: DEVOLUCION Y DESCARGO IBD 2016,DEP.: MINISTERIO DE EDUCACION , PROCEDENCIA: BANCO UNION S.A., CHEQUE: 22650, FECHA DE EMISION:21/08/2018</t>
  </si>
  <si>
    <t>00526012001 DEPOSITO DE EFECTIVO, DEPOSITANTE: BOLIVIA TV-DANIEL TICONA, CONCEPTO: DEVOLUCION DE PASAJES, CUENTA DE DEPOSITO: CUENTA UNICA DEL TESORO</t>
  </si>
  <si>
    <t>00099021001 DEPOSITO DE EFECTIVO, DEPOSITANTE: JAIME ZAMBRANA DAZA, CONCEPTO: REVERSION DE AGUA MES ABRIL DEL RA-4 BULLAIN, CUENTA DE DEPOSITO: CUENTA UNICA DEL TESORO</t>
  </si>
  <si>
    <t>PROVISION DE FONDOS A SOLICITUD DE YACIMIENTOS PETROLIFEROS FISCALES BOLIVIANOS SEGUN SOLICITUD YPFB-0205-2018 REF: PAGO A GAS TRANSBOLIVIANO SA POR TRANSPORTE DE GN MI INTERRUMPIBLE CHIQUITOS MUTUN REDES YPFB Y YACUSES JULIO 2018 LIB. 00513012007 YPFB - RECURSOS NACIONALIZACIÓN</t>
  </si>
  <si>
    <t>PROVISION DE FONDOS A SOLICITUD DE YACIMIENTOS PETROLIFEROS FISCALES BOLIVIANOS SEGUN SOLICITUD YPFB-0204-2018 REF: PAGO A GAS ORIENTE BOLIVIANO LTDA POR SERV TRAN MI FIRME E INTERRUMPIBLE JULIO 2018 LIB. 00513012007 YPFB - RECURSOS NACIONALIZACIÓN</t>
  </si>
  <si>
    <t>COBRO COSTOS DE PAPELERIA SEGUN TRANSFERENCIA DEL EXTERIOR POR ORDEN DE COMPANHIA MATOGROSSENSE DE GAS REF:FACTURA EXB MTGC 028 18 LIB. 00513012007 YPFB - RECURSOS NACIONALIZACIÓN</t>
  </si>
  <si>
    <t>COBRO COSTOS DE PAPELERIA SEGUN TRANSFERENCIA DEL EXTERIOR POR ORDEN DE CONSULADO GENERAL DE BOLIVIA EN WASHINGTON REF:GESTORIA CONSULAR JULIO 18 LIB. 00010011102 MIN.RELACIONES EXTERIORES - GESTORIA CONSULAR LEY Nº 3108</t>
  </si>
  <si>
    <t>'TRANSFERENCIA DE FONDOS||A SOL. DEL MIN,DE ECO Y FIN.PUBL. MEFP/VTCP/DGCP/UODP-733/2018 DE LA FECHA HRE TSO 4508 PAGO BTS EXTRABURSATIL - VENCIMIENTO 23 DE AGOSTO DE 2018 D.S. N°1121 DE 11 DE ENERO DE 2012. DEBITO DE LA LIBRETA 00099021001 TGN RECURSOS ORDINARIOS-MONEDA NACIONAL.</t>
  </si>
  <si>
    <t>'TRANSFERENCIA DE FONDOS||A SOL. DEL MIN,DE ECO Y FIN.PUBL. MEFP/VTCP/DGCP/UODP-733/2018 DE LA FECHA HRE TSO 4508 PAGO BTS EXTRABURSATIL - VENCIMIENTO 23 DE AGOSTO DE 2018 D.S. N°1121 DE 11 DE ENERO DE 2012. DEBITO DE LA LIBRETA 00099021001 TGN - RECURSOS ORDINARIOS; COBRO UTILES DE ESCRITORIO.</t>
  </si>
  <si>
    <t>De: 00099024113 Transferencia en cumplimiento al DS N°0913 de 15/06/2011 y el Convenio Intergubernativo de Financiamiento UPRE-CIF-IG 1014/2017, suscrito entre la UPRE y el GAM Villa Tunari, Proyecto “Construcción U.E. Técnico Humanístico Anzaldo D-9”, correspondiente al pago de la planilla Nº 3, según la UPRE.</t>
  </si>
  <si>
    <t>De: 00099024113 Transferencia en cumplimiento al DS N°0913 de 15/06/2011 y el Convenio Intergubernativo de Financiamiento UPRE-CIF-IG 903/2017, suscrito entre la UPRE y el GAM Montero, Proyecto “Const. Terrapuerto Municipal De Montero”, correspondiente al pago de la planilla Nº 3, según la UPRE.</t>
  </si>
  <si>
    <t>De: 00099024113 Transferencia en cumplimiento al DS N°0913 de 15/06/2011 y el Convenio Intergubernativo de Financiamiento UPRE-CIF-IG 915/2017, suscrito entre la UPRE y el GAM Villa Tunari, Proyecto “Construcción U.E. Técnico Humanístico Mariscal Sucre D-5”, correspondiente al pago de la planilla Nº 5, según la UPRE.</t>
  </si>
  <si>
    <t>De: 00099024113 Transferencia en cumplimiento al DS N°0913 de 15/06/2011 y el Convenio Intergubernativo de Financiamiento UPRE-CIF-IG 899/2017, suscrito entre la UPRE y el GAM Cuevo, Proyecto “Ampl. Del Centro De Salud S.J.B.- Áreas Del Serv. De Emergencias e Imagenologia Municipio De Cuevo”, correspondiente al pago de la planilla Nº 3, según la UPRE.</t>
  </si>
  <si>
    <t>De: 00099024113 Transferencia en cumplimiento al DS N°0913 de 15/06/2011 y el Convenio Interinstitucional de Financiamiento UPRE-CIF-IG 914/2017, suscrito entre la UPRE y el GAM Villa Tunari, Proyecto “Construcción U.E. Técnico Humanístico Nueva Tacopaya D-8”, correspondiente al pago de la planilla Nº 4, según la UPRE.</t>
  </si>
  <si>
    <t>De: 00099024113 Transferencia en cumplimiento al DS N°0913 de 15/06/2011 y el Convenio Intergubernativo de Financiamiento UPRE-CIF-IG 807/2017, suscrito entre la UPRE y el GAM de Pailón, proyecto “Const. Unidad Educativa Emilio Sulzer Salinas Comunidad Pozo del Tigre”, correspondiente al pago de la planilla Nº 3, según la UPRE.</t>
  </si>
  <si>
    <t>De: 00099024113 Transferencia en cumplimiento al DS N°0913 de 15/06/2011 y el Convenio Intergubernativo de Financiamiento UPRE-CIF-IG 121/2017, suscrito entre la UPRE y el GAM de Tiraque, proyecto “Construcción Unidad Educativa Modelo Evo Morales Ayma”, correspondiente al pago de la planilla Nº 4, según la UPRE.</t>
  </si>
  <si>
    <t>De: 00099024113 Transferencia en cumplimiento al DS N°0913 de 15/06/2011 y el Convenio Intergubernativo de Financiamiento UPRE-CIF-IG 891/2017, suscrito entre la UPRE y el GAM Colpa Bélgica, Proyecto “Const. de Tinglado con Graderías y 2 Aulas U.E. Orlando Rivero Vargas Comunidad El Cedro”, correspondiente al pago de la planilla Nº3 de cierre, según la UPRE.</t>
  </si>
  <si>
    <t>De: 00099024113 Transferencia en cumplimiento al DS N°0913 de 15/06/2011 y el Convenio Intergubernativo de Financiamiento UPRE-CIF-IG 911/2017, suscrito entre la UPRE y el GAM de Chimoré, proyecto “Construcción Infraestructura Unidad Educativa Senda III”, correspondiente al pago de la planilla Nº 3, según la UPRE.</t>
  </si>
  <si>
    <t>De: 00099024113 Transferencia en cumplimiento al DS N°0913 de 15/06/2011 y el Convenio Intergubernativo de Financiamiento UPRE-CIF-IG 1021/2017, suscrito entre la UPRE y el GAM Villa Tunari, Proyecto “Construcción Centro de Salud con Internación 1° de Mayo D - 2”, correspondiente al pago de la planilla Nº4, según la UPRE.</t>
  </si>
  <si>
    <t>De: 00099024113 Transferencia en cumplimiento al DS N°0913 de 15/06/2011 y el Convenio Intergubernativo de Financiamiento UPRE-CIF-IG 0137/2018, suscrito entre la UPRE y el GAM de Villa Tunari, proyecto “Const. 2 Aulas y Baños U.E. Villa Israel A – D 4 Villa Tunari”, correspondiente al pago de la planilla Nº 2, según la UPRE.</t>
  </si>
  <si>
    <t>De: 00099024113 Transferencia en cumplimiento al DS N°0913 de 15/06/2011 y el Convenio Intergubernativo de Financiamiento UPRE-CIF-IG 0109/2018, suscrito entre la UPRE y el GAM de Cliza, proyecto “Implem. Cancha de Futbol con Césped Sintetico Porvenir (Cliza)”, correspondiente al pago de la planilla Nº 2, según la UPRE.</t>
  </si>
  <si>
    <t>De: 00099024113 Transferencia en cumplimiento al DS N°0913 de 15/06/2011 y el Convenio Intergubernativo de Financiamiento UPRE-CIF-IG 452/2017, suscrito entre la UPRE y el GAM Corocoro, Proyecto “Construcción Un Aula y Cinco Ambientes en la Unidad Educativa Janko Marca Sirpa - Corocoro Janko Marca Sirpa”, correspondiente al pago de la planilla Nº2 de cierre, según la UPRE.</t>
  </si>
  <si>
    <t>De: 00099024113 Transferencia en cumplimiento al DS N°0913 de 15/06/2011 y el Convenio Intergubernativo de Financiamiento UPRE-CIF-IG 680/2017, suscrito entre la UPRE y el GAM Omereque, Proyecto “Const. Cancha Poli Funcional Con Tinglado y Graderias Unidad Educativa Perez - Omereque”, correspondiente al pago de la planilla Nº2 de cierre, según la UPRE.</t>
  </si>
  <si>
    <t>De: 00099024113 Transferencia en cumplimiento al DS N°0913 de 15/06/2011 y el Convenio Intergubernativo de Financiamiento UPRE-CIF-IG 132/2017, suscrito entre la UPRE y el GAM Ingavi (Humaita), Proyecto “Const. Vivienda para Maestro Unidad Educativa Ingavi - Comunidad Campesina Ingavi”, correspondiente al pago de la planilla Nº 2 de cierre, según la UPRE.</t>
  </si>
  <si>
    <t>De: 00099024113 Transferencia en cumplimiento al DS N°0913 de 15/06/2011 y el Convenio Intergubernativo de Financiamiento UPRE-CIF-IG 385/2017, suscrito entre la UPRE y el GAM Waldo Balllvián, Proyecto “Construcción Dirección en U.E. Villa Viluyo - Waldo Ballivian”, correspondiente al pago de la planilla Nº3 de cierre, según la UPRE.</t>
  </si>
  <si>
    <t>De: 00099024113 Transferencia en cumplimiento al DS N°0913 de 15/06/2011 y el Convenio Intergubernativo de Financiamiento UPRE-CIF-IG 515/2017, suscrito entre la UPRE y el GAM Copacabana, Proyecto “Construccion 2 Aulas y Sala de Computacion U.E. San Miguel de Hueko”, correspondiente al pago de la planilla Nº 2 de cierre, según la UPRE.</t>
  </si>
  <si>
    <t>De: 00099024113 Transferencia en cumplimiento al DS N°0913 de 15/06/2011 y el Convenio Interinstitucional de Financiamiento UPRE-CIF-IG-614/2017, suscrito entre la UPRE y el GAD Pando, Proyecto “Construcción de 1 Puente Tipo Cajón en la Av. Acre”, correspondiente al pago de la planilla Nº 3, según la UPRE.</t>
  </si>
  <si>
    <t>De: 00099024113 Transferencia en cumplimiento al DS N°0913 de 15/06/2011 y el Convenio Intergubernativo de Financiamiento UPRE-CIF-IG 401/2017, suscrito entre la UPRE y el GAM Pelechuco, Proyecto “Construccion Bloque de Cuatro Aulas U.E. Suchez”, correspondiente al pago de la planilla Nº 2 de cierre, según la UPRE.</t>
  </si>
  <si>
    <t>De: 00099024113 Transferencia en cumplimiento al DS N°0913 de 15/06/2011 y el Convenio Interinstitucional de Financiamiento UPRE-CIF-IG 196/2017, suscrito entre la UPRE y el GAM Pailón, Proyecto “Const. Mercado Municipal Pailón”, correspondiente al pago de la planilla Nº 4, según la UPRE.</t>
  </si>
  <si>
    <t>De: 00099024113 Transferencia en cumplimiento al DS N°0913 de 15/06/2011 y el Convenio Interinstitucional de Financiamiento UPRE-CIF-IG 003/2017, suscrito entre la UPRE y el GAM Yacuiba, Proyecto “Construcción U.E. Tierras Nuevas”, correspondiente al pago de la planilla Nº 12, según la UPRE</t>
  </si>
  <si>
    <t>De: 00099024113 Transferencia en cumplimiento al DS N°0913 de 15/06/2011 y el Convenio Intergubernativo de Financiamiento UPRE-CIF-IG 865/2017, suscrito entre la UPRE y el GAM Urubicha, Proyecto “Const. U.E. Divino Niño Distrito 2 Yaguaru”, correspondiente al pago de la planilla Nº3, según la UPRE.</t>
  </si>
  <si>
    <t>A:00041014101 Débito Automático por contraparte del GAM Tomave, correspondiente al Convenio Intergubernativo suscrito entre el Ministerio de Desarrollo Productivo y Economía Plural y el GAM Tomave, programa “Revolución Tecnológica en Educación”.</t>
  </si>
  <si>
    <t>De: 00099024113 Transferencia en cumplimiento al DS N°0913 de 15/06/2011 y el Convenio Intergubernativo de Financiamiento UPRE-CIF-IG 0254/2018, suscrito entre la UPRE y el GAM Villa Mojocoya , Proyecto “Const. Mercado Municipal Evo Morales Redención Pampa”, correspondiente al pago del 20% de anticipo del monto financiado, según la UPRE.</t>
  </si>
  <si>
    <t>De: 00099024113 Transferencia en cumplimiento al DS N°0913 de 15/06/2011 y el Convenio Intergubernativo de Financiamiento UPRE-CIF-IG 0253/2018, suscrito entre la UPRE y el GAM Camataqui (Villa Abecia), Proyecto “Const. Cancha de Césped Sintético, Graderías y Enmallado Villa Abecia”, correspondiente al pago del 20% de anticipo del monto financiado, según la UPRE.</t>
  </si>
  <si>
    <t>De: 00099024113 Transferencia en cumplimiento al DS N°0913 de 15/06/2011 y el Convenio Intergubernativo de Financiamiento UPRE-CIF-IG 0221/2018, suscrito entre la UPRE y el GAM Villa Serrano, Proyecto “Const. Pavimento Rígido Calle Bolívar Villa Serrano”, correspondiente al pago del 20% de anticipo del monto financiado, según la UPRE.</t>
  </si>
  <si>
    <t>De: 00099024113 Transferencia en cumplimiento al DS N°0913 de 15/06/2011 y el Convenio Intergubernativo de Financiamiento UPRE-CIF-IG 0223/2018, suscrito entre la UPRE y el GAM Villa Serrano, Proyecto “Const. de Tinglado, Cancha Polifuncional y Graderías U.E. Daniel Sánchez Bustamante Villa Serrano”, correspondiente al pago del 20% de anticipo del monto financiado, según la UPRE.</t>
  </si>
  <si>
    <t>De: 00099024113 Transferencia en cumplimiento al DS N°0913 de 15/06/2011 y el Convenio Intergubernativo de Financiamiento UPRE-CIF-IG 0224/2018, suscrito entre la UPRE y el GAM Villa Serrano, Proyecto “Const. de Tinglado Cancha Polifuncional y Graderías Comunidad de Nuevo Mundo Villa Serrano”, correspondiente al pago del 20% de anticipo del monto financiado, según la UPRE.</t>
  </si>
  <si>
    <t>NUMERO DE LIBRETA CUT: 00099021001 OPERACIÓN E18 TRANSFERENCIA DEL SISTEMA FINANCIERO POR CUENTA DE TERCEROS A LA CUT Devolucion de pagos CC no cobrados por afiliados civiles y militares correspondiente al periodo de abril 2018. Libreta Nro 00099021001 TGN</t>
  </si>
  <si>
    <t>||TRANSFERENCIA DE FONDOS S/G. FORMULARIO, CITE' BUN0457/18 DE LA FECHA. (HRE-TSO-4511). CONVENIO INTERGUBERNATIVO ENTRE EL OEP Y EL GAM ZUDAÑEZ PARA EJECUCIÓN DEL PROCESO DE REFERENDO DE CARTAS ORGANICAS DEL MUNICIPIO DE ZUDAÑEZ. A SOLICITUD DEL G.A.M. ZUDAÑEZ; LIBR. 00670014101 OEP-TSE-REFERENDO CARTAS ORG. ESTATUTO AUTONOMICO.</t>
  </si>
  <si>
    <t>||TRANSFERENCIA DE FONDOS S/G. FORMULARIO, CITE' BUN0458/18 DE LA FECHA. (HRE-TSO-4510). DEVOLUCIÓN DE RECURSOS TRANSFERIDOS POR RESOLUCIÓN DEL CONV. INTERG. PROY. MEJ. LA PROD. Y LA TRANSF. DE GRANO EN LA COMUNIDAD DE ARENAL EN EL MUNICIPIO DE CUEVO. A SOLICITUD DEL G.A.M. DE CUEVO; LIBRETA 00373024105 FONDO DE DESARROLLO INDIGENA.</t>
  </si>
  <si>
    <t>||TRANSFERENCIA DE FONDOS S/G NOTA CITE: BUN0459/18 DE LA FECHA (HRE-TSO-4516),ERROR EN TRANSFERENCIA DE RECURSOS DE ADMINISTRACION AUTONOMA PARA OBRAS SANITARIAS. A SOLICITUD DE LA ADMINISTRACION AUTONOMA PARA OBRAS SANITARIAS., LIBRETA N°00099021001.</t>
  </si>
  <si>
    <t>'COBRO DE'||UTILES DE ESCRITORIO POR EL COMPROBANTE CONTABLE NRO. 0930400 DE LA FECHA, SEGÚN CORREO ELECTRÓNICO DE YPFB DE F. 23/01/2018. DEBITO DE LA LIBRETA 00513022001 YPFB  OPERACIONES.</t>
  </si>
  <si>
    <t>VENTA DE DIVISAS CON TRANSFERENCIA DE FONDOS A SOLICITUD DE BOLIVIA TV SEGUN SOLICITUD 5738 REF: INTELSAT: PAGO SERVICIO SATELITAL BANDA KU IS-14 CORRESPONDIENTE AL MES DE JULIO DE 2018. SEGUN INFORME CITE: CONTABILIDAD 615/2018, COMUNICACION INTERNA BTV/GT. CITE: 619/2018, ACTA DE CONFORMIDAD BTV/G LIB. 00526012001 BOLIVIA TV - RECAUDACIONES</t>
  </si>
  <si>
    <t>VENTA DE DIVISAS CON TRANSFERENCIA DE FONDOS A SOLICITUD DE BOLIVIA TV SEGUN SOLICITUD 5737 REF: INTELSAT: PAGO SERVICIO SATELITAL BANDA C CORRESPONDIENTE AL MES DE JULIO 2018, SEGUN INFORME CITE: CONTABILIDAD 616/2018, COMUNICACION INTERNA BTV/GT. CITE: 618/2018, ACTA DE CONFORMIDAD BTV/GT. 082/201 LIB. 00526012001 BOLIVIA TV - RECAUDACIONES</t>
  </si>
  <si>
    <t>||RESPUESTA A DEBITO DEL BANQUERO SG SWIFT NO.11862 DE LA FECHA REF: COBRO COMISION EUR 30,00 POR TRANSFERENCIA DE EUR 227,00 FECHA VALOR 11/07/2018 SG SOL. DE AGENCIA BOL.ESPACIAL-ABE REF:ADQUISICION DE LICENCIAS. LIB.00585012002 ABE-VENTA SE SERVICIOS COMUNICACION</t>
  </si>
  <si>
    <t>||RESPUESTA A DEBITO DEL BANQUERO SG SWIFT NO.11862 DE LA FECHA REF: COBRO COMISION EUR 30,00 POR TRANSFERENCIA DE EUR 227,00 FECHA VALOR 11/07/2018 SG SOL. DE AGENCIA BOL.ESPACIAL-ABE REF:ADQUISICION DE LICENCIAS. CGO.LIB.00585012002 ABE-VENTA SE SERVICIOS COMUNICACION (UTILES DE ESCRITORIO)</t>
  </si>
  <si>
    <t>||RESPUESTA A DEBITO DEL BANQUERO SG SWIFT NO.11861 DE LA FECHA REF: COBRO COMISION EUR 7,00 POR TRANSFERENCIA DE EUR 5,000.- FECHA VALOR 13/08/2018 SG SOL. DE MIN.DE LA PRESIDENCIA REF:DEVOLUCION DE PRESTAMO. LIBRETA 00099021001 TGN-RECURSOS ORDINARIOS</t>
  </si>
  <si>
    <t>||RESPUESTA A DEBITO DEL BANQUERO SG SWIFT NO.11861 DE LA FECHA REF: COBRO COMISION EUR 7,00 POR TRANSFERENCIA DE EUR 5,000.- FECHA VALOR 13/08/2018 SG SOL. DE MIN.DE LA PRESIDENCIA REF:DEVOLUCION DE PRESTAMO. CGO.LIBRETA 00099021001 TGN-RECURSOS ORDINARIOS (UTILES DE ESCRITORIO)</t>
  </si>
  <si>
    <t>De: 00099024113 Transferencia en cumplimiento al DS N°0913 de 15/06/2011 y el Convenio Intergubernativo de Financiamiento UPRE-CIF-IG 0236/2018, suscrito entre la UPRE y el GAM Poroma, Proyecto “Const. Tinglado y Graderías Unidad Educativa Irocota Comunidad Irocota”, correspondiente al pago del 20% de anticipo del monto financiado, según la UPRE.</t>
  </si>
  <si>
    <t>De: 00099024113 Transferencia en cumplimiento al DS N°0913 de 15/06/2011 y el Convenio Intergubernativo de Financiamiento UPRE-CIF-IG 0233/2018, suscrito entre la UPRE y el GAM Poroma, Proyecto “Const. Tinglado y Gradería Unidad Educativa Fray Francisco Valea - Comunidad Pomanasa”, correspondiente al pago del 20% de anticipo del monto financiado, según la UPRE.</t>
  </si>
  <si>
    <t>De: 00099024113 Transferencia en cumplimiento al DS N°0913 de 15/06/2011 y el Convenio Intergubernativo de Financiamiento UPRE-CIF-IG 0244/2018, suscrito entre la UPRE y el GAM Camargo, Proyecto “Const. Tinglado Cancha y Graderías U.E. José Vicente Camargo - D1”, correspondiente al pago del 20% de anticipo del monto financiado, según la UPRE.</t>
  </si>
  <si>
    <t>De: 00099024113 Transferencia en cumplimiento al DS N°0913 de 15/06/2011 y el Convenio Intergubernativo de Financiamiento UPRE-CIF-IG 0243/2018, suscrito entre la UPRE y el GAM Camargo, Proyecto “Const. Puente Vehicular Comunidad San José”, correspondiente al pago del 20% de anticipo del monto financiado, según la UPRE.</t>
  </si>
  <si>
    <t>De: 00099024113 Transferencia en cumplimiento al DS N°0913 de 15/06/2011 y el Convenio Intergubernativo de Financiamiento UPRE-CIF-IG 0240/2018, suscrito entre la UPRE y el GAM Poroma, Proyecto “Const. Tinglado y Gradería Unidad Educativa Kainakas Comunidad Kainakas”, correspondiente al pago del 20% de anticipo del monto financiado, según la UPRE.</t>
  </si>
  <si>
    <t>De: 00099024113 Transferencia en cumplimiento al DS N°0913 de 15/06/2011 y el Convenio Intergubernativo de Financiamiento UPRE-CIF-IG 0238/2018, suscrito entre la UPRE y el GAM Tomina, Proyecto “Const. Plaza Principal 25 de Mayo Tomina”, correspondiente al pago del 20% de anticipo del monto financiado, según la UPRE.</t>
  </si>
  <si>
    <t>De: 00099024113 Transferencia en cumplimiento al DS N°0913 de 15/06/2011 y el Convenio Intergubernativo de Financiamiento UPRE-CIF-IG 0234/2018, suscrito entre la UPRE y el GAM Tomina, Proyecto “Const. Unidad Educativa Eduardo Abaroa Nivel Inicial Tomina”, correspondiente al pago del 20% de anticipo del monto financiado, según la UPRE.</t>
  </si>
  <si>
    <t>De: 00099024113 Transferencia en cumplimiento al DS N°0913 de 15/06/2011 y el Convenio Intergubernativo de Financiamiento UPRE-CIF-IG 0235/2018, suscrito entre la UPRE y el GAM Tomina, Proyecto “Const. Aulas Unidad Educativa Fuerte Rua Com. Fuerte Rua Com. Fuerte Rua”, correspondiente al pago del 20% de anticipo del monto financiado, según la UPRE.</t>
  </si>
  <si>
    <t>De: 00099024113 Transferencia en cumplimiento al DS N°0913 de 15/06/2011 y el Convenio Intergubernativo de Financiamiento UPRE-CIF-IG 0239/2018, suscrito entre la UPRE y el GAM Poroma, Proyecto “Const. Tinglado y Graderías Unidad Educativa Sapse Comunidad Sapse”, correspondiente al pago del 20% de anticipo del monto financiado, según la UPRE.</t>
  </si>
  <si>
    <t>00099021001 DEPOSITO DE EFECTIVO, DEPOSITANTE: TOMAS USNAYO QUISPE, CONCEPTO: DEVOLUCION PAGO EN DEMASIA A COTEL TV, CUENTA DE DEPOSITO: CUENTA UNICA DEL TESORO</t>
  </si>
  <si>
    <t>00099021001 DEPOSITO DE EFECTIVO, DEPOSITANTE: RICHARD BORIS CEDEÑO CATACORA, CONCEPTO: REVERSION DE FONDOS POR CONCEPTO DE PASAJES, CUENTA DE DEPOSITO: CUENTA UNICA DEL TESORO</t>
  </si>
  <si>
    <t>00099021001 DEPOSITO DE EFECTIVO, DEPOSITANTE: EDWIN FRANCISCO TOLABA SALGADO, CONCEPTO: REVERSION DE FONDOS POR CONCEPTO DE PASAJES, CUENTA DE DEPOSITO: CUENTA UNICA DEL TESORO</t>
  </si>
  <si>
    <t>00099021001 DEPOSITO DE EFECTIVO, DEPOSITANTE: ALCIDES LIMACHI CHIRINOS, CONCEPTO: REVERSION DE FONDOS POR CONCEPTO DE PASAJES, CUENTA DE DEPOSITO: CUENTA UNICA DEL TESORO</t>
  </si>
  <si>
    <t>00099021001 DEPOSITO DE EFECTIVO, DEPOSITANTE: RAMIRO MAIGUA CACERES, CONCEPTO: REVERSION DE FONDOS POR CONCEPTO DE PASAJES, CUENTA DE DEPOSITO: CUENTA UNICA DEL TESORO</t>
  </si>
  <si>
    <t>00099021001 DEPOSITO DE EFECTIVO, DEPOSITANTE: NOE BALDERRAMA COSIO, CONCEPTO: REVERSION DE FONDOS POR CONCEPTO DE PASAJES, CUENTA DE DEPOSITO: CUENTA UNICA DEL TESORO</t>
  </si>
  <si>
    <t>00099021001 DEPOSITO DE EFECTIVO, DEPOSITANTE: JAVIER BONIFACIO ZEBALLOS, CONCEPTO: REVERSION DE FONDOS POR CONCEPTO DE PASAJES, CUENTA DE DEPOSITO: CUENTA UNICA DEL TESORO</t>
  </si>
  <si>
    <t>00099021001 DEPOSITO DE EFECTIVO, DEPOSITANTE: LUCIO TRUJILLO CESPEDES, CONCEPTO: REVERSION DE FONDOS POR CONCEPTO DE PASAJES, CUENTA DE DEPOSITO: CUENTA UNICA DEL TESORO</t>
  </si>
  <si>
    <t>00099021001 DEPOSITO DE EFECTIVO, DEPOSITANTE: FELIX ORELLANA SORIA, CONCEPTO: DEVOLUCION POR DOBLE PERCEPCION DE HABERES JUN-JULIO, CUENTA DE DEPOSITO: CUENTA UNICA DEL TESORO</t>
  </si>
  <si>
    <t>00099021001 DEPOSITO DE EFECTIVO, DEPOSITANTE: ARMIN HUGO TITO CACERES, CONCEPTO: REVERSION DE FONDOS POR CONCEPTO DE PASAJES, CUENTA DE DEPOSITO: CUENTA UNICA DEL TESORO</t>
  </si>
  <si>
    <t>00099021001 DEPOSITO DE EFECTIVO, DEPOSITANTE: GONZALO ARISPE BERNABE, CONCEPTO: REVERSION DE FONDOS POR CONCEPTO DE PASAJES, CUENTA DE DEPOSITO: CUENTA UNICA DEL TESORO</t>
  </si>
  <si>
    <t>00099021001 DEPOSITO DE EFECTIVO, DEPOSITANTE: KRAMER AGUSTIN LOPEZ CONDARCO, CONCEPTO: REVERSION DE FONDOS POR CONCEPTO DE PASAJES, CUENTA DE DEPOSITO: CUENTA UNICA DEL TESORO</t>
  </si>
  <si>
    <t>00099021001 DEPOSITO DE EFECTIVO, DEPOSITANTE: DAUVER YAN CALLATA MEJIA, CONCEPTO: REVERSION DE FONDOS POR CONCEPTO DE PASAJES, CUENTA DE DEPOSITO: CUENTA UNICA DEL TESORO</t>
  </si>
  <si>
    <t>00099021001 DEPOSITO DE EFECTIVO, DEPOSITANTE: EDWIN VLADIMIR VARGAS PILCO, CONCEPTO: REVERSION DE FONDOS POR CONCEPTO DE PASAJES, CUENTA DE DEPOSITO: CUENTA UNICA DEL TESORO</t>
  </si>
  <si>
    <t>00099021001 DEPOSITO DE EFECTIVO, DEPOSITANTE: DANIEL GONZALES ANTEZANA, CONCEPTO: REVERSION DE FONDOS POR CONCEPTO DE PASAJES, CUENTA DE DEPOSITO: CUENTA UNICA DEL TESORO</t>
  </si>
  <si>
    <t>00099021001 DEPOSITO DE EFECTIVO, DEPOSITANTE: LEONCIO ROJAS ROSAS, CONCEPTO: REVERSION DE FONDOS POR CONCEPTO DE PASAJES, CUENTA DE DEPOSITO: CUENTA UNICA DEL TESORO</t>
  </si>
  <si>
    <t>00099021001 DEPOSITO DE EFECTIVO, DEPOSITANTE: MARCOS WILFREDO GUARDIA TORREZ, CONCEPTO: REVERSION DE FONDOS POR CONCEPTO DE PASAJES, CUENTA DE DEPOSITO: CUENTA UNICA DEL TESORO</t>
  </si>
  <si>
    <t>00099021001 DEPOSITO DE EFECTIVO, DEPOSITANTE: WILMA QUINTEROS CHAVEZ, CONCEPTO: DOBLE PERCEPCION, CUENTA DE DEPOSITO: CUENTA UNICA DEL TESORO</t>
  </si>
  <si>
    <t>00099021001 DEPOSITO DE EFECTIVO, DEPOSITANTE: DANTON BERENIZ PECHO QUIROZ, CONCEPTO: REVERSION DE FONDOS POR CONCEPTO DE PASAJES, CUENTA DE DEPOSITO: CUENTA UNICA DEL TESORO</t>
  </si>
  <si>
    <t>00099021001 DEPOSITO DE EFECTIVO, DEPOSITANTE: MILENKA ZAIRA HERRERA BURGOA, CONCEPTO: REVERSION DE FONDOS POR CONCEPTO DE PASAJES, CUENTA DE DEPOSITO: CUENTA UNICA DEL TESORO</t>
  </si>
  <si>
    <t>00099021001 DEPOSITO DE EFECTIVO, DEPOSITANTE: LIMBERT RICARDO APALA CARDENAS, CONCEPTO: REVERSION DE FONDOS POR CONCEPTO DE PASAJES, CUENTA DE DEPOSITO: CUENTA UNICA DEL TESORO</t>
  </si>
  <si>
    <t>00099021001 DEPOSITO DE EFECTIVO, DEPOSITANTE: MARIO FERNANDO SALAZAR AROCA, CONCEPTO: REVERSION DE FONDOS POR CONCEPTO DE PASAJES, CUENTA DE DEPOSITO: CUENTA UNICA DEL TESORO</t>
  </si>
  <si>
    <t>00099021001 DEPOSITO DE EFECTIVO, DEPOSITANTE: CARLOS MARCELO ARAMAYO GARCIA, CONCEPTO: REVERSION DE FONDOS POR CONCEPTO DE PASAJES, CUENTA DE DEPOSITO: CUENTA UNICA DEL TESORO</t>
  </si>
  <si>
    <t>00099021001 DEPOSITO DE EFECTIVO, DEPOSITANTE: LUIS FERNANDO LOZANO GONZALES, CONCEPTO: REVERSION DE FONDOS POR CONCEPTO DE PASAJES, CUENTA DE DEPOSITO: CUENTA UNICA DEL TESORO</t>
  </si>
  <si>
    <t>00099021001 DEPOSITO DE EFECTIVO, DEPOSITANTE: ORLANDO TORRICO PATIÑO, CONCEPTO: REVERSION DE FONDOS POR CONCEPTO DE PASAJES, CUENTA DE DEPOSITO: CUENTA UNICA DEL TESORO</t>
  </si>
  <si>
    <t>00373024103 DEPOSITO DE EFECTIVO, DEPOSITANTE: INST DE ESTABLOS COM. CHIARUYO-LOS ANDES LA PAZ, CONCEPTO: DEVOLUCION DE SALDOS DEL FONDO INDIGENA, CUENTA DE DEPOSITO: CUENTA UNICA DEL TESORO</t>
  </si>
  <si>
    <t>00099021001 DEPOSITO DE EFECTIVO, DEPOSITANTE: MINISTERIO DE SALUD, CONCEPTO: DEVOLUCION, CUENTA DE DEPOSITO: CUENTA UNICA DEL TESORO</t>
  </si>
  <si>
    <t>00373024103 DEPOSITO DE EFECTIVO, DEPOSITANTE: APOYO A LA CRIANZA DE OVINOS COLQUENCHA "BS", CONCEPTO: DEVOLUCION DE SALDOS NO EJECUTADOS, CUENTA DE DEPOSITO: CUENTA UNICA DEL TESORO</t>
  </si>
  <si>
    <t>00099021001 DEPOSITO DE EFECTIVO, DEPOSITANTE: REINALDO CHOQUE ARUQUIPA CI 6063078 P, CONCEPTO: DEVOLUCION PASAJES, CUENTA DE DEPOSITO: CUENTA UNICA DEL TESORO</t>
  </si>
  <si>
    <t>00099021001 DEPOSITO DE EFECTIVO, DEPOSITANTE: ORURO-SENAPE, CONCEPTO: DEVOLUCION DE RECURSOS NO UTILIZADOS-REFRIGERIO PARA CAPACITACION DEJURBE, CUENTA DE DEPOSITO: CUENTA UNICA DEL TESORO</t>
  </si>
  <si>
    <t>00099021001 DEPOSITO DE EFECTIVO, DEPOSITANTE: EVER BAUTISTA BAUTISTA C.I. 3444177 LP, CONCEPTO: REVERSION POR PASAJES AL INTERIOR DEL PAIS, CUENTA DE DEPOSITO: CUENTA UNICA DEL TESORO</t>
  </si>
  <si>
    <t>00099021001 DEPOSITO DE EFECTIVO, DEPOSITANTE: SERGIO CARLOS ORELLANA CENTELLAS C.I. 2310713 LP, CONCEPTO: REVERSION POR PASAJES AL INTERIOR DEL PAIS, CUENTA DE DEPOSITO: CUENTA UNICA DEL TESORO</t>
  </si>
  <si>
    <t>00155012001 DEP.DE CHEQ.AJENOS,RET.DE CAM.,CONCEPTO: POR CONCEPTO DE MULTAS A NOTARIOS,DEP.: DIRECCION DEL NOTARIADO PLURINACIONAL , PROCEDENCIA: BANCO UNION S.A., CHEQUE: 301, FECHA DE EMISION:21/08/2018</t>
  </si>
  <si>
    <t>00155012001 DEP.DE CHEQ.AJENOS,RET.DE CAM.,CONCEPTO: POR CONCEPTO DE DEVOLUCIONES FACTURAS SABSA,DEP.: DIRECCION DEL NOTARIADO PLURINACIONAL , PROCEDENCIA: BANCO UNION S.A., CHEQUE: 302, FECHA DE EMISION:21/08/2018</t>
  </si>
  <si>
    <t>00099021001 DEP.DE CHEQ.AJENOS,RET.DE CAM.,CONCEPTO: REVERSION DE FONDOS,DEP.: MINISTERIO DE SALUD , PROCEDENCIA: BANCO UNION S.A., CHEQUE: 1825, FECHA DE EMISION:14/08/2018</t>
  </si>
  <si>
    <t>00513182001 DEP.DE CHEQ.AJENOS,RET.DE CAM.,CONCEPTO: OSORIO LOPEZ EFRAIN HERNANDO,DEP.: BANCO UNION  S.A. , PROCEDENCIA: BANCO UNION S.A., CHEQUE: 158131, FECHA DE EMISION:23/08/2018</t>
  </si>
  <si>
    <t>00099021001 DEP.DE CHEQ.AJENOS,RET.DE CAM.,CONCEPTO: SOTO ROJAS MARCIA MARIEL,DEP.: BANCO UNION  S.A. , PROCEDENCIA: BANCO UNION S.A., CHEQUE: 158130, FECHA DE EMISION:23/08/2018</t>
  </si>
  <si>
    <t>00099021001 DEP.DE CHEQ.AJENOS,RET.DE CAM.,CONCEPTO: DEVOLUCION DE RECURSOS,DEP.: AGENCIA ESTATAL DE HIDROCARBUROS , PROCEDENCIA: BANCO UNION S.A., CHEQUE: 5242, FECHA DE EMISION:17/08/2018</t>
  </si>
  <si>
    <t>00099021001 DEP.DE CHEQ.AJENOS,RET.DE CAM.,CONCEPTO: DEVOLUCION DE RECURSOS,DEP.: AGENCIA ESTATAL DE HIDROCARBUROS , PROCEDENCIA: BANCO UNION S.A., CHEQUE: 5240, FECHA DE EMISION:17/08/2018</t>
  </si>
  <si>
    <t>00099021001 DEP.DE CHEQ.AJENOS,RET.DE CAM.,CONCEPTO: REEMBOLSO SUBSIDIO OCTUBRE SANTA CRUZ,DEP.: CONTRALORIA GENERAL DEL ESTADO , PROCEDENCIA: BANCO UNION S.A., CHEQUE: 5783, FECHA DE EMISION:22/08/2018</t>
  </si>
  <si>
    <t>00099021001 DEP.DE CHEQ.AJENOS,RET.DE CAM.,CONCEPTO: DEVOLUCION DE RECURSOS,DEP.: AGENCIA ESTATAL DE HIDROCARBUROS , PROCEDENCIA: BANCO UNION S.A., CHEQUE: 5241, FECHA DE EMISION:17/08/2018</t>
  </si>
  <si>
    <t>00099021001 DEP.DE CHEQ.AJENOS,RET.DE CAM.,CONCEPTO: DEV. DE RECURSOS POR EXTRAVIO DE CREDENCIAL(SUSANA DELGADILLO ELISEO FLORES),DEP.: CAMARA DE SENADORES , PROCEDENCIA: BANCO UNION S.A., CHEQUE: 7032, FECHA DE EMISION:23/08/2018</t>
  </si>
  <si>
    <t>00081011108 DEP.DE CHEQ.AJENOS,RET.DE CAM.,CONCEPTO: PAGO TOTAL DENTRO EL PROCESO COACTIVO FISCAL SEGUIDO POR EL EX SNC Y MOPSV CONTRA HANS DURAN MENDIA,DEP.: MINISTERIO DE OBRAS PUBLICAS SERVICIOS Y VIVIENDA</t>
  </si>
  <si>
    <t>00099021001 DEPOSITO DE EFECTIVO, DEPOSITANTE: MIN DE DEPORTES EDUARDO SORIA GALVARRO MONTES, CONCEPTO: DEVOLUCION SALDOS NO UTILIZADOS FONDOS EN AVANCE, CUENTA DE DEPOSITO: CUENTA UNICA DEL TESORO</t>
  </si>
  <si>
    <t>00155012001 DEPOSITO DE EFECTIVO, DEPOSITANTE: ERIKA NINOSKA STRAUSS INDA, CONCEPTO: DEVOLUCION DE FONDOS EN AVANCE, CUENTA DE DEPOSITO: CUENTA UNICA DEL TESORO</t>
  </si>
  <si>
    <t>00099021001 DEPOSITO DE EFECTIVO, DEPOSITANTE: MINISTERIO PUBLICO, CONCEPTO: DEVOLUCION DE SALDO DE LA FERIA INSTITUCIONAL DE CHUQUISACA POR JESUS APAZA QUISPE, CUENTA DE DEPOSITO: CUENTA UNICA DEL TESORO</t>
  </si>
  <si>
    <t>00099021001 DEPOSITO DE EFECTIVO, DEPOSITANTE: OMAR RADA CHAVEZ, CONCEPTO: REVERSION TOTAL DE BOLETA DE HABER MENSUAL - JULIO, CUENTA DE DEPOSITO: CUENTA UNICA DEL TESORO</t>
  </si>
  <si>
    <t>00099021001 DEPOSITO DE EFECTIVO, DEPOSITANTE: OMAR RADA CHAVEZ, CONCEPTO: REVERSION TOTAL DE BOLETA DE HABER MENSUAL - JUNIO, CUENTA DE DEPOSITO: CUENTA UNICA DEL TESORO</t>
  </si>
  <si>
    <t>A:00373024105 DESEMBOLSO DE RECURSOS AL FONDO DE DESARROLLO INDÍGENA PARA PROGRAMAS Y/O PROYECTOS DE LOS GOBIERNOS AUTÓNOMOS MUNICIPALES S/G NOTA DE SOLICITUD CITE: FDI/DGE/EXT/Nº 380/2018, E INFORME MEFP/VTCP/DGPOT/UPCFTGN/INF/Nº 96/2018. HR. 6-24679-R.</t>
  </si>
  <si>
    <t>A:00041014101 Débito Automático por incumplimiento del Gobierno Autónomo Municipal de Arampampa (GAM ARP), al Convenio Intergubernativo de fecha 11 de septiembre de 2014, suscrito entre el Ministerio de Desarrollo Productivo y Economía Plural y el GAM ARP, correspondiente al Programa "Revolución Tecnológica".</t>
  </si>
  <si>
    <t>NUMERO DE LIBRETA CUT: 00046028011 OPERACIÓN E18 TRANSFERENCIA DEL SISTEMA FINANCIERO POR CUENTA DE TERCEROS A LA CUT UNICEF PAYMENT NUMBER 3180205252</t>
  </si>
  <si>
    <t>TRANSFERENCIA RECIBIDA DEL EXTERIOR SEGÚN MENSAJES SWIFT Nos. 11899-11889 (REM.EXT.) DE FECHA 23-08-2018 POR DESEMBOLSO DE BID PRÉSTAMO 2981/BL-BO REQ 00017 BO OPS0201837374A LIBRETA N° 00291012002 ABC-RECURSOS PROPIOS REF.: UTILES DE ESCRITORIO</t>
  </si>
  <si>
    <t>A:00099021001 DEVOLUCION RETENCION DE DESCUENTOS EFECTUADOS POR CONVENIOS DE COMPENSACION DE COTIZACIONES CON BBVA PREVISION S.A. AFP, CORRESPONDIENTE A JUNIO/2018 Y AGUINALDO 2011, 2013 Y 2016 AL 2017. S/G. CITE SENASIR UAF-TTES N°0066/2018, DE FECHA 22/08/2018.</t>
  </si>
  <si>
    <t>A:00099021001 DEVOLUCION RETENCION DE DESCUENTOS EFECTUADOS POR COBROS Y PAGOS INDEBIDOS, CORRESPONDIENTE A JULIO/2018. S/G. CITE SENASIR UAF-TTES N° 0067/2018, DE FECHA 22/08/2018.</t>
  </si>
  <si>
    <t>A:00099021001 DEVOLUCION RETENCION DE DESCUENTOS EFECTUADOS POR CONVENIOS DE COMPENSACION DE COTIZACIONES CON FUTURO DE BOLIVIA AFP S.A., CORRESPONDIENTE A JUNIO/2018 Y AGUINALDO 2009, 2011 AL 2017. S/G. CITE SENASIR UAF-TTES N°0065/2018, DE FECHA 22/08/2018.</t>
  </si>
  <si>
    <t>A:00099021001 DEVOLUCION RETENCION DE DESCUENTOS EFECTUADOS POR CONVENIOS DE COMPENSACION DE COTIZACIONES CON LA VITALICIA SEGUROS Y REASEGUROS DE VIDA S.A., CORRESPONDIENTE A JUNIO/2018 Y AGUINALDO/2017. S/G. CITE SENASIR UAF-TTES N°0064/2018, DE FECHA 22/08/2018.</t>
  </si>
  <si>
    <t>A:00099021001 DEVOLUCION RETENCION DE DESCUENTOS EFECTUADOS POR CONVENIOS DE COMPENSACION DE COTIZACIONES CON SEGURO PROVIDA S.A., CORRESPONDIENTE A JUNIO/2018. S/G. CITE SENASIR UAF-TTES N°0063/2018, DE FECHA 22/08/2018.</t>
  </si>
  <si>
    <t>A:00099021001 DEVOLUCION RETENCION DE DESCUENTOS EFECTUADOS POR RECUPERACION DEL P.R.A. (PAGO DE REPARTO ANTICIPADO), CORRESPONDIENTE A JULIO/2018. S/G. CITE SENASIR UAF-TTES N° 0068/2018, DE FECHA 22/08/2018.</t>
  </si>
  <si>
    <t>De: 00099024113 Transferencia en cumplimiento al DS N°0913 de 15/06/2011 y el Convenio Intergubernativo de Financiamiento UPRE-CIF-IG 0209/2018, suscrito entre la UPRE y el GAM de Villa de Huacaya, proyecto “Const. 1 Aula Multigrado U.E. Guiraitati-Municipio Villa de Huacaya”, correspondiente al primer desembolso equivalente al 20% del monto a financiar, según la UPRE.</t>
  </si>
  <si>
    <t>De: 00099024113 Transferencia en cumplimiento al DS N°0913 de 15/06/2011 y el Convenio Intergubernativo de Financiamiento UPRE-CIF-IG 0226/2018, suscrito entre la UPRE y el GAM de Tarvita (Villa Orías), proyecto “Const. Sede Sub Alcaldía San Pedro”, correspondiente al primer desembolso equivalente al 20% del monto a financiar, según la UPRE.</t>
  </si>
  <si>
    <t>De: 00099024113 Transferencia en cumplimiento al DS N°0913 de 15/06/2011 y el Convenio Intergubernativo de Financiamiento UPRE-CIF-IG 0214/2018, suscrito entre la UPRE y el GAM de Villa de Huacaya, proyecto “Const. Centro de Acopio Comunidad Iñay-Municipio Villa de Huacaya”, correspondiente al primer desembolso equivalente al 20% del monto a financiar, según la UPRE.</t>
  </si>
  <si>
    <t>De: 00099024113 Transferencia en cumplimiento al DS N°0913 de 15/06/2011 y el Convenio Intergubernativo de Financiamiento UPRE-CIF-IG 0208/2018, suscrito entre la UPRE y el GAM de Villa de Huacaya, proyecto “Const. 2 Aulas Multigrados U.E. Camatindi-Municipio Villa de Huacaya”, correspondiente al primer desembolso equivalente al 20% del monto a financiar, según la UPRE.</t>
  </si>
  <si>
    <t>De: 00099024113 Transferencia en cumplimiento al DS N°0913 de 15/06/2011 y el Convenio Intergubernativo de Financiamiento UPRE-CIF-IG 0215/2018, suscrito entre la UPRE y el GAM de Villa de Huacaya, proyecto “Const. Centro de Acopio Comunidad Yaperenda-Municipio Villa de Huacaya”, correspondiente al primer desembolso equivalente al 20% del monto a financiar, según la UPRE.</t>
  </si>
  <si>
    <t>De: 00099024113 Transferencia en cumplimiento al DS N°0913 de 15/06/2011 y el Convenio Intergubernativo de Financiamiento UPRE-CIF-IG 0207/2018, suscrito entre la UPRE y el GAM de Villa de Huacaya, proyecto “Const. 1 Aula Multigrado U.E. Chimbe-Municipio Villa de Huacaya”, correspondiente al primer desembolso equivalente al 20% del monto a financiar, según la UPRE.</t>
  </si>
  <si>
    <t>De: 00099024113 Transferencia en cumplimiento al DS N°0913 de 15/06/2011 y el Convenio Intergubernativo de Financiamiento UPRE-CIF-IG 0206/2018, suscrito entre la UPRE y el GAM de Villa de Huacaya, proyecto “Const. 1 Aula Multigrado U.E. Imbochi-Municipio Villa de Huacaya”, correspondiente al primer desembolso equivalente al 20% del monto a financiar, según la UPRE.</t>
  </si>
  <si>
    <t>De: 00099024113 Transferencia en cumplimiento al DS N°0913 de 15/06/2011 y el Convenio Intergubernativo de Financiamiento UPRE-CIF-IG 0217/2018, suscrito entre la UPRE y el GAM de Villa de Huacaya, proyecto “Const. Centro de Acopio en la Comunidad Huacayareape-Municipio Villa de Huacaya”, correspondiente al primer desembolso equivalente al 20% del monto a financiar, según la UPRE.</t>
  </si>
  <si>
    <t>De: 00099024113 Transferencia en cumplimiento al DS N°0913 de 15/06/2011 y el Convenio Intergubernativo de Financiamiento UPRE-CIF-IG 0204/2018, suscrito entre la UPRE y el GAM de El Villar, proyecto “Const. Puente Vehicular Comunidad Nogales – El Villar”, correspondiente al primer desembolso equivalente al 20% del monto a financiar, según la UPRE.</t>
  </si>
  <si>
    <t>De: 00099024113 Transferencia en cumplimiento al DS N°0913 de 15/06/2011 y el Convenio Intergubernativo de Financiamiento UPRE-CIF-IG 0202/2018, suscrito entre la UPRE y el GAM de El Villar, proyecto “Const. Puente Vehicular Nogales Sector Huayuri”, correspondiente al primer desembolso equivalente al 20% del monto a financiar, según la UPRE.</t>
  </si>
  <si>
    <t>De: 00099024113 Transferencia en cumplimiento al DS N°0913 de 15/06/2011 y el Convenio Intergubernativo de Financiamiento UPRE-CIF-IG 0219/2018, suscrito entre la UPRE y el GAM de El Villar, proyecto “Const. Tinglado Unidad Educativa La Revuelta – El Villar”, correspondiente al primer desembolso equivalente al 20% del monto a financiar, según la UPRE.</t>
  </si>
  <si>
    <t>De: 00099024113 Transferencia en cumplimiento al DS N°0913 de 15/06/2011 y el Convenio Intergubernativo de Financiamiento UPRE-CIF-IG 0220/2018, suscrito entre la UPRE y el GAM de El Villar, proyecto “Const. Tinglado Unidad Educativa El Dorado – El Villar”, correspondiente al primer desembolso equivalente al 20% del monto a financiar, según la UPRE.</t>
  </si>
  <si>
    <t>De: 00099024113 Transferencia en cumplimiento al DS N°0913 de 15/06/2011 y el Convenio Intergubernativo de Financiamiento UPRE-CIF-IG 0216/2018, suscrito entre la UPRE y el GAM de Villa de Huacaya, proyecto “Const. Centro de Acopio Comunidad La Laguna-Municipio Villa de Huacaya”, correspondiente al primer desembolso equivalente al 20% del monto a financiar, según la UPRE.</t>
  </si>
  <si>
    <t>De: 00099024113 Transferencia en cumplimiento al DS N°0913 de 15/06/2011 y el Convenio Intergubernativo de Financiamiento UPRE-CIF-IG 0213/2018, suscrito entre la UPRE y el GAM de Villa de Huacaya, proyecto “Const. Centro de Acopio Comunidad Huacaya-Municipio Villa De Huacaya”, correspondiente al primer desembolso equivalente al 20% del monto a financiar, según la UPRE.</t>
  </si>
  <si>
    <t>De: 00099024113 Transferencia en cumplimiento al DS N°0913 de 15/06/2011 y el Convenio Intergubernativo de Financiamiento UPRE-CIF-IG 0227/2018, suscrito entre la UPRE y el GAM de Tarvita (Villa Orías), proyecto “Const. Internado Educativo Municipal Tarvita”, correspondiente al primer desembolso equivalente al 20% del monto a financiar, según la UPRE.</t>
  </si>
  <si>
    <t>De: 00099024113 Transferencia en cumplimiento al DS N°0913 de 15/06/2011 y el Convenio Intergubernativo de Financiamiento UPRE-CIF-IG 0210/2018, suscrito entre la UPRE y el GAM de Villa de Huacaya, proyecto “Const. 1 Aula Multigrado U.E. Mandiyuti-Municipio Villa de Huacaya”, correspondiente al primer desembolso equivalente al 20% del monto a financiar, según la UPRE.</t>
  </si>
  <si>
    <t>De: 00099024113 Transferencia en cumplimiento al DS N°0913 de 15/06/2011 y el Convenio Intergubernativo de Financiamiento UPRE-CIF-IG 0212/2018, suscrito entre la UPRE y el GAM de Villa de Huacaya, proyecto “Const. Centro de Acopio Comunidad Santa Rosa-Municipio Villa De Huacaya”, correspondiente al primer desembolso equivalente al 20% del monto a financiar, según la UPRE.</t>
  </si>
  <si>
    <t>De: 00099024113 Transferencia en cumplimiento al DS N°0913 de 15/06/2011 y el Convenio Intergubernativo de Financiamiento UPRE-CIF-IG 0211/2018, suscrito entre la UPRE y el GAM de Villa de Huacaya, proyecto “Ampl. Centro de Salud Integral Lorenzo Sinceri Municipio Villa de Huacaya”, correspondiente al primer desembolso equivalente al 20% del monto a financiar, según la UPRE.</t>
  </si>
  <si>
    <t>De: 00099024113 Transferencia en cumplimiento al DS N°0913 de 15/06/2011 y el Convenio Intergubernativo de Financiamiento UPRE-CIF-IG 0192/2018, suscrito entre la UPRE y el GAM de Icla, proyecto “Const. Edificio Central GAM Icla”, correspondiente al primer desembolso equivalente al 20% del monto a financiar, según la UPRE.</t>
  </si>
  <si>
    <t>De: 00099024113 Transferencia en cumplimiento al DS N°0913 de 15/06/2011 y el Convenio Intergubernativo de Financiamiento UPRE-CIF-IG 0195/2018, suscrito entre la UPRE y el GAM de Sopachuy, proyecto “Const. Frontón Municipal Municipio de Sopachuy”, correspondiente al primer desembolso equivalente al 20% del monto a financiar, según la UPRE.</t>
  </si>
  <si>
    <t>De: 00099024113 Transferencia en cumplimiento al DS N°0913 de 15/06/2011 y el Convenio Intergubernativo de Financiamiento UPRE-CIF-IG 0194/2018, suscrito entre la UPRE y el GAM de Sopachuy, proyecto “Const. Unidad Educativa Mama Wasi Comunidad Mama Huasi”, correspondiente al primer desembolso equivalente al 20% del monto a financiar, según la UPRE.</t>
  </si>
  <si>
    <t>De: 00099024113 Transferencia en cumplimiento al DS N°0913 de 15/06/2011 y el Convenio Intergubernativo de Financiamiento UPRE-CIF-IG 0237/2018, suscrito entre la UPRE y el GAM Tomina, Proyecto “Const. Tinglado U.E. Rodeo El Porvenir Com. Rodeo El Porvenir”, correspondiente al pago del 20% de anticipo del monto financiado, según la UPRE.</t>
  </si>
  <si>
    <t>De: 00099024113 Transferencia en cumplimiento al DS N°0913 de 15/06/2011 y el Convenio Intergubernativo de Financiamiento UPRE-CIF-IG 0229/2018, suscrito entre la UPRE y el GAM de San Pablo de Huacareta, proyecto “Const. Pavimento Rígido Tres Cuadras Comunidad Añimbo”, correspondiente al primer desembolso equivalente al 20% del monto a financiar, según la UPRE.</t>
  </si>
  <si>
    <t>De: 00099024113 Transferencia en cumplimiento al DS N°0913 de 15/06/2011 y el Convenio Intergubernativo de Financiamiento UPRE-CIF-IG 0198/2018, suscrito entre la UPRE y el GAM de Villa Azurduy, proyecto “Const. Edificio Municipal Azurduy”, correspondiente al primer desembolso equivalente al 20% del monto a financiar, según la UPRE.</t>
  </si>
  <si>
    <t>De: 00099024113 Transferencia en cumplimiento al DS N°0913 de 15/06/2011 y el Convenio Intergubernativo de Financiamiento UPRE-CIF-IG 0218/2018, suscrito entre la UPRE y el GAM de Las Carreras, proyecto “Const. Tinglado y Cancha Polifuncional U.E. Taraya - Comunidad Taraya”, correspondiente al primer desembolso equivalente al 20% del monto a financiar, según la UPRE.</t>
  </si>
  <si>
    <t>De: 00099024113 Transferencia en cumplimiento al DS N°0913 de 15/06/2011 y el Convenio Intergubernativo de Financiamiento UPRE-CIF-IG 0205/2018, suscrito entre la UPRE y el GAM de Las Carreras, proyecto “Const. Tinglado y Cancha Polifuncional U.E. Lime - Comunidad Lime”, correspondiente al primer desembolso equivalente al 20% del monto a financiar, según la UPRE.</t>
  </si>
  <si>
    <t>De: 00099024113 Transferencia en cumplimiento al DS N°0913 de 15/06/2011 y el Convenio Intergubernativo de Financiamiento UPRE-CIF-IG 0203/2018, suscrito entre la UPRE y el GAM de Las Carreras, proyecto “Const. Tinglado y Cancha Polifuncional Comunidad La Torre”, correspondiente al primer desembolso equivalente al 20% del monto a financiar, según la UPRE.</t>
  </si>
  <si>
    <t>De: 00099024113 Transferencia en cumplimiento al DS N°0913 de 15/06/2011 y el Convenio Intergubernativo de Financiamiento UPRE-CIF-IG 0201/2018, suscrito entre la UPRE y el GAM de Las Carreras, proyecto “Const. Tinglado y Cancha Polifuncional U. E. Socpora – Comunidad Socpora”, correspondiente al primer desembolso equivalente al 20% del monto a financiar, según la UPRE.</t>
  </si>
  <si>
    <t>VENTA DE DIVISAS CON TRANSFERENCIA DE FONDOS A SOLICITUD DE EMPRESA PUBLICA PRODUCTIVA CARTONES DE BOLIVIA-CARTONBOL SEGUN SOLICITUD 5740 REF: TRANSFERENCIA DE RECURSOS AL EXTERIOR BCB, PARA LA EMPRESA PG PAPER COMPANY LTD. POR LA ADQUISICION DE PAPEL TESTLINER Y FLUTING ONDA PARA LA PRODUCCION DE LIB. 00576012001 CARTONBOL</t>
  </si>
  <si>
    <t>||REGULARIZACIÓN DE NUESTRA OPERACIÓN NRO. 0930403 DE F. 22/08/18 EN ATENCIÓN A CORREO ELECTRÓNICO DE YLB DE LA FECHA. DEBITO DE LA LIBRETA 00597012001 RECURSOS PROPIOS VENTAS YLB; COBRO UTILES DE ESCRITORIO.</t>
  </si>
  <si>
    <t>||TRANSFERENCIA DE FONDOS S/G. MENSAJE SWIFT NRO 11901 DE LA FECHA. (SECTOR PÚBLICO). DEBITO DE LA LIBRETA 00117012001 DGAC, REPOSICION UTILES DE ESCRITORIO.</t>
  </si>
  <si>
    <t>||TRANSFERENCIA DE FONDOS S/G FORMULARIO CITE: BUN/CF351/18 DE LA FECHA (HRE-TSO-4538). PAGO DEL SALDO SEGUNDO GRUPO"BONO VIATICO DE VACUNACION Y ESCALAFON AL MERITO-BECAS DE MEDICINA" A FAVOR DEL MINISTERIO DE SALUD GESTION 2018. A SOLICITUD DEL GOB.AUT.DPTAL.DE LA PAZ, LIBRETA N°00046024102 MS-TRANSFERENCIA GOBERNACIONES SEDES</t>
  </si>
  <si>
    <t>'COBRO DE'||UTILES DE ESCRITORIO POR EL COMPROBANTE CONTABLE NRO. 0930463 DE LA FECHA, SEGÚN CORREO ELECTRÓNICO DE YPFB DE F. 23/01/2018. DEBITO DE LA LIBRETA 00513022001 YPFB  OPERACIONES.</t>
  </si>
  <si>
    <t>||RESPUESTA A DEBITO DEL BANQUERO SG SWIFT NO.11933 DE LA FECHA REF: COBRO COMISION EUR 14,00 POR TRANSFERENCIA DE EUR 1,500.- FECHA VALOR 18/06/2018 SG SOL. DE AGENCIA BOL.ESPACIAL-ABE REF:PAGO ADQUISICION DE LICENCIAS. LIBRETA 00585012002 ABE-VENTA DE SERVICIOS COMUNICACION</t>
  </si>
  <si>
    <t>||RESPUESTA A DEBITO DEL BANQUERO SG SWIFT NO.11933 DE LA FECHA REF: COBRO COMISION EUR 14,00 POR TRANSFERENCIA DE EUR 1,500.- FECHA VALOR 18/06/2018 SG SOL. DE AGENCIA BOL.ESPACIAL-ABE REF:PAGO ADQUISICION DE LICENCIAS. CGO. LIBRETA 00585012002 ABE-VENTA DE SERVICIOS COMUNICACION (UTILES DE ESCRITORIO)</t>
  </si>
  <si>
    <t>00099021001 DEPOSITO DE EFECTIVO, DEPOSITANTE: ALEX GROVER CHOQUE CRUZ, CONCEPTO: DEVOLUCION PASAJES CUMBRE DEL GAS SANTA CRUZ, CUENTA DE DEPOSITO: CUENTA UNICA DEL TESORO</t>
  </si>
  <si>
    <t>00373024103 DEPOSITO DE EFECTIVO, DEPOSITANTE: ROGER JANKO LIMACHI, CONCEPTO: DEVOLUCION DE SALDO PROYECTO MEJORAMIENTO CAÑA DE AZUCAR BERMEJO, CUENTA DE DEPOSITO: CUENTA UNICA DEL TESORO</t>
  </si>
  <si>
    <t>00099021001 DEPOSITO DE EFECTIVO, DEPOSITANTE: RENE ALEJO PUCHO MINISTERIO DE LA PRESIDENCIA, CONCEPTO: DEVOLUCION DE COMBUSTIBLE, CUENTA DE DEPOSITO: CUENTA UNICA DEL TESORO</t>
  </si>
  <si>
    <t>00383012001 DEPOSITO DE EFECTIVO, DEPOSITANTE: AGENCIA BOLIVIANA DE CORREOS MONICA QUISPE SANCHEZ, CONCEPTO: DEVOLUCION DE FONDOS EN AVANCE, CUENTA DE DEPOSITO: CUENTA UNICA DEL TESORO</t>
  </si>
  <si>
    <t>00099021001 DEPOSITO DE EFECTIVO, DEPOSITANTE: RODNY RAFAEL USTARIZ ITURRY, CONCEPTO: DEVOLUCION EXCEDENTE SALARIO JULIO, CUENTA DE DEPOSITO: CUENTA UNICA DEL TESORO</t>
  </si>
  <si>
    <t>00099021001 DEP.DE CHEQ.AJENOS,RET.DE CAM.,CONCEPTO: DEVOLUCION DE APORTES,DEP.: FUTURO DE BOLIVIA S.A. AFP , PROCEDENCIA: BANCO DE CREDITO DE BOLIVIA S.A., CHEQUE: 55423, FECHA DE EMISION:24/08/2018</t>
  </si>
  <si>
    <t>00660072001 DEP.DE CHEQ.AJENOS,RET.DE CAM.,CONCEPTO: DEVOLUCION DE EXCEDENTE DE LLAMADAS TELEFONICAS DR BEDREGAL GESTIONES ANTERIORES,DEP.: ORGANO JUDICIAL , PROCEDENCIA: BANCO UNION S.A., CHEQUE: 2065, FECHA DE EMISION:24/08/2018</t>
  </si>
  <si>
    <t>00035031101 DEP.DE CHEQ.AJENOS,RET.DE CAM.,CONCEPTO: ALQUILER DE PARQUEO AGOSTO/2018 ALEX WILSON ROJAS MENDOZA,DEP.: UNIDAD DE CORDINACION DE PROGRAMAS Y PROYECTOS , PROCEDENCIA: BANCO UNION S.A., CHEQUE: 1322, FECHA DE EMISION:22/08/2018</t>
  </si>
  <si>
    <t>00035031101 DEP.DE CHEQ.AJENOS,RET.DE CAM.,CONCEPTO: ALQUILER DE PARQUEO AGOSTO/2018 OSCAR ALBERTO GALLARDO SAAVEDRA,DEP.: UNIDAD DE COORDINACION DE PROGRAMAS Y PROYECTOS , PROCEDENCIA: BANCO UNION S.A., CHEQUE: 1323, FECHA DE EMISION:22/08/2018</t>
  </si>
  <si>
    <t>00035031101 DEP.DE CHEQ.AJENOS,RET.DE CAM.,CONCEPTO: ALQUILER DE TEATRO AUDITORIO ILLIMANI PARA CONCIERTO GRILLO VILLEGAS ALMAQUELOIDE XX ANIVERSARIO,DEP.: UNIDAD DE COORDINACION DE PROGRAMAS Y PROYECTOS</t>
  </si>
  <si>
    <t>00035031101 DEP.DE CHEQ.AJENOS,RET.DE CAM.,CONCEPTO: ALQUILER DE PARQUEO CAMPO  FERIAL CHUQUIAGO MARKA JULIO/2018,DEP.: UNIDAD DE COORDINACION DE PROGRAMAS Y PROYECTOS , PROCEDENCIA: BANCO UNION S.A., CHEQUE: 1326, FECHA DE EMISION:22/08/2018</t>
  </si>
  <si>
    <t>00201032001 DEP.DE CHEQ.AJENOS,RET.DE CAM.,CONCEPTO: DEVOLUCION RECURSOS PREVENTIVO C-31 Nº 662/2017 (D.A..3),DEP.: ADEMAF MONICA VARGAS RUIZ , PROCEDENCIA: BANCO UNION S.A., CHEQUE: 1317, FECHA DE EMISION:20/08/2018</t>
  </si>
  <si>
    <t>00099021001 DEP.DE CHEQ.AJENOS,RET.DE CAM.,CONCEPTO: QUISPE GONZALES INES,DEP.: BANCO UNION S.A. , PROCEDENCIA: BANCO UNION S.A., CHEQUE: 158132, FECHA DE EMISION:24/08/2018</t>
  </si>
  <si>
    <t>00099021001 DEP.DE CHEQ.AJENOS,RET.DE CAM.,CONCEPTO: DEVOLUCION DE SALDOS NO EJECUTADOS,DEP.: PROGRAMA NACIONAL DE POSTALFABETIZACION , PROCEDENCIA: BANCO UNION S.A., CHEQUE: 5632, FECHA DE EMISION:23/08/2018</t>
  </si>
  <si>
    <t>||REGULARIZACIÓN DE NUESTRA OPERACIÓN NRO. 0930261 DE F. 21/08/18 EN ATENCIÓN A NOTA DEL IBTEN, CITE' TN-ADM-0376/2018 RECIBIDA EN FECHA 23/08/2018 (HRE-TGL-13032). PAGO DE UTILES DE ESCRITORIO EN EFECTIVO S/G. COMPROBANTE DE TESORERIA NRO. 1652473 DE F. 22/08/18. A LA LIBRETA 00121018001; P/CTA. QI TECH LLC.</t>
  </si>
  <si>
    <t>De: 00099024113 Transferencia en cumplimiento al DS N°0913 de 15/06/2011 y el Convenio Intergubernativo de Financiamiento UPRE-CIF-IG 785/2017, suscrito entre la UPRE y el GAM de Saipina, proyecto “Const. Centro Cultural Saipina”, correspondiente al pago de la planilla Nº 5 de cierre, según la UPRE</t>
  </si>
  <si>
    <t>De: 00099024113 Transferencia en cumplimiento al DS N°0913 de 15/06/2011 y el Convenio Intergubernativo de Financiamiento UPRE-CIF-IG 256/2017, suscrito entre la UPRE y el GAM de Coroico, proyecto “Construcción Aulas U.E. Puente Armas”, correspondiente al pago de la planilla Nº 2 de cierre, según la UPRE.</t>
  </si>
  <si>
    <t>De: 00099024113 Transferencia en cumplimiento al DS N°0913 de 15/06/2011 y el Convenio Intergubernativo de Financiamiento UPRE-CIF-IG 271/2017, suscrito entre la UPRE y el GAM Santiago de Huata, Proyecto “Construcción Bloque de 6 Aulas Unidad Educativa Santiago de Huata A”, correspondiente al pago de la planilla Nº2 de cierre, según la UPRE.</t>
  </si>
  <si>
    <t>De: 00099024113 Transferencia en cumplimiento al DS N°0913 de 15/06/2011 y el Convenio Intergubernativo de Financiamiento UPRE-CIF-IG/552/2016, suscrito entre la UPRE y el GAM de Cuatro Cañadas, proyecto “Const. Modulo Educativo Juan Pablo II B”, correspondiente al pago de la planilla Nº 3, según la UPRE.</t>
  </si>
  <si>
    <t>De: 00099024113 Transferencia en cumplimiento al DS N°0913 de 15/06/2011 y el Convenio Intergubernativo de Financiamiento UPRE-CIF-IG 0174/2018, suscrito entre la UPRE y el GAM de Machareti, proyecto “Const. Pavimento Rígido Centro de Macharetí”, correspondiente al primer desembolso equivalente al 20% del monto a financiar, según la UPRE.</t>
  </si>
  <si>
    <t>De: 00099024113 Transferencia en cumplimiento al DS N°0913 de 15/06/2011 y el Convenio Intergubernativo de Financiamiento UPRE-CIF-IG 133/2017, suscrito entre la UPRE y el GAM de Ingavi (Humaita), proyecto “Const. Vivienda para Maestro Unidad Educativa Humaitha – Comunidad Campesina Humaitha”, correspondiente al pago de la planilla Nº 2 de cierre, según la UPRE.</t>
  </si>
  <si>
    <t>De: 00099024113 Transferencia en cumplimiento al DS N°0913 de 15/06/2011 y el Convenio Intergubernativo de Financiamiento UPRE-CIF-IG 0190/2018, suscrito entre la UPRE y el GAM de Villa Vaca Guzmán, proyecto “Const. Puente Vehicular Arrayan - Muyupampa”, correspondiente al primer desembolso equivalente al 20% del monto a financiar, según la UPRE.</t>
  </si>
  <si>
    <t>De: 00099024113 Transferencia en cumplimiento al DS N°0913 de 15/06/2011 y el Convenio Intergubernativo de Financiamiento UPRE-CIF-IG 0176/2018, suscrito entre la UPRE y el GAM de Tarabuco, proyecto “Const. Cancha Polifuncional y Graderías Unidad Educativa Higuera Chillca - Tarabuco”, correspondiente al primer desembolso equivalente al 20% del monto a financiar, según la UPRE.</t>
  </si>
  <si>
    <t>De: 00099024113 Transferencia en cumplimiento al DS N°0913 de 15/06/2011 y el Convenio Intergubernativo de Financiamiento UPRE-CIF-IG 0193/2018, suscrito entre la UPRE y el GAM de Presto, proyecto “Const. Terminal Municipal Juana Azurduy Presto”, correspondiente al primer desembolso equivalente al 20% del monto a financiar, según la UPRE.</t>
  </si>
  <si>
    <t>De: 00099024113 Transferencia en cumplimiento al DS N°0913 de 15/06/2011 y el Convenio Intergubernativo de Financiamiento UPRE-CIF-IG 0189/2018, suscrito entre la UPRE y el GAM de Villa Alcalá, proyecto “Const. Pavimento Rígido Barrio Histórico Villa Alcalá”, correspondiente al primer desembolso equivalente al 20% del monto a financiar, según la UPRE.</t>
  </si>
  <si>
    <t>De: 00099024113 Transferencia en cumplimiento al DS N°0913 de 15/06/2011 y el Convenio Intergubernativo de Financiamiento UPRE-CIF-IG 0182/2018, suscrito entre la UPRE y el GAM de Incahuasi, proyecto “Const. Puesto de Salud El Quemado (Incahuasi)”, correspondiente al primer desembolso equivalente al 20% del monto a financiar, según la UPRE.</t>
  </si>
  <si>
    <t>De: 00099024113 Transferencia en cumplimiento al DS N°0913 de 15/06/2011 y el Convenio Intergubernativo de Financiamiento UPRE-CIF-IG 0185/2018, suscrito entre la UPRE y el GAM de Villa Zudañez (Tacopaya), proyecto “Const. Poteado y Parque Infantil Zona 6 Zudañez”, correspondiente al primer desembolso equivalente al 20% del monto a financiar, según la UPRE.</t>
  </si>
  <si>
    <t>De: 00099024113 Transferencia en cumplimiento al DS N°0913 de 15/06/2011 y el Convenio Intergubernativo de Financiamiento UPRE-CIF-IG 0225/2018, suscrito entre la UPRE y el GAM de San Pablo de Huacareta, proyecto “Const. Pavimento Rígido Dos Cuadras Comunidad Huacareta”, correspondiente al primer desembolso equivalente al 20% del monto a financiar, según la UPRE.</t>
  </si>
  <si>
    <t>De: 00099024113 Transferencia en cumplimiento al DS N°0913 de 15/06/2011 y el Convenio Intergubernativo de Financiamiento UPRE-CIF-IG 0241/2018, suscrito entre la UPRE y el GAM de Yotala, proyecto “Ampl. (Modulo B y Áreas Exteriores) Unidad Educativa Víctor Sandy – Mosoj Llajta”, correspondiente al primer desembolso equivalente al 20% del monto a financiar, según la UPRE.</t>
  </si>
  <si>
    <t>De: 00099024113 Transferencia en cumplimiento al DS N°0913 de 15/06/2011 y el Convenio Intergubernativo de Financiamiento UPRE-CIF-IG 0200/2018, suscrito entre la UPRE y el GAM de San Lucas, proyecto “Const. Unidad Educativa Chunchu (Comunidad Chunchu)”, correspondiente al primer desembolso equivalente al 20% del monto a financiar, según la UPRE.</t>
  </si>
  <si>
    <t>De: 00099024113 Transferencia en cumplimiento al DS N°0913 de 15/06/2011 y el Convenio Intergubernativo de Financiamiento UPRE-CIF-IG 0242/2018, suscrito entre la UPRE y el GAM de Yotala, proyecto “Const. Tinglado, Graderías y Cancha Unidad Educativa Tasa Pampa”, correspondiente al primer desembolso equivalente al 20% del monto a financiar, según la UPRE.</t>
  </si>
  <si>
    <t>De: 00099024113 Transferencia en cumplimiento al DS N°0913 de 15/06/2011 y el Convenio Intergubernativo de Financiamiento UPRE-CIF-IG 0228/2018, suscrito entre la UPRE y el GAM de San Pablo de Huacareta, proyecto “Const. Pavimento Rígido Dos Cuadras Comunidad Uruguay”, correspondiente al primer desembolso equivalente al 20% del monto a financiar, según la UPRE.</t>
  </si>
  <si>
    <t>De: 00099024113 Transferencia en cumplimiento al DS N°0913 de 15/06/2011 y el Convenio Intergubernativo de Financiamiento UPRE-CIF-IG 0181/2018, suscrito entre la UPRE y el GAM de Incahuasi, proyecto “Const. Tinglado Unidad Educativa Marcelo Quiroga Santa Cruz Comunidad El Quemado (Incahuasi)”, correspondiente al primer desembolso equivalente al 20% del monto a financiar, según la UPRE.</t>
  </si>
  <si>
    <t>De: 00099024113 Transferencia en cumplimiento al DS N°0913 de 15/06/2011 y el Convenio Intergubernativo de Financiamiento UPRE-CIF-IG 0197/2018, suscrito entre la UPRE y el GAM de San Lucas, proyecto “Const. Unidad Educativa Sacavillque Grande (Comunidad Sacavillque Grande)”, correspondiente al primer desembolso equivalente al 20% del monto a financiar, según la UPRE.</t>
  </si>
  <si>
    <t>De: 00099024113 Transferencia en cumplimiento al DS N°0913 de 15/06/2011 y el Convenio Intergubernativo de Financiamiento UPRE-CIF-IG 0183/2018, suscrito entre la UPRE y el GAM de Incahuasi, proyecto “Const. Tinglado Unidad Educativa 25 de Mayo Chillajara (Incahuasi)”, correspondiente al primer desembolso equivalente al 20% del monto a financiar, según la UPRE.</t>
  </si>
  <si>
    <t>De: 00099024113 Transferencia en cumplimiento al DS N°0913 de 15/06/2011 y el Convenio Intergubernativo de Financiamiento UPRE-CIF-IG 0231/2018, suscrito entre la UPRE y el GAM de San Pablo de Huacareta, proyecto “Const. Plaza Comunidad Ñacamiri”, correspondiente al primer desembolso equivalente al 20% del monto a financiar, según la UPRE.</t>
  </si>
  <si>
    <t>De: 00099024113 Transferencia en cumplimiento al DS N°0913 de 15/06/2011 y el Convenio Intergubernativo de Financiamiento UPRE-CIF-IG 0184/2018, suscrito entre la UPRE y el GAM de Incahuasi, proyecto “Const. Tinglado Unidad Educativa Yatina (Incahuasi)”, correspondiente al primer desembolso equivalente al 20% del monto a financiar, según la UPRE.</t>
  </si>
  <si>
    <t>De: 00099024113 Transferencia en cumplimiento al DS N°0913 de 15/06/2011 y el Convenio Intergubernativo de Financiamiento UPRE-CIF-IG 0199/2018, suscrito entre la UPRE y el GAM de San Lucas, proyecto “Const. Unidad Educativa El Terrado (Comunidad El Terrado)”, correspondiente al primer desembolso equivalente al 20% del monto a financiar, según la UPRE.</t>
  </si>
  <si>
    <t>De: 00099024113 Transferencia en cumplimiento al DS N°0913 de 15/06/2011 y el Convenio Intergubernativo de Financiamiento UPRE-CIF-IG 0191/2018, suscrito entre la UPRE y el GAM de Incahuasi, proyecto “Const. Tinglado Unidad Educativa Huajlaya (Incahuasi)”, correspondiente al primer desembolso equivalente al 20% del monto a financiar, según la UPRE.</t>
  </si>
  <si>
    <t>De: 00099024113 Transferencia en cumplimiento al DS N°0913 de 15/06/2011 y el Convenio Intergubernativo de Financiamiento UPRE-CIF-IG 0230/2018, suscrito entre la UPRE y el GAM de San Pablo de Huacareta, proyecto “Mej. de Calles con Ladrillo Pavic. Plaza Comunidad Rosario del Ingre”, correspondiente al primer desembolso equivalente al 20% del monto a financiar, según la UPRE.</t>
  </si>
  <si>
    <t>De: 00099024113 Transferencia en cumplimiento al DS N°0913 de 15/06/2011 y el Convenio Intergubernativo de Financiamiento UPRE-CIF-IG 0180/2018, suscrito entre la UPRE y el GAM de Monteagudo, proyecto “Const. de un Aula Multigrado U.E. Santiago de Cerillos-Monteagudo”, correspondiente al primer desembolso equivalente al 20% del monto a financiar, según la UPRE.</t>
  </si>
  <si>
    <t>De: 00099024113 Transferencia en cumplimiento al DS N°0913 de 15/06/2011 y el Convenio Intergubernativo de Financiamiento UPRE-CIF-IG 0178/2018, suscrito entre la UPRE y el GAM de Tarabuco, proyecto “Const. Tinglado, Graderías y Cancha Polifuncional Unidad Educativa Pisili - Tarabuco”, correspondiente al primer desembolso equivalente al 20% del monto a financiar, según la UPRE.</t>
  </si>
  <si>
    <t>De: 00099024113 Transferencia en cumplimiento al DS N°0913 de 15/06/2011 y el Convenio Intergubernativo de Financiamiento UPRE-CIF-IG 0186/2018, suscrito entre la UPRE y el GAM de Monteagudo, proyecto “Const. Tinglado Unidad Educativa San Miguel de Las Pampas-Monteagudo”, correspondiente al primer desembolso equivalente al 20% del monto a financiar, según la UPRE.</t>
  </si>
  <si>
    <t>De: 00099024113 Transferencia en cumplimiento al DS N°0913 de 15/06/2011 y el Convenio Intergubernativo de Financiamiento UPRE-CIF-IG 0222/2018, suscrito entre la UPRE y el GAM de Tarabuco, proyecto “Const. Plazuela y Parque Infantil Barrio Ferroviario - Tarabuco”, correspondiente al primer desembolso equivalente al 20% del monto a financiar, según la UPRE.</t>
  </si>
  <si>
    <t>De: 00099024113 Transferencia en cumplimiento al DS N°0913 de 15/06/2011 y el Convenio Intergubernativo de Financiamiento UPRE-CIF-IG 0187/2018, suscrito entre la UPRE y el GAM de Monteagudo, proyecto “Const. Tinglado Unidad Educativa Pucahuasi-Monteagudo”, correspondiente al primer desembolso equivalente al 20% del monto a financiar, según la UPRE.</t>
  </si>
  <si>
    <t>De: 00099024113 Transferencia en cumplimiento al DS N°0913 de 15/06/2011 y el Convenio Intergubernativo de Financiamiento UPRE-CIF-IG 0175/2018, suscrito entre la UPRE y el GAM de Tarabuco, proyecto “Const. Tinglado, Graderías y Cancha Polifuncional Unidad Educativa San José del Paredon - Tarabuco”, correspondiente al primer desembolso equivalente al 20% del monto a financiar, según la UPRE.</t>
  </si>
  <si>
    <t>De: 00099024113 Transferencia en cumplimiento al DS N°0913 de 15/06/2011 y el Convenio Intergubernativo de Financiamiento UPRE-CIF-IG 0188/2018, suscrito entre la UPRE y el GAM de Monteagudo, proyecto “Const. Pavimento Rígido Calles de Candua-Monteagudo”, correspondiente al primer desembolso equivalente al 20% del monto a financiar, según la UPRE.</t>
  </si>
  <si>
    <t>De: 00099024113 Transferencia en cumplimiento al DS N°0913 de 15/06/2011 y el Convenio Intergubernativo de Financiamiento UPRE-CIF-IG 0179/2018, suscrito entre la UPRE y el GAM de Tarabuco, proyecto “Const. Tinglado, Graderías y Cancha Polifuncional Unidad Educativa La Cienega - Tarabuco”, correspondiente al primer desembolso equivalente al 20% del monto a financiar, según la UPRE.</t>
  </si>
  <si>
    <t>PAGO A FONPLATA PRÉSTAMO BOL 22/2014 VCTO. 24-08-2018 POR CUENTA DE TGN , NTI. 011159 VALOR 24-08-2018 CAPITAL USD 554.669,35 INTERESES USD 246.212,16 COMISIONES USD 21.265,60 CTA. 3987 CUENTA UNICA DEL TESORO-3987 LIB. 00099021001 REF.: COMISIONES BANCARIAS</t>
  </si>
  <si>
    <t>VENTA DE DIVISAS A SOLICITUD DE YACIMIENTOS PETROLIFEROS FISCALES BOLIVIANOS SEGUN SOLICITUD 5744 REF: PAGO A SAMSUNG ENGINEERING SA POR SERVICIO DE OPERACION Y MANTENIMIENTO ASISTIDO DE LA PLANTA AMONIACO UREA QUINTA ADENDA JUNIO 2018 LIB. 00513062001 YPFB-OPERACIONES PLANTA DE SEPARACION DE LIQUIDOS RIO GRANDE</t>
  </si>
  <si>
    <t>VENTA DE DIVISAS CON TRANSFERENCIA DE FONDOS A SOLICITUD DE YACIMIENTOS PETROLIFEROS FISCALES BOLIVIANOS SEGUN SOLICITUD 5743 REF: PAGO POR INFORME FINAL A EMPRESA BEICIP FRANLAB, DE LA CONSULTORIA EN ASESORAMIENTO TECNICO ECONOMICO EN EXPLORACION, SEGUN CONTRATO ALG-VPAF-SCZ-054-2014. LIB. 00513022001 YPFB - "OPERACIONES"</t>
  </si>
  <si>
    <t>VENTA DE DIVISAS CON TRANSFERENCIA DE FONDOS A SOLICITUD DE YACIMIENTOS PETROLIFEROS FISCALES BOLIVIANOS SEGUN SOLICITUD 5752 REF: PAGO A SYP GLOBAL INC. POR EL SERVICIO DE INFORMACION ESPECIALIZADA PLATTS, SEGUN CONTRATO 79496. LIB. 00513022001 YPFB - "OPERACIONES"</t>
  </si>
  <si>
    <t>'TRANSFERENCIA DE FONDOS||S/G. CITE: MEFP/VTCP/DGCP/UODP-742/2018 DE LA FECHA, DEL MIN.DE ECONOMIA Y FINANZAS PUBLICAS.(HRE-TSO-4561), PAGO BTS EXTRABURSATIL  VENCIMIENTO 25 DE AGOSTO DE 2018 D.S. N° 1121 DE 11 DE ENERO DE 2012. DEBITO DE LA LIBRETA N° 00099021001 TGN-RECURSOS ORDINARIOS MN.</t>
  </si>
  <si>
    <t>VENTA DE DIVISAS CON TRANSFERENCIA DE FONDOS A SOLICITUD DE MINISTERIO DE RELACIONES EXTERIORES SEGUN SOLICITUD 5751 REF: ENVIO REMESAS ADICIONALES A LOS CONSULADOS EN SANTIAGO DE CHILE PARA ACTOS DEL 6 DE AGOSTO A MADRID PARA CUBRIR GASTOS DE PASAJES Y VIATICOS A CALAMA PARA PASAJE Y VIATICOS E ILO LIB. 00099021001 TGN-RECURSOS ORDINARIOS (3987)</t>
  </si>
  <si>
    <t>COBRO COSTOS DE PAPELERIA SEGUN TRANSFERENCIA DEL EXTERIOR POR ORDEN DE HERCO COMBUSTIBLES S.A. REF.CONTRATO DE CONDENSADO DE GAS 49/18 LIB. 00513062001 YPFB-OPERACIONES PLANTA DE SEPARACION DE LIQUIDOS RIO GRANDE</t>
  </si>
  <si>
    <t>De: 00099024113 Transferencia en cumplimiento al DS N°0913 de 15/06/2011 y el Convenio Intergubernativo de Financiamiento UPRE-CIF-IG 1028/2017, suscrito entre la UPRE y el GAM Baures, Proyecto “Const. Cancha Polifuncional Tinglado y Graderías U.E. Angélica Barthelemy de Ojopi - Baures”, correspondiente al pago de la planilla Nº2, según la UPRE.</t>
  </si>
  <si>
    <t>De: 00099024113 Transferencia en cumplimiento al DS N°0913 de 15/06/2011 y el Convenio Intergubernativo de Financiamiento UPRE-CIF-IG 1051/2017, suscrito entre la UPRE y el GAM San Andrés, Proyecto “Const. Dos Aulas y Dirección U.E. El Carmen del Dorado-Comunidad Carmen del Dorado”, correspondiente al pago de la planilla Nº2 de cierre, según la UPRE.</t>
  </si>
  <si>
    <t>De: 00099024113 Transferencia en cumplimiento al DS N°0913 de 15/06/2011 y el Convenio Intergubernativo de Financiamiento UPRE-CIF-IG 1052/2017, suscrito entre la UPRE y el GAM San Andrés, Proyecto “Const. Plaza Central Comunidad San Lorenzo”, correspondiente al pago de la planilla Nº2 de cierre, según la UPRE.</t>
  </si>
  <si>
    <t>De: 00099024113 Transferencia en cumplimiento al DS N°0913 de 15/06/2011 y el Convenio Intergubernativo de Financiamiento UPRE-CIF-IG 413/2017, suscrito entre la UPRE y el GAM Villazón, Proyecto “Construcción Unidad Educativa 6 de Junio “B””, correspondiente al pago de la planilla Nº1, según la UPRE.</t>
  </si>
  <si>
    <t>De: 00099024113 Transferencia en cumplimiento al DS N°0913 de 15/06/2011 y el Convenio Intergubernativo de Financiamiento UPRE-CIF-IG 034/2018, suscrito entre la UPRE y el GAM Poopó (Villa Poopó), Proyecto “Const. Aulas U.E. Ismael Montes (Villa Poopó)”, correspondiente al pago de la planilla Nº2, según la UPRE.</t>
  </si>
  <si>
    <t>De: 00099024113 Transferencia en cumplimiento al DS N°0913 de 15/06/2011 y el Convenio Intergubernativo de Financiamiento UPRE-CIF-IG 0119/2018, suscrito entre la UPRE y el GAM Turco, Proyecto “Implementación Cancha de Futbol de Césped Sintético Cosapa - Turco”, correspondiente al pago de la planilla Nº2, según la UPRE.</t>
  </si>
  <si>
    <t>De: 00099024113 Transferencia en cumplimiento al DS N°0913 de 15/06/2011 y el Convenio Intergubernativo de Financiamiento UPRE-CIF-IG 014/2018, suscrito entre la UPRE y el GAM Carangas, Proyecto “Const. Graderías en Cancha de Futbol Héroes del Chaco - Carangas”, correspondiente al pago de la planilla Nº 2, según la UPRE.</t>
  </si>
  <si>
    <t>De: 00099024113 Transferencia en cumplimiento al DS N°0913 de 15/06/2011 y el Convenio Intergubernativo de Financiamiento UPRE-CIF-IG 086/2018, suscrito entre la UPRE y el GAM Huayllamarca (Santiago de Huayllamarca), Proyecto “Construcción Tinglado U.E. Sebastian Pagador - Santiago de Huayllamarca”, correspondiente al pago de la planilla Nº 2, según la UPRE.</t>
  </si>
  <si>
    <t>De: 00099024113 Transferencia en cumplimiento al DS N°0913 de 15/06/2011 y el Convenio Intergubernativo de Financiamiento UPRE-CIF-IG/551/2016, suscrito entre la UPRE y el GAD del Beni, proyecto “Const. Piscina Olímpica Dptal. 18 de Noviembre - Trinidad”, correspondiente al pago de la planilla Nº 9, según la UPRE.</t>
  </si>
  <si>
    <t>De: 00099024113 Transferencia en cumplimiento al DS N°0913 de 15/06/2011 y el Convenio Intergubernativo de Financiamiento UPRE-CIF-IG 1036/2017, suscrito entre la UPRE y el GAM Trinidad, Proyecto “Const. Mercado Seccional Calle Cochabamba”, correspondiente al pago de la planilla Nº3, según la UPRE.</t>
  </si>
  <si>
    <t>De: 00099024113 Transferencia en cumplimiento al DS N°0913 de 15/06/2011 y el Convenio Intergubernativo de Financiamiento UPRE-CIF-IG 015/2018, suscrito entre la UPRE y el GAM Carangas, Proyecto “Const. Internado Unidad Educativa Eliodoro Villazon - Carangas”, correspondiente al pago de la planilla Nº 2, según la UPRE.</t>
  </si>
  <si>
    <t>De: 00099024113 Transferencia en cumplimiento al DS N°0913 de 15/06/2011 y el Convenio Intergubernativo de Financiamiento UPRE-CIF-IG 127/2017, suscrito entre la UPRE y el GAM de Challapata, proyecto “Construcción Aulas Unidad Educativa Simón Bolívar Culta”, correspondiente al pago de la planilla Nº 4, según la UPRE.</t>
  </si>
  <si>
    <t>De: 00099024113 Transferencia en cumplimiento al DS N°0913 de 15/06/2011 y el Convenio Intergubernativo de Financiamiento UPRE-CIF-IG 0132/2018, suscrito entre la UPRE y el GAM de Villa Tunari, proyecto “Const. 4 Aulas U.E. Paraíso A- D 3 Villa Tunari”, correspondiente al pago de la planilla Nº 1, según la UPRE.</t>
  </si>
  <si>
    <t>De: 00099024113 Transferencia en cumplimiento al DS N°0913 de 15/06/2011 y el Convenio Intergubernativo de Financiamiento UPRE-CIF-IG 129/2017, suscrito entre la UPRE y el GAM de Entre Rios, proyecto “Construcción Estadium Carlos Villegas Entre Rios”, correspondiente al pago de la planilla Nº 4, según la UPRE.</t>
  </si>
  <si>
    <t>De: 00099024113 Transferencia en cumplimiento al DS N°0913 de 15/06/2011 y el Convenio Intergubernativo de Financiamiento UPRE-CIF-IG 027/2018, suscrito entre la UPRE y el GAM Antequera, Proyecto “Const. Puente Vehicular Challhuamayu Ayllu Condor Apacheta (Antequera))”, correspondiente al pago de la planilla Nº 2, según la UPRE.</t>
  </si>
  <si>
    <t>De: 00099024113 Transferencia en cumplimiento al DS N°0913 de 15/06/2011 y el Convenio Intergubernativo de Financiamiento UPRE-CIF-IG 835/2017, suscrito entre la UPRE y el GAM de San Miguel (San Miguel de Velasco), proyecto “Construcción de Tinglado y Graderías en la Unidad Educativa El Tacoigo – San Miguel de Velasco”, correspondiente al pago de la planilla Nº 3 de cierre, según la UPRE.</t>
  </si>
  <si>
    <t>De: 00099024113 Transferencia en cumplimiento al DS N°0913 de 15/06/2011 y el Convenio Intergubernativo de Financiamiento UPRE-CIF-IG 018/2017, suscrito entre la UPRE y el GAM Oruro, Proyecto “Construcción Unidad Educativa Mejillones 1”, correspondiente al pago de la planilla Nº 6, según la UPRE.</t>
  </si>
  <si>
    <t>De: 00099024113 Transferencia en cumplimiento al DS N°0913 de 15/06/2011 y el Convenio Intergubernativo de Financiamiento UPRE-CIF-IG 083/2018, suscrito entre la UPRE y el GAM de Huanuni, proyecto “Construcción Centro Programa de Atención a la Niñez - Huanuni”, correspondiente al pago de la planilla Nº 2, según la UPRE.</t>
  </si>
  <si>
    <t>De: 00099024113 Transferencia en cumplimiento al DS N°0913 de 15/06/2011 y el Convenio Intergubernativo de Financiamiento UPRE-CIF-IG 063/2017, suscrito entre la UPRE y el GAM Yunchara, Proyecto “Construcción Unidad Educativa 27 de Mayo - Municipio de Yunchara”, correspondiente al pago de la planilla Nº 6 de cierre,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</si>
  <si>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 3, según la UPRE.</t>
  </si>
  <si>
    <t>De: 00099024113 Transferencia en cumplimiento al DS N°0913 de 15/06/2011 y el Convenio Intergubernativo de Financiamiento UPRE-CIF-IG 016/2018, suscrito entre la UPRE y el GAM Carangas, Proyecto “Const. Plaza 15 de Agosto - Carangas”, correspondiente al pago de la planilla Nº 3, según la UPRE.</t>
  </si>
  <si>
    <t>De: 00099024113 Transferencia en cumplimiento al DS N°0913 de 15/06/2011 y el Convenio Intergubernativo de Financiamiento UPRE-CIF-IG 537/2017, suscrito entre la UPRE y el GAM de Chacarilla, proyecto “Construcción 2 Aulas Unidad Educativa Antofagasta de Chojñacota – Chuxña Quta”, correspondiente al pago de la planilla Nº 2 de cierre, según la UPRE.</t>
  </si>
  <si>
    <t>De: 00099024113 Transferencia en cumplimiento al DS N°0913 de 15/06/2011 y el Convenio Intergubernativo de Financiamiento UPRE-CIF-IG 987/2017, suscrito entre la UPRE y el GAM Uyuni, Proyecto “Const. Unidad Educativa Campero Uyuni”, correspondiente al pago de la planilla Nº3, según la UPRE.</t>
  </si>
  <si>
    <t>||TRANSFERENCIA DE FONDOS S/G. MENSAJES SWIFT NROS. 12001 Y 11993 DE LA FECHA. (SECTOR PÚBLICO). DEBITO DE LA LIBRETA 00117012001 DGAC, REPOSICION UTILES DE ESCRITORIO.</t>
  </si>
  <si>
    <t>||PAGO SERVICIOS DE INVESTIGACION SEGUN EXTRACTO DEL BANQUERO POR REVERSION DE FONDOS DE FECHA 20/07/2018 DE USD 16.256,-.- . REF.:PAGO DEL MIN.DEFENSA A QUANTUM GLOBAL POR SERVICIO REP. CODIGO 013546 18/7/2018 LIBRETA 0002001103 MINISTERIO DE DEFENSA-INGRESOS VARIOS</t>
  </si>
  <si>
    <t>||PAGO SERVICIOS DE INVESTIGACION SEGUN EXTRACTO DEL BANQUERO POR REVERSION DE FONDOS DE FECHA 20/07/2018 DE USD 16.256,-.- . REF.:PAGO DEL MIN.DEFENSA A QUANTUM GLOBAL POR SERVICIO REP. CODIGO 013546 18/7/2018 LIBRETA 0002001103 MINISTERIO DE DEFENSA-INGRESOS VARIOS. REF.: UTILES DE ESCRITORIO</t>
  </si>
  <si>
    <t>||TRANSFERENCIA DE FONDOS S/G. MENSAJES SWIFT NROS. 11983 Y 11973 DE LA FECHA. (SECTOR PÚBLICO). DEBITO DE LA LIBRETA 00117012001 DGAC, REPOSICION UTILES DE ESCRITORIO.</t>
  </si>
  <si>
    <t>||TRANSFERENCIA DE FONDOS S/G MENSAJES SWIFT NROS.12000 Y 11992 DE LA FECHA. (SECTOR PÚBLICO) DEBITO DE LA LIBRETA 00117012001 DGAC, REPOSICIÓN DE ÚTILES DE ESCRITORIO.</t>
  </si>
  <si>
    <t>00025011103 DEPOSITO DE EFECTIVO, DEPOSITANTE: ELIO  BERNARDO ROJAS SAAVEDRA RIBB, CONCEPTO: REVERSION  PASAJES VIAJE A BRASIL SEGUN PREV. 5829 DE TN ROSAS, CUENTA DE DEPOSITO: CUENTA UNICA DEL TESORO</t>
  </si>
  <si>
    <t>00070011102 DEPOSITO DE EFECTIVO, DEPOSITANTE: NEBER ABEL COLQUE-MINISTERIO DE TRABAJO, CONCEPTO: DEVOLUCION DE CARGO A CUENTA DOCUMENTADA, CUENTA DE DEPOSITO: CUENTA UNICA DEL TESORO</t>
  </si>
  <si>
    <t>00526012001 DEPOSITO DE EFECTIVO, DEPOSITANTE: EDELICE VIRGINIA RIVERO CONTRERAS, CONCEPTO: DEVOLUCION   DE PASAJES, CUENTA DE DEPOSITO: CUENTA UNICA DEL TESORO</t>
  </si>
  <si>
    <t>00020011103 DEPOSITO DE EFECTIVO, DEPOSITANTE: VICTORIO RONNIE TERAN RIOJA, CONCEPTO: REVERSION, CUENTA DE DEPOSITO: CUENTA UNICA DEL TESORO</t>
  </si>
  <si>
    <t>00373024103 DEPOSITO DE EFECTIVO, DEPOSITANTE: VICTOR CHOQUE MACHACA, CONCEPTO: DEVOLUCION DE SALDOS PROYECTO CSCI-01-02-60097, CUENTA DE DEPOSITO: CUENTA UNICA DEL TESORO</t>
  </si>
  <si>
    <t>00099021001 DEP.DE CHEQ.AJENOS,RET.DE CAM.,CONCEPTO: DEVOLUCION DE PASAJES NO UTILIZADOS DE FREDDY GASCON RUTA LP-STA CRUZ,DEP.: MARIA ANGELICA TARIFA BORDA-ATT , PROCEDENCIA: BANCO UNION S.A., CHEQUE: 5415, FECHA DE EMISION:21/08/2018</t>
  </si>
  <si>
    <t>00130012001 DEP.DE CHEQ.AJENOS,RET.DE CAM.,CONCEPTO: PAGO CAPITAL E INTERES A FOFIM,DEP.: COMERMIN , PROCEDENCIA: BANCO MERCANTIL SANTA CRUZ SA., CHEQUE: 8264, FECHA DE EMISION:25/08/2018</t>
  </si>
  <si>
    <t>00099021001 DEP.DE CHEQ.AJENOS,RET.DE CAM.,CONCEPTO: DEVOLUCION DE RECURSOS DEL EVENTO XI PRIMEROS JUEGOS SUDAMERICANOS COCHA -2018,DEP.: POLICIA BOLIVIANA , PROCEDENCIA: BANCO UNION S.A., CHEQUE: 6389, FECHA DE EMISION:08/08/2018</t>
  </si>
  <si>
    <t>00099021001 DEP.DE CHEQ.AJENOS,RET.DE CAM.,CONCEPTO: REVERSION,DEP.: INSTITUTO DEL SEGURO AGRARIO , PROCEDENCIA: BANCO UNION S.A., CHEQUE: 957, FECHA DE EMISION:07/08/2018</t>
  </si>
  <si>
    <t>00099021001 DEP.DE CHEQ.AJENOS,RET.DE CAM.,CONCEPTO: DEV. PASAJES AEREOS - BOLTUR, SEGUN NOTA PGE/DGAA N 130/17,DEP.: PROCURADURIA GENERAL DEL ESTADO , PROCEDENCIA: BANCO UNION S.A., CHEQUE: 1866, FECHA DE EMISION:22/08/2018</t>
  </si>
  <si>
    <t>00099021001 DEP.DE CHEQ.AJENOS,RET.DE CAM.,CONCEPTO: DEVOLUCION DE RECURSOS PROY PRODUCCION Y RENOVACION DE CULTIVARES DE CITRICOS COMUNIDAD DE MOCORI,DEP.: GOBIERNO AUTONOMO MUNICIPAL DE YANACACHI</t>
  </si>
  <si>
    <t>00099021001 DEPOSITO DE EFECTIVO, DEPOSITANTE: NARDI SUXO ITURRY, CONCEPTO: DEVOLUCION POR OBSERVACION ADMINISTRATIVA, CUENTA DE DEPOSITO: CUENTA UNICA DEL TESORO</t>
  </si>
  <si>
    <t>00099021001 DEPOSITO DE EFECTIVO, DEPOSITANTE: JIMMY VARGAS IBIETA, CONCEPTO: DEVOLUCION DE VIATICOS, CUENTA DE DEPOSITO: CUENTA UNICA DEL TESORO</t>
  </si>
  <si>
    <t>00373024103 DEPOSITO DE EFECTIVO, DEPOSITANTE: ELMER VASQUEZ HINOJOSA, CONCEPTO: DEVOLUCION DE SALDOS CODIGO DE PROYECTO 60352, CUENTA DE DEPOSITO: CUENTA UNICA DEL TESORO</t>
  </si>
  <si>
    <t>00099021001 DEPOSITO DE EFECTIVO, DEPOSITANTE: NELSON ROMAN CARVAJAL VELASCO, CONCEPTO: DEVOLUCION MONTO BECAS, CUENTA DE DEPOSITO: CUENTA UNICA DEL TESORO</t>
  </si>
  <si>
    <t>00086031101 DEPOSITO DE EFECTIVO, DEPOSITANTE: SERNAP COTAPATA, CONCEPTO: POR LA RECAUDACION DE SERVICIOS HIGIENICOS DEL MES DE ABRIL, CUENTA DE DEPOSITO: CUENTA UNICA DEL TESORO</t>
  </si>
  <si>
    <t>00086031101 DEPOSITO DE EFECTIVO, DEPOSITANTE: SERNAP COTAPATA, CONCEPTO: POR LA RECAUDACION DE SERVICIO HIGIENICO DEL MES DE MAYO, CUENTA DE DEPOSITO: CUENTA UNICA DEL TESORO</t>
  </si>
  <si>
    <t>00086031101 DEPOSITO DE EFECTIVO, DEPOSITANTE: SERNAP COTAPATA, CONCEPTO: POR LA RECAUDACION DE SERVICIOS HIGIENICOS DEL MES DE JUNIO, CUENTA DE DEPOSITO: CUENTA UNICA DEL TESORO</t>
  </si>
  <si>
    <t>00526012001 DEPOSITO DE EFECTIVO, DEPOSITANTE: SANTOS ALCON POMA, CONCEPTO: DEVOLUCION DE PASAJES, CUENTA DE DEPOSITO: CUENTA UNICA DEL TESORO</t>
  </si>
  <si>
    <t>00169014101 DEPOSITO DE EFECTIVO, DEPOSITANTE: JAIME FERNANDO NOLASCO CELIZ, CONCEPTO: DEVOLUCION FONDOS GESTION 2017, CUENTA DE DEPOSITO: CUENTA UNICA DEL TESORO</t>
  </si>
  <si>
    <t>00373024103 DEPOSITO DE EFECTIVO, DEPOSITANTE: PABLO HUANCA CHOQUE, CONCEPTO: DEVOL DE SALDOS DE PROY SISTEMAS AGROFORESTALES DE CACAO Y CITRICO CENTRAL PALMERAS AREA V ALTO BENI, CUENTA DE DEPOSITO: CUENTA UNICA DEL TESORO</t>
  </si>
  <si>
    <t>A:00041014201 Transferencia que efectuamos a requerimiento de Zona Franca Cobija, según nota CITE: ZFC-DGE-UAF-ACPyT-477/2018, por concepto de desembolso del 2% en favor del Ministerio de Desarrollo Productivo y Economía Plural, correspondiente al mes de julio de 2018, en cumplimiento al Decreto Supremo (DS) No.1871 modificado por el DS No.2779 de 25 de mayo de 2016.H.R.6-25104-R/4327-R</t>
  </si>
  <si>
    <t>NUMERO DE LIBRETA CUT: 00099021001 OPERACIÓN E18 TRANSFERENCIA DEL SISTEMA FINANCIERO POR CUENTA DE TERCEROS A LA CUT TRANSFERENCIA A SOLICITUD DEL MEFP SEGUN NOTA CITE MEFP VTCP DGPOT UAIS CPI NO 0818005 BUN 18</t>
  </si>
  <si>
    <t>'COBRO DE'||UTILES DE ESCRITORIO POR EL COMPROBANTE CONTABLE NRO. 0930754 DE LA FECHA, SEGÚN CORREO ELECTRÓNICO DE YPFB DE F. 23/01/2018. DEBITO DE LA LIBRETA 00513022001 YPFB  OPERACIONES.</t>
  </si>
  <si>
    <t>'COBRO DE'||UTILES DE ESCRITORIO POR EL COMPROBANTE CONTABLE NRO. 0930753 DE LA FECHA, SEGÚN CORREO ELECTRÓNICO DE YPFB DE F. 23/01/2018. DEBITO DE LA LIBRETA 00513022001 YPFB  OPERACIONES.</t>
  </si>
  <si>
    <t>||TRANSFERENCIA DE FONDOS S/G. MENSAJES SWIFT NROS. 12028 Y 12017 DE LA FECHA. (SECTOR PÚBLICO). DEBITO DE LA LIBRETA 00117012001 DGAC, REPOSICION UTILES DE ESCRITORIO.</t>
  </si>
  <si>
    <t>VENTA DE DIVISAS CON TRANSFERENCIA DE FONDOS A SOLICITUD DE MINISTERIO DE RELACIONES EXTERIORES SEGUN SOLICITUD 5760 REF: REMISION DE RECURSOS PARA EL SEGURO DE SALUD PARA EL PERSONAL DEL SERVICIO EXTERIOR DE EMBAJADAS Y CONSULADOS QUE ASCIENDE A 24 MISIONES CORRESPONDIENTE AL PERIODO DE SEPTIEMBRE LIB. 00099021001 TGN-RECURSOS ORDINARIOS (3987)</t>
  </si>
  <si>
    <t>VENTA DE DIVISAS CON TRANSFERENCIA DE FONDOS A SOLICITUD DE MINISTERIO DE LA PRESIDENCIA SEGUN SOLICITUD 5759 REF: DIVISAS USD 40,363.20 PAGO A HONEYWELL POR SERVICIO MANTENIMIENTO MSP PARA AERONAVE FAB 002 MES JUNIO Y JULIO 2018, JP MORGAN CHASE BANK, CUENTA 9102597771. LIB. 00099021001 TGN-RECURSOS ORDINARIOS (3987)</t>
  </si>
  <si>
    <t>VENTA DE DIVISAS CON TRANSFERENCIA DE FONDOS A SOLICITUD DE MINISTERIO DE LA PRESIDENCIA SEGUN SOLICITUD 5758 REF: DIVISAS USD 1,824.92 PAGO A SATCOM DIRECT INC POR SERVICIO DE TELEFONIA E INTERNET SATELITAL PARA AERONAVE FAB 001 MES JUNIO Y JULIO 2018, A WELLS FARGO BANK, CUENTA 200005025245. LIB. 00099021001 TGN-RECURSOS ORDINARIOS (3987)</t>
  </si>
  <si>
    <t>VENTA DE DIVISAS CON TRANSFERENCIA DE FONDOS A SOLICITUD DE MINISTERIO DE LA PRESIDENCIA SEGUN SOLICITUD 5757 REF: DIVISAS USD 6,195.00 PAGO INICIAL A HELICES CLERICI DE DIEGO ALEJANDRO CLERICI, POR SERVICIO OVERHAUL, DE HELICES DE AERONAVE FAB 048 SEGUN FACTURA 16, BANCO DE GALICIA Y BUENOS AIRES S LIB. 00099021001 TGN-RECURSOS ORDINARIOS (3987)</t>
  </si>
  <si>
    <t>||TRANSFERENCIA DE FONDOS S/G. FORMULARIO CITE: BUN0467/18 DE LA FECHA.(HRE-TSO-4627),DEVOLUCION RECURSOS OTORGADOS A TRAVES DE LA UPRE QUE NO FUERON EJECUTADOS AL CIERRE DE LA GESTION 2017, PARA SU REPROGRAMACION EN EL PRESUPUESTO DE LA GESTION 2018. A SOLICITUD DEL GOB.AUT.MCPAL.DE LLALLAGUA, LIBRETA N° 00099024113; BUN.</t>
  </si>
  <si>
    <t>De: 00099024113 Transferencia en cumplimiento al DS N°0913 de 15/06/2011 y el Convenio Intergubernativo de Financiamiento UPRE-CIF-IG 513/2017, suscrito entre la UPRE y el GAM de Chua Cocani, proyecto “Construcción Bloque de Aulas Tinglado U.E. Chua Cocani”, correspondiente a saldados no ejecutados gestión 2017, según la UPRE.</t>
  </si>
  <si>
    <t>De: 00099024113 Transferencia en cumplimiento al DS N°0913 de 15/06/2011 y el Convenio Intergubernativo de Financiamiento UPRE-CIF-IG 1005/2017, suscrito entre la UPRE y el GAM de Tomave, proyecto “Construcción 4 Aulas mas Tinglado U.E. Mariscal Ayacucho de Carlos Machicao- Carlos Machicao”, correspondiente a saldados no ejecutados gestión 217, según la UPRE.</t>
  </si>
  <si>
    <t>TRANSFERENCIA DEL EXTERIOR SEGUN SWIFT 12061-12057 DE FECHA 27/08/2018 ORDENANTE: CONSULADO GENERAL DE BOLIVIA EN BUENOS AIRES LIB. 00340012005 SEGIP - RECAUDACION EXTERIOR - CEDULAS DE IDENTIDAD</t>
  </si>
  <si>
    <t>||TRANSFERENCIA DE FONDOS SG. FORMULARIO, CITE' BUN/468/18 DE LA FECHA. (HRE-TSO-4629). A SOLICITUD DEL MEFP; LIBRETA 00046191101; POR CIERRE DE CUENTA.</t>
  </si>
  <si>
    <t>||TRANSFERENCIA DE FONDOS S/G. MENSAJES SWIFT NROS. 12067 Y 12055 DE LA FECHA. (SECTOR PÚBLICO). DEBITO DE LA LIBRETA 00117012001 DGAC, REPOSICION UTILES DE ESCRITORIO.</t>
  </si>
  <si>
    <t>COBRO COSTOS DE PAPELERIA SEGUN TRANSFERENCIA DEL EXTERIOR POR ORDEN DE CONSULADO GENERAL DE BOLIVIA EN BUENOS AIRES LIB. 00340012003 RECAUDACION EXTRANJERIA - C.I. -L.C.</t>
  </si>
  <si>
    <t>||TRANSFERENCIA DE FONDOS S/G. MENSAJE SWIFT NRO. 12075 DE LA FECHA. (SECTOR PÚBLICO). DEBITO DE LA LIBRETA 00117012001 DGAC, REPOSICION UTILES DE ESCRITORIO.</t>
  </si>
  <si>
    <t>00266022001 DEPOSITO DE EFECTIVO, DEPOSITANTE: LIDIA CIRA BRUNO CASILLA CI 6951674 LP, CONCEPTO: DEV. REFRIGERIO DE LA DIRECCION DEPARTAMENTAL DE EDUCACION LA PAZ MESES  ENERO,FEBRERO,MARZO,ABRIL, CUENTA DE DEPOSITO: CUENTA UNICA DEL TESORO</t>
  </si>
  <si>
    <t>00047347001 DEPOSITO DE EFECTIVO, DEPOSITANTE: POTENCIAL INDUSTRIAL SRL, CONCEPTO: DEVOLUCION POR ERROR EN MONTO DE PAGO DE TECNOLOGIAS, CUENTA DE DEPOSITO: CUENTA UNICA DEL TESORO</t>
  </si>
  <si>
    <t>00099021001 DEPOSITO DE EFECTIVO, DEPOSITANTE: MARIA LILIAN CORRALES ZAMBRANA, CONCEPTO: DEP AL TGN- RECURSOS ORDINARIOS, CUENTA DE DEPOSITO: CUENTA UNICA DEL TESORO</t>
  </si>
  <si>
    <t>00041011101 DEPOSITO DE EFECTIVO, DEPOSITANTE: WILMER ISIDRO ZAPANA, CONCEPTO: DEVOLUCION DE FONDOS EN AVANCE COMPROBANTE C31-354, CUENTA DE DEPOSITO: CUENTA UNICA DEL TESORO</t>
  </si>
  <si>
    <t>00046104203 DEPOSITO DE EFECTIVO, DEPOSITANTE: SARA SOTO HURTADO, CONCEPTO: REVERSION, CUENTA DE DEPOSITO: CUENTA UNICA DEL TESORO</t>
  </si>
  <si>
    <t>00099021001 DEPOSITO DE EFECTIVO, DEPOSITANTE: SIXTO AGUILAR OLIVERA, CONCEPTO: DEVOLUCION DE FONDO DE AVANCE, CUENTA DE DEPOSITO: CUENTA UNICA DEL TESORO</t>
  </si>
  <si>
    <t>00020051101 DEPOSITO DE EFECTIVO, DEPOSITANTE: JERRY ESCOBAR PINTO, CONCEPTO: POR DEVOLUCION, CUENTA DE DEPOSITO: CUENTA UNICA DEL TESORO</t>
  </si>
  <si>
    <t>00221012001 DEPOSITO DE EFECTIVO, DEPOSITANTE: SHEILACH GABY MALDONADO HEREDIA, CONCEPTO: DEVOLUCION CREDITO FISCAL PERDIDO POR FACTURAS, CUENTA DE DEPOSITO: CUENTA UNICA DEL TESORO</t>
  </si>
  <si>
    <t>00099021001 DEPOSITO DE EFECTIVO, DEPOSITANTE: GUTIERREZ SIMON PATRICIO, CONCEPTO: EXCESO HABERES PERCIBIDOS ABRIL 2018, CUENTA DE DEPOSITO: CUENTA UNICA DEL TESORO</t>
  </si>
  <si>
    <t>00099021001 DEPOSITO DE EFECTIVO, DEPOSITANTE: GUTIERREZ SIMON PATRICIO, CONCEPTO: EXCESO HABERES PERCIBIDOS MAYO 2018, CUENTA DE DEPOSITO: CUENTA UNICA DEL TESORO</t>
  </si>
  <si>
    <t>00099021001 DEPOSITO DE EFECTIVO, DEPOSITANTE: GUTIERREZ SIMON PATRICIO, CONCEPTO: EXCESO HABERES PERCIBIDOS JUNIO 2018, CUENTA DE DEPOSITO: CUENTA UNICA DEL TESORO</t>
  </si>
  <si>
    <t>00099021001 DEPOSITO DE EFECTIVO, DEPOSITANTE: GUTIERREZ SIMON PATRICIO, CONCEPTO: EXCESO HABERES PERCIBIDOS JULIO 2018, CUENTA DE DEPOSITO: CUENTA UNICA DEL TESORO</t>
  </si>
  <si>
    <t>00373024105 DEPOSITO DE EFECTIVO, DEPOSITANTE: VALENTIN COCARICO MAMANI, CONCEPTO: DEVOLUCION FONDO INDIGENA, CUENTA DE DEPOSITO: CUENTA UNICA DEL TESORO</t>
  </si>
  <si>
    <t>00099021001 DEPOSITO DE EFECTIVO, DEPOSITANTE: CHRISTIAN RICARDO TRIGOSO AGUDO, CONCEPTO: DEVOLUCION EXCEDENTE SALARIAL, CUENTA DE DEPOSITO: CUENTA UNICA DEL TESORO</t>
  </si>
  <si>
    <t>00099021001 DEPOSITO DE EFECTIVO, DEPOSITANTE: ROSAYMAR TANCARA RAMOS, CONCEPTO: DEVOLUCION DEL PAGO A LA CUENTA UN ICA DEL TESORO  ITEM 4808, CUENTA DE DEPOSITO: CUENTA UNICA DEL TESORO</t>
  </si>
  <si>
    <t>00099021001 DEPOSITO DE EFECTIVO, DEPOSITANTE: CEJAS CHUQUISEA ALFREDO, CONCEPTO: REVERSION POR PASAJES, CUENTA DE DEPOSITO: CUENTA UNICA DEL TESORO</t>
  </si>
  <si>
    <t>00099021001 DEPOSITO DE EFECTIVO, DEPOSITANTE: JUAN CARLOS FERNANDEZ COLQUE, CONCEPTO: DEVOLUCION POR TOPE SALARIAL DE LOS MESES DE ABRIL A JUNIO DE 2018, CUENTA DE DEPOSITO: CUENTA UNICA DEL TESORO</t>
  </si>
  <si>
    <t>00099021001 DEPOSITO DE EFECTIVO, DEPOSITANTE: JUAN CARLOS FERNANDEZ COLQUE, CONCEPTO: DEVOLUCION POR TOPE SALARIAL CORRESPONDIENTE AL MES DE JULIO DE 2018, CUENTA DE DEPOSITO: CUENTA UNICA DEL TESORO</t>
  </si>
  <si>
    <t>00099021001 DEP.DE CHEQ.AJENOS,RET.DE CAM.,CONCEPTO: DEVOLUCION DE APORTES,DEP.: FESIRMES , PROCEDENCIA: BANCO BISA S.A., CHEQUE: 257, FECHA DE EMISION:27/08/2018</t>
  </si>
  <si>
    <t>00291012006 DEP.DE CHEQ.AJENOS,RET.DE CAM.,CONCEPTO: 2 DA CUOTA USD Y DERECHO DE VIAS  GEST /2018,DEP.: AXS BOLIVIA  SA , PROCEDENCIA: BANCO BISA S.A., CHEQUE: 33947, FECHA DE EMISION:28/08/2018</t>
  </si>
  <si>
    <t>00086031110 DEP.DE CHEQ.AJENOS,RET.DE CAM.,CONCEPTO: REVERSION DE FONDOS,DEP.: SERNAP-AMBORO , PROCEDENCIA: BANCO UNION S.A., CHEQUE: 1140, FECHA DE EMISION:30/07/2018</t>
  </si>
  <si>
    <t>00592012001 DEP.DE CHEQ.AJENOS,RET.DE CAM.,CONCEPTO: TRANSFERENCIA DE RECURSOS DEL 01 AL 31 DE JULIO,DEP.: IVAN GONZALES , PROCEDENCIA: BANCO UNION S.A., CHEQUE: 649, FECHA DE EMISION:28/08/2018</t>
  </si>
  <si>
    <t>00592012001 DEP.DE CHEQ.AJENOS,RET.DE CAM.,CONCEPTO: TRANSFERENCIA DE RECURSOS DEL 01 AL 30 DE JUNIO,DEP.: IVAN GONZALES , PROCEDENCIA: BANCO UNION S.A., CHEQUE: 648, FECHA DE EMISION:28/08/2018</t>
  </si>
  <si>
    <t>00099021001 DEP.DE CHEQ.AJENOS,RET.DE CAM.,CONCEPTO: SERRUDO RAMIREZ GUNNAR ARNULFO,DEP.: BANCO UNION S.A. , PROCEDENCIA: BANCO UNION S.A., CHEQUE: 158137, FECHA DE EMISION:28/08/2018</t>
  </si>
  <si>
    <t>00099021001 DEP.DE CHEQ.AJENOS,RET.DE CAM.,CONCEPTO: DELGADO BARRERA JULIO,DEP.: BANCO UNION S.A. , PROCEDENCIA: BANCO UNION S.A., CHEQUE: 158136, FECHA DE EMISION:28/08/2018</t>
  </si>
  <si>
    <t>00292012001 DEP.DE CHEQ.AJENOS,RET.DE CAM.,CONCEPTO: DEVOLUCION DE REFRIGERIOS CHUQUISACA 2017,DEP.: VIAS BOLIVIA , PROCEDENCIA: BANCO UNION S.A., CHEQUE: 3521, FECHA DE EMISION:27/08/2018</t>
  </si>
  <si>
    <t>00292012001 DEP.DE CHEQ.AJENOS,RET.DE CAM.,CONCEPTO: DEVOLUCION DE VIATICOS 2015-FRANCISCO GARCIA,DEP.: VIAS BOLIVIA , PROCEDENCIA: BANCO UNION S.A., CHEQUE: 3524, FECHA DE EMISION:27/08/2018</t>
  </si>
  <si>
    <t>00099021001 DEP.DE CHEQ.AJENOS,RET.DE CAM.,CONCEPTO: REEMBOLSO DE SUBSIDIO DE MATERNIDAD,DEP.: CAJA DE SALUD DE LA BANCA PRIVADA , PROCEDENCIA: BANCO NACIONAL DE BOLIVIA S.A., CHEQUE: 6896569, FECHA DE EMISION:09/08/2018</t>
  </si>
  <si>
    <t>00015011108 DEP.DE CHEQ.AJENOS,RET.DE CAM.,CONCEPTO: DEVOLUCION DE FONDOS,DEP.: MIN GOBIERNO , PROCEDENCIA: BANCO UNION S.A., CHEQUE: 51145, FECHA DE EMISION:22/08/2018</t>
  </si>
  <si>
    <t>00015011108 DEP.DE CHEQ.AJENOS,RET.DE CAM.,CONCEPTO: DEVOLUCION DE FONDOS,DEP.: MIN GOBIERNO , PROCEDENCIA: BANCO UNION S.A., CHEQUE: 51148, FECHA DE EMISION:24/08/2018</t>
  </si>
  <si>
    <t>00291012008 DEP.DE CHEQ.AJENOS,RET.DE CAM.,CONCEPTO: DEFLECTOMETRIA TRAMO IV-A PUENTE CHIMORE-VILLA TUNARI,DEP.: CONSULTORA NACIONAL CONNAL SRL , PROCEDENCIA: BANCO ECONOMICO S.A., CHEQUE: 10587, FECHA DE EMISION:28/08/2018</t>
  </si>
  <si>
    <t>00526012001 DEPOSITO DE EFECTIVO, DEPOSITANTE: JUAN SEBASTIAN QUISPE VELARDE, CONCEPTO: DEVOLUCION DE VIATICOS, CUENTA DE DEPOSITO: CUENTA UNICA DEL TESORO</t>
  </si>
  <si>
    <t>VENTA DE DIVISAS CON TRANSFERENCIA DE FONDOS A SOLICITUD DE MINISTERIO DE CULTURAS SEGUN SOLICITUD 5762 REF: PAGO DE DIFUSION DE INFORMACION POR INTERNET PARA PROMOCION Y POSICIONAMIENTO TURISTICO EN EL EXTRANJERO, DE ACUERDO A DOCUMENTACION ADJUNTA EQUIVALENTES 6.088,38 USD LIB. 00099021001 TGN-RECURSOS ORDINARIOS (3987) POR DIFERENCIAL CAMBIARIO</t>
  </si>
  <si>
    <t>VENTA DE DIVISAS CON TRANSFERENCIA DE FONDOS A SOLICITUD DE MINISTERIO DE CULTURAS SEGUN SOLICITUD 5762 REF: PAGO DE DIFUSION DE INFORMACION POR INTERNET PARA PROMOCION Y POSICIONAMIENTO TURISTICO EN EL EXTRANJERO, DE ACUERDO A DOCUMENTACION ADJUNTA EQUIVALENTES 6.088,38 USD LIB. 00099021001 TGN-RECURSOS ORDINARIOS (3987)</t>
  </si>
  <si>
    <t>VENTA DE DIVISAS CON TRANSFERENCIA DE FONDOS A SOLICITUD DE MINISTERIO DE CULTURAS SEGUN SOLICITUD 5763 REF: PAGO POR SERVICIO DE DIFUSION DE INFORMACION POR INTERNET PARA PROMOCION Y POSICIONAMIENTO TURISTICO DE BOLIVIA EN EL EXTERIOR DE ACUERDO A DOCUMENTACION ADJUNTA EQUIVALENTES 7.918,51 USD LIB. 00099021001 TGN-RECURSOS ORDINARIOS (3987) POR DIFERENCIAL CAMBIARIO</t>
  </si>
  <si>
    <t>VENTA DE DIVISAS CON TRANSFERENCIA DE FONDOS A SOLICITUD DE MINISTERIO DE CULTURAS SEGUN SOLICITUD 5763 REF: PAGO POR SERVICIO DE DIFUSION DE INFORMACION POR INTERNET PARA PROMOCION Y POSICIONAMIENTO TURISTICO DE BOLIVIA EN EL EXTERIOR DE ACUERDO A DOCUMENTACION ADJUNTA EQUIVALENTES 7.918,51 USD LIB. 00099021001 TGN-RECURSOS ORDINARIOS (3987)</t>
  </si>
  <si>
    <t>PROVISION DE FONDOS A SOLICITUD DE YACIMIENTOS PETROLIFEROS FISCALES BOLIVIANOS SEGUN SOLICITUD YPFB-0207-2018 REF: PAGO IMPUESTO DIRECTO A LOS HIDROCARBUROS IDH PRODUCCION MAYO 2018 LIB. 00513012007 YPFB - RECURSOS NACIONALIZACIÓN</t>
  </si>
  <si>
    <t>PROVISION DE FONDOS A SOLICITUD DE YACIMIENTOS PETROLIFEROS FISCALES BOLIVIANOS SEGUN SOLICITUD YPFB-0214-2018 REF: PAGO REGALIAS MAYO 2018 TESORO GENERAL DE LA NACION TGN LIB. 00099021001 TGN YPFB PARTICIPACION 6% PRODUCCIÓN BRUTA DE HIDROCARBUROS BOCA DE POZO</t>
  </si>
  <si>
    <t>||REGULARIZACIÓN DE NUESTRA OPERACIÓN NRO. 0930905 DE F. 27/08/2018 EN ATENCIÓN A CORREO ELECTRÓNICO DE LA DGAC DE LA FECHA. DEBITO DE LA LIBRETA 00117012001 DGAC, REPOSICION UTILES DE ESCRITORIO.</t>
  </si>
  <si>
    <t>De: 00099024113 Transferencia en cumplimiento al DS N°0913 de 15/06/2011 y el Convenio Intergubernativo de Financiamiento UPRE-CIF-IG 1006/2017, suscrito entre la UPRE y el GAM de Tomave, proyecto “Construcción 4 Aulas mas Tinglado U.E. Jaime Mendoza de Jachioco - Jachioco”, correspondiente a saldos no ejecutados gestión 2017, según la UPRE.</t>
  </si>
  <si>
    <t>De: 00099024113 Transferencia en cumplimiento al DS N°0913 de 15/06/2011 y el Convenio Intergubernativo de Financiamiento UPRE-CIF-IG 949/2017, suscrito entre la UPRE y el GAM de Colquechaca, proyecto “Const. Internado Estudiantil U.E. Juan José Torrez - Chacarani”, correspondiente a saldos no ejecutados gestión 2017, según la UPRE.</t>
  </si>
  <si>
    <t>De: 00099024113 Transferencia en cumplimiento al DS N°0913 de 15/06/2011 y el Convenio Intergubernativo de Financiamiento UPRE-CIF-IG 0049/2018, suscrito entre la UPRE y el GAM de Corque, proyecto “Construcción Centro Cultural Municipal Corque – Villa Copacabana”, correspondiente al pago de la planilla Nº 1, según la UPRE.</t>
  </si>
  <si>
    <t>De: 00099024113 Transferencia en cumplimiento al DS N°0913 de 15/06/2011 y el Convenio Intergubernativo de Financiamiento UPRE-CIF-IG 462/2017, suscrito entre la UPRE y el GAM de Aucapata, proyecto “Construcción Centro de Salud con Internación Aucapata”, correspondiente al pago de la planilla Nº 2, según la UPRE.</t>
  </si>
  <si>
    <t>De: 00099024113 Transferencia en cumplimiento al DS N°0913 de 15/06/2011 y el Convenio Intergubernativo de Financiamiento UPRE-CIF-IG 0164/2018, suscrito entre la UPRE y el GAM de Sucre, proyecto “Const. Unidad Educativa Ernesto “Che Guevara” – Zona San Sebastián”, correspondiente al primer desembolso equivalente al 20% del monto a financiar, según la UPRE.</t>
  </si>
  <si>
    <t>De: 00099024113 Transferencia en cumplimiento al DS N°0913 de 15/06/2011 y el Convenio Intergubernativo de Financiamiento UPRE-CIF-IG/471/2016, suscrito entre la UPRE y el GAM Cobija, Proyecto “Const. Graderia y Campo Deportivo Stadio Municipal Hugo Zabala - Barrio Villa Busch”, correspondiente al pago de la planilla Nº 6, según la UPRE.</t>
  </si>
  <si>
    <t>De: 00099024113 Transferencia en cumplimiento al DS N°0913 de 15/06/2011 y el Convenio Intergubernativo de Financiamiento UPRE-CIF-IG 0137/2016, suscrito entre la UPRE y el GAM Chulumani (Villla de la Libertad), Proyecto “Const. Terminal Mixta Chulumani”, correspondiente al pago de la planilla Nº 2, según la UPRE.</t>
  </si>
  <si>
    <t>De: 00099024113 Transferencia en cumplimiento al DS N°0913 de 15/06/2011 y el Convenio Intergubernativo de Financiamiento UPRE-CIF-IG 052/2018, suscrito entre la UPRE y el GAD Oruro , Proyecto “Construcción Unidad Educativa Ernesto Guevara de la Serna Municipio Oruro”, correspondiente al pago de la planilla Nº 2, según la UPRE.</t>
  </si>
  <si>
    <t>De: 00099024113 Transferencia en cumplimiento al DS N°0913 de 15/06/2011 y el Convenio Intergubernativo de Financiamiento UPRE-CIF-IG/572/2016, suscrito entre la UPRE y el GAD Potosí, Proyecto “Construcción Instituto Tecnológico Superior Vitichi”, correspondiente al pago de la planilla Nº 4, según la UPRE.</t>
  </si>
  <si>
    <t>De: 00099024113 Transferencia en cumplimiento al DS N°0913 de 15/06/2011 y el Convenio Intergubernativo de Financiamiento UPRE-CIF-IG 980/2017, suscrito entre la UPRE y el GAM de Arampampa, proyecto “Const. Cancha Polifuncional con Tinglado y Graderías U.E. Catacora – Comunidad Catacora”, correspondiente al pago de la planilla Nº 3, según la UPRE.</t>
  </si>
  <si>
    <t>De: 00099024113 Transferencia en cumplimiento al DS N°0913 de 15/06/2011 y el Convenio Intergubernativo de Financiamiento UPRE-CIF-IG 912/2017, suscrito entre la UPRE y el GAM de Chimore, proyecto “Construcción Infraestructura Unidad Educativa Senda D”, correspondiente al pago de la planilla Nº 1, según la UPRE.</t>
  </si>
  <si>
    <t>De: 00099024113 Transferencia en cumplimiento al DS N°0913 de 15/06/2011 y el Convenio Intergubernativo de Financiamiento UPRE-CIF-IG 0288/2018, suscrito entre la UPRE y el GAM de Incahuasi, proyecto “Const. Coliseo Cerrado Incahuasi”, correspondiente al primer desembolso equivalente al 20% del monto a financiar, según la UPRE.</t>
  </si>
  <si>
    <t>De: 00099024113 Transferencia en cumplimiento al DS N°0913 de 15/06/2011 y el Convenio Intergubernativo de Financiamiento UPRE-CIF-IG 077/2017, suscrito entre la UPRE y el GAM de Potosí, proyecto “Const. Bloques: Administrativo, Aulas, Talleres y Campo Deportivo Unidad Educativa Jesús de Nazareth D 12”, correspondiente al pago de la planilla Nº 8, según la UPRE.</t>
  </si>
  <si>
    <t>De: 00099024113 Transferencia en cumplimiento al DS N°0913 de 15/06/2011 y el Convenio Intergubernativo de Financiamiento UPRE-CIF-IG 092/2018, suscrito entre la UPRE y el GAM de Choquecota, proyecto “Construcción Puesto de Salud Andapata - Choquecota”, correspondiente al pago de la planilla Nº 2, según la UPRE.</t>
  </si>
  <si>
    <t>De: 00099024113 Transferencia en cumplimiento al DS N°0913 de 15/06/2011 y el Convenio Intergubernativo de Financiamiento UPRE-CIF-IG 0163/2018, suscrito entre la UPRE y el GAM de Sucre, proyecto “Const. Unidad Educativa Mercedes Candía de Ovando-Av. del Maestro”, correspondiente al primer desembolso equivalente al 20% del monto a financiar, según la UPRE.</t>
  </si>
  <si>
    <t>NUMERO DE LIBRETA CUT: 00099021001 OPERACIÓN E18 TRANSFERENCIA DEL SISTEMA FINANCIERO POR CUENTA DE TERCEROS A LA CUT Devolucion pagos en exceso Gobierno Autonomo Departamental de Potosi. Libreta Nro 00099021001 TGN Recursos Ordinarios</t>
  </si>
  <si>
    <t>TRANSFERENCIA DE FONDOS S/G CITE N°||FPS/GFA/FI/TRL/384/2018 DEL FPS RECIBIDA EN LA FECHA (TRAM-TSO-4637) REF: PROGRAMACION DE PAGOS DE INVERSION Y FORTALECIMIENTO CONVENIO PLAN VIDA KFW. ABONO EN LA LIB. N° 00287104414 FPS BS APPC KFW</t>
  </si>
  <si>
    <t>||TRANSFERENCIA DE FONDOS S/G. FORMULARIO, CITE' BUN470/18 DE LA FECHA. (HRE-TSO-4640). CONV. INTERGUBERNAMENTAL ENTRE EL MIN. DE DESARROLLO Y EL GOB. AUTONOMO MCPAL. DE BERMEJO PARA ADQUISICIÓN DE COMPUTADORAS QUIPUS, CON CONTRAPARTE DEL 50% EN DOS CUOTAS. A SOLICITUD DEL G.A.M. BERMEJO; LIBRETA 00041014101 MDPYEP-REVOLUCIÓN TECNOLOGICA EN EDUCACIÓN.</t>
  </si>
  <si>
    <t>VENTA DE DIVISAS CON TRANSFERENCIA DE FONDOS A SOLICITUD DE MINISTERIO DE SALUD SEGUN SOLICITUD 5768 REF: PREVISION PRESUPUESTARIA PARA TRANSFERENCIA DE RECURSOS A OPS/OMS PARA COMPRA DE VACUNAS E INSUMOS AL FONDO ROTATORIO, SEGUN CERT. POA NO. 79648 Y DOC. ADJ. LIB. 00046024204 MS - 5% ENTES GESTORES PROGRAMAS PREVENC. Y PROYECTOS NALES.</t>
  </si>
  <si>
    <t>VENTA DE DIVISAS CON TRANSFERENCIA DE FONDOS A SOLICITUD DE YACIMIENTOS PETROLIFEROS FISCALES BOLIVIANOS SEGUN SOLICITUD 5765 REF: PAGO A SP GLOBAL PLATTS POR SERVICIO INFORMACION ESPECIALIZADA PLATTS DE PRECIO DE HIDROCARBUROS CORRESPONDIENTE A JULIO A OCTUBRE 2018 LIB. 00513012004 LBP-YPFB-UNICOMERCIAL (4030005415/1-2188907)</t>
  </si>
  <si>
    <t>VENTA DE DIVISAS CON TRANSFERENCIA DE FONDOS A SOLICITUD DE MINISTERIO DE SALUD SEGUN SOLICITUD 5767 REF: PREVISION PRESUPUESTARIA PARA SOLICITUD DE TRANSFERENCIA DE RECURSOS AL FONDO ESTRATEGICO OPS/OMS, PARA LA COMPRA DE PRUEBAS RAPIDAS PARA VIH, SIFILIS, HEPATITIS B Y HEPATITIS C, A REQUERIMIENT LIB. 00046024204 MS - 5% ENTES GESTORES PROGRAMAS PREVENC. Y PROYECTOS NALES.</t>
  </si>
  <si>
    <t>TRANSFERENCIA RECIBIDA DEL EXTERIOR SEGÚN MENSAJES SWIFT Nos. 12155-12147 (REM.EXT.) DE FECHA 28-08-2018 POR DESEMBOLSO DE FONPLATA PRÉSTAMO BOL 30/2017 INFRAESTRUCTURA URBANA DESEMB. NRO. 9 Y 10 LIBRETA N° 00287102001 FPS-RECURSOS PROPIOS REF.: UTILES DE ESCRITORIO</t>
  </si>
  <si>
    <t>'COBRO DE'||UTILES DE ESCRITORIO POR EL COMPROBANTE CONTABLE NRO. 0931053 DE LA FECHA, SEGÚN CORREO ELECTRÓNICO DE YPFB DE F. 23/01/2018. DEBITO DE LA LIBRETA 00513022001 YPFB  OPERACIONES.</t>
  </si>
  <si>
    <t>TRANSFERENCIA DE FONDOS S/G CITE N°||FPS/GFA/FI/TRL/384/2018 DEL FPS RECIBIDA EN LA FECHA (TRAM-TSO-4637) REF: PROGRAMACION DE PAGOS DE INVERSION Y FORTALECIMIENTO CONVENIO PLAN VIDA KFW. DE LA LIB. N° 00287102001 CUT FPS RECURSOS PROPIOS</t>
  </si>
  <si>
    <t>||TRANSFERENCIA DE FONDOS S/G. MENSAJES SWIFT NROS. 12161 Y 12146 DE LA FECHA. (SECTOR PÚBLICO). DEBITO DE LA LIBRETA 00117012001 DGAC, REPOSICION UTILES DE ESCRITORIO.</t>
  </si>
  <si>
    <t>||TRANSFERENCIA DE FONDOS S/G. MENSAJE SWIFT NRO. 12157 DE LA FECHA. (SECTOR PÚBLICO). DEBITO DE LA LIBRETA 00117012001 DGAC, REPOSICION UTILES DE ESCRITORIO.</t>
  </si>
  <si>
    <t>COBRO COSTOS DE PAPELERIA SEGUN TRANSFERENCIA DEL EXTERIOR POR ORDEN DE ENERGIA ARGENTINA SOCIEDAD ANONIMA REF.: FACTURA ABRIL 2018 LIB. 00513012007 YPFB - RECURSOS NACIONALIZACIÓN</t>
  </si>
  <si>
    <t>||REGULARIZACIÓN DE LA OPERACIÓN NRO. G-0819342 DE F. 27/08/2018 SEGÚN ESTADO DE CUENTA DEL DEPARTAMENTO DE OPERACIONES CAMBIARIAS, EN ATENCIÓN A CORREOS ELECTRÓNICOS DE LA DGAC Y AASANA DE LA FECHA. DEBITO DE LA LIBRETA 00117012001 DGAC, REPOSICION UTILES DE ESCRITORIO.</t>
  </si>
  <si>
    <t>00526012001 DEPOSITO DE EFECTIVO, DEPOSITANTE: BOLIVIA TV RAUL ROMERO, CONCEPTO: TALLER DE CAPACITACION Y REALIZACION DEL POA PRESUPUESTO 2019 CBBA, CUENTA DE DEPOSITO: CUENTA UNICA DEL TESORO</t>
  </si>
  <si>
    <t>00099021001 DEPOSITO DE EFECTIVO, DEPOSITANTE: DISTRITAL DE SANTA CRUZ SENAPE, CONCEPTO: DEVOLUCION DE RECURSOS NO UTILIZADOS POR GASTOS JUDICIALES MES AGOSTO, CUENTA DE DEPOSITO: CUENTA UNICA DEL TESORO</t>
  </si>
  <si>
    <t>00526012001 DEPOSITO DE EFECTIVO, DEPOSITANTE: BOLIVIA  TV - SOFIA CHAMBI RODRIGUEZ, CONCEPTO: DEVOLUCION VIATICOS, CUENTA DE DEPOSITO: CUENTA UNICA DEL TESORO</t>
  </si>
  <si>
    <t>00526012001 DEPOSITO DE EFECTIVO, DEPOSITANTE: BOLIVIA  TV -HEBER MICHEL OÑA, CONCEPTO: DEVOLUCION VIATICOS, CUENTA DE DEPOSITO: CUENTA UNICA DEL TESORO</t>
  </si>
  <si>
    <t>00526012001 DEPOSITO DE EFECTIVO, DEPOSITANTE: JESUS HENRY VILLCA MADENI, CONCEPTO: DEVOLUCION VIATICOS, CUENTA DE DEPOSITO: CUENTA UNICA DEL TESORO</t>
  </si>
  <si>
    <t>00099021001 DEP.DE CHEQ.AJENOS,RET.DE CAM.,CONCEPTO: REVERSION SALDOS NO EJECUTADOS GESTION 2018 FUENTE-10 SOCORROS,DEP.: MINISTERIO DE DEFENSA , PROCEDENCIA: BANCO UNION S.A., CHEQUE: 112, FECHA DE EMISION:24/08/2018</t>
  </si>
  <si>
    <t>00020011103 DEP.DE CHEQ.AJENOS,RET.DE CAM.,CONCEPTO: REVERSION SALDOS NO EJECUTADOS GESTION 2018 GASTOS FUENTE-11,DEP.: MINISTERIO DE DEFENSA , PROCEDENCIA: BANCO UNION S.A., CHEQUE: 19672, FECHA DE EMISION:24/08/2018</t>
  </si>
  <si>
    <t>00099021001 DEP.DE CHEQ.AJENOS,RET.DE CAM.,CONCEPTO: REVERSION SALDOS NO EJECUTADOS GESTION 2018 GASTOS FUENTE-10,DEP.: MINISTERIO DE DEFENSA , PROCEDENCIA: BANCO UNION S.A., CHEQUE: 19673, FECHA DE EMISION:24/08/2018</t>
  </si>
  <si>
    <t>00253014114 DEP.DE CHEQ.AJENOS,RET.DE CAM.,CONCEPTO: TRANSFERENCIA GOBIERNO MUNICIPAL SAN PABLO DE LIPEZ PARA GASTOS DE INVERSION Y ADMINISTRATIVO,DEP.: GAM SAN PABLO DE LIPEZ , PROCEDENCIA: BANCO UNION S.A., CHEQUE: 1258, FECHA DE EMISION:24/08/2018</t>
  </si>
  <si>
    <t>00070011102 DEP.DE CHEQ.AJENOS,RET.DE CAM.,CONCEPTO: DEVOLUCION IMPORTE EN DEMASIA PAGO TRIBUTOS FISCALES MES JULIO/18,DEP.: MINISTERIO DE TRABAJO , PROCEDENCIA: BANCO UNION S.A., CHEQUE: 8811, FECHA DE EMISION:23/08/2018</t>
  </si>
  <si>
    <t>00099021001 DEP.DE CHEQ.AJENOS,RET.DE CAM.,CONCEPTO: DEVOLUCION DE RECURSOS PROYECTO BID ATR 929/SF-BO,DEP.: MINISTERIO DE PLANIFICACION DEL DESARROLLO , PROCEDENCIA: BANCO UNION S.A., CHEQUE: 6621, FECHA DE EMISION:29/08/2018</t>
  </si>
  <si>
    <t>00099021001 DEP.DE CHEQ.AJENOS,RET.DE CAM.,CONCEPTO: DEVOLUCION PASAJE AEREO NO UTILIZADO N° 4645699211924,DEP.: MINISTERIO DE PLANIFICACION DEL DESARROLLO , PROCEDENCIA: BANCO UNION S.A., CHEQUE: 6618, FECHA DE EMISION:23/08/2018</t>
  </si>
  <si>
    <t>00526012001 DEPOSITO DE EFECTIVO, DEPOSITANTE: BOLIVIA TV - ROGELIO A. ALACAMA CH., CONCEPTO: DEVOLUCION PASAJES, CUENTA DE DEPOSITO: CUENTA UNICA DEL TESORO</t>
  </si>
  <si>
    <t>00099021001 DEPOSITO DE EFECTIVO, DEPOSITANTE: CRISTOBAL HUGO ARGUEDAS URIA, CONCEPTO: DEVOLUCION DE PASAJES TERRESTRES NO UTILIZADOS, CUENTA DE DEPOSITO: CUENTA UNICA DEL TESORO</t>
  </si>
  <si>
    <t>00099021001 DEPOSITO DE EFECTIVO, DEPOSITANTE: VICTOR ANTONIO TENORIO VENTURA, CONCEPTO: DEVOLUCION DE PASAJES TERRESTRES NO UTILIZADOS, CUENTA DE DEPOSITO: CUENTA UNICA DEL TESORO</t>
  </si>
  <si>
    <t>00212082001 DEPOSITO DE EFECTIVO, DEPOSITANTE: DAVID JULIO ARRATIA, CONCEPTO: DEVOLUCION POR GASTOS OPERATIVOS, CUENTA DE DEPOSITO: CUENTA UNICA DEL TESORO</t>
  </si>
  <si>
    <t>00099021001 DEPOSITO DE EFECTIVO, DEPOSITANTE: RAUL ORTEGA HUANCA, CONCEPTO: REVERSION DE BOLETA DE HABER MENSUAL: JULIO, CUENTA DE DEPOSITO: CUENTA UNICA DEL TESORO</t>
  </si>
  <si>
    <t>00291012008 DEPOSITO DE EFECTIVO, DEPOSITANTE: GRUPO ICEACSA, CONCEPTO: PAGO EVALU DE ESPESORES DE ESTRUCTURA EN GEORADAR PROY. MEJORAMIENTO Y AMPLIACION AEROPUERTO YACUIBA, CUENTA DE DEPOSITO: CUENTA UNICA DEL TESORO</t>
  </si>
  <si>
    <t>00526012001 DEPOSITO DE EFECTIVO, DEPOSITANTE: BOLIVIA TV, CONCEPTO: DEVOLUCION POR CONCEPTO DE VIATICOS VIAJE LA PAZ-CBBA-LA PAZ, CUENTA DE DEPOSITO: CUENTA UNICA DEL TESORO</t>
  </si>
  <si>
    <t>00526012001 DEPOSITO DE EFECTIVO, DEPOSITANTE: BOLIVIA TV-FORTUNATO ALIAGA AGUILAR, CONCEPTO: DEVOLUCION DE PASAJES, CUENTA DE DEPOSITO: CUENTA UNICA DEL TESORO</t>
  </si>
  <si>
    <t>00099021001 DEPOSITO DE EFECTIVO, DEPOSITANTE: JUAN CARLOS VEGA QUISPE, CONCEPTO: DEVOLUCION DE FONDO EN AVANCE NO UTILIZADO, CUENTA DE DEPOSITO: CUENTA UNICA DEL TESORO</t>
  </si>
  <si>
    <t>00292012001 DEPOSITO DE EFECTIVO, DEPOSITANTE: EBER MAMANI TINCUTA, CONCEPTO: CONVENIO  ENTRE VIAS BOLIVIA Y FEDERACION 1 ERO DE MAYO, CUENTA DE DEPOSITO: CUENTA UNICA DEL TESORO</t>
  </si>
  <si>
    <t>00292012001 DEPOSITO DE EFECTIVO, DEPOSITANTE: EBER MAMANI   TINCUTA, CONCEPTO: CONVENIO  ENTRE VIAS BOLIVIA Y FEDERACION 1 ERO DE MAYO, CUENTA DE DEPOSITO: CUENTA UNICA DEL TESORO</t>
  </si>
  <si>
    <t>00117012001 DEPOSITO DE EFECTIVO, DEPOSITANTE: JULIO CESAR GOMEZ GALLEGOS, CONCEPTO: REVERSION VIATICOS C-31 1779, CUENTA DE DEPOSITO: CUENTA UNICA DEL TESORO</t>
  </si>
  <si>
    <t>00526012001 DEPOSITO DE EFECTIVO, DEPOSITANTE: FERNANDO QUISPE LIMACHI, CONCEPTO: DEVOLUCION DE PASAJES, CUENTA DE DEPOSITO: CUENTA UNICA DEL TESORO</t>
  </si>
  <si>
    <t>00526012001 DEPOSITO DE EFECTIVO, DEPOSITANTE: PORFIRIO OSCAR RAMOS RAMOS, CONCEPTO: DEVOLUCION DE PASAJES, CUENTA DE DEPOSITO: CUENTA UNICA DEL TESORO</t>
  </si>
  <si>
    <t>00292012001 DEPOSITO DE EFECTIVO, DEPOSITANTE: EBER MAMANI TINIUTA, CONCEPTO: CONVENIO  ENTRE VIAS BOLIVIA Y FEDERACION 1 ERO DE MAYO, CUENTA DE DEPOSITO: CUENTA UNICA DEL TESORO</t>
  </si>
  <si>
    <t>00526012001 DEPOSITO DE EFECTIVO, DEPOSITANTE: RODRIGO ZACONETA LIMPIAS, CONCEPTO: DEVOLUCION DE PASAJES, CUENTA DE DEPOSITO: CUENTA UNICA DEL TESORO</t>
  </si>
  <si>
    <t>00291012006 DEPOSITO DE EFECTIVO, DEPOSITANTE: SILVIA BERRIOS VENTURA, CONCEPTO: PAGO POR EL USO DE DERECHOS DE VIA, CUENTA DE DEPOSITO: CUENTA UNICA DEL TESORO</t>
  </si>
  <si>
    <t>00099021001 DEPOSITO DE EFECTIVO, DEPOSITANTE: RENE PAZ SALCEDO TERCEROS, CONCEPTO: CREDENCIAL INSTITUCIONAL - PGE, CUENTA DE DEPOSITO: CUENTA UNICA DEL TESORO</t>
  </si>
  <si>
    <t>00099021001 DEPOSITO DE EFECTIVO, DEPOSITANTE: ROGELIO CALSINAS MACHACA, CONCEPTO: REVERSION SALDO NO EJECUTADO TELEFONIA Y VIDEO CONFERENCIA COMANEJTO JULIO 2018, CUENTA DE DEPOSITO: CUENTA UNICA DEL TESORO</t>
  </si>
  <si>
    <t>00099021001 DEPOSITO DE EFECTIVO, DEPOSITANTE: ROGELIO CALSINAS MACHACA, CONCEPTO: REV. SALDO NO EJECUTADO INTERNET TELEFONIA CELULAR,TELEFONO Y ENERGIA ELECTRICA DEL COMANEJTO JULIO, CUENTA DE DEPOSITO: CUENTA UNICA DEL TESORO</t>
  </si>
  <si>
    <t>00099021001 DEPOSITO DE EFECTIVO, DEPOSITANTE: GRAL  BRIG LUIS VALVERDE FERRUFINO, CONCEPTO: DEVOLUCION DE PASAJES, CUENTA DE DEPOSITO: CUENTA UNICA DEL TESORO</t>
  </si>
  <si>
    <t>00099021001 DEPOSITO DE EFECTIVO, DEPOSITANTE: MINISTERIO DE LA PRESIDENCIA, CONCEPTO: PAGO POR CONCEPTO DE CONSUMO DE AGUA POTABLE CORRESPONDIENTE AL MES DE JULIO, CUENTA DE DEPOSITO: CUENTA UNICA DEL TESORO</t>
  </si>
  <si>
    <t>00099021001 DEPOSITO DE EFECTIVO, DEPOSITANTE: COMITE NACIONAL DE LA PERSONA CON DISCAPACIDAD, CONCEPTO: DEVOLUCION POR PAGO EN DEMASIA DEL BONO DE ANTIGUEDAD GESTION 2016, CUENTA DE DEPOSITO: CUENTA UNICA DEL TESORO</t>
  </si>
  <si>
    <t>00099021001 DEPOSITO DE EFECTIVO, DEPOSITANTE: COMITE NACIONAL DE LA PERSONA CON DISCAPACIDAD, CONCEPTO: DEVOLUCION POR PAGO DE REFRIGERIOS GESTION 2016, CUENTA DE DEPOSITO: CUENTA UNICA DEL TESORO</t>
  </si>
  <si>
    <t>00099021001 DEPOSITO DE EFECTIVO, DEPOSITANTE: COMITE NACIONAL DE LA PERSONA CON DISCAPACIDAD, CONCEPTO: DEVOLUCION DE PAGO DE TRANSPORTE DE  PERSONAL GESTION 2016, CUENTA DE DEPOSITO: CUENTA UNICA DEL TESORO</t>
  </si>
  <si>
    <t>00572012001 DEPOSITO DE EFECTIVO, DEPOSITANTE: EMAPA, CONCEPTO: DEVOLUCION DE HABERES MAYO/18, CUENTA DE DEPOSITO: CUENTA UNICA DEL TESORO</t>
  </si>
  <si>
    <t>00287102012 DEPOSITO DE EFECTIVO, DEPOSITANTE: VANESSA JIMENEZ-FPS, CONCEPTO: DEVOLUCION RECURSOS NO UTILIZADOS FONDO EN AVANCE, CUENTA DE DEPOSITO: CUENTA UNICA DEL TESORO</t>
  </si>
  <si>
    <t>00526012001 DEPOSITO DE EFECTIVO, DEPOSITANTE: BOLIVIA TV-ANDRES CARRASCO, CONCEPTO: DEVOLUCION DE PASAJES, CUENTA DE DEPOSITO: CUENTA UNICA DEL TESORO</t>
  </si>
  <si>
    <t>00526012001 DEPOSITO DE EFECTIVO, DEPOSITANTE: BOLIVIA TV-JUAN JOSE JIMENEZ TICONA, CONCEPTO: DEVOLUCION SALDO DE PASAJES, CUENTA DE DEPOSITO: CUENTA UNICA DEL TESORO</t>
  </si>
  <si>
    <t>00373024103 DEPOSITO DE EFECTIVO, DEPOSITANTE: ALICIA EUGENIA NUÑEZ CRISPIN, CONCEPTO: MONTO NO EJECUTADO POR TRANSFERENCIA EFECTUADO ALOS PROYECTOS, CUENTA DE DEPOSITO: CUENTA UNICA DEL TESORO</t>
  </si>
  <si>
    <t>00291012002 DEPOSITO DE EFECTIVO, DEPOSITANTE: GUSTAVO ADOLFO ESPINOZA MORALES, CONCEPTO: DEVOLUCION POR CONCEPTO DE PASAJE AEREO, CUENTA DE DEPOSITO: CUENTA UNICA DEL TESORO</t>
  </si>
  <si>
    <t>00526012001 DEPOSITO DE EFECTIVO, DEPOSITANTE: BOLIVIA  TV-JHAMMYLL MICHAEL E. ARREAÑO  CONDORI, CONCEPTO: DEVOLUCION DE PASAJES, CUENTA DE DEPOSITO: CUENTA UNICA DEL TESORO</t>
  </si>
  <si>
    <t>00020051101 DEPOSITO DE EFECTIVO, DEPOSITANTE: ROCIO TEREZA CALLISAYA SANCHEZ, CONCEPTO: REVERSION, CUENTA DE DEPOSITO: CUENTA UNICA DEL TESORO</t>
  </si>
  <si>
    <t>00099021001 DEPOSITO DE EFECTIVO, DEPOSITANTE: IVAN GUZMAN LIMA, CONCEPTO: DEVOLUCION DE VIATICOS, CUENTA DE DEPOSITO: CUENTA UNICA DEL TESORO</t>
  </si>
  <si>
    <t>00526012001 DEPOSITO DE EFECTIVO, DEPOSITANTE: WILFREDO QUISBERT MATTA, CONCEPTO: DEVOLUCION DE PASAJES, CUENTA DE DEPOSITO: CUENTA UNICA DEL TESORO</t>
  </si>
  <si>
    <t>A:00373024105 DESEMBOLSO DE RECURSOS AL FONDO DE DESARROLLO INDÍGENA PARA PROGRAMAS Y/O PROYECTOS DE LOS GOBIERNOS AUTÓNOMOS MUNICIPALES S/G NOTA DE SOLICITUD CITE: FDI/DGE/EXT/Nº 382/2018, E INFORME MEFP/VTCP/DGPOT/UPCFTGN/INF/Nº 98/2018. HR. 6-25364-R.</t>
  </si>
  <si>
    <t>De: 00099024113 Transferencia en cumplimiento al DS N°0913 de 15/06/2011 y el Convenio Intergubernativo de Financiamiento UPRE-CIF-IG 0287/2018, suscrito entre la UPRE y el GAM Villa Mojocoya, Proyecto “Const. Coliseo Cerrado Evo Morales Ayma Redención Pampa”, correspondiente al pago del 20% de anticipo del monto financiado, según la UPRE.</t>
  </si>
  <si>
    <t>De: 00099024113 Transferencia en cumplimiento al DS N°0913 de 15/06/2011 y el Convenio Intergubernativo de Financiamiento UPRE-CIF-IG 043/2018, suscrito entre la UPRE y el GAM Totora Proyecto “Const. Coliseo Calazaya S.P. Totora”, correspondiente al pago de la planilla Nº2, según la UPRE.</t>
  </si>
  <si>
    <t>De: 00099024113 Transferencia en cumplimiento al DS N°0913 de 15/06/2011 y el Convenio Intergubernativo de Financiamiento UPRE-CIF-IG 950/2017, suscrito entre la UPRE y el GAM Ravelo Proyecto “Const. Unidad Educativa Antora Municipio Ravelo”, correspondiente al pago de la planilla Nº3, según la UPRE.</t>
  </si>
  <si>
    <t>De: 00099024113 Transferencia en cumplimiento al DS N°0913 de 15/06/2011 y el Convenio Intergubernativo de Financiamiento UPRE-CIF-IG 1036/2017, suscrito entre la UPRE y el GAM Trinidad, Proyecto “Const. Mercado Seccional Calle Cochabamba”, correspondiente al pago de la planilla Nº4, según la UPRE.</t>
  </si>
  <si>
    <t>De: 00099024113 Transferencia en cumplimiento al DS N°0913 de 15/06/2011 y el Convenio Intergubernativo de Financiamiento UPRE-CIF-IG/418/2016, suscrito entre la UPRE y el GAM Potosí Proyecto “Construcción Centro de Educación Técnico Alternativa Potosí D-7”, correspondiente al pago de la planilla Nº10, según la UPRE.</t>
  </si>
  <si>
    <t>De: 00099024113 Transferencia en cumplimiento al DS N°0913 de 15/06/2011 y el Convenio Intergubernativo de Financiamiento UPRE-CIF-IG 912/2017, suscrito entre la UPRE y el GAM Chimoré, Proyecto “Construcción Infraestructura Unidad Educativa Senda D”, correspondiente al pago de la planilla Nº2, según la UPRE.</t>
  </si>
  <si>
    <t>De: 00099024113 Transferencia en cumplimiento al DS N°0913 de 15/06/2011 y el Convenio Intergubernativo de Financiamiento UPRE-CIF-IG 051/2018, suscrito entre la UPRE y el GAD Oruro Proyecto “Construcción Unidad Educativa Huajara Junta Vecinal Huajara I Municipio Oruro”, correspondiente al pago de la planilla Nº2, según la UPRE.</t>
  </si>
  <si>
    <t>De: 00099024113 Transferencia en cumplimiento al DS N°0913 de 15/06/2011 y el Convenio Intergubernativo de Financiamiento UPRE-CIF-IG 637/2017, suscrito entre la UPRE y el GAM Tapacari, Proyecto “Construcción Unidad Educativa Sucre Tapacari”, correspondiente al pago de la planilla Nº2, según la UPRE.</t>
  </si>
  <si>
    <t>De: 00099024113 Transferencia en cumplimiento al DS N°0913 de 15/06/2011 y el Convenio Intergubernativo de Financiamiento UPRE-CIF-IG 021/2017, suscrito entre la UPRE y el GAM Oruro Proyecto “Construcción Unidad Educativa San Luis”, correspondiente al pago de la planilla Nº4, según la UPRE.</t>
  </si>
  <si>
    <t>De: 00099024113 Transferencia en cumplimiento al DS N°0913 de 15/06/2011 y el Convenio Intergubernativo de Financiamiento UPRE-CIF-IG 0232/2018, suscrito entre la UPRE y el GAM Villa Charcas, Proyecto “Const. Unidad Educativa Caiza K Comunidad de Caiza K”, correspondiente al pago del 20% de anticipo del monto financiado, según la UPRE.</t>
  </si>
  <si>
    <t>De: 00099024113 Transferencia en cumplimiento al DS N°0913 de 15/06/2011 y el Convenio Intergubernativo de Financiamiento UPRE-CIF-IG 944/2017, suscrito entre la UPRE y el GAM San Pedro De Buena Vista Proyecto “Const. Unidad Educativa San Francisco De Asis De Micani – San Pedro De Buena Vista”, correspondiente al pago de la planilla Nº3, según la UPRE.</t>
  </si>
  <si>
    <t>De: 00099024113 Transferencia en cumplimiento al DS N°0913 de 15/06/2011 y el Convenio Intergubernativo de Financiamiento UPRE-CIF-IG 902/2017, suscrito entre la UPRE y el GAM Cuevo, Proyecto “Const. Tinglado y Gradería Cancha Polifuncional Unidad Educativa Itacuatia Municipio de Cuevo”, correspondiente al pago de la planilla Nº3, según la UPRE.</t>
  </si>
  <si>
    <t>De: 00099024113 Transferencia en cumplimiento al DS N°0913 de 15/06/2011 y el Convenio Intergubernativo de Financiamiento UPRE-CIF-IG 0048/2018, suscrito entre la UPRE y el GAM Corque Proyecto “Construcción Internado U.E. Huaylloco – San Pedro de Huaylloco”, correspondiente al pago de la planilla Nº4, según la UPRE.</t>
  </si>
  <si>
    <t>De: 00099024113 Transferencia en cumplimiento al DS N°0913 de 15/06/2011 y el Convenio Intergubernativo de Financiamiento UPRE-CIF-IG 280/2018, suscrito entre la UPRE y el GAM Huanuni, Proyecto “Implementación Cancha de Futbol con Césped Sintético Estadio Manuel Flores Municipio de Huanuni”, correspondiente al pago del 20% de anticipo del monto financiado, según la UPRE.</t>
  </si>
  <si>
    <t>De: 00099024113 Transferencia en cumplimiento al DS N°0913 de 15/06/2011 y el Convenio Intergubernativo de Financiamiento UPRE-CIF-IG 012/2018, suscrito entre la UPRE y el GAM Yunguyo del Litoral Proyecto “Implem. Cancha de Futbol Con Césped Sintético Yunguyo Del Litoral- Yunguyo Del Litoral”, correspondiente al pago de la planilla Nº2, según la UPRE.</t>
  </si>
  <si>
    <t>De: 00099024113 Transferencia en cumplimiento al DS N°0913 de 15/06/2011 y el Convenio Intergubernativo de Financiamiento UPRE-CIF-IG 0285/2018, suscrito entre la UPRE y el GAM Culpina, Proyecto “Const. Matadero Municipal Sector Tholar Bajo (Culpina)”, correspondiente al pago del 20% de anticipo del monto financiado, según la UPRE.</t>
  </si>
  <si>
    <t>De: 00099024113 Transferencia en cumplimiento al DS N°0913 de 15/06/2011 y el Convenio Intergubernativo de Financiamiento UPRE-CIF-IG 931/2017, suscrito entre la UPRE y el GAM Uncia Proyecto “Const. Bloque de Aulas U.E. Independencia (Uncia)”, correspondiente al pago de la planilla Nº3, según la UPRE.</t>
  </si>
  <si>
    <t>De: 00099024113 Transferencia en cumplimiento al DS N°0913 de 15/06/2011 y el Convenio Intergubernativo de Financiamiento UPRE-CIF-IG 050/2018, suscrito entre la UPRE y el GAM Corque, Proyecto “Construcción Tinglado y Graderías U.E. Franz Tamayo de Villa Esperanza - Villa Esperanza”, correspondiente al pago de la planilla Nº1, según la UPRE.</t>
  </si>
  <si>
    <t>De: 00099024113 Transferencia en cumplimiento al DS N°0913 de 15/06/2011 y el Convenio Intergubernativo de Financiamiento UPRE-CIF-IG 032/2018, suscrito entre la UPRE y el GAM Poopo (Villa Poopo), Proyecto “Const. U.E. Hernando Siles – Venta y Media - Poopo”, correspondiente al pago de la planilla Nº2, según la UPRE.</t>
  </si>
  <si>
    <t>VENTA DE DIVISAS CON TRANSFERENCIA DE FONDOS A SOLICITUD DE MINISTERIO DE LA PRESIDENCIA SEGUN SOLICITUD 5774 REF: DIVISAS USD 70,990.00 PAGO INICIAL A TURBINE ENGINE SOLUTIONS INC. POR ADQUISICION DE REPUESTO Y MANTENIMIENTO DE AERONAVE FAB 047, SEGUN CONTRATO, PAGO A CITY NATIONAL BANK OF FLORIDA, LIB. 00099021001 TGN-RECURSOS ORDINARIOS (3987)</t>
  </si>
  <si>
    <t>TRANSFERENCIA DE FONDOS A SOLICITUD DE YACIMIENTOS PETROLIFEROS FISCALES BOLIVIANOS SEGUN SOLICITUD 5771 REF: PAGO A YPFB TRANSPORTE SA FACTURA 130 POR SERVICIO DE TRANSPORTE HIDROCARBUROS LIQUIDOS MES DE JULIO DE 2018 LIB. 00513012004 LBP-YPFB-UNICOMERCIAL (4030005415/1-2188907)</t>
  </si>
  <si>
    <t>||TRANSFERENCIA DE FONDOS S/G. MENSAJE SWIFT NRO. 12182 Y CORREOS ELECTRÓNICOS DE LA DGAC Y AASANA DE LA FECHA. (SECTOR PÚBLICO). DEBITO DE LA LIBRETA 00117012001 DGAC, REPOSICION UTILES DE ESCRITORIO.</t>
  </si>
  <si>
    <t>'COBRO DE'||UTILES DE ESCRITORIO POR EL COMPROBANTE CONTABLE NRO. 0931204 DE LA FECHA, SEGÚN CORREO ELECTRÓNICO DE YPFB DE F. 23/01/2018. DEBITO DE LA LIBRETA 00513022001 YPFB  OPERACIONES.</t>
  </si>
  <si>
    <t>||COMISION TRANSFERENCIA FDOS.AL EXTERIOR 0,10% S/USD492.800.-,REEMB.GSTS.COMUNICACION BS220.-Y EMISION COMP.CONTABLE BS50.-REF.:PAGO 2 LC I-2017-032 P/C Y.P.F.B. A/F KOSAN CRISPLANT A/S,EN COMPL.A COMP.931229,29/08/18. LIB.00513012004 LBP-YPFB-UNICOMERCIAL REF.:COMISIONES PAGO 2 LC I-2017-032</t>
  </si>
  <si>
    <t>||AMPLIACION DE VALIDEZ 0,15% S/USD 172.000.- POR 30 DIAS, REEMB. GASTOS DE COMUNICACION BS220.- Y EMISION DE CBTE. CONTABLE BS50.- S/G NOTA NE-DGE-0314/2018 LIB. 00378012002 SENATEX ADMINISTRACION CENTRAL</t>
  </si>
  <si>
    <t>00099021001 DEPOSITO DE EFECTIVO, DEPOSITANTE: OFICINA CENTRAL ABC, CONCEPTO: DEVOLUCION DE SALDO DE VIATICOS, CUENTA DE DEPOSITO: CUENTA UNICA DEL TESORO</t>
  </si>
  <si>
    <t>00133012001 DEPOSITO DE EFECTIVO, DEPOSITANTE: LOTERIA NACIONAL DE BYS, CONCEPTO: VC DEVOLUCION PAGO DE MULTA DE 2 VEHICULOS NO PRESENTADOS A LA INSPECCION TECNICA DE GESTIONES 2016, CUENTA DE DEPOSITO: CUENTA UNICA DEL TESORO</t>
  </si>
  <si>
    <t>00099021001 DEPOSITO DE EFECTIVO, DEPOSITANTE: VLADIMIR QUISPE LOZA, CONCEPTO: REPOSICION CREDENCIAL INSTITUCIONAL-PGE, CUENTA DE DEPOSITO: CUENTA UNICA DEL TESORO</t>
  </si>
  <si>
    <t>00591012001 DEPOSITO DE EFECTIVO, DEPOSITANTE: TELEFERICOS DOPPELMAYR BOLIVIA  SA, CONCEPTO: PAGO EPSAS DAÑOS OCASIONADOS MAYO-2018 BS 8731,2 JULIO BS 918,8 JUNIO-2018 BS 6478,8, CUENTA DE DEPOSITO: CUENTA UNICA DEL TESORO</t>
  </si>
  <si>
    <t>00099021001 DEPOSITO DE EFECTIVO, DEPOSITANTE: TRIBUNAL CONSTITUCIONAL PLURINACIONAL, CONCEPTO: DEVOLUCION DE FONDOS NO UTILIZADOS POR EL SR. ALVARO SERRANO PREVENTIVO 231, CUENTA DE DEPOSITO: CUENTA UNICA DEL TESORO</t>
  </si>
  <si>
    <t>00099021001 DEPOSITO DE EFECTIVO, DEPOSITANTE: ZENON AVILA REYNAGA, CONCEPTO: DEVOLUCION COBRO DE ABRIL 2018 SUELDO DE FALLECIDO ZENON AVILA REYNAGA, CUENTA DE DEPOSITO: CUENTA UNICA DEL TESORO</t>
  </si>
  <si>
    <t>00099021001 DEPOSITO DE EFECTIVO, DEPOSITANTE: MILENKA CASAZOLA ROSSI, CONCEPTO: DEVOLUCION DE PASAJES, CUENTA DE DEPOSITO: CUENTA UNICA DEL TESORO</t>
  </si>
  <si>
    <t>00099021001 DEPOSITO DE EFECTIVO, DEPOSITANTE: AGENCIA ESTATAL DE VIVIENDA, CONCEPTO: PAGO POR SERVICIO DE AGUA POTABLE MES DE JULIO EDIF EX CONAVI, CUENTA DE DEPOSITO: CUENTA UNICA DEL TESORO</t>
  </si>
  <si>
    <t>00099021001 DEPOSITO DE EFECTIVO, DEPOSITANTE: ROGELIO BAUTISTA CALLATA, CONCEPTO: RETENCION 13% VIATICOS DEL PERSONAL REG INF SVA -12, CUENTA DE DEPOSITO: CUENTA UNICA DEL TESORO</t>
  </si>
  <si>
    <t>00099021001 DEPOSITO DE EFECTIVO, DEPOSITANTE: MIN DE ECONOMIA Y FINANZAS PUBLICAS, CONCEPTO: DEVOLUCION DE VIATICOS NO UTILIZADOS, CUENTA DE DEPOSITO: CUENTA UNICA DEL TESORO</t>
  </si>
  <si>
    <t>00526012001 DEPOSITO DE EFECTIVO, DEPOSITANTE: BOLIVIA  TV - REYNALDO VEGA GARECA, CONCEPTO: DEVOLUCION DEPASAJES, CUENTA DE DEPOSITO: CUENTA UNICA DEL TESORO</t>
  </si>
  <si>
    <t>00526012001 DEPOSITO DE EFECTIVO, DEPOSITANTE: BOLIVIA TV - DILIAN JACQUELINE VARGAS MIRANDA, CONCEPTO: DEVOLUCION DE PASAJES, CUENTA DE DEPOSITO: CUENTA UNICA DEL TESORO</t>
  </si>
  <si>
    <t>00526012001 DEPOSITO DE EFECTIVO, DEPOSITANTE: TATIANA MERCEDES CHAVEZ CHACON-BOLIVIA TV, CONCEPTO: DEVOLUCION POR CONCEPTO DE VIATICOS, CUENTA DE DEPOSITO: CUENTA UNICA DEL TESORO</t>
  </si>
  <si>
    <t>00132039201 DEPOSITO DE EFECTIVO, DEPOSITANTE: LUIS LEDEZMA, CONCEPTO: DEVOLUCION DE VIATICOS, CUENTA DE DEPOSITO: CUENTA UNICA DEL TESORO</t>
  </si>
  <si>
    <t>00099024113 DEP.DE CHEQ.AJENOS,RET.DE CAM.,CONCEPTO: MULTA DEL PROYECTO CONST UNIDAD EDUCATIVA SINAI,DEP.: MINISTERIO DE LA PRESIDENCIA - UPRE , PROCEDENCIA: BANCO UNION S.A., CHEQUE: 709, FECHA DE EMISION:22/08/2018</t>
  </si>
  <si>
    <t>00099024113 DEP.DE CHEQ.AJENOS,RET.DE CAM.,CONCEPTO: MULTA DEL PROYECTO CONST. UNIDAD EDUCATIVA IGNACIO LEON,DEP.: MINISTERIO DE LA PRESIDENCIA - UPRE , PROCEDENCIA: BANCO UNION S.A., CHEQUE: 724, FECHA DE EMISION:24/08/2018</t>
  </si>
  <si>
    <t>00099021001 DEP.DE CHEQ.AJENOS,RET.DE CAM.,CONCEPTO: DEV. DE PASAJES AEREOS DE LA GESTION 2017 REALIZADA POR BOLTUR EN FECHA 9/08/2018,DEP.: MINISTERIO DE COMUNICACION , PROCEDENCIA: BANCO UNION S.A., CHEQUE: 9693, FECHA DE EMISION:29/08/2018</t>
  </si>
  <si>
    <t>00099021001 DEP.DE CHEQ.AJENOS,RET.DE CAM.,CONCEPTO: REEMBOLSO POR BAJAS MEDICAS DE LA CAJA DE SALUD CORDES A LA CAMARA DE DIPUTADOS,DEP.: CAJA DE SALUD CORDES , PROCEDENCIA: BANCO UNION S.A., CHEQUE: 9075, FECHA DE EMISION:24/08/2018</t>
  </si>
  <si>
    <t>00593019201 DEP.DE CHEQ.AJENOS,RET.DE CAM.,CONCEPTO: REEMBOLSO POR BAJAS MEDICAS DE LA CAJA DE SALUD CORDES A LA EMPRESA ESTATAL YACANA,DEP.: CAJA DE SALUD CORDES , PROCEDENCIA: BANCO UNION S.A., CHEQUE: 9070, FECHA DE EMISION:24/08/2018</t>
  </si>
  <si>
    <t>00099021001 DEP.DE CHEQ.AJENOS,RET.DE CAM.,CONCEPTO: REEMBOLSO POR BAJAS MEDICAS DE LA CAJA DE SALUD CORDES AL MINISTERIO DE ENERGIAS,DEP.: CAJA DE SALUD CORDES , PROCEDENCIA: BANCO UNION S.A., CHEQUE: 9069, FECHA DE EMISION:24/08/2018</t>
  </si>
  <si>
    <t>00670012003 DEP.DE CHEQ.AJENOS,RET.DE CAM.,CONCEPTO: DEVOLUCION DE FONDOS EN CUSTODIA POR RETENCIONES DEL 7 %,DEP.: TRIBUNAL ELECTORAL DEPARTAMENTAL DE SANTA CRUZ , PROCEDENCIA: BANCO UNION S.A., CHEQUE: 7009, FECHA DE EMISION:27/08/2018</t>
  </si>
  <si>
    <t>00670012004 DEP.DE CHEQ.AJENOS,RET.DE CAM.,CONCEPTO: DEP. POR CERTIFICADOS DE NO MILITANCIA  AGOSTO/2018,DEP.: TRIBUNAL ELECTORAL DEPARTAMENTAL DE SANTA CRUZ , PROCEDENCIA: BANCO UNION S.A., CHEQUE: 7007, FECHA DE EMISION:17/08/2018</t>
  </si>
  <si>
    <t>00670012003 DEP.DE CHEQ.AJENOS,RET.DE CAM.,CONCEPTO: DEVOLUCION POR DEP. NO IDENTIFICADO MARZO/2018,DEP.: TRIBUNAL ELECTORAL DEPARTAMENTAL DE SANTA CRUZ , PROCEDENCIA: BANCO UNION S.A., CHEQUE: 7006, FECHA DE EMISION:17/08/2018</t>
  </si>
  <si>
    <t>00670012001 DEP.DE CHEQ.AJENOS,RET.DE CAM.,CONCEPTO: DEVOLUCION DE MULTAS ELECTORALES MARZO/2018,DEP.: TRIBUNAL ELECTORAL DEPARTAMENTAL DE SANTA CRUZ , PROCEDENCIA: BANCO UNION S.A., CHEQUE: 7005, FECHA DE EMISION:17/08/2018</t>
  </si>
  <si>
    <t>00670012002 DEP.DE CHEQ.AJENOS,RET.DE CAM.,CONCEPTO: CUENTAS POR COBRAR GESTIONES ANTERIORES SR PABLO MENDEZ,DEP.: TRIBUNAL ELECTORAL DEPARTAMENTAL DE SANTA CRUZ , PROCEDENCIA: BANCO UNION S.A., CHEQUE: 7004, FECHA DE EMISION:17/08/2018</t>
  </si>
  <si>
    <t>00591012001 DEP.DE CHEQ.AJENOS,RET.DE CAM.,CONCEPTO: DEPÓSITOS POR EXTRAVIO DE CREDENCIAL Y ROPA DE TRABAJO,DEP.: EMPRESA ESTATAL DE TRANSP. POR CABLE MI TELEFERICO , PROCEDENCIA: BANCO UNION S.A., CHEQUE: 1777, FECHA DE EMISION:28/08/2018</t>
  </si>
  <si>
    <t>00099021001 DEP.DE CHEQ.AJENOS,RET.DE CAM.,CONCEPTO: DEVOLUCION DE GASTOS NO UTILIZADOS POR LA BRIGADA PARLAMENTARIA DE SANTA CRUZ,DEP.: BRIGADA PARLAMENTARIA DE SANTA CRUZ , PROCEDENCIA: BANCO UNION S.A., CHEQUE: 425, FECHA DE EMISION:30/08/2018</t>
  </si>
  <si>
    <t>00660012006 DEP.DE CHEQ.AJENOS,RET.DE CAM.,CONCEPTO: DEP POR EXCEDENTE DE LLAMADAS Y SERVCIO DE TE GESTIONES 2015 Y 2016,DEP.: ORGANO JUDICIAL-DISTRITO COCHABAMBA , PROCEDENCIA: BANCO UNION S.A., CHEQUE: 3170, FECHA DE EMISION:28/08/2018</t>
  </si>
  <si>
    <t>00099021001 DEPOSITO DE EFECTIVO, DEPOSITANTE: PROC GENERAL DEL ESTADO WILLY ALVARADO VASQUEZ, CONCEPTO: REPOSICION CREDENCIAL INSTITUCIONAL, CUENTA DE DEPOSITO: CUENTA UNICA DEL TESORO</t>
  </si>
  <si>
    <t>00099021001 DEPOSITO DE EFECTIVO, DEPOSITANTE: OPCE ROSELYNN MONICA LEDEZMA QUIROZ, CONCEPTO: DEVOLUCION DE PASAJES NO UTILIZADOS, CUENTA DE DEPOSITO: CUENTA UNICA DEL TESORO</t>
  </si>
  <si>
    <t>00020051101 DEPOSITO DE EFECTIVO, DEPOSITANTE: DANIEL ALARO RIOS, CONCEPTO: REVERCION, CUENTA DE DEPOSITO: CUENTA UNICA DEL TESORO</t>
  </si>
  <si>
    <t>00099021001 DEP.DE CHEQ.AJENOS,RET.DE CAM.,CONCEPTO: REEMBOLSO POR BAJAS MEDICAS DE LA CAJA DE SALUD CORDES AL MINISTERIO DE DEPORTES,DEP.: CAJA DE SALUD CORDES , PROCEDENCIA: BANCO UNION S.A., CHEQUE: 9073, FECHA DE EMISION:24/08/2018</t>
  </si>
  <si>
    <t>00099021001 DEP.DE CHEQ.AJENOS,RET.DE CAM.,CONCEPTO: REEMBOLSO POR BAJAS MEDICAS DE LA CAJA DE SALUD CORDES A LA AUT. DE REG.Y FISC. DE TELECOM. Y TRANSP,DEP.: CAJA DE SALUD CORDES , PROCEDENCIA: BANCO UNION S.A., CHEQUE: 9071, FECHA DE EMISION:24/08/2018</t>
  </si>
  <si>
    <t>00099021001 DEP.DE CHEQ.AJENOS,RET.DE CAM.,CONCEPTO: REEMBOLSO POR BAJAS MEDICAS DE LA CAJA DE SALUD CORDES AL (SEPRET)SERVICIO PARA LA PREV DE LA TORTUR,DEP.: CAJA DE SALUD CORDES , PROCEDENCIA: BANCO UNION S.A., CHEQUE: 9072, FECHA DE EMISION:24/08/2018</t>
  </si>
  <si>
    <t>De: 00099024113 Transferencia en cumplimiento al DS N°0913 de 15/06/2011 y el Convenio Intergubernativo de Financiamiento UPRE-CIF-IG 0282/2018, suscrito entre la UPRE y el GAM de Yamparáez, proyecto “Const. Campo Deportivo mas Tinglado U.E. Pulki Abaroa - Yamparáez”, correspondiente al primer desembolso equivalente al 20% del monto a financiar, según la UPRE.</t>
  </si>
  <si>
    <t>De: 00099024113 Transferencia en cumplimiento al DS N°0913 de 15/06/2011 y el Convenio Intergubernativo de Financiamiento UPRE-CIF-IG 0281/2018, suscrito entre la UPRE y el GAM de Yamparáez, proyecto “Const. Campo Deportivo mas Tinglado Jatun Khakha - Yamparáez”, correspondiente al primer desembolso equivalente al 20% del monto a financiar, según la UPRE.</t>
  </si>
  <si>
    <t>De: 00099024113 Transferencia en cumplimiento al DS N°0913 de 15/06/2011 y el Convenio Intergubernativo de Financiamiento UPRE-CIF-IG 0284/2018, suscrito entre la UPRE y el GAM de Yotala, proyecto “Const. Tinglado Graderías y Cancha Unidad Educativa “Antonio Tovar Hinojosa” – Tambo Ackachila”, correspondiente al primer desembolso equivalente al 20% del monto a financiar, según la UPRE.</t>
  </si>
  <si>
    <t>De: 00099024113 Transferencia en cumplimiento al DS N°0913 de 15/06/2011 y el Convenio Intergubernativo de Financiamiento UPRE-CIF-IG 0255/2018, suscrito entre la UPRE y el GAM de Padilla, proyecto “Const. Matadero Municipal de Padilla”, correspondiente al primer desembolso equivalente al 20% del monto a financiar, según la UPRE.</t>
  </si>
  <si>
    <t>De: 00099024113 Transferencia en cumplimiento al DS N°0913 de 15/06/2011 y el Convenio Intergubernativo de Financiamiento UPRE-CIF-IG 0283/2018, suscrito entre la UPRE y el GAM de Yamparáez, proyecto “Const. Campo Deportivo Multifuncional Barrio San Isidro Poblado - Yamparáez”, correspondiente al primer desembolso equivalente al 20% del monto a financiar, según la UPRE.</t>
  </si>
  <si>
    <t>PROVISION DE FONDOS A SOLICITUD DE YACIMIENTOS PETROLIFEROS FISCALES BOLIVIANOS SEGUN SOLICITUD YPFB-0217-2018 REF: PAGO A YPFB TRANSPORTE SA POR TRANSPORTE GN MI FIRME E INTERRUMPIBLE Y ME FIRME JULIO 2018 LIB. 00513012007 YPFB - RECURSOS NACIONALIZACIÓN</t>
  </si>
  <si>
    <t>PROG.MAS INV.P/ RIEGO FASE IVTRANSFERENCIA RECIBIDA DEL EXTERIOR SEGÚN MENSAJES SWIFT Nos. 12225-12222 (REM.EXT.) DE FECHA 30-08-2018 POR DESEMBOLSO DE CAF PRÉSTAMO CFA009344 PROG.MAS INV.P/ RIEGO FASE IV LIBRETA N° 00287102001 FPS-RECURSOS PROPIOS REF.: UTILES DE ESCRITORIO</t>
  </si>
  <si>
    <t>A:00099021001 Débito Automático por incumplimiento del Gobierno Autónomo Municipal de Porongo (GAM PRG), al Convenio Intergubernativo de Financiamiento UPRE-CIF-IG/071/2016 de fecha 08 de enero de 2016, suscrito entre la Unidad de Proyectos Especiales y el GAM PRG para el proyecto “Construcción Módulo Educativo para la U.E. José Parada Languidey – Comunidad Terebinto”.</t>
  </si>
  <si>
    <t>A:00099021001 Débito Automático por incumplimiento del Gobierno Autónomo Municipal de Porvenir (GAM PRV), al Convenio Interinstitucional de Financiamiento y Ejecución UPRE-CIF-299/12 de fecha 20 de noviembre de 2012, suscrito entre la Unidad de Proyectos Especiales y el GAM PRV para el proyecto “Construcción de Atajados para la Producción Piscícola Municipio de Porvenir”.</t>
  </si>
  <si>
    <t>PROVISION DE FONDOS A SOLICITUD DE YACIMIENTOS PETROLIFEROS FISCALES BOLIVIANOS SEGUN SOLICITUD YPFB-0220-2018 REF: PAGO A YPFB TRANSIERRA SA POR SERVICIO FIRME TRANSPORTE GN JULIO 2018 LIB. 00513012007 YPFB - RECURSOS NACIONALIZACIÓN</t>
  </si>
  <si>
    <t>NUMERO DE LIBRETA CUT: 00099021001 OPERACIÓN E18 TRANSFERENCIA DEL SISTEMA FINANCIERO POR CUENTA DE TERCEROS A LA CUT Devolucion de desembolsos CCG al TGN, Libreta Nro 00099021001 TGN Recursos Ordinarios</t>
  </si>
  <si>
    <t>||TRANSFERENCIA DE FONDOS S/G. MENSAJES SWIFT NROS. 12227 Y 12218 DE LA FECHA. (SECTOR PÚBLICO). DEBITO DE LA LIBRETA 00117012001 DGAC, REPOSICION UTILES DE ESCRITORIO.</t>
  </si>
  <si>
    <t>VENTA DE DIVISAS CON TRANSFERENCIA DE FONDOS A SOLICITUD DE EMPRESA PUBLICA PRODUCTIVA CARTONES DE BOLIVIA-CARTONBOL SEGUN SOLICITUD 5785 REF: TRANSFERENCIA DE RECURSOS AL EXTERIOR BCB, PARA LA EMPRESA PG PAPER COMPANY LTD. POR LA ADQUISICION DE PAPEL KRAFT LINER VIRGEN, SEGUNDO LOTE, PARA LA PRODUC LIB. 00576012001 CARTONBOL</t>
  </si>
  <si>
    <t>'TRANSFERENCIA DE FONDOS||S/G. CITE: MEFP/VTCP/DGCP/UODP-766/2018 DE LA FECHA, DEL MIN.DE ECONOMIA Y FINANZAS PUBLICAS.(HRE-TSO-4656), PAGO BTS EXTRABURSATIL  VENCIMIENTO 31 DE AGOSTO DE 2018 D.S. N° 1121 DE 11 DE ENERO DE 2012. DEBITO DE LA LIBRETA N° 00099021001 TGN-RECURSOS ORDINARIOS MN.</t>
  </si>
  <si>
    <t>NUMERO DE LIBRETA CUT: 00099021001 OPERACIÓN E18 TRANSFERENCIA DEL SISTEMA FINANCIERO POR CUENTA DE TERCEROS A LA CUT TRANSFERENCIA A SOLICITUD DEL MEFP SEGUN NOTA CITE MEFP VTCP DGPOT UAIS CPI NO 0818007 BUN 18</t>
  </si>
  <si>
    <t>'COBRO DE'||UTILES DE ESCRITORIO POR EL COMPROBANTE CONTABLE NRO. 0931394 DE LA FECHA, SEGÚN CORREO ELECTRÓNICO DE YPFB DE F. 23/01/2018. DEBITO DE LA LIBRETA 00513022001 YPFB  OPERACIONES.</t>
  </si>
  <si>
    <t>||TRANSFERENCIA DE FONDOS S/G MENSAJE SWIFT NRO. 12269 DE LA FECHA. DEBITO DE LA LIBRETA 00117012001 DGAC, REPOSICIÓN DE ÚTILES DE ESCRITORIO.</t>
  </si>
  <si>
    <t>||TRANSFERENCIA DE FONDOS S/G. MENSAJES SWIFT NROS. 12266 DE LA FECHA Y 12201 DE F. 29/08/2018. (SECTOR PÚBLICO). DEBITO DE LA LIBRETA 00117012001 DGAC, REPOSICION UTILES DE ESCRITORIO.</t>
  </si>
  <si>
    <t>'TRANSFERENCIA DE FONDOS||S/G. NOTA CITE: MEFP/VTCP/DGCP/UF-504/2018 DE LA FECHA, DEL MIN.DE ECONOMIA Y FINANZAS PUBLICAS (HRE-TSO-2018-4679), RECURSOS FIDEICOMISO INCENTIVOS A LAS EXPORTACIONES-CCF. DEBITO DE LA LIBRETA N° 00099021001 RECURSOS ORDINARIOS M/N.</t>
  </si>
  <si>
    <t>'TRANSFERENCIA DE FONDOS||S/G. NOTA CITE: MEFP/VTCP/DGCP/UF-504/2018 DE LA FECHA, DEL MIN.DE ECONOMIA Y FINANZAS PUBLICAS (HRE-TSO-2018-4679), RECURSOS FIDEICOMISO INCENTIVOS A LAS EXPORTACIONES-CCF. DEBITO DE LA LIBRETA N° 00099021001, REPOSICION UTILES DE ESCRITORIO.</t>
  </si>
  <si>
    <t>'TRANSFERENCIA DE FONDOS||S/G. NOTA CITE: MEFP/VTCP/DGCP/UF-503/2018 DE LA FECHA, DEL MIN.DE ECONOMIA Y FINANZAS PUBLICAS (HRE-TSO-2018-4680), RECURSOS FIDEICOMISO INCENTIVOS A LAS EXPORTACIONES-CCF. DEBITO DE LA LIBRETA N° 00099021001, REPOSICION UTILES DE ESCRITORIO.</t>
  </si>
  <si>
    <t>00070011102 DEPOSITO DE EFECTIVO, DEPOSITANTE: DENNYS PAMELA RIOS MOLINA, CONCEPTO: DEVOLUCION DE RECURSOS, CUENTA DE DEPOSITO: CUENTA UNICA DEL TESORO</t>
  </si>
  <si>
    <t>00099021001 DEPOSITO DE EFECTIVO, DEPOSITANTE: MARY LOURDES GARISTO TORREZ, CONCEPTO: REVERSION DE SUELDO, CUENTA DE DEPOSITO: CUENTA UNICA DEL TESORO</t>
  </si>
  <si>
    <t>00099021001 DEPOSITO DE EFECTIVO, DEPOSITANTE: YAMIL MARCELO FARFAN NARVAEZ, CONCEPTO: PREVENTIVO Nº 1756, CUENTA DE DEPOSITO: CUENTA UNICA DEL TESORO</t>
  </si>
  <si>
    <t>00099021001 DEPOSITO DE EFECTIVO, DEPOSITANTE: YAMIL MARCELO FARFAN NARVAEZ, CONCEPTO: PREVENTIVO # 1757, CUENTA DE DEPOSITO: CUENTA UNICA DEL TESORO</t>
  </si>
  <si>
    <t>00099021001 DEPOSITO DE EFECTIVO, DEPOSITANTE: YAMIL MARCELO FARFAN NARVAEZ, CONCEPTO: PREVENTIVO # 1914, CUENTA DE DEPOSITO: CUENTA UNICA DEL TESORO</t>
  </si>
  <si>
    <t>00099021001 DEPOSITO DE EFECTIVO, DEPOSITANTE: ERWIN CRUZ DORADO, CONCEPTO: PREVENTIVO # 1759, CUENTA DE DEPOSITO: CUENTA UNICA DEL TESORO</t>
  </si>
  <si>
    <t>00099021001 DEPOSITO DE EFECTIVO, DEPOSITANTE: ERWIN CRUZ DORADO, CONCEPTO: PREVENTIVO # 1758, CUENTA DE DEPOSITO: CUENTA UNICA DEL TESORO</t>
  </si>
  <si>
    <t>00099021001 DEPOSITO DE EFECTIVO, DEPOSITANTE: ERWIN CRUZ DORADO, CONCEPTO: PREVENTIVO # 1748, CUENTA DE DEPOSITO: CUENTA UNICA DEL TESORO</t>
  </si>
  <si>
    <t>00592012001 DEPOSITO DE EFECTIVO, DEPOSITANTE: ANA WENDY MAMANI YUJRA, CONCEPTO: VENTA EMISIVO PARTICULARES DEL 20 AL 28 DE AGOSTO, CUENTA DE DEPOSITO: CUENTA UNICA DEL TESORO</t>
  </si>
  <si>
    <t>00592012001 DEPOSITO DE EFECTIVO, DEPOSITANTE: ANA WENDY MAMANI YUJRA, CONCEPTO: VENTAS RECEPTIVO BOLETOS, CUENTA DE DEPOSITO: CUENTA UNICA DEL TESORO</t>
  </si>
  <si>
    <t>00592012001 DEPOSITO DE EFECTIVO, DEPOSITANTE: ANA WENDY MAMANI YUJRA, CONCEPTO: VENTA RECEPTIVOS PAQUETES TURISTICOS, CUENTA DE DEPOSITO: CUENTA UNICA DEL TESORO</t>
  </si>
  <si>
    <t>00592012001 DEPOSITO DE EFECTIVO, DEPOSITANTE: MARIA RENE CIVERA, CONCEPTO: ND 107998 GESTION 2017 1RA CUOTA, CUENTA DE DEPOSITO: CUENTA UNICA DEL TESORO</t>
  </si>
  <si>
    <t>00592012001 DEPOSITO DE EFECTIVO, DEPOSITANTE: ANA WENDY MAMANI YUJRA, CONCEPTO: PAGO DE CHURNING POR IRMA BARRIOS ND 202769, CUENTA DE DEPOSITO: CUENTA UNICA DEL TESORO</t>
  </si>
  <si>
    <t>00592012001 DEPOSITO DE EFECTIVO, DEPOSITANTE: ANA WENDY MAMANI YUJRA, CONCEPTO: EMISIVO  ENTIDAD PENALIDAD MDRYT, CUENTA DE DEPOSITO: CUENTA UNICA DEL TESORO</t>
  </si>
  <si>
    <t>00592012001 DEPOSITO DE EFECTIVO, DEPOSITANTE: ANA WENDY MAMANI YUJRA, CONCEPTO: EMISIVO ENTIDAD INE GESTION 2017, CUENTA DE DEPOSITO: CUENTA UNICA DEL TESORO</t>
  </si>
  <si>
    <t>00592012001 DEPOSITO DE EFECTIVO, DEPOSITANTE: ANA WENDY MAMANI YUJRA, CONCEPTO: EMISIVO ENTIDAD PENALIDAD MIN DE DESARROLLO PRODUCTIVO, CUENTA DE DEPOSITO: CUENTA UNICA DEL TESORO</t>
  </si>
  <si>
    <t>00099021001 DEPOSITO DE EFECTIVO, DEPOSITANTE: JENNY DEL ROSARIO PAZ DE VILLAFANI, CONCEPTO: DEVOLUCION PAGO UNICO D.S. 822, CUENTA DE DEPOSITO: CUENTA UNICA DEL TESORO</t>
  </si>
  <si>
    <t>00099021001 DEPOSITO DE EFECTIVO, DEPOSITANTE: MAGISTERIO-SRA FRANCISCA FLORES LEDEZMA, CONCEPTO: POR UNA PERCEPCION INDEVIDA DE HABERS DE MAGISTERIO, CUENTA DE DEPOSITO: CUENTA UNICA DEL TESORO</t>
  </si>
  <si>
    <t>00099021001 DEPOSITO DE EFECTIVO, DEPOSITANTE: JORGE VICTOR CESPEDES ORTIZ, CONCEPTO: REVERSION AGUINALDO 2016, CUENTA DE DEPOSITO: CUENTA UNICA DEL TESORO</t>
  </si>
  <si>
    <t>00099021001 DEPOSITO DE EFECTIVO, DEPOSITANTE: FELIX EDUARDO CHAMBILLA SILVA, CONCEPTO: PREVENTIVO # 1752, CUENTA DE DEPOSITO: CUENTA UNICA DEL TESORO</t>
  </si>
  <si>
    <t>00099021001 DEPOSITO DE EFECTIVO, DEPOSITANTE: FELIZ EDUARDO CHAMBILLA SILVA, CONCEPTO: PREVENTIVO # 1753, CUENTA DE DEPOSITO: CUENTA UNICA DEL TESORO</t>
  </si>
  <si>
    <t>00099021001 DEPOSITO DE EFECTIVO, DEPOSITANTE: FELIX EDUARDO CHAMBILLA SILVA, CONCEPTO: PREVENTIVO # 1754, CUENTA DE DEPOSITO: CUENTA UNICA DEL TESORO</t>
  </si>
  <si>
    <t>00099021001 DEPOSITO DE EFECTIVO, DEPOSITANTE: DAVID FLORES HERBAS, CONCEPTO: PREVENTIVO # 1741, CUENTA DE DEPOSITO: CUENTA UNICA DEL TESORO</t>
  </si>
  <si>
    <t>00099021001 DEPOSITO DE EFECTIVO, DEPOSITANTE: DAVID FLORES HERBAS, CONCEPTO: PREVENTIVO # 1742, CUENTA DE DEPOSITO: CUENTA UNICA DEL TESORO</t>
  </si>
  <si>
    <t>00099021001 DEPOSITO DE EFECTIVO, DEPOSITANTE: ELENA CALLES MELEAN, CONCEPTO: PREVENTIVO # 621, CUENTA DE DEPOSITO: CUENTA UNICA DEL TESORO</t>
  </si>
  <si>
    <t>00099021001 DEPOSITO DE EFECTIVO, DEPOSITANTE: ELENA CALLES MELEAN, CONCEPTO: PREVENTIVO # 622, CUENTA DE DEPOSITO: CUENTA UNICA DEL TESORO</t>
  </si>
  <si>
    <t>00212082001 DEPOSITO DE EFECTIVO, DEPOSITANTE: PEDRO LEON CLARES 6899658LP, CONCEPTO: DEVOLUCION GASTOS OPERATIVOS, CUENTA DE DEPOSITO: CUENTA UNICA DEL TESORO</t>
  </si>
  <si>
    <t>00070011102 DEPOSITO DE EFECTIVO, DEPOSITANTE: CARLOS ORTEGA PANTOJA, CONCEPTO: DEVOLUCION DE FONDOS, CUENTA DE DEPOSITO: CUENTA UNICA DEL TESORO</t>
  </si>
  <si>
    <t>00020011103 DEPOSITO DE EFECTIVO, DEPOSITANTE: CARVAJAL GUTIERREZ DANIEL, CONCEPTO: REVERSION PASAJES AL EXTERIOR PREV. 4796, CUENTA DE DEPOSITO: CUENTA UNICA DEL TESORO</t>
  </si>
  <si>
    <t>00099021001 DEPOSITO DE EFECTIVO, DEPOSITANTE: JOHNNY FERNANDO JARA LIPACHO, CONCEPTO: DEVOLUCION DE DIFERENCIA DE PAGO DE SALARIOS SEPTIEMBRE A DICIEMBRE 2007, CUENTA DE DEPOSITO: CUENTA UNICA DEL TESORO</t>
  </si>
  <si>
    <t>00099021001 DEPOSITO DE EFECTIVO, DEPOSITANTE: JANNETH ARREAÑO FLORES, CONCEPTO: DEVOLUCION FONDOS EN AVANCE ADQUISICION DE SEGURO AUTOMOTOR Y DE BUENA EJECUCION DE TRANSPORTE, CUENTA DE DEPOSITO: CUENTA UNICA DEL TESORO</t>
  </si>
  <si>
    <t>00212082004 DEPOSITO DE EFECTIVO, DEPOSITANTE: NANO PABLO SANTANDER CONDORI, CONCEPTO: DEVOLUCION VIATICOS - GASTOS OPERATIVOS C-31 N° 199, CUENTA DE DEPOSITO: CUENTA UNICA DEL TESORO</t>
  </si>
  <si>
    <t>00212082004 DEPOSITO DE EFECTIVO, DEPOSITANTE: INRA - DAVID PADILLA MAMANI, CONCEPTO: DEVOLUCION DE VIATICOS - GASTOS OPERATIVOS, CUENTA DE DEPOSITO: CUENTA UNICA DEL TESORO</t>
  </si>
  <si>
    <t>00035031101 DEP.DE CHEQ.AJENOS,RET.DE CAM.,CONCEPTO: ALQUILER DE ESPACIOS FERIA INTERNACIONAL DEL LIBRO,DEP.: UNIDAD DE COORDINACION DE PROGRAMAS Y PROYECTOS , PROCEDENCIA: BANCO UNION S.A., CHEQUE: 1328, FECHA DE EMISION:29/08/2018</t>
  </si>
  <si>
    <t>00670012003 DEP.DE CHEQ.AJENOS,RET.DE CAM.,CONCEPTO: OTROS INGRESOS,DEP.: SERVICIO DE REGISTRO CIVICO SANTA CRUZ , PROCEDENCIA: BANCO UNION S.A., CHEQUE: 4638, FECHA DE EMISION:22/08/2018</t>
  </si>
  <si>
    <t>00099021001 DEP.DE CHEQ.AJENOS,RET.DE CAM.,CONCEPTO: REEMBOLSO DE SUBSIDIO POR INCAPACIDAD TEMPORAL JUNIO/18,DEP.: CAJA BANCARIA ESTATAL , PROCEDENCIA: BANCO UNION S.A., CHEQUE: 28411, FECHA DE EMISION:16/08/2018</t>
  </si>
  <si>
    <t>00015011108 DEP.DE CHEQ.AJENOS,RET.DE CAM.,CONCEPTO: DEVOLUCION DE FONDOS,DEP.: MIN. GOBIERNO , PROCEDENCIA: BANCO UNION S.A., CHEQUE: 51151, FECHA DE EMISION:27/08/2018</t>
  </si>
  <si>
    <t>00015011108 DEP.DE CHEQ.AJENOS,RET.DE CAM.,CONCEPTO: DEVOLUCION DE FONDOS,DEP.: MIN. GOBIERNO , PROCEDENCIA: BANCO UNION S.A., CHEQUE: 51150, FECHA DE EMISION:27/08/2018</t>
  </si>
  <si>
    <t>00015011108 DEP.DE CHEQ.AJENOS,RET.DE CAM.,CONCEPTO: DEVOLUCION DE FONDOS,DEP.: MIN. GOBIERNO , PROCEDENCIA: BANCO UNION S.A., CHEQUE: 51154, FECHA DE EMISION:27/08/2018</t>
  </si>
  <si>
    <t>00015011108 DEP.DE CHEQ.AJENOS,RET.DE CAM.,CONCEPTO: DEVOLUCION DE FONDOS,DEP.: MIN. GOBIERNO , PROCEDENCIA: BANCO UNION S.A., CHEQUE: 51152, FECHA DE EMISION:27/08/2018</t>
  </si>
  <si>
    <t>00015011108 DEP.DE CHEQ.AJENOS,RET.DE CAM.,CONCEPTO: DEVOLUCION DE FONDOS,DEP.: MIN. GOBIERNO , PROCEDENCIA: BANCO UNION S.A., CHEQUE: 51153, FECHA DE EMISION:27/08/2018</t>
  </si>
  <si>
    <t>00099021001 DEP.DE CHEQ.AJENOS,RET.DE CAM.,CONCEPTO: REEMBOLSO SUBSIDIO ABRIL - MAYO OFICINA CENTRAL,DEP.: CONTRALORIA GENERAL DEL ESTADO , PROCEDENCIA: BANCO UNION S.A., CHEQUE: 5791, FECHA DE EMISION:29/08/2018</t>
  </si>
  <si>
    <t>00099021001 DEP.DE CHEQ.AJENOS,RET.DE CAM.,CONCEPTO: DEVOLUCION DE FONDOS POR CONCEPTO DE BACHILLER DESTACADO 2015-2016-2017 PANDO,DEP.: MINISTERIO DE EDUCACION , PROCEDENCIA: BANCO UNION S.A., CHEQUE: 22673, FECHA DE EMISION:28/08/2018</t>
  </si>
  <si>
    <t>00373024103 DEPOSITO DE EFECTIVO, DEPOSITANTE: PROD. APICOLA EN COMUNIDADES INTERCULTURALES, CONCEPTO: DEVOLUCION DE FONDOS NO EJECUTADOS EL FONDO INDIGENA (FDPPIOYCC.), CUENTA DE DEPOSITO: CUENTA UNICA DEL TESORO</t>
  </si>
  <si>
    <t>00047261101 DEPOSITO DE EFECTIVO, DEPOSITANTE: WILMER OROSCO FLORES, CONCEPTO: PAGO DE USO DE ELECTRICIDAD, CUENTA DE DEPOSITO: CUENTA UNICA DEL TESORO</t>
  </si>
  <si>
    <t>00598019201 DEPOSITO DE EFECTIVO, DEPOSITANTE: MARCELO RUIZ QUINTANILLA, CONCEPTO: DEVOLUCION DE SOBRANTE FONDOS EN AVANCE, CUENTA DE DEPOSITO: CUENTA UNICA DEL TESORO</t>
  </si>
  <si>
    <t>00099021001 DEPOSITO DE EFECTIVO, DEPOSITANTE: POLICIA BOLIVIANA  SGTO 2DA MONICA AYZA BERDEJA, CONCEPTO: DEVOLUCION DE PERCEPCION INDEBIDA DE HABER DEL MES DE SEPTIEMBRE 2016, CUENTA DE DEPOSITO: CUENTA UNICA DEL TESORO</t>
  </si>
  <si>
    <t>00099021001 DEPOSITO DE EFECTIVO, DEPOSITANTE: MARCO ANTONIO ROSALES RODRIGUEZ, CONCEPTO: REVERSION, CUENTA DE DEPOSITO: CUENTA UNICA DEL TESORO</t>
  </si>
  <si>
    <t>00592012001 DEPOSITO DE EFECTIVO, DEPOSITANTE: ANA WENDY MAMANI YUJRA, CONCEPTO: EMISIVO ENTIDAD ( PENALIDAD-INE), CUENTA DE DEPOSITO: CUENTA UNICA DEL TESORO</t>
  </si>
  <si>
    <t>00130012002 DEPOSITO DE EFECTIVO, DEPOSITANTE: LUIS FEDERICO MARTINEZ RETAMOZO, CONCEPTO: DEP. POR CONCEPTO DE PEAJE, CUENTA DE DEPOSITO: CUENTA UNICA DEL TESORO</t>
  </si>
  <si>
    <t>De: 00099021001 Reversión de Débito Automático realizado por error involuntario a favor de la Unidad de Proyectos Especiales.</t>
  </si>
  <si>
    <t>De: 00099024113 Transferencia en cumplimiento al DS N°0913 de 15/06/2011 y el Convenio Intergubernativo de Financiamiento UPRE-CIF-IG 1100/2017, suscrito entre la UPRE y el GAM Warnes, Proyecto “Const. de Centro Integral de Rehabilitación Infantil Warnes”, correspondiente al pago de la planilla Nº2, según la UPRE.</t>
  </si>
  <si>
    <t>PROVISION DE FONDOS A SOLICITUD DE YACIMIENTOS PETROLIFEROS FISCALES BOLIVIANOS SEGUN SOLICITUD YPFB-0222-2018 REF: PAGO A YPFB TRANSIERRA SA POR SERV INTERRUMPIBLE PARA TRANS GN JULIO 2018 LIB. 00513012007 YPFB - RECURSOS NACIONALIZACIÓN</t>
  </si>
  <si>
    <t>A:00099021001 Débito Automático por incumplimiento del Gobierno Autónomo Municipal de Porongo (GAM PRG), al Convenio Intergubernativo de Transferencia UPRE-CIF-IG/071/2016 de fecha 08 de enero de 2016, suscrito entre la Unidad de Proyectos Especiales y el GAM PRG para el proyecto “Construcción Módulo Educativo para la U.E. José Parada Languidey – Comunidad Terebinto”.</t>
  </si>
  <si>
    <t>TRANSFERENCIA DEL EXTERIOR SEGUN SWIFT NO.12295 DE FECHA 31/08/2018 ORDENANTE: CONSULADO DE BOLIVIA EN VALENCIA REF.: GESTORIA CONSULAR MARZO 2018 LIB. 00010011102 MIN.RELACIONES EXTERIORES - GESTORIA CONSULAR LEY Nº 3108</t>
  </si>
  <si>
    <t>VENTA DE DIVISAS A SOLICITUD DE YACIMIENTOS PETROLIFEROS FISCALES BOLIVIANOS SEGUN SOLICITUD 5810 REF: PAGO A PLUSPETROL BOLIVIA POR RETRIBUCIONES AL TITULAR MERCADO INTERNO CORRESPONDIENTE AL MES DE ABRIL DE 2018 LIB. 00513012004 LBP-YPFB-UNICOMERCIAL (4030005415/1-2188907)</t>
  </si>
  <si>
    <t>COBRO COSTOS DE PAPELERIA SEGUN TRANSFERENCIA DEL EXTERIOR POR ORDEN DE CONSULADO DE BOLIVIA EN VALENCIA REF.: GESTORIA CONSULAR MARZO 2018 LIB. 00010011102 MIN.RELACIONES EXTERIORES - GESTORIA CONSULAR LEY Nº 3108</t>
  </si>
  <si>
    <t>||TRANSFERENCIA DE FONDOS S/G MENSAJE SWIFT NRO.12298 DE LA FECHA. (SECTOR PUBLICO) DEBITO DE LA LIBRETA 00117012001 DGAC, REPOSICIÓN DE ÚTILES DE ESCRITORIO.</t>
  </si>
  <si>
    <t>||TRANSFERENCIA DE FONDOS S/G MENSAJE SWIFT NRO.12301 DE LA FECHA. (SECTOR PÚBLICO) DEBITO DE LA LIBRETA 00117012001 DGAC, REPOSICIÓN DE ÚTILES DE ESCRITORIO.</t>
  </si>
  <si>
    <t>||TRANSFERENCIA DE FONDOS S/G MENSAJE SWIFT NRO. 12300 DE LA FECHA. (SECTOR PÚBLICO) DEBITO DE LA LIBRETA 00117012001 DGAC, REPOSICIÓN DE ÚTILES DE ESCRITORIO.</t>
  </si>
  <si>
    <t>||TRANSFERENCIA DE FONDOS S/G. FORMULARIO, CITE' BUN476/18 DE LA FECHA. (HRE-TSO-4692). APORTE DEL 50% SEGÚN CONV.INTERGUB. ENTRE MIN. DESARROLLO PROD. Y EL GAM DE ZUDAÑEZ PARA LA ADQUISICIÓN DE 57 COMPUTADORAS QUIPUS A SOLICITUD DEL G.A.M. DE ZUDAÑEZ; LIBRETA 00041014101 MDPYEP-REVOLUCIÓN TECNOLÓGICA EN EDUCACIÓN.</t>
  </si>
  <si>
    <t>VENTA DE DIVISAS CON TRANSFERENCIA DE FONDOS A SOLICITUD DE MINISTERIO DE LA PRESIDENCIA SEGUN SOLICITUD 5805 REF: DIVISAS USD 35,100.00 SEGUNDO PAGO A TURBINE ENGINE SOLUTIONS, INC POR MANTENIMIENTO Y OVERHAUL DE AERONAVE FAB-047, PAGO A CITY NATIONAL BANK OF FLORIDA, CUENTA 2604344720. LIB. 00099021001 TGN-RECURSOS ORDINARIOS (3987)</t>
  </si>
  <si>
    <t>||TRANSFERENCIA DE FONDOS S/G. MENSAJE SWIFT NRO. 12339 DE LA FECHA. (SECTOR PÚBLICO). DEBITO DE LA LIBRETA 00117012001 DGAC, REPOSICION UTILES DE ESCRITORIO.</t>
  </si>
  <si>
    <t>TRANSFERENCIA DE FONDOS AL EXTERIOR A SOLICITUD DE MINISTERIO DE SALUD SEGUN SOLICITUD 5803 REF: PAGO INFORME DE CALIFICACION DE PROPUESTAS HOSPITAL POTOSI DE ACUERDO A REGLAMENTO OPERATIVO DEL PROGRAMA RESOLUCION MINISTERIAL 875 LIB. 00046057007 MS-$US-BID 2822/BL-BO MEJORAMIENTO ACCESOS A SERVICIOS</t>
  </si>
  <si>
    <t>TRANSFERENCIA DE FONDOS AL EXTERIOR A SOLICITUD DE MINISTERIO DE SALUD SEGUN SOLICITUD 5802 REF: PAGO INFORME DE CALIFICACION DE PROPUESTAS HOSPITAL DE POTOSI DE ACUERDO A REGALMENTO OPERATIVO DEL PROGRAMA Y RESOLUCION ADMINISTRATIVA 875 LIB. 00046057007 MS-$US-BID 2822/BL-BO MEJORAMIENTO ACCESOS A SERVICIOS</t>
  </si>
  <si>
    <t>VENTA DE DIVISAS CON TRANSFERENCIA DE FONDOS A SOLICITUD DE SERVICIO GENERAL DE IDENTIFICACION PERSONAL - SEGIP SEGUN SOLICITUD 5799 REF: ENTREGA DE FONDOS A LA OFICINA DE WASHINGTON D.C. ESTADOS UNIDOS PARA GASTOS DE FUNCIONAMIENTO, SEGUN NOTA 64/2018, SOLICITUD 4, CERT. 3245 LIB. 00340012003 RECAUDACION EXTRANJERIA - C.I. -L.C.</t>
  </si>
  <si>
    <t>'TRANSFERENCIA DE FONDOS||S/G. CITE: MEFP/VTCP/DGCP/UODP-770/2018 DE LA FECHA, DEL MIN.DE ECONOMIA Y FINANZAS PUBLICAS.(HRE-TSO-4687), PAGO BTS EXTRABURSATIL  VENCIMIENTO 2 Y 3 DE SEPTIEMBRE DE 2018 D.S. N° 1121 DE 11 DE ENERO DE 2012. DEBITO DE LA LIBRETA N° 00099021001 TGN-RECURSOS ORDINARIOS MN.</t>
  </si>
  <si>
    <t>||REGULARIZACIÓN DE NUESTRA OPERACIÓN NRO. 0931402 DE F. 30/08/2018 EN ATENCIÓN A CORREOS ELECTRÓNICOS DE LA DGAC Y AASANA DE LA FECHA. DEBITO DE LA LIBRETA 00117012001 DGAC, REPOSICION UTILES DE ESCRITORIO.</t>
  </si>
  <si>
    <t>TRANSFERENCIA DE FONDOS AL EXTERIOR A SOLICITUD DE MINISTERIO DE SALUD SEGUN SOLICITUD 5804 REF: PAGO A ENGEST POR EL PRODUCTO GESTION FIDUCIARIA DE ACUERDO A REGLAMENTO OPERATIVO Y RESOLUCION MINISTERIAL 875 LIB. 00046057007 MS-$US-BID 2822/BL-BO MEJORAMIENTO ACCESOS A SERVICIOS</t>
  </si>
  <si>
    <t>A:00373024105 DESEMBOLSO DE RECURSOS AL FONDO DE DESARROLLO INDÍGENA PARA PROGRAMAS Y/O PROYECTOS DE LOS GOBIERNOS AUTÓNOMOS MUNICIPALES S/G NOTA DE SOLICITUD CITE: FDI/DGE/EXT/Nº 388/2018, E INFORME MEFP/VTCP/DGPOT/UPCFTGN/INF/Nº 99/2018. HR. 6-25484-R.</t>
  </si>
  <si>
    <t>A:00373024105 DESEMBOLSO DE RECURSOS AL FONDO DE DESARROLLO INDÍGENA PARA PROGRAMAS Y/O PROYECTOS DE LOS GOBIERNOS AUTÓNOMOS MUNICIPALES S/G NOTA DE SOLICITUD CITE: FDI/DGE/EXT/Nº 390/2018, E INFORME MEFP/VTCP/DGPOT/UPCFTGN/INF/Nº100/2018. HR. 6-25616-R.</t>
  </si>
  <si>
    <t>A:00373024105 DESEMBOLSO DE RECURSOS AL FONDO DE DESARROLLO INDÍGENA PARA PROGRAMAS Y/O PROYECTOS DE LOS GOBIERNOS AUTÓNOMOS MUNICIPALES S/G NOTA DE SOLICITUD CITE: FDI/DGE/EXT/Nº 394/2018, E INFORME MEFP/VTCP/DGPOT/UPCFTGN/INF/Nº102/2018. HR. 6-25692-R.</t>
  </si>
  <si>
    <t>DESCONCILIADO</t>
  </si>
  <si>
    <t>TRANSFERENCIA DE FONDOS S/G CITE N°||FSFADM022/18 DEL FONDESIF RECIBIDA EN LA FECHA (TRAM-TSO-4025) REF: DEVOLUCION AL TGN LOS RECURSOS RECUPERADOS DEL PROGRAMA BID TURISMO. ABONO EN LA LIBRETA N° 00099021001 TGN RECURSOS ORDINARIOS DOLARES AMERICANOS</t>
  </si>
  <si>
    <t>AJUSTE COMPLEMENTARIO POR REVALORIZACION SALDOS DE ACTIVOS DE RESERVA Y OBLIGACIONES MONEDA EXTRANJERA (DOLARES) Saldo MO = -753923519.78 ;Bs/Mo: 6.86000000000 ;Saldo Bs: -5171915345.68</t>
  </si>
  <si>
    <t>COBRO COSTOS DE PAPELERIA SEGUN TRANSFERENCIA DEL EXTERIOR POR ORDEN DE AEROVIAS DE MEXICO SA DE CV LIB. 00512012001 AASANA CENTRAL-OFICINA NACIONAL</t>
  </si>
  <si>
    <t>AJUSTE COMPLEMENTARIO POR REVALORIZACION SALDOS DE ACTIVOS DE RESERVA Y OBLIGACIONES MONEDA EXTRANJERA (DOLARES) Saldo MO = -754286887.12 ;Bs/Mo: 6.86000000000 ;Saldo Bs: -5174408045.63</t>
  </si>
  <si>
    <t>TRANSFERENCIA RECIBIDA DEL EXTERIOR SEGÚN MENSAJES SWIFT Nos. 10918-10917 (REM.EXT.) DE FECHA 03-08-2018 POR DESEMBOLSO DE CAF PRÉSTAMO CFA009784 PROG.APOYO POL.PUB.SEG.ALIMENT SOLICITUD DE DESEMBOLSO NRO. 2 LIBRETA N° 00099021001 (5970) TGN - RECURSOS ORDINARIOS-DOLARES AMERICANOS (5970)</t>
  </si>
  <si>
    <t>COBRO COSTOS DE PAPELERIA SEGUN TRANSFERENCIA DEL EXTERIOR POR ORDEN DE COMLUX ARUBA N.V. LIB. 00512012001 AASANA CENTRAL-OFICINA NACIONAL</t>
  </si>
  <si>
    <t>||DEVOLUCION DE FONDOS SEGUN SWIFT 10105 DEL 19/07/2018 Y NOTA OB.AA.NE.128,2018 BOLIVIANA DE AVIACION REF.: TRANSFERENCIA USD 106,756,47 NO APLICADA POR INSTRUCCIONES DE PAGO INCORRECTAS DEL BENEFICIARIO FINAL LIB. 00578012001 BOLIVIANA DE AVIACION - BOA</t>
  </si>
  <si>
    <t>COBRO COSTOS DE PAPELERIA SEGUN TRANSFERENCIA DEL EXTERIOR POR ORDEN DE MINERA DEL ALTIPLANO SA.REF.:YKYC 40 06 2018 LIB. 00512012001 AASANA CENTRAL-OFICINA NACIONAL</t>
  </si>
  <si>
    <t>COBRO COSTOS DE PAPELERIA SEGUN TRANSFERENCIA DEL EXTERIOR POR ORDEN DE ACASS CANADA LTD REF.: INVOICE YKYC/25/06/2018 LIB. 00512012001 AASANA CENTRAL-OFICINA NACIONAL</t>
  </si>
  <si>
    <t>COBRO COSTOS DE PAPELERIA SEGUN TRANSFERENCIA DEL EXTERIOR POR ORDEN DE CARGOLUX AIRLINES INT. SA. LIB. 00512012001 AASANA CENTRAL-OFICINA NACIONAL</t>
  </si>
  <si>
    <t>PAGO A CAF PRÉSTAMO CFA008239 VCTO. 08-08-2018 POR CUENTA DE TGN , NTI. 011066 VALOR 08-08-2018 CAPITAL USD 2.373.459,60 INTERESES USD 861.098,21 COMISIONES USD 48.340,61 CTA. 5970 CUENTA UNICA DEL TESORO DOLARES AMERICANOS LIB. 00099021001</t>
  </si>
  <si>
    <t>TRANSFERENCIA RECIBIDA DEL EXTERIOR SEGÚN MENSAJES SWIFT Nos. 11127-11125 (REM.EXT.) DE FECHA 08-08-2018 POR DESEMBOLSO DE FONPLATA PRÉSTAMO BOL 30/2017 DESEMB. NRO. 8 LIBRETA N° 00287104320 FPS-USD-BOL 30 - PIU - 180</t>
  </si>
  <si>
    <t>'COBRO DE UTILES DE ESCRITORIO POR´||REGISTRO DE TRANSFERENCIA DE FONDOS DEL EXTERIOR POR USD 2,753,07 EN COMPLEMENTO A COMPROBANTE S-929117 DE LA FECHA LIBRETA 00512012001 AASANA CENTRAL OFICINA NACIONAL (UTILES DE ESCRITORIO)</t>
  </si>
  <si>
    <t>PAGO PRÉSTAMO BID 939-SF-BO VCTO. 08-08-2018 POR CUENTA DE BANCO DE DESARROLLO , VALOR 08-08-2018 CAPITAL USD 651.382,87 INTERESES USD 161.507,26 LIBRETA Nro 00099021001 TGN RECURSOS ORDINARIOS DOLARES AMERICANOS - ALIVIO MDRI</t>
  </si>
  <si>
    <t>AJUSTE COMPLEMENTARIO POR REVALORIZACION SALDOS DE ACTIVOS DE RESERVA Y OBLIGACIONES MONEDA EXTRANJERA (DOLARES) Saldo MO = -780101868.19 ;Bs/Mo: 6.86000000000 ;Saldo Bs: -5351498815.79</t>
  </si>
  <si>
    <t>AJUSTE COMPLEMENTARIO POR REVALORIZACION SALDOS DE ACTIVOS DE RESERVA Y OBLIGACIONES MONEDA EXTRANJERA (DOLARES) Saldo MO = -772743474.23 ;Bs/Mo: 6.86000000000 ;Saldo Bs: -5301020233.24</t>
  </si>
  <si>
    <t>TRANSFERENCIA RECIBIDA DEL EXTERIOR SEGÚN MENSAJES SWIFT Nos. 11235-11222 (REM.EXT.) DE FECHA 10-08-2018 POR DESEMBOLSO DE CAF PRÉSTAMO CFA009660 PAV KM25TARATA-ANZALDO-R.CAINE SOLICITUD DE DESEMBOLSO NRO. 5 LIBRETA N° 00291014367 ABC-USD-CAF 9660 CONST.CARRETERA 25KM-TARATA-ANZALDO-RIOCAINE</t>
  </si>
  <si>
    <t>COBRO COSTOS DE PAPELERIA SEGUN TRANSFERENCIA DEL EXTERIOR POR ORDEN DE LAN CHILE CARGO S.A. LIB. 00512012001 AASANA CENTRAL-OFICINA NACIONAL</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</si>
  <si>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</si>
  <si>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-769744347.74 ;Bs/Mo: 6.86000000000 ;Saldo Bs: -5280446225.49</t>
  </si>
  <si>
    <t>COBRO COSTOS DE PAPELERIA SEGUN TRANSFERENCIA DEL EXTERIOR POR ORDEN DE AIR CANADA LIB. 00512012001 AASANA CENTRAL-OFICINA NACIONAL</t>
  </si>
  <si>
    <t>AJUSTE COMPLEMENTARIO POR REVALORIZACION SALDOS DE ACTIVOS DE RESERVA Y OBLIGACIONES MONEDA EXTRANJERA (DOLARES) Saldo MO = -790369310.49 ;Bs/Mo: 6.86000000000 ;Saldo Bs: -5421933469.97</t>
  </si>
  <si>
    <t>PAGO A FONPLATA PRÉSTAMO BOL 28/2016 VCTO. 15-08-2018 POR CUENTA DE TGN , NTI. 011156 VALOR 15-08-2018 INTERESES USD 22.081,19 COMISIONES USD 31.471,23 CTA. 5970 CUENTA UNICA DEL TESORO DOLARES AMERICANOS LIB. 00099021001</t>
  </si>
  <si>
    <t>AJUSTE COMPLEMENTARIO POR REVALORIZACION SALDOS DE ACTIVOS DE RESERVA Y OBLIGACIONES MONEDA EXTRANJERA (DOLARES) Saldo MO = -759320003.01 ;Bs/Mo: 6.86000000000 ;Saldo Bs: -5208935220.64</t>
  </si>
  <si>
    <t>'TRANSFERENCIA'||DE FONDOS DEL EXTERIOR POR DESEMBOLSO DEL BID SEGUN MENSAJES SWIFT N°11657 -11656 (REM.EXT.) DE LA FECHA REF.:ATN-OC-16643-BOREQ 0001 OPS0201836515A SEGUN MENSAJES SWIFT 11657 Y 11656 DE LA FECHA REM.EXT. LIB.00020018004 MIN.DEF.USD-APOYO A EMERGENCIAS</t>
  </si>
  <si>
    <t>'TRANSFERENCIA'||DE FONDOS DEL EXTERIOR POR DESEMBOLSO DEL BID SEGUN MENSAJES SWIFT N°11657 -11656 (REM.EXT.) DE LA FECHA REF.:ATN-OC-16643-BOREQ 0001 OPS0201836515A SEGUN MENSAJES SWIFT 11657 Y 11656 DE LA FECHA REM.EXT. LIB.00020018004 MIN.DEF.USD-APOYO A EMERGENCIAS REF.:UTILES DE ESCRITORIO</t>
  </si>
  <si>
    <t>COBRO COSTOS DE PAPELERIA POR REGULARIZACION DE TRANSFERENCIA DEL EXTERIOR POR ORDEN DE SKY LEASE I INC REF.: 105759C016RE LIB. 00512012001 AASANA CENTRAL-OFICINA NACIONAL</t>
  </si>
  <si>
    <t>COBRO COSTOS DE PAPELERIA SEGUN TRANSFERENCIA DEL EXTERIOR POR ORDEN DE UNIVERSAL WEATHER + AVIATION INC LIB. 00512012001 AASANA CENTRAL-OFICINA NACIONAL</t>
  </si>
  <si>
    <t>COBRO COSTOS DE PAPELERIA SEGUN TRANSFERENCIA DEL EXTERIOR POR ORDEN DE LAN CHILE CARGO S.A. REF:YKYC30/05/2018 LIB. 00512012001 AASANA CENTRAL-OFICINA NACIONAL</t>
  </si>
  <si>
    <t>PAGO A JICA PRÉSTAMO BV-P5 VCTO. 20-08-2018 POR CUENTA DE TGN , NTI. 011102 VALOR 20-08-2018 INTERESES JPY 8.085,00 COMISIONES JPY 1.156.374,00 LIBRETA N° 00099021001 "TGN RECURSOS ORDINARIOS-DOLARES AMERICANOS (5970)</t>
  </si>
  <si>
    <t>||TRANSFERENCIA POR COBRO DE COMISION QUE EFECTUA EL KOREA EXCHANGE BANK REF.: PAGO PRESTAMO EDCF BOL N° BOL-2 VENCIMIENTO 20/08/2018 LIB. N° 00099021001TGN RECURSOS ORDINARIOS - DOLARES AMERICANOS</t>
  </si>
  <si>
    <t>||COBRO DE COMISIONES QUE EFECTUA EL MUFG BANK, LTD. POR PAGO DEL PRESTAMO BV-P5 VCTO. 20-08-2018, SEGUN MENSAJE SWIFT NRO.11727 DE LA FECHA LIBRETA NRO. 00099021001 TGN RECURSOS ORDINARIOS DOLARES AMERICANOS REF.: COMISIONES BANCARIAS</t>
  </si>
  <si>
    <t>'COBRO DE UTILES DE ESCRITORIO POR´||REGISTRO DE LA TRANSF.DE FONDOS DEL EXTERIOR POR USD 903,52 EN COMPLEMENTO AL COMPROBANTE S-0930148 DE LA FECHA. LIBRETA 00512012001 AASANA CENTRAL-OFICINA NACIONAL</t>
  </si>
  <si>
    <t>'COBRO DE UTILES DE ESCRITORIO POR´||REGISTRO DE LA TRANSF. DE FONDOS DEL EXTERIOR POR USD 1,429,04 EN COMPLEMENTO AL COMPROBANTE S-0930152 DE LA FECHA LIBRETA 00512012001 AASANA CENTRAL-OFICINA NACIONAL</t>
  </si>
  <si>
    <t>AJUSTE COMPLEMENTARIO POR REVALORIZACION SALDOS DE ACTIVOS DE RESERVA Y OBLIGACIONES MONEDA EXTRANJERA (DOLARES) Saldo MO = -755371586.43 ;Bs/Mo: 6.86000000000 ;Saldo Bs: -5181849082.89</t>
  </si>
  <si>
    <t>COBRO COSTOS DE PAPELERIA SEGUN TRANSFERENCIA DEL EXTERIOR POR ORDEN DE LAN PERU S.A. LIB. 00512012001 AASANA CENTRAL-OFICINA NACIONAL</t>
  </si>
  <si>
    <t>AJUSTE COMPLEMENTARIO POR REVALORIZACION SALDOS DE ACTIVOS DE RESERVA Y OBLIGACIONES MONEDA EXTRANJERA (DOLARES) Saldo MO = -727749782.88 ;Bs/Mo: 6.86000000000 ;Saldo Bs: -4992363510.55</t>
  </si>
  <si>
    <t>COBRO COSTOS DE PAPELERIA SEGUN TRANSFERENCIA DEL EXTERIOR POR ORDEN DE CUBANA DE AVIACION S.A. LIB. 00512012001 AASANA CENTRAL-OFICINA NACIONAL</t>
  </si>
  <si>
    <t>TRANSFERENCIA RECIBIDA DEL EXTERIOR SEGÚN MENSAJES SWIFT Nos. 11898-11888 (REM.EXT.) DE FECHA 23-08-2018 POR DESEMBOLSO DE CAF PRÉSTAMO CFA008789 CARR.MONTEAGUDO-MUYU-IPA LIBRETA N° 00066047002 MPD-USD CAF PRODUCTIVO CFA 8789 (COMPONENTE PREINVERSION)</t>
  </si>
  <si>
    <t>TRANSFERENCIA RECIBIDA DEL EXTERIOR SEGÚN MENSAJES SWIFT Nos. 11899-11889 (REM.EXT.) DE FECHA 23-08-2018 POR DESEMBOLSO DE BID PRÉSTAMO 2981/BL-BO REQ 00017 BO OPS0201837374A LIBRETA N° 00291014343 ABC-US-BID 2981/BL-BO PROY. REHAB. AUTOPISTA LA PAZ EL ALTO</t>
  </si>
  <si>
    <t>COBRO COSTOS DE PAPELERIA POR REGULARIZACION DE TRANSFERENCIA DEL EXTERIOR POR ORDEN DE LINEA AEREA CARGUERA DE COLOMBIA REF:YKYC35072018 LIB. 00512012001 AASANA CENTRAL-OFICINA NACIONAL</t>
  </si>
  <si>
    <t>TRANSFERENCIA RECIBIDA DEL EXTERIOR SEGÚN MENSAJES SWIFT Nos. 11898-11888 (REM.EXT.) DE FECHA 23-08-2018 POR DESEMBOLSO DE CAF PRÉSTAMO CFA008789 CARR.MONTEAGUDO-MUYU-IPA LIBRETA N° 00066047002 MPD-USD CAF PRODUCTIVO CFA 8789 (COMPONENTE PREINVERSION) REF.: UTILES DE ESCRITORIO</t>
  </si>
  <si>
    <t>PAGO A FONPLATA PRÉSTAMO BOL 22/2014 VCTO. 24-08-2018 POR CUENTA DE TGN , NTI. 011159 VALOR 24-08-2018 CAPITAL USD 554.669,35 INTERESES USD 246.212,16 COMISIONES USD 21.265,60 CTA. 5970 CUENTA UNICA DEL TESORO DOLARES AMERICANOS LIB. 00099021001</t>
  </si>
  <si>
    <t>COBRO COSTOS DE PAPELERIA SEGUN TRANSFERENCIA DEL EXTERIOR POR ORDEN DE ARINC INCORPORATED LIB. 00512012001 AASANA CENTRAL-OFICINA NACIONAL</t>
  </si>
  <si>
    <t>COBRO COSTOS DE PAPELERIA SEGUN TRANSFERENCIA DEL EXTERIOR POR ORDEN DE TAM LINHAS AEREAS S.A. LIB. 00512012001 AASANA CENTRAL-OFICINA NACIONAL</t>
  </si>
  <si>
    <t>COBRO COSTOS DE PAPELERIA SEGUN TRANSFERENCIA DEL EXTERIOR POR ORDEN DE ABSA AEROLINHAS BRASILEIRAS S.A. LIB. 00512012001 AASANA CENTRAL-OFICINA NACIONAL</t>
  </si>
  <si>
    <t>AJUSTE COMPLEMENTARIO POR REVALORIZACION SALDOS DE ACTIVOS DE RESERVA Y OBLIGACIONES MONEDA EXTRANJERA (DOLARES) Saldo MO = -735550871.89 ;Bs/Mo: 6.86000000000 ;Saldo Bs: -5045878981.16</t>
  </si>
  <si>
    <t>COBRO COSTOS DE PAPELERIA SEGUN TRANSFERENCIA DEL EXTERIOR POR ORDEN DE SIENNA CORPORATE SERVICES LTD. LIB. 00512012001 AASANA CENTRAL-OFICINA NACIONAL</t>
  </si>
  <si>
    <t>COBRO COSTOS DE PAPELERIA SEGUN TRANSFERENCIA DEL EXTERIOR POR ORDEN DE LAN ARGENTINA-AERO2000 SA REF:INV YKYC 31072018 LIB. 00512012001 AASANA CENTRAL-OFICINA NACIONAL</t>
  </si>
  <si>
    <t>COBRO COSTOS DE PAPELERIA SEGUN TRANSFERENCIA DEL EXTERIOR POR ORDEN DE ATLAS AIR INC REF:YKYC10/07/2018 LIB. 00512012001 AASANA CENTRAL-OFICINA NACIONAL</t>
  </si>
  <si>
    <t>COBRO COSTOS DE PAPELERIA SEGUN TRANSFERENCIA DEL EXTERIOR POR ORDEN DE NEW LINES S.A. LIB. 00512012001 AASANA CENTRAL-OFICINA NACIONAL</t>
  </si>
  <si>
    <t>AJUSTE COMPLEMENTARIO POR REVALORIZACION SALDOS DE ACTIVOS DE RESERVA Y OBLIGACIONES MONEDA EXTRANJERA (DOLARES) Saldo MO = -734363131.16 ;Bs/Mo: 6.86000000000 ;Saldo Bs: -5037731079.77</t>
  </si>
  <si>
    <t>COBRO COSTOS DE PAPELERIA POR REGULARIZACION DE TRANSFERENCIA DEL EXTERIOR POR ORDEN DE DELTA AIR LINES INC LIB. 00512012001 AASANA CENTRAL-OFICINA NACIONAL</t>
  </si>
  <si>
    <t>COBRO COSTOS DE PAPELERIA SEGUN TRANSFERENCIA DEL EXTERIOR POR ORDEN DE UNITED AIRLINES INC. LIB. 00512012001 AASANA CENTRAL-OFICINA NACIONAL</t>
  </si>
  <si>
    <t>AJUSTE COMPLEMENTARIO POR REVALORIZACION SALDOS DE ACTIVOS DE RESERVA Y OBLIGACIONES MONEDA EXTRANJERA (DOLARES) Saldo MO = -735356228.45 ;Bs/Mo: 6.86000000000 ;Saldo Bs: -5044543727.16</t>
  </si>
  <si>
    <t>COBRO COSTOS DE PAPELERIA POR REGULARIZACION DE TRANSFERENCIA DEL EXTERIOR POR ORDEN DE SKY LEASE INC LIB. 00512012001 AASANA CENTRAL-OFICINA NACIONAL</t>
  </si>
  <si>
    <t>COBRO COSTOS DE PAPELERIA POR REGULARIZACION DE TRANSFERENCIA DEL EXTERIOR POR ORDEN DE KLM ROYAL DUTCH AIRLINES LIB. 00512012001 AASANA CENTRAL-OFICINA NACIONAL</t>
  </si>
  <si>
    <t>AJUSTE COMPLEMENTARIO POR REVALORIZACION SALDOS DE ACTIVOS DE RESERVA Y OBLIGACIONES MONEDA EXTRANJERA (DOLARES) Saldo MO = -850275243.37 ;Bs/Mo: 6.86000000000 ;Saldo Bs: -5832888169.51</t>
  </si>
  <si>
    <t>COBRO COSTOS DE PAPELERIA POR REGULARIZACION DE TRANSFERENCIA DEL EXTERIOR POR ORDEN DE CANDY AVIATION SERVICES LIB. 00512012001 AASANA CENTRAL-OFICINA NACIONAL</t>
  </si>
  <si>
    <t>COBRO COSTOS DE PAPELERIA SEGUN TRANSFERENCIA DEL EXTERIOR POR ORDEN DE LIDER INTERNATIONAL AVIATION S.A. LIB. 00512012001 AASANA CENTRAL-OFICINA NACIONAL</t>
  </si>
  <si>
    <t>COBRO COSTOS DE PAPELERIA SEGUN TRANSFERENCIA DEL EXTERIOR POR ORDEN DE ACASS CANADA LTD. LIB. 00512012001 AASANA CENTRAL-OFICINA NACIONAL</t>
  </si>
  <si>
    <t>'TRANSFERENCIA DE FONDOS||S/G. NOTA CITE: MEFP/VTCP/DGCP/UF-503/2018 DE LA FECHA, DEL MIN.DE ECONOMIA Y FINANZAS PUBLICAS (HRE-TSO-2018-4680), RECURSOS FIDEICOMISO INCENTIVOS A LAS EXPORTACIONES-CCF. DEBITO DE LA LIBRETA N° 00099021001 RECURSOS ORDINARIOS M/E.</t>
  </si>
  <si>
    <t>AJUSTE COMPLEMENTARIO POR REVALORIZACION SALDOS DE ACTIVOS DE RESERVA Y OBLIGACIONES MONEDA EXTRANJERA (DOLARES) Saldo MO = -844433477.39 ;Bs/Mo: 6.86000000000 ;Saldo Bs: -5792813654.91</t>
  </si>
  <si>
    <t>COBRO COSTOS DE PAPELERIA SEGUN TRANSFERENCIA DEL EXTERIOR POR ORDEN DE BRITISH AIRWAYS PLC LIB. 00512012001 AASANA CENTRAL-OFICINA NACIONAL</t>
  </si>
  <si>
    <t>COBRO COSTOS DE PAPELERIA POR REGULARIZACION DE TRANSFERENCIA DEL EXTERIOR POR ORDEN DE QATAR AIRWAYS CO LIB. 00512012001 AASANA CENTRAL-OFICINA NACIONAL</t>
  </si>
  <si>
    <t>COBRO COSTOS DE PAPELERIA SEGUN TRANSFERENCIA DEL EXTERIOR POR ORDEN DE AEROTRANSPORTES MAS DE CARGA LIB. 00512012001 AASANA CENTRAL-OFICINA NACIONAL</t>
  </si>
  <si>
    <t>COBRO COSTOS DE PAPELERIA SEGUN TRANSFERENCIA DEL EXTERIOR POR ORDEN DE ESTELAR LATINOAMERICA CA REF:YKYC 20-07-2018 29-07-2018 LIB. 00512012001 AASANA CENTRAL-OFICINA NACIONAL</t>
  </si>
  <si>
    <t>COBRO COSTOS DE PAPELERIA SEGUN TRANSFERENCIA DEL EXTERIOR POR ORDEN DE LAN ARGENTINA-AERO2000 S.A. LIB. 00512012001 AASANA CENTRAL-OFICINA NACIONAL</t>
  </si>
  <si>
    <t>AJUSTE COMPLEMENTARIO POR REVALORIZACION SALDOS DE ACTIVOS DE RESERVA Y OBLIGACIONES MONEDA EXTRANJERA (DOLARES) Saldo MO = -833114521.48 ;Bs/Mo: 6.86000000000 ;Saldo Bs: -5715165617.34</t>
  </si>
  <si>
    <t>16</t>
  </si>
  <si>
    <t>12</t>
  </si>
  <si>
    <t>00291012002</t>
  </si>
  <si>
    <t>De: 00291012002 A:00099021001 TRASPASO A SOL. DE LA DGCP MEDIANTE NOTA CITE: MEFP/VTCP/DGCP/UODP-662/2018 Y NOTA DE LA ADMINISTRADORA BOLIVIANA DE CARRETERAS CITE: ABC/GNA/SAF/APT/2018-0130, EN CUMPLIMIENTO A LO ESTABLECIDO EN LA DISPOSICIÓ</t>
  </si>
  <si>
    <t>00522012001</t>
  </si>
  <si>
    <t>De: 00522012001 A:00081161101 TRANSFERENCIA DE RECURSOS A SOLICITUD DEL MOPSV S/G NOTA CITE: CAR/PE/Nº 301/2018, EN CUMPLIMIENTO AL D.S. 3634 DE 01/08/2018 ENFE A MOPSV. HR 6-24245-R.</t>
  </si>
  <si>
    <t>De: 00099014102 A:00574012002 DEVOLUCIÓN DE RECUPERACIONES DE RECLAMOS DE ACREEDORES A FAVOR DE LACTEOSBOL GESTIÓN 2017, S/G PROCEDIMIENTO MEFP/VPCF/DGCF/UCCF Nº 852/2018 Y MEFP/VTCP/DGPOT/UAIS/Nº4546/2018. (HR 31-6506-R)</t>
  </si>
  <si>
    <t>De: 00099021001 A:00283012001 TRANSFERENCIA DE RECURSOS A SOLICITUD DE LA ADUANA NACIONAL, DEVOLUCION DE FONDOS EN CUSTODIA GESTION 2006, EJECUCION DE BOLETA DE GARANTIA POR INCUMPLIMIENTO DE CONTRATO DE LA EMPRESA DEPOSITOS BOLIVIANOS UNID</t>
  </si>
  <si>
    <t>De: 00287100061 A:00099021001 TRANSFERENCIA A SOLICITUD DEL FPS CON NOTA CITE: FPS/GFA/UFP/399/2018; POR LA DEVOLUCIÓN DE RECURSOS AL TGN PROGRAMA DE INFRAESTRUCTURA URBANA PARA LA GENERACIÓN DE EMPLEO (H.R.6-24644-R)</t>
  </si>
  <si>
    <t>De: 00287104320 A:00099021001 TRANSFERENCIA A SOLICITUD DEL FPS CON NOTA CITE: FPS/GFA/UFP/399/2018; POR LA DEVOLUCION DE RECURSOS AL TGN PROGRAMA DE INFRAESTRUCTURA URBANA PARA LA GENERACION DE EMPLEO (H.R.6-24644-R)</t>
  </si>
  <si>
    <t>00081161101</t>
  </si>
  <si>
    <t>De: 00099018012 A:00291038002 DESEMBOLSO UAP/030/2018 CIF UAP/JAP/1278/2016 PROYECTO "CONSTRUCCION DE PUENTES CARRASCO, AVAROA, SAPECHO Y KORIJAHUIRA" A SOLICITUD DEL MINISTERIO DE PLANIFICACION DEL DESARROLLO CITE: MPD/VIPFE/DGGFE/UAP-NE 1</t>
  </si>
  <si>
    <t>De: 00099018014 A:00291038002 DESEMBOLSO UAP/030/2018 CIF UAP/JAP/1278/2016 PROYECTO "CONSTRUCCION DE PUENTES CARRASCO, AVAROA, SAPECHO Y KORIJAHUIRA" A SOLICITUD DEL MINISTERIO DE PLANIFICACION DEL DESARROLLO CITE: MPD/VIPFE/DGGFE/UAP-NE 1</t>
  </si>
  <si>
    <t>De: 00099018002 A:00291038002 DESEMBOLSO UAP/030/2018 CIF UAP/JAP/1278/2016 PROYECTO "CONSTRUCCION DE PUENTES CARRASCO, AVAROA, SAPECHO Y KORIJAHUIRA" A SOLICITUD DEL MINISTERIO DE PLANIFICACION DEL DESARROLLO CITE: MPD/VIPFE/DGGFE/UAP-NE 1</t>
  </si>
  <si>
    <t>00081127001</t>
  </si>
  <si>
    <t>De: 00081127001 A:00099021001 TRASPASO A SOL. DE LA DGCP MEDIANTE NOTA CITE: MEFP/VTCP/DGCP/UODP-732/2018 Y NOTA DEL MINISTERIO DE OBRAS PÚBLICAS, SERVICIO Y VIVIENDA CITE:CAR/MOPSV/VMT/DGTA/UTA N°0363/2018, EN CUMPLIMIENTO A LO ESTABLECIDO</t>
  </si>
  <si>
    <t>00078024201</t>
  </si>
  <si>
    <t>De: 00078024201 A:00085024201 TRANSFERENCIA A SOLICITUD DEL MINISTERIO DE HIDROCARBUROS CON NOTA CITE: MHE-03785-DGAA-0407/2018, EN EL MARCO DEL DECRETO SUPREMO N° 3058 DEL 22 DE ENERO DE 2017, QUE CREA EL MINISTERIO DE ENERGÍAS (H.R. 6-25</t>
  </si>
  <si>
    <t>00052011101</t>
  </si>
  <si>
    <t>De: 00052011101 A:00099021001 TRASPASO DE RECURSOS A SOLICITUD DE LA DIRECCIÓN GENERAL DE CRÉDITO PUBLICO S/G NOTA CITE: MEFP/VTCP/DGCP/UODP-760/2018 Y NOTA DEL MINISTERIO DE CULTURAS Y TURISMO CITE: MDCyT/VMT/DESPACHO Nº 291/2018 POR COSTO</t>
  </si>
  <si>
    <t>De: 00066047002 A:00081017007 TRASPASO DE RECURSOS A SOLICITUD DEL MINISTERIO DE PLANIFICACIÓN DEL DESARROLLO S/G NOTA CITE: MDP/VIPFE/DGPP/UP-NE 0613/2018, PARA LA SUPERVISIÓN DEL ESTUDIO "SISTEMA DE DISTRIBUCIÓN DE TRAFICO VEHICULAR EN LA</t>
  </si>
  <si>
    <t>00085024201</t>
  </si>
  <si>
    <t>Dirección General de Administración y Finanzas Territoriales</t>
  </si>
  <si>
    <t>Agencia De Infraestructura En Salud Y Equipamiento Médico</t>
  </si>
  <si>
    <t>Agencia Boliviana De Correos "Correos Bolivia"</t>
  </si>
  <si>
    <t>DETALLE DE OPERACIONES TCR SIN REGULARIZACIÓN</t>
  </si>
  <si>
    <t>CORRESPONDIENTE AL PERIODO DE ENERO A AGOSTO DE 2018</t>
  </si>
  <si>
    <t>CUENTA BANCARIA</t>
  </si>
  <si>
    <t>DENOMINACIÓN</t>
  </si>
  <si>
    <t>CÓD. ENT.</t>
  </si>
  <si>
    <t>DA</t>
  </si>
  <si>
    <t>IMPORTE (Bs)</t>
  </si>
  <si>
    <t>10000003049231</t>
  </si>
  <si>
    <t>TGN - VENTA PASAPORTES CORRIENTES - A NIVEL NACIONAL</t>
  </si>
  <si>
    <t>10000004199746</t>
  </si>
  <si>
    <t>TGN - ZONAS FRANCAS</t>
  </si>
  <si>
    <t>10000004670978</t>
  </si>
  <si>
    <t>AUTORIDAD DE FISC. Y CTROL. SOC. DE AGUA POTABLE Y SANEAM. BASICO</t>
  </si>
  <si>
    <t>10000004696304</t>
  </si>
  <si>
    <t>FNDR-CONTRAPARTE</t>
  </si>
  <si>
    <t>10000004737067</t>
  </si>
  <si>
    <t>MTEPS - DIRECCION GENERAL DE SERVICIO CIVIL</t>
  </si>
  <si>
    <t>10000006036425</t>
  </si>
  <si>
    <t>MTEPS - INGRESOS</t>
  </si>
  <si>
    <t>10000015534569</t>
  </si>
  <si>
    <t>MINISTERIO DE SALUD INGRESOS VENTA DE VALORES FISCALES A NIVEL NACIONAL</t>
  </si>
  <si>
    <t>10000015534642</t>
  </si>
  <si>
    <t>MINISTERIO DE SALUD PROGRAMA AMPLIADO DE INMUNIZACIONES - INGRESOS A NIVEL NACIONAL</t>
  </si>
  <si>
    <t>10000017333464</t>
  </si>
  <si>
    <t>INSTITUTO BOLIVIANO DE LA CEGUERA - CUENTA RECAUDADORA</t>
  </si>
  <si>
    <t>10000024907369</t>
  </si>
  <si>
    <t>MINISTERIO DE ENERGIAS - RECAUDADORA</t>
  </si>
  <si>
    <t>10000025427217</t>
  </si>
  <si>
    <t>MINISTERIO DE EDUCACIÓN - ESFM SIMÓN RODRIGUEZ CTA. RECAUDADORA</t>
  </si>
  <si>
    <t>10000026299491</t>
  </si>
  <si>
    <t>YACIMIENTOS PETROLÍFEROS FISCALES BOLIVIANOS - VENTA DE UREA Y OTROS</t>
  </si>
  <si>
    <t>10000026299508</t>
  </si>
  <si>
    <t>MINISTERIO DE MEDIO AMBIENTE Y AGUA-EVALUACION ECO TOXICOLOGICA - PQUAS</t>
  </si>
  <si>
    <t>10000026505608</t>
  </si>
  <si>
    <t>EMPRESA PUBLICA EDITORIAL DEL ESTADO PLURINACIONAL DE BOLIVIA - PRESTAMO FINPRO</t>
  </si>
  <si>
    <t>10000026546959</t>
  </si>
  <si>
    <t>COVIPOL - RECUPERACIÓN DE PRÉSTAMOS</t>
  </si>
  <si>
    <t>10000026547030</t>
  </si>
  <si>
    <t>COVIPOL - OTROS INGRESOS</t>
  </si>
  <si>
    <t>10000027223019</t>
  </si>
  <si>
    <t>MDCYT - RECURSOS PROPIOS TASA TURISTICA</t>
  </si>
  <si>
    <t>10000027510200</t>
  </si>
  <si>
    <t>YPFB - RECAUDADORA VENTA DE UREA Y OTROS - DCOR</t>
  </si>
  <si>
    <t>10000027514806</t>
  </si>
  <si>
    <t>YPFB - RECAUDADORA VENTA DE UREA Y OTROS - DTCC</t>
  </si>
  <si>
    <t>10000027657200</t>
  </si>
  <si>
    <t>COMITÉ ORGANIZADOR DE LOS XI JUEGOS SURAMERICANOS COCHABAMBA 2018 - RECAUDADORA</t>
  </si>
  <si>
    <t>10000027791496</t>
  </si>
  <si>
    <t>YPFB - RECAUDADORA VENTA DE UREA Y OTROS - DCCH</t>
  </si>
  <si>
    <t>10000028180250</t>
  </si>
  <si>
    <t>EBID - MATRICULAS</t>
  </si>
  <si>
    <t>ACTUALIZADO AL : 7 de septiembre de 2018</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</si>
  <si>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</si>
  <si>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Coordinar Automatización C-21's</t>
  </si>
  <si>
    <t>Lic. Gonzalo Mondaca Michel</t>
  </si>
  <si>
    <t>Jefe de la Unidad de Contabilidad y Cuentas Fiscales
Dirección General de Contabilidad Fiscal
Ministerio de Economía y Finanzas Publicas</t>
  </si>
  <si>
    <r>
      <t xml:space="preserve">Fecha: </t>
    </r>
    <r>
      <rPr>
        <b/>
        <sz val="12"/>
        <rFont val="Arial"/>
        <family val="2"/>
      </rPr>
      <t xml:space="preserve"> 4 - OCTUBRE - 2018</t>
    </r>
  </si>
  <si>
    <t>N/i</t>
  </si>
  <si>
    <t>Empresa Pública Boliviana de Alimentos</t>
  </si>
  <si>
    <t>Empresa Pública Transporte Aéreo Militar</t>
  </si>
  <si>
    <t>O16566940002</t>
  </si>
  <si>
    <t>O16567410002</t>
  </si>
  <si>
    <t>O16566930002</t>
  </si>
  <si>
    <t>O16566840002</t>
  </si>
  <si>
    <t>O16566800002</t>
  </si>
  <si>
    <t>O16566750002</t>
  </si>
  <si>
    <t>O16566730002</t>
  </si>
  <si>
    <t>O16568340002</t>
  </si>
  <si>
    <t>O16568200002</t>
  </si>
  <si>
    <t>O16568120002</t>
  </si>
  <si>
    <t>O16568110002</t>
  </si>
  <si>
    <t>O16567970002</t>
  </si>
  <si>
    <t>O16567790002</t>
  </si>
  <si>
    <t>O16567780002</t>
  </si>
  <si>
    <t>O16567750002</t>
  </si>
  <si>
    <t>O16567620002</t>
  </si>
  <si>
    <t>B16566950002</t>
  </si>
  <si>
    <t>B16566920002</t>
  </si>
  <si>
    <t>B16566890002</t>
  </si>
  <si>
    <t>O16566680002</t>
  </si>
  <si>
    <t>O16566570002</t>
  </si>
  <si>
    <t>O16566500002</t>
  </si>
  <si>
    <t>O16565960002</t>
  </si>
  <si>
    <t>O16565900002</t>
  </si>
  <si>
    <t>O16565600002</t>
  </si>
  <si>
    <t>O16565630002</t>
  </si>
  <si>
    <t>G08247920004</t>
  </si>
  <si>
    <t>F0000136</t>
  </si>
  <si>
    <t>F0000137</t>
  </si>
  <si>
    <t>Q10177460002</t>
  </si>
  <si>
    <t>F0000138</t>
  </si>
  <si>
    <t>O16572000002</t>
  </si>
  <si>
    <t>O16572080002</t>
  </si>
  <si>
    <t>O16572140002</t>
  </si>
  <si>
    <t>O16572150002</t>
  </si>
  <si>
    <t>O16572160002</t>
  </si>
  <si>
    <t>O16571400002</t>
  </si>
  <si>
    <t>O16571550002</t>
  </si>
  <si>
    <t>O16571640002</t>
  </si>
  <si>
    <t>O16571660002</t>
  </si>
  <si>
    <t>O16571700002</t>
  </si>
  <si>
    <t>O16571720002</t>
  </si>
  <si>
    <t>O16571740002</t>
  </si>
  <si>
    <t>O16571760002</t>
  </si>
  <si>
    <t>O16571780002</t>
  </si>
  <si>
    <t>O16571790002</t>
  </si>
  <si>
    <t>O16571810002</t>
  </si>
  <si>
    <t>O16571830002</t>
  </si>
  <si>
    <t>O16571970002</t>
  </si>
  <si>
    <t>O16573020002</t>
  </si>
  <si>
    <t>O16573050002</t>
  </si>
  <si>
    <t>O16573140002</t>
  </si>
  <si>
    <t>O16573310002</t>
  </si>
  <si>
    <t>O16573360002</t>
  </si>
  <si>
    <t>O16573440002</t>
  </si>
  <si>
    <t>O16573580002</t>
  </si>
  <si>
    <t>O16572640002</t>
  </si>
  <si>
    <t>O16572770002</t>
  </si>
  <si>
    <t>O16572790002</t>
  </si>
  <si>
    <t>O16572810002</t>
  </si>
  <si>
    <t>O16572820002</t>
  </si>
  <si>
    <t>O16572850002</t>
  </si>
  <si>
    <t>O16572870002</t>
  </si>
  <si>
    <t>O16572880002</t>
  </si>
  <si>
    <t>O16572900002</t>
  </si>
  <si>
    <t>O16572910002</t>
  </si>
  <si>
    <t>O16572960002</t>
  </si>
  <si>
    <t>O16572980002</t>
  </si>
  <si>
    <t>O16572990002</t>
  </si>
  <si>
    <t>O16573010002</t>
  </si>
  <si>
    <t>B16570210002</t>
  </si>
  <si>
    <t>B16570480002</t>
  </si>
  <si>
    <t>B16570800002</t>
  </si>
  <si>
    <t>B16571690002</t>
  </si>
  <si>
    <t>O16570960002</t>
  </si>
  <si>
    <t>O16571000002</t>
  </si>
  <si>
    <t>O16571090002</t>
  </si>
  <si>
    <t>O16571110002</t>
  </si>
  <si>
    <t>O16571120002</t>
  </si>
  <si>
    <t>O16571130002</t>
  </si>
  <si>
    <t>O16571140002</t>
  </si>
  <si>
    <t>O16571310002</t>
  </si>
  <si>
    <t>O16570070002</t>
  </si>
  <si>
    <t>O16570090002</t>
  </si>
  <si>
    <t>O16570330002</t>
  </si>
  <si>
    <t>O16570340002</t>
  </si>
  <si>
    <t>O16570560002</t>
  </si>
  <si>
    <t>O16570580002</t>
  </si>
  <si>
    <t>O16570610002</t>
  </si>
  <si>
    <t>O16570770002</t>
  </si>
  <si>
    <t>O16570820002</t>
  </si>
  <si>
    <t>S09317080001</t>
  </si>
  <si>
    <t>G08257050003</t>
  </si>
  <si>
    <t>G08257040005</t>
  </si>
  <si>
    <t>G08257040004</t>
  </si>
  <si>
    <t>G08257010003</t>
  </si>
  <si>
    <t>G08257000004</t>
  </si>
  <si>
    <t>G08256990003</t>
  </si>
  <si>
    <t>G08256980004</t>
  </si>
  <si>
    <t>G08256950004</t>
  </si>
  <si>
    <t>F0000139</t>
  </si>
  <si>
    <t>G08258120003</t>
  </si>
  <si>
    <t>G08259480004</t>
  </si>
  <si>
    <t>G08260790002</t>
  </si>
  <si>
    <t>G08260780001</t>
  </si>
  <si>
    <t>G08260800001</t>
  </si>
  <si>
    <t>F0000140</t>
  </si>
  <si>
    <t>Q10181810002</t>
  </si>
  <si>
    <t>G08264120003</t>
  </si>
  <si>
    <t>G08264110001</t>
  </si>
  <si>
    <t>S09317290003</t>
  </si>
  <si>
    <t>G08262790004</t>
  </si>
  <si>
    <t>G08260850004</t>
  </si>
  <si>
    <t>S09317510003</t>
  </si>
  <si>
    <t>S09317600001</t>
  </si>
  <si>
    <t>I00769490002</t>
  </si>
  <si>
    <t>O16576420002</t>
  </si>
  <si>
    <t>O16576170002</t>
  </si>
  <si>
    <t>O16576830002</t>
  </si>
  <si>
    <t>O16576910002</t>
  </si>
  <si>
    <t>O16576930002</t>
  </si>
  <si>
    <t>O16576990002</t>
  </si>
  <si>
    <t>O16575030002</t>
  </si>
  <si>
    <t>O16575290002</t>
  </si>
  <si>
    <t>O16575340002</t>
  </si>
  <si>
    <t>O16575350002</t>
  </si>
  <si>
    <t>O16575540002</t>
  </si>
  <si>
    <t>O16575560002</t>
  </si>
  <si>
    <t>O16575640002</t>
  </si>
  <si>
    <t>O16575660002</t>
  </si>
  <si>
    <t>O16575930002</t>
  </si>
  <si>
    <t>O16575990002</t>
  </si>
  <si>
    <t>O16576110002</t>
  </si>
  <si>
    <t>O16576120002</t>
  </si>
  <si>
    <t>O16578130002</t>
  </si>
  <si>
    <t>O16578410002</t>
  </si>
  <si>
    <t>O16577460002</t>
  </si>
  <si>
    <t>O16577480002</t>
  </si>
  <si>
    <t>O16577630002</t>
  </si>
  <si>
    <t>O16577720002</t>
  </si>
  <si>
    <t>O16577740002</t>
  </si>
  <si>
    <t>B16576210002</t>
  </si>
  <si>
    <t>B16575450002</t>
  </si>
  <si>
    <t>B16575760002</t>
  </si>
  <si>
    <t>B16575940002</t>
  </si>
  <si>
    <t>O16574750002</t>
  </si>
  <si>
    <t>O16574780002</t>
  </si>
  <si>
    <t>O16574810002</t>
  </si>
  <si>
    <t>O16575010002</t>
  </si>
  <si>
    <t>F0000141</t>
  </si>
  <si>
    <t>G08269240003</t>
  </si>
  <si>
    <t>G08269290004</t>
  </si>
  <si>
    <t>G08269280004</t>
  </si>
  <si>
    <t>G08269340010</t>
  </si>
  <si>
    <t>G08269350004</t>
  </si>
  <si>
    <t>G08269350005</t>
  </si>
  <si>
    <t>G08272460002</t>
  </si>
  <si>
    <t>G08272480002</t>
  </si>
  <si>
    <t>G08272500002</t>
  </si>
  <si>
    <t>G08272520002</t>
  </si>
  <si>
    <t>G08272540002</t>
  </si>
  <si>
    <t>G08272450001</t>
  </si>
  <si>
    <t>G08272470001</t>
  </si>
  <si>
    <t>G08272490001</t>
  </si>
  <si>
    <t>G08272510001</t>
  </si>
  <si>
    <t>G08272530001</t>
  </si>
  <si>
    <t>G08272550001</t>
  </si>
  <si>
    <t>S09317820004</t>
  </si>
  <si>
    <t>S09318140001</t>
  </si>
  <si>
    <t>S09317960003</t>
  </si>
  <si>
    <t>S09317960001</t>
  </si>
  <si>
    <t>G08275810003</t>
  </si>
  <si>
    <t>G08275740004</t>
  </si>
  <si>
    <t>G08278480005</t>
  </si>
  <si>
    <t>G08278480004</t>
  </si>
  <si>
    <t>G08278510002</t>
  </si>
  <si>
    <t>S09318540002</t>
  </si>
  <si>
    <t>G08278520001</t>
  </si>
  <si>
    <t>S09318540003</t>
  </si>
  <si>
    <t>S09318040001</t>
  </si>
  <si>
    <t>S09318040004</t>
  </si>
  <si>
    <t>S09318470003</t>
  </si>
  <si>
    <t>S09318510001</t>
  </si>
  <si>
    <t>O16581600002</t>
  </si>
  <si>
    <t>O16581610002</t>
  </si>
  <si>
    <t>O16581640002</t>
  </si>
  <si>
    <t>O16581710002</t>
  </si>
  <si>
    <t>O16581760002</t>
  </si>
  <si>
    <t>O16581780002</t>
  </si>
  <si>
    <t>O16581820002</t>
  </si>
  <si>
    <t>O16581860002</t>
  </si>
  <si>
    <t>O16581910002</t>
  </si>
  <si>
    <t>O16582010002</t>
  </si>
  <si>
    <t>O16582040002</t>
  </si>
  <si>
    <t>O16580210002</t>
  </si>
  <si>
    <t>O16580400002</t>
  </si>
  <si>
    <t>O16580630002</t>
  </si>
  <si>
    <t>O16580660002</t>
  </si>
  <si>
    <t>O16580810002</t>
  </si>
  <si>
    <t>O16580920002</t>
  </si>
  <si>
    <t>O16581360002</t>
  </si>
  <si>
    <t>O16581580002</t>
  </si>
  <si>
    <t>O16582610002</t>
  </si>
  <si>
    <t>O16583070002</t>
  </si>
  <si>
    <t>O16582080002</t>
  </si>
  <si>
    <t>O16582110002</t>
  </si>
  <si>
    <t>O16582120002</t>
  </si>
  <si>
    <t>O16582130002</t>
  </si>
  <si>
    <t>O16582190002</t>
  </si>
  <si>
    <t>O16582330002</t>
  </si>
  <si>
    <t>O16582380002</t>
  </si>
  <si>
    <t>O16582440002</t>
  </si>
  <si>
    <t>B16580500002</t>
  </si>
  <si>
    <t>B16580580002</t>
  </si>
  <si>
    <t>B16580600002</t>
  </si>
  <si>
    <t>B16580690002</t>
  </si>
  <si>
    <t>B16581060002</t>
  </si>
  <si>
    <t>B16581130002</t>
  </si>
  <si>
    <t>B16581190002</t>
  </si>
  <si>
    <t>B16581210002</t>
  </si>
  <si>
    <t>B16581330002</t>
  </si>
  <si>
    <t>B16581340002</t>
  </si>
  <si>
    <t>B16579670002</t>
  </si>
  <si>
    <t>B16579930002</t>
  </si>
  <si>
    <t>B16580100002</t>
  </si>
  <si>
    <t>B16580130002</t>
  </si>
  <si>
    <t>B16580220002</t>
  </si>
  <si>
    <t>B16580240002</t>
  </si>
  <si>
    <t>B16580270002</t>
  </si>
  <si>
    <t>B16580280002</t>
  </si>
  <si>
    <t>B16580330002</t>
  </si>
  <si>
    <t>B16580380002</t>
  </si>
  <si>
    <t>B16580430002</t>
  </si>
  <si>
    <t>B16580470002</t>
  </si>
  <si>
    <t>O16580030002</t>
  </si>
  <si>
    <t>O16580040002</t>
  </si>
  <si>
    <t>O16580050002</t>
  </si>
  <si>
    <t>O16580070002</t>
  </si>
  <si>
    <t>O16580080002</t>
  </si>
  <si>
    <t>O16580090002</t>
  </si>
  <si>
    <t>O16580110002</t>
  </si>
  <si>
    <t>O16580120002</t>
  </si>
  <si>
    <t>O16580140002</t>
  </si>
  <si>
    <t>O16580150002</t>
  </si>
  <si>
    <t>O16580170002</t>
  </si>
  <si>
    <t>O16580200002</t>
  </si>
  <si>
    <t>G08280490005</t>
  </si>
  <si>
    <t>G08280490004</t>
  </si>
  <si>
    <t>G08280500004</t>
  </si>
  <si>
    <t>F0000146</t>
  </si>
  <si>
    <t>G08284760002</t>
  </si>
  <si>
    <t>G08284780002</t>
  </si>
  <si>
    <t>G08284800002</t>
  </si>
  <si>
    <t>G08284840002</t>
  </si>
  <si>
    <t>J03451270002</t>
  </si>
  <si>
    <t>Q10190370002</t>
  </si>
  <si>
    <t>Q10190400002</t>
  </si>
  <si>
    <t>S09318790002</t>
  </si>
  <si>
    <t>G08283490004</t>
  </si>
  <si>
    <t>G08284770001</t>
  </si>
  <si>
    <t>S09318790003</t>
  </si>
  <si>
    <t>S09318730003</t>
  </si>
  <si>
    <t>S09318730001</t>
  </si>
  <si>
    <t>G08284850001</t>
  </si>
  <si>
    <t>G08284810001</t>
  </si>
  <si>
    <t>G08284790001</t>
  </si>
  <si>
    <t>G08289470002</t>
  </si>
  <si>
    <t>G08289480001</t>
  </si>
  <si>
    <t>G08291090001</t>
  </si>
  <si>
    <t>S09318970001</t>
  </si>
  <si>
    <t>G08291140001</t>
  </si>
  <si>
    <t>G08291190001</t>
  </si>
  <si>
    <t>O16587590002</t>
  </si>
  <si>
    <t>O16587490002</t>
  </si>
  <si>
    <t>O16587210002</t>
  </si>
  <si>
    <t>O16587090002</t>
  </si>
  <si>
    <t>O16586950002</t>
  </si>
  <si>
    <t>O16586690002</t>
  </si>
  <si>
    <t>O16587680002</t>
  </si>
  <si>
    <t>O16587720002</t>
  </si>
  <si>
    <t>O16587740002</t>
  </si>
  <si>
    <t>O16587770002</t>
  </si>
  <si>
    <t>O16587810002</t>
  </si>
  <si>
    <t>O16587840002</t>
  </si>
  <si>
    <t>O16587870002</t>
  </si>
  <si>
    <t>O16587910002</t>
  </si>
  <si>
    <t>O16585270002</t>
  </si>
  <si>
    <t>O16585560002</t>
  </si>
  <si>
    <t>O16585690002</t>
  </si>
  <si>
    <t>O16585700002</t>
  </si>
  <si>
    <t>O16585710002</t>
  </si>
  <si>
    <t>O16585750002</t>
  </si>
  <si>
    <t>O16586210002</t>
  </si>
  <si>
    <t>O16586280002</t>
  </si>
  <si>
    <t>O16586430002</t>
  </si>
  <si>
    <t>O16586580002</t>
  </si>
  <si>
    <t>O16587930002</t>
  </si>
  <si>
    <t>O16588570002</t>
  </si>
  <si>
    <t>O16588610002</t>
  </si>
  <si>
    <t>O16589060002</t>
  </si>
  <si>
    <t>B16585070002</t>
  </si>
  <si>
    <t>B16585140002</t>
  </si>
  <si>
    <t>B16585350002</t>
  </si>
  <si>
    <t>B16585360002</t>
  </si>
  <si>
    <t>B16585390002</t>
  </si>
  <si>
    <t>B16585410002</t>
  </si>
  <si>
    <t>B16585680002</t>
  </si>
  <si>
    <t>B16585760002</t>
  </si>
  <si>
    <t>O16584840002</t>
  </si>
  <si>
    <t>O16584980002</t>
  </si>
  <si>
    <t>O16584990002</t>
  </si>
  <si>
    <t>O16585120002</t>
  </si>
  <si>
    <t>O16585200002</t>
  </si>
  <si>
    <t>O16585230002</t>
  </si>
  <si>
    <t>F0000147</t>
  </si>
  <si>
    <t>F0000148</t>
  </si>
  <si>
    <t>F0000149</t>
  </si>
  <si>
    <t>G08294670002</t>
  </si>
  <si>
    <t>G08294710002</t>
  </si>
  <si>
    <t>G08294770002</t>
  </si>
  <si>
    <t>G08292430003</t>
  </si>
  <si>
    <t>G08292460003</t>
  </si>
  <si>
    <t>G08292810004</t>
  </si>
  <si>
    <t>G08292810005</t>
  </si>
  <si>
    <t>G08292820004</t>
  </si>
  <si>
    <t>G08292820005</t>
  </si>
  <si>
    <t>G08292830004</t>
  </si>
  <si>
    <t>G08292830005</t>
  </si>
  <si>
    <t>G08292840004</t>
  </si>
  <si>
    <t>G08292840005</t>
  </si>
  <si>
    <t>G08292850004</t>
  </si>
  <si>
    <t>G08292850005</t>
  </si>
  <si>
    <t>G08294680001</t>
  </si>
  <si>
    <t>G08294720001</t>
  </si>
  <si>
    <t>G08294740001</t>
  </si>
  <si>
    <t>G08294760001</t>
  </si>
  <si>
    <t>G08294780001</t>
  </si>
  <si>
    <t>S09319220003</t>
  </si>
  <si>
    <t>G08292440003</t>
  </si>
  <si>
    <t>F0000151</t>
  </si>
  <si>
    <t>J03451760002</t>
  </si>
  <si>
    <t>Q10199650002</t>
  </si>
  <si>
    <t>Q10199680002</t>
  </si>
  <si>
    <t>S09319860002</t>
  </si>
  <si>
    <t>S09319690001</t>
  </si>
  <si>
    <t>S09319690003</t>
  </si>
  <si>
    <t>G08301040002</t>
  </si>
  <si>
    <t>G08301160002</t>
  </si>
  <si>
    <t>G08301140002</t>
  </si>
  <si>
    <t>G08301050001</t>
  </si>
  <si>
    <t>G08301150001</t>
  </si>
  <si>
    <t>G08301170001</t>
  </si>
  <si>
    <t>G08301190001</t>
  </si>
  <si>
    <t>G08301210001</t>
  </si>
  <si>
    <t>G08301230001</t>
  </si>
  <si>
    <t>S09320080003</t>
  </si>
  <si>
    <t>S09320140001</t>
  </si>
  <si>
    <t>S09320350001</t>
  </si>
  <si>
    <t>S09320350003</t>
  </si>
  <si>
    <t>L00044570009</t>
  </si>
  <si>
    <t>L00044570008</t>
  </si>
  <si>
    <t>O16592570002</t>
  </si>
  <si>
    <t>O16592580002</t>
  </si>
  <si>
    <t>O16592590002</t>
  </si>
  <si>
    <t>O16592600002</t>
  </si>
  <si>
    <t>O16592890002</t>
  </si>
  <si>
    <t>O16593200002</t>
  </si>
  <si>
    <t>O16593280002</t>
  </si>
  <si>
    <t>O16593360002</t>
  </si>
  <si>
    <t>O16593510002</t>
  </si>
  <si>
    <t>O16592460002</t>
  </si>
  <si>
    <t>O16592260002</t>
  </si>
  <si>
    <t>O16592230002</t>
  </si>
  <si>
    <t>O16592200002</t>
  </si>
  <si>
    <t>O16592120002</t>
  </si>
  <si>
    <t>O16592100002</t>
  </si>
  <si>
    <t>O16591970002</t>
  </si>
  <si>
    <t>O16591680002</t>
  </si>
  <si>
    <t>O16591490002</t>
  </si>
  <si>
    <t>O16591440002</t>
  </si>
  <si>
    <t>O16594630002</t>
  </si>
  <si>
    <t>O16594350002</t>
  </si>
  <si>
    <t>O16594330002</t>
  </si>
  <si>
    <t>O16594270002</t>
  </si>
  <si>
    <t>O16594200002</t>
  </si>
  <si>
    <t>O16594190002</t>
  </si>
  <si>
    <t>O16593830002</t>
  </si>
  <si>
    <t>O16593790002</t>
  </si>
  <si>
    <t>O16593570002</t>
  </si>
  <si>
    <t>B16592090002</t>
  </si>
  <si>
    <t>B16592050002</t>
  </si>
  <si>
    <t>B16591610002</t>
  </si>
  <si>
    <t>B16591510002</t>
  </si>
  <si>
    <t>B16591480002</t>
  </si>
  <si>
    <t>B16591460002</t>
  </si>
  <si>
    <t>B16591450002</t>
  </si>
  <si>
    <t>B16591300002</t>
  </si>
  <si>
    <t>B16591120002</t>
  </si>
  <si>
    <t>B16590800002</t>
  </si>
  <si>
    <t>O16591270002</t>
  </si>
  <si>
    <t>O16591230002</t>
  </si>
  <si>
    <t>O16591130002</t>
  </si>
  <si>
    <t>O16591020002</t>
  </si>
  <si>
    <t>G08303990004</t>
  </si>
  <si>
    <t>G08307800002</t>
  </si>
  <si>
    <t>G08307820002</t>
  </si>
  <si>
    <t>S09320600002</t>
  </si>
  <si>
    <t>S09320600003</t>
  </si>
  <si>
    <t>F0000154</t>
  </si>
  <si>
    <t>G08305340001</t>
  </si>
  <si>
    <t>G08307810001</t>
  </si>
  <si>
    <t>G08307830001</t>
  </si>
  <si>
    <t>G08307930002</t>
  </si>
  <si>
    <t>S09320500002</t>
  </si>
  <si>
    <t>G08307940001</t>
  </si>
  <si>
    <t>G08307960001</t>
  </si>
  <si>
    <t>G08307980001</t>
  </si>
  <si>
    <t>G08308000001</t>
  </si>
  <si>
    <t>Q10203800002</t>
  </si>
  <si>
    <t>G08312500002</t>
  </si>
  <si>
    <t>G08312520002</t>
  </si>
  <si>
    <t>Q10205170002</t>
  </si>
  <si>
    <t>Q10205880002</t>
  </si>
  <si>
    <t>G08312510001</t>
  </si>
  <si>
    <t>G08312530001</t>
  </si>
  <si>
    <t>G08313980002</t>
  </si>
  <si>
    <t>G08313990001</t>
  </si>
  <si>
    <t>G08314020001</t>
  </si>
  <si>
    <t>S09321550004</t>
  </si>
  <si>
    <t>S09321550005</t>
  </si>
  <si>
    <t>F0000156</t>
  </si>
  <si>
    <t>O16597730002</t>
  </si>
  <si>
    <t>O16597770002</t>
  </si>
  <si>
    <t>O16598520002</t>
  </si>
  <si>
    <t>O16597410002</t>
  </si>
  <si>
    <t>O16597400002</t>
  </si>
  <si>
    <t>O16597190002</t>
  </si>
  <si>
    <t>O16597020002</t>
  </si>
  <si>
    <t>O16597010002</t>
  </si>
  <si>
    <t>O16597000002</t>
  </si>
  <si>
    <t>O16596910002</t>
  </si>
  <si>
    <t>O16598650002</t>
  </si>
  <si>
    <t>O16598720002</t>
  </si>
  <si>
    <t>O16598880002</t>
  </si>
  <si>
    <t>O16599460002</t>
  </si>
  <si>
    <t>O16599610002</t>
  </si>
  <si>
    <t>B16597610002</t>
  </si>
  <si>
    <t>B16597240002</t>
  </si>
  <si>
    <t>B16597220002</t>
  </si>
  <si>
    <t>B16597110002</t>
  </si>
  <si>
    <t>B16596290002</t>
  </si>
  <si>
    <t>B16596340002</t>
  </si>
  <si>
    <t>B16596390002</t>
  </si>
  <si>
    <t>B16596670002</t>
  </si>
  <si>
    <t>O16596650002</t>
  </si>
  <si>
    <t>O16596600002</t>
  </si>
  <si>
    <t>O16596470002</t>
  </si>
  <si>
    <t>O16596210002</t>
  </si>
  <si>
    <t>O16596190002</t>
  </si>
  <si>
    <t>G08319780002</t>
  </si>
  <si>
    <t>G08325170002</t>
  </si>
  <si>
    <t>G08325230002</t>
  </si>
  <si>
    <t>G08326520002</t>
  </si>
  <si>
    <t>J03452890002</t>
  </si>
  <si>
    <t>Q10210560002</t>
  </si>
  <si>
    <t>S09324330002</t>
  </si>
  <si>
    <t>S09323360001</t>
  </si>
  <si>
    <t>S09323360004</t>
  </si>
  <si>
    <t>S09324290003</t>
  </si>
  <si>
    <t>S09324400001</t>
  </si>
  <si>
    <t>S09324400004</t>
  </si>
  <si>
    <t>S09324430001</t>
  </si>
  <si>
    <t>S09324430004</t>
  </si>
  <si>
    <t>S09324440001</t>
  </si>
  <si>
    <t>S09324570001</t>
  </si>
  <si>
    <t>S09324590001</t>
  </si>
  <si>
    <t>S09324590004</t>
  </si>
  <si>
    <t>S09324600001</t>
  </si>
  <si>
    <t>S09324600004</t>
  </si>
  <si>
    <t>F0000157</t>
  </si>
  <si>
    <t>G08315950004</t>
  </si>
  <si>
    <t>G08315960003</t>
  </si>
  <si>
    <t>G08315970004</t>
  </si>
  <si>
    <t>G08315970005</t>
  </si>
  <si>
    <t>G08315980004</t>
  </si>
  <si>
    <t>G08315980005</t>
  </si>
  <si>
    <t>G08315990004</t>
  </si>
  <si>
    <t>G08315990005</t>
  </si>
  <si>
    <t>G08317140003</t>
  </si>
  <si>
    <t>G08318430003</t>
  </si>
  <si>
    <t>G08319790001</t>
  </si>
  <si>
    <t>G08323290003</t>
  </si>
  <si>
    <t>G08323320004</t>
  </si>
  <si>
    <t>G08325180001</t>
  </si>
  <si>
    <t>G08325200001</t>
  </si>
  <si>
    <t>G08325240001</t>
  </si>
  <si>
    <t>G08326530001</t>
  </si>
  <si>
    <t>G08327510001</t>
  </si>
  <si>
    <t>O16602870002</t>
  </si>
  <si>
    <t>O16602960002</t>
  </si>
  <si>
    <t>O16603080002</t>
  </si>
  <si>
    <t>O16603220002</t>
  </si>
  <si>
    <t>O16602120002</t>
  </si>
  <si>
    <t>O16601630002</t>
  </si>
  <si>
    <t>O16601590002</t>
  </si>
  <si>
    <t>O16601510002</t>
  </si>
  <si>
    <t>O16601420002</t>
  </si>
  <si>
    <t>O16601300002</t>
  </si>
  <si>
    <t>O16601260002</t>
  </si>
  <si>
    <t>O16601070002</t>
  </si>
  <si>
    <t>O16601030002</t>
  </si>
  <si>
    <t>O16604550002</t>
  </si>
  <si>
    <t>O16604140002</t>
  </si>
  <si>
    <t>O16604100002</t>
  </si>
  <si>
    <t>O16604090002</t>
  </si>
  <si>
    <t>O16603560002</t>
  </si>
  <si>
    <t>O16603450002</t>
  </si>
  <si>
    <t>O16603400002</t>
  </si>
  <si>
    <t>O16603390002</t>
  </si>
  <si>
    <t>O16603350002</t>
  </si>
  <si>
    <t>O16603290002</t>
  </si>
  <si>
    <t>O16603270002</t>
  </si>
  <si>
    <t>O16603260002</t>
  </si>
  <si>
    <t>B16602340002</t>
  </si>
  <si>
    <t>B16602330002</t>
  </si>
  <si>
    <t>B16602190002</t>
  </si>
  <si>
    <t>B16602110002</t>
  </si>
  <si>
    <t>B16602090002</t>
  </si>
  <si>
    <t>B16602040002</t>
  </si>
  <si>
    <t>B16601790002</t>
  </si>
  <si>
    <t>B16601780002</t>
  </si>
  <si>
    <t>B16601730002</t>
  </si>
  <si>
    <t>B16601710002</t>
  </si>
  <si>
    <t>B16601700002</t>
  </si>
  <si>
    <t>B16601690002</t>
  </si>
  <si>
    <t>B16601670002</t>
  </si>
  <si>
    <t>B16601660002</t>
  </si>
  <si>
    <t>B16601480002</t>
  </si>
  <si>
    <t>B16600840002</t>
  </si>
  <si>
    <t>B16600830002</t>
  </si>
  <si>
    <t>O16601020002</t>
  </si>
  <si>
    <t>O16601010002</t>
  </si>
  <si>
    <t>O16601000002</t>
  </si>
  <si>
    <t>O16600980002</t>
  </si>
  <si>
    <t>G08328360005</t>
  </si>
  <si>
    <t>G08328360004</t>
  </si>
  <si>
    <t>G08332870002</t>
  </si>
  <si>
    <t>G08332890002</t>
  </si>
  <si>
    <t>G08332950002</t>
  </si>
  <si>
    <t>G08332820004</t>
  </si>
  <si>
    <t>G08332820005</t>
  </si>
  <si>
    <t>G08332860001</t>
  </si>
  <si>
    <t>G08332880001</t>
  </si>
  <si>
    <t>G08332900001</t>
  </si>
  <si>
    <t>G08332960001</t>
  </si>
  <si>
    <t>G08336290004</t>
  </si>
  <si>
    <t>Q10215070002</t>
  </si>
  <si>
    <t>S09324920001</t>
  </si>
  <si>
    <t>F0000158</t>
  </si>
  <si>
    <t>G08339000002</t>
  </si>
  <si>
    <t>Q10215480002</t>
  </si>
  <si>
    <t>Q10215500002</t>
  </si>
  <si>
    <t>S09325160003</t>
  </si>
  <si>
    <t>S09325160001</t>
  </si>
  <si>
    <t>G08339010001</t>
  </si>
  <si>
    <t>G08337770001</t>
  </si>
  <si>
    <t>G08337740001</t>
  </si>
  <si>
    <t>J03453500002</t>
  </si>
  <si>
    <t>O16606910002</t>
  </si>
  <si>
    <t>O16606960002</t>
  </si>
  <si>
    <t>O16606990002</t>
  </si>
  <si>
    <t>O16607020002</t>
  </si>
  <si>
    <t>O16607050002</t>
  </si>
  <si>
    <t>O16607390002</t>
  </si>
  <si>
    <t>O16607410002</t>
  </si>
  <si>
    <t>O16606030002</t>
  </si>
  <si>
    <t>O16606180002</t>
  </si>
  <si>
    <t>O16606220002</t>
  </si>
  <si>
    <t>O16606300002</t>
  </si>
  <si>
    <t>O16606460002</t>
  </si>
  <si>
    <t>O16606480002</t>
  </si>
  <si>
    <t>O16606670002</t>
  </si>
  <si>
    <t>O16608860002</t>
  </si>
  <si>
    <t>O16608910002</t>
  </si>
  <si>
    <t>O16607920002</t>
  </si>
  <si>
    <t>O16607940002</t>
  </si>
  <si>
    <t>O16608160002</t>
  </si>
  <si>
    <t>O16608250002</t>
  </si>
  <si>
    <t>O16608350002</t>
  </si>
  <si>
    <t>O16608370002</t>
  </si>
  <si>
    <t>O16608380002</t>
  </si>
  <si>
    <t>O16608390002</t>
  </si>
  <si>
    <t>O16608400002</t>
  </si>
  <si>
    <t>O16608580002</t>
  </si>
  <si>
    <t>B16606920002</t>
  </si>
  <si>
    <t>B16606940002</t>
  </si>
  <si>
    <t>B16607000002</t>
  </si>
  <si>
    <t>B16607070002</t>
  </si>
  <si>
    <t>B16607080002</t>
  </si>
  <si>
    <t>B16607150002</t>
  </si>
  <si>
    <t>B16607170002</t>
  </si>
  <si>
    <t>B16605730002</t>
  </si>
  <si>
    <t>B16605940002</t>
  </si>
  <si>
    <t>B16606110002</t>
  </si>
  <si>
    <t>B16606620002</t>
  </si>
  <si>
    <t>B16606680002</t>
  </si>
  <si>
    <t>B16606900002</t>
  </si>
  <si>
    <t>F0000160</t>
  </si>
  <si>
    <t>F0000161</t>
  </si>
  <si>
    <t>G08344460002</t>
  </si>
  <si>
    <t>J03453670002</t>
  </si>
  <si>
    <t>J03453680002</t>
  </si>
  <si>
    <t>G08342970003</t>
  </si>
  <si>
    <t>S09325800003</t>
  </si>
  <si>
    <t>G08344450004</t>
  </si>
  <si>
    <t>G08344450005</t>
  </si>
  <si>
    <t>G08344470001</t>
  </si>
  <si>
    <t>S09325390001</t>
  </si>
  <si>
    <t>S09325690003</t>
  </si>
  <si>
    <t>S09325800001</t>
  </si>
  <si>
    <t>S09325370003</t>
  </si>
  <si>
    <t>Q10220020002</t>
  </si>
  <si>
    <t>G08349660004</t>
  </si>
  <si>
    <t>G08349670004</t>
  </si>
  <si>
    <t>G08349680002</t>
  </si>
  <si>
    <t>Q10221160002</t>
  </si>
  <si>
    <t>G08349690001</t>
  </si>
  <si>
    <t>S09325620001</t>
  </si>
  <si>
    <t>S09325620004</t>
  </si>
  <si>
    <t>S09325930001</t>
  </si>
  <si>
    <t>G08351350001</t>
  </si>
  <si>
    <t>G08351330001</t>
  </si>
  <si>
    <t>G08351310001</t>
  </si>
  <si>
    <t>F0000163</t>
  </si>
  <si>
    <t>S09326150002</t>
  </si>
  <si>
    <t>S09326150003</t>
  </si>
  <si>
    <t>O16611950002</t>
  </si>
  <si>
    <t>O16611910002</t>
  </si>
  <si>
    <t>O16611630002</t>
  </si>
  <si>
    <t>O16611360002</t>
  </si>
  <si>
    <t>O16611240002</t>
  </si>
  <si>
    <t>O16611180002</t>
  </si>
  <si>
    <t>O16611170002</t>
  </si>
  <si>
    <t>O16613070002</t>
  </si>
  <si>
    <t>O16613200002</t>
  </si>
  <si>
    <t>O16613620002</t>
  </si>
  <si>
    <t>O16610500002</t>
  </si>
  <si>
    <t>O16610530002</t>
  </si>
  <si>
    <t>O16610550002</t>
  </si>
  <si>
    <t>O16610570002</t>
  </si>
  <si>
    <t>O16610610002</t>
  </si>
  <si>
    <t>O16610640002</t>
  </si>
  <si>
    <t>O16610680002</t>
  </si>
  <si>
    <t>O16610710002</t>
  </si>
  <si>
    <t>O16610730002</t>
  </si>
  <si>
    <t>O16610760002</t>
  </si>
  <si>
    <t>O16610790002</t>
  </si>
  <si>
    <t>O16610830002</t>
  </si>
  <si>
    <t>O16610840002</t>
  </si>
  <si>
    <t>O16610880002</t>
  </si>
  <si>
    <t>O16611130002</t>
  </si>
  <si>
    <t>O16611150002</t>
  </si>
  <si>
    <t>O16616210002</t>
  </si>
  <si>
    <t>O16616310002</t>
  </si>
  <si>
    <t>O16616320002</t>
  </si>
  <si>
    <t>O16616340002</t>
  </si>
  <si>
    <t>O16616370002</t>
  </si>
  <si>
    <t>O16616380002</t>
  </si>
  <si>
    <t>O16616390002</t>
  </si>
  <si>
    <t>O16616400002</t>
  </si>
  <si>
    <t>O16616410002</t>
  </si>
  <si>
    <t>O16614080002</t>
  </si>
  <si>
    <t>O16614350002</t>
  </si>
  <si>
    <t>O16614360002</t>
  </si>
  <si>
    <t>O16614410002</t>
  </si>
  <si>
    <t>O16614770002</t>
  </si>
  <si>
    <t>O16614880002</t>
  </si>
  <si>
    <t>O16614970002</t>
  </si>
  <si>
    <t>O16615020002</t>
  </si>
  <si>
    <t>O16615030002</t>
  </si>
  <si>
    <t>O16615210002</t>
  </si>
  <si>
    <t>O16615800002</t>
  </si>
  <si>
    <t>B16612160002</t>
  </si>
  <si>
    <t>B16612200002</t>
  </si>
  <si>
    <t>B16612270002</t>
  </si>
  <si>
    <t>B16612360002</t>
  </si>
  <si>
    <t>B16612370002</t>
  </si>
  <si>
    <t>B16612390002</t>
  </si>
  <si>
    <t>B16612400002</t>
  </si>
  <si>
    <t>B16612510002</t>
  </si>
  <si>
    <t>B16612800002</t>
  </si>
  <si>
    <t>B16612820002</t>
  </si>
  <si>
    <t>B16612890002</t>
  </si>
  <si>
    <t>B16613010002</t>
  </si>
  <si>
    <t>B16613060002</t>
  </si>
  <si>
    <t>B16613080002</t>
  </si>
  <si>
    <t>B16613150002</t>
  </si>
  <si>
    <t>B16613240002</t>
  </si>
  <si>
    <t>B16610560002</t>
  </si>
  <si>
    <t>B16610600002</t>
  </si>
  <si>
    <t>B16611650002</t>
  </si>
  <si>
    <t>O16610450002</t>
  </si>
  <si>
    <t>O16610470002</t>
  </si>
  <si>
    <t>B16613280002</t>
  </si>
  <si>
    <t>B16613310002</t>
  </si>
  <si>
    <t>G08354000002</t>
  </si>
  <si>
    <t>G08353980002</t>
  </si>
  <si>
    <t>G08353990001</t>
  </si>
  <si>
    <t>G08353930001</t>
  </si>
  <si>
    <t>G08353910001</t>
  </si>
  <si>
    <t>G08353890001</t>
  </si>
  <si>
    <t>G08354010001</t>
  </si>
  <si>
    <t>G08356420002</t>
  </si>
  <si>
    <t>G08356470002</t>
  </si>
  <si>
    <t>G08356430001</t>
  </si>
  <si>
    <t>G08356450004</t>
  </si>
  <si>
    <t>G08356480001</t>
  </si>
  <si>
    <t>F0000164</t>
  </si>
  <si>
    <t>S09326470003</t>
  </si>
  <si>
    <t>S09326470001</t>
  </si>
  <si>
    <t>G08359530004</t>
  </si>
  <si>
    <t>G08359510004</t>
  </si>
  <si>
    <t>G08359540004</t>
  </si>
  <si>
    <t>G08359560004</t>
  </si>
  <si>
    <t>G08359570004</t>
  </si>
  <si>
    <t>G08359550004</t>
  </si>
  <si>
    <t>Q10225910002</t>
  </si>
  <si>
    <t>G08362800001</t>
  </si>
  <si>
    <t>S09326810003</t>
  </si>
  <si>
    <t>S09327010003</t>
  </si>
  <si>
    <t>S09327000003</t>
  </si>
  <si>
    <t>O16619900002</t>
  </si>
  <si>
    <t>O16619910002</t>
  </si>
  <si>
    <t>O16619920002</t>
  </si>
  <si>
    <t>O16620020002</t>
  </si>
  <si>
    <t>O16620030002</t>
  </si>
  <si>
    <t>O16620100002</t>
  </si>
  <si>
    <t>O16620260002</t>
  </si>
  <si>
    <t>O16620850002</t>
  </si>
  <si>
    <t>O16618590002</t>
  </si>
  <si>
    <t>O16618660002</t>
  </si>
  <si>
    <t>O16618950002</t>
  </si>
  <si>
    <t>O16619130002</t>
  </si>
  <si>
    <t>O16619300002</t>
  </si>
  <si>
    <t>O16619360002</t>
  </si>
  <si>
    <t>O16619380002</t>
  </si>
  <si>
    <t>O16619390002</t>
  </si>
  <si>
    <t>O16619450002</t>
  </si>
  <si>
    <t>O16619650002</t>
  </si>
  <si>
    <t>O16619660002</t>
  </si>
  <si>
    <t>O16619770002</t>
  </si>
  <si>
    <t>O16619790002</t>
  </si>
  <si>
    <t>O16621210002</t>
  </si>
  <si>
    <t>B16619280002</t>
  </si>
  <si>
    <t>B16617690002</t>
  </si>
  <si>
    <t>B16617950002</t>
  </si>
  <si>
    <t>B16618160002</t>
  </si>
  <si>
    <t>B16618220002</t>
  </si>
  <si>
    <t>B16618250002</t>
  </si>
  <si>
    <t>B16618260002</t>
  </si>
  <si>
    <t>B16618280002</t>
  </si>
  <si>
    <t>B16618320002</t>
  </si>
  <si>
    <t>B16618340002</t>
  </si>
  <si>
    <t>B16618530002</t>
  </si>
  <si>
    <t>B16618600002</t>
  </si>
  <si>
    <t>B16618780002</t>
  </si>
  <si>
    <t>O16617610002</t>
  </si>
  <si>
    <t>O16618030002</t>
  </si>
  <si>
    <t>O16618040002</t>
  </si>
  <si>
    <t>O16618390002</t>
  </si>
  <si>
    <t>G08367320003</t>
  </si>
  <si>
    <t>G08368500004</t>
  </si>
  <si>
    <t>G08368500005</t>
  </si>
  <si>
    <t>G08368520005</t>
  </si>
  <si>
    <t>G08368520004</t>
  </si>
  <si>
    <t>G08368510005</t>
  </si>
  <si>
    <t>G08368510004</t>
  </si>
  <si>
    <t>G08369910003</t>
  </si>
  <si>
    <t>G08369840003</t>
  </si>
  <si>
    <t>G08369890003</t>
  </si>
  <si>
    <t>G08373050002</t>
  </si>
  <si>
    <t>J03455060002</t>
  </si>
  <si>
    <t>S09327460002</t>
  </si>
  <si>
    <t>G08373060001</t>
  </si>
  <si>
    <t>S09327960001</t>
  </si>
  <si>
    <t>G08373080004</t>
  </si>
  <si>
    <t>G08373090004</t>
  </si>
  <si>
    <t>G08373100004</t>
  </si>
  <si>
    <t>G08373110004</t>
  </si>
  <si>
    <t>G08373120004</t>
  </si>
  <si>
    <t>G08373150026</t>
  </si>
  <si>
    <t>S09327860001</t>
  </si>
  <si>
    <t>G08373070004</t>
  </si>
  <si>
    <t>F0000165</t>
  </si>
  <si>
    <t>G08375880002</t>
  </si>
  <si>
    <t>S09327980001</t>
  </si>
  <si>
    <t>G08375890001</t>
  </si>
  <si>
    <t>G08375910001</t>
  </si>
  <si>
    <t>S09328070003</t>
  </si>
  <si>
    <t>O16623690002</t>
  </si>
  <si>
    <t>O16623820002</t>
  </si>
  <si>
    <t>O16623860002</t>
  </si>
  <si>
    <t>O16623880002</t>
  </si>
  <si>
    <t>O16624060002</t>
  </si>
  <si>
    <t>O16624070002</t>
  </si>
  <si>
    <t>O16624160002</t>
  </si>
  <si>
    <t>O16624300002</t>
  </si>
  <si>
    <t>O16624470002</t>
  </si>
  <si>
    <t>O16624500002</t>
  </si>
  <si>
    <t>O16624540002</t>
  </si>
  <si>
    <t>O16624620002</t>
  </si>
  <si>
    <t>O16624860002</t>
  </si>
  <si>
    <t>O16624870002</t>
  </si>
  <si>
    <t>O16623060002</t>
  </si>
  <si>
    <t>O16623090002</t>
  </si>
  <si>
    <t>O16623120002</t>
  </si>
  <si>
    <t>O16623140002</t>
  </si>
  <si>
    <t>O16623210002</t>
  </si>
  <si>
    <t>O16623280002</t>
  </si>
  <si>
    <t>O16623350002</t>
  </si>
  <si>
    <t>O16623450002</t>
  </si>
  <si>
    <t>O16625770002</t>
  </si>
  <si>
    <t>O16625870002</t>
  </si>
  <si>
    <t>O16625910002</t>
  </si>
  <si>
    <t>O16626000002</t>
  </si>
  <si>
    <t>O16626060002</t>
  </si>
  <si>
    <t>O16626210002</t>
  </si>
  <si>
    <t>O16625060002</t>
  </si>
  <si>
    <t>O16625100002</t>
  </si>
  <si>
    <t>O16625120002</t>
  </si>
  <si>
    <t>O16625130002</t>
  </si>
  <si>
    <t>O16625170002</t>
  </si>
  <si>
    <t>O16625180002</t>
  </si>
  <si>
    <t>O16625190002</t>
  </si>
  <si>
    <t>O16625210002</t>
  </si>
  <si>
    <t>O16625300002</t>
  </si>
  <si>
    <t>O16625340002</t>
  </si>
  <si>
    <t>O16625400002</t>
  </si>
  <si>
    <t>O16625600002</t>
  </si>
  <si>
    <t>O16625690002</t>
  </si>
  <si>
    <t>O16625710002</t>
  </si>
  <si>
    <t>B16623920002</t>
  </si>
  <si>
    <t>B16624330002</t>
  </si>
  <si>
    <t>B16622490002</t>
  </si>
  <si>
    <t>B16622500002</t>
  </si>
  <si>
    <t>B16622510002</t>
  </si>
  <si>
    <t>B16622540002</t>
  </si>
  <si>
    <t>B16623600002</t>
  </si>
  <si>
    <t>B16623610002</t>
  </si>
  <si>
    <t>B16623670002</t>
  </si>
  <si>
    <t>B16623720002</t>
  </si>
  <si>
    <t>B16623740002</t>
  </si>
  <si>
    <t>B16623840002</t>
  </si>
  <si>
    <t>O16622450002</t>
  </si>
  <si>
    <t>O16622900002</t>
  </si>
  <si>
    <t>O16623020002</t>
  </si>
  <si>
    <t>O16623030002</t>
  </si>
  <si>
    <t>F0000166</t>
  </si>
  <si>
    <t>G08378960004</t>
  </si>
  <si>
    <t>G08378930005</t>
  </si>
  <si>
    <t>G08378930004</t>
  </si>
  <si>
    <t>G08378980004</t>
  </si>
  <si>
    <t>G08378950069</t>
  </si>
  <si>
    <t>F0000167</t>
  </si>
  <si>
    <t>F0000168</t>
  </si>
  <si>
    <t>G08380280003</t>
  </si>
  <si>
    <t>G08383000002</t>
  </si>
  <si>
    <t>J03455520002</t>
  </si>
  <si>
    <t>J03455530002</t>
  </si>
  <si>
    <t>J03455540002</t>
  </si>
  <si>
    <t>J03455700002</t>
  </si>
  <si>
    <t>J03455710002</t>
  </si>
  <si>
    <t>J03455720002</t>
  </si>
  <si>
    <t>G08383010001</t>
  </si>
  <si>
    <t>G08383090001</t>
  </si>
  <si>
    <t>Q10238080002</t>
  </si>
  <si>
    <t>G08386890002</t>
  </si>
  <si>
    <t>Q10238490002</t>
  </si>
  <si>
    <t>G08386900001</t>
  </si>
  <si>
    <t>G08386190001</t>
  </si>
  <si>
    <t>S09328970001</t>
  </si>
  <si>
    <t>G08388180003</t>
  </si>
  <si>
    <t>S09329150003</t>
  </si>
  <si>
    <t>S09328800001</t>
  </si>
  <si>
    <t>S09329180003</t>
  </si>
  <si>
    <t>O16628510002</t>
  </si>
  <si>
    <t>O16628530002</t>
  </si>
  <si>
    <t>O16628650002</t>
  </si>
  <si>
    <t>O16628820002</t>
  </si>
  <si>
    <t>O16629080002</t>
  </si>
  <si>
    <t>O16629160002</t>
  </si>
  <si>
    <t>O16629330002</t>
  </si>
  <si>
    <t>O16629390002</t>
  </si>
  <si>
    <t>O16629500002</t>
  </si>
  <si>
    <t>O16627740002</t>
  </si>
  <si>
    <t>O16627750002</t>
  </si>
  <si>
    <t>O16627760002</t>
  </si>
  <si>
    <t>O16627770002</t>
  </si>
  <si>
    <t>O16627880002</t>
  </si>
  <si>
    <t>O16627950002</t>
  </si>
  <si>
    <t>O16627990002</t>
  </si>
  <si>
    <t>O16628260002</t>
  </si>
  <si>
    <t>O16628270002</t>
  </si>
  <si>
    <t>O16628300002</t>
  </si>
  <si>
    <t>O16628350002</t>
  </si>
  <si>
    <t>O16628500002</t>
  </si>
  <si>
    <t>O16630090002</t>
  </si>
  <si>
    <t>O16630140002</t>
  </si>
  <si>
    <t>O16630150002</t>
  </si>
  <si>
    <t>O16630500002</t>
  </si>
  <si>
    <t>O16630530002</t>
  </si>
  <si>
    <t>O16630560002</t>
  </si>
  <si>
    <t>O16630580002</t>
  </si>
  <si>
    <t>O16630640002</t>
  </si>
  <si>
    <t>O16630690002</t>
  </si>
  <si>
    <t>O16630720002</t>
  </si>
  <si>
    <t>O16631010002</t>
  </si>
  <si>
    <t>B16627890002</t>
  </si>
  <si>
    <t>B16627910002</t>
  </si>
  <si>
    <t>B16628040002</t>
  </si>
  <si>
    <t>B16628400002</t>
  </si>
  <si>
    <t>B16628430002</t>
  </si>
  <si>
    <t>B16628440002</t>
  </si>
  <si>
    <t>B16628600002</t>
  </si>
  <si>
    <t>B16628680002</t>
  </si>
  <si>
    <t>O16627580002</t>
  </si>
  <si>
    <t>O16627680002</t>
  </si>
  <si>
    <t>O16627690002</t>
  </si>
  <si>
    <t>O16627700002</t>
  </si>
  <si>
    <t>O16627710002</t>
  </si>
  <si>
    <t>O16627720002</t>
  </si>
  <si>
    <t>O16627730002</t>
  </si>
  <si>
    <t>G08391100003</t>
  </si>
  <si>
    <t>G08391080003</t>
  </si>
  <si>
    <t>G08391070003</t>
  </si>
  <si>
    <t>G08391060003</t>
  </si>
  <si>
    <t>S09329250001</t>
  </si>
  <si>
    <t>G08391110003</t>
  </si>
  <si>
    <t>G08391130003</t>
  </si>
  <si>
    <t>G08391680003</t>
  </si>
  <si>
    <t>G08391690003</t>
  </si>
  <si>
    <t>G08391050004</t>
  </si>
  <si>
    <t>G08391700003</t>
  </si>
  <si>
    <t>S09329460003</t>
  </si>
  <si>
    <t>S09329460001</t>
  </si>
  <si>
    <t>F0000170</t>
  </si>
  <si>
    <t>G08394330002</t>
  </si>
  <si>
    <t>Q10241040002</t>
  </si>
  <si>
    <t>G08394340001</t>
  </si>
  <si>
    <t>F0000171</t>
  </si>
  <si>
    <t>F0000172</t>
  </si>
  <si>
    <t>Q10241450002</t>
  </si>
  <si>
    <t>Q10243040002</t>
  </si>
  <si>
    <t>Q10243050002</t>
  </si>
  <si>
    <t>S09329840004</t>
  </si>
  <si>
    <t>G08397620004</t>
  </si>
  <si>
    <t>S09329840001</t>
  </si>
  <si>
    <t>G08400440002</t>
  </si>
  <si>
    <t>S09329820002</t>
  </si>
  <si>
    <t>G08400450001</t>
  </si>
  <si>
    <t>S09329980002</t>
  </si>
  <si>
    <t>S09330180001</t>
  </si>
  <si>
    <t>S09330100003</t>
  </si>
  <si>
    <t>S09330080003</t>
  </si>
  <si>
    <t>O16633300002</t>
  </si>
  <si>
    <t>O16633440002</t>
  </si>
  <si>
    <t>O16633450002</t>
  </si>
  <si>
    <t>O16633470002</t>
  </si>
  <si>
    <t>O16633490002</t>
  </si>
  <si>
    <t>O16633500002</t>
  </si>
  <si>
    <t>O16633520002</t>
  </si>
  <si>
    <t>O16632990002</t>
  </si>
  <si>
    <t>O16632840002</t>
  </si>
  <si>
    <t>O16632580002</t>
  </si>
  <si>
    <t>O16632530002</t>
  </si>
  <si>
    <t>O16632400002</t>
  </si>
  <si>
    <t>O16632240002</t>
  </si>
  <si>
    <t>O16632210002</t>
  </si>
  <si>
    <t>O16634950002</t>
  </si>
  <si>
    <t>O16634930002</t>
  </si>
  <si>
    <t>O16634740002</t>
  </si>
  <si>
    <t>O16634590002</t>
  </si>
  <si>
    <t>O16634510002</t>
  </si>
  <si>
    <t>O16634490002</t>
  </si>
  <si>
    <t>O16634430002</t>
  </si>
  <si>
    <t>O16634420002</t>
  </si>
  <si>
    <t>O16634400002</t>
  </si>
  <si>
    <t>O16633780002</t>
  </si>
  <si>
    <t>O16633660002</t>
  </si>
  <si>
    <t>O16633570002</t>
  </si>
  <si>
    <t>O16633550002</t>
  </si>
  <si>
    <t>B16633280002</t>
  </si>
  <si>
    <t>B16633260002</t>
  </si>
  <si>
    <t>B16633230002</t>
  </si>
  <si>
    <t>B16633080002</t>
  </si>
  <si>
    <t>B16633050002</t>
  </si>
  <si>
    <t>B16633030002</t>
  </si>
  <si>
    <t>B16632730002</t>
  </si>
  <si>
    <t>B16632670002</t>
  </si>
  <si>
    <t>B16632630002</t>
  </si>
  <si>
    <t>B16632610002</t>
  </si>
  <si>
    <t>B16632600002</t>
  </si>
  <si>
    <t>B16632440002</t>
  </si>
  <si>
    <t>B16632360002</t>
  </si>
  <si>
    <t>G08401890004</t>
  </si>
  <si>
    <t>G08403170003</t>
  </si>
  <si>
    <t>G08401880004</t>
  </si>
  <si>
    <t>G08401890005</t>
  </si>
  <si>
    <t>G08401900004</t>
  </si>
  <si>
    <t>G08401930004</t>
  </si>
  <si>
    <t>G08401980004</t>
  </si>
  <si>
    <t>G08402000004</t>
  </si>
  <si>
    <t>G08402010004</t>
  </si>
  <si>
    <t>G08402020004</t>
  </si>
  <si>
    <t>G08403120004</t>
  </si>
  <si>
    <t>G08403130004</t>
  </si>
  <si>
    <t>G08403140004</t>
  </si>
  <si>
    <t>G08403150004</t>
  </si>
  <si>
    <t>G08403160004</t>
  </si>
  <si>
    <t>G08401880005</t>
  </si>
  <si>
    <t>G08403180003</t>
  </si>
  <si>
    <t>G08403190003</t>
  </si>
  <si>
    <t>G08404940002</t>
  </si>
  <si>
    <t>G08404900001</t>
  </si>
  <si>
    <t>G08404950001</t>
  </si>
  <si>
    <t>G08409560004</t>
  </si>
  <si>
    <t>G08409580004</t>
  </si>
  <si>
    <t>G08409600004</t>
  </si>
  <si>
    <t>G08409610004</t>
  </si>
  <si>
    <t>G08410780004</t>
  </si>
  <si>
    <t>G08410780005</t>
  </si>
  <si>
    <t>G08410790005</t>
  </si>
  <si>
    <t>G08410790004</t>
  </si>
  <si>
    <t>G08410870003</t>
  </si>
  <si>
    <t>G08412350001</t>
  </si>
  <si>
    <t>S09330950003</t>
  </si>
  <si>
    <t>S09330640003</t>
  </si>
  <si>
    <t>S09330980002</t>
  </si>
  <si>
    <t>S09330980003</t>
  </si>
  <si>
    <t>O16638510002</t>
  </si>
  <si>
    <t>O16638520002</t>
  </si>
  <si>
    <t>O16638720002</t>
  </si>
  <si>
    <t>O16638770002</t>
  </si>
  <si>
    <t>O16638810002</t>
  </si>
  <si>
    <t>O16638850002</t>
  </si>
  <si>
    <t>O16638860002</t>
  </si>
  <si>
    <t>O16638970002</t>
  </si>
  <si>
    <t>O16639100002</t>
  </si>
  <si>
    <t>O16639150002</t>
  </si>
  <si>
    <t>O16639330002</t>
  </si>
  <si>
    <t>O16639340002</t>
  </si>
  <si>
    <t>O16639370002</t>
  </si>
  <si>
    <t>O16639420002</t>
  </si>
  <si>
    <t>O16636980002</t>
  </si>
  <si>
    <t>O16637000002</t>
  </si>
  <si>
    <t>O16637020002</t>
  </si>
  <si>
    <t>O16637420002</t>
  </si>
  <si>
    <t>O16637620002</t>
  </si>
  <si>
    <t>O16637640002</t>
  </si>
  <si>
    <t>O16638110002</t>
  </si>
  <si>
    <t>O16638120002</t>
  </si>
  <si>
    <t>O16638240002</t>
  </si>
  <si>
    <t>O16638250002</t>
  </si>
  <si>
    <t>O16638310002</t>
  </si>
  <si>
    <t>O16638320002</t>
  </si>
  <si>
    <t>O16638490002</t>
  </si>
  <si>
    <t>O16638500002</t>
  </si>
  <si>
    <t>O16639470002</t>
  </si>
  <si>
    <t>O16639810002</t>
  </si>
  <si>
    <t>O16639820002</t>
  </si>
  <si>
    <t>O16639830002</t>
  </si>
  <si>
    <t>O16640080002</t>
  </si>
  <si>
    <t>O16640180002</t>
  </si>
  <si>
    <t>O16640190002</t>
  </si>
  <si>
    <t>O16640680002</t>
  </si>
  <si>
    <t>O16640700002</t>
  </si>
  <si>
    <t>B16638230002</t>
  </si>
  <si>
    <t>B16636370002</t>
  </si>
  <si>
    <t>B16636450002</t>
  </si>
  <si>
    <t>B16636480002</t>
  </si>
  <si>
    <t>B16636630002</t>
  </si>
  <si>
    <t>B16636780002</t>
  </si>
  <si>
    <t>B16636930002</t>
  </si>
  <si>
    <t>B16637270002</t>
  </si>
  <si>
    <t>B16637340002</t>
  </si>
  <si>
    <t>B16637710002</t>
  </si>
  <si>
    <t>B16637800002</t>
  </si>
  <si>
    <t>O16636180002</t>
  </si>
  <si>
    <t>O16636330002</t>
  </si>
  <si>
    <t>O16636420002</t>
  </si>
  <si>
    <t>O16636620002</t>
  </si>
  <si>
    <t>F0000174</t>
  </si>
  <si>
    <t>F0000175</t>
  </si>
  <si>
    <t>G08413980003</t>
  </si>
  <si>
    <t>G08413990003</t>
  </si>
  <si>
    <t>G08414000003</t>
  </si>
  <si>
    <t>G08413960003</t>
  </si>
  <si>
    <t>F0000176</t>
  </si>
  <si>
    <t>G08418370002</t>
  </si>
  <si>
    <t>G08418410002</t>
  </si>
  <si>
    <t>Q10250880002</t>
  </si>
  <si>
    <t>G08418320001</t>
  </si>
  <si>
    <t>G08418380001</t>
  </si>
  <si>
    <t>G08418400001</t>
  </si>
  <si>
    <t>G08418420001</t>
  </si>
  <si>
    <t>S09331350001</t>
  </si>
  <si>
    <t>S09331350003</t>
  </si>
  <si>
    <t>G08418360001</t>
  </si>
  <si>
    <t>Q10251550002</t>
  </si>
  <si>
    <t>G08421480004</t>
  </si>
  <si>
    <t>G08421540003</t>
  </si>
  <si>
    <t>G08421520008</t>
  </si>
  <si>
    <t>G08421530003</t>
  </si>
  <si>
    <t>G08421490003</t>
  </si>
  <si>
    <t>J03457200002</t>
  </si>
  <si>
    <t>Q10253540002</t>
  </si>
  <si>
    <t>Q10254200002</t>
  </si>
  <si>
    <t>G08421600003</t>
  </si>
  <si>
    <t>G08421620003</t>
  </si>
  <si>
    <t>G08421630003</t>
  </si>
  <si>
    <t>G08421650001</t>
  </si>
  <si>
    <t>G08422900004</t>
  </si>
  <si>
    <t>G08422900005</t>
  </si>
  <si>
    <t>G08424100004</t>
  </si>
  <si>
    <t>G08424100005</t>
  </si>
  <si>
    <t>G08424120003</t>
  </si>
  <si>
    <t>G08424130001</t>
  </si>
  <si>
    <t>G08424130004</t>
  </si>
  <si>
    <t>G08424170003</t>
  </si>
  <si>
    <t>G08424180003</t>
  </si>
  <si>
    <t>G08424190001</t>
  </si>
  <si>
    <t>G08424190004</t>
  </si>
  <si>
    <t>G08424200003</t>
  </si>
  <si>
    <t>G08424220003</t>
  </si>
  <si>
    <t>G08421610003</t>
  </si>
  <si>
    <t>F0000180</t>
  </si>
  <si>
    <t>S09331780001</t>
  </si>
  <si>
    <t>S09331770001</t>
  </si>
  <si>
    <t>S09331410004</t>
  </si>
  <si>
    <t>S09331410001</t>
  </si>
  <si>
    <t>S09331390004</t>
  </si>
  <si>
    <t>S09331390001</t>
  </si>
  <si>
    <t>O16644520002</t>
  </si>
  <si>
    <t>O16644530002</t>
  </si>
  <si>
    <t>O16644550002</t>
  </si>
  <si>
    <t>O16644570002</t>
  </si>
  <si>
    <t>O16644590002</t>
  </si>
  <si>
    <t>O16644600002</t>
  </si>
  <si>
    <t>O16644630002</t>
  </si>
  <si>
    <t>O16644650002</t>
  </si>
  <si>
    <t>O16644660002</t>
  </si>
  <si>
    <t>O16644510002</t>
  </si>
  <si>
    <t>O16644480002</t>
  </si>
  <si>
    <t>O16644470002</t>
  </si>
  <si>
    <t>O16644400002</t>
  </si>
  <si>
    <t>O16644310002</t>
  </si>
  <si>
    <t>O16644300002</t>
  </si>
  <si>
    <t>O16644220002</t>
  </si>
  <si>
    <t>O16644020002</t>
  </si>
  <si>
    <t>O16644010002</t>
  </si>
  <si>
    <t>O16643990002</t>
  </si>
  <si>
    <t>O16645720002</t>
  </si>
  <si>
    <t>O16645560002</t>
  </si>
  <si>
    <t>O16645490002</t>
  </si>
  <si>
    <t>O16645440002</t>
  </si>
  <si>
    <t>O16645170002</t>
  </si>
  <si>
    <t>O16645120002</t>
  </si>
  <si>
    <t>O16645090002</t>
  </si>
  <si>
    <t>O16644960002</t>
  </si>
  <si>
    <t>O16644870002</t>
  </si>
  <si>
    <t>O16644830002</t>
  </si>
  <si>
    <t>O16644790002</t>
  </si>
  <si>
    <t>O16644710002</t>
  </si>
  <si>
    <t>O16644700002</t>
  </si>
  <si>
    <t>B16643760002</t>
  </si>
  <si>
    <t>B16643560002</t>
  </si>
  <si>
    <t>B16643520002</t>
  </si>
  <si>
    <t>B16643490002</t>
  </si>
  <si>
    <t>B16643470002</t>
  </si>
  <si>
    <t>B16643420002</t>
  </si>
  <si>
    <t>B16643280002</t>
  </si>
  <si>
    <t>B16643270002</t>
  </si>
  <si>
    <t>B16643100002</t>
  </si>
  <si>
    <t>B16643010002</t>
  </si>
  <si>
    <t>O16643660002</t>
  </si>
  <si>
    <t>O16643510002</t>
  </si>
  <si>
    <t>O16643500002</t>
  </si>
  <si>
    <t>O16643480002</t>
  </si>
  <si>
    <t>O16643440002</t>
  </si>
  <si>
    <t>O16642670002</t>
  </si>
  <si>
    <t>O16642660002</t>
  </si>
  <si>
    <t>O16642530002</t>
  </si>
  <si>
    <t>O16642340002</t>
  </si>
  <si>
    <t>O16642290002</t>
  </si>
  <si>
    <t>O16642320002</t>
  </si>
  <si>
    <t>G08428700001</t>
  </si>
  <si>
    <t>G08427180003</t>
  </si>
  <si>
    <t>G08428720003</t>
  </si>
  <si>
    <t>G08429680003</t>
  </si>
  <si>
    <t>G08429710003</t>
  </si>
  <si>
    <t>G08429720003</t>
  </si>
  <si>
    <t>G08429770003</t>
  </si>
  <si>
    <t>G08429780003</t>
  </si>
  <si>
    <t>G08429790003</t>
  </si>
  <si>
    <t>G08430810003</t>
  </si>
  <si>
    <t>S09333010003</t>
  </si>
  <si>
    <t>S09332830003</t>
  </si>
  <si>
    <t>S09332750003</t>
  </si>
  <si>
    <t>S09332820003</t>
  </si>
  <si>
    <t>S09332360001</t>
  </si>
  <si>
    <t>G08431140001</t>
  </si>
  <si>
    <t>G08433990004</t>
  </si>
  <si>
    <t>F0000183</t>
  </si>
  <si>
    <t>F0000184</t>
  </si>
  <si>
    <t>G08436210004</t>
  </si>
  <si>
    <t>S09334520001</t>
  </si>
  <si>
    <t>G08436970004</t>
  </si>
  <si>
    <t>S09334280001</t>
  </si>
  <si>
    <t>G08436210005</t>
  </si>
  <si>
    <t>O16647970002</t>
  </si>
  <si>
    <t>O16648030002</t>
  </si>
  <si>
    <t>O16648270002</t>
  </si>
  <si>
    <t>O16648770002</t>
  </si>
  <si>
    <t>O16648790002</t>
  </si>
  <si>
    <t>O16648800002</t>
  </si>
  <si>
    <t>O16648810002</t>
  </si>
  <si>
    <t>O16648910002</t>
  </si>
  <si>
    <t>O16647830002</t>
  </si>
  <si>
    <t>O16647820002</t>
  </si>
  <si>
    <t>O16647660002</t>
  </si>
  <si>
    <t>O16647620002</t>
  </si>
  <si>
    <t>O16647110002</t>
  </si>
  <si>
    <t>O16646990002</t>
  </si>
  <si>
    <t>O16650340002</t>
  </si>
  <si>
    <t>O16650330002</t>
  </si>
  <si>
    <t>O16650060002</t>
  </si>
  <si>
    <t>O16650030002</t>
  </si>
  <si>
    <t>O16649960002</t>
  </si>
  <si>
    <t>O16649710002</t>
  </si>
  <si>
    <t>O16649680002</t>
  </si>
  <si>
    <t>O16649660002</t>
  </si>
  <si>
    <t>O16649600002</t>
  </si>
  <si>
    <t>O16649540002</t>
  </si>
  <si>
    <t>O16649440002</t>
  </si>
  <si>
    <t>O16649430002</t>
  </si>
  <si>
    <t>O16649330002</t>
  </si>
  <si>
    <t>O16649230002</t>
  </si>
  <si>
    <t>O16649160002</t>
  </si>
  <si>
    <t>O16649140002</t>
  </si>
  <si>
    <t>O16648990002</t>
  </si>
  <si>
    <t>O16648960002</t>
  </si>
  <si>
    <t>B16648660002</t>
  </si>
  <si>
    <t>B16648590002</t>
  </si>
  <si>
    <t>B16648570002</t>
  </si>
  <si>
    <t>B16648560002</t>
  </si>
  <si>
    <t>B16648510002</t>
  </si>
  <si>
    <t>B16648360002</t>
  </si>
  <si>
    <t>B16648310002</t>
  </si>
  <si>
    <t>B16648210002</t>
  </si>
  <si>
    <t>B16647730002</t>
  </si>
  <si>
    <t>B16647460002</t>
  </si>
  <si>
    <t>B16647350002</t>
  </si>
  <si>
    <t>B16647330002</t>
  </si>
  <si>
    <t>B16647320002</t>
  </si>
  <si>
    <t>B16647310002</t>
  </si>
  <si>
    <t>B16647300002</t>
  </si>
  <si>
    <t>G08437450004</t>
  </si>
  <si>
    <t>G08438940005</t>
  </si>
  <si>
    <t>G08438940004</t>
  </si>
  <si>
    <t>G08437690004</t>
  </si>
  <si>
    <t>G08437680004</t>
  </si>
  <si>
    <t>G08437670004</t>
  </si>
  <si>
    <t>G08438960005</t>
  </si>
  <si>
    <t>G08437650004</t>
  </si>
  <si>
    <t>G08438950004</t>
  </si>
  <si>
    <t>G08438950005</t>
  </si>
  <si>
    <t>G08438960004</t>
  </si>
  <si>
    <t>G08437660004</t>
  </si>
  <si>
    <t>G08440360002</t>
  </si>
  <si>
    <t>J03458260002</t>
  </si>
  <si>
    <t>Q10263550002</t>
  </si>
  <si>
    <t>Q10265100002</t>
  </si>
  <si>
    <t>S09334870001</t>
  </si>
  <si>
    <t>S09334870004</t>
  </si>
  <si>
    <t>S09335530003</t>
  </si>
  <si>
    <t>G08440260001</t>
  </si>
  <si>
    <t>G08440340001</t>
  </si>
  <si>
    <t>G08441790004</t>
  </si>
  <si>
    <t>G08441950001</t>
  </si>
  <si>
    <t>G08445170003</t>
  </si>
  <si>
    <t>G08445190004</t>
  </si>
  <si>
    <t>G08445200004</t>
  </si>
  <si>
    <t>G08445270004</t>
  </si>
  <si>
    <t>G08445280011</t>
  </si>
  <si>
    <t>G08446560003</t>
  </si>
  <si>
    <t>G08446660004</t>
  </si>
  <si>
    <t>G08446660005</t>
  </si>
  <si>
    <t>O16653900002</t>
  </si>
  <si>
    <t>O16654040002</t>
  </si>
  <si>
    <t>O16654050002</t>
  </si>
  <si>
    <t>O16654170002</t>
  </si>
  <si>
    <t>O16654190002</t>
  </si>
  <si>
    <t>O16654240002</t>
  </si>
  <si>
    <t>O16654260002</t>
  </si>
  <si>
    <t>O16654430002</t>
  </si>
  <si>
    <t>O16654450002</t>
  </si>
  <si>
    <t>O16654550002</t>
  </si>
  <si>
    <t>O16653840002</t>
  </si>
  <si>
    <t>O16653670002</t>
  </si>
  <si>
    <t>O16653660002</t>
  </si>
  <si>
    <t>O16653650002</t>
  </si>
  <si>
    <t>O16653230002</t>
  </si>
  <si>
    <t>O16653060002</t>
  </si>
  <si>
    <t>O16653050002</t>
  </si>
  <si>
    <t>O16653030002</t>
  </si>
  <si>
    <t>O16652990002</t>
  </si>
  <si>
    <t>O16652860002</t>
  </si>
  <si>
    <t>O16652840002</t>
  </si>
  <si>
    <t>O16652630002</t>
  </si>
  <si>
    <t>O16652620002</t>
  </si>
  <si>
    <t>O16654920002</t>
  </si>
  <si>
    <t>O16654890002</t>
  </si>
  <si>
    <t>O16654870002</t>
  </si>
  <si>
    <t>O16654850002</t>
  </si>
  <si>
    <t>O16654770002</t>
  </si>
  <si>
    <t>O16654750002</t>
  </si>
  <si>
    <t>O16654610002</t>
  </si>
  <si>
    <t>O16654600002</t>
  </si>
  <si>
    <t>O16654590002</t>
  </si>
  <si>
    <t>O16654580002</t>
  </si>
  <si>
    <t>O16654570002</t>
  </si>
  <si>
    <t>B16653080002</t>
  </si>
  <si>
    <t>B16652690002</t>
  </si>
  <si>
    <t>B16652670002</t>
  </si>
  <si>
    <t>B16652660002</t>
  </si>
  <si>
    <t>B16652580002</t>
  </si>
  <si>
    <t>B16652470002</t>
  </si>
  <si>
    <t>B16652150002</t>
  </si>
  <si>
    <t>B16652110002</t>
  </si>
  <si>
    <t>B16651730002</t>
  </si>
  <si>
    <t>B16651570002</t>
  </si>
  <si>
    <t>O16652610002</t>
  </si>
  <si>
    <t>O16652560002</t>
  </si>
  <si>
    <t>O16652540002</t>
  </si>
  <si>
    <t>O16652210002</t>
  </si>
  <si>
    <t>O16652180002</t>
  </si>
  <si>
    <t>O16652120002</t>
  </si>
  <si>
    <t>O16651920002</t>
  </si>
  <si>
    <t>O16651800002</t>
  </si>
  <si>
    <t>O16651780002</t>
  </si>
  <si>
    <t>O16651700002</t>
  </si>
  <si>
    <t>O16651590002</t>
  </si>
  <si>
    <t>O16651480002</t>
  </si>
  <si>
    <t>Q10267430002</t>
  </si>
  <si>
    <t>Q10268340002</t>
  </si>
  <si>
    <t>Q10271370002</t>
  </si>
  <si>
    <t>Q10271380002</t>
  </si>
  <si>
    <t>S09336700002</t>
  </si>
  <si>
    <t>S09337830002</t>
  </si>
  <si>
    <t>S09336700003</t>
  </si>
  <si>
    <t>S09336990001</t>
  </si>
  <si>
    <t>S09336990004</t>
  </si>
  <si>
    <t>S09337020003</t>
  </si>
  <si>
    <t>S09337040003</t>
  </si>
  <si>
    <t>S09337190001</t>
  </si>
  <si>
    <t>S09337190004</t>
  </si>
  <si>
    <t>S09337790001</t>
  </si>
  <si>
    <t>S09337830003</t>
  </si>
  <si>
    <t>S09337850001</t>
  </si>
  <si>
    <t>E00472460001</t>
  </si>
  <si>
    <t>E00472490001</t>
  </si>
  <si>
    <t>E00472500001</t>
  </si>
  <si>
    <t>G08451410004</t>
  </si>
  <si>
    <t>G08451410005</t>
  </si>
  <si>
    <t>G08454760003</t>
  </si>
  <si>
    <t>G08454770003</t>
  </si>
  <si>
    <t>G08457970003</t>
  </si>
  <si>
    <t>G08457980004</t>
  </si>
  <si>
    <t>G08457990004</t>
  </si>
  <si>
    <t>G08458000004</t>
  </si>
  <si>
    <t>G08458000005</t>
  </si>
  <si>
    <t>G08458010004</t>
  </si>
  <si>
    <t>G08458010005</t>
  </si>
  <si>
    <t>G08460710004</t>
  </si>
  <si>
    <t>G08460710005</t>
  </si>
  <si>
    <t>G08460780001</t>
  </si>
  <si>
    <t>O16658490002</t>
  </si>
  <si>
    <t>O16658410002</t>
  </si>
  <si>
    <t>O16658350002</t>
  </si>
  <si>
    <t>O16658320002</t>
  </si>
  <si>
    <t>O16658220002</t>
  </si>
  <si>
    <t>O16658210002</t>
  </si>
  <si>
    <t>O16658530002</t>
  </si>
  <si>
    <t>O16658550002</t>
  </si>
  <si>
    <t>O16658570002</t>
  </si>
  <si>
    <t>O16658710002</t>
  </si>
  <si>
    <t>O16658760002</t>
  </si>
  <si>
    <t>O16658800002</t>
  </si>
  <si>
    <t>O16658850002</t>
  </si>
  <si>
    <t>O16658860002</t>
  </si>
  <si>
    <t>O16658870002</t>
  </si>
  <si>
    <t>O16657060002</t>
  </si>
  <si>
    <t>O16657140002</t>
  </si>
  <si>
    <t>O16657150002</t>
  </si>
  <si>
    <t>O16657210002</t>
  </si>
  <si>
    <t>O16657350002</t>
  </si>
  <si>
    <t>O16657450002</t>
  </si>
  <si>
    <t>O16657660002</t>
  </si>
  <si>
    <t>O16657670002</t>
  </si>
  <si>
    <t>O16657970002</t>
  </si>
  <si>
    <t>O16658010002</t>
  </si>
  <si>
    <t>O16658020002</t>
  </si>
  <si>
    <t>O16658180002</t>
  </si>
  <si>
    <t>O16658190002</t>
  </si>
  <si>
    <t>O16659850002</t>
  </si>
  <si>
    <t>O16659870002</t>
  </si>
  <si>
    <t>O16659910002</t>
  </si>
  <si>
    <t>O16659930002</t>
  </si>
  <si>
    <t>O16659940002</t>
  </si>
  <si>
    <t>O16659950002</t>
  </si>
  <si>
    <t>O16659960002</t>
  </si>
  <si>
    <t>O16658880002</t>
  </si>
  <si>
    <t>O16658900002</t>
  </si>
  <si>
    <t>O16658990002</t>
  </si>
  <si>
    <t>O16659080002</t>
  </si>
  <si>
    <t>O16659100002</t>
  </si>
  <si>
    <t>O16659140002</t>
  </si>
  <si>
    <t>O16659350002</t>
  </si>
  <si>
    <t>O16659540002</t>
  </si>
  <si>
    <t>O16659550002</t>
  </si>
  <si>
    <t>O16659630002</t>
  </si>
  <si>
    <t>O16659690002</t>
  </si>
  <si>
    <t>O16659720002</t>
  </si>
  <si>
    <t>O16659740002</t>
  </si>
  <si>
    <t>O16659780002</t>
  </si>
  <si>
    <t>O16659820002</t>
  </si>
  <si>
    <t>O16659830002</t>
  </si>
  <si>
    <t>B16657570002</t>
  </si>
  <si>
    <t>B16657720002</t>
  </si>
  <si>
    <t>B16657730002</t>
  </si>
  <si>
    <t>B16657810002</t>
  </si>
  <si>
    <t>B16657840002</t>
  </si>
  <si>
    <t>B16657850002</t>
  </si>
  <si>
    <t>B16656390002</t>
  </si>
  <si>
    <t>B16656460002</t>
  </si>
  <si>
    <t>B16656540002</t>
  </si>
  <si>
    <t>B16656560002</t>
  </si>
  <si>
    <t>B16656580002</t>
  </si>
  <si>
    <t>B16656590002</t>
  </si>
  <si>
    <t>B16656600002</t>
  </si>
  <si>
    <t>B16656820002</t>
  </si>
  <si>
    <t>B16656830002</t>
  </si>
  <si>
    <t>B16656840002</t>
  </si>
  <si>
    <t>B16657070002</t>
  </si>
  <si>
    <t>B16657080002</t>
  </si>
  <si>
    <t>B16657090002</t>
  </si>
  <si>
    <t>B16657100002</t>
  </si>
  <si>
    <t>B16657400002</t>
  </si>
  <si>
    <t>O16656330002</t>
  </si>
  <si>
    <t>O16656480002</t>
  </si>
  <si>
    <t>O16656490002</t>
  </si>
  <si>
    <t>O16656640002</t>
  </si>
  <si>
    <t>O16656650002</t>
  </si>
  <si>
    <t>O16656680002</t>
  </si>
  <si>
    <t>O16657000002</t>
  </si>
  <si>
    <t>G08462370003</t>
  </si>
  <si>
    <t>S09338350001</t>
  </si>
  <si>
    <t>G08462390003</t>
  </si>
  <si>
    <t>G08462400004</t>
  </si>
  <si>
    <t>G08462400005</t>
  </si>
  <si>
    <t>G08462420003</t>
  </si>
  <si>
    <t>G08462430003</t>
  </si>
  <si>
    <t>G08462440003</t>
  </si>
  <si>
    <t>G08462450003</t>
  </si>
  <si>
    <t>G08462460003</t>
  </si>
  <si>
    <t>J03459170001</t>
  </si>
  <si>
    <t>G08462380003</t>
  </si>
  <si>
    <t>G08467030003</t>
  </si>
  <si>
    <t>G08467070003</t>
  </si>
  <si>
    <t>G08467100003</t>
  </si>
  <si>
    <t>G08467130003</t>
  </si>
  <si>
    <t>G08464140003</t>
  </si>
  <si>
    <t>G08467140003</t>
  </si>
  <si>
    <t>F0000190</t>
  </si>
  <si>
    <t>Q10274650002</t>
  </si>
  <si>
    <t>S09339030001</t>
  </si>
  <si>
    <t>G08467360004</t>
  </si>
  <si>
    <t>J03459540002</t>
  </si>
  <si>
    <t>G08470880004</t>
  </si>
  <si>
    <t>G08470890004</t>
  </si>
  <si>
    <t>G08470890005</t>
  </si>
  <si>
    <t>Q10276880002</t>
  </si>
  <si>
    <t>Q10277730002</t>
  </si>
  <si>
    <t>S09339710002</t>
  </si>
  <si>
    <t>Q10278100002</t>
  </si>
  <si>
    <t>G08473360001</t>
  </si>
  <si>
    <t>B16664130002</t>
  </si>
  <si>
    <t>B16663750002</t>
  </si>
  <si>
    <t>B16663730002</t>
  </si>
  <si>
    <t>B16663690002</t>
  </si>
  <si>
    <t>B16663640002</t>
  </si>
  <si>
    <t>B16663610002</t>
  </si>
  <si>
    <t>B16663600002</t>
  </si>
  <si>
    <t>B16663350002</t>
  </si>
  <si>
    <t>B16663310002</t>
  </si>
  <si>
    <t>B16663260002</t>
  </si>
  <si>
    <t>B16663060002</t>
  </si>
  <si>
    <t>B16664170002</t>
  </si>
  <si>
    <t>B16664150002</t>
  </si>
  <si>
    <t>B16662990002</t>
  </si>
  <si>
    <t>B16662940002</t>
  </si>
  <si>
    <t>B16662870002</t>
  </si>
  <si>
    <t>B16662840002</t>
  </si>
  <si>
    <t>B16662800002</t>
  </si>
  <si>
    <t>B16662690002</t>
  </si>
  <si>
    <t>B16662670002</t>
  </si>
  <si>
    <t>B16662660002</t>
  </si>
  <si>
    <t>B16662650002</t>
  </si>
  <si>
    <t>B16662640002</t>
  </si>
  <si>
    <t>B16662630002</t>
  </si>
  <si>
    <t>B16662600002</t>
  </si>
  <si>
    <t>B16662270002</t>
  </si>
  <si>
    <t>B16662230002</t>
  </si>
  <si>
    <t>B16662200002</t>
  </si>
  <si>
    <t>O16666220002</t>
  </si>
  <si>
    <t>O16666210002</t>
  </si>
  <si>
    <t>O16666200002</t>
  </si>
  <si>
    <t>O16666190002</t>
  </si>
  <si>
    <t>O16666180002</t>
  </si>
  <si>
    <t>O16666170002</t>
  </si>
  <si>
    <t>O16666090002</t>
  </si>
  <si>
    <t>O16666070002</t>
  </si>
  <si>
    <t>O16666000002</t>
  </si>
  <si>
    <t>O16665520002</t>
  </si>
  <si>
    <t>O16665500002</t>
  </si>
  <si>
    <t>O16665340002</t>
  </si>
  <si>
    <t>O16665190002</t>
  </si>
  <si>
    <t>O16664770002</t>
  </si>
  <si>
    <t>O16664760002</t>
  </si>
  <si>
    <t>O16664750002</t>
  </si>
  <si>
    <t>O16667600002</t>
  </si>
  <si>
    <t>O16667560002</t>
  </si>
  <si>
    <t>O16667290002</t>
  </si>
  <si>
    <t>O16667060002</t>
  </si>
  <si>
    <t>O16666530002</t>
  </si>
  <si>
    <t>O16666340002</t>
  </si>
  <si>
    <t>O16666320002</t>
  </si>
  <si>
    <t>O16666300002</t>
  </si>
  <si>
    <t>O16666270002</t>
  </si>
  <si>
    <t>O16666250002</t>
  </si>
  <si>
    <t>O16666240002</t>
  </si>
  <si>
    <t>O16666230002</t>
  </si>
  <si>
    <t>O16662900002</t>
  </si>
  <si>
    <t>O16662850002</t>
  </si>
  <si>
    <t>O16662820002</t>
  </si>
  <si>
    <t>O16662710002</t>
  </si>
  <si>
    <t>O16662590002</t>
  </si>
  <si>
    <t>O16662560002</t>
  </si>
  <si>
    <t>O16662500002</t>
  </si>
  <si>
    <t>O16662450002</t>
  </si>
  <si>
    <t>O16662410002</t>
  </si>
  <si>
    <t>O16662340002</t>
  </si>
  <si>
    <t>O16662280002</t>
  </si>
  <si>
    <t>O16662250002</t>
  </si>
  <si>
    <t>O16662060002</t>
  </si>
  <si>
    <t>O16661970002</t>
  </si>
  <si>
    <t>O16661830002</t>
  </si>
  <si>
    <t>O16664740002</t>
  </si>
  <si>
    <t>O16664730002</t>
  </si>
  <si>
    <t>O16664600002</t>
  </si>
  <si>
    <t>O16664590002</t>
  </si>
  <si>
    <t>O16664180002</t>
  </si>
  <si>
    <t>O16663920002</t>
  </si>
  <si>
    <t>O16663890002</t>
  </si>
  <si>
    <t>O16663870002</t>
  </si>
  <si>
    <t>O16663740002</t>
  </si>
  <si>
    <t>O16663710002</t>
  </si>
  <si>
    <t>O16663660002</t>
  </si>
  <si>
    <t>O16663560002</t>
  </si>
  <si>
    <t>O16663470002</t>
  </si>
  <si>
    <t>O16663360002</t>
  </si>
  <si>
    <t>O16663330002</t>
  </si>
  <si>
    <t>O16663320002</t>
  </si>
  <si>
    <t>F0000191</t>
  </si>
  <si>
    <t>G08475950004</t>
  </si>
  <si>
    <t>G08475950005</t>
  </si>
  <si>
    <t>G08475970003</t>
  </si>
  <si>
    <t>G08475980003</t>
  </si>
  <si>
    <t>G08476000004</t>
  </si>
  <si>
    <t>G08476000005</t>
  </si>
  <si>
    <t>F0000192</t>
  </si>
  <si>
    <t>G08479160004</t>
  </si>
  <si>
    <t>G08480480004</t>
  </si>
  <si>
    <t>S09340530001</t>
  </si>
  <si>
    <t>T03870810001</t>
  </si>
  <si>
    <t>T03870830001</t>
  </si>
  <si>
    <t>T03870850001</t>
  </si>
  <si>
    <t>T03870870001</t>
  </si>
  <si>
    <t>T03870890001</t>
  </si>
  <si>
    <t>T03870910001</t>
  </si>
  <si>
    <t>T03870930001</t>
  </si>
  <si>
    <t>T03870950001</t>
  </si>
  <si>
    <t>T03870970001</t>
  </si>
  <si>
    <t>T03870990001</t>
  </si>
  <si>
    <t>T03871010001</t>
  </si>
  <si>
    <t>T03871030001</t>
  </si>
  <si>
    <t>T03871050001</t>
  </si>
  <si>
    <t>T03871070001</t>
  </si>
  <si>
    <t>T03871090001</t>
  </si>
  <si>
    <t>T03871110001</t>
  </si>
  <si>
    <t>T03871130001</t>
  </si>
  <si>
    <t>T03871150001</t>
  </si>
  <si>
    <t>T03871170001</t>
  </si>
  <si>
    <t>T03871190001</t>
  </si>
  <si>
    <t>T03871210001</t>
  </si>
  <si>
    <t>T03871230001</t>
  </si>
  <si>
    <t>T03871250001</t>
  </si>
  <si>
    <t>T03871270001</t>
  </si>
  <si>
    <t>T03871290001</t>
  </si>
  <si>
    <t>T03871310001</t>
  </si>
  <si>
    <t>T03871330001</t>
  </si>
  <si>
    <t>T03871350001</t>
  </si>
  <si>
    <t>T03871370001</t>
  </si>
  <si>
    <t>T03871390001</t>
  </si>
  <si>
    <t>T03871410001</t>
  </si>
  <si>
    <t>T03871430001</t>
  </si>
  <si>
    <t>T03871450001</t>
  </si>
  <si>
    <t>T03871470001</t>
  </si>
  <si>
    <t>T03871490001</t>
  </si>
  <si>
    <t>T03871510001</t>
  </si>
  <si>
    <t>T03871530001</t>
  </si>
  <si>
    <t>T03871550001</t>
  </si>
  <si>
    <t>T03871570001</t>
  </si>
  <si>
    <t>T03871590001</t>
  </si>
  <si>
    <t>T03871610001</t>
  </si>
  <si>
    <t>T03871630001</t>
  </si>
  <si>
    <t>T03871650001</t>
  </si>
  <si>
    <t>T03871670001</t>
  </si>
  <si>
    <t>T03871690001</t>
  </si>
  <si>
    <t>T03871710001</t>
  </si>
  <si>
    <t>T03871730001</t>
  </si>
  <si>
    <t>T03871750001</t>
  </si>
  <si>
    <t>T03871770001</t>
  </si>
  <si>
    <t>T03871790001</t>
  </si>
  <si>
    <t>T03871810001</t>
  </si>
  <si>
    <t>T03871830001</t>
  </si>
  <si>
    <t>T03871850001</t>
  </si>
  <si>
    <t>T03871870001</t>
  </si>
  <si>
    <t>T03871890001</t>
  </si>
  <si>
    <t>T03871910001</t>
  </si>
  <si>
    <t>T03871930001</t>
  </si>
  <si>
    <t>T03871950001</t>
  </si>
  <si>
    <t>T03871970001</t>
  </si>
  <si>
    <t>T03871990001</t>
  </si>
  <si>
    <t>T03872010001</t>
  </si>
  <si>
    <t>T03872030001</t>
  </si>
  <si>
    <t>T03872050001</t>
  </si>
  <si>
    <t>T03872070001</t>
  </si>
  <si>
    <t>T03872090001</t>
  </si>
  <si>
    <t>T03872110001</t>
  </si>
  <si>
    <t>T03872130001</t>
  </si>
  <si>
    <t>T03872150001</t>
  </si>
  <si>
    <t>T03872170001</t>
  </si>
  <si>
    <t>T03872190001</t>
  </si>
  <si>
    <t>T03872210001</t>
  </si>
  <si>
    <t>T03872230001</t>
  </si>
  <si>
    <t>T03872250001</t>
  </si>
  <si>
    <t>T03872270001</t>
  </si>
  <si>
    <t>T03872290001</t>
  </si>
  <si>
    <t>T03872310001</t>
  </si>
  <si>
    <t>T03872330001</t>
  </si>
  <si>
    <t>T03872350001</t>
  </si>
  <si>
    <t>T03872370001</t>
  </si>
  <si>
    <t>T03872390001</t>
  </si>
  <si>
    <t>T03872420001</t>
  </si>
  <si>
    <t>T03872440001</t>
  </si>
  <si>
    <t>T03872460001</t>
  </si>
  <si>
    <t>T03872480001</t>
  </si>
  <si>
    <t>T03872500001</t>
  </si>
  <si>
    <t>T03872520001</t>
  </si>
  <si>
    <t>T03872540001</t>
  </si>
  <si>
    <t>T03872560001</t>
  </si>
  <si>
    <t>T03872580001</t>
  </si>
  <si>
    <t>T03872600001</t>
  </si>
  <si>
    <t>T03872620001</t>
  </si>
  <si>
    <t>T03872640001</t>
  </si>
  <si>
    <t>T03872660001</t>
  </si>
  <si>
    <t>T03872680001</t>
  </si>
  <si>
    <t>T03872700001</t>
  </si>
  <si>
    <t>T03872720001</t>
  </si>
  <si>
    <t>T03872740001</t>
  </si>
  <si>
    <t>T03872760001</t>
  </si>
  <si>
    <t>T03872780001</t>
  </si>
  <si>
    <t>T03872800001</t>
  </si>
  <si>
    <t>T03872820001</t>
  </si>
  <si>
    <t>T03872840001</t>
  </si>
  <si>
    <t>T03872860001</t>
  </si>
  <si>
    <t>T03872880001</t>
  </si>
  <si>
    <t>T03872900001</t>
  </si>
  <si>
    <t>G08482590002</t>
  </si>
  <si>
    <t>Q10283450002</t>
  </si>
  <si>
    <t>G08482670003</t>
  </si>
  <si>
    <t>G08482660003</t>
  </si>
  <si>
    <t>G08482620001</t>
  </si>
  <si>
    <t>G08482600001</t>
  </si>
  <si>
    <t>F0000193</t>
  </si>
  <si>
    <t>J03460530002</t>
  </si>
  <si>
    <t>S09340840001</t>
  </si>
  <si>
    <t>G08485590005</t>
  </si>
  <si>
    <t>G08485590004</t>
  </si>
  <si>
    <t>G08485580005</t>
  </si>
  <si>
    <t>G08485580004</t>
  </si>
  <si>
    <t>G08485440001</t>
  </si>
  <si>
    <t>S09340840003</t>
  </si>
  <si>
    <t>S09341880003</t>
  </si>
  <si>
    <t>S09341820003</t>
  </si>
  <si>
    <t>S09341800003</t>
  </si>
  <si>
    <t>S09341770003</t>
  </si>
  <si>
    <t>S09341730003</t>
  </si>
  <si>
    <t>S09342150004</t>
  </si>
  <si>
    <t>S09342120004</t>
  </si>
  <si>
    <t>00099021001 DEPOSITO DE EFECTIVO, DEPOSITANTE: ANDRES OSMAR SALDIAS DELGADO, CONCEPTO: DEVOLUCION DE VIATICOS AL EXTERIOR, CUENTA DE DEPOSITO: CUENTA UNICA DEL TESORO</t>
  </si>
  <si>
    <t>00099021001 DEPOSITO DE EFECTIVO, DEPOSITANTE: JUAN HUGO CUARITI CONDE, CONCEPTO: REVERSION DE FONDOS EN AVANCE, CUENTA DE DEPOSITO: CUENTA UNICA DEL TESORO</t>
  </si>
  <si>
    <t>00378012002 DEPOSITO DE EFECTIVO, DEPOSITANTE: MARCO ANTONIO USNAYO E., CONCEPTO: DEVOLUCION PREVENTIVO  409, CUENTA DE DEPOSITO: CUENTA UNICA DEL TESORO</t>
  </si>
  <si>
    <t>00041031107 DEPOSITO DE EFECTIVO, DEPOSITANTE: ALEXANDER LIMA CALLPA, CONCEPTO: DEVOLUCION DE PASAJES, CUENTA DE DEPOSITO: CUENTA UNICA DEL TESORO</t>
  </si>
  <si>
    <t>00099021001 DEPOSITO DE EFECTIVO, DEPOSITANTE: VITALIANO MOLINA ERGUETA, CONCEPTO: DEVOLUCION POR COBRO INDEVIDO, CUENTA DE DEPOSITO: CUENTA UNICA DEL TESORO</t>
  </si>
  <si>
    <t>00099021001 DEPOSITO DE EFECTIVO, DEPOSITANTE: BRAULIO QUISPE BARRERA, CONCEPTO: DEVOLUCION  POR COBRO INDEVIDO, CUENTA DE DEPOSITO: CUENTA UNICA DEL TESORO</t>
  </si>
  <si>
    <t>00010011101 DEPOSITO DE EFECTIVO, DEPOSITANTE: CARLOS SUAREZ CORNEJO, CONCEPTO: DEV. CARGO A CTA C31-1722, CUENTA DE DEPOSITO: CUENTA UNICA DEL TESORO</t>
  </si>
  <si>
    <t>00046024204 DEPOSITO DE EFECTIVO, DEPOSITANTE: MINISTERIO DE SALUD, CONCEPTO: DEVOLUCION DE FONDOS, CUENTA DE DEPOSITO: CUENTA UNICA DEL TESORO</t>
  </si>
  <si>
    <t>00099021001 DEPOSITO DE EFECTIVO, DEPOSITANTE: EDGAR MAMANI POMA, CONCEPTO: DEVOLUCION DE RETROACTIVO, CUENTA DE DEPOSITO: CUENTA UNICA DEL TESORO</t>
  </si>
  <si>
    <t>00099021001 DEPOSITO DE EFECTIVO, DEPOSITANTE: WILLIAM EDUARD ALAVE LAURA, CONCEPTO: DEVOLUCION AL MINISTERIO PUBLICO FISCALIA GRAL DEL ESTADO EP14/Y07C-REF164, CUENTA DE DEPOSITO: CUENTA UNICA DEL TESORO</t>
  </si>
  <si>
    <t>00526012001 DEPOSITO DE EFECTIVO, DEPOSITANTE: ALFREDO LOPEZ HUANCA, CONCEPTO: DEVOLUCION SALDOS PASAJES, CUENTA DE DEPOSITO: CUENTA UNICA DEL TESORO</t>
  </si>
  <si>
    <t>00526012001 DEPOSITO DE EFECTIVO, DEPOSITANTE: LIZET MARIELA LANDAETA CALLE, CONCEPTO: DEVOLUCION SALDO PASAJES, CUENTA DE DEPOSITO: CUENTA UNICA DEL TESORO</t>
  </si>
  <si>
    <t>00010011102 DEPOSITO DE EFECTIVO, DEPOSITANTE: SANTOS GUTIERREZ JHONNY N° PASAPORTE 8417870, CONCEPTO: PASAPORTE, CUENTA DE DEPOSITO: CUENTA UNICA DEL TESORO</t>
  </si>
  <si>
    <t>00099021001 DEPOSITO DE EFECTIVO, DEPOSITANTE: LUCIANA BARBARA ZEGARRA PEREZ - MIN. DE HIDROCAR, CONCEPTO: GASTOS RELACIONADOS AL RELEVAMIENTO DE INFORMACION DE ACTIVOS FIJOS, DEVOLUCION, CUENTA DE DEPOSITO: CUENTA UNICA DEL TESORO</t>
  </si>
  <si>
    <t>00070011102 DEP.DE CHEQ.AJENOS,RET.DE CAM.,CONCEPTO: DEPÓSITO POR DEVOLUCION DE PASAJES Y VIATICOS FUNCIONARIOS DEL MTEPS,DEP.: MINISTERIO DE TRABAJO , PROCEDENCIA: BANCO UNION S.A., CHEQUE: 8825, FECHA DE EMISION:31/08/2018</t>
  </si>
  <si>
    <t>00222018015 DEP.DE CHEQ.AJENOS,RET.DE CAM.,CONCEPTO: 1ER DESEMBOLSO FORTALECIMIENTO E INCORPORACION DE TECNOLOGIAS CADENA DE PRODUCCION CULTIVO DE TOMATE,DEP.: INIAF - KOPIA , PROCEDENCIA: BANCO UNION S.A., CHEQUE: 1141, FECHA DE EMISION:03/09/2018</t>
  </si>
  <si>
    <t>00222018015 DEP.DE CHEQ.AJENOS,RET.DE CAM.,CONCEPTO: 1ER  DESEMBOLSO MANEJO INTEGRADO DEL CULTIVO DE ARROZ , CONTROL DE LA BACTERIOSIS EN EL DPTO DE BENI,DEP.: INIAF - KOPIA , PROCEDENCIA: BANCO UNION S.A., CHEQUE: 1140, FECHA DE EMISION:03/09/2018</t>
  </si>
  <si>
    <t>00099021001 DEPOSITO DE EFECTIVO, DEPOSITANTE: MAXIMA CHOQUE CHAMBI C.I. 308861 LP, CONCEPTO: DEVOLUCION COBRO INDEBIDO, CUENTA DE DEPOSITO: CUENTA UNICA DEL TESORO</t>
  </si>
  <si>
    <t>00099021001 DEPOSITO DE EFECTIVO, DEPOSITANTE: MERY VICTORIA MARCA SANCHEZ, CONCEPTO: DEVOLUCION, CUENTA DE DEPOSITO: CUENTA UNICA DEL TESORO</t>
  </si>
  <si>
    <t>00099021001 DEPOSITO DE EFECTIVO, DEPOSITANTE: LUIS VILLALBA CARO, CONCEPTO: DOBLE PERCEPCION, CUENTA DE DEPOSITO: CUENTA UNICA DEL TESORO</t>
  </si>
  <si>
    <t>00099021001 DEPOSITO DE EFECTIVO, DEPOSITANTE: PALMIRA FLORA MALDONADO JARJURI, CONCEPTO: DEVOLUCION AL SENASIR, CUENTA DE DEPOSITO: CUENTA UNICA DEL TESORO</t>
  </si>
  <si>
    <t>00099021001 DEPOSITO DE EFECTIVO, DEPOSITANTE: NEDDY CHOQUE FLORES, CONCEPTO: REPOSICION GASTOS DE FUNCIONAMIEN TO PAGO SERVICIOS JUDICIALES CONSULADO DE BOLIVIA EN ILO-PERU, CUENTA DE DEPOSITO: CUENTA UNICA DEL TESORO</t>
  </si>
  <si>
    <t>00099021001 DEPOSITO DE EFECTIVO, DEPOSITANTE: NEDDY CHOQUE FLORES, CONCEPTO: REPOSICION GASTOS DE FUNCIONAMIENTO PAGO SERVICIOS JUDICIALES CONSULADO DE BOLIVIA EN ILO-PERU, CUENTA DE DEPOSITO: CUENTA UNICA DEL TESORO</t>
  </si>
  <si>
    <t>VENTA DE DIVISAS A SOLICITUD DE YACIMIENTOS PETROLIFEROS FISCALES BOLIVIANOS SEGUN SOLICITUD 5826 REF: PAGO A SAMSUNG ENGINEERING SA POR EL SERVICIO DE OPERACION Y MATENIMIENTO ASISTIDO AMPLIADO PARA LA PLANTA AMONIACO UREA SEXTA ADENDA ABRIL 2018 LIB. 00513062001 YPFB-OPERACIONES PLANTA DE SEPARACION DE LIQUIDOS RIO GRANDE</t>
  </si>
  <si>
    <t>De: 00099024113 Transferencia en cumplimiento al DS N°0913 de 15/06/2011 y el Convenio Intergubernativo de Financiamiento UPRE-CIF-IG 1018/2017, suscrito entre la UPRE y el GAM de Sucre, proyecto “Construcción Unidad Educativa Aniceto Arce D-4”, correspondiente al pago de la planilla Nº 3, según la UPRE.</t>
  </si>
  <si>
    <t>De: 00099024113 Transferencia en cumplimiento al DS N°0913 de 15/06/2011 y el Convenio Intergubernativo de Financiamiento UPRE-CIF-IG 598/2017, suscrito entre la UPRE y el GAM de Villamontes, proyecto “Construcción Puentes Vehiculares Villa Montes Calle Villa Nueva y Cochabamba”, correspondiente al pago de la planilla Nº 9, según la UPRE.</t>
  </si>
  <si>
    <t>De: 00099024113 Transferencia en cumplimiento al DS N°0913 de 15/06/2011 y el Convenio Intergubernativo de Financiamiento UPRE-CIF-IG 102/2018, suscrito entre la UPRE y el GAM Uyuni, Proyecto “Const. U.E. Modelo Uyuni”, correspondiente al pago de la planilla Nº 1, según la UPRE.</t>
  </si>
  <si>
    <t>De: 00099024113 Transferencia en cumplimiento al DS N°0913 de 15/06/2011 y el Convenio Intergubernativo de Financiamiento UPRE-CIF-IG 949/2017, suscrito entre la UPRE y el GAM Colquechaca, Proyecto “Const. Internado Estudiantil U.E. Juan Jose Torrez - Chacarani”, correspondiente al pago de la planilla Nº 1, según la UPRE.</t>
  </si>
  <si>
    <t>De: 00099024113 Transferencia en cumplimiento al DS N°0913 de 15/06/2011 y el Convenio Intergubernativo de Financiamiento UPRE-CIF-IG 004/2017, suscrito entre la UPRE y el GAM Oruro, Proyecto “Const. Coliseo Cerrado Quirquincho - Oruro”, correspondiente al pago de la planilla Nº4, según la UPRE.</t>
  </si>
  <si>
    <t>De: 00099024113 Transferencia en cumplimiento al DS N°0913 de 15/06/2011 y el Convenio Intergubernativo de Financiamiento UPRE-CIF-IG 1037/2017, suscrito entre la UPRE y el GAM de San Javier, proyecto “Const. Plaza Principal 3 de Diciembre Comunidad San Javier, Municipio de San Javier”, correspondiente al pago de la planilla Nº 4, según la UPRE.</t>
  </si>
  <si>
    <t>De: 00099024113 Transferencia en cumplimiento al DS N°0913 de 15/06/2011 y el Convenio Intergubernativo de Financiamiento UPRE-CIF-IG 079/2017, suscrito entre la UPRE y el GAM Potosí, Proyecto “Construcción Centro de Educación Especial Juan Evo Morales Ayma I D-10”, correspondiente al pago de la planilla Nº8, según la UPRE.</t>
  </si>
  <si>
    <t>De: 00099024113 Transferencia en cumplimiento al DS N°0913 de 15/06/2011 y el Convenio Intergubernativo de Financiamiento UPRE-CIF-IG 077/2018, suscrito entre la UPRE y el GAM Corque, Proyecto “Const. Tinglado U.E. Simón Bolívar - San José de Kala”, correspondiente al pago de la planilla Nº2, según la UPRE.</t>
  </si>
  <si>
    <t>De: 00099024113 Transferencia en cumplimiento al DS N°0913 de 15/06/2011 y el Convenio Intergubernativo de Financiamiento UPRE-CIF-IG 077/2017, suscrito entre la UPRE y el GAM Potosí, Proyecto “Const. Bloques: Administrativo, Aulas, Talleres y Campo Deportivo Unidad Educativa Jesus de Nazareth D 12”, correspondiente al pago de la planilla Nº 9, según la UPRE.</t>
  </si>
  <si>
    <t>De: 00099024113 Transferencia en cumplimiento al DS N°0913 de 15/06/2011 y el Convenio Intergubernativo de Financiamiento UPRE-CIF-IG 031/2018, suscrito entre la UPRE y el GAM El Choro, Proyecto “Const. 6 Aulas U.E. José Ballivian "Nivel Primaria - Secundaria" San Pedro de Challacollo - El Choro”, correspondiente al pago de la planilla Nº 2, según la UPRE.</t>
  </si>
  <si>
    <t>De: 00099024113 Transferencia en cumplimiento al DS N°0913 de 15/06/2011 y el Convenio Intergubernativo de Financiamiento UPRE-CIF-IG 083/2017, suscrito entre la UPRE y el GAM Potosí, Proyecto “Construcción Bloques Administrativos, Aulas Teóricas, Técnicas y Dos Tinglados U.E. Divino Maestro A, B y C, D-10”, correspondiente al pago de la planilla Nº8, según la UPRE.</t>
  </si>
  <si>
    <t>De: 00099024113 Transferencia en cumplimiento al DS N°0913 de 15/06/2011 y el Convenio Intergubernativo de Financiamiento UPRE-CIF-IG 078/2017, suscrito entre la UPRE y el GAM de Potosí, proyecto “Const. Centro de Educación Técnica Alternativa San Martin D-1”, correspondiente al pago de la planilla Nº 6, según la UPRE.</t>
  </si>
  <si>
    <t>De: 00099024113 Transferencia en cumplimiento al DS N°0913 de 15/06/2011 y el Convenio Intergubernativo de Financiamiento UPRE-CIF-IG 996/2017, suscrito entre la UPRE y el GAM de Tupiza, proyecto “Const. de Aulas U.E. Hernando Siles (Tupiza)”, correspondiente al pago de la planilla Nº 3, según la UPRE.</t>
  </si>
  <si>
    <t>NÚMERO DE LIBRETA CUT: 99031009.00 OPERACIÓN T01 TRANSFERENCIA DE FONDOS A LA CUT - TESORO DIRECTO DE BANCO UNION S.A. A CUENTA UNICA DEL TESORO CON NUMERO DE SOLICITUD = 3036744 Y NUMERO CORRELATIVO = 91320003092018628 TRANSFERENCIA POR OPERACIONES DE VENTA BONOS BTX</t>
  </si>
  <si>
    <t>De: 00099024113 Transferencia en cumplimiento al DS N°0913 de 15/06/2011 y el Convenio Interinstitucional de Financiamiento UPRE-CIF-325/2014, suscrito entre la UPRE y el GAD La Paz, Proyecto “Construcción Puente Vehicular Colqueamaya”, correspondiente al pago de la planilla Nº13 de cierre, según la UPRE.</t>
  </si>
  <si>
    <t>De: 00099024113 Transferencia en cumplimiento al DS N°0913 de 15/06/2011 y el Convenio Intergubernativo de Financiamiento UPRE-CIF-IG 883/2017, suscrito entre la UPRE y el GAM Portachuelo, Proyecto “Const. Cancha Polifuncional, Tinglado y Graderías U.E. Rene Barrientos Ortuño Com. San Juan de Palometillas”, correspondiente al pago de la planilla Nº3, según la UPRE.</t>
  </si>
  <si>
    <t>De: 00099024113 Transferencia en cumplimiento al DS N°0913 de 15/06/2011 y el Convenio Intergubernativo de Financiamiento UPRE-CIF-IG 1008/2017, suscrito entre la UPRE y el GAM Potosí, Proyecto “Const. Bloque Aulas Técnicas, Administrativas Unidad Educativa Mariscal Santa Cruz A,B,C y CEA, D-9”, correspondiente al pago de la planilla Nº1, según la UPRE.</t>
  </si>
  <si>
    <t>00086031101 DEPOSITO DE EFECTIVO, DEPOSITANTE: SERNAP COTAPATA, CONCEPTO: RECAUDACION DE SERVICIO HIGIENICO DEL MES DE AGOSTO, CUENTA DE DEPOSITO: CUENTA UNICA DEL TESORO</t>
  </si>
  <si>
    <t>00099021001 DEPOSITO DE EFECTIVO, DEPOSITANTE: JANETTE MEDRANO RODRIGUEZ, CONCEPTO: SENASIR, CUENTA DE DEPOSITO: CUENTA UNICA DEL TESORO</t>
  </si>
  <si>
    <t>00099021001 DEPOSITO DE EFECTIVO, DEPOSITANTE: RUPERTO CHURATA MAMANI, CONCEPTO: DEVOLUCION POR COBRO INDEBIDO AL SENASIR, CUENTA DE DEPOSITO: CUENTA UNICA DEL TESORO</t>
  </si>
  <si>
    <t>00373024103 DEPOSITO DE EFECTIVO, DEPOSITANTE: FORTUNATA MUÑOZ PROYECTO ARTESANAL POOPO OR, CONCEPTO: FDI CIERRE DE PROYECTO VIGENTES TRANSFERIDOS POR EL FDPPIOYCC, CUENTA DE DEPOSITO: CUENTA UNICA DEL TESORO</t>
  </si>
  <si>
    <t>00526012001 DEPOSITO DE EFECTIVO, DEPOSITANTE: BOLIVIA TV-MARCELO RAFAEL ALVAREZ LUNA, CONCEPTO: DEVOLUCION DE PASAJES, CUENTA DE DEPOSITO: CUENTA UNICA DEL TESORO</t>
  </si>
  <si>
    <t>00099021001 DEPOSITO DE EFECTIVO, DEPOSITANTE: MARIA LEONOR CUEVAS VERDUGUEZ, CONCEPTO: DEVOLUCION FONDOS  EN AVANCE, CUENTA DE DEPOSITO: CUENTA UNICA DEL TESORO</t>
  </si>
  <si>
    <t>00041011101 DEPOSITO DE EFECTIVO, DEPOSITANTE: SERGIO ROLANDO TORREJON ALBORNOZ, CONCEPTO: DEVOLUCION FONDOS EN AVANCE, CUENTA DE DEPOSITO: CUENTA UNICA DEL TESORO</t>
  </si>
  <si>
    <t>00099021001 DEPOSITO DE EFECTIVO, DEPOSITANTE: FAUSTO LUIS MORALES REGUERIN, CONCEPTO: DEVOLUCION DE PAGO NO UTILIZADO FTE 10, CUENTA DE DEPOSITO: CUENTA UNICA DEL TESORO</t>
  </si>
  <si>
    <t>00046088002 DEPOSITO DE EFECTIVO, DEPOSITANTE: FLORES MOSCOSO ISABEL ESTHER, CONCEPTO: DEVOLUCION DE PASAJES GESTION-2015, CUENTA DE DEPOSITO: CUENTA UNICA DEL TESORO</t>
  </si>
  <si>
    <t>00592012001 DEPOSITO DE EFECTIVO, DEPOSITANTE: IVAN GONZALES, CONCEPTO: PAGO DE PASAJES AEREOS 1ER SEMESTRE GESTION 2018, CUENTA DE DEPOSITO: CUENTA UNICA DEL TESORO</t>
  </si>
  <si>
    <t>00099021001 DEPOSITO DE EFECTIVO, DEPOSITANTE: BOLTUR, CONCEPTO: DEVOLUCION DE BOLETO 127-9320293945 CORRESPONDIENTE A LA GESTION 2015, CUENTA DE DEPOSITO: CUENTA UNICA DEL TESORO</t>
  </si>
  <si>
    <t>00526012001 DEPOSITO DE EFECTIVO, DEPOSITANTE: MAYRA XIMENA CUSIBA ESCOBAR - BOLIVIA TV, CONCEPTO: DEVOLUCION DE PASAJES NO UTILIZADOS VIAJE A COCHABAMBA, CUENTA DE DEPOSITO: CUENTA UNICA DEL TESORO</t>
  </si>
  <si>
    <t>00526012001 DEPOSITO DE EFECTIVO, DEPOSITANTE: IRACEMA CAMPERO TARIFA - BOLIVIA TV, CONCEPTO: DEVOLUCION DE PASAJES NO UTILIZADOS VIAJE A COCHABAMBA, CUENTA DE DEPOSITO: CUENTA UNICA DEL TESORO</t>
  </si>
  <si>
    <t>00526012001 DEPOSITO DE EFECTIVO, DEPOSITANTE: LUIS CABERO PATON - BOLIVIA TV, CONCEPTO: DEVOLUCION DE PASAJES NO UTILIZADOS VIAJE A COCHABAMBA, CUENTA DE DEPOSITO: CUENTA UNICA DEL TESORO</t>
  </si>
  <si>
    <t>00099021001 DEPOSITO DE EFECTIVO, DEPOSITANTE: FRANCO ANAGUA POVEDA, CONCEPTO: DEVOLUCION DE RECURSOS NO UTILIZADOS POR LOS GASTOS JUDICIALES, CUENTA DE DEPOSITO: CUENTA UNICA DEL TESORO</t>
  </si>
  <si>
    <t>00099021001 DEPOSITO DE EFECTIVO, DEPOSITANTE: ROGELIA CAROLA CONDORI GUARACHI, CONCEPTO: DEVOLUCION DE RECURSOS NO UTILIZADOS POR LOS GASTOS JUDICIALES, CUENTA DE DEPOSITO: CUENTA UNICA DEL TESORO</t>
  </si>
  <si>
    <t>00086031101 DEPOSITO DE EFECTIVO, DEPOSITANTE: SERNAP COTAPATA, CONCEPTO: RECAUDACION DE SERVICIO HIGIENICO DEL MES DE JULIO, CUENTA DE DEPOSITO: CUENTA UNICA DEL TESORO</t>
  </si>
  <si>
    <t>00099021001 DEPOSITO DE EFECTIVO, DEPOSITANTE: RUITER SIGFRIDO DEL CASTILLO RODRIGUEZ, CONCEPTO: DEVOLUCION DE VIATICOS AL EXTERIOR, CUENTA DE DEPOSITO: CUENTA UNICA DEL TESORO</t>
  </si>
  <si>
    <t>00099021001 DEPOSITO DE EFECTIVO, DEPOSITANTE: MARCO ANTONIO CHOQUEHUANCA MARIN, CONCEPTO: DEVOLUCION DE VIATICOS AL EXTERIOR, CUENTA DE DEPOSITO: CUENTA UNICA DEL TESORO</t>
  </si>
  <si>
    <t>00099021001 DEPOSITO DE EFECTIVO, DEPOSITANTE: NICANOR MASSI CORIA, CONCEPTO: DEVOLUCION DE FONDOS, CUENTA DE DEPOSITO: CUENTA UNICA DEL TESORO</t>
  </si>
  <si>
    <t>00099021001 DEPOSITO DE EFECTIVO, DEPOSITANTE: EDIFICIO CONAVI COOPROPIETARIOS, CONCEPTO: PAGO EPSAS-JULIO-2018, CUENTA DE DEPOSITO: CUENTA UNICA DEL TESORO</t>
  </si>
  <si>
    <t>00099021001 DEPOSITO DE EFECTIVO, DEPOSITANTE: WILLMA BAPTISTA, CONCEPTO: REPOSICION DE CREDENCIAL INSTITUCIONAL PGE, CUENTA DE DEPOSITO: CUENTA UNICA DEL TESORO</t>
  </si>
  <si>
    <t>00046104203 DEPOSITO DE EFECTIVO, DEPOSITANTE: MERY TATIANA SEGALES JARRO, CONCEPTO: REVERSION DE SALDOS NO EJECUTADOS, CUENTA DE DEPOSITO: CUENTA UNICA DEL TESORO</t>
  </si>
  <si>
    <t>00046104203 DEPOSITO DE EFECTIVO, DEPOSITANTE: MIGUEL JORGE SEOANE GOMEZ, CONCEPTO: REVERSION DE FONDOS NO UTILIZADOS SEGUN LIBRETA, CUENTA DE DEPOSITO: CUENTA UNICA DEL TESORO</t>
  </si>
  <si>
    <t>00099021001 DEPOSITO DE EFECTIVO, DEPOSITANTE: ROBERTO FLOR CALZADILLA, CONCEPTO: DEVOLUCION, CUENTA DE DEPOSITO: CUENTA UNICA DEL TESORO</t>
  </si>
  <si>
    <t>00206012001 DEPOSITO DE EFECTIVO, DEPOSITANTE: INE, CONCEPTO: DEP. POR VENTAS LA PAZ FECHA  31/08/2018, CUENTA DE DEPOSITO: CUENTA UNICA DEL TESORO</t>
  </si>
  <si>
    <t>00206012001 DEPOSITO DE EFECTIVO, DEPOSITANTE: INE, CONCEPTO: DEP. POR VENTA LA PAZ FECHA  03/09/2018, CUENTA DE DEPOSITO: CUENTA UNICA DEL TESORO</t>
  </si>
  <si>
    <t>00099021001 DEPOSITO DE EFECTIVO, DEPOSITANTE: DANTE AYALA VARGAS, CONCEPTO: REVERSION DE BOLETA DE HABER MENSUAL: JULIO-2018, CUENTA DE DEPOSITO: CUENTA UNICA DEL TESORO</t>
  </si>
  <si>
    <t>00099021001 DEPOSITO DE EFECTIVO, DEPOSITANTE: DANTE AYALA VARGAS, CONCEPTO: REVERSION DE BOLETA DE HABER MENSUAL: AGOSTO-2018, CUENTA DE DEPOSITO: CUENTA UNICA DEL TESORO</t>
  </si>
  <si>
    <t>00099021001 DEPOSITO DE EFECTIVO, DEPOSITANTE: MAX MARCELO POZO TORRICO, CONCEPTO: DEVOLUCION DE VIATICOS AL EXTERIOR, CUENTA DE DEPOSITO: CUENTA UNICA DEL TESORO</t>
  </si>
  <si>
    <t>00099021001 DEPOSITO DE EFECTIVO, DEPOSITANTE: JOSE BERNARDINO MENECES AGREDA, CONCEPTO: DEVOLUCION DE VIATICOS AL EXTERIOR, CUENTA DE DEPOSITO: CUENTA UNICA DEL TESORO</t>
  </si>
  <si>
    <t>00099021001 DEPOSITO DE EFECTIVO, DEPOSITANTE: OVIDIO CAHUAYA MAMANI, CONCEPTO: DEVOLUCION DE VIATICOS AL EXTERIOR, CUENTA DE DEPOSITO: CUENTA UNICA DEL TESORO</t>
  </si>
  <si>
    <t>00099021001 DEPOSITO DE EFECTIVO, DEPOSITANTE: ELIABIN FELIPE ROQUE VARGAS, CONCEPTO: DEVOLUCION DE VIATICOS AL EXTERIOR, CUENTA DE DEPOSITO: CUENTA UNICA DEL TESORO</t>
  </si>
  <si>
    <t>00099021001 DEPOSITO DE EFECTIVO, DEPOSITANTE: RIDER ONTIVEROS CORRALES, CONCEPTO: DEVOLUCION DE VIATICOS AL EXTERIOR, CUENTA DE DEPOSITO: CUENTA UNICA DEL TESORO</t>
  </si>
  <si>
    <t>00099021001 DEPOSITO DE EFECTIVO, DEPOSITANTE: RICHARD MARTINEZ PEREZ, CONCEPTO: REVERSION DE BOLETA DE HABER MENSUAL CORRESPONDIENTE A  AGOSTO, CUENTA DE DEPOSITO: CUENTA UNICA DEL TESORO</t>
  </si>
  <si>
    <t>00041011101 DEPOSITO DE EFECTIVO, DEPOSITANTE: YESITH SERGIO MARIN MENDOZA, CONCEPTO: DEVOLUCION DE SALDO FONDOS EN AVANCE DE C31-2362, CUENTA DE DEPOSITO: CUENTA UNICA DEL TESORO</t>
  </si>
  <si>
    <t>00041014101 DEP.DE CHEQ.AJENOS,RET.DE CAM.,CONCEPTO: TRASPASO INTERINSTITUCIONAL DE PRESUPUESTO DE DESEMBOLSO DE RECURSOS POR ROTACION DE EQUIPOS DE COMP,DEP.: GOBIERNO AUTONOMO MUNICIPAL CHUQUIHUTA</t>
  </si>
  <si>
    <t>00046024204 DEP.DE CHEQ.AJENOS,RET.DE CAM.,CONCEPTO: REVERSION DE  FONDOS  C-31 2546/17,DEP.: SEDES -BENI (DENGUE) , PROCEDENCIA: BANCO UNION S.A., CHEQUE: 1071, FECHA DE EMISION:16/08/2018</t>
  </si>
  <si>
    <t>00099021001 DEP.DE CHEQ.AJENOS,RET.DE CAM.,CONCEPTO: JIMENEZ FRANCO IRINEO,DEP.: BANCO UNION S.A. , PROCEDENCIA: BANCO UNION S.A., CHEQUE: 158141, FECHA DE EMISION:04/09/2018</t>
  </si>
  <si>
    <t>00660072001 DEP.DE CHEQ.AJENOS,RET.DE CAM.,CONCEPTO: CIERRE DE CUENTAS POR COBRAR DEL SR. NESTOR BUSTILLOS FARFAN GESTIONES ANTERIORES,DEP.: ORGANO JUDICIAL , PROCEDENCIA: BANCO UNION S.A., CHEQUE: 2075, FECHA DE EMISION:04/09/2018</t>
  </si>
  <si>
    <t>00373024103 DEPOSITO DE EFECTIVO, DEPOSITANTE: VICTOR FLORES TICONA, CONCEPTO: DEVOLUCION DE RETROACTIVO, CUENTA DE DEPOSITO: CUENTA UNICA DEL TESORO</t>
  </si>
  <si>
    <t>00099021001 DEPOSITO DE EFECTIVO, DEPOSITANTE: HEBERT CHOQUE TARQUI, CONCEPTO: DEVOLUCION DEMASIA HABERES MAXIMA RENUMERACION SECTOR PUBLICO, CUENTA DE DEPOSITO: CUENTA UNICA DEL TESORO</t>
  </si>
  <si>
    <t>00099021001 DEPOSITO DE EFECTIVO, DEPOSITANTE: GERMAN MENA SANTANDER, CONCEPTO: DEVOLUCION DEMASIA HABERES MAXIMA RENUMERACION SECTOR PUBLICO, CUENTA DE DEPOSITO: CUENTA UNICA DEL TESORO</t>
  </si>
  <si>
    <t>00046104203 DEPOSITO DE EFECTIVO, DEPOSITANTE: JHANNETH HUANCA FERNANDEZ, CONCEPTO: REVERSION DE FONDOS NO UTILIZADOS, CUENTA DE DEPOSITO: CUENTA UNICA DEL TESORO</t>
  </si>
  <si>
    <t>00592012001 DEPOSITO DE EFECTIVO, DEPOSITANTE: GRISEL MARCIA LAZARTE ARMAZA, CONCEPTO: PAGO SALDO NOTA DE DEBITO 187938 187940, CUENTA DE DEPOSITO: CUENTA UNICA DEL TESORO</t>
  </si>
  <si>
    <t>00373024103 DEPOSITO DE EFECTIVO, DEPOSITANTE: JOSE CORI QUISPE, CONCEPTO: DEVOLUCION DE SALDO DEL PROYECTO I.P. DE NUEVAS PARCELAS DE CITRICOS DE LA CENTRAL PUERTO CARMEN, CUENTA DE DEPOSITO: CUENTA UNICA DEL TESORO</t>
  </si>
  <si>
    <t>00099021001 DEPOSITO DE EFECTIVO, DEPOSITANTE: NANCY GUTIERREZ VDA DE PINTO, CONCEPTO: DEVOLUCION, CUENTA DE DEPOSITO: CUENTA UNICA DEL TESORO</t>
  </si>
  <si>
    <t>00020051101 DEPOSITO DE EFECTIVO, DEPOSITANTE: DANIEL ALARO RIOS, CONCEPTO: REVERSION, CUENTA DE DEPOSITO: CUENTA UNICA DEL TESORO</t>
  </si>
  <si>
    <t>00099021001 DEPOSITO DE EFECTIVO, DEPOSITANTE: LOURDES ALIAGA ZAPATA, CONCEPTO: DOBLE PERCEPCION DEL MES DE SEPTIEMBRE 2018, CUENTA DE DEPOSITO: CUENTA UNICA DEL TESORO</t>
  </si>
  <si>
    <t>00291012008 DEPOSITO DE EFECTIVO, DEPOSITANTE: KEYSTONE GROUP, CONCEPTO: ENTREGA DE ALCANCE DE TRABAJO LBC-069-18 CARASTERISTICAS DE MUESTRAS ASFALTICAS, CUENTA DE DEPOSITO: CUENTA UNICA DEL TESORO</t>
  </si>
  <si>
    <t>00099021001 DEPOSITO DE EFECTIVO, DEPOSITANTE: RICHARD MARTINEZ PEREZ, CONCEPTO: REVERSION DE BOLETA DE HABER MENSUAL, CUENTA DE DEPOSITO: CUENTA UNICA DEL TESORO</t>
  </si>
  <si>
    <t>00591012001 DEPOSITO DE EFECTIVO, DEPOSITANTE: COUSINS'S RESTAURANTE FUSION, CONCEPTO: SERIVIOS BASICOS DEL MES JUNIO JULIO Y AGOSTO, CUENTA DE DEPOSITO: CUENTA UNICA DEL TESORO</t>
  </si>
  <si>
    <t>||REGISTRO COBRO COMISION AVISO ENMIENDA CARTAS DE CREDITO STANDBY BS220.- Y EMISION CBTE. BS50.- REF.: G451650 (BCB:SB-R-2016-030) A/F DE LA EMPRESA PUBLICA PRODUCTIVA DE ENVASES DE VIDRIOS DE BOLIVIA ENVIBOL LIB. 00132019202 SEDEM PLANTA ENVASES DE VIDRIO CHUQUISACA MUN. ZUDAÑEZ REF.: G451650</t>
  </si>
  <si>
    <t>PROVISION DE FONDOS A SOLICITUD DE YACIMIENTOS PETROLIFEROS FISCALES BOLIVIANOS SEGUN SOLICITUD YPFB-0225-2018 REF: PAGO A YPFB ANDINA SA DE JULIO 2018 POR TRANSPORTE INTERRUMPIBLE DE GN DUCTO MENOR 12 LIB. 00513012007 YPFB - RECURSOS NACIONALIZACIÓN</t>
  </si>
  <si>
    <t>VENTA DE DIVISAS CON TRANSFERENCIA DE FONDOS A SOLICITUD DE AGENCIA BOLIVIANA ESPACIAL - ABE SEGUN SOLICITUD 5831 REF: SE AUTORIZA EL PAGO A LA EMPRESA WISI COMUNICACIONES S.A. POR LA ADQUISICION DE UNA LICENCIA PARA DESENCRIPTADO BISS HASTA 8 SERVICIOS, (227 EUROS), SEGUN INF - DID 12918/2018, FAC LIB. 00585012002 ABE - VENTA DE SERVICIOS COMUNICACIÓN</t>
  </si>
  <si>
    <t>VENTA DE DIVISAS CON TRANSFERENCIA DE FONDOS A SOLICITUD DE AGENCIA BOLIVIANA ESPACIAL - ABE SEGUN SOLICITUD 5831 REF: SE AUTORIZA EL PAGO A LA EMPRESA WISI COMUNICACIONES S.A. POR LA ADQUISICION DE UNA LICENCIA PARA DESENCRIPTADO BISS HASTA 8 SERVICIOS, (227 EUROS), SEGUN INF - DID 12918/2018, FAC LIB. 00585012002 ABE - VENTA DE SERVICIOS COMUNICACIÓN POR DIFERENCIAL CAMBIARIO</t>
  </si>
  <si>
    <t>PROVISION DE FONDOS A SOLICITUD DE YACIMIENTOS PETROLIFEROS FISCALES BOLIVIANOS SEGUN SOLICITUD YPFB-0226-2018 REF: PAGO A YPFB CHACO SA JULIO 2018 POR TRANSPORTE DE GN DUCTO MENOR CARRASCO BULO BULO LIB. 00513012007 YPFB - RECURSOS NACIONALIZACIÓN</t>
  </si>
  <si>
    <t>VENTA DE DIVISAS CON TRANSFERENCIA DE FONDOS A SOLICITUD DE VICEPRESIDENCIA DEL ESTADO SEGUN SOLICITUD 5827 REF: PAGO A ROYAL FBO SERVICE S.A. POR EL SERVICIO DE TRIP SUPPORT, CATERING Y HANDLING REALIZADO PARA VIAJE OFICIAL A LA CIUDAD DE LIMA PERU DE FECHA 27 DE JULIO DE 2018, SEGUN CONTRATO, FAC LIB. 00099021001 TGN-RECURSOS ORDINARIOS (3987)</t>
  </si>
  <si>
    <t>TRANSFERENCIA DE FONDOS AL EXTERIOR A SOLICITUD DE MINISTERIO DE ECONOMIA Y FINANZAS PUBLICAS SEGUN SOLICITUD 5828 REF: PAGO A FAVOR DE BLOOMBERG FINANCE LP FACTURA 5604510291, MES DE AGOSTO/2018, POR SERVICIOS ESPECIALES BLOOMBERG DOS TERMINALES DE OPERACIONES DEUDA PUBLICA EN MERCADOS DE CAPITAL LIB. 00099021001 TGN-RECURSOS ORDINARIOS (3987)</t>
  </si>
  <si>
    <t>VENTA DE DIVISAS CON TRANSFERENCIA DE FONDOS A SOLICITUD DE MINISTERIO DE EDUCACION SEGUN SOLICITUD 5832 REF: TRASPASO PARA SEOUL NATIONAL UNIVERSITY (AYLIN ANAHI POMA VERAMENDI) LIB. 00099021001 TGN-RECURSOS ORDINARIOS (3987)</t>
  </si>
  <si>
    <t>VENTA DE DIVISAS CON TRANSFERENCIA DE FONDOS A SOLICITUD DE MINISTERIO DE LA PRESIDENCIA SEGUN SOLICITUD 5829 REF: DIVISAS USD 14,397.50 PAGO A ROYAL FBO SERVICE S.A POR SERVICIOS PRESTADOS A AERONAVE GAB-001 EN VIAJE PRESIDENCIAL REALIZADO AL CARIBE DEL 16 AL 18 DE JULIO 2018, PAGO A BANCO BBVA PAR LIB. 00099021001 TGN-RECURSOS ORDINARIOS (3987)</t>
  </si>
  <si>
    <t>De: 00099024113 Transferencia en cumplimiento al DS N°0913 de 15/06/2011 y el Convenio Intergubernativo de Financiamiento UPRE-CIF-IG 990/2017, suscrito entre la UPRE y el GAM Acasio, Proyecto “Const. Internado U.E. Lujuni – C. Lujuni”, correspondiente al pago de la planilla Nº 2, según la UPRE.</t>
  </si>
  <si>
    <t>De: 00099024113 Transferencia en cumplimiento al DS N°0913 de 15/06/2011 y el Convenio Intergubernativo de Financiamiento UPRE-CIF-IG 028/2018, suscrito entre la UPRE y el GAM Machacamarca, Proyecto “Const. Centro De Salud Machacamarca - Machacamarca”, correspondiente al pago de la planilla Nº3, según la UPRE.</t>
  </si>
  <si>
    <t>De: 00099024113 Transferencia en cumplimiento al DS N°0913 de 15/06/2011 y el Convenio Intergubernativo de Financiamiento UPRE-CIF-IG 957/2017, suscrito entre la UPRE y el GAM Yocalla, Proyecto “Const. Unidad Educativa San Antonio - Yocalla”, correspondiente al pago de la planilla Nº3, según la UPRE.</t>
  </si>
  <si>
    <t>De: 00099024113 Transferencia en cumplimiento al DS N°0913 de 15/06/2011 y el Convenio Intergubernativo de Financiamiento UPRE-CIF-IG 064/2018, suscrito entre la UPRE y el GAM Santuario de Quillacas, Proyecto “Construcción Unidad Educativa Eduardo Abaroa de Santuario de Quillacas – S. Quillacas”, correspondiente al pago de la planilla Nº2, según la UPRE.</t>
  </si>
  <si>
    <t>De: 00099024113 Transferencia en cumplimiento al DS N°0913 de 15/06/2011 y el Convenio Intergubernativo de Financiamiento UPRE-CIF-IG 188/2017, suscrito entre la UPRE y el GAM San Joaquín, Proyecto “Const. Terminal Municipal San Joaquin”, correspondiente al pago de la planilla Nº 8, según la UPRE.</t>
  </si>
  <si>
    <t>De: 00099024113 Transferencia en cumplimiento al DS N°0913 de 15/06/2011 y el Convenio Intergubernativo de Financiamiento UPRE-CIF-IG 1008/2017, suscrito entre la UPRE y el GAM Potosi, Proyecto “Const. Bloque Aulas Técnicas, Administrativas Unidad Educativa Mariscal Santa Cruz A,B,C y CEA, D-9”, correspondiente al pago de la planilla Nº 2, según la UPRE.</t>
  </si>
  <si>
    <t>De: 00099024113 Transferencia en cumplimiento al DS N°0913 de 15/06/2011 y el Convenio Intergubernativo de Financiamiento UPRE-CIF-IG 1005/2017, suscrito entre la UPRE y el GAM Tomave, Proyecto “Construcción 4 Aulas Mas Tinglado U.E. Mariscal Ayacucho de Carlos Machicao- Carlos Machicao”, correspondiente al pago de la planilla Nº 2, según la UPRE.</t>
  </si>
  <si>
    <t>De: 00099024113 Transferencia en cumplimiento al DS N°0913 de 15/06/2011 y el Convenio Intergubernativo de Financiamiento UPRE-CIF-IG 951/2017, suscrito entre la UPRE y el GAM Chaqui, Proyecto “Construcción Centro de Salud Chiutaluyo”, correspondiente al pago de la planilla Nº2, según la UPRE.</t>
  </si>
  <si>
    <t>PAGO A PROEX BRASIL PRÉSTAMO CONV. CRED. 04.03.09 VCTO. 04-09-2018 POR CUENTA DE TGN , NTI. 011221 VALOR 04-09-2018 CAPITAL USD 1.134.818,69 INTERESES USD 255.208,11 CTA. 3987 CUENTA UNICA DEL TESORO-3987 LIB. 00099021001 REF.: COMISIONES BANCARIAS</t>
  </si>
  <si>
    <t>VENTA DE DIVISAS A SOLICITUD DE YACIMIENTOS PETROLIFEROS FISCALES BOLIVIANOS SEGUN SOLICITUD 5834 REF: PAGO A SHELL BOLIVIA CORPORATION POR RETRIBUCIONES AL TITULAR MERCADO INTERNO CORRESPONDIENTE AL MES DE ABRIL DE 2018 LIB. 00513012004 LBP-YPFB-UNICOMERCIAL (4030005415/1-2188907)</t>
  </si>
  <si>
    <t>TRANSFERENCIA DEL EXTERIOR SEGUN SWIFT NOS.12405-12403 DE FECHA 04/09/2018 ORDENANTE: EMBASSY OF BOLIVIA SECCION CONSULAR-TOKYO-JAPON LIB. 00010011102 MIN.RELACIONES EXTERIORES - GESTORIA CONSULAR LEY Nº 3108</t>
  </si>
  <si>
    <t>COBRO COSTOS DE PAPELERIA SEGUN TRANSFERENCIA DEL EXTERIOR POR ORDEN DE EMBASSY OF BOLIVIA SECCION CONSULAR-TOKYO-JAPON LIB. 00010011102 MIN.RELACIONES EXTERIORES - GESTORIA CONSULAR LEY Nº 3108</t>
  </si>
  <si>
    <t>A:00099021001 Débito Automático por incumplimiento del Gobierno Autónomo Municipal de Puerto Siles (GAM SIL), al Convenio Intergubernativo de Financiamiento UPRE-CIF-072/13 de fecha 26 de febrero de 2013, suscrito entre la Unidad de Proyectos Especiales y el GAM SIL para el proyecto “Construcción Unidad Educativa Puerto Siles”.</t>
  </si>
  <si>
    <t>A:00041014101 Débito Automático por contraparte del GAM San Pablo de Lipez, correspondiente al Convenio Intergubernativo suscrito entre el Ministerio de Desarrollo Productivo y Economía Plural y el GAM San Pablo de Lipez, programa “Educación con Revolución Tecnológica”.</t>
  </si>
  <si>
    <t>NUMERO DE LIBRETA CUT: 0008601102 OPERACIÓN E18 TRANSFERENCIA DEL SISTEMA FINANCIERO POR CUENTA DE TERCEROS A LA CUT A SOLICITUD DE CABALLERO TREVIÑO MARIO PARA EL MINISTERIO DE MEDIO AMBIENTE Y AGUAS</t>
  </si>
  <si>
    <t>TRANSFERENCIA RECIBIDA DEL EXTERIOR SEGÚN MENSAJES SWIFT Nos. 12461-12447 (REM.EXT.) DE FECHA 04-09-2018 POR DESEMBOLSO DE OPEP PRÉSTAMO 1653-P WA NO. 11 OFID LOAN 1653P LIBRETA N° 00291012002 ABC-RECURSOS PROPIOS REF.: UTILES DE ESCRITORIO</t>
  </si>
  <si>
    <t>||TRANSFERENCIA DE FONDOS S/G. MENSAJES SWIFT NROS. 12413 DE LA FECHA Y 12220 DE F. 30/08/2018 EN ATENCIÓN A CORREO ELECTRÓNICO DEL MINISTERIO DE EDUCACIÓN. (SECTOR PÚBLICO). DE LA LIBRETA 00016011101 MEC-MIN. EDUCACION Y CULTURA (0676-03J300); COBRO UTILES DE ESCRITORIO.</t>
  </si>
  <si>
    <t>VENTA DE DIVISAS CON TRANSFERENCIA DE FONDOS A SOLICITUD DE MINISTERIO DE RELACIONES EXTERIORES SEGUN SOLICITUD 5837 REF: REMESA ADICIONAL A FAVOR DEL CONSULADO EN ANTOFAGASTA PARA LA ADQUISICION DE EQUIPOS DE COMPUTACION SEGUN INFORME 189 DE CONTROL FINANCIERO. LIB. 00099021001 TGN-RECURSOS ORDINARIOS (3987)</t>
  </si>
  <si>
    <t>VENTA DE DIVISAS CON TRANSFERENCIA DE FONDOS A SOLICITUD DE MINISTERIO DE DEPORTES SEGUN SOLICITUD 5833 REF: PAGO A LA AGENCIA MUNDIAL ANTIDOPAJE AMA WADA POR CONCEPTO DE CONTIBUCION DE BOLIVIA CORRESPONDIENTE A LA GESTION 2018 LIB. 00099021001 TGN-RECURSOS ORDINARIOS (3987)</t>
  </si>
  <si>
    <t>||TRANSFERENCIA DE FONDOS S/G. MENSAJE SWIFT NRO. 12466 DE LA FECHA. (SECTOR PÚBLICO). DEBITO DE LA LIBRETA 00117012001 DGAC, REPOSICION UTILES DE ESCRITORIO.</t>
  </si>
  <si>
    <t>||COBRO DE UTILES DE ESCRITORIO POR TRANSFERENCIA RECIBIDA DEL EXTERIOR SEGUN MENSAJE SWIFT N°12412 (REM.EXT) DE FECHA 04-09-2018 POR DESEMBOLSO DE AFD PRESTAMO CBO-1014-01-E APOYO PRESUP POL PUB SECT AGUA LIBRETA 00086051101 MMAYA BS UCP  PAAP RECURSOS PROPIOS REF.: UTILES DE ESCRITORIO</t>
  </si>
  <si>
    <t>TRANSFERENCIA AUTOMATICA SEGUN INSTRUCCION DEL MINISTERIO DE ECONOMIA Y FINANZAS PUBLICAS LIBRETA 00086057010</t>
  </si>
  <si>
    <t>00099021001 DEPOSITO DE EFECTIVO, DEPOSITANTE: LOURDES MONICA CARRASCO MEJIA, CONCEPTO: DEVOLUCION COBRO INDEBIDO, CUENTA DE DEPOSITO: CUENTA UNICA DEL TESORO</t>
  </si>
  <si>
    <t>00099021001 DEPOSITO DE EFECTIVO, DEPOSITANTE: NOEMY PLATA VDA DE LOPEZ, CONCEPTO: DEVOLUCION DE BENEFICIOS DE VIUDEZ, CUENTA DE DEPOSITO: CUENTA UNICA DEL TESORO</t>
  </si>
  <si>
    <t>00020031101 DEPOSITO DE EFECTIVO, DEPOSITANTE: OMAR AUGUSTO CARMANA MALDONADO, CONCEPTO: DEP DE DEVOLUCION, CUENTA DE DEPOSITO: CUENTA UNICA DEL TESORO</t>
  </si>
  <si>
    <t>00526012001 DEPOSITO DE EFECTIVO, DEPOSITANTE: JUAN CARLOS MAMANI HUANCA, CONCEPTO: DEVOLUCION  VIATICO VIAJE, CUENTA DE DEPOSITO: CUENTA UNICA DEL TESORO</t>
  </si>
  <si>
    <t>00373024103 DEPOSITO DE EFECTIVO, DEPOSITANTE: BERNARDINA CRUZ DELGADO, CONCEPTO: DEVOLUCION DE SALDO DEL PROYECTO CNMC -01-02-20272, CUENTA DE DEPOSITO: CUENTA UNICA DEL TESORO</t>
  </si>
  <si>
    <t>00099021001 DEPOSITO DE EFECTIVO, DEPOSITANTE: CECILIA FLORES DE CEÑI, CONCEPTO: COBRO INDEVIDO DE SENASIR DEL MES DE SEPTIEMBRE, CUENTA DE DEPOSITO: CUENTA UNICA DEL TESORO</t>
  </si>
  <si>
    <t>00099021001 DEPOSITO DE EFECTIVO, DEPOSITANTE: AIDA M. VDA DE ROSSO, CONCEPTO: CONVENIO PAGO 00916, CUENTA DE DEPOSITO: CUENTA UNICA DEL TESORO</t>
  </si>
  <si>
    <t>00099021001 DEPOSITO DE EFECTIVO, DEPOSITANTE: BIM VI INDEPENDENCIA, CONCEPTO: REVERSION SALDOS NO EJECUTADOS MANTENIMIENTO DE INFRAESTRUCTURA, CUENTA DE DEPOSITO: CUENTA UNICA DEL TESORO</t>
  </si>
  <si>
    <t>00099021001 DEPOSITO DE EFECTIVO, DEPOSITANTE: BIM VI INDEPENDENCIA, CONCEPTO: REVERSION SALDOS NO EJECUTADOS COMBUSTIBLE, CUENTA DE DEPOSITO: CUENTA UNICA DEL TESORO</t>
  </si>
  <si>
    <t>00099021001 DEPOSITO DE EFECTIVO, DEPOSITANTE: ADOLFO CHAVEZ CORTEZ, CONCEPTO: PAGO COBRO INDEBIDO SENASIR, CUENTA DE DEPOSITO: CUENTA UNICA DEL TESORO</t>
  </si>
  <si>
    <t>00099021001 DEPOSITO DE EFECTIVO, DEPOSITANTE: MIGUEL ANGEL GARCIA GUARACHI, CONCEPTO: REVERSION VIATICOS PREV. N 6158/17, CUENTA DE DEPOSITO: CUENTA UNICA DEL TESORO</t>
  </si>
  <si>
    <t>00526012001 DEPOSITO DE EFECTIVO, DEPOSITANTE: HENRY VELEZ QUINTANILLA, CONCEPTO: DEVOLUCION DE VIATICOS, CUENTA DE DEPOSITO: CUENTA UNICA DEL TESORO</t>
  </si>
  <si>
    <t>00373024103 DEPOSITO DE EFECTIVO, DEPOSITANTE: SANTIAGO JIMENEZ CLAROS, CONCEPTO: POR CIERRE DE CUENTA, CUENTA DE DEPOSITO: CUENTA UNICA DEL TESORO</t>
  </si>
  <si>
    <t>00099021001 DEPOSITO DE EFECTIVO, DEPOSITANTE: SEGUNDINO LIMA GUARACHI, CONCEPTO: CAMBIO DE BENEFICIO EN APLICACION DE LA LEY 065 Y DS 822, CUENTA DE DEPOSITO: CUENTA UNICA DEL TESORO</t>
  </si>
  <si>
    <t>00099021001 DEPOSITO DE EFECTIVO, DEPOSITANTE: NESTOR RUBEN YUJRA ARUQUIPA, CONCEPTO: REVERSION DE BOLETA DE HABER MENSUAL AGOSTO/2018, CUENTA DE DEPOSITO: CUENTA UNICA DEL TESORO</t>
  </si>
  <si>
    <t>00099021001 DEPOSITO DE EFECTIVO, DEPOSITANTE: MARVEL GASPAR PAREDES, CONCEPTO: DEVOLUCION DE DEUDA " SENASIR ", CUENTA DE DEPOSITO: CUENTA UNICA DEL TESORO</t>
  </si>
  <si>
    <t>00526012001 DEPOSITO DE EFECTIVO, DEPOSITANTE: BOLIVIA TV - SERGIO REVOLLO, CONCEPTO: DEVOLUCION VIATICOS, CUENTA DE DEPOSITO: CUENTA UNICA DEL TESORO</t>
  </si>
  <si>
    <t>00099021001 DEPOSITO DE EFECTIVO, DEPOSITANTE: ANDRES RUMY VEGA MORUNO, CONCEPTO: REVERSION DE GASTOS PARA COMBUSTIBLE , LUBRICANTES, CUENTA DE DEPOSITO: CUENTA UNICA DEL TESORO</t>
  </si>
  <si>
    <t>00099021001 DEPOSITO DE EFECTIVO, DEPOSITANTE: PAOLA ROSA ARGUATA, CONCEPTO: DEVOLUCION DE FONDOS EN AVANCE AGOSTO 2018, CUENTA DE DEPOSITO: CUENTA UNICA DEL TESORO</t>
  </si>
  <si>
    <t>00221012001 DEPOSITO DE EFECTIVO, DEPOSITANTE: SENARECOM, CONCEPTO: DEVOLUCION CREDITO FISCAL PERDIDO FACT 48948, CUENTA DE DEPOSITO: CUENTA UNICA DEL TESORO</t>
  </si>
  <si>
    <t>00099021001 DEPOSITO DE EFECTIVO, DEPOSITANTE: FELICIANO HUANCA LAURA, CONCEPTO: DEVOLUCION DE COBRO INDEBIDO, CUENTA DE DEPOSITO: CUENTA UNICA DEL TESORO</t>
  </si>
  <si>
    <t>00047081101 DEPOSITO DE EFECTIVO, DEPOSITANTE: CARLA  MIKAELA LIMA MENCIAS, CONCEPTO: DEVOLUCION DE FONDO EN AVANCE PARA PAGO REFRIGERIO MES MARZO DIST LA PAZ CORREP. FUNC. NURIA LOAYZA, CUENTA DE DEPOSITO: CUENTA UNICA DEL TESORO</t>
  </si>
  <si>
    <t>00373024103 DEPOSITO DE EFECTIVO, DEPOSITANTE: PROYECTO DE FORRAJE MUN CALAMARCA PROV AROMA, CONCEPTO: POR INTERES DE BANCO DE PROYECTO FORRAJE DE MUNICIPIO CALAMARCA, CUENTA DE DEPOSITO: CUENTA UNICA DEL TESORO</t>
  </si>
  <si>
    <t>00099021001 DEP.DE CHEQ.AJENOS,RET.DE CAM.,CONCEPTO: DEVOLUCION DE CC NO COBRADA  MAYO 2018,DEP.: LA VITALICIA SEGUROS Y REASEGUROS DE VIDA  S.A. , PROCEDENCIA: BANCO BISA S.A., CHEQUE: 46820, FECHA DE EMISION:05/09/2018</t>
  </si>
  <si>
    <t>00291012006 DEP.DE CHEQ.AJENOS,RET.DE CAM.,CONCEPTO: ABC -CNC USO DE DERECHO DE VIA,DEP.: NUEVATEL PCS DE BOLIVIA  SA , PROCEDENCIA: BANCO BISA S.A., CHEQUE: 38369, FECHA DE EMISION:03/09/2018</t>
  </si>
  <si>
    <t>00283012002 DEP.DE CHEQ.AJENOS,RET.DE CAM.,CONCEPTO: MULTAS POR ATRASOS,DEP.: ADUANA NACIONAL , PROCEDENCIA: BANCO UNION S.A., CHEQUE: 3127, FECHA DE EMISION:03/09/2018</t>
  </si>
  <si>
    <t>00099021001 DEP.DE CHEQ.AJENOS,RET.DE CAM.,CONCEPTO: DEVOLUCION DE RECURSOS,DEP.: AGENCIA NACIONAL DE HIDROCARBUROS , PROCEDENCIA: BANCO UNION S.A., CHEQUE: 5248, FECHA DE EMISION:27/08/2018</t>
  </si>
  <si>
    <t>00099021001 DEPOSITO DE EFECTIVO, DEPOSITANTE: MARTIN YAHUASI MAMANI, CONCEPTO: POR COBRO INDEBIDO ACUERDO SENASIR, CUENTA DE DEPOSITO: CUENTA UNICA DEL TESORO</t>
  </si>
  <si>
    <t>00099021001 DEPOSITO DE EFECTIVO, DEPOSITANTE: PABLO ANTONIO SEJAS VELASCO, CONCEPTO: REPOSICION, CUENTA DE DEPOSITO: CUENTA UNICA DEL TESORO</t>
  </si>
  <si>
    <t>00099021001 DEPOSITO DE EFECTIVO, DEPOSITANTE: ALAN SVEN CARVAJAL SALINAS, CONCEPTO: DEVOLUCION DE VIATICOS AL EXTERIOR, CUENTA DE DEPOSITO: CUENTA UNICA DEL TESORO</t>
  </si>
  <si>
    <t>00099021001 DEPOSITO DE EFECTIVO, DEPOSITANTE: PEDRO DAMIAN DORADO LOPEZ, CONCEPTO: DEVOLUCION DE FONDOS EN AVANCE, CUENTA DE DEPOSITO: CUENTA UNICA DEL TESORO</t>
  </si>
  <si>
    <t>A:00041014101 Débito Automático por contraparte del GAM Huayllamarca, correspondiente al Convenio Intergubernativo suscrito entre el Ministerio de Desarrollo Productivo y Economía Plural y el GAM Huayllamarca, programa “Educación con Revolución Tecnológica”.</t>
  </si>
  <si>
    <t>A:00041014101 Débito Automático por contraparte del GAM Vinto, correspondiente al Convenio Intergubernativo suscrito entre el Ministerio de Desarrollo Productivo y Economía Plural y el GAM Vinto, programa “Revolución Tecnológica en Educación”.</t>
  </si>
  <si>
    <t>TRANSFERENCIA DE FONDOS AL EXTERIOR A SOLICITUD DE MINISTERIO DE DEFENSA SEGUN SOLICITUD 5838 REF: TRANSFERENCIA VIA BCB A LA EMPRESA AIRPARTS COMPANY INC. PARA LA ADQUISICION DE REPUESTOS PARA LA AERONAVE DE LA FUERZA AEREA BOLIVIANA, REQUERIDO POR EL GAC 31, SEGUN PROCESO DE CONTRATACION EN EL EXT LIB. 00099021001 TGN-RECURSOS ORDINARIOS (3987)</t>
  </si>
  <si>
    <t>VENTA DE DIVISAS CON TRANSFERENCIA DE FONDOS A SOLICITUD DE ADMINISTRACION DE SERVICIOS PORTUARIOS BOLIVIA SEGUN SOLICITUD 5847 REF: H.R. 2961 - 2962 - ENVIO DE RECURSOS AL PUERTO DE ARICA POR GASTOS DE FUNCIONAMIENTO Y GATE OUT, CORRESPONDIENTE A LA REPOSICION DE AGOSTO/2018, SEGUN COMUNICACION INT LIB. 00594012001 ASP-B FONDO DE OPERACIONES</t>
  </si>
  <si>
    <t>VENTA DE DIVISAS CON TRANSFERENCIA DE FONDOS A SOLICITUD DE ORGANO ELECTORAL PLURINACIONAL SEGUN SOLICITUD 5839 REF: TRANSFERENCIA AL EXTERIOR POR CONCEPTO DE CAPACITACION EN LA UNIVERSIDAD THE GEORGE WASHINTON UNIVERSITY ESTADOS UNIDOS EN EL CURSO DE LA TECNOLOGIA EN LAS ELECCIONES SEGURIDAD, LIB. 00670012002 OEP-TRIBUNAL SUPREMO ELECTORAL - REGISTRO CIVIL M/N (6530)</t>
  </si>
  <si>
    <t>VENTA DE DIVISAS CON TRANSFERENCIA DE FONDOS A SOLICITUD DE MINISTERIO DE RELACIONES EXTERIORES SEGUN SOLICITUD 5845 REF: REMISION DE RECURSOS PARA EL SEGURO DE SALUD PARA EL PERSONAL DEL SERVICIO EXTERIOR DE LAS EMBAJADAS EN ARGENTINA JAPON CONSULADOS DE ORAN LA QUIACA EMIPAS MADRID POR EL PERIODO LIB. 00099021001 TGN-RECURSOS ORDINARIOS (3987)</t>
  </si>
  <si>
    <t>VENTA DE DIVISAS CON TRANSFERENCIA DE FONDOS A SOLICITUD DE CENTRAL DE ABASTECIMIENTO Y SUMINISTROS DE SALUD-CEASS SEGUN SOLICITUD 5835 REF: TRANSFERENCIA PAGO A CIMAB SA SEGUN DETALLE DE LIQUIDACION, NICEASS/UTLJF/N 065/2018, I.T. CEASS/COM-RECEP N9/2018, ACTA DE CONFORMIDAD, FACTURA/INVOICE 89/18 LIB. 00249012001 LBP-CEASS-CENTRAL DE ABASTECIMIENTO Y SUMINISTROS DE SALUD POR DIFERENCIAL CAMBIARIO</t>
  </si>
  <si>
    <t>VENTA DE DIVISAS CON TRANSFERENCIA DE FONDOS A SOLICITUD DE CENTRAL DE ABASTECIMIENTO Y SUMINISTROS DE SALUD-CEASS SEGUN SOLICITUD 5835 REF: TRANSFERENCIA PAGO A CIMAB SA SEGUN DETALLE DE LIQUIDACION, NICEASS/UTLJF/N 065/2018, I.T. CEASS/COM-RECEP N9/2018, ACTA DE CONFORMIDAD, FACTURA/INVOICE 89/18 LIB. 00249012001 LBP-CEASS-CENTRAL DE ABASTECIMIENTO Y SUMINISTROS DE SALUD</t>
  </si>
  <si>
    <t>TRANSFERENCIA DEL EXTERIOR SEGUN SWIFT NO.12489 DE FECHA 05/09/2018 ORDENANTE: CONSULADO DE BOLIVIA EN MURCIA REF.: GESTORIA CONSULAR AGOSTO/18 LIB. 00010011102 MIN.RELACIONES EXTERIORES - GESTORIA CONSULAR LEY Nº 3108</t>
  </si>
  <si>
    <t>TRANSFERENCIA DEL EXTERIOR SEGUN SWIFT 12491 DE FECHA 05/09/2018 ORDENANTE: CONSULADO DE BOLIVIA EN VALENCIA LIB. 00010011102 MIN.RELACIONES EXTERIORES - GESTORIA CONSULAR LEY Nº 3108</t>
  </si>
  <si>
    <t>TRANSFERENCIA DEL EXTERIOR SEGUN SWIFT 12494 DE FECHA 05/09/2018 ORDENANTE: CONSULADO DE BOLIVIA EN BILBAO LIB. 00010011102 MIN.RELACIONES EXTERIORES - GESTORIA CONSULAR LEY Nº 3108</t>
  </si>
  <si>
    <t>TRANSFERENCIA DEL EXTERIOR SEGUN SWIFT NO.12490 DE FECHA 05/09/2018 ORDENANTE: SEZIONE CONSOLARE AMBASCIATA DI BOLIVIA (ITALIA) REF.: GESTORIA CONSULAR AUGUST 2018 SECCION CONSULAR LIB. 00010011102 MIN.RELACIONES EXTERIORES - GESTORIA CONSULAR LEY Nº 3108</t>
  </si>
  <si>
    <t>REGULARIZACION DE TRANSFERENCIA DEL EXTERIOR SEGUN SWIFT NO.12474 DE FECHA 05/09/2018 ORDENANTE: CONSULADO DE BOLIVIA-ROSARIO ARGENTINA REF:GESTORIA CONSULAR NOVIEMBRE 17- A AGOSTO 2018 LIB. 00010011102 MIN.RELACIONES EXTERIORES - GESTORIA CONSULAR LEY Nº 3108</t>
  </si>
  <si>
    <t>COBRO COSTOS DE PAPELERIA SEGUN TRANSFERENCIA DEL EXTERIOR POR ORDEN DE CONSULADO DE BOLIVIA EN MURCIA REF.: GESTORIA CONSULAR AGOSTO/18 LIB. 00010011102 MIN.RELACIONES EXTERIORES - GESTORIA CONSULAR LEY Nº 3108</t>
  </si>
  <si>
    <t>COBRO COSTOS DE PAPELERIA SEGUN TRANSFERENCIA DEL EXTERIOR POR ORDEN DE CONSULADO DE BOLIVIA EN VALENCIA LIB. 00010011102 MIN.RELACIONES EXTERIORES - GESTORIA CONSULAR LEY Nº 3108</t>
  </si>
  <si>
    <t>COBRO COSTOS DE PAPELERIA SEGUN TRANSFERENCIA DEL EXTERIOR POR ORDEN DE CONSULADO DE BOLIVIA EN BILBAO LIB. 00010011102 MIN.RELACIONES EXTERIORES - GESTORIA CONSULAR LEY Nº 3108</t>
  </si>
  <si>
    <t>COBRO COSTOS DE PAPELERIA SEGUN TRANSFERENCIA DEL EXTERIOR POR ORDEN DE SEZIONE CONSOLARE AMBASCIATA DI BOLIVIA (ITALIA) REF.: GESTORIA CONSULAR AUGUST 2018 SECCION CONSULAR LIB. 00010011102 MIN.RELACIONES EXTERIORES - GESTORIA CONSULAR LEY Nº 3108</t>
  </si>
  <si>
    <t>COBRO COSTOS DE PAPELERIA POR REGULARIZACION DE TRANSFERENCIA DEL EXTERIOR POR ORDEN DE CONSULADO DE BOLIVIA-ROSARIO ARGENTINA REF:GESTORIA CONSULAR NOVIEMBRE 17- A AGOSTO 2018 LIB. 00010011102 MIN.RELACIONES EXTERIORES - GESTORIA CONSULAR LEY Nº 3108</t>
  </si>
  <si>
    <t>||VENTA DE DIVISAS SEGÚN NOTA IN-BOL DGE N°670/2018 ADJUNTA Y ASIGNACION DE DIVISAS POR EL MEFP CODIGO 014475 5789 DEL 31-08-2018, EMISION CARTA DE CREDITO 0,15% S/USD 506.868,24 POR 117 DIAS, REEMB. GTOS. DE COMUN. BS220.- EMISION CBTE. CBLE. BS50.- REF.: LC I-2018-20 CGO. LIB. 224012007 INSUMOS BOLIVIA PLANTA PROCESADORA IVIRGARZAMA EMISION I-2018-20</t>
  </si>
  <si>
    <t>'COBRO DE'||UTILES DE ESCRITORIO POR EL COMPROBANTE CONTABLE NRO. 0931812 DE LA FECHA, SEGÚN CORREO ELECTRÓNICO DE YPFB DE F. 23/01/2018. DEBITO DE LA LIBRETA 00513022001 YPFB  OPERACIONES.</t>
  </si>
  <si>
    <t>'TRANSFERENCIA DE FONDOS||S/G. CITE: MEFP/VTCP/DGCP/UODP-790/2018 DE LA FECHA, DEL MIN.DE ECONOMIA Y FINANZAS PUBLICAS.(HRE-TSO-4748), PAGO BTS EXTRABURSATIL  VENCIMIENTO 6 DE SEPTIEMBRE DE 2018 D.S. N° 1121 DE 11 DE ENERO DE 2012. DEBITO DE LA LIBRETA N° 00099021001, REPOSICION UTILES DE ESCRITORIO.</t>
  </si>
  <si>
    <t>'TRANSFERENCIA DE FONDOS||S/G. CITE: MEFP/VTCP/DGCP/UODP-790/2018 DE LA FECHA, DEL MIN.DE ECONOMIA Y FINANZAS PUBLICAS.(HRE-TSO-4748), PAGO BTS EXTRABURSATIL  VENCIMIENTO 6 DE SEPTIEMBRE DE 2018 D.S. N° 1121 DE 11 DE ENERO DE 2012. DEBITO DE LA LIBRETA N° 00099021001 TGN-RECURSOS ORDINARIOS MN.</t>
  </si>
  <si>
    <t>TRANSFERENCIA DE FONDOS AL EXTERIOR A SOLICITUD DE MINISTERIO DE DEFENSA SEGUN SOLICITUD 5849 REF: TRANSFERENCIA VIA BCB A LA EMPRESA MIL COM SUPPORT INC. PARA LA ADQUISICION DE REPUESTOS Y MATERIAL PARA LA AERONAVE DE LA FUERZA AEREA BOLIVIANA, REQUERIDO POR EL GAC 31, SEGUN PROCESO DE CONTRATACION LIB. 00099021001 TGN-RECURSOS ORDINARIOS (3987)</t>
  </si>
  <si>
    <t>VENTA DE DIVISAS CON TRANSFERENCIA DE FONDOS A SOLICITUD DE SERVICIO DESARROLLO EMPRESAS PUBLICAS PRODUCTIVAS SEGUN SOLICITUD 5858 REF: I/2018-29933 TRANSFERENCIA DE FONDOS AL EXTERIOR A LA EMPRESA EIRICH INDUSTRIAL LTDA. POR EL TERCER PAGO DE SUPLEMENTO DE SUPERVISION DE MONTAJE MECANICA, ELECTRICA LIB. 00132079201 SEDEM-PLANTA ENVASES DE VIDRIO CHUQUISACA - MUNICIPIO ZUDAÑEZ</t>
  </si>
  <si>
    <t>VENTA DE DIVISAS CON TRANSFERENCIA DE FONDOS A SOLICITUD DE MINISTERIO DE CULTURAS SEGUN SOLICITUD 5798 REF: PAGO POR ALQUILER DE ESPACIO EN FERIA INTERNACIONAL PAIS JAPON EN EL MARCO DE LA PROMOCION BOLIVIA MEJOR PAIS CULTURAL DEL MUNDO ORDEN DE SERVICIO NRO 1052 ESPECIFICACIONES TECNICAS Y DEMAS D LIB. 00099021001 TGN-RECURSOS ORDINARIOS (3987)</t>
  </si>
  <si>
    <t>VENTA DE DIVISAS CON TRANSFERENCIA DE FONDOS A SOLICITUD DE MINISTERIO DE CULTURAS SEGUN SOLICITUD 5798 REF: PAGO POR ALQUILER DE ESPACIO EN FERIA INTERNACIONAL PAIS JAPON EN EL MARCO DE LA PROMOCION BOLIVIA MEJOR PAIS CULTURAL DEL MUNDO ORDEN DE SERVICIO NRO 1052 ESPECIFICACIONES TECNICAS Y DEMAS D LIB. 00099021001 TGN-RECURSOS ORDINARIOS (3987) POR DIFERENCIAL CAMBIARIO</t>
  </si>
  <si>
    <t>TRANSFERENCIA DEL EXTERIOR SEGUN SWIFT NO.12492 DE FECHA 05/09/2018 ORDENANTE: CONSULADO GENERAL DE BOLIVIA-LIMA PERU REF:GESTORIA CONSULAR AGOSTO 2018 LIB. 00010011102 MIN.RELACIONES EXTERIORES - GESTORIA CONSULAR LEY Nº 3108</t>
  </si>
  <si>
    <t>'TRANSFERENCIA'||DE FONDOS DEL EXTERIOR POR DESEMBOLSO DEL BID SEGUN MENSAJES SWIFT N°12497-12484 (REM.EXT) DE LA FECHA REF.: ATN-AA-15036-BO REQ 0006 OPS0201839442A LIBRETA N°00030018018 MJTI-GOBIERNO ABIERTO AL SERVICIO DE LA CIUDADANIA</t>
  </si>
  <si>
    <t>COBRO COSTOS DE PAPELERIA SEGUN TRANSFERENCIA DEL EXTERIOR POR ORDEN DE CONSULADO GENERAL DE BOLIVIA-LIMA PERU REF:GESTORIA CONSULAR AGOSTO 2018 LIB. 00010011102 MIN.RELACIONES EXTERIORES - GESTORIA CONSULAR LEY Nº 3108</t>
  </si>
  <si>
    <t>'TRANSFERENCIA'||DE FONDOS DEL EXTERIOR POR DESEMBOLSO DEL BID SEGUN MENSAJES SWIFT N°12497-12484 (REM.EXT) DE LA FECHA REF.: ATN-AA-15036-BO REQ 0006 OPS0201839442A LIBRETA N°00030018018 MJTI-GOBIERNO ABIERTO AL SERVICIO DE LA CIUDADANIA REF.: UTILES DE ESCRITORIO</t>
  </si>
  <si>
    <t>||RESPUESTA A DEBITO DEL BANQUERO SG SWIFT NO.12507 DE LA FECHA REF: COBRO COMISION JPY 2,500.- POR TRANSFERENCIA DE JPY 2,592,000.- FECHA VALOR 05/09/2018 SG SOL. MIN.DE CULTURAS , PAGO ALQUILER ESPACIO FERIA INTERNAL. LIBRETA 00099021001 TGN-RECURSOS ORDINARIOS</t>
  </si>
  <si>
    <t>||RESPUESTA A DEBITO DEL BANQUERO SG SWIFT NO.12507 DE LA FECHA REF: COBRO COMISION JPY 2,500.- POR TRANSFERENCIA DE JPY 2,592,000.- FECHA VALOR 05/09/2018 SG SOL. MIN.DE CULTURAS , PAGO ALQUILER ESPACIO FERIA INTERNAL. CGO.LIBRETA 00099021001 TGN-RECURSOS ORDINARIOS (UTILES DE ESCRITORIO)</t>
  </si>
  <si>
    <t>||TRANSFERENCIA DE FONDOS S/G. MENSAJE SWIFT NRO. 12539 DE LA FECHA. (SECTOR PÚBLICO). DEBITO DE LA LIBRETA 00117012001 DGAC, REPOSICION UTILES DE ESCRITORIO.</t>
  </si>
  <si>
    <t>||COBRO DE UTILES DE ESCRITORIO POR REG. DE NUESTRO COMPROBANTE S-931558 DEL 31-08-2018 POR COBRO DE COMISIONES EFECTUADO POR EL MUFG BANK POR EL DESEMBOLSO DE FECHA 31-08-2018, PTMO.BV-P5, SEGUN NOTA MEFP/VTCP/DGCP/UODP-794/2018 DEL 05/09/2018 LIB. 00099021001 TGN RECURSOS ORDINARIOS (3987)</t>
  </si>
  <si>
    <t>00099021001 DEPOSITO DE EFECTIVO, DEPOSITANTE: JOSEFINA ESCALANTE SAUCEDO C.I. 5795546 TJA, CONCEPTO: DEVOLUCION DE VIATICOS, CUENTA DE DEPOSITO: CUENTA UNICA DEL TESORO</t>
  </si>
  <si>
    <t>00099021001 DEPOSITO DE EFECTIVO, DEPOSITANTE: JOSEFINA ESCALANTE SAUCEDO C.I. 5795546 TJA, CONCEPTO: DEVOLUCION PASAJES BS 695, CUENTA DE DEPOSITO: CUENTA UNICA DEL TESORO</t>
  </si>
  <si>
    <t>00373024103 DEPOSITO DE EFECTIVO, DEPOSITANTE: PROYECTO APOYO A LA CRIANZA DE OVINOS COLLANA BS, CONCEPTO: DEVOLUCION DE SOBREGIROS DE PROYECTO OVINO COLLANA PARTIDA 32100 PAPEL, CUENTA DE DEPOSITO: CUENTA UNICA DEL TESORO</t>
  </si>
  <si>
    <t>00291012008 DEPOSITO DE EFECTIVO, DEPOSITANTE: ROQUESANTO CONSTRUCCIONES SRL, CONCEPTO: SERVICIO DE ENSAYO DE DENSIDADES DE ARENA, CUENTA DE DEPOSITO: CUENTA UNICA DEL TESORO</t>
  </si>
  <si>
    <t>00099021001 DEPOSITO DE EFECTIVO, DEPOSITANTE: VICTORIA CARMEN RIVAR VDA DE COCHI, CONCEPTO: DEVOLUCION DE COBRO INDEBIDO POR NUEVAS NUPCIAS, CUENTA DE DEPOSITO: CUENTA UNICA DEL TESORO</t>
  </si>
  <si>
    <t>00099021001 DEPOSITO DE EFECTIVO, DEPOSITANTE: FUAD GENARO RAMOS ESPINOZA, CONCEPTO: DEVOLUCION SERVICIOS BASICOS AGOSTO, CUENTA DE DEPOSITO: CUENTA UNICA DEL TESORO</t>
  </si>
  <si>
    <t>00099021001 DEPOSITO DE EFECTIVO, DEPOSITANTE: JOSE ENIO ALARCON SARAVIA, CONCEPTO: REVERSION HABERES DIAS NO TRABAJADOS CORRESPONDIENTE DEL MES DE ENERO 2018, CUENTA DE DEPOSITO: CUENTA UNICA DEL TESORO</t>
  </si>
  <si>
    <t>00099021001 DEPOSITO DE EFECTIVO, DEPOSITANTE: MINISTERIO DE TRABAJO, CONCEPTO: DEVOLUCION DE RECURSOS, CUENTA DE DEPOSITO: CUENTA UNICA DEL TESORO</t>
  </si>
  <si>
    <t>00020031101 DEPOSITO DE EFECTIVO, DEPOSITANTE: MARIA AGUSTINA LAURA SAENZ, CONCEPTO: REVERSION, CUENTA DE DEPOSITO: CUENTA UNICA DEL TESORO</t>
  </si>
  <si>
    <t>00086047004 DEPOSITO DE EFECTIVO, DEPOSITANTE: DIERCINA SALAZAR ESPINOZA, CONCEPTO: DEVOLUCION DE VIATICOS, CUENTA DE DEPOSITO: CUENTA UNICA DEL TESORO</t>
  </si>
  <si>
    <t>00099021001 DEPOSITO DE EFECTIVO, DEPOSITANTE: MINISTERIO PUBLICO, CONCEPTO: DEVOLUCION DE GASTOS DE INVESTIGACION POR LA  ABOG. CECILIA LA FUENTE, CUENTA DE DEPOSITO: CUENTA UNICA DEL TESORO</t>
  </si>
  <si>
    <t>00099021001 DEPOSITO DE EFECTIVO, DEPOSITANTE: FABRICIO HERNAN LIMA SUAREZ, CONCEPTO: DEVOLUCION POR RETENCION DE HABERES POR LOS PERIODOS DE OCTUBRE 2017, CUENTA DE DEPOSITO: CUENTA UNICA DEL TESORO</t>
  </si>
  <si>
    <t>00047247002 DEPOSITO DE EFECTIVO, DEPOSITANTE: MDRTYT - EMPODERAR PAR II, CONCEPTO: DEVOLUCION FONDO ROTATIVO DE AGOSTO 2018 PR 1242 (253-40), CUENTA DE DEPOSITO: CUENTA UNICA DEL TESORO</t>
  </si>
  <si>
    <t>00047247002 DEPOSITO DE EFECTIVO, DEPOSITANTE: MDRYT - EMPODERAR- PAR II, CONCEPTO: DEVOLUCION FONDO ROTATIVO DE JULIO -2018 PR 969 (253-40), CUENTA DE DEPOSITO: CUENTA UNICA DEL TESORO</t>
  </si>
  <si>
    <t>00099021001 DEPOSITO DE EFECTIVO, DEPOSITANTE: LUCRECIA VELARDE VDA. FLORES, CONCEPTO: PARA DEPARTAMENTO DE SENASIR, CUENTA DE DEPOSITO: CUENTA UNICA DEL TESORO</t>
  </si>
  <si>
    <t>00099021001 DEPOSITO DE EFECTIVO, DEPOSITANTE: EMMA PAULINA MARIA DEL ROSARIO VALENZUELA AYALA, CONCEPTO: DEVOLUCION DE VIATICO POR UN DIA, CUENTA DE DEPOSITO: CUENTA UNICA DEL TESORO</t>
  </si>
  <si>
    <t>00133012001 DEPOSITO DE EFECTIVO, DEPOSITANTE: LOTERIA NACIONAL DE B Y S, CONCEPTO: V.C. SALDO PREMIOS MENORES SORTEO "LA LOTERIA DEL MUNDIAL", CUENTA DE DEPOSITO: CUENTA UNICA DEL TESORO</t>
  </si>
  <si>
    <t>00099021001 DEPOSITO DE EFECTIVO, DEPOSITANTE: PABLO QUISPE URI, CONCEPTO: DEVOLUCION DE FONDOS DE AVANCE, CUENTA DE DEPOSITO: CUENTA UNICA DEL TESORO</t>
  </si>
  <si>
    <t>00206012001 DEPOSITO DE EFECTIVO, DEPOSITANTE: INE, CONCEPTO: DEP POR VENTA LA PAZ FECHA 05-09-2018, CUENTA DE DEPOSITO: CUENTA UNICA DEL TESORO</t>
  </si>
  <si>
    <t>00086047004 DEPOSITO DE EFECTIVO, DEPOSITANTE: MANUEL QUISPE MAMANI, CONCEPTO: DEVOLUCION DE VIATICOS, CUENTA DE DEPOSITO: CUENTA UNICA DEL TESORO</t>
  </si>
  <si>
    <t>00086047004 DEPOSITO DE EFECTIVO, DEPOSITANTE: MANUEL  QUISPE MAMANI, CONCEPTO: DEVOLUCION DE VIATICOS, CUENTA DE DEPOSITO: CUENTA UNICA DEL TESORO</t>
  </si>
  <si>
    <t>00099021001 DEPOSITO DE EFECTIVO, DEPOSITANTE: RICHARD ARMANDO ARANIVAR MAMANI, CONCEPTO: DEVOLUCION DE FONDOS POR TASA DE AEROPUERTO RUTA: LA PAZ -SANTA CRUZ 20-08-2018, CUENTA DE DEPOSITO: CUENTA UNICA DEL TESORO</t>
  </si>
  <si>
    <t>00099021001 DEPOSITO DE EFECTIVO, DEPOSITANTE: CLAUDIA AYAVIRI CESPEDES, CONCEPTO: DEVOLUCION DE SUBSIDIOS PERCIBIDOS DE LACTANCIA Y NATALIDAD DE MAYO 2007 A ABRIL 2008, CUENTA DE DEPOSITO: CUENTA UNICA DEL TESORO</t>
  </si>
  <si>
    <t>00010011102 DEPOSITO DE EFECTIVO, DEPOSITANTE: LUIS CARLOS FRANCISCO CAMACHO FUENTES CI 763224, CONCEPTO: PASAPORTE, CUENTA DE DEPOSITO: CUENTA UNICA DEL TESORO</t>
  </si>
  <si>
    <t>00099021001 DEPOSITO DE EFECTIVO, DEPOSITANTE: ARMANDO RIVAS FLORES, CONCEPTO: REPOSICION CREDENCIAL INSTITUCIONAL PROCURADURIA GENERAL DEL ESTADO, CUENTA DE DEPOSITO: CUENTA UNICA DEL TESORO</t>
  </si>
  <si>
    <t>00015028002 DEPOSITO DE EFECTIVO, DEPOSITANTE: MILTON RENE SANCHEZ PERALTA, CONCEPTO: REVERSION, CUENTA DE DEPOSITO: CUENTA UNICA DEL TESORO</t>
  </si>
  <si>
    <t>00015011108 DEP.DE CHEQ.AJENOS,RET.DE CAM.,CONCEPTO: DEVOLUCION DE FONDOS,DEP.: MIN GOBIERNO , PROCEDENCIA: BANCO UNION S.A., CHEQUE: 51162, FECHA DE EMISION:04/09/2018</t>
  </si>
  <si>
    <t>00099021001 DEP.DE CHEQ.AJENOS,RET.DE CAM.,CONCEPTO: DEVOLUCION NACIONALES SEGUN NOTA PGE/DGAA N 076/2018,DEP.: BOA - OFICINA REGIONAL LA PAZ , PROCEDENCIA: BANCO UNION S.A., CHEQUE: 9335, FECHA DE EMISION:15/08/2018</t>
  </si>
  <si>
    <t>00099021001 DEP.DE CHEQ.AJENOS,RET.DE CAM.,CONCEPTO: DEVOLUCION PASAJES NACIONALES SEGUN NOTA PGE/DGAA N 070/18,DEP.: BOA-OFICINA REGIONAL LA PAZ , PROCEDENCIA: BANCO UNION S.A., CHEQUE: 9398, FECHA DE EMISION:23/08/2018</t>
  </si>
  <si>
    <t>00086011102 DEP.DE CHEQ.AJENOS,RET.DE CAM.,CONCEPTO: MULTAS POR CONTRAVERSIONES INTIRRAYMI,DEP.: MINISTERIO DE MEDIO AMBIENTE Y AGUA , PROCEDENCIA: BANCO UNION S.A., CHEQUE: 11081, FECHA DE EMISION:20/08/2018</t>
  </si>
  <si>
    <t>00290012001 DEP.DE CHEQ.AJENOS,RET.DE CAM.,CONCEPTO: DEP POR DESCUENTO A CONSULTORES DE MULTAS Y ATRASOS DE LA OF CENTRAL MAY-JUN/2018 SG C-31 SIP 245,DEP.: SERVICIO DE IMPUESTOS NACIONALES</t>
  </si>
  <si>
    <t>00290012001 DEP.DE CHEQ.AJENOS,RET.DE CAM.,CONCEPTO: DEP DE LA GDYA CORRESPONDIENTE A C-31 N° 455 DE DIC /2017 S/G C-31 SIP N° 247,DEP.: SERVICIO DE IMPUESTOS NACIONALES , PROCEDENCIA: BANCO UNION S.A., CHEQUE: 5001, FECHA DE EMISION:29/08/2018</t>
  </si>
  <si>
    <t>00290012001 DEP.DE CHEQ.AJENOS,RET.DE CAM.,CONCEPTO: DEP POR DESCUENTOS A CONSULTORES POR MULT Y ATR DE LA GDYA DE MARZO Y ABRIL/2018 S/G C-31 SIP N°248,DEP.: SERVICIO DE IMPUESTOS NACIONALES</t>
  </si>
  <si>
    <t>00290012001 DEP.DE CHEQ.AJENOS,RET.DE CAM.,CONCEPTO: DEP POR MULTAS Y ATRASOS DE CONSULTORES DE LA GGCBBA JULIO/2018 S/G C-31 SIP N°249,DEP.: SERVICIO DE IMPUESTOS NACIONALES , PROCEDENCIA: BANCO UNION S.A., CHEQUE: 5003, FECHA DE EMISION:30/08/2018</t>
  </si>
  <si>
    <t>00206012001 DEP.DE CHEQ.AJENOS,RET.DE CAM.,CONCEPTO: DEP POR VENTA COCHABAMBA PERIODO JULIO 2018,DEP.: INE , PROCEDENCIA: BANCO UNION S.A., CHEQUE: 4781, FECHA DE EMISION:05/09/2018</t>
  </si>
  <si>
    <t>00206012001 DEP.DE CHEQ.AJENOS,RET.DE CAM.,CONCEPTO: DEP POR VENTA SANTA CRUZ PERIODO JULIO 2018,DEP.: INE , PROCEDENCIA: BANCO UNION S.A., CHEQUE: 4782, FECHA DE EMISION:05/09/2018</t>
  </si>
  <si>
    <t>00099021001 DEP.DE CHEQ.AJENOS,RET.DE CAM.,CONCEPTO: DEVOLUCION DE RECURSOS GESTION 2015 (D.A.1),DEP.: ADEMAF-MONICA VARGAS RUIZ , PROCEDENCIA: BANCO UNION S.A., CHEQUE: 1322, FECHA DE EMISION:05/09/2018</t>
  </si>
  <si>
    <t>00670062001 DEP.DE CHEQ.AJENOS,RET.DE CAM.,CONCEPTO: POR DEVOLUCION DE VIATICOS DE LA DRA ANA MARIA GONZALES CERRO GRANDE,DEP.: TRIBUNAL ELECTORAL DEPARTAMENTAL DE ORURO , PROCEDENCIA: BANCO UNION S.A., CHEQUE: 2982, FECHA DE EMISION:30/08/2018</t>
  </si>
  <si>
    <t>00099021001 DEP.DE CHEQ.AJENOS,RET.DE CAM.,CONCEPTO: DEVOLUCION DEL PAGO ERRONEO A BOLTUR TICKET 2559602797,DEP.: MINISTERIO DE ECONOMIA Y FINANZAS PUBLICAS , PROCEDENCIA: BANCO UNION S.A., CHEQUE: 6431, FECHA DE EMISION:05/09/2018</t>
  </si>
  <si>
    <t>00099021001 DEP.DE CHEQ.AJENOS,RET.DE CAM.,CONCEPTO: DEVOLUCION POR NOCHE DE HOSPEDAJE NO UTILIZADO EN COBIJA,DEP.: MINISTERIO DE ECONOMIA Y FINANZAS PUBLICAS , PROCEDENCIA: BANCO UNION S.A., CHEQUE: 6430, FECHA DE EMISION:05/09/2018</t>
  </si>
  <si>
    <t>00086031101 DEP.DE CHEQ.AJENOS,RET.DE CAM.,CONCEPTO: DEPÓSITO POR COBRO DE MULTAS,DEP.: SERNAP - TUNARI , PROCEDENCIA: BANCO UNION S.A., CHEQUE: 470, FECHA DE EMISION:29/08/2018</t>
  </si>
  <si>
    <t>00086034202 DEP.DE CHEQ.AJENOS,RET.DE CAM.,CONCEPTO: DEPÓSITO POR CONVENIO VILLAMONTES - SERNAP,DEP.: SERNAP - AGUARAGUE , PROCEDENCIA: BANCO UNION S.A., CHEQUE: 1295, FECHA DE EMISION:29/08/2018</t>
  </si>
  <si>
    <t>00086038007 DEP.DE CHEQ.AJENOS,RET.DE CAM.,CONCEPTO: REVERSION DE FONDOS,DEP.: SERNAP - APOLOBAMBA , PROCEDENCIA: BANCO UNION S.A., CHEQUE: 1677, FECHA DE EMISION:28/08/2018</t>
  </si>
  <si>
    <t>00086038007 DEP.DE CHEQ.AJENOS,RET.DE CAM.,CONCEPTO: REVERSION DE FONDOS,DEP.: SERNAP - APOLOBAMBA , PROCEDENCIA: BANCO UNION S.A., CHEQUE: 1676, FECHA DE EMISION:28/08/2018</t>
  </si>
  <si>
    <t>00086038007 DEP.DE CHEQ.AJENOS,RET.DE CAM.,CONCEPTO: REVERSION DE FONDOS,DEP.: SERNAP - APOLOBAMBA , PROCEDENCIA: BANCO UNION S.A., CHEQUE: 1674, FECHA DE EMISION:28/08/2018</t>
  </si>
  <si>
    <t>00086038007 DEP.DE CHEQ.AJENOS,RET.DE CAM.,CONCEPTO: REVERSION DE FONDOS,DEP.: SERNAP - APOLOBAMBA , PROCEDENCIA: BANCO UNION S.A., CHEQUE: 1672, FECHA DE EMISION:28/08/2018</t>
  </si>
  <si>
    <t>00046021109 DEP.DE CHEQ.AJENOS,RET.DE CAM.,CONCEPTO: PAGO FINIQUITO POR INCUMPLIMIENTO,DEP.: CREDINFORM INTERNACIONAL S.A. , PROCEDENCIA: BANCO MERCANTIL SANTA CRUZ SA., CHEQUE: 115709, FECHA DE EMISION:05/09/2018</t>
  </si>
  <si>
    <t>00015011108 DEP.DE CHEQ.AJENOS,RET.DE CAM.,CONCEPTO: DEVOLUCION DE FONDO,DEP.: MIN GOBIERNO , PROCEDENCIA: BANCO UNION S.A., CHEQUE: 51163, FECHA DE EMISION:04/09/2018</t>
  </si>
  <si>
    <t>00292012001 DEPOSITO DE EFECTIVO, DEPOSITANTE: EBER MAMANI TINCUTA, CONCEPTO: CONVENIO ENTRE VIAS BOLIVIA Y FEDERACION 1° DE MAYO, CUENTA DE DEPOSITO: CUENTA UNICA DEL TESORO</t>
  </si>
  <si>
    <t>00292012001 DEPOSITO DE EFECTIVO, DEPOSITANTE: EBER MAMANI, CONCEPTO: CONVENIO ENTRE VIAS BOLIVIA Y FEDERACION 1° DE MAYO, CUENTA DE DEPOSITO: CUENTA UNICA DEL TESORO</t>
  </si>
  <si>
    <t>00099021001 DEPOSITO DE EFECTIVO, DEPOSITANTE: MINISTERIO PUBLICO, CONCEPTO: DEVOLUCION REALIZADA POR LA EMPRESA DELIPAN, CUENTA DE DEPOSITO: CUENTA UNICA DEL TESORO</t>
  </si>
  <si>
    <t>VENTA DE DIVISAS CON TRANSFERENCIA DE FONDOS A SOLICITUD DE MINISTERIO DE EDUCACION SEGUN SOLICITUD 5860 REF: TRASPASO PARA UNIVERSITEIT GENT (CARLA RENE BALDIVIESO SORUCO) EQUIVALENTES 10.468,77 USD LIB. 00099021001 TGN-RECURSOS ORDINARIOS (3987)</t>
  </si>
  <si>
    <t>VENTA DE DIVISAS CON TRANSFERENCIA DE FONDOS A SOLICITUD DE MINISTERIO DE EDUCACION SEGUN SOLICITUD 5860 REF: TRASPASO PARA UNIVERSITEIT GENT (CARLA RENE BALDIVIESO SORUCO) EQUIVALENTES 10.468,77 USD LIB. 00099021001 TGN-RECURSOS ORDINARIOS (3987) POR DIFERENCIAL CAMBIARIO</t>
  </si>
  <si>
    <t>VENTA DE DIVISAS CON TRANSFERENCIA DE FONDOS A SOLICITUD DE YACIMIENTOS DE LITIO BOLIVIANOS SEGUN SOLICITUD 5862 REF: SUSCRIPCION A PAGINA DE INFORMACION ESTADISTICA DE COMERCIO EXTERIOR VERITRADE. LIB. 00597019202 YLB-DES. INT. SALMUERA SALAR DE UYUNI PLANTA INDUSTRIAL</t>
  </si>
  <si>
    <t>A:00041014201 Transferencia que efectuamos a requerimiento de Zona Franca Cobija, según nota CITE: ZFC-DGE-UAF-ACPyT-499/2018, por concepto de desembolso del 2% en favor del Ministerio de Desarrollo Productivo y Economía Plural, correspondiente a los meses de marzo, abril, mayo y junio de 2018, en cumplimiento al Decreto Supremo (DS) No.1871 modificado por el DS No.2779 de 25 de mayo de 2016.H.R.6-26154-R/4528-R</t>
  </si>
  <si>
    <t>REGULARIZACION DE TRANSFERENCIA DEL EXTERIOR SEGUN SWIFT 12560 DE FECHA 06/09/2018 ORDENANTE: CONSULADO DE BOLIVIA EN BUENOS AIRES LIB. 00010011102 MIN.RELACIONES EXTERIORES - GESTORIA CONSULAR LEY Nº 3108</t>
  </si>
  <si>
    <t>TRANSFERENCIA DEL EXTERIOR SEGUN SWIFT 12577-12576 DE FECHA 06/09/2018 ORDENANTE: CONSULADO DE BOLIVIA EN VIEDMA, AR LIB. 00010011102 MIN.RELACIONES EXTERIORES - GESTORIA CONSULAR LEY Nº 3108</t>
  </si>
  <si>
    <t>TRANSFERENCIA DEL EXTERIOR SEGUN SWIFT NO.12582 DE FECHA 06/09/2018 ORDENANTE: BOLIVIAN CONSULATE (PRIVATE CONFIDENTIAL) - LONDON REF.: GESTORIA CONSULAR AGOSTO 2018 LIB. 00010011102 MIN.RELACIONES EXTERIORES - GESTORIA CONSULAR LEY Nº 3108</t>
  </si>
  <si>
    <t>TRANSFERENCIA DEL EXTERIOR SEGUN SWIFT NO.12578 DE FECHA 06/09/2018 ORDENANTE: CONSULADO DE BOLIVIA EN SEVILLA-ESPAÑA REF:GESTORIA CONSULAR AGOSTO 2018 LIB. 00010011102 MIN.RELACIONES EXTERIORES - GESTORIA CONSULAR LEY Nº 3108</t>
  </si>
  <si>
    <t>A:00373024105 DESEMBOLSO DE RECURSOS AL FONDO DE DESARROLLO INDÍGENA PARA PROGRAMAS Y/O PROYECTOS DE LOS GOBIERNOS AUTÓNOMOS MUNICIPALES S/G NOTA DE SOLICITUD CITE: FDI/DGE/EXT/Nº 397/2018, E INFORME MEFP/VTCP/DGPOT/UPCFTGN/INF/Nº103/2018. HR. 6-25966-R.</t>
  </si>
  <si>
    <t>NUMERO DE LIBRETA CUT: 00030018017 OPERACIÓN E18 TRANSFERENCIA DEL SISTEMA FINANCIERO POR CUENTA DE TERCEROS A LA CUT PARA ABONO DE LA CUENTA CUT N°3987069001 LIBRETA 00030018017 DE MINISTERIO DE JUSTICIA Y TRANSPARENCIA INSTITUCIONAL A SOLICITUD DE DEUTSCHE GESELLSCHAFT FUR INTERNATIONALE ZUSAMM</t>
  </si>
  <si>
    <t>NUMERO DE LIBRETA CUT: 00041014401 OPERACIÓN E75 TRANSFERENCIA DE LA CUENTA FISCAL BUN A LA CUT EN MN TRANSF.FDOS.SG.SOL.GAM-SPL/MAE/N.186/2018 CON ABONO CTA.3987 CUT Y LBRTA.00041014401</t>
  </si>
  <si>
    <t>||REGULARIZACIÓN DE NUESTRA OPERACIÓN NRO. 0931836 DE F. 05/09/18 EN ATENCIÓN A CORREO ELECTRÓNICO DEL INIAF DE LA FECHA. LIBR.00222018014 INIAF-CIMMYT PLATAFORMA DE FENOTIPADO EN CAMPO PARA PYRICULARIA;P/CTA.CIMMYT.</t>
  </si>
  <si>
    <t>VENTA DE DIVISAS CON TRANSFERENCIA DE FONDOS A SOLICITUD DE MINISTERIO DE EDUCACION SEGUN SOLICITUD 5861 REF: TRASPASO PARA UNIVERSITY DE DELAWARE (CLAUDIO CESAR CLAROS OLIVARES) LIB. 00099021001 TGN-RECURSOS ORDINARIOS (3987)</t>
  </si>
  <si>
    <t>COBRO COSTOS DE PAPELERIA POR REGULARIZACION DE TRANSFERENCIA DEL EXTERIOR POR ORDEN DE CONSULADO DE BOLIVIA EN BUENOS AIRES LIB. 00010011102 MIN.RELACIONES EXTERIORES - GESTORIA CONSULAR LEY Nº 3108</t>
  </si>
  <si>
    <t>||REGULARIZACIÓN DE NUESTRA OPERACIÓN NRO. 0931836 DE F. 05/09/18 EN ATENCIÓN A CORREO ELECTRÓNICO DEL INIAF DE LA FECHA. DEBITO DE LA LIBRETA 00222012001 INIAF-A NIVEL NACIONAL; COBRO UTILES DE ESCRITORIO.</t>
  </si>
  <si>
    <t>'TRANSFERENCIA DE FONDOS||S/G. CITE: MEFP/VTCP/DGCP/UODP-800/2018 DE LA FECHA, DEL MIN.DE ECONOMIA Y FINANZAS PUBLICAS.(HRE-TSO-4759), PAGO BTS EXTRABURSATIL  VENCIMIENTO 7 DE SEPTIEMBRE DE 2018 D.S. N° 1121 DE 11 DE ENERO DE 2012. DEBITO DE LA LIBRETA N° 00099021001, REPOSICION UTILES DE ESCRITORIO.</t>
  </si>
  <si>
    <t>'TRANSFERENCIA DE FONDOS||S/G. CITE: MEFP/VTCP/DGCP/UODP-800/2018 DE LA FECHA, DEL MIN.DE ECONOMIA Y FINANZAS PUBLICAS.(HRE-TSO-4759), PAGO BTS EXTRABURSATIL  VENCIMIENTO 7 DE SEPTIEMBRE DE 2018 D.S. N° 1121 DE 11 DE ENERO DE 2012. DEBITO DE LA LIBRETA N° 00099021001 TGN-RECURSOS ORDINARIOS MN.</t>
  </si>
  <si>
    <t>COBRO COSTOS DE PAPELERIA SEGUN TRANSFERENCIA DEL EXTERIOR POR ORDEN DE CONSULADO DE BOLIVIA EN SEVILLA-ESPAÑA REF:GESTORIA CONSULAR AGOSTO 2018 LIB. 00010011102 MIN.RELACIONES EXTERIORES - GESTORIA CONSULAR LEY Nº 3108</t>
  </si>
  <si>
    <t>COBRO COSTOS DE PAPELERIA SEGUN TRANSFERENCIA DEL EXTERIOR POR ORDEN DE BOLIVIAN CONSULATE (PRIVATE CONFIDENTIAL) - LONDON REF.: GESTORIA CONSULAR AGOSTO 2018 LIB. 00010011102 MIN.RELACIONES EXTERIORES - GESTORIA CONSULAR LEY Nº 3108</t>
  </si>
  <si>
    <t>COBRO COSTOS DE PAPELERIA SEGUN TRANSFERENCIA DEL EXTERIOR POR ORDEN DE CONSULADO DE BOLIVIA EN VIEDMA, AR LIB. 00010011102 MIN.RELACIONES EXTERIORES - GESTORIA CONSULAR LEY Nº 3108</t>
  </si>
  <si>
    <t>TRANSFERENCIA DEL EXTERIOR SEGUN SWIFT 12617 DE FECHA 06/09/2018 ORDENANTE: EMBAJADA DE BOLIVIA EN OTTAWA, CANADA LIB. 00010011102 MIN.RELACIONES EXTERIORES - GESTORIA CONSULAR LEY Nº 3108</t>
  </si>
  <si>
    <t>COBRO COSTOS DE PAPELERIA SEGUN TRANSFERENCIA DEL EXTERIOR POR ORDEN DE EMBAJADA DE BOLIVIA EN OTTAWA, CANADA LIB. 00010011102 MIN.RELACIONES EXTERIORES - GESTORIA CONSULAR LEY Nº 3108</t>
  </si>
  <si>
    <t>||COBRO COMISION AL TGN. POR ADMINISTRACION DE VALORES PUBLICOS "C" POR AGOSTO/2018 SEGUN NOTA MEFP/VTCP/DGCP/UODP-801/2018 DE F.05/09/2018 DEL MINISTERIO DE ECONOMIA Y FIN. PUBLICAS.LIB:N°00099021001. LIBRETA N°00099021001</t>
  </si>
  <si>
    <t>00212082004 DEPOSITO DE EFECTIVO, DEPOSITANTE: RUBEN ERNESTO QUISPE -INRA-LP, CONCEPTO: DEVOLUCION DE VIATICOS, CUENTA DE DEPOSITO: CUENTA UNICA DEL TESORO</t>
  </si>
  <si>
    <t>00046024204 DEPOSITO DE EFECTIVO, DEPOSITANTE: MINISTERIO DE SALUD ENZO RODRIGO GAMARRA ALFARO, CONCEPTO: DEVOLUCION DE FONDOS NO UTILIZADOS, CUENTA DE DEPOSITO: CUENTA UNICA DEL TESORO</t>
  </si>
  <si>
    <t>00592012001 DEPOSITO DE EFECTIVO, DEPOSITANTE: ALFREDO RAMIREZ, CONCEPTO: CASO CORAL BOLIVIANA ALEMANA GESTION 2016 ALFREDO A. RAMIREZ M. SEGUNDO PAGO, CUENTA DE DEPOSITO: CUENTA UNICA DEL TESORO</t>
  </si>
  <si>
    <t>00133012001 DEPOSITO DE EFECTIVO, DEPOSITANTE: LOTERIA NACIONAL DE B Y S, CONCEPTO: V.C. SORTEO 217 CON PRESCRIPCION 2018, CUENTA DE DEPOSITO: CUENTA UNICA DEL TESORO</t>
  </si>
  <si>
    <t>00212082004 DEPOSITO DE EFECTIVO, DEPOSITANTE: NANCY ORTIZ TARQUINO, CONCEPTO: DEVOLUCION DE GASTOS OPERATIVOS GESTION 2017 C-31 Nº 583, CUENTA DE DEPOSITO: CUENTA UNICA DEL TESORO</t>
  </si>
  <si>
    <t>00340018002 DEPOSITO DE EFECTIVO, DEPOSITANTE: ZIPEPE URAPIRI ABY, CONCEPTO: DEVOLUCION PAGO EN EXCESO CONSULTOR INDIVIDUAL DE LINEA, CUENTA DE DEPOSITO: CUENTA UNICA DEL TESORO</t>
  </si>
  <si>
    <t>00340018002 DEPOSITO DE EFECTIVO, DEPOSITANTE: CANAVIRI COLQUE ANA MARIA, CONCEPTO: DEVOLUCION PAGO EN EXCESO CONSULTOR INDIVIDUAL DE LINEA, CUENTA DE DEPOSITO: CUENTA UNICA DEL TESORO</t>
  </si>
  <si>
    <t>00340012003 DEPOSITO DE EFECTIVO, DEPOSITANTE: PEREZ FLORES JHONNY HENRY, CONCEPTO: DEVOLUCION PAGO EN EXCESO CONSULTOR INDIVIDUAL DE LINEA, CUENTA DE DEPOSITO: CUENTA UNICA DEL TESORO</t>
  </si>
  <si>
    <t>00340018002 DEPOSITO DE EFECTIVO, DEPOSITANTE: RIVAS RAMIREZ EMILIO, CONCEPTO: DEVOLUCION PAGO EN EXCESO CONSULTOR INDIVIDUAL DE LINEA, CUENTA DE DEPOSITO: CUENTA UNICA DEL TESORO</t>
  </si>
  <si>
    <t>00340012003 DEPOSITO DE EFECTIVO, DEPOSITANTE: CASTELLON QUIROGA JOSE ANTONIO, CONCEPTO: DEVOLUCION PAGO EN EXCESO CONSULTOR INDIVIDUAL DE LINEA, CUENTA DE DEPOSITO: CUENTA UNICA DEL TESORO</t>
  </si>
  <si>
    <t>00340018002 DEPOSITO DE EFECTIVO, DEPOSITANTE: RAMOS MAMANI SIMON EDUARDO, CONCEPTO: DEVOLUCION PAGO EN EXCESO CONSULTOR INDIVIDUAL DE LINEA, CUENTA DE DEPOSITO: CUENTA UNICA DEL TESORO</t>
  </si>
  <si>
    <t>00340012003 DEPOSITO DE EFECTIVO, DEPOSITANTE: GUTIERREZ COSSIO JOSE LUIS, CONCEPTO: DEVOLUCION PAGO EN EXCESO CONSULTOR INDIVIDUAL DE LINEA, CUENTA DE DEPOSITO: CUENTA UNICA DEL TESORO</t>
  </si>
  <si>
    <t>00340012003 DEPOSITO DE EFECTIVO, DEPOSITANTE: ACAPA HUANCA MARTIN TEODORO, CONCEPTO: DEVOLUCION PAGO EN EXCESO CONSULTOR INDIVIDUAL DE LINEA, CUENTA DE DEPOSITO: CUENTA UNICA DEL TESORO</t>
  </si>
  <si>
    <t>00594012001 DEPOSITO DE EFECTIVO, DEPOSITANTE: ZULEMA JUANY ARUNI ROJAS, CONCEPTO: DEVOLUCION DE RETRASO 8DESCUENTO), CUENTA DE DEPOSITO: CUENTA UNICA DEL TESORO</t>
  </si>
  <si>
    <t>00099021001 DEPOSITO DE EFECTIVO, DEPOSITANTE: ESCUELA MILITAR DE TOPOGRAFIA DEL EJERCITO, CONCEPTO: REVERSION SERVICIO TELEFONIA JUL/18, CUENTA DE DEPOSITO: CUENTA UNICA DEL TESORO</t>
  </si>
  <si>
    <t>00099021001 DEPOSITO DE EFECTIVO, DEPOSITANTE: MAIDA LUZ ZENTENO RAMOS, CONCEPTO: DEVOLUCION DE SALDOS NO EJECUTADOS, CUENTA DE DEPOSITO: CUENTA UNICA DEL TESORO</t>
  </si>
  <si>
    <t>00682018005 DEPOSITO DE EFECTIVO, DEPOSITANTE: BENJAMIN AGUILAR GUTIERREZ, CONCEPTO: DEVOLUCION DE VIATICOS, CUENTA DE DEPOSITO: CUENTA UNICA DEL TESORO</t>
  </si>
  <si>
    <t>00682018005 DEPOSITO DE EFECTIVO, DEPOSITANTE: VALERIA L. AGUILAR MARQUEZ, CONCEPTO: DEVOLUCION DE VIATICOS, CUENTA DE DEPOSITO: CUENTA UNICA DEL TESORO</t>
  </si>
  <si>
    <t>00099021001 DEPOSITO DE EFECTIVO, DEPOSITANTE: PAOLA RIVERO-ASFI, CONCEPTO: DEVOLUCION VIATICOS, CUENTA DE DEPOSITO: CUENTA UNICA DEL TESORO</t>
  </si>
  <si>
    <t>00378012002 DEPOSITO DE EFECTIVO, DEPOSITANTE: GERARDO MARTINEZ APAZA ( SENATEX), CONCEPTO: DEVOLUCION POR RETENCIONES MES DE SEPTIEMBRE 2018 A C-31 - 497, CUENTA DE DEPOSITO: CUENTA UNICA DEL TESORO</t>
  </si>
  <si>
    <t>00526012001 DEPOSITO DE EFECTIVO, DEPOSITANTE: BOLIVIA  TV- FRAIRIVER CARBAJAL HUANCA, CONCEPTO: DEVOLUCION DE VIATICOS Y TRANSPORTE, CUENTA DE DEPOSITO: CUENTA UNICA DEL TESORO</t>
  </si>
  <si>
    <t>00099021001 DEPOSITO DE EFECTIVO, DEPOSITANTE: JOSE ANTONIO ARCE VELASQUEZ, CONCEPTO: DEVOLUCION DE SALDO DE CONSUMO DE ENERGIA ELECTRICA, CUENTA DE DEPOSITO: CUENTA UNICA DEL TESORO</t>
  </si>
  <si>
    <t>00099021001 DEPOSITO DE EFECTIVO, DEPOSITANTE: ANA BELEN ZAMBRANA PEÑARANDA, CONCEPTO: DEVOLUCION DE RECURSOS POR PAGO DE REFRIGERIO EN DEMASIA, CUENTA DE DEPOSITO: CUENTA UNICA DEL TESORO</t>
  </si>
  <si>
    <t>00340018002 DEPOSITO DE EFECTIVO, DEPOSITANTE: CAMACHO ORELLANA PRIMITIVO, CONCEPTO: DEVOLUCION PAGO EN EXCESO CONSULTOR INDIVIDUAL DE LINEA, CUENTA DE DEPOSITO: CUENTA UNICA DEL TESORO</t>
  </si>
  <si>
    <t>00047297001 DEPOSITO DE EFECTIVO, DEPOSITANTE: ESTHER DELFINA QUISPE MAMANI, CONCEPTO: DEVOLUCION POR RETENCION DE IMPUESTOS IT-IUE DE GASTOS DE ALIMENTACION-SERV. MANUALES, CUENTA DE DEPOSITO: CUENTA UNICA DEL TESORO</t>
  </si>
  <si>
    <t>00047297001 DEPOSITO DE EFECTIVO, DEPOSITANTE: ESTHER DELFINA QUISPE MAMANI, CONCEPTO: DEVOLUCION DE SALDOS NO EJECUTADOS-SERV. MANUALES Y GASTOS POR ALIMENTACION, CUENTA DE DEPOSITO: CUENTA UNICA DEL TESORO</t>
  </si>
  <si>
    <t>00099021001 DEPOSITO DE EFECTIVO, DEPOSITANTE: DANIEL SANTALLA TORREZ, CONCEPTO: CONVENIO DE PAGO REG. LA PAZ Nº 006/2018 SISTEMAS DE REPARTO BOBLE PERCEPCION, CUENTA DE DEPOSITO: CUENTA UNICA DEL TESORO</t>
  </si>
  <si>
    <t>00035031101 DEP.DE CHEQ.AJENOS,RET.DE CAM.,CONCEPTO: ALQUILER SALON JALLALLA Y AUDITORIO ILLIMANI EVENTO GRADUACION DE LA CARRERA TEC. MEDIO ENFERMERIA,DEP.: UNIDAD DE COORDINACION DE PROGRAMAS Y PROYECTOS</t>
  </si>
  <si>
    <t>00221012001 DEP.DE CHEQ.AJENOS,RET.DE CAM.,CONCEPTO: DEVOLUCION A C-31 N 42/18,DEP.: SENARECOM , PROCEDENCIA: BANCO UNION S.A., CHEQUE: 1321, FECHA DE EMISION:08/08/2018</t>
  </si>
  <si>
    <t>00526012001 DEP.DE CHEQ.AJENOS,RET.DE CAM.,CONCEPTO: DEP DE SALDOS NO UTILIZADOS EN FAV-BTV PARA LA REVISION DE PREVENTIVOS ING MAGNE,DEP.: BOLIVIA TV , PROCEDENCIA: BANCO UNION S.A., CHEQUE: 16260, FECHA DE EMISION:06/09/2018</t>
  </si>
  <si>
    <t>00099021001 DEP.DE CHEQ.AJENOS,RET.DE CAM.,CONCEPTO: ANTELO JUANA GLADYS GARCIA DE,DEP.: BANCO UNION SA , PROCEDENCIA: BANCO UNION S.A., CHEQUE: 158144, FECHA DE EMISION:07/09/2018</t>
  </si>
  <si>
    <t>00046181101 DEP.DE CHEQ.AJENOS,RET.DE CAM.,CONCEPTO: REVERSION DE FONDOS,DEP.: MINISTERIO DE SALUD , PROCEDENCIA: BANCO UNION S.A., CHEQUE: 28415, FECHA DE EMISION:16/08/2018</t>
  </si>
  <si>
    <t>00526012001 DEP.DE CHEQ.AJENOS,RET.DE CAM.,CONCEPTO: DEP POR DESCUENTO EN PLANILLAS VIA RRHH-VIATICOS NO DESCARGADOS SR PIÑACOBO,DEP.: BOLIVIA TV , PROCEDENCIA: BANCO UNION S.A., CHEQUE: 16258, FECHA DE EMISION:06/09/2018</t>
  </si>
  <si>
    <t>00099021001 DEP.DE CHEQ.AJENOS,RET.DE CAM.,CONCEPTO: DEV. DEPÒSITOS POR REPOSICION DE CREDENCIALES A FUNCIONARIOS DEL MINCOM,DEP.: MINISTERIO DE COMUNICACION , PROCEDENCIA: BANCO UNION S.A., CHEQUE: 9698, FECHA DE EMISION:05/09/2018</t>
  </si>
  <si>
    <t>00099021001 DEP.DE CHEQ.AJENOS,RET.DE CAM.,CONCEPTO: DEVOLUCION DE FONDOS EN AVANCE JASMINE MOREIRA,DEP.: CODESUR , PROCEDENCIA: BANCO UNION S.A., CHEQUE: 65, FECHA DE EMISION:06/09/2018</t>
  </si>
  <si>
    <t>00086018043 DEPOSITO DE EFECTIVO, DEPOSITANTE: PABLO MURILLO CONDORI, CONCEPTO: DEVOLUCION FONDOS EN AVANCE, CUENTA DE DEPOSITO: CUENTA UNICA DEL TESORO</t>
  </si>
  <si>
    <t>00099021001 DEPOSITO DE EFECTIVO, DEPOSITANTE: ASFI-TAPIA ESPINOZA MARIO, CONCEPTO: DEVOLUCION DE FONDOS POR ASIGNACION DE VIATICOS, CUENTA DE DEPOSITO: CUENTA UNICA DEL TESORO</t>
  </si>
  <si>
    <t>00099021001 DEPOSITO DE EFECTIVO, DEPOSITANTE: TOMAS AQUINO FLORES MARCA, CONCEPTO: DEVOLUCION DE RECUPERACION EXTRA JUDICIAL, CUENTA DE DEPOSITO: CUENTA UNICA DEL TESORO</t>
  </si>
  <si>
    <t>00099021001 DEPOSITO DE EFECTIVO, DEPOSITANTE: JORGE PAZ CHAVEZ SALAZAR, CONCEPTO: DEVOLUCION DOBLE PERCEPCION, CUENTA DE DEPOSITO: CUENTA UNICA DEL TESORO</t>
  </si>
  <si>
    <t>00212082001 DEPOSITO DE EFECTIVO, DEPOSITANTE: HERMO HUAYTA COPA INRA LP, CONCEPTO: DEVOLUCION DE GASTOS OPERATIVOS, CUENTA DE DEPOSITO: CUENTA UNICA DEL TESORO</t>
  </si>
  <si>
    <t>00117012001 DEPOSITO DE EFECTIVO, DEPOSITANTE: ENRIQUE BOTELLO MONTESINOS, CONCEPTO: DEVOLUCION DE VIATICOS C-31 1814, CUENTA DE DEPOSITO: CUENTA UNICA DEL TESORO</t>
  </si>
  <si>
    <t>De: 00099024113 Transferencia en cumplimiento al DS N°0913 de 15/06/2011 y el Convenio Intergubernativo de Financiamiento UPRE-CIF-IG 810/2017, suscrito entre la UPRE y el GAM San Antonio de Lomerio, Proyecto “Const. De Aulas en Unidad Educativa San Antonio de Padua Comunidad San Antonio de Lomerio”, correspondiente al pago de la planilla Nº 4, según la UPRE.</t>
  </si>
  <si>
    <t>De: 00099024113 Transferencia en cumplimiento al DS N°0913 de 15/06/2011 y el Convenio Intergubernativo de Financiamiento UPRE-CIF-IG 702/2017, suscrito entre la UPRE y el GAM Puerto Villarroel, Proyecto “Const. Aulas, Salas de Computacion y Bateria de Baños U.E. 1ro. De Mayo A ”, correspondiente al pago de la planilla Nº 2 de cierre, según la UPRE</t>
  </si>
  <si>
    <t>De: 00099024113 Transferencia en cumplimiento al DS N°0913 de 15/06/2011 y el Convenio Intergubernativo de Financiamiento UPRE-CIF-IG 789/2017, suscrito entre la UPRE y el GAM Buena Vista, Proyecto “Const. Unidad Educativa Andres Ibañez - Buena Vista”, correspondiente al pago de la planilla Nº 7, según la UPRE.</t>
  </si>
  <si>
    <t>De: 00099024113 Transferencia en cumplimiento al DS N°0913 de 15/06/2011 y el Convenio Intergubernativo de Financiamiento UPRE-CIF-IG 189/2017, suscrito entre la UPRE y el GAM San Joaquín, Proyecto “Const. Unidad Educativa Cap. Horacio Vásquez Sánchez Municipio de San Joaquín”, correspondiente al pago de la planilla Nº 7, según la UPRE.</t>
  </si>
  <si>
    <t>A:00099021001 Débito Automático por incumplimiento del Gobierno Autónomo Municipal de El Alto (GAM ELLA), al Convenio Interinstitucional de Financiamiento UPRE-CIF-0914/2013 de fecha 16 de agosto de 2013, suscrito entre la Unidad de Proyectos Especiales y el GAM ELLA para el proyecto “Construcción Batería de Baños Unidad Educativa Mcal. Antonio José de Sucre”.</t>
  </si>
  <si>
    <t>De: 00099024113 Transferencia en cumplimiento al DS N°0913 de 15/06/2011 y el Convenio Intergubernativo de Financiamiento UPRE-CIF-IG 724/2017, suscrito entre la UPRE y el GAM Villa Gualberto Villarroel “Cuchumuela”, Proyecto “Const. Sala Multifuncional U.E. Jose Ballivian Herrera Cancha Villa Gualberto Villarroel”, correspondiente al pago de la planilla Nº2, según la UPRE.</t>
  </si>
  <si>
    <t>De: 00099024113 Transferencia en cumplimiento al DS N°0913 de 15/06/2011 y el Convenio Intergubernativo de Financiamiento UPRE-CIF-IG 999/2017, suscrito entre la UPRE y el GAM Chayanta, Proyecto “Const. Cuatro Aulas U.E. Tomas Katari de Cocafaya - Chayanta”, correspondiente al pago de la planilla Nº4 de cierre, según la UPRE.</t>
  </si>
  <si>
    <t>REGULARIZACION DE TRANSFERENCIA DEL EXTERIOR SEGUN SWIFT 12630 DE FECHA 07/09/2018 ORDENANTE: CONSULADO DE BOLIVIA EN CORDOBA,ARGENTINA LIB. 00010011102 MIN.RELACIONES EXTERIORES - GESTORIA CONSULAR LEY Nº 3108</t>
  </si>
  <si>
    <t>TRANSFERENCIA DEL EXTERIOR SEGUN SWIFT 12644 DE FECHA 07/09/2018 ORDENANTE: CONSULADO GENERAL DE BOLIVIA EN MILAN LIB. 00010011102 MIN.RELACIONES EXTERIORES - GESTORIA CONSULAR LEY Nº 3108</t>
  </si>
  <si>
    <t>TRANSFERENCIA DEL EXTERIOR SEGUN SWIFT NO.12645 DE FECHA 07/09/2018 ORDENANTE: AMB.BOLIVIE SEC.CONSULAIRE-BELGICA BRUSELAS REF:GESTORIA CONSULAR REF.JULIO Y AGOSTO 2018 LIB. 00010011102 MIN.RELACIONES EXTERIORES - GESTORIA CONSULAR LEY Nº 3108</t>
  </si>
  <si>
    <t>TRANSFERENCIA RECIBIDA DEL EXTERIOR SEGÚN MENSAJES SWIFT Nos. 12648-12635 (REM.EXT.) DE FECHA 07-09-2018 POR DESEMBOLSO DE CAF PRÉSTAMO CFA009272 PROY.CARR.DOBLE VÍA SC-WARNES SOLICITUD DE DESEMBOLSO NRO. 18 LIBRETA N° 00291012002 ABC-RECURSOS PROPIOS REF.: UTILES DE ESCRITORIO</t>
  </si>
  <si>
    <t>TRANSFERENCIA RECIBIDA DEL EXTERIOR SEGÚN MENSAJES SWIFT Nos. 12651-12638 (REM.EXT.) DE FECHA 07-09-2018 POR DESEMBOLSO DE CAF PRÉSTAMO CFA009277 CONST.CARR.SAN BORJA-S.IGNACIO SOLICITUD DE DESEMBOLSO NRO. 8 LIBRETA N° 00291012002 ABC-RECURSOS PROPIOS REF.: UTILES DE ESCRITORIO</t>
  </si>
  <si>
    <t>VENTA DE DIVISAS CON TRANSFERENCIA DE FONDOS A SOLICITUD DE DIRECCION ESTRATEGICA DE REIVINDICACION MARITIMA DIREMAR SEGUN SOLICITUD 5869 REF: PAYMENT CORRESPONDING TO THE FEES OF COUNSEL ALAN VAUGHAN LOWE FOR PERFORMANCE OF SPECIALIZED COUNSELLING SERVICES IN PUBLIC INTERNATIONAL LAW REQUESTED THRO LIB. 00099021001 TGN-RECURSOS ORDINARIOS (3987) POR DIFERENCIAL CAMBIARIO</t>
  </si>
  <si>
    <t>VENTA DE DIVISAS CON TRANSFERENCIA DE FONDOS A SOLICITUD DE DIRECCION ESTRATEGICA DE REIVINDICACION MARITIMA DIREMAR SEGUN SOLICITUD 5869 REF: PAYMENT CORRESPONDING TO THE FEES OF COUNSEL ALAN VAUGHAN LOWE FOR PERFORMANCE OF SPECIALIZED COUNSELLING SERVICES IN PUBLIC INTERNATIONAL LAW REQUESTED THRO LIB. 00099021001 TGN-RECURSOS ORDINARIOS (3987)</t>
  </si>
  <si>
    <t>VENTA DE DIVISAS CON TRANSFERENCIA DE FONDOS A SOLICITUD DE DIRECCION ESTRATEGICA DE REIVINDICACION MARITIMA DIREMAR SEGUN SOLICITUD 5867 REF: PAGO AL ASESOR POR PRODUCTO ANTONIO REMIRO BROTONS POR SERVICIO DE ASESORAMIENTO EN MATERIA DE DERECHO INTERNACIONAL SOLICITADO MEDIANTE INFORME CONJUNTO IC LIB. 00099021001 TGN-RECURSOS ORDINARIOS (3987) POR DIFERENCIAL CAMBIARIO</t>
  </si>
  <si>
    <t>VENTA DE DIVISAS CON TRANSFERENCIA DE FONDOS A SOLICITUD DE DIRECCION ESTRATEGICA DE REIVINDICACION MARITIMA DIREMAR SEGUN SOLICITUD 5867 REF: PAGO AL ASESOR POR PRODUCTO ANTONIO REMIRO BROTONS POR SERVICIO DE ASESORAMIENTO EN MATERIA DE DERECHO INTERNACIONAL SOLICITADO MEDIANTE INFORME CONJUNTO IC LIB. 00099021001 TGN-RECURSOS ORDINARIOS (3987)</t>
  </si>
  <si>
    <t>VENTA DE DIVISAS CON TRANSFERENCIA DE FONDOS A SOLICITUD DE DIRECCION ESTRATEGICA DE REIVINDICACION MARITIMA DIREMAR SEGUN SOLICITUD 5868 REF: PAGO AL ASESOR INTERNACIONAL MATHIAS FORTEAU POR ASESORAMIENTO EN MATERIA DE DERECHO INTERNACIONAL CORRESPONDIENTE AL PERIODO JUNIO AGOSTO 2018 DE ACUERDO A LIB. 00099021001 TGN-RECURSOS ORDINARIOS (3987) POR DIFERENCIAL CAMBIARIO</t>
  </si>
  <si>
    <t>VENTA DE DIVISAS CON TRANSFERENCIA DE FONDOS A SOLICITUD DE DIRECCION ESTRATEGICA DE REIVINDICACION MARITIMA DIREMAR SEGUN SOLICITUD 5868 REF: PAGO AL ASESOR INTERNACIONAL MATHIAS FORTEAU POR ASESORAMIENTO EN MATERIA DE DERECHO INTERNACIONAL CORRESPONDIENTE AL PERIODO JUNIO AGOSTO 2018 DE ACUERDO A LIB. 00099021001 TGN-RECURSOS ORDINARIOS (3987)</t>
  </si>
  <si>
    <t>VENTA DE DIVISAS CON TRANSFERENCIA DE FONDOS A SOLICITUD DE MINISTERIO DE EDUCACION SEGUN SOLICITUD 5870 REF: TRASPASO PARA CIEF UNIVERSITE DE BOURGOGNE (ADRIAN TABOADA OROZCO) EQUIVALENTES 865,99 USD LIB. 00099021001 TGN-RECURSOS ORDINARIOS (3987) POR DIFERENCIAL CAMBIARIO</t>
  </si>
  <si>
    <t>VENTA DE DIVISAS CON TRANSFERENCIA DE FONDOS A SOLICITUD DE MINISTERIO DE EDUCACION SEGUN SOLICITUD 5870 REF: TRASPASO PARA CIEF UNIVERSITE DE BOURGOGNE (ADRIAN TABOADA OROZCO) EQUIVALENTES 865,99 USD LIB. 00099021001 TGN-RECURSOS ORDINARIOS (3987)</t>
  </si>
  <si>
    <t>VENTA DE DIVISAS CON TRANSFERENCIA DE FONDOS A SOLICITUD DE MINISTERIO DE EDUCACION SEGUN SOLICITUD 5871 REF: TRASPASO CIEF UNIVERSITE DE BOURGOGNE (PEDRO RENE LIMA CAMACHO) EQUIVALENTES 865,99 USD LIB. 00099021001 TGN-RECURSOS ORDINARIOS (3987) POR DIFERENCIAL CAMBIARIO</t>
  </si>
  <si>
    <t>VENTA DE DIVISAS CON TRANSFERENCIA DE FONDOS A SOLICITUD DE MINISTERIO DE EDUCACION SEGUN SOLICITUD 5871 REF: TRASPASO CIEF UNIVERSITE DE BOURGOGNE (PEDRO RENE LIMA CAMACHO) EQUIVALENTES 865,99 USD LIB. 00099021001 TGN-RECURSOS ORDINARIOS (3987)</t>
  </si>
  <si>
    <t>COBRO COSTOS DE PAPELERIA POR REGULARIZACION DE TRANSFERENCIA DEL EXTERIOR POR ORDEN DE CONSULADO DE BOLIVIA EN CORDOBA,ARGENTINA LIB. 00010011102 MIN.RELACIONES EXTERIORES - GESTORIA CONSULAR LEY Nº 3108</t>
  </si>
  <si>
    <t>COBRO COSTOS DE PAPELERIA SEGUN TRANSFERENCIA DEL EXTERIOR POR ORDEN DE CONSULADO GENERAL DE BOLIVIA EN MILAN LIB. 00010011102 MIN.RELACIONES EXTERIORES - GESTORIA CONSULAR LEY Nº 3108</t>
  </si>
  <si>
    <t>COBRO COSTOS DE PAPELERIA SEGUN TRANSFERENCIA DEL EXTERIOR POR ORDEN DE AMB.BOLIVIE SEC.CONSULAIRE-BELGICA BRUSELAS REF:GESTORIA CONSULAR REF.JULIO Y AGOSTO 2018 LIB. 00010011102 MIN.RELACIONES EXTERIORES - GESTORIA CONSULAR LEY Nº 3108</t>
  </si>
  <si>
    <t>||REGULARIZACIÓN DE NUESTRA OPERACIÓN NRO. 0931911 DE F. 06/09/18 EN ATENCIÓN A CORREOS ELECTRÓNICOS DE LA DGAC Y AASANA DE F. 06/09/18.. DEBITO DE LA LIBRETA 00117012001 DGAC, REPOSICION UTILES DE ESCRITORIO.</t>
  </si>
  <si>
    <t>TRANSFERENCIA RECIBIDA DEL EXTERIOR SEGÚN MENSAJES SWIFT Nos. 12649-12636 (REM.EXT.) DE FECHA 07-09-2018 POR DESEMBOLSO DE CAF PRÉSTAMO CFA009787 PROGRAMA MIAGUA IV FASE 2 SOLICITUD DE DESEMBOLSO NRO. 4 LIBRETA N° 00287102001 FPS-RECURSOS PROPIOS REF.: UTILES DE ESCRITORIO</t>
  </si>
  <si>
    <t>A:00099021001 El concepto de la mencionada operación corresponde a la transferencia de capital por el mes de Agosto/2018, de Cooperativa Sudamérica al TGN.</t>
  </si>
  <si>
    <t>A:00099021001 El concepto de la mencionada operación corresponde a la transferencia de capital al TGN, por el mes de Agosto de 2018 del Fideicomiso Programa de Reconversión Productiva y Comercial TGN 9º.</t>
  </si>
  <si>
    <t>A:00099021001 A requerimiento de la Unidad de Administración e Información Salarial (UAIS), con nota interna CITE: MEFP/VTCP/DGPOT/UAIS/N° 5031/2018, en la cual solicita la reversión definitiva de las boletas de pago solicitado por el SENASIR, consignada en el Comprobante de Pago N° 71662, H.R. 6-25551-R/4541</t>
  </si>
  <si>
    <t>NUMERO DE LIBRETA CUT: 00099021001 OPERACIÓN E18 TRANSFERENCIA DEL SISTEMA FINANCIERO POR CUENTA DE TERCEROS A LA CUT PAGO ADELANTADO PRA -RP AGOSTO 2018 AFP FUTURO DE BOLIVA SA</t>
  </si>
  <si>
    <t>NUMERO DE LIBRETA CUT: 00099021001 OPERACIÓN E18 TRANSFERENCIA DEL SISTEMA FINANCIERO POR CUENTA DE TERCEROS A LA CUT PAGO INDEBIDO RP AGOSTO 2018 AFP FUTURO DE BOLIVA SA</t>
  </si>
  <si>
    <t>||TRANSFERENCIA DE FONDOS S/G. FORMULARIO, CITE' BUN496/18 DE LA FECHA. (HRE-TSO-4790). DEVOLUCIÓN DE SALDOS DE RECURSOS OTORGADOS A TRAVÉS DEL MMAYA CONCILIADOS DE ACUERDO A DICTAMEN DE AUDITOR INDEPENDIENTE. A SOLICITUD G.A.M. TOMINA; LIBRETA 00086014407 MMAYA-BS-PLAN NACIONAL DE CUENCAS PROYECTOS.</t>
  </si>
  <si>
    <t>'TRANSFERENCIA DE FONDOS||S/G. CITE: MEFP/VTCP/DGCP/UODP-802/2018 DE LA FECHA, DEL MIN.DE ECONOMIA Y FINANZAS PUBLICAS.(HRE-TSO-4783),PAGO BTS EXTRABURSATIL  VENCIMIENTO 9 Y 10 DE SEPTIEMBRE DE 2018 D.S. N° 1121 DE 11 DE ENERO DE 2012. DEBITO DE LA LIBRETA N° 00099021001 TGN-RECURSOS ORDINARIOS MN.</t>
  </si>
  <si>
    <t>'TRANSFERENCIA DE FONDOS||S/G. CITE: MEFP/VTCP/DGCP/UODP-802/2018 DE LA FECHA, DEL MIN.DE ECONOMIA Y FINANZAS PUBLICAS.(HRE-TSO-4783),PAGO BTS EXTRABURSATIL  VENCIMIENTO 9 Y 10 DE SEPTIEMBRE DE 2018 D.S. N° 1121 DE 11 DE ENERO DE 2012. DEBITO DE LA LIBRETA N° 00099021001, REPOSICION UTILES DE ESCRITORIO.</t>
  </si>
  <si>
    <t>TRANSFERENCIA DEL EXTERIOR SEGUN SWIFT 12684 DE FECHA 07/09/2018 ORDENANTE: CONSULADO DE BOLIVIA EN HOUSTON LIB. 00010011102 MIN.RELACIONES EXTERIORES - GESTORIA CONSULAR LEY Nº 3108</t>
  </si>
  <si>
    <t>TRANSFERENCIA DEL EXTERIOR SEGUN SWIFT 12701 DE FECHA 07/09/2018 ORDENANTE: CONSULADO GENERAL DE BOLIVIA EN LOS ANGELES CA. LIB. 00010011102 MIN.RELACIONES EXTERIORES - GESTORIA CONSULAR LEY Nº 3108</t>
  </si>
  <si>
    <t>TRANSFERENCIA DEL EXTERIOR SEGUN SWIFT 12686 DE FECHA 07/09/2018 ORDENANTE: CONSULADO DE BOLIVIA EN ANTOFAGASTA LIB. 00010011102 MIN.RELACIONES EXTERIORES - GESTORIA CONSULAR LEY Nº 3108</t>
  </si>
  <si>
    <t>COBRO COSTOS DE PAPELERIA SEGUN TRANSFERENCIA DEL EXTERIOR POR ORDEN DE CONSULADO DE BOLIVIA EN HOUSTON LIB. 00010011102 MIN.RELACIONES EXTERIORES - GESTORIA CONSULAR LEY Nº 3108</t>
  </si>
  <si>
    <t>COBRO COSTOS DE PAPELERIA SEGUN TRANSFERENCIA DEL EXTERIOR POR ORDEN DE CONSULADO DE BOLIVIA EN ANTOFAGASTA LIB. 00010011102 MIN.RELACIONES EXTERIORES - GESTORIA CONSULAR LEY Nº 3108</t>
  </si>
  <si>
    <t>COBRO COSTOS DE PAPELERIA SEGUN TRANSFERENCIA DEL EXTERIOR POR ORDEN DE CONSULADO GENERAL DE BOLIVIA EN LOS ANGELES CA. LIB. 00010011102 MIN.RELACIONES EXTERIORES - GESTORIA CONSULAR LEY Nº 3108</t>
  </si>
  <si>
    <t>COBRO COSTOS DE PAPELERIA SEGUN TRANSFERENCIA DEL EXTERIOR POR ORDEN DE YPF EXPLORACION Y PRODUCCION DE HIDROCARBUROS DE BOLIVIA S.A. LIB. 00513012007 YPFB - RECURSOS NACIONALIZACIÓN</t>
  </si>
  <si>
    <t>||TRANSFERENCIA DE FONDOS S/G. MENSAJE SWIFT NRO. 12690 DE LA FECHA. (SECTOR PÚBLICO). DEBITO DE LA LIBRETA 00117012001 DGAC, REPOSICION UTILES DE ESCRITORIO.</t>
  </si>
  <si>
    <t>'COBRO DE'||UTILES DE ESCRITORIO POR EL COMPROBANTE CONTABLE NRO. 0932009 DE LA FECHA, SEGÚN CORREO ELECTRÓNICO DE YPFB DE F. 23/01/2018. DEBITO DE LA LIBRETA 00513022001 YPFB  OPERACIONES.</t>
  </si>
  <si>
    <t>'TRANSFERENCIA DE FONDOS||S/G. NOTA CITE. MEFP/VTCP/DGCP/UF-524/2018 DE LA FECHA, DEL MIN.DE ECONOMIA Y FINANZAS PUBLICAS.(HRE-TSO-4867), RECURSOS FIDEICOMISO "ACCESOS SEGUROS PARA VIVIR BIEN". DEBITO DE LA LIBRETA N°00099021001 RECURSOS ORDINARIOS M/N.</t>
  </si>
  <si>
    <t>'TRANSFERENCIA DE FONDOS||S/G. NOTA CITE. MEFP/VTCP/DGCP/UF-524/2018 DE LA FECHA, DEL MIN.DE ECONOMIA Y FINANZAS PUBLICAS.(HRE-TSO-4867), RECURSOS FIDEICOMISO "ACCESOS SEGUROS PARA VIVIR BIEN". DEBITO DE LA LIBRETA N° 00099021001, REPOSICION UTILES DE ESCRITORIO.</t>
  </si>
  <si>
    <t>REVERSION DE COMPROBANTE NO.G-0829284 DE LA FECHA, DEBIDO A QUE NO SALIO EL MJE.SWIFT DE TRANSFERENCIA REF:MIN.DE EDUCACION A FAVOR DE CIEF UNIVERSITE DE BOURGOGNE. LIB.00099021001 TGN-RECURSOS ORDINARIOS(3987)</t>
  </si>
  <si>
    <t>00234014202 DEPOSITO DE EFECTIVO, DEPOSITANTE: MARCELO F. LIZONDO DIAZ, CONCEPTO: DEV AL C31 N 1025 PARTIDA N 25900, CUENTA DE DEPOSITO: CUENTA UNICA DEL TESORO</t>
  </si>
  <si>
    <t>00234014202 DEPOSITO DE EFECTIVO, DEPOSITANTE: MARCELO F. LIZONDO DIAZ, CONCEPTO: DEV. AL  C 31 N 1025 PARTIDA N 24120, CUENTA DE DEPOSITO: CUENTA UNICA DEL TESORO</t>
  </si>
  <si>
    <t>00234014202 DEPOSITO DE EFECTIVO, DEPOSITANTE: MARCELO F. LIZONDO DIAZ, CONCEPTO: DEV. AL C 31 N 1025 PARTIDA N 34110, CUENTA DE DEPOSITO: CUENTA UNICA DEL TESORO</t>
  </si>
  <si>
    <t>00234014202 DEPOSITO DE EFECTIVO, DEPOSITANTE: MARCELO F. LIZONDO DIAZ, CONCEPTO: DEV. AL C 31 N 1026 PARTIDA N 85100, CUENTA DE DEPOSITO: CUENTA UNICA DEL TESORO</t>
  </si>
  <si>
    <t>00010011102 DEPOSITO DE EFECTIVO, DEPOSITANTE: CONSULADO DE BOLIVIA EN ILO-PERU, CONCEPTO: RECAUDACIONES GESTORIA CONSULAR DE ILO-PERU POR SEPTIEMBRE/17 A AGOSTO/18, CUENTA DE DEPOSITO: CUENTA UNICA DEL TESORO</t>
  </si>
  <si>
    <t>00099021001 DEPOSITO DE EFECTIVO, DEPOSITANTE: WILFREDO PALACIOS NOGALES, CONCEPTO: DEVOLUCION POR DOBLE PERCEPCION, CUENTA DE DEPOSITO: CUENTA UNICA DEL TESORO</t>
  </si>
  <si>
    <t>00597019201 DEPOSITO DE EFECTIVO, DEPOSITANTE: LUIS ORLANDO FLORES VARGAS, CONCEPTO: DEPÓSITO SALDO DE CUENTA, CUENTA DE DEPOSITO: CUENTA UNICA DEL TESORO</t>
  </si>
  <si>
    <t>00099021001 DEPOSITO DE EFECTIVO, DEPOSITANTE: NOMBRE DEL CUENTADANTE, CONCEPTO: REVERSION HABERES DIAS NO TRABAJADOS CORRESPONDIENTE AL MES DE MARZO DE 2018, CUENTA DE DEPOSITO: CUENTA UNICA DEL TESORO</t>
  </si>
  <si>
    <t>00526012001 DEPOSITO DE EFECTIVO, DEPOSITANTE: BOLIVIA TV FELIX HUMEREZ YUJRA, CONCEPTO: DEVOLUCION POR CONCEPTO DE FONDOS EN AVANCE, CUENTA DE DEPOSITO: CUENTA UNICA DEL TESORO</t>
  </si>
  <si>
    <t>00099021001 DEPOSITO DE EFECTIVO, DEPOSITANTE: BLANCA PAMELA ASUDO ANTEZANA, CONCEPTO: DOBLE PERCEPCION, CUENTA DE DEPOSITO: CUENTA UNICA DEL TESORO</t>
  </si>
  <si>
    <t>00099021001 DEPOSITO DE EFECTIVO, DEPOSITANTE: JOHNY TUMIRI USNAYO, CONCEPTO: DEVOLUCION RECURSO POR COMBUSTIBLE, CUENTA DE DEPOSITO: CUENTA UNICA DEL TESORO</t>
  </si>
  <si>
    <t>00592012001 DEPOSITO DE EFECTIVO, DEPOSITANTE: MINI DE DESARROLLO RURAL Y TIERRAS, CONCEPTO: PAGO ND80213-2016, CUENTA DE DEPOSITO: CUENTA UNICA DEL TESORO</t>
  </si>
  <si>
    <t>00099021001 DEPOSITO DE EFECTIVO, DEPOSITANTE: LOURDES ELIZABETH JIMENEZ DE PALACIOS, CONCEPTO: DEVOLUCION DE DEUDA, CUENTA DE DEPOSITO: CUENTA UNICA DEL TESORO</t>
  </si>
  <si>
    <t>00010011102 DEPOSITO DE EFECTIVO, DEPOSITANTE: CONSULADO DE BOLIVIA EN CARACAS VENEZUELA, CONCEPTO: DEPÓSITO TRAMITE PASAPORTE A FAVOR DE CARLOS GUALBERTO THAINE CARRAFFA, CUENTA DE DEPOSITO: CUENTA UNICA DEL TESORO</t>
  </si>
  <si>
    <t>00099021001 DEPOSITO DE EFECTIVO, DEPOSITANTE: MAYRA BRISEIDA MONTERO CASTILLO, CONCEPTO: DEVOLUCION VIATICOS 3 VIAJES GESTION 2008 : TARIJA / BUENOS AIRES  MONTEVIDEO, CUENTA DE DEPOSITO: CUENTA UNICA DEL TESORO</t>
  </si>
  <si>
    <t>00046031102 DEPOSITO DE EFECTIVO, DEPOSITANTE: SHIRLEY  ARAMAYO, CONCEPTO: DEVOLUCION FONDOS EN AVANCE C-31 N 619, CUENTA DE DEPOSITO: CUENTA UNICA DEL TESORO</t>
  </si>
  <si>
    <t>00373024103 DEPOSITO DE EFECTIVO, DEPOSITANTE: MAURICIO HUALLPA QUINAJO, CONCEPTO: DEVOLUCION DE SALDO PROY. MEJORAMIENTO GANADO VACUNO EN LA COMUNIDAD MUNCAÑA, CUENTA DE DEPOSITO: CUENTA UNICA DEL TESORO</t>
  </si>
  <si>
    <t>00206012001 DEPOSITO DE EFECTIVO, DEPOSITANTE: INSTITUTO NACIONAL DE ESTADISTICA, CONCEPTO: DEPÓSITO POR VENTAS DE FECHA 07/09/2018 - LA PAZ, CUENTA DE DEPOSITO: CUENTA UNICA DEL TESORO</t>
  </si>
  <si>
    <t>00099021001 DEPOSITO DE EFECTIVO, DEPOSITANTE: JUAN ROBERTO ALBARRACIN PEREZ, CONCEPTO: DOBLE PERCEPCION, CUENTA DE DEPOSITO: CUENTA UNICA DEL TESORO</t>
  </si>
  <si>
    <t>00099021001 DEPOSITO DE EFECTIVO, DEPOSITANTE: COMITE NACIONAL DE LA PERSONA CON DISCAPACIDAD, CONCEPTO: PRIMER DEP POR FALTANTES EN INVENTARIO DE MATERIALES Y SUMINISTROS CORRESPONDIENTE A LA GESTION 2016, CUENTA DE DEPOSITO: CUENTA UNICA DEL TESORO</t>
  </si>
  <si>
    <t>00099021001 DEPOSITO DE EFECTIVO, DEPOSITANTE: RITA P. JIMENEZ HUANCOLLO, CONCEPTO: COBRO INDEBIDO POR NUEVAS NUPCIAS, CUENTA DE DEPOSITO: CUENTA UNICA DEL TESORO</t>
  </si>
  <si>
    <t>00590012001 DEPOSITO DE EFECTIVO, DEPOSITANTE: SECUNDINO CORTEZ RODRIGUEZ, CONCEPTO: DEVOLUCION DE PAGO DE COMBUSTIBLE NO UTILIZADO, CUENTA DE DEPOSITO: CUENTA UNICA DEL TESORO</t>
  </si>
  <si>
    <t>00590012001 DEPOSITO DE EFECTIVO, DEPOSITANTE: SECUNDINO CORTEZ RODRIGUEZ, CONCEPTO: DEVOLUCION DE TASAS NO UTILIZADAS, CUENTA DE DEPOSITO: CUENTA UNICA DEL TESORO</t>
  </si>
  <si>
    <t>00526012001 DEPOSITO DE EFECTIVO, DEPOSITANTE: BOLIVIA  TV - HILARIO  QUISPE PILLCO, CONCEPTO: DEVOLUCION POR CONCEPTO DE FONDOS EN AVANCE, CUENTA DE DEPOSITO: CUENTA UNICA DEL TESORO</t>
  </si>
  <si>
    <t>00099021001 DEPOSITO DE EFECTIVO, DEPOSITANTE: ALBERTO MANSILLA POZO, CONCEPTO: DEVOLUCION EXCEDENTE, CUENTA DE DEPOSITO: CUENTA UNICA DEL TESORO</t>
  </si>
  <si>
    <t>00283022001 DEPOSITO DE EFECTIVO, DEPOSITANTE: ADUANA NACIONAL YACID DEKER LOPEZ ZENTENO, CONCEPTO: DEVOLUCION EN FONDO DE AVANCE, CUENTA DE DEPOSITO: CUENTA UNICA DEL TESORO</t>
  </si>
  <si>
    <t>00070011102 DEP.DE CHEQ.AJENOS,RET.DE CAM.,CONCEPTO: DEVOLUCION DE BOLETO POR DUPLICIDAD BOLTUR-GESTION 2017,DEP.: MINISTERIO DE TRABAJO , PROCEDENCIA: BANCO UNION S.A., CHEQUE: 8840, FECHA DE EMISION:06/09/2018</t>
  </si>
  <si>
    <t>00070011102 DEP.DE CHEQ.AJENOS,RET.DE CAM.,CONCEPTO: DESC. A FUNCIONARIOS DEL MTEPS POR INCUMPLIMIENTO A REGLAMENTO DE PASAJES Y VIATICOS MES JUNIO/18,DEP.: MINISTERIO DE TRABAJO , PROCEDENCIA: BANCO UNION S.A., CHEQUE: 8832, FECHA DE EMISION:06/09/2018</t>
  </si>
  <si>
    <t>00290012001 DEP.DE CHEQ.AJENOS,RET.DE CAM.,CONCEPTO: DEP. POR MULTAS Y ATRASOS "GDLPZ-II DE CONSULT. GESTION 2015-16,MAYO Y JUNIO/2018"S/G C-31 SIP N°251,DEP.: SERVICIO DE IMPUESTOS NACIONALES</t>
  </si>
  <si>
    <t>00099021001 DEP.DE CHEQ.AJENOS,RET.DE CAM.,CONCEPTO: ARNEZ TERRAZAS RAUL OSVALDO,DEP.: BANCO UNION S.A. , PROCEDENCIA: BANCO UNION S.A., CHEQUE: 158147, FECHA DE EMISION:10/09/2018</t>
  </si>
  <si>
    <t>00099021001 DEP.DE CHEQ.AJENOS,RET.DE CAM.,CONCEPTO: CHOQUEVILLCA CRUZ ELIAS,DEP.: BANCO UNION S.A. , PROCEDENCIA: BANCO UNION S.A., CHEQUE: 158146, FECHA DE EMISION:10/09/2018</t>
  </si>
  <si>
    <t>00099021001 DEP.DE CHEQ.AJENOS,RET.DE CAM.,CONCEPTO: HERRERA BELVI HURTADO RODRIGUEZ DE,DEP.: BANCO UNION S.A. , PROCEDENCIA: BANCO UNION S.A., CHEQUE: 158145, FECHA DE EMISION:10/09/2018</t>
  </si>
  <si>
    <t>00099021001 DEP.DE CHEQ.AJENOS,RET.DE CAM.,CONCEPTO: HERRERA BELVI HURTADO RODRIGUEZ DE,DEP.: BANCO UNION S.A. , PROCEDENCIA: BANCO UNION S.A., CHEQUE: 158150, FECHA DE EMISION:10/09/2018</t>
  </si>
  <si>
    <t>00099024113 DEP.DE CHEQ.AJENOS,RET.DE CAM.,CONCEPTO: MULTA PROY.CONST.COLISEO MULTIFUNCIONAL DEL AYLLU ORIGINARIO HAMPATURI EMP.CONST.MEJAL,DEP.: MINISTERIO DE LA PRESIDENCIA - UPRE , PROCEDENCIA: BANCO UNION S.A., CHEQUE: 728, FECHA DE EMISION:05/09/2018</t>
  </si>
  <si>
    <t>00081011108 DEP.DE CHEQ.AJENOS,RET.DE CAM.,CONCEPTO: REST. DEP. JUD. PROC. COACT. FISC. SEG. EXSNC Y MOPSV CONTRA JUAN C. LOPEZ APARICIO NC N°149/2005,DEP.: M.O.P.S.V. , PROCEDENCIA: BANCO UNION S.A., CHEQUE: 11101, FECHA DE EMISION:23/08/2018</t>
  </si>
  <si>
    <t>00099021001 DEP.DE CHEQ.AJENOS,RET.DE CAM.,CONCEPTO: DEVOLUCION DE SALDOS NO EJECUTADOS,DEP.: PROGRAMA NACIONAL DE POST ALFABETIZACION , PROCEDENCIA: BANCO UNION S.A., CHEQUE: 5640, FECHA DE EMISION:07/09/2018</t>
  </si>
  <si>
    <t>00099021001 DEPOSITO DE EFECTIVO, DEPOSITANTE: ALICIA GONZALES GARCIA SENASIR, CONCEPTO: DEVOLUCION POR DOBLE PERCEPCION, CUENTA DE DEPOSITO: CUENTA UNICA DEL TESORO</t>
  </si>
  <si>
    <t>00099021001 DEPOSITO DE EFECTIVO, DEPOSITANTE: MARIO VISCARRA MAMANI, CONCEPTO: DOBLE PERCEPCION, CUENTA DE DEPOSITO: CUENTA UNICA DEL TESORO</t>
  </si>
  <si>
    <t>00099021001 DEPOSITO DE EFECTIVO, DEPOSITANTE: OTILIA H. CONDORI CUNO, CONCEPTO: IMPORTE POR COBRO INDEBIDO DE LOLA  CELESTINA CUNO CANASA (QEPD), CUENTA DE DEPOSITO: CUENTA UNICA DEL TESORO</t>
  </si>
  <si>
    <t>00099021001 DEPOSITO DE EFECTIVO, DEPOSITANTE: ALEJANDRO AGUILAR LIMACHI, CONCEPTO: DOBLE PERCEPCION, CUENTA DE DEPOSITO: CUENTA UNICA DEL TESORO</t>
  </si>
  <si>
    <t>VENTA DE DIVISAS CON TRANSFERENCIA DE FONDOS A SOLICITUD DE ADMINISTRACION DE SERVICIOS PORTUARIOS BOLIVIA SEGUN SOLICITUD 5873 REF: H.R. 2869 - PAGO DE FACTURAS A ENAPU EN EL PUERTO DE ILO POR USO DE MUELLE, TRANSFERENCIA Y MANIPULEO DE CARGA, SEGUN INFORME ASP-B/DOP-UAP/INF-90/2018 Y DEMAS DOCUMNT LIB. 00594012001 ASP-B FONDO DE OPERACIONES</t>
  </si>
  <si>
    <t>TRANSFERENCIA DEL EXTERIOR SEGUN SWIFT NO.12711 DE FECHA 10/09/2018 ORDENANTE: CONSULADO DE BOLIVIA EN IQUIQUE REF.: TRANSFERENCIA POR RECAUDACION GESTORIA CONSULAR AGOSTO 2018 LIB. 00010011102 MIN.RELACIONES EXTERIORES - GESTORIA CONSULAR LEY Nº 3108</t>
  </si>
  <si>
    <t>TRANSFERENCIA DEL EXTERIOR SEGUN SWIFT NOS.12706-12705 DE FECHA 10/09/2018 ORDENANTE: CONSULADO GENERAL DE BOLIVIA - BOGOTA COLOMBIA REF:GESTORIA CONSULAR AGOSTO 2018 LIB. 00010011102 MIN.RELACIONES EXTERIORES - GESTORIA CONSULAR LEY Nº 3108</t>
  </si>
  <si>
    <t>||TRANSFERENCIA A LA CUENTA UNICA DEL TESORO IMPORTES RETENIDOS A WALTER ABRAHAM PEREZ ALANDIA Y JULIO HUMEREZ QUIROZ POR REMUNERACION MAXIMA CORRESPONDIENTE AL MES DE AGOSTO/2018 - LIBRETA N° 00990201001, SEGUN DOCUMENTOS ADJUNTOS Y "ROC" N° 1394/2018 DEL DCR. TRANS. POR REMUNERACION MAXIMA DE WALTER ABRAHAM PEREZ ALANDIA - AGOSTO/2018 LIBRETA N° 00990201001</t>
  </si>
  <si>
    <t>||TRANSFERENCIA A LA CUENTA UNICA DEL TESORO IMPORTES RETENIDOS A WALTER ABRAHAM PEREZ ALANDIA Y JULIO HUMEREZ QUIROZ POR REMUNERACION MAXIMA CORRESPONDIENTE AL MES DE AGOSTO/2018 - LIBRETA N° 00990201001, SEGUN DOCUMENTOS ADJUNTOS Y "ROC" N° 1394/2018 DEL DCR. TRANS. POR REMUNERACION MAXIMA DE JULIO HUMEREZ QUIROZ - AGOSTO/2018 LIBRETA N° 00990201001</t>
  </si>
  <si>
    <t>De: 00099024113 Transferencia en cumplimiento al DS N°0913 de 15/06/2011 y el Convenio Intergubernativo de Financiamiento UPRE-CIF-IG 126/2017, suscrito entre la UPRE y el GAM Sucre, Proyecto “Construcción Centro Cultural de la Prensa Municipal - Sucre”, correspondiente al pago de la planilla Nº3, según la UPRE.</t>
  </si>
  <si>
    <t>De: 00099024113 Transferencia en cumplimiento al DS N°0913 de 15/06/2011 y el Convenio Intergubernativo de Financiamiento UPRE-CIF-IG 681/2017, suscrito entre la UPRE y el GAM Omereque, Proyecto “Const. Edificio Multifuncional Municipal Lic. Álvaro García Linera - Omereque”, correspondiente al pago de la planilla Nº3, según la UPRE.</t>
  </si>
  <si>
    <t>De: 00099024113 Transferencia en cumplimiento al DS N°0913 de 15/06/2011 y el Convenio Intergubernativo de Financiamiento UPRE-CIF-IG/522/2016, suscrito entre la UPRE y el GAM Cocapata, Proyecto “Construcción Colegio Modelo U.E. Icari - Cocapata”, correspondiente al pago de la planilla Nº5, según la UPRE.</t>
  </si>
  <si>
    <t>De: 00099024113 Transferencia en cumplimiento al DS N°0913 de 15/06/2011 y el Convenio Intergubernativo de Financiamiento UPRE-CIF-IG 182/2017, suscrito entre la UPRE y el GAM Boyuibe, Proyecto “Const. del Matadero Municipal de Boyuibe”, correspondiente al pago de la planilla Nº3, según la UPRE.</t>
  </si>
  <si>
    <t>De: 00099024113 Transferencia en cumplimiento al DS N°0913 de 15/06/2011 y el Convenio Intergubernativo de Financiamiento UPRE-CIF-IG 787/2017, suscrito entre la UPRE y el GAM Vallegrande, Proyecto “Const. Puente Cañada de Arteaga Vallegrande”, correspondiente al pago de la planilla Nº3, según la UPRE.</t>
  </si>
  <si>
    <t>De: 00099024113 Transferencia en cumplimiento al DS N°0913 de 15/06/2011 y el Convenio Intergubernativo de Financiamiento UPRE-CIF-IG 812/2017, suscrito entre la UPRE y el GAM Trigal, Proyecto “Construcción Pavimento Articulado en Calles Principales Municipio Trigal”, correspondiente al pago de la planilla Nº2, según la UPRE.</t>
  </si>
  <si>
    <t>COBRO DE COMISIONES AL MEFP LIBRETA 00099021001 TGN-RECURSOS ORDINARIOS MN-CUT (3987) POR PAGO PRESTAMO ICO 0102000036.0 HOSPITAL SAN JUAN DE VCTO. 10-09-2018 DEL GOBIERNO AUTONOMO MUNICIPAL DE TARIJA.</t>
  </si>
  <si>
    <t>COBRO COSTOS DE PAPELERIA SEGUN TRANSFERENCIA DEL EXTERIOR POR ORDEN DE CONSULADO DE BOLIVIA EN IQUIQUE REF.: TRANSFERENCIA POR RECAUDACION GESTORIA CONSULAR AGOSTO 2018 LIB. 00010011102 MIN.RELACIONES EXTERIORES - GESTORIA CONSULAR LEY Nº 3108</t>
  </si>
  <si>
    <t>COBRO COSTOS DE PAPELERIA SEGUN TRANSFERENCIA DEL EXTERIOR POR ORDEN DE CONSULADO GENERAL DE BOLIVIA - BOGOTA COLOMBIA REF:GESTORIA CONSULAR AGOSTO 2018 LIB. 00010011102 MIN.RELACIONES EXTERIORES - GESTORIA CONSULAR LEY Nº 3108</t>
  </si>
  <si>
    <t>REGULARIZACION DE TRANSFERENCIA DEL EXTERIOR SEGUN SWIFT NO.12641-12639 DE FECHA 10/09/2018 ORDENANTE: VICECONSULADO DEL ESTADO PLURINACIONAL MATANZA-ARGENTINA REF.AGOSTO 2018 LIB. 00010011102 MIN.RELACIONES EXTERIORES - GESTORIA CONSULAR LEY Nº 3108</t>
  </si>
  <si>
    <t>||TRANSFERENCIA DE FONDOS PARA LA "EMPRESA DE APOYO A LA PRODUCCION DE ALIMENTOS-EMAPA" (9° DESEMBOLSO), ABONO A LA CUT LIBRETA N° 00572019201 SEGÚN NOTA CITE: BDP/GOP/CART/3740/2018 DE 06/09/18 LIBRETA N° 00572019201-"EMPRESA DE APOYO A LA PRODUCCION DE ALIMENTOS-EMAPA"</t>
  </si>
  <si>
    <t>COBRO COSTOS DE PAPELERIA POR REGULARIZACION DE TRANSFERENCIA DEL EXTERIOR POR ORDEN DE VICECONSULADO DEL ESTADO PLURINACIONAL MATANZA-ARGENTINA REF.AGOSTO 2018 LIB. 00010011102 MIN.RELACIONES EXTERIORES - GESTORIA CONSULAR LEY Nº 3108</t>
  </si>
  <si>
    <t>COBRO COSTOS DE PAPELERIA SEGUN TRANSFERENCIA DEL EXTERIOR POR ORDEN DE PETROLEO BRASILEIRO S/A REF.: INV EXB-GAS-23018 LIB. 00513012007 YPFB - RECURSOS NACIONALIZACIÓN</t>
  </si>
  <si>
    <t>COBRO COSTOS DE PAPELERIA SEGUN TRANSFERENCIA DEL EXTERIOR POR ORDEN DE PETROLEO BRASILEIRO S.A. PETROBRAS REF:INV GC-T-20918 LIB. 00513012007 YPFB - RECURSOS NACIONALIZACIÓN</t>
  </si>
  <si>
    <t>TRANSFERENCIA DEL EXTERIOR SEGUN SWIFT NO.12740 Y NO.12735 DE FECHA 10/09/2018 ORDENANTE: VICECONSULADO DEL EST.PLURINACIONAL DE BOLIVIA EN PILAR REF.: S25-SERVICIOS DEL GOBIERNO RECAUDACIONES GESTORIA CONSULAR LIB. 00010011102 MIN.RELACIONES EXTERIORES - GESTORIA CONSULAR LEY Nº 3108</t>
  </si>
  <si>
    <t>TRANSFERENCIA DEL EXTERIOR SEGUN SWIFT 12747 DE FECHA 10/09/2018 ORDENANTE: CONSULADO DE BOLIVIA EN GINEBRA LIB. 00010011102 MIN.RELACIONES EXTERIORES - GESTORIA CONSULAR LEY Nº 3108</t>
  </si>
  <si>
    <t>NÚMERO DE LIBRETA CUT: 99031009.00 OPERACIÓN T01 TRANSFERENCIA DE FONDOS A LA CUT - TESORO DIRECTO DE BANCO UNION S.A. A CUENTA UNICA DEL TESORO CON NUMERO DE SOLICITUD = 3056958 Y NUMERO CORRELATIVO = 91320010092018926 TRANSFERENCIA POR OPERACIONES DE VENTA BONOS BTX</t>
  </si>
  <si>
    <t>NUMERO DE LIBRETA CUT: 00099021001 OPERACIÓN E18 TRANSFERENCIA DEL SISTEMA FINANCIERO POR CUENTA DE TERCEROS A LA CUT Pago correspondiente a Agosto 2018 Libreta Nro 00099021001 TGN Recursos Ordinarios</t>
  </si>
  <si>
    <t>COBRO COSTOS DE PAPELERIA SEGUN TRANSFERENCIA DEL EXTERIOR POR ORDEN DE VICECONSULADO DEL EST.PLURINACIONAL DE BOLIVIA EN PILAR REF.: S25-SERVICIOS DEL GOBIERNO RECAUDACIONES GESTORIA CONSULAR LIB. 00010011102 MIN.RELACIONES EXTERIORES - GESTORIA CONSULAR LEY Nº 3108</t>
  </si>
  <si>
    <t>COBRO COSTOS DE PAPELERIA SEGUN TRANSFERENCIA DEL EXTERIOR POR ORDEN DE CONSULADO DE BOLIVIA EN GINEBRA LIB. 00010011102 MIN.RELACIONES EXTERIORES - GESTORIA CONSULAR LEY Nº 3108</t>
  </si>
  <si>
    <t>TRANSFERENCIA DEL EXTERIOR SEGUN SWIFT NO.12746 DE FECHA 10/09/2018 ORDENANTE: EMBAJADA DE BOLVIA QUITO ECUADOR REF:GESTORIA CONSULAR AGOSTO 2018 LIB. 00010011102 MIN.RELACIONES EXTERIORES - GESTORIA CONSULAR LEY Nº 3108</t>
  </si>
  <si>
    <t>COBRO COSTOS DE PAPELERIA SEGUN TRANSFERENCIA DEL EXTERIOR POR ORDEN DE EMBAJADA DE BOLVIA QUITO ECUADOR REF:GESTORIA CONSULAR AGOSTO 2018 LIB. 00010011102 MIN.RELACIONES EXTERIORES - GESTORIA CONSULAR LEY Nº 3108</t>
  </si>
  <si>
    <t>||VENTA DE DIVISAS CON TRANSF. DE FONDOS A SOLICITUD DEL MIN. EDUCACION SEGUN SOLICITUD 5870. REF.: TRASPASO PARA CIEF UNIVERSITE DE BOURGOGNE (ADRIAN TABOADA OROZCO) EQUIV. A USD 861,14 LIB.00099021001 TGN RECURSOS ORDINARIOS - DIFERENCIAL CAMBIARIO</t>
  </si>
  <si>
    <t>||VENTA DE DIVISAS CON TRANSF. DE FONDOS A SOLICITUD DEL MIN. EDUCACION SEGUN SOLICITUD 5870. REF.: TRASPASO PARA CIEF UNIVERSITE DE BOURGOGNE (ADRIAN TABOADA OROZCO) EQUIV. A USD 861,14 LIB.00099021001 TGN RECURSOS ORDINARIOS</t>
  </si>
  <si>
    <t>00099021001 DEPOSITO DE EFECTIVO, DEPOSITANTE: MARIO GUILLEN SUAREZ, CONCEPTO: DEVOLUCION DE VIATICOS NO UTILIZADOS COBIJA, CUENTA DE DEPOSITO: CUENTA UNICA DEL TESORO</t>
  </si>
  <si>
    <t>00099021001 DEPOSITO DE EFECTIVO, DEPOSITANTE: PAMELA SUSANA SILVESTRE CASTILLO, CONCEPTO: DEVOLUCION TASAS DE AEROPUERTO, CUENTA DE DEPOSITO: CUENTA UNICA DEL TESORO</t>
  </si>
  <si>
    <t>00597019202 DEPOSITO DE EFECTIVO, DEPOSITANTE: MAX ERNESTO ALVARADO VALDIVIA, CONCEPTO: REPOSICION BOTELLONES DE OXIGENO, CUENTA DE DEPOSITO: CUENTA UNICA DEL TESORO</t>
  </si>
  <si>
    <t>00287102001 DEPOSITO DE EFECTIVO, DEPOSITANTE: CARLOS AGRAMONT S-FPS DEPTAL LA PAZ, CONCEPTO: DEVOLUCION POR REVERSION DE CBTE N  2985 DE 2012 FPS DEPARTAMENTAL LA PAZ, CUENTA DE DEPOSITO: CUENTA UNICA DEL TESORO</t>
  </si>
  <si>
    <t>00099021001 DEPOSITO DE EFECTIVO, DEPOSITANTE: ARRASCAYTA ROCHA LUIS LUCIO, CONCEPTO: POR DEVOLUCION DE VIATICOS, CUENTA DE DEPOSITO: CUENTA UNICA DEL TESORO</t>
  </si>
  <si>
    <t>00046024204 DEPOSITO DE EFECTIVO, DEPOSITANTE: PROG MALARIA, CONCEPTO: REVERSION PROG MALARIA, CUENTA DE DEPOSITO: CUENTA UNICA DEL TESORO</t>
  </si>
  <si>
    <t>00099021001 DEPOSITO DE EFECTIVO, DEPOSITANTE: LAUREANA QUISPE VDA DE CANAVIRI, CONCEPTO: COBRO INDEVIDO DE SEPTIEMBRE DE 2018, CUENTA DE DEPOSITO: CUENTA UNICA DEL TESORO</t>
  </si>
  <si>
    <t>00086084202 DEPOSITO DE EFECTIVO, DEPOSITANTE: GUSTAVO UZQUIANO ESPINOZA, CONCEPTO: DEVOLUCION DE FONDOS EN AVANCE COMBUSTIBLE Y LUBRICANTES PARA CONSUMO, CUENTA DE DEPOSITO: CUENTA UNICA DEL TESORO</t>
  </si>
  <si>
    <t>00099021001 DEPOSITO DE EFECTIVO, DEPOSITANTE: ZENON MAQUERA CORI, CONCEPTO: DOBLE PERCEPCION, CUENTA DE DEPOSITO: CUENTA UNICA DEL TESORO</t>
  </si>
  <si>
    <t>00099021001 DEPOSITO DE EFECTIVO, DEPOSITANTE: SAMUEL MALDONADO CUELLAR, CONCEPTO: COBRO DE DOBLE PERCEPCION, CUENTA DE DEPOSITO: CUENTA UNICA DEL TESORO</t>
  </si>
  <si>
    <t>00212082001 DEPOSITO DE EFECTIVO, DEPOSITANTE: SARAH ALEJANDRA AVERANGA VELASQUEZ, CONCEPTO: GASTOS OPERATIVOS, CUENTA DE DEPOSITO: CUENTA UNICA DEL TESORO</t>
  </si>
  <si>
    <t>00016011101 DEPOSITO DE EFECTIVO, DEPOSITANTE: MINISTERIO DE EDUCACION-ZULEMA PRIETO, CONCEPTO: DEVOLUCION DE SALDOS PASAJES TERRESTRES, CUENTA DE DEPOSITO: CUENTA UNICA DEL TESORO</t>
  </si>
  <si>
    <t>00206012001 DEPOSITO DE EFECTIVO, DEPOSITANTE: INE, CONCEPTO: DEP POR VENTA LA PAZ FECHA 10/09/2018, CUENTA DE DEPOSITO: CUENTA UNICA DEL TESORO</t>
  </si>
  <si>
    <t>00099021001 DEP.DE CHEQ.AJENOS,RET.DE CAM.,CONCEPTO: JENNY  IRIONDO T. DEVOLUCION DEL COSTO DE CREDENCIAL INSTITUCIONAL POR EXTRAVIO,DEP.: DEFENSORIA DEL PUEBLO , PROCEDENCIA: BANCO UNION S.A., CHEQUE: 1228, FECHA DE EMISION:07/09/2018</t>
  </si>
  <si>
    <t>00117012001 DEP.DE CHEQ.AJENOS,RET.DE CAM.,CONCEPTO: DEVOLUCION DE VIATICOS C-31 868,DEP.: FRANCISCO SANTIAGO PERGOLESI , PROCEDENCIA: BANCO UNION S.A., CHEQUE: 7547, FECHA DE EMISION:06/09/2018</t>
  </si>
  <si>
    <t>00117012001 DEP.DE CHEQ.AJENOS,RET.DE CAM.,CONCEPTO: DEVOLUCION DE VIATICOS C-31 867,DEP.: TEDDY CZERNIEWICZ SUAREZ , PROCEDENCIA: BANCO UNION S.A., CHEQUE: 7548, FECHA DE EMISION:06/09/2018</t>
  </si>
  <si>
    <t>00291012005 DEP.DE CHEQ.AJENOS,RET.DE CAM.,CONCEPTO: ESPACIO PUBLICITARIO TRAMO AUTOPISTA  LA PAZ - EL ALTO,DEP.: ENTEL  S.A. , PROCEDENCIA: BANCO MERCANTIL SANTA CRUZ SA., CHEQUE: 210813, FECHA DE EMISION:06/09/2018</t>
  </si>
  <si>
    <t>00046058003 DEP.DE CHEQ.AJENOS,RET.DE CAM.,CONCEPTO: DEVOL OBS DE AUDITORIA GESTION 2016,DEP.: MINISTERIO DE SALUD , PROCEDENCIA: BANCO UNION S.A., CHEQUE: 425, FECHA DE EMISION:07/09/2018</t>
  </si>
  <si>
    <t>00046058003 DEP.DE CHEQ.AJENOS,RET.DE CAM.,CONCEPTO: DEVOLUCION ENRRIQUE ROMERO  GEST. ANTERIOR,DEP.: MINISTERIO DE SALUD , PROCEDENCIA: BANCO UNION S.A., CHEQUE: 424, FECHA DE EMISION:07/09/2018</t>
  </si>
  <si>
    <t>00046058003 DEP.DE CHEQ.AJENOS,RET.DE CAM.,CONCEPTO: DEVOL. G.A.M.  SOPACHUY,DEP.: MINISTERIO DE SALUD , PROCEDENCIA: BANCO UNION S.A., CHEQUE: 179, FECHA DE EMISION:07/09/2018</t>
  </si>
  <si>
    <t>00099021001 DEP.DE CHEQ.AJENOS,RET.DE CAM.,CONCEPTO: REEMB. SUBSIDIO INCAPAC. TEMPORAL-GCIA. TARIJA,DEP.: CGE , PROCEDENCIA: BANCO UNION S.A., CHEQUE: 5809, FECHA DE EMISION:05/09/2018</t>
  </si>
  <si>
    <t>00099021001 DEPOSITO DE EFECTIVO, DEPOSITANTE: ALEX ALFARO LUJAN, CONCEPTO: DEVOLUCION DEL BENEFICIO COLATERAL DE ASIGNACION AL CARGO, CUENTA DE DEPOSITO: CUENTA UNICA DEL TESORO</t>
  </si>
  <si>
    <t>00099021001 DEPOSITO DE EFECTIVO, DEPOSITANTE: JUAN ROBERTO ALBARRACIN PEREZ, CONCEPTO: DEVOLUCION POR DOBLE PERCEPCION, CUENTA DE DEPOSITO: CUENTA UNICA DEL TESORO</t>
  </si>
  <si>
    <t>00030014201 DEPOSITO DE EFECTIVO, DEPOSITANTE: MAX FREDDY ZARATE QUISBERT, CONCEPTO: DEVOLUCION DE FONDOS EN AVANCE, CUENTA DE DEPOSITO: CUENTA UNICA DEL TESORO</t>
  </si>
  <si>
    <t>00047297001 DEPOSITO DE EFECTIVO, DEPOSITANTE: ESTHER DELFINA QUISPE MAMANI, CONCEPTO: DEV. DE SALDOS NO EJECUTADOS (ERROR DE DEPÓSITO EN COMPROBANTE DE TESORERIA NRO MOV 1658861), CUENTA DE DEPOSITO: CUENTA UNICA DEL TESORO</t>
  </si>
  <si>
    <t>00099021001 DEPOSITO DE EFECTIVO, DEPOSITANTE: ASCENCIO HUAYTA ALVAREZ, CONCEPTO: DOBLE PERCEPCION, CUENTA DE DEPOSITO: CUENTA UNICA DEL TESORO</t>
  </si>
  <si>
    <t>REGULARIZACION DE TRANSFERENCIA DEL EXTERIOR SEGUN SWIFT NO.12707 DE FECHA 11/09/2018 ORDENANTE: CONSULADO DEL ESTADO PLURINACIONAL COMODORO RIVADAVIA-BOLIVIA REF:GESTORIA CONSULAR AGOSTO 18 LIB. 00010011102 MIN.RELACIONES EXTERIORES - GESTORIA CONSULAR LEY Nº 3108</t>
  </si>
  <si>
    <t>TRANSFERENCIA DEL EXTERIOR SEGUN SWIFT NO.12771 DE FECHA 11/09/2018 ORDENANTE: EMBAJADA DE BOLIVIA (ASUNCION PARAGUAY) REF.: RECAUDACION GESTORIA CONSULAR AGOSTO 2018 LIB. 00010011102 MIN.RELACIONES EXTERIORES - GESTORIA CONSULAR LEY Nº 3108</t>
  </si>
  <si>
    <t>TRANSFERENCIA DEL EXTERIOR SEGUN SWIFT NO.12772 DE FECHA 11/09/2018 ORDENANTE: CONSULADO GERAL DA BOLIVIA SAO PAULO BRASIL REF:GESTORIA CONSULAR AGOSTO 2018 LIB. 00010011102 MIN.RELACIONES EXTERIORES - GESTORIA CONSULAR LEY Nº 3108</t>
  </si>
  <si>
    <t>TRANSFERENCIA DEL EXTERIOR SEGUN SWIFT 12770 DE FECHA 11/09/2018 ORDENANTE: CONSULADO GENERAL DE BOLIVIA EN RIO DE JANEIRO LIB. 00010011102 MIN.RELACIONES EXTERIORES - GESTORIA CONSULAR LEY Nº 3108</t>
  </si>
  <si>
    <t>A:00373024105 DESEMBOLSO AL FONDO DE DESARROLLO INDÍGENA PARA PROGRAMAS Y/O PROYECTOS DE LOS GOBIERNOS AUTONOMOS MUNICIPALES DEL DEPARTAMENTO DE COCHABAMBA S/G NOTAS CITE: FDI/DGE/EXT/Nº410 Y 411/2018 E INFORME MEFP/VTCP/DGPOT/UPCFTG/INF/N° 106/2018. HR 6-27069-R; 6-27070-R.</t>
  </si>
  <si>
    <t>NÚMERO DE LIBRETA CUT: 99031009.00 OPERACIÓN T01 TRANSFERENCIA DE FONDOS A LA CUT - TESORO DIRECTO DE BANCO UNION S.A. A CUENTA UNICA DEL TESORO CON NUMERO DE SOLICITUD = 3061597 Y NUMERO CORRELATIVO = 91320011092018974 TRANSFERENCIA POR OPERACIONES DE VENTA BONOS BTX</t>
  </si>
  <si>
    <t>||TRANSFERENCIA DE FONDOS S/G. FORMULARIO CITE: BUN/CF379/18 DE LA FECHA.(HRE-TSO-5071), S/G.CONV.INTERGUB.(EQUIPOS DE COMPUTACION) ENTRE EL MIN.DESARR.PROD.Y ECO.PLURAL Y EL GOB.AUT.MCPAL.SAN ANDRES DE MACHACA. A SOLICITUD GOB.AUT.MCPAL.SAN ANDRES DE MACHACA, LIBRETA N°00041014101 MDPYEP-REV.TECNOLOG.EDUC; BUN</t>
  </si>
  <si>
    <t>||RESPUESTA A DEBITO DEL BANQUERO SG MJE.SWIFT NO. 12783 DE LA FECHA REF:COBRO COMIS.POR TRANSFERENCIA JPY 2,500.-.POR TRANSFERENCIA DE JPY 2.592.000.- FECHA VALOR 05/09/2018 SG SOL MIN.DE CULTURAS, PAGO ALQUILER ESPACIO FERIA INTERNAL. LIBRETA 00099021001 TGN-RECURSOS ORDINARIOS</t>
  </si>
  <si>
    <t>||RESPUESTA A DEBITO DEL BANQUERO SG MJE.SWIFT NO. 12783 DE LA FECHA REF:COBRO COMIS.POR TRANSFERENCIA JPY 2,500.-.POR TRANSFERENCIA DE JPY 2.592.000.- FECHA VALOR 05/09/2018 SG SOL MIN.DE CULTURAS, PAGO ALQUILER ESPACIO FERIA INTERNAL. CGO.LIBRETA 00099021001 TGN-RECURSOS ORDINARIOS (UTILES DE ESCRITORIO)</t>
  </si>
  <si>
    <t>||TRANSFERENCIA DE FONDOS S/G MENSAJE SWIFT NRO.12778 DE LA FECHA. (SECTOR PÚBLICO) DEBITO DE LA LIBRETA 00117012001 DGAC, REPOSICIÓN DE ÚTILES DE ESCRITORIO.</t>
  </si>
  <si>
    <t>||RESPUESTA A DEBITO DEL BANQUERO SG SWIFT NO.12810 DE LA FECHA REF: COBRO COMISION EUR 10,00 POR TRANSFERENCIA DE EUR 24,203,72 FECHA VALOR 27/08//2018 SG SOL. DE ADUANA NACIONAL DE BOLIVIA , PAGO CONTRIBUCION LIBRETA 00283012002 ADUANA NAL-RECURSOS PROPIOS</t>
  </si>
  <si>
    <t>||RESPUESTA A DEBITO DEL BANQUERO SG SWIFT NO.12810 DE LA FECHA REF: COBRO COMISION EUR 10,00 POR TRANSFERENCIA DE EUR 24,203,72 FECHA VALOR 27/08//2018 SG SOL. DE ADUANA NACIONAL DE BOLIVIA , PAGO CONTRIBUCION CGO.LIBRETA 00283012002 ADUANA NAL-RECURSOS PROPIOS (UTILES DE ESCRITORIO)</t>
  </si>
  <si>
    <t>||RESPUESTA A DEBITO DEL BANQUERO SG SWIFT NO.12811 DE LA FECHA REF: COBRO COMISION EUR 5,00 POR TRANSFERENCIA DE EUR 1,440.- FECHA VALOR 01/08//2018 SG SOL. DE MIN.DE EDUCACION , PAGO TRASPASO PARA WALTER AGUSTIN PARADA V. LIBRETA 00099021001 TGN-RECURSOS ORDINARIOS</t>
  </si>
  <si>
    <t>||RESPUESTA A DEBITO DEL BANQUERO SG SWIFT NO.12811 DE LA FECHA REF: COBRO COMISION EUR 5,00 POR TRANSFERENCIA DE EUR 1,440.- FECHA VALOR 01/08//2018 SG SOL. DE MIN.DE EDUCACION , PAGO TRASPASO PARA WALTER AGUSTIN PARADA V. CGO. LIBRETA 00099021001 TGN-RECURSOS ORDINARIOS (UTILES DE ESCRITORIO)</t>
  </si>
  <si>
    <t>||REGISTRO COBRO COMISION EMISION CARTA DE CREDITO STANDBY BS220 Y EMISION CBTE. CONTABLE BS50.- REF.: GC0226718000349 (BCB: SB-R-2018-18) A/F YACIMIENTOS DE LITIO BOLIVIANOS S/G NOTA YLB-GEE:974/2018 LIB. 00597019202 YLB-DES.INT. SALMUERA SALAR DE UYUNI PLANTA INDUSTRIAL REF.: COM. AVISO EMISION SB</t>
  </si>
  <si>
    <t>'COBRO DE'||ÚTILES DE ESCRITORIO POR EL COMPROBANTE NRO.0932456 DE LA FECHA S/G. CORREO ELECTRÓNICO DE YPFB DE F. 23.01.2018 DEBITO DE LA LIBRETA 00513022001 YPFB  OPERACIONES</t>
  </si>
  <si>
    <t>||RESPUESTA A DEBITO DEL BANQUERO SEG. SWIFT 12813 DE LA FECHA. REF.: COBRO COMISION POR TRANSF. DE EUR 2.600.- A SOLICITUD DEL MIN. EDUCACION A FAVOR DE HELEN COARITA FERNANDEZ LIBRETA 00099021001 TGN-RECURSOS ORDINARIOS</t>
  </si>
  <si>
    <t>||RESPUESTA A DEBITO DEL BANQUERO SEG. SWIFT 12813 DE LA FECHA. REF.: COBRO COMISION POR TRANSF. DE EUR 2.600.- A SOLICITUD DEL MIN. EDUCACION A FAVOR DE HELEN COARITA FERNANDEZ LIBRETA 00099021001 TGN-RECURSOS ORDINARIOS - UTILES DE ESCRITORIO</t>
  </si>
  <si>
    <t>||RESPUESTA A DEBITO DEL BANQUERO SEG. MENSAJE SWIFT 12812 DE LA FECHA. REF.: COBRO COMISION POR TRANSF. DE EUR 745.- DEL 7/09/2018 SEG. SOLICITUD DEL MIN. EDUCACION A FAVOR DE CIEF-UNIVERSITE DE BOURGOGNE LIBRETA 00099021001 TGN-RECURSOS ORDINARIOS</t>
  </si>
  <si>
    <t>||RESPUESTA A DEBITO DEL BANQUERO SEG. MENSAJE SWIFT 12812 DE LA FECHA. REF.: COBRO COMISION POR TRANSF. DE EUR 745.- DEL 7/09/2018 SEG. SOLICITUD DEL MIN. EDUCACION A FAVOR DE CIEF-UNIVERSITE DE BOURGOGNE LIBRETA 00099021001 TGN-RECURSOS ORDINARIOS - UTILES DE ESCRITORIO</t>
  </si>
  <si>
    <t>De: 00099024113 Transferencia en cumplimiento al DS N°0913 de 15/06/2011 y el Convenio Interinstitucional de Financiamiento UPRE-CIF-0633/13, suscrito entre la UPRE y el GAM de Arampampa proyecto “Construcción Aula Multigrado Pistapampa”, correspondiente a saldos no ejecutados en la gestión 2017, según la UPRE.</t>
  </si>
  <si>
    <t>De: 00099024113 Transferencia en cumplimiento al DS N°0913 de 15/06/2011 y el Convenio Interinstitucional de Financiamiento UPRE-CIF-0628/13, suscrito entre la UPRE y el GAM de Arampampa proyecto “Construcción Aula Multigrado Pararani”, correspondiente a saldos no ejecutados en la gestión 2017, según la UPRE.</t>
  </si>
  <si>
    <t>De: 00099024113 Transferencia en cumplimiento al DS N°0913 de 15/06/2011 y el Convenio Intergubernativo de Financiamiento UPRE-CIF-IG 895/2017, suscrito entre la UPRE y el GAM Postrervalle, Proyecto “Const. Pavimento Articulado en Calles de Postrervalle”, correspondiente al pago de la planilla Nº3 de cierre, según la UPRE.</t>
  </si>
  <si>
    <t>De: 00099024113 Transferencia en cumplimiento al DS N°0913 de 15/06/2011 y el Convenio Interinstitucional de Financiamiento UPRE-CIF-0622/13, suscrito entre la UPRE y el GAM de Arampampa proyecto “Construcción 2 Aulas Katacora”, correspondiente a saldos no ejecutados en la gestión 2017, según la UPRE.</t>
  </si>
  <si>
    <t>De: 00099024113 Transferencia en cumplimiento al DS N°0913 de 15/06/2011 y el Convenio Interinstitucional de Financiamiento UPRE-CIF-IG/533/2016, suscrito entre la UPRE y el GAM Yapacani, Proyecto “Construcción de Estadio Municipal Integración Bolivia”, correspondiente al pago de la planilla Nº14, según la UPRE.</t>
  </si>
  <si>
    <t>VENTA DE DIVISAS CON TRANSFERENCIA DE FONDOS A SOLICITUD DE CONTRALORIA GENERAL DEL ESTADO SEGUN SOLICITUD 5874 REF: TRANSFERENCIA DE DIVISAS AL EXTERIOR PARA LA CAPACITACION AVANZADA EN LA IMPLEMENTACION Y USOS DEL DOCUMENTO LEGAL DIGITAL FIRMA Y EXPEDIENTE ELECTRONICO ORGANIZADO POR EL INSTITUTO I LIB. 00680012001 CONTRALORÍA GENERAL DEL ESTADO - INGRESOS</t>
  </si>
  <si>
    <t>TRANSFERENCIA DE FONDOS AL EXTERIOR A SOLICITUD DE AGENCIA BOLIVIANA DE ENERGIA SEGUN SOLICITUD 5879 REF: INVAP SOCIEDAD DEL ESTADO DEVOLUCION DE RETENCION REALIZADO AL COMPONENTE DE EQUIPAMIENTO DEL PROYECTO DE RED DE CENTROS DE MEDICINA Y RADIOTERAPIA EN EL ESTADO PLURINACIONAL DE BOLIVIA SEGUN LIB. 00099021001 TGN-RECURSOS ORDINARIOS (3987)</t>
  </si>
  <si>
    <t>VENTA DE DIVISAS CON TRANSFERENCIA DE FONDOS A SOLICITUD DE DIRECCION ESTRATEGICA DE REIVINDICACION MARITIMA DIREMAR SEGUN SOLICITUD 5877 REF: PAYMENT CORRESPONDING TO THE FEES OF COUNSEL AMY SANDER FOR PERFORMANCE OF SPECIALIZED COUNSELLING SERVICES IN PUBLIC INTERNATIONAL LAW REQUESTED THROUGH JOI LIB. 00099021001 TGN-RECURSOS ORDINARIOS (3987) POR DIFERENCIAL CAMBIARIO</t>
  </si>
  <si>
    <t>VENTA DE DIVISAS CON TRANSFERENCIA DE FONDOS A SOLICITUD DE DIRECCION ESTRATEGICA DE REIVINDICACION MARITIMA DIREMAR SEGUN SOLICITUD 5877 REF: PAYMENT CORRESPONDING TO THE FEES OF COUNSEL AMY SANDER FOR PERFORMANCE OF SPECIALIZED COUNSELLING SERVICES IN PUBLIC INTERNATIONAL LAW REQUESTED THROUGH JOI LIB. 00099021001 TGN-RECURSOS ORDINARIOS (3987)</t>
  </si>
  <si>
    <t>VENTA DE DIVISAS CON TRANSFERENCIA DE FONDOS A SOLICITUD DE DIRECCION ESTRATEGICA DE REIVINDICACION MARITIMA DIREMAR SEGUN SOLICITUD 5880 REF: PAGO A LA ASESORA LAURA MOVILLA POR ASESORAMIENTO EN MATERIA DE DERECHO INTERNACIONAL PUBLICO SOLICITADO CON INFORME CONJUNTO IC DIREMAR DDS N 012 2018 POR LIB. 00099021001 TGN-RECURSOS ORDINARIOS (3987) POR DIFERENCIAL CAMBIARIO</t>
  </si>
  <si>
    <t>VENTA DE DIVISAS CON TRANSFERENCIA DE FONDOS A SOLICITUD DE DIRECCION ESTRATEGICA DE REIVINDICACION MARITIMA DIREMAR SEGUN SOLICITUD 5880 REF: PAGO A LA ASESORA LAURA MOVILLA POR ASESORAMIENTO EN MATERIA DE DERECHO INTERNACIONAL PUBLICO SOLICITADO CON INFORME CONJUNTO IC DIREMAR DDS N 012 2018 POR LIB. 00099021001 TGN-RECURSOS ORDINARIOS (3987)</t>
  </si>
  <si>
    <t>VENTA DE DIVISAS CON TRANSFERENCIA DE FONDOS A SOLICITUD DE DIRECCION ESTRATEGICA DE REIVINDICACION MARITIMA DIREMAR SEGUN SOLICITUD 5878 REF: PAGO A LA ASESORA LAURA MOVILLA POR CONSULTORIA POR PRODUCTO POR ASESORAMIENTO EN MATERIA DE DERECHO INTERNACIONAL PUBLICO SOLICITADO MEDIANTE INFORME CONJUN LIB. 00099021001 TGN-RECURSOS ORDINARIOS (3987) POR DIFERENCIAL CAMBIARIO</t>
  </si>
  <si>
    <t>VENTA DE DIVISAS CON TRANSFERENCIA DE FONDOS A SOLICITUD DE DIRECCION ESTRATEGICA DE REIVINDICACION MARITIMA DIREMAR SEGUN SOLICITUD 5878 REF: PAGO A LA ASESORA LAURA MOVILLA POR CONSULTORIA POR PRODUCTO POR ASESORAMIENTO EN MATERIA DE DERECHO INTERNACIONAL PUBLICO SOLICITADO MEDIANTE INFORME CONJUN LIB. 00099021001 TGN-RECURSOS ORDINARIOS (3987)</t>
  </si>
  <si>
    <t>PROVISION DE FONDOS A SOLICITUD DE YACIMIENTOS PETROLIFEROS FISCALES BOLIVIANOS SEGUN SOLICITUD YPFB-0227-2018 REF: PAGO A YPFB TRANSPORTE SA JULIO 2018 POR SERVICIO DE TRANSPORTE GN LINEA 12 LIB. 00513012007 YPFB - RECURSOS NACIONALIZACIÓN</t>
  </si>
  <si>
    <t>TRANSFERENCIA RECIBIDA DEL EXTERIOR SEGÚN MENSAJES SWIFT Nos. 12774-12766 (REM.EXT.) DE FECHA 11-09-2018 POR DESEMBOLSO DE CAF PRÉSTAMO CFA008785 PROGRAMA MI RIEGO LIBRETA N° 00287102001 FPS-RECURSOS PROPIOS REF.: UTILES DE ESCRITORIO</t>
  </si>
  <si>
    <t>COBRO COSTOS DE PAPELERIA POR REGULARIZACION DE TRANSFERENCIA DEL EXTERIOR POR ORDEN DE CONSULADO DEL ESTADO PLURINACIONAL COMODORO RIVADAVIA-BOLIVIA REF:GESTORIA CONSULAR AGOSTO 18 LIB. 00010011102 MIN.RELACIONES EXTERIORES - GESTORIA CONSULAR LEY Nº 3108</t>
  </si>
  <si>
    <t>TRANSFERENCIA DE FONDOS AL EXTERIOR A SOLICITUD DE SERVICIO NACIONAL DE AEROFOTOGRAMETRIA SEGUN SOLICITUD 5883 REF: TRANSFERENCIA VIA BCB A LA EMPRESA JEPPENSEN SANDERSON, INC. POR LA ACTULIZACION DE LOS EQUIPOS DE NAVEGACION NAV - DATA DE LA AERONAVE LEAR JET FAB-008 POR UN MONTO DE USD 1.530 (UN M LIB. 00244012001 LBP-SERVICIO NAL.DE AEROFOTOGRAMETRIA (4030001235)</t>
  </si>
  <si>
    <t>VENTA DE DIVISAS CON TRANSFERENCIA DE FONDOS A SOLICITUD DE DIRECCION ESTRATEGICA DE REIVINDICACION MARITIMA DIREMAR SEGUN SOLICITUD 5882 REF: PAGO A WILLIAM TODD JARVIS POR ASESORAMIENTO INTERNACIONAL EN MATERIAL DE GEOLOGIA E HIDROLOGIA SOLICITADO CON INFORME IF DIREMAR DDS UTS N 066 2018 POR EL LIB. 00099021001 TGN-RECURSOS ORDINARIOS (3987)</t>
  </si>
  <si>
    <t>COBRO COSTOS DE PAPELERIA SEGUN TRANSFERENCIA DEL EXTERIOR POR ORDEN DE EMBAJADA DE BOLIVIA (ASUNCION PARAGUAY) REF.: RECAUDACION GESTORIA CONSULAR AGOSTO 2018 LIB. 00010011102 MIN.RELACIONES EXTERIORES - GESTORIA CONSULAR LEY Nº 3108</t>
  </si>
  <si>
    <t>COBRO COSTOS DE PAPELERIA SEGUN TRANSFERENCIA DEL EXTERIOR POR ORDEN DE HERCO COMBUSTIBLES S A (LIMA PERU) REF.: CONTRATO DE CONDENSADO DE GAS EMBARQUE LIB. 00513062001 YPFB-OPERACIONES PLANTA DE SEPARACION DE LIQUIDOS RIO GRANDE</t>
  </si>
  <si>
    <t>COBRO COSTOS DE PAPELERIA SEGUN TRANSFERENCIA DEL EXTERIOR POR ORDEN DE CONSULADO GERAL DA BOLIVIA SAO PAULO BRASIL REF:GESTORIA CONSULAR AGOSTO 2018 LIB. 00010011102 MIN.RELACIONES EXTERIORES - GESTORIA CONSULAR LEY Nº 3108</t>
  </si>
  <si>
    <t>COBRO COSTOS DE PAPELERIA SEGUN TRANSFERENCIA DEL EXTERIOR POR ORDEN DE CONSULADO GENERAL DE BOLIVIA EN RIO DE JANEIRO LIB. 00010011102 MIN.RELACIONES EXTERIORES - GESTORIA CONSULAR LEY Nº 3108</t>
  </si>
  <si>
    <t>00099021001 DEPOSITO DE EFECTIVO, DEPOSITANTE: ASCENCIO PARRA SONABI, CONCEPTO: PAGO POR DOBLE PERCEPCION, CUENTA DE DEPOSITO: CUENTA UNICA DEL TESORO</t>
  </si>
  <si>
    <t>00291012008 DEPOSITO DE EFECTIVO, DEPOSITANTE: ROQUESANTO CONSTRUCCIONES SRL, CONCEPTO: SERVICIO DE CARACTERIZACION DE MUESTRA DE CEMENTO ASFALTICO, CUENTA DE DEPOSITO: CUENTA UNICA DEL TESORO</t>
  </si>
  <si>
    <t>00117012001 DEPOSITO DE EFECTIVO, DEPOSITANTE: MIJAEL VARGAS PONCE DE LEON, CONCEPTO: REVERSION PARCIAL VIATICOS C31 1923, CUENTA DE DEPOSITO: CUENTA UNICA DEL TESORO</t>
  </si>
  <si>
    <t>00212082004 DEPOSITO DE EFECTIVO, DEPOSITANTE: FREDDY SEVERINO OCHOA, CONCEPTO: DEVOLUCION DE FONDOS EN AVANCE GESTION 2017, CUENTA DE DEPOSITO: CUENTA UNICA DEL TESORO</t>
  </si>
  <si>
    <t>00099021001 DEPOSITO DE EFECTIVO, DEPOSITANTE: ADALID MONJE ARAUCO DEL VILLAR, CONCEPTO: DEVOLUCION SUELDO  ADALID MONJE ARAUCO DEL VILLAR, CUENTA DE DEPOSITO: CUENTA UNICA DEL TESORO</t>
  </si>
  <si>
    <t>00099021001 DEPOSITO DE EFECTIVO, DEPOSITANTE: ERICK MANUEL VALENCIA CORONEL, CONCEPTO: DEVOLUCION DE VIATICOS NO UTILIZADOS, CUENTA DE DEPOSITO: CUENTA UNICA DEL TESORO</t>
  </si>
  <si>
    <t>00099021001 DEPOSITO DE EFECTIVO, DEPOSITANTE: MIN DE DEPORTES-ERICK MANUEL VALENCIA CORONEL, CONCEPTO: DEVOLUCION DE FONDOS NO UTILIZADOS, CUENTA DE DEPOSITO: CUENTA UNICA DEL TESORO</t>
  </si>
  <si>
    <t>00283042001 DEPOSITO DE EFECTIVO, DEPOSITANTE: FREDDY FROILAN MARKA CHAMBI, CONCEPTO: DEVOLUCION DE PAGO DE VIATICOS DE LA ADUANA NACIONAL REGIONAL ORURO, CUENTA DE DEPOSITO: CUENTA UNICA DEL TESORO</t>
  </si>
  <si>
    <t>00081014202 DEPOSITO DE EFECTIVO, DEPOSITANTE: GUSTAVO LEANDRO POZO VARGAS, CONCEPTO: DEVOLUCION DE VIATICOS NO UTILIZADOS, CUENTA DE DEPOSITO: CUENTA UNICA DEL TESORO</t>
  </si>
  <si>
    <t>00099021001 DEPOSITO DE EFECTIVO, DEPOSITANTE: SANTIAGO CONDORI MAMANI, CONCEPTO: PAGO DE DEVOLUCION DE PAGO UNICO, CUENTA DE DEPOSITO: CUENTA UNICA DEL TESORO</t>
  </si>
  <si>
    <t>00099021001 DEPOSITO DE EFECTIVO, DEPOSITANTE: JAEEL BARRA CASTILLO, CONCEPTO: DEPÓSITO DE SALDO NO EJECUTADO, CUENTA DE DEPOSITO: CUENTA UNICA DEL TESORO</t>
  </si>
  <si>
    <t>00099021001 DEPOSITO DE EFECTIVO, DEPOSITANTE: FATIMA YANDIRA RUEDA SAAVEDRA, CONCEPTO: PREVENTIVO 1460, CUENTA DE DEPOSITO: CUENTA UNICA DEL TESORO</t>
  </si>
  <si>
    <t>00099021001 DEPOSITO DE EFECTIVO, DEPOSITANTE: INGRID VALERIA RODRIGUEZ SOLARES, CONCEPTO: DEVOLUCION DE SALDOS  C-31 - 1767, CUENTA DE DEPOSITO: CUENTA UNICA DEL TESORO</t>
  </si>
  <si>
    <t>00099021001 DEPOSITO DE EFECTIVO, DEPOSITANTE: ELIOT YUJRA LIMACHI, CONCEPTO: DEVOLUCION SALDOS DE FONDOS EN AVANCE, CUENTA DE DEPOSITO: CUENTA UNICA DEL TESORO</t>
  </si>
  <si>
    <t>00212082004 DEPOSITO DE EFECTIVO, DEPOSITANTE: INRA LA PAZ ALDO ALBA, CONCEPTO: DEVOLUCION GASTOS OPERATIVOS PREV. 410-562, CUENTA DE DEPOSITO: CUENTA UNICA DEL TESORO</t>
  </si>
  <si>
    <t>00086088704 DEPOSITO DE EFECTIVO, DEPOSITANTE: JUAN CARLOS SORIA MERUVIA, CONCEPTO: DEVOLUCION DE PASAJES PROY APOYO A LA PRODUCCION DE PLANTINES Y MANTENIMIENTO DE PLANTACIONES FOREST, CUENTA DE DEPOSITO: CUENTA UNICA DEL TESORO</t>
  </si>
  <si>
    <t>00099021001 DEPOSITO DE EFECTIVO, DEPOSITANTE: JUAN  HUGO  CUARITE CONDE, CONCEPTO: REVERSION FONDO EN AVANCE, CUENTA DE DEPOSITO: CUENTA UNICA DEL TESORO</t>
  </si>
  <si>
    <t>00099021001 DEPOSITO DE EFECTIVO, DEPOSITANTE: JORGE LUIS GONZALES SAKAMOTO, CONCEPTO: REPOSICION DE LLAMADAS PERSONALES, CUENTA DE DEPOSITO: CUENTA UNICA DEL TESORO</t>
  </si>
  <si>
    <t>00016071101 DEPOSITO DE EFECTIVO, DEPOSITANTE: FARID ABAN ESCOBAR, CONCEPTO: FONDOS NO EJECUTADOS, CUENTA DE DEPOSITO: CUENTA UNICA DEL TESORO</t>
  </si>
  <si>
    <t>00016071101 DEPOSITO DE EFECTIVO, DEPOSITANTE: PALMIRA ROJAS MENDOZA, CONCEPTO: FONDOS NO EJECUTADOS, CUENTA DE DEPOSITO: CUENTA UNICA DEL TESORO</t>
  </si>
  <si>
    <t>00047084202 DEPOSITO DE EFECTIVO, DEPOSITANTE: FATIMA LUZ PACHECO, CONCEPTO: DEVOLUCION IMPORTE OBSERVADO POR CONSULTORES DE LINEA GESTION 2017, CUENTA DE DEPOSITO: CUENTA UNICA DEL TESORO</t>
  </si>
  <si>
    <t>00099021001 DEPOSITO DE EFECTIVO, DEPOSITANTE: NANCY ROSARIO BARRIGA VALDA, CONCEPTO: DOBLE PERCEPCION, CUENTA DE DEPOSITO: CUENTA UNICA DEL TESORO</t>
  </si>
  <si>
    <t>00086014407 DEPOSITO DE EFECTIVO, DEPOSITANTE:  G.A.M. DEL EL VILLAR, CONCEPTO: DEVOLUCION DE RECURSOS QUE NO FUERON EJECUTADOS, CUENTA DE DEPOSITO: CUENTA UNICA DEL TESORO</t>
  </si>
  <si>
    <t>00099021001 DEPOSITO DE EFECTIVO, DEPOSITANTE: SERVICIO DEPARTAMENTAL DE RIEGO LA PAZ, CONCEPTO: REEMBOLSO POR CONSUMO DE GASOLINA, CUENTA DE DEPOSITO: CUENTA UNICA DEL TESORO</t>
  </si>
  <si>
    <t>00099021001 DEP.DE CHEQ.AJENOS,RET.DE CAM.,CONCEPTO: PAGO POR DESCUENTO MONTOS EXCEDENTES POR DOBLE PERCEPCION DE RECURSOS PUBLICOS,DEP.: CAJA NACIONAL DE SALUD , PROCEDENCIA: BANCO UNION S.A., CHEQUE: 38096, FECHA DE EMISION:12/09/2018</t>
  </si>
  <si>
    <t>00086011105 DEP.DE CHEQ.AJENOS,RET.DE CAM.,CONCEPTO: PAGO AL MIN.DE MEDIO AMBIENTE Y AGUA:MMAA-APROVECHAMIENTO SOSTENIBLE DE LA VICUÑA,DEP.: ACOFIV - BOLIVIA , PROCEDENCIA: BANCO DE CREDITO DE BOLIVIA S.A., CHEQUE: 454, FECHA DE EMISION:11/09/2018</t>
  </si>
  <si>
    <t>00099021001 DEP.DE CHEQ.AJENOS,RET.DE CAM.,CONCEPTO: TRIBUNAL CONSTITUCIONAL DEVOL INCAPACIDAD TEMP,DEP.: CAJA PETROLERA DE SALUD SUCRE , PROCEDENCIA: BANCO UNION S.A., CHEQUE: 18643, FECHA DE EMISION:06/09/2018</t>
  </si>
  <si>
    <t>00099021001 DEP.DE CHEQ.AJENOS,RET.DE CAM.,CONCEPTO: DEV. DE FONDOS POR RECUPERACION PROCESO COACTIVO FISCAL JUVENAL ANCIETA NAVA Y OTROS,DEP.: MINISTERIO DE PLANIFICACION DEL DESARROLLO</t>
  </si>
  <si>
    <t>00099021001 DEP.DE CHEQ.AJENOS,RET.DE CAM.,CONCEPTO: DEV. DE FON. POR RECUP. PROC. JUD. COAC. FISCAL CONTRA LINCOLN QUEVEDO,JAIME SOLARES Y RAUL JUSTINIA,DEP.: MINISTERIO DE PLANIFICACION DEL DESARROLLO</t>
  </si>
  <si>
    <t>00099021001 DEP.DE CHEQ.AJENOS,RET.DE CAM.,CONCEPTO: DEV. A LA CUT POR RECUP  DE FONDOS PROCESO DAÑO ECONOMICO POR VIA EXTRAJUDICIAL LUIS QUISBERTH,DEP.: MINISTERIO DE PLANIFICACION DEL DESARROLLO</t>
  </si>
  <si>
    <t>00283012002 DEP.DE CHEQ.AJENOS,RET.DE CAM.,CONCEPTO: EXTRAVIO DE CREDENCIAL,DEP.: ADUANA NACIONAL , PROCEDENCIA: BANCO UNION S.A., CHEQUE: 3141, FECHA DE EMISION:06/09/2018</t>
  </si>
  <si>
    <t>00283014101 DEP.DE CHEQ.AJENOS,RET.DE CAM.,CONCEPTO: PERMISO CON GOCE DE HABERES,DEP.: ADUANA NACIONAL , PROCEDENCIA: BANCO UNION S.A., CHEQUE: 3144, FECHA DE EMISION:06/09/2018</t>
  </si>
  <si>
    <t>00283022001 DEP.DE CHEQ.AJENOS,RET.DE CAM.,CONCEPTO: DESCUENTO POR VIATICOS,DEP.: ADUANA NACIONAL , PROCEDENCIA: BANCO UNION S.A., CHEQUE: 3142, FECHA DE EMISION:06/09/2018</t>
  </si>
  <si>
    <t>00287102013 DEP.DE CHEQ.AJENOS,RET.DE CAM.,CONCEPTO: PAGO DE FACTURAS FDI ORURO SUPERVISION  N 110,139,111,136,192,294,295,194,195,307,296,330,331,152,DEP.: FPS/SUPERVISION /DFI , PROCEDENCIA: BANCO UNION S.A., CHEQUE: 868, FECHA DE EMISION:11/09/2018</t>
  </si>
  <si>
    <t>00041014101 DEP.DE CHEQ.AJENOS,RET.DE CAM.,CONCEPTO: DEP EFECTUADO POR EL GAM GUTIERREZ S/G CONVENIO Y DS 2812,DEP.: MDPYEP , PROCEDENCIA: BANCO UNION S.A., CHEQUE: 1037, FECHA DE EMISION:07/09/2018</t>
  </si>
  <si>
    <t>00287102012 DEP.DE CHEQ.AJENOS,RET.DE CAM.,CONCEPTO: PAGO DE ANTICIPO POR EL MDRYT PROY CONST. MERCADO CAMPESINO ZONAL 8 DE MAYO JUNTUHUMA,DEP.: FPS/SUPERVISION /CENTRAL , PROCEDENCIA: BANCO UNION S.A., CHEQUE: 867, FECHA DE EMISION:10/09/2018</t>
  </si>
  <si>
    <t>00041014101 DEP.DE CHEQ.AJENOS,RET.DE CAM.,CONCEPTO: DEP EFECTUADO POR EL GAM MOJINETE S/G CONVENIO Y DS 2812,DEP.: MDPYEP , PROCEDENCIA: BANCO UNION S.A., CHEQUE: 1038, FECHA DE EMISION:07/09/2018</t>
  </si>
  <si>
    <t>00287102012 DEP.DE CHEQ.AJENOS,RET.DE CAM.,CONCEPTO: PAGO DE ANTICIPO POR EL MDRYT CONST MERCADO LA FLORIDA,DEP.: FPS/SUPERVISION /CENTRAL , PROCEDENCIA: BANCO UNION S.A., CHEQUE: 862, FECHA DE EMISION:22/08/2018</t>
  </si>
  <si>
    <t>00015011108 DEP.DE CHEQ.AJENOS,RET.DE CAM.,CONCEPTO: DEVOLUCION DE FONDOS,DEP.: MIN. GOBIERNO , PROCEDENCIA: BANCO UNION S.A., CHEQUE: 51164, FECHA DE EMISION:06/09/2018</t>
  </si>
  <si>
    <t>00572012003 DEP.DE CHEQ.AJENOS,RET.DE CAM.,CONCEPTO: TRASPASO A LA CUT RECUPERACION DE CARTERA,DEP.: EMAPA , PROCEDENCIA: BANCO UNION S.A., CHEQUE: 21630, FECHA DE EMISION:03/09/2018</t>
  </si>
  <si>
    <t>00572012003 DEP.DE CHEQ.AJENOS,RET.DE CAM.,CONCEPTO: TRANSFERENCIA POR VENTAS,DEP.: EMAPA , PROCEDENCIA: BANCO UNION S.A., CHEQUE: 21629, FECHA DE EMISION:03/09/2018</t>
  </si>
  <si>
    <t>00099021001 DEPOSITO DE EFECTIVO, DEPOSITANTE: FATIMA YANDIRA RUEDA SAAVEDRA, CONCEPTO: PREVENTIVO 1461, CUENTA DE DEPOSITO: CUENTA UNICA DEL TESORO</t>
  </si>
  <si>
    <t>00099021001 DEPOSITO DE EFECTIVO, DEPOSITANTE: FATIMA YANDIRA RUEDA SAAVEDRA, CONCEPTO: PREVENTIVO 1462, CUENTA DE DEPOSITO: CUENTA UNICA DEL TESORO</t>
  </si>
  <si>
    <t>00099021001 DEPOSITO DE EFECTIVO, DEPOSITANTE: JUAN CARLOS MESCHWITZ ATTIE, CONCEPTO: PREVENTIVO 476, CUENTA DE DEPOSITO: CUENTA UNICA DEL TESORO</t>
  </si>
  <si>
    <t>00099021001 DEPOSITO DE EFECTIVO, DEPOSITANTE: JUAN MAMANI  TICONA CI 4311139 LP, CONCEPTO: DEVOLUCION POR CONCEPTO DE PASAJE AEREO, CUENTA DE DEPOSITO: CUENTA UNICA DEL TESORO</t>
  </si>
  <si>
    <t>VENTA DE DIVISAS CON TRANSFERENCIA DE FONDOS A SOLICITUD DE DIRECCION ESTRATEGICA DE REIVINDICACION MARITIMA DIREMAR SEGUN SOLICITUD 5884 REF: PAGO A LA CONSUTORA GIMENA GONZALES ASCENCIO POR ASESORAMIENTO EN MATERIA DE DERECHO INTERNACIONAL PUBLICO SOLICITADO CON INFORME IF DIREMAR DDS N 38 2018 S LIB. 00099021001 TGN-RECURSOS ORDINARIOS (3987)</t>
  </si>
  <si>
    <t>VENTA DE DIVISAS CON TRANSFERENCIA DE FONDOS A SOLICITUD DE DIRECCION ESTRATEGICA DE REIVINDICACION MARITIMA DIREMAR SEGUN SOLICITUD 5884 REF: PAGO A LA CONSUTORA GIMENA GONZALES ASCENCIO POR ASESORAMIENTO EN MATERIA DE DERECHO INTERNACIONAL PUBLICO SOLICITADO CON INFORME IF DIREMAR DDS N 38 2018 S LIB. 00099021001 TGN-RECURSOS ORDINARIOS (3987) POR DIFERENCIAL CAMBIARIO</t>
  </si>
  <si>
    <t>TRANSFERENCIA DEL EXTERIOR SEGUN SWIFT 12840 DE FECHA 12/09/2018 ORDENANTE: CONSULADO GENERAL DE BOLIVIA EN PARIS LIB. 00010011102 MIN.RELACIONES EXTERIORES - GESTORIA CONSULAR LEY Nº 3108</t>
  </si>
  <si>
    <t>TRANSFERENCIA DEL EXTERIOR SEGUN SWIFT 12844 DE FECHA 12/09/2018 ORDENANTE: CONSULADO DE BOLIVIA EN MADRID LIB. 00010011102 MIN.RELACIONES EXTERIORES - GESTORIA CONSULAR LEY Nº 3108</t>
  </si>
  <si>
    <t>TRANSFERENCIA DEL EXTERIOR SEGUN SWIFT NO.12841 DE FECHA 12/09/2018 ORDENANTE: THE EMBASSY OF BOLIVIA CONSULAR-SUECIA REF:GESTORIA CONSULAR AGOSTO 2018 LIB. 00010011102 MIN.RELACIONES EXTERIORES - GESTORIA CONSULAR LEY Nº 3108</t>
  </si>
  <si>
    <t>VENTA DE DIVISAS CON TRANSFERENCIA DE FONDOS A SOLICITUD DE DIRECCION ESTRATEGICA DE REIVINDICACION MARITIMA DIREMAR SEGUN SOLICITUD 5876 REF: PAGO POR CONSULTORIA POR PRODUCTO DEL ESTUDIO DE FLUJOS DEL SISTEMA DE AGUA DE LOS MANANTIALES DEL SILALA DE ACUERDO A INFORME IF DIREMAR UTS N 069 2018 DE L LIB. 00099021001 TGN-RECURSOS ORDINARIOS (3987) POR DIFERENCIAL CAMBIARIO</t>
  </si>
  <si>
    <t>VENTA DE DIVISAS CON TRANSFERENCIA DE FONDOS A SOLICITUD DE DIRECCION ESTRATEGICA DE REIVINDICACION MARITIMA DIREMAR SEGUN SOLICITUD 5876 REF: PAGO POR CONSULTORIA POR PRODUCTO DEL ESTUDIO DE FLUJOS DEL SISTEMA DE AGUA DE LOS MANANTIALES DEL SILALA DE ACUERDO A INFORME IF DIREMAR UTS N 069 2018 DE L LIB. 00099021001 TGN-RECURSOS ORDINARIOS (3987)</t>
  </si>
  <si>
    <t>COBRO COSTOS DE PAPELERIA POR REGULARIZACION DE TRANSFERENCIA DEL EXTERIOR POR ORDEN DE BG BOLIVIA CORPORATION RWEF.: 83435A200ZRA LIB. 00513012007 YPFB - RECURSOS NACIONALIZACIÓN</t>
  </si>
  <si>
    <t>COBRO COSTOS DE PAPELERIA SEGUN TRANSFERENCIA DEL EXTERIOR POR ORDEN DE CONSULADO GENERAL DE BOLIVIA EN PARIS LIB. 00010011102 MIN.RELACIONES EXTERIORES - GESTORIA CONSULAR LEY Nº 3108</t>
  </si>
  <si>
    <t>COBRO COSTOS DE PAPELERIA SEGUN TRANSFERENCIA DEL EXTERIOR POR ORDEN DE CONSULADO DE BOLIVIA EN MADRID LIB. 00010011102 MIN.RELACIONES EXTERIORES - GESTORIA CONSULAR LEY Nº 3108</t>
  </si>
  <si>
    <t>COBRO COSTOS DE PAPELERIA SEGUN TRANSFERENCIA DEL EXTERIOR POR ORDEN DE THE EMBASSY OF BOLIVIA CONSULAR-SUECIA REF:GESTORIA CONSULAR AGOSTO 2018 LIB. 00010011102 MIN.RELACIONES EXTERIORES - GESTORIA CONSULAR LEY Nº 3108</t>
  </si>
  <si>
    <t>VENTA DE DIVISAS CON TRANSFERENCIA DE FONDOS A SOLICITUD DE ADMINISTRACION DE SERVICIOS PORTUARIOS BOLIVIA SEGUN SOLICITUD 5891 REF: H.R. 1293 - PAGO DE FACTURAS AL TPA POR SERVICIO PRESTADOS A LA CARGA EN TRANSITO A BOLIVIA, CORRESPONDIENTE A LA SEGUNDA QUINCENA DE AGOSTO/2018 SEGUN COMUNICACION IN LIB. 00594012001 ASP-B FONDO DE OPERACIONES</t>
  </si>
  <si>
    <t>NÚMERO DE LIBRETA CUT: 99031009.00 OPERACIÓN T01 TRANSFERENCIA DE FONDOS A LA CUT - TESORO DIRECTO DE BANCO UNION S.A. A CUENTA UNICA DEL TESORO CON NUMERO DE SOLICITUD = 3065339 Y NUMERO CORRELATIVO = 91320012092018021 TRANSFERENCIA POR OPERACIONES DE VENTA BONOS BTX</t>
  </si>
  <si>
    <t>'COBRO DE'||UTILES DE ESCRITORIO POR EL COMPROBANTE CONTABLE NRO. 0932489 DE LA FECHA, SEGÚN CORREO ELECTRÓNICO DE YPFB DE F. 23/01/2018. DEBITO DE LA LIBRETA 00513022001 YPFB  OPERACIONES.</t>
  </si>
  <si>
    <t>A:00099021001 Pago de capital e interés corriente a favor del TGN, adeudado por el GAD Santa Cruz, correspondiente al Préstamo Convenio Subsidiario CAF 2324, Proyecto Preinversión Estudio Mejoramiento del Sistema de Riego Choreti Itanambicua.</t>
  </si>
  <si>
    <t>TRANSFERENCIA DEL EXTERIOR SEGUN SWIFT NO.12882 DE FECHA 12/09/2018 ORDENANTE: CONSULADO GENERAL DE BOLIVIA SANTIAGO-CHILE REF:GESTORIA CONSULAR AGOSTO 2018 LIB. 00010011102 MIN.RELACIONES EXTERIORES - GESTORIA CONSULAR LEY Nº 3108</t>
  </si>
  <si>
    <t>NUMERO DE LIBRETA CUT: 00099021001 OPERACIÓN E18 TRANSFERENCIA DEL SISTEMA FINANCIERO POR CUENTA DE TERCEROS A LA CUT Reversion aporte patronal para la vivienda TGN varias entidades Septiembre 2013, mayo y diciembre 2015, noviembre 2016, noviembre 2017 y enero 2018</t>
  </si>
  <si>
    <t>NUMERO DE LIBRETA CUT: 00099021001 OPERACIÓN E18 TRANSFERENCIA DEL SISTEMA FINANCIERO POR CUENTA DE TERCEROS A LA CUT Reversion aporte patronal para la vivienda TGN - Marzo Abril y Mayo 2018</t>
  </si>
  <si>
    <t>'TRANSFERENCIA DE FONDOS||S/G. CITE: MEFP/VTCP/DGCP/UODP-816/2018 DE LA FECHA, DEL MIN.DE ECONOMIA Y FINANZAS PUBLICAS.(HRE-TSO-5075), PAGO BTS EXTRABURSATIL  VENCIMIENTO 13 DE SEPTIEMBRE DE 2018 D.S. N° 1121 DE 11 DE ENERO DE 2012. DEBITO DE LA LIBRETA N° 00099021001, REPOSICION UTILES DE ESCRITORIO.</t>
  </si>
  <si>
    <t>'TRANSFERENCIA DE FONDOS||S/G. CITE: MEFP/VTCP/DGCP/UODP-816/2018 DE LA FECHA, DEL MIN.DE ECONOMIA Y FINANZAS PUBLICAS.(HRE-TSO-5075), PAGO BTS EXTRABURSATIL  VENCIMIENTO 13 DE SEPTIEMBRE DE 2018 D.S. N° 1121 DE 11 DE ENERO DE 2012. DEBITO DE LA LIBRETA N° 00099021001 TGN-RECURSOS ORDINARIOS MN.</t>
  </si>
  <si>
    <t>COBRO COSTOS DE PAPELERIA SEGUN TRANSFERENCIA DEL EXTERIOR POR ORDEN DE CONSULADO GENERAL DE BOLIVIA SANTIAGO-CHILE REF:GESTORIA CONSULAR AGOSTO 2018 LIB. 00010011102 MIN.RELACIONES EXTERIORES - GESTORIA CONSULAR LEY Nº 3108</t>
  </si>
  <si>
    <t>A:00373024105 Desembolso de recursos al Fondo de Desarrollo Indígena para Programas y/o Proyectos de los Gobiernos Autónomos Municipales según nota CITE: FDI/DGE/EXT/Nº 415/2018 e informe MEFP/VTCP/DGPOT/UPCFTGN/INF/N° 107/2018, H.R.: 6-27291-R.</t>
  </si>
  <si>
    <t>00099021001 DEPOSITO DE EFECTIVO, DEPOSITANTE: JARINNE OLGA ALVARADO ASTURIZAGA, CONCEPTO: DEVOLUCION DEL BENEFICIO COLATERAL DE ASIGNACION AL CARGO, CUENTA DE DEPOSITO: CUENTA UNICA DEL TESORO</t>
  </si>
  <si>
    <t>00099021001 DEPOSITO DE EFECTIVO, DEPOSITANTE: MINISTERIO PUBLICO, CONCEPTO: DEVOLUCION DE BONO DE NATALIDAD MAYO 2018 POR LA ABOG JAQUELINNE FLORES YUCRA, CUENTA DE DEPOSITO: CUENTA UNICA DEL TESORO</t>
  </si>
  <si>
    <t>00099021001 DEPOSITO DE EFECTIVO, DEPOSITANTE: MINISTERIO PUBLICO, CONCEPTO: DEVOLUCION DE FONDO DE LA MORA DE ENERGIA ELECTRICA GESTION 2017 POR LIC ADOLFO VELASCO, CUENTA DE DEPOSITO: CUENTA UNICA DEL TESORO</t>
  </si>
  <si>
    <t>00086107001 DEPOSITO DE EFECTIVO, DEPOSITANTE: CIRIA JEANNETTE MENDOZA PEÑA, CONCEPTO: DEVOLUCION DE SALDOS EN LA PARTIDA  31120, CUENTA DE DEPOSITO: CUENTA UNICA DEL TESORO</t>
  </si>
  <si>
    <t>00086014407 DEPOSITO DE EFECTIVO, DEPOSITANTE: GOBIERNO AUTONOMO MUNICIPAL DE PUCARANI, CONCEPTO: TRANSF DE RECURSOS DE ACUERDO A CONVENIO ENTRE GAM PUCARANI Y EL MINISTERIO MEDIO AMBIENTE Y AGUA, CUENTA DE DEPOSITO: CUENTA UNICA DEL TESORO</t>
  </si>
  <si>
    <t>00041031107 DEPOSITO DE EFECTIVO, DEPOSITANTE: ERIK GUEVARA MURILLO IBMETRO, CONCEPTO: DEVOLUCION GASTOS OPERATIVOS PIL ANDINA SA SANTA CRUZ, CUENTA DE DEPOSITO: CUENTA UNICA DEL TESORO</t>
  </si>
  <si>
    <t>00099021001 DEPOSITO DE EFECTIVO, DEPOSITANTE: GENARA LOZA GUTIERREZ CI 2295793, CONCEPTO: PAGO DE REPARTO ANTICIPADO, CUENTA DE DEPOSITO: CUENTA UNICA DEL TESORO</t>
  </si>
  <si>
    <t>00591012001 DEPOSITO DE EFECTIVO, DEPOSITANTE: ROSEMARY CHOQUE HUANCA, CONCEPTO: PAGO POR SERVICIOS BASICOS, CUENTA DE DEPOSITO: CUENTA UNICA DEL TESORO</t>
  </si>
  <si>
    <t>00594012001 DEPOSITO DE EFECTIVO, DEPOSITANTE: RUDDY NELSON VELIZ COSTAS, CONCEPTO: DEVOLUCION DE PASAJE NO UTILIZADO, CUENTA DE DEPOSITO: CUENTA UNICA DEL TESORO</t>
  </si>
  <si>
    <t>00099021001 DEPOSITO DE EFECTIVO, DEPOSITANTE: ROLANDO RIOS TITO, CONCEPTO: DEVOLUCION DE EXCEDENTE, CUENTA DE DEPOSITO: CUENTA UNICA DEL TESORO</t>
  </si>
  <si>
    <t>00099021001 DEPOSITO DE EFECTIVO, DEPOSITANTE: EDWIN BARRAYA ROSALES, CONCEPTO: REVERSION DE PASAJES POR FORO DEL GAS GESTION 2017 P-6872, CUENTA DE DEPOSITO: CUENTA UNICA DEL TESORO</t>
  </si>
  <si>
    <t>00086088704 DEPOSITO DE EFECTIVO, DEPOSITANTE: ALEJANDRO DARWIN CARTAGENA BELLO, CONCEPTO: DEVOLUCION GASTOS DE REFRIGERIO PROY: APOYO A LA PROD DE PLANTINES Y MANT. DE PLANTACIONES FOREST., CUENTA DE DEPOSITO: CUENTA UNICA DEL TESORO</t>
  </si>
  <si>
    <t>00099021001 DEPOSITO DE EFECTIVO, DEPOSITANTE: GUILLERMO JORGE CHALUP LIENDO, CONCEPTO: DEVOLUCION DE GASTOS OBSERVADOS, CUENTA DE DEPOSITO: CUENTA UNICA DEL TESORO</t>
  </si>
  <si>
    <t>00130012002 DEPOSITO DE EFECTIVO, DEPOSITANTE: MARIA ISABEL VILLAMIL PADILLA, CONCEPTO: DEVOLUCION POR LA COMPRA DE 1 EXTINTOR, CUENTA DE DEPOSITO: CUENTA UNICA DEL TESORO</t>
  </si>
  <si>
    <t>00206012001 DEPOSITO DE EFECTIVO, DEPOSITANTE: INE, CONCEPTO: DEP POR VENTA LA PAZ FECHA 12-09-2018, CUENTA DE DEPOSITO: CUENTA UNICA DEL TESORO</t>
  </si>
  <si>
    <t>00030014201 DEPOSITO DE EFECTIVO, DEPOSITANTE: DANIEL ANDRES MERCADO VALDEZ, CONCEPTO: DEVOLUCION DE PASAJE  AEREO, CUENTA DE DEPOSITO: CUENTA UNICA DEL TESORO</t>
  </si>
  <si>
    <t>00099021001 DEPOSITO DE EFECTIVO, DEPOSITANTE: FELIX TARQUI ESPINOZA, CONCEPTO: DOBLE PERCEPCION, CUENTA DE DEPOSITO: CUENTA UNICA DEL TESORO</t>
  </si>
  <si>
    <t>00292012001 DEPOSITO DE EFECTIVO, DEPOSITANTE: MARIA LIZ COLQUE HUMEREZ, CONCEPTO: REPOSICION TASA DERECHO DE AEROPUERTO, CUENTA DE DEPOSITO: CUENTA UNICA DEL TESORO</t>
  </si>
  <si>
    <t>00099021001 DEPOSITO DE EFECTIVO, DEPOSITANTE: BERTHIN CONSULTORIA  S.R.L., CONCEPTO: DEVOLUCION CONTRATO CONSULTORIA POR PRODUCTO PARA EL REVALUO DEL BIEN INMUEBLE DE LA ZONA SUR-ASFI, CUENTA DE DEPOSITO: CUENTA UNICA DEL TESORO</t>
  </si>
  <si>
    <t>00592012001 DEPOSITO DE EFECTIVO, DEPOSITANTE: DAYANA ARCE, CONCEPTO: ND  142537 - GESTION 2017 ( PRIMER PAGO ), CUENTA DE DEPOSITO: CUENTA UNICA DEL TESORO</t>
  </si>
  <si>
    <t>00597019202 DEPOSITO DE EFECTIVO, DEPOSITANTE: LUIS ORLANDO FLORES VARGAS, CONCEPTO: DEP COMISION BANCARIA, CUENTA DE DEPOSITO: CUENTA UNICA DEL TESORO</t>
  </si>
  <si>
    <t>00597019202 DEPOSITO DE EFECTIVO, DEPOSITANTE: LUIS ORLANDO FLORES VARGAS, CONCEPTO: DEP COMISION BANCARI, CUENTA DE DEPOSITO: CUENTA UNICA DEL TESORO</t>
  </si>
  <si>
    <t>00597019201 DEPOSITO DE EFECTIVO, DEPOSITANTE: LUIS ORLANDO FLORES VARGAS, CONCEPTO: DEP COMISION BANCARIA, CUENTA DE DEPOSITO: CUENTA UNICA DEL TESORO</t>
  </si>
  <si>
    <t>00099021001 DEPOSITO DE EFECTIVO, DEPOSITANTE: ROSARIO GALVEZ MONRROY, CONCEPTO: DEVOLUCION DE RECURSOS POR TELEFONIA, CUENTA DE DEPOSITO: CUENTA UNICA DEL TESORO</t>
  </si>
  <si>
    <t>00291014101 DEP.DE CHEQ.AJENOS,RET.DE CAM.,CONCEPTO: DEP GERENCIA REGIONAL ORURO PARA  AJUSTE,DEP.: ABC-REGIONAL ORURO , PROCEDENCIA: BANCO UNION S.A., CHEQUE: 5306, FECHA DE EMISION:05/09/2018</t>
  </si>
  <si>
    <t>00290012001 DEP.DE CHEQ.AJENOS,RET.DE CAM.,CONCEPTO: DEPÓSITO POR MULTAS Y ATRASOS A CONSULTORES DE LINEA DE LA GDCH DE JULIO/2018 S/G ,C-31 SIP N° 258,DEP.: SERVICIO DE IMPUESTOS NACIONALES</t>
  </si>
  <si>
    <t>00099021001 DEP.DE CHEQ.AJENOS,RET.DE CAM.,CONCEPTO: POR REPOSICION DE VALORADA EXTRAVIADA BRIGADAS MOVILES C-31 N° 1539 GESTION 2017,DEP.: SEGIP OF NACIONAL , PROCEDENCIA: BANCO UNION S.A., CHEQUE: 12460, FECHA DE EMISION:31/08/2018</t>
  </si>
  <si>
    <t>00086031101 DEP.DE CHEQ.AJENOS,RET.DE CAM.,CONCEPTO: REVERSION DE FONDOS INGRESO SISCO,DEP.: SERNAP-PILON LAJAS , PROCEDENCIA: BANCO UNION S.A., CHEQUE: 1295, FECHA DE EMISION:05/09/2018</t>
  </si>
  <si>
    <t>00086038007 DEP.DE CHEQ.AJENOS,RET.DE CAM.,CONCEPTO: REVERSION DE FONDOS,DEP.: SERNAP MANURIPI , PROCEDENCIA: BANCO UNION S.A., CHEQUE: 2120, FECHA DE EMISION:04/09/2018</t>
  </si>
  <si>
    <t>00086031101 DEP.DE CHEQ.AJENOS,RET.DE CAM.,CONCEPTO: REVERSION DE FONDOS  INGRESO SISCO 2017,DEP.: SERNAP-PILON LAJAS , PROCEDENCIA: BANCO UNION S.A., CHEQUE: 1293, FECHA DE EMISION:31/08/2018</t>
  </si>
  <si>
    <t>00086031101 DEP.DE CHEQ.AJENOS,RET.DE CAM.,CONCEPTO: DEP POR INGRESO DE TURISTAS MES AGOSTO 2018,DEP.: SERNAP-CARRASCO , PROCEDENCIA: BANCO UNION S.A., CHEQUE: 1135, FECHA DE EMISION:31/08/2018</t>
  </si>
  <si>
    <t>00099021001 DEP.DE CHEQ.AJENOS,RET.DE CAM.,CONCEPTO: DEVOLUCION POR COBRAR MEYFP POR OPERACIONES CVD Y COB GESTION 2017 DE LA ABEN,DEP.: AGENCIA BOLIVIANA DE ENERGIA NUCLEAR , PROCEDENCIA: BANCO UNION S.A., CHEQUE: 21, FECHA DE EMISION:12/09/2018</t>
  </si>
  <si>
    <t>00099021001 DEP.DE CHEQ.AJENOS,RET.DE CAM.,CONCEPTO: DEVOLUCION DE RECURSOS POR RECUPERACION DE CUENTAS POR COBRAR,DEP.: ADEMAF - MONICA VARGAS RUIZ , PROCEDENCIA: BANCO UNION S.A., CHEQUE: 1328, FECHA DE EMISION:12/09/2018</t>
  </si>
  <si>
    <t>00670012004 DEP.DE CHEQ.AJENOS,RET.DE CAM.,CONCEPTO: DEVOLUCION DE CERTIFICADOS DE NO MILITANCIA MES AGOSTO,DEP.: TRIBUNAL ELECTORAL DEPARTAMENTAL DE SANTA CRUZ , PROCEDENCIA: BANCO UNION S.A., CHEQUE: 7014, FECHA DE EMISION:31/08/2018</t>
  </si>
  <si>
    <t>00010011102 DEP.DE CHEQ.AJENOS,RET.DE CAM.,CONCEPTO: REC.GESTORIA CONSULAR DEL CONSULADO DE BOLIVIA EN LA QUIACA - ARGENTINA POR LOS MESES JUN-AGOS/18,DEP.: CONSULADO DE BOLIVIA EN LA QUIACA - ARGENTINA</t>
  </si>
  <si>
    <t>00099021001 DEP.DE CHEQ.AJENOS,RET.DE CAM.,CONCEPTO: PREV 1032/18 DEVOL DE RECURSOS POR REASIGNACION PRESUPUESTARIA S/G HR N° 14347,DEP.: CAMARA DE DIPUTADOS , PROCEDENCIA: BANCO UNION S.A., CHEQUE: 17057, FECHA DE EMISION:13/09/2018</t>
  </si>
  <si>
    <t>00291014203 DEP.DE CHEQ.AJENOS,RET.DE CAM.,CONCEPTO: DEP POR AJUSTE DEL FONDO ROTATIVO-GERENCIA REGIONAL ORURO,DEP.: ABC-REGIONAL ORURO , PROCEDENCIA: BANCO UNION S.A., CHEQUE: 5311, FECHA DE EMISION:05/09/2018</t>
  </si>
  <si>
    <t>A:00041014101 Débito Automático por incumplimiento del Gobierno Autónomo Municipal de Caracollo (GAM CAR), al Convenio Intergubernativo (Equipos de Computación) de fecha 01 de septiembre de 2017, suscrito entre el Ministerio de Desarrollo Productivo y Economía Plural y el GAM CAR para el programa “Educación con Revolución Tecnológica”.</t>
  </si>
  <si>
    <t>De: 00099024113 Transferencia en cumplimiento al DS N°0913 de 15/06/2011 y el Convenio Intergubernativo de Financiamiento UPRE-CIF-IG 864/2017, suscrito entre la UPRE y el GAM Urubicha, Proyecto “Const. 3 Aulas, Dirección y Secretaria para la U.E. 1ro de Abril Comunidad de Cururu”, correspondiente al pago de la planilla Nº1, según la UPRE.</t>
  </si>
  <si>
    <t>De: 00099024113 Transferencia en cumplimiento al DS N°0913 de 15/06/2011 y el Convenio Intergubernativo de Financiamiento UPRE-CIF-IG 942/2017, suscrito entre la UPRE y el GAM Sacaca, Proyecto “Construcción 6 Aulas, Administración, Tinglado, Campo Deportivo, Graderías Mas Baños U.E. Sakani Alto Leque”, correspondiente al pago de la planilla Nº2, según la UPRE.</t>
  </si>
  <si>
    <t>De: 00099024113 Transferencia en cumplimiento al DS N°0913 de 15/06/2011 y el Convenio Intergubernativo de Financiamiento UPRE-CIF-IG 500/2017, suscrito entre la UPRE y el GAM Guanay, Proyecto “Construcción de Albergue Estudiantil Guanay”, correspondiente al pago de la planilla Nº2, según la UPRE.</t>
  </si>
  <si>
    <t>De: 00099024113 Transferencia en cumplimiento al DS N°0913 de 15/06/2011 y el Convenio Intergubernativo de Financiamiento UPRE-CIF-IG 356/2017, suscrito entre la UPRE y el GAM Huatajata, Proyecto “Construcción Unidad Educativa Huatajata Secundario”, correspondiente al pago de la planilla Nº2, según la UPRE.</t>
  </si>
  <si>
    <t>De: 00099024113 Transferencia en cumplimiento al DS N°0913 de 15/06/2011 y el Convenio Intergubernativo de Financiamiento UPRE-CIF-IG 786/2017, suscrito entre la UPRE y el GAM Vallegrande, Proyecto “Const. Pavimento Rígido Calles de Vallegrande”, correspondiente al pago de la planilla Nº3, según la UPRE.</t>
  </si>
  <si>
    <t>De: 00099024113 Transferencia en cumplimiento al DS N°0913 de 15/06/2011 y el Convenio Intergubernativo de Financiamiento UPRE-CIF-IG 925/2017, suscrito entre la UPRE y el GAM Tacobamba, Proyecto “Const. Puesto de Salud Juruna”, correspondiente al pago de la planilla Nº3, según la UPRE.</t>
  </si>
  <si>
    <t>De: 00099024113 Transferencia en cumplimiento al DS N°0913 de 15/06/2011 y el Convenio Intergubernativo de Financiamiento UPRE-CIF-IG/425/2016, suscrito entre la UPRE y el GAM Potosí, Proyecto “Construcción Unidad Educativa Técnico Humanístico Warisata D-12”, correspondiente al pago de la planilla Nº14, según la UPRE.</t>
  </si>
  <si>
    <t>De: 00099024113 Transferencia en cumplimiento al DS N°0913 de 15/06/2011 y el Convenio Intergubernativo de Financiamiento UPRE-CIF-IG/419/2016, suscrito entre la UPRE y el GAM Potosí, Proyecto “Construcción Unidad Educativa Técnico Humanístico 3 de Mayo D-17”, correspondiente al pago de la planilla Nº9, según la UPRE.</t>
  </si>
  <si>
    <t>De: 00099024113 Transferencia en cumplimiento al DS N°0913 de 15/06/2011 y el Convenio Intergubernativo de Financiamiento UPRE-CIF-IG 1074/2017, suscrito entre la UPRE y el GAM Puerto Rurrenabaque, Proyecto “Const. Aulas U.E. Collana Linares Rurrenabaque”, correspondiente al pago de la planilla Nº2, según la UPRE.</t>
  </si>
  <si>
    <t>De: 00099024113 Transferencia en cumplimiento al DS N°0913 de 15/06/2011 y el Convenio Intergubernativo de Financiamiento UPRE-CIF-IG 070/2017, suscrito entre la UPRE y el GAM Tarija, Proyecto “Construcción Centro de Salud Ambulatorio Barrio 15 de Noviembre Ciudad de Tarija”, correspondiente al pago de la planilla Nº10, según la UPRE.</t>
  </si>
  <si>
    <t>De: 00099024113 Transferencia en cumplimiento al DS N°0913 de 15/06/2011 y el Convenio Intergubernativo de Financiamiento UPRE-CIF-IG 839/2017, suscrito entre la UPRE y el GAM San Julián, Proyecto “Const. Unidad Educativa José David Berrios (San Julián)”, correspondiente al pago de la planilla Nº3, según la UPRE.</t>
  </si>
  <si>
    <t>De: 00099024113 Transferencia en cumplimiento al DS N°0913 de 15/06/2011 y el Convenio Intergubernativo de Financiamiento UPRE-CIF-IG 736/2017, suscrito entre la UPRE y el GAM Villa Rivero, Proyecto “Construcción de Aulas U.E. Técnico Humanístico Jesús Lara Villa Rivero”, correspondiente al pago de la planilla Nº3, según la UPRE.</t>
  </si>
  <si>
    <t>De: 00099024113 Transferencia en cumplimiento al DS N°0913 de 15/06/2011 y el Convenio Intergubernativo de Financiamiento UPRE-CIF-IG 992/2017, suscrito entre la UPRE y el GAM Padcaya, Proyecto “Construcción Centro de Salud Trementinal”, correspondiente al pago de la planilla Nº2, según la UPRE.</t>
  </si>
  <si>
    <t>De: 00099024113 Transferencia en cumplimiento al DS N°0913 de 15/06/2011 y el Convenio Intergubernativo de Financiamiento UPRE-CIF-IG 884/2017, suscrito entre la UPRE y el GAM Portachuelo, Proyecto “Const. Cancha Polifuncional Tinglado y Graderías U.E. Ponciano Campos Añez Comunidad Manzanillas”, correspondiente al pago de la planilla Nº3, según la UPRE.</t>
  </si>
  <si>
    <t>De: 00099024113 Transferencia en cumplimiento al DS N°0913 de 15/06/2011 y el Convenio Intergubernativo de Financiamiento UPRE-CIF-IG 425/2017, suscrito entre la UPRE y el GAM Calacoto, Proyecto “Construcción 6 Aulas U.E. Simón Bolívar de Calacoto”, correspondiente al pago de la planilla Nº3 de cierre, según la UPRE.</t>
  </si>
  <si>
    <t>De: 00099024113 Transferencia en cumplimiento al DS N°0913 de 15/06/2011 y el Convenio Intergubernativo de Financiamiento UPRE-CIF-IG 111/2017, suscrito entre la UPRE y el GAM La Asunta, Proyecto “Construcción 15 Aulas y Tinglado Unidad Educativa San José”, correspondiente al pago de la planilla Nº4, según la UPRE.</t>
  </si>
  <si>
    <t>De: 00099024113 Transferencia en cumplimiento al DS N°0913 de 15/06/2011 y el Convenio Intergubernativo de Financiamiento UPRE-CIF-IG 080/2017, suscrito entre la UPRE y el GAM Potosí, Proyecto “Construcción Unidad Educativa Inti Peredo D-19”, correspondiente al pago de la planilla Nº6, según la UPRE.</t>
  </si>
  <si>
    <t>TRANSFERENCIA DEL EXTERIOR SEGUN SWIFT NO.12905 DE FECHA 13/09/2018 ORDENANTE: CONSULATE GENL OF THE PLURINATIONAL-NEW YORK REF:GESTORIA CONSULAR LIB. 00010011102 MIN.RELACIONES EXTERIORES - GESTORIA CONSULAR LEY Nº 3108</t>
  </si>
  <si>
    <t>A:00373024104 TRANSFERENCIA DE RECURSOS AL FDI A FAVOR DE UNIBOL CORRESPONDIENTE AL MES DE AGOSTO DE 2018, S/G INFORME MEFP/VTCP/DGPOT/UPCFTGN/INF/Nº 105/2018.(H.R. 389-128-D)</t>
  </si>
  <si>
    <t>A:00373024101 TRANSFERENCIA DE RECURSOS PARA GASTOS DE FUNCIONAMIENTO DEL FDI, AGOSTO 2018. S/G /INFORME MEFP/VTCP/DGPOT/UPCFTGN/INF/Nº 104/2018. (H.R. 389-127-D)</t>
  </si>
  <si>
    <t>TRANSFERENCIA RECIBIDA DEL EXTERIOR SEGÚN MENSAJES SWIFT Nos. 12904-12903 (REM.EXT.) DE FECHA 13-09-2018 POR DESEMBOLSO DE CAF PRÉSTAMO CFA009272 PROY.CARR.DOBLE VÍA SC-WARNES SOLICITUD DE DESEMBOLSO NRO. 19 LIBRETA N° 00291012002 ABC-RECURSOS PROPIOS REF.: UTILES DE ESCRITORIO</t>
  </si>
  <si>
    <t>'TRANSFERENCIA DE FONDOS||S/G. CITE: MEFP/VTCP/DGCP/UODP-823/2018 DE LA FECHA, DEL MIN.DE ECONOMIA Y FINANZAS PUBLICAS.(HRE-TSO-5083), PAGO BTS EXTRABURSATIL  VENCIMIENTO 14 DE SEPTIEMBRE DE 2018 D.S. N° 1121 DE 11 DE ENERO DE 2012. DEBITO DE LA LIBRETA N° 00099021001, REPOSICION UTILES DE ESCRITORIO.</t>
  </si>
  <si>
    <t>VENTA DE DIVISAS CON TRANSFERENCIA DE FONDOS A SOLICITUD DE DIRECCION ESTRATEGICA DE REIVINDICACION MARITIMA DIREMAR SEGUN SOLICITUD 5886 REF: PAYMENT CORRESPONDING TO THE FEES OF COUNSEL FRANCESCO SINDICO FOR PERFORMANCE OF SPECIALIZED COUNSELLING SERVICES IN PUBLIC INTERNATIONAL LAW REQUESTED THRO LIB. 00099021001 TGN-RECURSOS ORDINARIOS (3987) POR DIFERENCIAL CAMBIARIO</t>
  </si>
  <si>
    <t>VENTA DE DIVISAS CON TRANSFERENCIA DE FONDOS A SOLICITUD DE DIRECCION ESTRATEGICA DE REIVINDICACION MARITIMA DIREMAR SEGUN SOLICITUD 5886 REF: PAYMENT CORRESPONDING TO THE FEES OF COUNSEL FRANCESCO SINDICO FOR PERFORMANCE OF SPECIALIZED COUNSELLING SERVICES IN PUBLIC INTERNATIONAL LAW REQUESTED THRO LIB. 00099021001 TGN-RECURSOS ORDINARIOS (3987)</t>
  </si>
  <si>
    <t>COBRO COSTOS DE PAPELERIA SEGUN TRANSFERENCIA DEL EXTERIOR POR ORDEN DE CONSULATE GENL OF THE PLURINATIONAL-NEW YORK REF:GESTORIA CONSULAR LIB. 00010011102 MIN.RELACIONES EXTERIORES - GESTORIA CONSULAR LEY Nº 3108</t>
  </si>
  <si>
    <t>'COBRO DE'||UTILES DE ESCRITORIO POR LOS COMPROBANTES CONTABLES NROS. 0932535 Y 0932536 DE LA FECHA, SEGÚN NOTA DE YPFB, CITE' YPFB/GAFC-1680 DFC-2047 URT-1069/2018 RECIBIDA EN F. 12/09/2018 (HRE-TGL-14094). DEBITO DE LA LIBRETA 00513022001 YPFB  OPERACIONES.</t>
  </si>
  <si>
    <t>||TRANSFERENCIA DE FONDOS S/G MENSAJES SWIFT NROS. 12911 Y 12902 DE LA FECHA. (SECTOR PÚBLICO) DEBITO DE LA LIBRETA 00117012001 DGAC, REPOSICIÓN DE ÚTILES DE ESCRITORIO.</t>
  </si>
  <si>
    <t>'TRANSFERENCIA DE FONDOS||S/G. CITE: MEFP/VTCP/DGCP/UODP-823/2018 DE LA FECHA, DEL MIN.DE ECONOMIA Y FINANZAS PUBLICAS.(HRE-TSO-5083), PAGO BTS EXTRABURSATIL  VENCIMIENTO 14 DE SEPTIEMBRE DE 2018 D.S. N° 1121 DE 11 DE ENERO DE 2012. DEBITO DE LA LIBRETA N° 00099021001 TGN-RECURSOS ORDINARIOS MN.</t>
  </si>
  <si>
    <t>||TRANSFERENCIA DE FONDOS AL EXTERIOR SG NOTA MEFP/VTCP/DGCP/UODP-814/2018 RECIBIDA EN FECHA 11/09/2018 REF:PAGO A LA CORPORACION ANDINA DE FOMENTO EQUIVALENTE A EUR 29.808.740,16 POR CONCEPTO DE APORTE DE CAPITAL DEL ESTADO PLURINACIONAL DE BOLIVIA A LA CAF. CGO LIBRETA 00099021001 TGN-RECURSOS ORDINARIOS(COBRO COMIS.MJE.SWIFT Y UTILES DE ESCRITORIO)</t>
  </si>
  <si>
    <t>NUMERO DE LIBRETA CUT: 00099021001 OPERACIÓN E18 TRANSFERENCIA DEL SISTEMA FINANCIERO POR CUENTA DE TERCEROS A LA CUT Devolucion TGN por pago en demasia a CC</t>
  </si>
  <si>
    <t>VENTA DE DIVISAS CON TRANSFERENCIA DE FONDOS A SOLICITUD DE ADMINISTRACION DE AEROPUERTOS Y SERVICIOS AUXILIARES A LA NAVEGACION AEREA SEGUN SOLICITUD 5907 REF: PAGO ANUAL CONTRIBUCION PROYECTO RLA-03-901-OACI SERVICIO DE REDDIG GEST-18 A ICAO POOL ACCOUNT SUS.39.874.- , SG. INF YVYB-0629-18 YJYA-14 LIB. 00512012001 LBP-AASANA-PACS SONET (4030004676)</t>
  </si>
  <si>
    <t>VENTA DE DIVISAS CON TRANSFERENCIA DE FONDOS A SOLICITUD DE MINISTERIO DE CULTURAS SEGUN SOLICITUD 5906 REF: PAGO POR ALQUILER DE STAND EN FERIA INTERNACIONAL DEL LIBRO GUADALAJARA MEXICO 2018, DE ACUERDO A DOCUMENTACION ADJUNTA. LIB. 00099021001 TGN-RECURSOS ORDINARIOS (3987)</t>
  </si>
  <si>
    <t>TRANSFERENCIA DEL EXTERIOR SEGUN SWIFT NO.12944 DE FECHA 13/09/2018 ORDENANTE: CONSULADO GENERAL DEL ESTADO (DORAL FL) REF.: RECAUDACIONES GESTORIA CONSULAR AGOSTO 2018 LIB. 00010011102 MIN.RELACIONES EXTERIORES - GESTORIA CONSULAR LEY Nº 3108</t>
  </si>
  <si>
    <t>NÚMERO DE LIBRETA CUT: 99031009.00 OPERACIÓN T01 TRANSFERENCIA DE FONDOS A LA CUT - TESORO DIRECTO DE BANCO UNION S.A. A CUENTA UNICA DEL TESORO CON NUMERO DE SOLICITUD = 3069438 Y NUMERO CORRELATIVO = 91320013092018074 TRANSFERENCIA POR OPERACIONES DE VENTA BONOS BTX</t>
  </si>
  <si>
    <t>COBRO COSTOS DE PAPELERIA SEGUN TRANSFERENCIA DEL EXTERIOR POR ORDEN DE CONSULADO GENERAL DEL ESTADO (DORAL FL) REF.: RECAUDACIONES GESTORIA CONSULAR AGOSTO 2018 LIB. 00010011102 MIN.RELACIONES EXTERIORES - GESTORIA CONSULAR LEY Nº 3108</t>
  </si>
  <si>
    <t>||RESPUESTA A DEBITO DEL BANQUERO SEG. MENSAJE SWIFT 12920 DE LA FECHA REF.: COMISION DEL BANQUERO POR TRANSF. DE FONDOS EUR 745.- DEL 10/09/2018 SEG.SOLICITUD DEL MIN.EDUCACION A FAVOR DE CIEF-UNIVERSITE DE BOURGOGNE (ADRIAN TABOADA OROZCO) LIBRETA 00099021001 TGN-RECURSOS ORDINARIOS</t>
  </si>
  <si>
    <t>||RESPUESTA A DEBITO DEL BANQUERO SEG. MENSAJE SWIFT 12920 DE LA FECHA REF.: COMISION DEL BANQUERO POR TRANSF. DE FONDOS EUR 745.- DEL 10/09/2018 SEG.SOLICITUD DEL MIN.EDUCACION A FAVOR DE CIEF-UNIVERSITE DE BOURGOGNE (ADRIAN TABOADA OROZCO) LIBRETA 00099021001 TGN-RECURSOS ORDINARIOS - UTILES DE ESCRITORIO</t>
  </si>
  <si>
    <t>'COBRO DE'||UTILES DE ESCRITORIO POR EL COMPROBANTE CONTABLE NRO. 0932592 DE LA FECHA, SEGÚN CORREO ELECTRÓNICO DE YPFB DE F. 23/01/2018. DEBITO DE LA LIBRETA 00513022001 YPFB  OPERACIONES.</t>
  </si>
  <si>
    <t>De: 00099024113 Transferencia en cumplimiento al DS N°0913 de 15/06/2011 y el Convenio Intergubernativo de Financiamiento UPRE-CIF-IG 520/2017, suscrito entre la UPRE y el GAM Copacabana, Proyecto “Construccion Tinglado U.E. Chachapoya”, correspondiente al pago de la planilla Nº 2 de cierre, según la UPRE.</t>
  </si>
  <si>
    <t>||REGULARIZACIÓN DE NUESTRA OPERACIÓN NRO. 0932455 DE F. 11/09/2018 EN ATENCIÓN A NOTA DEL CENTRO NACIONAL DE ENFERMEDADES TROPICALES CENETROP, RECIBIDA EN LA FECHA. (HRE-TGL-14162). ABONO A LA LIBRETA 00046188001 MS-CENETROP ZIKALLIANCE; PC/TA. INSTITUT NATIONAL DE LA SANTE ET.</t>
  </si>
  <si>
    <t>||REGULARIZACIÓN DE NUESTRA OPERACIÓN NRO. 0932455 DE F. 11/09/2018 EN ATENCIÓN A NOTA DEL CENTRO NACIONAL DE ENFERMEDADES TROPICALES CENETROP, RECIBIDA EN LA FECHA. (HRE-TGL-14162). DEBITO DE LA LIBRETA 00046181101 MS-MINISTERIO DE SALUD CENETROP; COBRO UTILES DE ESCRITORIO.</t>
  </si>
  <si>
    <t>00526012001 DEPOSITO DE EFECTIVO, DEPOSITANTE: BOLIVIA TV - RODRIGO GUIBARRA PARRADO, CONCEPTO: DEVOLUCION DE FONDOS EN AVANCE, CUENTA DE DEPOSITO: CUENTA UNICA DEL TESORO</t>
  </si>
  <si>
    <t>00526012001 DEPOSITO DE EFECTIVO, DEPOSITANTE: BOLIVIA TV - JAIME QUISPE MAMANI, CONCEPTO: DEVOLUCION DE FONDOS EN AVANCE, CUENTA DE DEPOSITO: CUENTA UNICA DEL TESORO</t>
  </si>
  <si>
    <t>00010011102 DEPOSITO DE EFECTIVO, DEPOSITANTE: ABRAHAM ALEXIS JASPE ORTUÑO, CONCEPTO: DEPÓSITO PASAPORTE, CUENTA DE DEPOSITO: CUENTA UNICA DEL TESORO</t>
  </si>
  <si>
    <t>00342012001 DEPOSITO DE EFECTIVO, DEPOSITANTE: AGENCIA ESTATAL DE VIVIENDA OFICINA NACIONAL, CONCEPTO: DEVOLUCION DE VIATICOS DE GONZALO RODRIGUEZ CAMARA, CUENTA DE DEPOSITO: CUENTA UNICA DEL TESORO</t>
  </si>
  <si>
    <t>00132052001 DEPOSITO DE EFECTIVO, DEPOSITANTE: SEDEM-SEMILLAS FABIANA TERAN, CONCEPTO: DEVOLUCION FONDOS EN AVANCE, CUENTA DE DEPOSITO: CUENTA UNICA DEL TESORO</t>
  </si>
  <si>
    <t>00099021001 DEPOSITO DE EFECTIVO, DEPOSITANTE: JIMMY PAREJA BONIFAZ, CONCEPTO: DOBLE PERCEPCION, CUENTA DE DEPOSITO: CUENTA UNICA DEL TESORO</t>
  </si>
  <si>
    <t>00526012001 DEPOSITO DE EFECTIVO, DEPOSITANTE: JUVENAL ARNALDO ACARAPI MAGUEÑO, CONCEPTO: DEVOLUCION FONDOS EN AVANCE  BOLIVIA TV, CUENTA DE DEPOSITO: CUENTA UNICA DEL TESORO</t>
  </si>
  <si>
    <t>00035011105 DEPOSITO DE EFECTIVO, DEPOSITANTE: PAOLA SALAS MELGAR, CONCEPTO: DEVOLUCION DE FONDOS EN AVANCE ASIGNADOS PARA GASTOS DE SERVICIOS BASICOS  UCAS - AGOSTO, CUENTA DE DEPOSITO: CUENTA UNICA DEL TESORO</t>
  </si>
  <si>
    <t>00526012001 DEPOSITO DE EFECTIVO, DEPOSITANTE: ANA LOURDES DELGADILLO   LARUTA, CONCEPTO: DEP POR DEVOLUCION DE FAV-BTV NO UTILIZADOS, CUENTA DE DEPOSITO: CUENTA UNICA DEL TESORO</t>
  </si>
  <si>
    <t>00099021001 DEPOSITO DE EFECTIVO, DEPOSITANTE: PAOLA INES CHIRINO GUTIERREZ, CONCEPTO: SOBRANTE DE PARTIDA DE REFRIGERIOS POR EVENTO DE SOCIALIZACION DE CONVOCATORIA, CUENTA DE DEPOSITO: CUENTA UNICA DEL TESORO</t>
  </si>
  <si>
    <t>00099024113 DEPOSITO DE EFECTIVO, DEPOSITANTE: EMPRESA COSERMO -TEC -REP LEGAL :ROLANDO ROJAS, CONCEPTO: DEV.  ANTICIPO PROY CONS. DE POZOS COMUNIDADES TIPNIS CONISUR COMUNIDAD TRES DE MAYO DEL ICHOA, CUENTA DE DEPOSITO: CUENTA UNICA DEL TESORO</t>
  </si>
  <si>
    <t>00099024113 DEPOSITO DE EFECTIVO, DEPOSITANTE: EMPRESA COSERMO -TEC -REP LEGAL :ROLANDO ROJAS, CONCEPTO: DEV.  ANTICIPO PROY CONS. DE POZOS COMUNIDADES TIPNIS CONISUR COMUNIDAD MERCEDES SANTA ROSA, CUENTA DE DEPOSITO: CUENTA UNICA DEL TESORO</t>
  </si>
  <si>
    <t>00099024113 DEPOSITO DE EFECTIVO, DEPOSITANTE: EMPRESA COSERMO -TEC -REP LEGAL :ROLANDO ROJAS, CONCEPTO: DEV.  ANTICIPO PROY CONS. DE POZOS COMUNIDADES TIPNIS CONISUR COMUNIDAD SANTA TERESA, CUENTA DE DEPOSITO: CUENTA UNICA DEL TESORO</t>
  </si>
  <si>
    <t>00099024113 DEPOSITO DE EFECTIVO, DEPOSITANTE: EMPRESA COSERMO -TEC -REP LEGAL :ROLANDO ROJAS, CONCEPTO: DEV.  ANTICIPO PROY CONS. DE POZOS COMUNIDADES TIPNIS CONISUR COMUNIDAD BUEN PASTOR, CUENTA DE DEPOSITO: CUENTA UNICA DEL TESORO</t>
  </si>
  <si>
    <t>00099024113 DEPOSITO DE EFECTIVO, DEPOSITANTE: EMPRESA COSERMO -TEC -REP LEGAL :ROLANDO ROJAS, CONCEPTO: DEV.  ANTICIPO PROY CONS. DE POZOS COMUNIDADES TIPNIS CONISUR COMUNIDAD CARMEN DE NUEVA ESPERANZA, CUENTA DE DEPOSITO: CUENTA UNICA DEL TESORO</t>
  </si>
  <si>
    <t>00099024113 DEPOSITO DE EFECTIVO, DEPOSITANTE: EMPRESA COSERMO -TEC -REP LEGAL :ROLANDO ROJAS, CONCEPTO: DEV.  ANTICIPO PROY CONS. DE POZOS COMUNIDADES TIPNIS CONISUR COMUNIDAD FATIMA DE MOLETO, CUENTA DE DEPOSITO: CUENTA UNICA DEL TESORO</t>
  </si>
  <si>
    <t>00099024113 DEPOSITO DE EFECTIVO, DEPOSITANTE: EMPRESA COSERMO TEC REP LEGAL: ROLANDO ROJAS, CONCEPTO: DEV.  ANTICIPO PROY CONS. DE POZOS COMUNIDADES TIPNIS CONISUR COMUNIDAD LIMO EL ISIBORO, CUENTA DE DEPOSITO: CUENTA UNICA DEL TESORO</t>
  </si>
  <si>
    <t>00099024113 DEPOSITO DE EFECTIVO, DEPOSITANTE: EMPRESA COSERMO TEC REP LEGAL: ROLANDO ROJAS, CONCEPTO: DEV.  ANTICIPO PROY CONS. DE POZOS COMUNIDADES TIPNIS CONISUR COMUNIDAD PUERTO PANCHO, CUENTA DE DEPOSITO: CUENTA UNICA DEL TESORO</t>
  </si>
  <si>
    <t>00099024113 DEPOSITO DE EFECTIVO, DEPOSITANTE: EMPRESA COSERMO TEC REP LEGAL: ROLANDO ROJAS, CONCEPTO: DEV.  ANTICIPO PROY CONS. DE POZOS COMUNIDADES TIPNIS CONISUR COMUNIDAD SAN ANTONIO DE MOLETO, CUENTA DE DEPOSITO: CUENTA UNICA DEL TESORO</t>
  </si>
  <si>
    <t>00099024113 DEPOSITO DE EFECTIVO, DEPOSITANTE: EMPRESA COSERMO TEC REP LEGAL: ROLANDO ROJAS, CONCEPTO: DEV.  ANTICIPO PROY CONS. DE POZOS COMUNIDADES TIPNIS CONISUR COMUNIDAD SAN JORGITO, CUENTA DE DEPOSITO: CUENTA UNICA DEL TESORO</t>
  </si>
  <si>
    <t>00099024113 DEPOSITO DE EFECTIVO, DEPOSITANTE: EMPRESA COSERMO TEC REP LEGAL: ROLANDO ROJAS, CONCEPTO: DEV.  ANTICIPO PROY CONS. DE POZOS COMUNIDADES TIPNIS CONISUR COMUNIDAD SAN JOSE DE ANGOSTA, CUENTA DE DEPOSITO: CUENTA UNICA DEL TESORO</t>
  </si>
  <si>
    <t>00099024113 DEPOSITO DE EFECTIVO, DEPOSITANTE: EMPRESA COSERMO TEC REP LEGAL: ROLANDO ROJAS, CONCEPTO: DEV.  ANTICIPO PROY CONS. DE POZOS COMUNIDADES TIPNIS CONISUR COMUNIDAD SANTA ROSITA DEL ICHOA, CUENTA DE DEPOSITO: CUENTA UNICA DEL TESORO</t>
  </si>
  <si>
    <t>00099024113 DEPOSITO DE EFECTIVO, DEPOSITANTE: EMPRESA COSERMO TEC REP LEGAL: ROLANDO ROJAS, CONCEPTO: DEV.  ANTICIPO PROY CONS. DE POZOS COMUNIDADES TIPNIS CONISUR COMUNIDAD SANTISIMA TRINIDAD, CUENTA DE DEPOSITO: CUENTA UNICA DEL TESORO</t>
  </si>
  <si>
    <t>00099024113 DEPOSITO DE EFECTIVO, DEPOSITANTE: EMPRESA COSERMO TEC REP LEGAL: ROLANDO ROJAS, CONCEPTO: DEV.  ANTICIPO PROY CONS. DE POZOS COMUNIDADES TIPNIS CONISUR COMUNIDAD SECEJSAMA, CUENTA DE DEPOSITO: CUENTA UNICA DEL TESORO</t>
  </si>
  <si>
    <t>00526012001 DEPOSITO DE EFECTIVO, DEPOSITANTE: JUVENAL ARNALDO ACARAPI MAGUEÑO, CONCEPTO: DEVOLUCION VIATICOS BOLIVIA  TV, CUENTA DE DEPOSITO: CUENTA UNICA DEL TESORO</t>
  </si>
  <si>
    <t>00586012001 DEPOSITO DE EFECTIVO, DEPOSITANTE: JAVIER BLADIMIR PALOMINO ZARATE, CONCEPTO: DEVOLUCION DE FONDOS EN AVANCE PREVENTIVO 701, CUENTA DE DEPOSITO: CUENTA UNICA DEL TESORO</t>
  </si>
  <si>
    <t>00592012001 DEPOSITO DE EFECTIVO, DEPOSITANTE: JOSE LUIS MAMANI ESPEJO, CONCEPTO: PAGO PRIMERA CUOTA CLIENTE PARTICULAR COMPROMISO PAGO EXFUNCIONARIA DANIELA GUZMAN, CUENTA DE DEPOSITO: CUENTA UNICA DEL TESORO</t>
  </si>
  <si>
    <t>00592012001 DEPOSITO DE EFECTIVO, DEPOSITANTE: JOSE LUIS MAMANI ESPEJO, CONCEPTO: VENTA DE EMISIVO PARTICULARES DEL 29 DE AGOSTO AL 13 DE SEPTIEMBRE DE 2018, CUENTA DE DEPOSITO: CUENTA UNICA DEL TESORO</t>
  </si>
  <si>
    <t>00592012001 DEPOSITO DE EFECTIVO, DEPOSITANTE: JOSE LUIS MAMANI ESPEJO, CONCEPTO: PAGO DE CHURNING POR DIEGO TUSCO N/D  200412, CUENTA DE DEPOSITO: CUENTA UNICA DEL TESORO</t>
  </si>
  <si>
    <t>00592012001 DEPOSITO DE EFECTIVO, DEPOSITANTE: JOSE LUIS MAMANI ESPEJO, CONCEPTO: EMISIVO ENTIDAD PENALIDAD  INE - 2018, CUENTA DE DEPOSITO: CUENTA UNICA DEL TESORO</t>
  </si>
  <si>
    <t>00592012001 DEPOSITO DE EFECTIVO, DEPOSITANTE: JOSE LUIS MAMANI ESPEJO, CONCEPTO: PAGO PRIMERA CUOTA COMPROMISO DE PAGO MARLENE CALLISAYA, CUENTA DE DEPOSITO: CUENTA UNICA DEL TESORO</t>
  </si>
  <si>
    <t>00592012001 DEPOSITO DE EFECTIVO, DEPOSITANTE: JOSE LUIS MAMANI ESPEJO, CONCEPTO: EMISIVO ENTIDAD MINISTERIO DE LA PRESIDENCIA - 2018, CUENTA DE DEPOSITO: CUENTA UNICA DEL TESORO</t>
  </si>
  <si>
    <t>00592012001 DEPOSITO DE EFECTIVO, DEPOSITANTE: JOSE LUIS MAMANI ESPEJO, CONCEPTO: VENTA  RECEPTIVO BOLETOS  2018, CUENTA DE DEPOSITO: CUENTA UNICA DEL TESORO</t>
  </si>
  <si>
    <t>00592012001 DEPOSITO DE EFECTIVO, DEPOSITANTE: JOSE LUIS MAMANI ESPEJO, CONCEPTO: VENTA RECEPTIVO PAQUETE TURISTICOS - 2018, CUENTA DE DEPOSITO: CUENTA UNICA DEL TESORO</t>
  </si>
  <si>
    <t>00099021001 DEPOSITO DE EFECTIVO, DEPOSITANTE: MINISTERIO DE ENERGIAS, CONCEPTO: DEVOLUCION DE FONDOS C31 - 777, CUENTA DE DEPOSITO: CUENTA UNICA DEL TESORO</t>
  </si>
  <si>
    <t>00099021001 DEPOSITO DE EFECTIVO, DEPOSITANTE: NATALIO JUVENAL GARCIA FLORES, CONCEPTO: REPOSICION CREDENCIAL INSTITUCIONAL -PGE, CUENTA DE DEPOSITO: CUENTA UNICA DEL TESORO</t>
  </si>
  <si>
    <t>00373024103 DEPOSITO DE EFECTIVO, DEPOSITANTE: ADELIO FLORES MACHACA, CONCEPTO: CIERRE DE PROYECTOS DE CRIANZA DE LLAMAS, CUENTA DE DEPOSITO: CUENTA UNICA DEL TESORO</t>
  </si>
  <si>
    <t>00099021001 DEPOSITO DE EFECTIVO, DEPOSITANTE: ESTHER ALEJANDRA HUAYLLA VARGAS, CONCEPTO: DEVOLUCION DE UN DIA DE VIATICO, CUENTA DE DEPOSITO: CUENTA UNICA DEL TESORO</t>
  </si>
  <si>
    <t>00099021001 DEPOSITO DE EFECTIVO, DEPOSITANTE: CENTRO INTERNACIONAL DE LA QUINUA, CONCEPTO: REVERSION DE PAGO DE VIATICOS, CUENTA DE DEPOSITO: CUENTA UNICA DEL TESORO</t>
  </si>
  <si>
    <t>00099021001 DEPOSITO DE EFECTIVO, DEPOSITANTE: CLAUDIO SAMUEL  PALOMO CLAROS, CONCEPTO: REVERSION ALIMENTACION PREVENTIVO 6878, CUENTA DE DEPOSITO: CUENTA UNICA DEL TESORO</t>
  </si>
  <si>
    <t>00234014202 DEPOSITO DE EFECTIVO, DEPOSITANTE: RONALD  ALI, CONCEPTO: DEVOLUCION C31 1076 PARTIDA 851, CUENTA DE DEPOSITO: CUENTA UNICA DEL TESORO</t>
  </si>
  <si>
    <t>00234014202 DEPOSITO DE EFECTIVO, DEPOSITANTE: RONALD  ALI, CONCEPTO: DEVOLUCION C31 1075 PARTIDA 341, CUENTA DE DEPOSITO: CUENTA UNICA DEL TESORO</t>
  </si>
  <si>
    <t>00206012001 DEPOSITO DE EFECTIVO, DEPOSITANTE: INE, CONCEPTO: DEP POR VENTAS LA PAZ FECHA 13/09/2018, CUENTA DE DEPOSITO: CUENTA UNICA DEL TESORO</t>
  </si>
  <si>
    <t>00010011102 DEPOSITO DE EFECTIVO, DEPOSITANTE: MONASTERIOS RIOS BERTHA GRACIELA CI 302243, CONCEPTO: PASAPORTE, CUENTA DE DEPOSITO: CUENTA UNICA DEL TESORO</t>
  </si>
  <si>
    <t>00283012002 DEP.DE CHEQ.AJENOS,RET.DE CAM.,CONCEPTO: EXTRAVIO DE CREDENCIAL,DEP.: ADUANA NACIONAL , PROCEDENCIA: BANCO UNION S.A., CHEQUE: 3149, FECHA DE EMISION:11/09/2018</t>
  </si>
  <si>
    <t>00283072001 DEP.DE CHEQ.AJENOS,RET.DE CAM.,CONCEPTO: VIATICOS,DEP.: ADUANA NACIONAL , PROCEDENCIA: BANCO UNION S.A., CHEQUE: 3147, FECHA DE EMISION:11/09/2018</t>
  </si>
  <si>
    <t>00099021001 DEP.DE CHEQ.AJENOS,RET.DE CAM.,CONCEPTO: DEVOLUCION DEUDA AL TGN POR PARTE DEL SR GUILLERMO ARAMAYO HERRERA DEL MES DE AGOSTO 2018,DEP.: SENASIR , PROCEDENCIA: BANCO UNION S.A., CHEQUE: 8092, FECHA DE EMISION:12/09/2018</t>
  </si>
  <si>
    <t>00513022001 DEP.DE CHEQ.AJENOS,RET.DE CAM.,CONCEPTO: DEVOLUCION DE FONDOS,DEP.: YPFB , PROCEDENCIA: BANCO UNION S.A., CHEQUE: 6369, FECHA DE EMISION:29/08/2018</t>
  </si>
  <si>
    <t>00041011101 DEP.DE CHEQ.AJENOS,RET.DE CAM.,CONCEPTO: GACETA ELECTRONICA,DEP.: FUNDEMPRESA , PROCEDENCIA: BANCO BISA S.A., CHEQUE: 8358, FECHA DE EMISION:10/09/2018</t>
  </si>
  <si>
    <t>00513022001 DEP.DE CHEQ.AJENOS,RET.DE CAM.,CONCEPTO: DEVOLUCION DE FONDOS,DEP.: YPFB , PROCEDENCIA: BANCO UNION S.A., CHEQUE: 6368, FECHA DE EMISION:29/08/2018</t>
  </si>
  <si>
    <t>00041011101 DEP.DE CHEQ.AJENOS,RET.DE CAM.,CONCEPTO: DERECHO DE CONCESION,DEP.: FUNDEMPRESA , PROCEDENCIA: BANCO MERCANTIL SANTA CRUZ SA., CHEQUE: 6327, FECHA DE EMISION:10/09/2018</t>
  </si>
  <si>
    <t>00041014101 DEP.DE CHEQ.AJENOS,RET.DE CAM.,CONCEPTO: PAGO CONTRAPARTE DOTACION COMPUTADORAS KUAS S/G CONVENIO Y DS. 2812.,DEP.: TOMAS MAMANI GUTIERREZ , PROCEDENCIA: BANCO UNION S.A., CHEQUE: 2977, FECHA DE EMISION:12/09/2018</t>
  </si>
  <si>
    <t>00099021001 DEP.DE CHEQ.AJENOS,RET.DE CAM.,CONCEPTO: DEVOLUCION DE COTIZACION,DEP.: FUTURO DE BOLIVIA , PROCEDENCIA: BANCO DE CREDITO DE BOLIVIA S.A., CHEQUE: 55732, FECHA DE EMISION:13/09/2018</t>
  </si>
  <si>
    <t>00099021001 DEP.DE CHEQ.AJENOS,RET.DE CAM.,CONCEPTO: DEVOLUCION DE COTIZACION,DEP.: FUTURO DE BOLIVIA , PROCEDENCIA: BANCO DE CREDITO DE BOLIVIA S.A., CHEQUE: 55733, FECHA DE EMISION:13/09/2018</t>
  </si>
  <si>
    <t>00597019202 DEP.DE CHEQ.AJENOS,RET.DE CAM.,CONCEPTO: FINIQUITO,DEP.: CREDINFOR INT. S.A. , PROCEDENCIA: BANCO MERCANTIL SANTA CRUZ SA., CHEQUE: 115839, FECHA DE EMISION:13/09/2018</t>
  </si>
  <si>
    <t>00290012001 DEP.DE CHEQ.AJENOS,RET.DE CAM.,CONCEPTO: DEPÓSITO POR MULTAS Y ATRASOS DE CONSULTORES DE GDCBBA /2018 S/G C31 SIP N 253,DEP.: SERVICIO DE IMPUESTOS NACIONALES , PROCEDENCIA: BANCO UNION S.A., CHEQUE: 5007, FECHA DE EMISION:05/09/2018</t>
  </si>
  <si>
    <t>00290012001 DEP.DE CHEQ.AJENOS,RET.DE CAM.,CONCEPTO: DEPÓSITO POR MULTAS Y ATRASOS A CONSULTORES DE GDEA DE JUNIO Y JULIO /2018 S/G C31 SIP N 254,DEP.: SERVICIO DE IMPUESTOS NACIONALES</t>
  </si>
  <si>
    <t>00290012001 DEP.DE CHEQ.AJENOS,RET.DE CAM.,CONCEPTO: DEPÓSITO POR MULTAS Y ATRASOS A CONSULTORES GDTJ-JULIO/2018 S/G C31 SIP N 255,DEP.: SERVICIO DE IMPUESTOS NACIONALES , PROCEDENCIA: BANCO UNION S.A., CHEQUE: 5008, FECHA DE EMISION:05/09/2018</t>
  </si>
  <si>
    <t>00016101101 DEP.DE CHEQ.AJENOS,RET.DE CAM.,CONCEPTO: TRANSFERENCIA A LA CUT LIB 00016101101 PARA INICIO DE OPERACIONES EN EL SISTEMA DE GESTION PUBLICA,DEP.: MIN EDUCACION - UNEFCO , PROCEDENCIA: BANCO UNION S.A., CHEQUE: 6374, FECHA DE EMISION:12/09/2018</t>
  </si>
  <si>
    <t>00587012001 DEP.DE CHEQ.AJENOS,RET.DE CAM.,CONCEPTO: PAGO INCAPACIDAD TEMPORAL DE LA EMPRESA EBC  CORRESPONDIENTE AL MES DE JULIO DE 2018,DEP.: CAJA DE SALUD DE CAMINOS Y RA , PROCEDENCIA: BANCO UNION S.A., CHEQUE: 9634, FECHA DE EMISION:07/09/2018</t>
  </si>
  <si>
    <t>00660012006 DEP.DE CHEQ.AJENOS,RET.DE CAM.,CONCEPTO: DEPÒSITO PARA REGULARIZAR EL PAGO EN DEMASIA REALIZADO A LA LIBRERIA UNITOP EN LA GESTION 2017,DEP.: ORGANO JUDICIAL - DAF NACIONAL</t>
  </si>
  <si>
    <t>00660012006 DEP.DE CHEQ.AJENOS,RET.DE CAM.,CONCEPTO: PROCESO SUMARIO ADMINISTRATIVO SEGUIDO AL EX FUNCIONARIO BERTTY CORDERO VELEZ,DEP.: ORGANO JUDICIAL - DAF NACIONAL , PROCEDENCIA: BANCO UNION S.A., CHEQUE: 2605, FECHA DE EMISION:12/09/2018</t>
  </si>
  <si>
    <t>00291012008 DEP.DE CHEQ.AJENOS,RET.DE CAM.,CONCEPTO: RENATO WILLAMS FRANCACHS PAREDES,DEP.: BANCO UNION S.A. , PROCEDENCIA: BANCO UNION S.A., CHEQUE: 158160, FECHA DE EMISION:14/09/2018</t>
  </si>
  <si>
    <t>00099021001 DEPOSITO DE EFECTIVO, DEPOSITANTE: RENE ROBERTO SANDOVAL CASTRO, CONCEPTO: DEVOLUCION DE HABERES JULIO, CUENTA DE DEPOSITO: CUENTA UNICA DEL TESORO</t>
  </si>
  <si>
    <t>00099021001 DEPOSITO DE EFECTIVO, DEPOSITANTE: JOSE JORDAN FLORES, CONCEPTO: SOBRANTES SERVICIO BASICO ENERGIA ELECTRICA PREVENTIVO 4542, CUENTA DE DEPOSITO: CUENTA UNICA DEL TESORO</t>
  </si>
  <si>
    <t>00099021001 DEP.DE CHEQ.AJENOS,RET.DE CAM.,CONCEPTO: PAGO POR INCAPACIDAD  TEMPORAL DEL PERSONAL DEL ABC CORRESPONDIENTE  MES DE JULIO 2018,DEP.: CAJA DE SALUD DE CAMINOS Y RA , PROCEDENCIA: BANCO UNION S.A., CHEQUE: 9646, FECHA DE EMISION:10/09/2018</t>
  </si>
  <si>
    <t>00099021001 DEP.DE CHEQ.AJENOS,RET.DE CAM.,CONCEPTO: PAGO POR CONCEPTO DE INCAPACIDAD TEMPORAL DEL PERSONAL DE LA ABC MES DE JUNIO 2018,DEP.: CAJA DE SALUD DE CAMINOS Y RA , PROCEDENCIA: BANCO UNION S.A., CHEQUE: 9636, FECHA DE EMISION:07/09/2018</t>
  </si>
  <si>
    <t>TRANSFERENCIA DEL EXTERIOR SEGUN SWIFT NO12976 DE FECHA 14/09/2018 ORDENANTE: CONSULADO GENERAL DE BOLIVIA-PALMA DE MALLORCA BARCELONA REF:GESTORIA CONSULAR LIB. 00010011102 MIN.RELACIONES EXTERIORES - GESTORIA CONSULAR LEY Nº 3108</t>
  </si>
  <si>
    <t>TRANSFERENCIA DEL EXTERIOR SEGUN SWIFT 12974 DE FECHA 14/09/2018 ORDENANTE: CONSULADO GENERAL DE BOLIVIA EN BARCELONA LIB. 00010011102 MIN.RELACIONES EXTERIORES - GESTORIA CONSULAR LEY Nº 3108</t>
  </si>
  <si>
    <t>COBRO COSTOS DE PAPELERIA SEGUN TRANSFERENCIA DEL EXTERIOR POR ORDEN DE GAS TOTAL S.A. REF.: ANTICIPO DE IMPORTACION GLP MES DE SEPTIEMBRE LIB. 00513062001 YPFB-OPERACIONES PLANTA DE SEPARACION DE LIQUIDOS RIO GRANDE</t>
  </si>
  <si>
    <t>COBRO COSTOS DE PAPELERIA SEGUN TRANSFERENCIA DEL EXTERIOR POR ORDEN DE CONSULADO GENERAL DE BOLIVIA-PALMA DE MALLORCA BARCELONA REF:GESTORIA CONSULAR LIB. 00010011102 MIN.RELACIONES EXTERIORES - GESTORIA CONSULAR LEY Nº 3108</t>
  </si>
  <si>
    <t>TRANSFERENCIA DEL EXTERIOR SEGUN SWIFT NO.12972 DE FECHA 14/09/2018 ORDENANTE: MINISTRY OF FOREIGN AFFAIRS OF DENMARK LIB. 00015028002 MG-PROGRAMA EJERCICIO DE LOS DERECHOS-DINAMARCA</t>
  </si>
  <si>
    <t>TRANSFERENCIA DEL EXTERIOR SEGUN SWIFT 12971 DE FECHA 14/09/2018 ORDENANTE: EMBAJADA DE BOLIVIA EN BERLIN LIB. 00010011102 MIN.RELACIONES EXTERIORES - GESTORIA CONSULAR LEY Nº 3108</t>
  </si>
  <si>
    <t>COBRO COSTOS DE PAPELERIA SEGUN TRANSFERENCIA DEL EXTERIOR POR ORDEN DE MINISTRY OF FOREIGN AFFAIRS OF DENMARK LIB. 00015028002 MG-PROGRAMA EJERCICIO DE LOS DERECHOS-DINAMARCA</t>
  </si>
  <si>
    <t>VENTA DE DIVISAS A SOLICITUD DE YACIMIENTOS PETROLIFEROS FISCALES BOLIVIANOS SEGUN SOLICITUD 5921 REF: PAGO A SAMSUNG ENGINEERING SA POR LA PROVISION DE PERSONAL Y SERVICIOS COMPLEMENTARIOS PARA LA PLANTA AMONIACO UREA CORRESPONDIENTE A LA SEPTIMA ADENDA MAYO 2018 CONTRATO DLG 0304 2012 LIB. 00513062001 YPFB-OPERACIONES PLANTA DE SEPARACION DE LIQUIDOS RIO GRANDE</t>
  </si>
  <si>
    <t>COBRO COSTOS DE PAPELERIA SEGUN TRANSFERENCIA DEL EXTERIOR POR ORDEN DE EMBAJADA DE BOLIVIA EN BERLIN LIB. 00010011102 MIN.RELACIONES EXTERIORES - GESTORIA CONSULAR LEY Nº 3108</t>
  </si>
  <si>
    <t>De: 00099024113 Transferencia en cumplimiento al DS N°0913 de 15/06/2011 y el Convenio Intergubernativo de Financiamiento UPRE-CIF-IG 295/2017, suscrito entre la UPRE y el GAM de Quime, proyecto “Construcción Terminal Municipal de Buses Quime”, correspondiente al pago de la planilla Nº 3, según la UPRE.</t>
  </si>
  <si>
    <t>De: 00099024113 Transferencia en cumplimiento al DS N°0913 de 15/06/2011 y el Convenio Intergubernativo de Financiamiento UPRE-CIF-IG 080/2018, suscrito entre la UPRE y el GAM de Turco, proyecto “Construcción Puesto de Salud Chachacomani - Turco”, correspondiente al pago de la planilla Nº 2, según la UPRE.</t>
  </si>
  <si>
    <t>De: 00099024113 Transferencia en cumplimiento al DS N°0913 de 15/06/2011 y el Convenio Intergubernativo de Financiamiento UPRE-CIF-IG 100/2018, suscrito entre la UPRE y el GAM de Boyuibe, proyecto “Construcción Coliseo Municipal Barrio Lindo Municipio de Boyuibe”, correspondiente al pago de la planilla Nº 2, según la UPRE.</t>
  </si>
  <si>
    <t>De: 00099024113 Transferencia en cumplimiento al DS N°0913 de 15/06/2011 y el Convenio Intergubernativo de Financiamiento UPRE-CIF-IG 597/2017, suscrito entre la UPRE y el GAM de Uriondo (Concepción), proyecto “Construcción Centro de Salud con Internación Miscas Caldera”, correspondiente al pago de la planilla Nº 1, según la UPRE.</t>
  </si>
  <si>
    <t>De: 00099024113 Transferencia en cumplimiento al DS N°0913 de 15/06/2011 y el Convenio Intergubernativo de Financiamiento UPRE-CIF-IG 783/2017, suscrito entre la UPRE y el GAM de El Carmen Rivero Torrez, proyecto “Construcción Unidad Educativa Prof. Gutemberg Jordán Severiche – El Carmen Rivero Torrez”, correspondiente al pago de la planilla Nº 5, según la UPRE.</t>
  </si>
  <si>
    <t>De: 00099024113 Transferencia en cumplimiento al DS N°0913 de 15/06/2011 y el Convenio Intergubernativo de Financiamiento UPRE-CIF-IG 124/2017, suscrito entre la UPRE y el GAM de San Pablo de Huacareta, proyecto “Construcción Unidad Educativa Rafael Pabón Añimbo”, correspondiente al pago de la planilla Nº 5, según la UPRE.</t>
  </si>
  <si>
    <t>De: 00099024113 Transferencia en cumplimiento al DS N°0913 de 15/06/2011 y el Convenio Intergubernativo de Financiamiento UPRE-CIF-IG 535/2016, suscrito entre la UPRE y el GAM de Entre Ríos, proyecto “Construcción Mercado Central Entre Ríos (Zona Cañaveral)”, correspondiente al pago de la planilla Nº 13, según la UPRE.</t>
  </si>
  <si>
    <t>De: 00099024113 Transferencia en cumplimiento al DS N°0913 de 15/06/2011 y el Convenio Intergubernativo de Financiamiento UPRE-CIF-IG 020/2018, suscrito entre la UPRE y el GAM de Belén de Andamarca, proyecto “Const. Plaza Principal y Enlosetado de Calles Adyacentes - Comunidad Cruz de Huayllamarca (Belén de Andamarca)”, correspondiente al pago de la planilla Nº 2, según la UPRE.</t>
  </si>
  <si>
    <t>De: 00099024113 Transferencia en cumplimiento al DS N°0913 de 15/06/2011 y el Convenio Intergubernativo de Financiamiento UPRE-CIF-IG 413/2017, suscrito entre la UPRE y el GAM de Villazon, proyecto “Construcción Unidad Educativa 6 de Junio “B””, correspondiente al pago de la planilla Nº 2, según la UPRE.</t>
  </si>
  <si>
    <t>De: 00099024113 Transferencia en cumplimiento al DS N°0913 de 15/06/2011 y el Convenio Intergubernativo de Financiamiento UPRE-CIF-IG 940/2017, suscrito entre la UPRE y el GAM de Chuquihuta (Ayllu Jucumani), proyecto “Const. U.E. Ismael Montes (Chuquihuta)”, correspondiente al pago de la planilla Nº 4, según la UPRE.</t>
  </si>
  <si>
    <t>De: 00099024113 Transferencia en cumplimiento al DS N°0913 de 15/06/2011 y el Convenio Intergubernativo de Financiamiento UPRE-CIF-IG 0142/2018, suscrito entre la UPRE y el GAM de Villa Tunari, proyecto “Const. 2 Aulas, Tinglado, Gradería y Recarpetado de Cancha Múltiple U.E. Senda Nueva – D 7 Villa Tunari”, correspondiente al pago de la planilla Nº 2, según la UPRE.</t>
  </si>
  <si>
    <t>De: 00099024113 Transferencia en cumplimiento al DS N°0913 de 15/06/2011 y el Convenio Intergubernativo de Financiamiento UPRE-CIF-IG 065/2018, suscrito entre la UPRE y el GAM de Santuario de Quillacas, proyecto “Construcción Aulas Unidad Educativa Sevaruyo – S. Quillacas”, correspondiente al pago de la planilla Nº 2, según la UPRE.</t>
  </si>
  <si>
    <t>De: 00099024113 Transferencia en cumplimiento al DS N°0913 de 15/06/2011 y el Convenio Intergubernativo de Financiamiento UPRE-CIF-IG 456/2017, suscrito entre la UPRE y el GAM de Malla, proyecto “Construcción de 6 Aulas Unidad Educativa Malla”, correspondiente al pago de la planilla Nº 2 de cierre, según la UPRE.</t>
  </si>
  <si>
    <t>De: 00099024113 Transferencia en cumplimiento al DS N°0913 de 15/06/2011 y el Convenio Intergubernativo de Financiamiento UPRE-CIF-IG 539/2017, suscrito entre la UPRE y el GAM de Irupana (Villa de Lanza), proyecto “Construcción Aulas U.E. Taca - Irupana”, correspondiente al pago de la planilla Nº 3, según la UPRE.</t>
  </si>
  <si>
    <t>De: 00099024113 Transferencia en cumplimiento al DS N°0913 de 15/06/2011 y el Convenio Intergubernativo de Financiamiento UPRE-CIF-IG 962/2017, suscrito entre la UPRE y el GAM de Caripuyo, proyecto “Construcción Edificio del Gobierno Autónomo Municipal de Caripuyo”, correspondiente al pago de la planilla Nº 4, según la UPRE.</t>
  </si>
  <si>
    <t>De: 00099024113 Transferencia en cumplimiento al DS N°0913 de 15/06/2011 y el Convenio Intergubernativo de Financiamiento UPRE-CIF-IG 775/2017, suscrito entre la UPRE y el GAM de Boyuibe, proyecto “Const. Aulas, Cocina-Comedor, ADM. y Baterías de Baños U.E. Tcnl. Rafael Pabón Municipio de Boyuibe”, correspondiente al pago de la planilla Nº 3, según la UPRE.</t>
  </si>
  <si>
    <t>De: 00099024113 Transferencia en cumplimiento al DS N°0913 de 15/06/2011 y el Convenio Intergubernativo de Financiamiento UPRE-CIF-IG 535/2016, suscrito entre la UPRE y el GAM de Entre Ríos, proyecto “Construcción Mercado Central Entre Ríos (Zona Cañaveral)”, correspondiente al pago de la planilla Nº 12, según la UPRE.</t>
  </si>
  <si>
    <t>'TRANSFERENCIA DE FONDOS||S/G. CITE: MEFP/VTCP/DGCP/UODP-830/2018 DE LA FECHA, DEL MIN.DE ECONOMIA Y FINANZAS PUBLICAS.(HRE-TSO-5093), PAGO BTS EXTRABURSATIL  VENCIMIENTO 15,16 Y 17 DE SEPTIEMBRE DE 2018 D.S. N° 1121 DE 11 DE ENERO DE 2012. DEBITO DE LA LIBRETA N° 00099021001, REPOSICION UTILES DE ESCRITORIO.</t>
  </si>
  <si>
    <t>'TRANSFERENCIA DE FONDOS||S/G. CITE: MEFP/VTCP/DGCP/UODP-830/2018 DE LA FECHA, DEL MIN.DE ECONOMIA Y FINANZAS PUBLICAS.(HRE-TSO-5093), PAGO BTS EXTRABURSATIL  VENCIMIENTO 15,16 Y 17 DE SEPTIEMBRE DE 2018 D.S. N° 1121 DE 11 DE ENERO DE 2012. DEBITO DE LA LIBRETA N° 00099021001 TGN-RECURSOS ORDINARIOS MN.</t>
  </si>
  <si>
    <t>VENTA DE DIVISAS CON TRANSFERENCIA DE FONDOS A SOLICITUD DE ADMINISTRACION DE AEROPUERTOS Y SERVICIOS AUXILIARES A LA NAVEGACION AEREA SEGUN SOLICITUD 5908 REF: PAGO DIFERENCIA DE CAMBIO, PROYECTO RLA-03-901-OACI, SERVICIO DE REDDIG CUENTA ICAO POOL ACCOUNT GEST2018, INF YVYB-0629-18 YJYA-149-1 YJYC LIB. 00512012001 LBP-AASANA-PACS SONET (4030004676)</t>
  </si>
  <si>
    <t>VENTA DE DIVISAS CON TRANSFERENCIA DE FONDOS A SOLICITUD DE MINISTERIO DE DEFENSA SEGUN SOLICITUD 5911 REF: DESEMBOLSO SERVICIO ABASTECIMIENTO COMBUSTIBLE POR CONCEPTO SERV. TRIP SUPPORT AND HANDLING EN LA CIUDD DE LIMA-PERU A LA AERONAVE C-130 FAB-061 - ANEXOS: MI.23 LIB. 00020011103 MINISTERIO DE DEFENSA - INGRESOS VARIOS</t>
  </si>
  <si>
    <t>VENTA DE DIVISAS CON TRANSFERENCIA DE FONDOS A SOLICITUD DE AGENCIA BOLIVIANA ESPACIAL - ABE SEGUN SOLICITUD 5909 REF: SE AUTORIZA EL PAGO A LA EMPRESA INTEK SOLUTIONS LLC. POR LA ADQUISICION DE DOS LICENCIAS PARA SERVICIOS DE TRANSPORTE AUDIOVISUAL HASTA EL HEADEND DE LA ABE, (PROCESO NRO 1212/2018 LIB. 00585012002 ABE - VENTA DE SERVICIOS COMUNICACIÓN</t>
  </si>
  <si>
    <t>VENTA DE DIVISAS CON TRANSFERENCIA DE FONDOS A SOLICITUD DE MINISTERIO DE COMUNICACION SEGUN SOLICITUD 5918 REF: NEURONA CONSULTING S A DEVOLUCION DE RETENCION DE 7 PORCIENTO CONTRATO MINCOM DGAJ UGJ N 125 2018 DOCUMENTAL CUANDO LAS LEYES SE ESCRIBIAN EN INGLES INFORME CONF MC VPC DGE UPRO INF LIB. 00099021001 TGN-RECURSOS ORDINARIOS (3987)</t>
  </si>
  <si>
    <t>VENTA DE DIVISAS CON TRANSFERENCIA DE FONDOS A SOLICITUD DE DIRECCION ESTRATEGICA DE REIVINDICACION MARITIMA DIREMAR SEGUN SOLICITUD 5917 REF: PAGO A LA CONSULTORA POR PRODUCTO POR ASESORAMIENTO EN MATERIA DE DERECHO INTERNACIONAL PUBLICO MONIQUE CHEMILLIER SOLICITADO MEDIANTE INFORME CONJUNTO IC D LIB. 00099021001 TGN-RECURSOS ORDINARIOS (3987)</t>
  </si>
  <si>
    <t>VENTA DE DIVISAS CON TRANSFERENCIA DE FONDOS A SOLICITUD DE MINISTERIO DE DEFENSA SEGUN SOLICITUD 5910 REF: PAGO A EMPRESA AIR PARTS PARA ADQUISICION DE LLANTAS PARA AERONAVE DE TRANSPORTE AEREO MILITAR LIB. 00020011103 MINISTERIO DE DEFENSA - INGRESOS VARIOS</t>
  </si>
  <si>
    <t>NUMERO DE LIBRETA CUT: 00099021001 OPERACIÓN E18 TRANSFERENCIA DEL SISTEMA FINANCIERO POR CUENTA DE TERCEROS A LA CUT TRANSFERENCIA PAGO DE MULTAS DEL MES DE AGOSTO 2018 SERVICIO RECAUDACION SEGIP 2</t>
  </si>
  <si>
    <t>||TRANSFERENCIA DE FONDOS S/G. MENSAJE SWIFT NRO. 12980 DE LA FECHA. (SECTOR PÚBLICO). DEBITO DE LA LIBRETA 00117012001 DGAC, REPOSICION UTILES DE ESCRITORIO.</t>
  </si>
  <si>
    <t>||TRANSFERENCIA DE FONDOS S/G. MENSAJE SWIFT NRO. 13030 DE LA FECHA. (SECTOR PÚBLICO). DEBITO DE LA LIBRETA 00117012001 DGAC, REPOSICION UTILES DE ESCRITORIO.</t>
  </si>
  <si>
    <t>||TRANSFERENCIA DE FONDOS S/G. MENSAJES SWIFT NROS. 13029 Y 13017 DE LA FECHA. (SECTOR PÚBLICO). DEBITO DE LA LIBRETA 00117012001 DGAC, REPOSICION UTILES DE ESCRITORIO.</t>
  </si>
  <si>
    <t>00070011102 DEPOSITO DE EFECTIVO, DEPOSITANTE: NILZA PATRICIA SALAS BELTRAN, CONCEPTO: DEVOLUCION DE VIATICOS, CUENTA DE DEPOSITO: CUENTA UNICA DEL TESORO</t>
  </si>
  <si>
    <t>00293042001 DEPOSITO DE EFECTIVO, DEPOSITANTE: MARCO GUMUCIO, CONCEPTO: DEVOLUCION DE FONDOS -CNM-RECURSOS PROPIOS, CUENTA DE DEPOSITO: CUENTA UNICA DEL TESORO</t>
  </si>
  <si>
    <t>00099021001 DEPOSITO DE EFECTIVO, DEPOSITANTE: MIN.DE DEPORTES - FREDDY ECHEVERRIA VARGAS, CONCEPTO: DEVOLUCION DE SALDOS DE FONDOS EN AVANCE  C-31 - 959, CUENTA DE DEPOSITO: CUENTA UNICA DEL TESORO</t>
  </si>
  <si>
    <t>00099021001 DEPOSITO DE EFECTIVO, DEPOSITANTE: BERNA MAMANI PORCO, CONCEPTO: DEVOLUCION DE DINERO DE ACUERDO A MPD-UAI  N° 068 / 2018, CUENTA DE DEPOSITO: CUENTA UNICA DEL TESORO</t>
  </si>
  <si>
    <t>00234014202 DEPOSITO DE EFECTIVO, DEPOSITANTE: ATILIO HUCHANI BUSTOS, CONCEPTO: DEV. FONDOS AL  C-31 N 1151 PARTIDA 851 POR TASAS, CUENTA DE DEPOSITO: CUENTA UNICA DEL TESORO</t>
  </si>
  <si>
    <t>00234014202 DEPOSITO DE EFECTIVO, DEPOSITANTE: ATILIO HUCHANI BUSTOS, CONCEPTO: DEV. FONDOS AL C-31 N 1150 PARTIDA 34110 POR GASOLINA, CUENTA DE DEPOSITO: CUENTA UNICA DEL TESORO</t>
  </si>
  <si>
    <t>00016011101 DEPOSITO DE EFECTIVO, DEPOSITANTE: MINISTERIO DE EDUCACION-LUCIA HERRERA VELASQUEZ, CONCEPTO: DEVOLUCION SALDO, CUENTA DE DEPOSITO: CUENTA UNICA DEL TESORO</t>
  </si>
  <si>
    <t>00526012001 DEPOSITO DE EFECTIVO, DEPOSITANTE: BOLIVIA TV RAMIRO PACOSILLO MAMANI, CONCEPTO: DEVOLUCION DE VIATICOS, CUENTA DE DEPOSITO: CUENTA UNICA DEL TESORO</t>
  </si>
  <si>
    <t>00099021001 DEPOSITO DE EFECTIVO, DEPOSITANTE: RICHARD BALDERRAMA GARCIA  ATT, CONCEPTO: REPOSICION CREDENCIAL, CUENTA DE DEPOSITO: CUENTA UNICA DEL TESORO</t>
  </si>
  <si>
    <t>00099021001 DEPOSITO DE EFECTIVO, DEPOSITANTE: EDWIN VISCARRA ALARCON, CONCEPTO: DEVOLUCION DE RETROACTIVO, CUENTA DE DEPOSITO: CUENTA UNICA DEL TESORO</t>
  </si>
  <si>
    <t>00099021001 DEPOSITO DE EFECTIVO, DEPOSITANTE: PABLO COCA GARCIA  CI.  4846836  LP., CONCEPTO: DEVOLUCION FONDOS SABSA, CUENTA DE DEPOSITO: CUENTA UNICA DEL TESORO</t>
  </si>
  <si>
    <t>00099021001 DEPOSITO DE EFECTIVO, DEPOSITANTE: JUAN MAMANI PACO, CONCEPTO: PAGO EX MULTAS  DUF - SIN, CUENTA DE DEPOSITO: CUENTA UNICA DEL TESORO</t>
  </si>
  <si>
    <t>00046024204 DEPOSITO DE EFECTIVO, DEPOSITANTE: DAYLER GROVER QUIROZ SAAVEDRA, CONCEPTO: DEVOLUCION SALDO FONDOS EN AVANCE, CUENTA DE DEPOSITO: CUENTA UNICA DEL TESORO</t>
  </si>
  <si>
    <t>00526012001 DEPOSITO DE EFECTIVO, DEPOSITANTE: CESAR GOMEZ CONDORI - BOLIVIA TV, CONCEPTO: DEVOLUCION DE FONDOS EN AVANCE, CUENTA DE DEPOSITO: CUENTA UNICA DEL TESORO</t>
  </si>
  <si>
    <t>00046058009 DEPOSITO DE EFECTIVO, DEPOSITANTE: VANIA QUISPE FLORES, CONCEPTO: DEVOLUCION FONDO EN AVANCE NOTARIO DE FE PUBLICA, CUENTA DE DEPOSITO: CUENTA UNICA DEL TESORO</t>
  </si>
  <si>
    <t>00526012001 DEPOSITO DE EFECTIVO, DEPOSITANTE: ERLINDA AYRA HUANCA, CONCEPTO: DEVOLUCION VIATICOS - VIAJE A COCHABAMBA, CUENTA DE DEPOSITO: CUENTA UNICA DEL TESORO</t>
  </si>
  <si>
    <t>00526012001 DEPOSITO DE EFECTIVO, DEPOSITANTE: NANCY QUISPE CHARCA, CONCEPTO: DEVOLUCION VIATICOS VIAJE A COCHABAMBA, CUENTA DE DEPOSITO: CUENTA UNICA DEL TESORO</t>
  </si>
  <si>
    <t>00099021001 DEPOSITO DE EFECTIVO, DEPOSITANTE: JANETTE MEDRANO RODRIGUEZ, CONCEPTO: SENASIR  PAGO PARCIAL, CUENTA DE DEPOSITO: CUENTA UNICA DEL TESORO</t>
  </si>
  <si>
    <t>00224012002 DEPOSITO DE EFECTIVO, DEPOSITANTE: INGRID POPPE GONZALEZ, CONCEPTO: DEVOLUCION DE SALDO NO UTILIZADO EN PASAJES, CUENTA DE DEPOSITO: CUENTA UNICA DEL TESORO</t>
  </si>
  <si>
    <t>00206012001 DEPOSITO DE EFECTIVO, DEPOSITANTE: INE, CONCEPTO: DEP. POR VENTA LA PAZ FECHA 14/092018, CUENTA DE DEPOSITO: CUENTA UNICA DEL TESORO</t>
  </si>
  <si>
    <t>00299014101 DEP.DE CHEQ.AJENOS,RET.DE CAM.,CONCEPTO: DESEMBOLSO PARA GASTOS CORRIENTES PROVENIENTES DE LA GOBERNACION,DEP.: SERVICIO DEPARTAMENTAL DE RIEGO LA PAZ , PROCEDENCIA: BANCO UNION S.A., CHEQUE: 555, FECHA DE EMISION:17/09/2018</t>
  </si>
  <si>
    <t>00660012006 DEP.DE CHEQ.AJENOS,RET.DE CAM.,CONCEPTO: DEVOLUCION POR DESEMBOLSO DE REFRIGERIO GESTION 2013,DEP.: ORGANO JUDICIAL-DAF NACIONAL , PROCEDENCIA: BANCO UNION S.A., CHEQUE: 2608, FECHA DE EMISION:13/09/2018</t>
  </si>
  <si>
    <t>00283022001 DEP.DE CHEQ.AJENOS,RET.DE CAM.,CONCEPTO: OTROS INGRESOS,DEP.: ROBERTO CARLOS BALDIVIESO , PROCEDENCIA: BANCO UNION S.A., CHEQUE: 1596, FECHA DE EMISION:06/09/2018</t>
  </si>
  <si>
    <t>00035031101 DEP.DE CHEQ.AJENOS,RET.DE CAM.,CONCEPTO: ARRENDAMIENTO AUDITORIO ILLIMANI Y SERVICIO VENTA DE TICKETS EVENTO CONFERENCIA EL ARTE DE VIVIR MED,DEP.: UNIDAD DE CORDINACION DE PROGRAMAS Y PROY UCPP</t>
  </si>
  <si>
    <t>00035031101 DEP.DE CHEQ.AJENOS,RET.DE CAM.,CONCEPTO: ALQUILER PABELLON BLOQUE VERDE SALON AUDITORIO ILLIMANI EVENTO SESION DE HONOR EN HOMENAJE A LOS 209,DEP.: UNIDAD DE CORDINACION DE PROGRAMAS Y PROY UCPP</t>
  </si>
  <si>
    <t>00035031101 DEP.DE CHEQ.AJENOS,RET.DE CAM.,CONCEPTO: ALQUILER DE AUDITORIO ILLIMANI PARA EL EVENTO XI JORNADAS TRIBUTARIAS BOLIVIANAS DE IMPUGNACION TRIB,DEP.: UNIDAD DE CORDINACION DE PROGRAMAS Y PROY UCPP</t>
  </si>
  <si>
    <t>00342012001 DEP.DE CHEQ.AJENOS,RET.DE CAM.,CONCEPTO: SALDO DEVOLUCION FONDOS EN AVANCE,DEP.: A.E.V. REGIONAL TARIJA , PROCEDENCIA: BANCO UNION S.A., CHEQUE: 1226, FECHA DE EMISION:11/09/2018</t>
  </si>
  <si>
    <t>00035031101 DEP.DE CHEQ.AJENOS,RET.DE CAM.,CONCEPTO: ALQUILER DE PARQUEO CORRESPONDIENTE AL MES DE SEPTIEMBRE SR ROJAS,DEP.: UNIDAD DE CORDINACION DE PROGRAMAS Y PROY UCPP , PROCEDENCIA: BANCO UNION S.A., CHEQUE: 1335, FECHA DE EMISION:10/09/2018</t>
  </si>
  <si>
    <t>00015021104 DEP.DE CHEQ.AJENOS,RET.DE CAM.,CONCEPTO: MINISTERIO DE GOBIERNO DIRECCION NACIONAL DE SALUD Y BIENESTAR SOCIAL,DEP.: DIRECCION NACIONAL DE SALUD Y BIENESTAR  SOCIAL , PROCEDENCIA: BANCO UNION S.A., CHEQUE: 2906, FECHA DE EMISION:12/09/2018</t>
  </si>
  <si>
    <t>00099024113 DEP.DE CHEQ.AJENOS,RET.DE CAM.,CONCEPTO: DEVOLUCION DE RECURSOS DE FONDOS DE CHUQUIHUTA,DEP.: GOBIERNO AUTONOMO MUNICIPAL DE CHUQUIHUTA , PROCEDENCIA: BANCO UNION S.A., CHEQUE: 2127, FECHA DE EMISION:27/08/2018</t>
  </si>
  <si>
    <t>00099021001 DEP.DE CHEQ.AJENOS,RET.DE CAM.,CONCEPTO: DEVOLUCION PASAJES AEREOS,DEP.: MINISTERIO DE EDUCACION , PROCEDENCIA: BANCO UNION S.A., CHEQUE: 22705, FECHA DE EMISION:13/09/2018</t>
  </si>
  <si>
    <t>00283012002 DEP.DE CHEQ.AJENOS,RET.DE CAM.,CONCEPTO: PROCESO CIVIL  DAB,DEP.: ADUANA NACIONAL , PROCEDENCIA: BANCO UNION S.A., CHEQUE: 3150, FECHA DE EMISION:13/09/2018</t>
  </si>
  <si>
    <t>00099021001 DEP.DE CHEQ.AJENOS,RET.DE CAM.,CONCEPTO: REVERSION FRACCION CASO MARIA DE LOS ANGELES MARTIN,DEP.: SEGUROS PROVIDA S.A. , PROCEDENCIA: BANCO NACIONAL DE BOLIVIA S.A., CHEQUE: 2312763, FECHA DE EMISION:04/09/2018</t>
  </si>
  <si>
    <t>00099021001 DEPOSITO DE EFECTIVO, DEPOSITANTE: VALERIANO MACIAS QUENTA, CONCEPTO: DEVOLUCION DE FONDOS EN AVANCE, CUENTA DE DEPOSITO: CUENTA UNICA DEL TESORO</t>
  </si>
  <si>
    <t>00099021001 DEPOSITO DE EFECTIVO, DEPOSITANTE: MIN DE DEFENSA PORFIDIA BEATRIZ HERNANI DORADO, CONCEPTO: REVERSION POR CONCEPTO DE PASAJES PREV. 6546, CUENTA DE DEPOSITO: CUENTA UNICA DEL TESORO</t>
  </si>
  <si>
    <t>00249012001 DEPOSITO DE EFECTIVO, DEPOSITANTE: CASIANO-GUARACHI CONDORI, CONCEPTO: DESCARGO POR COMBUSTIBLE -VIAJE ORURO- SUCRE, CUENTA DE DEPOSITO: CUENTA UNICA DEL TESORO</t>
  </si>
  <si>
    <t>00192012001 DEPOSITO DE EFECTIVO, DEPOSITANTE: BORIS GABRIEL MICHEL CALLE, CONCEPTO: DEVOLUCION DE FONDOS POR TRASLADO DE LA GRUA MOVIL, CUENTA DE DEPOSITO: CUENTA UNICA DEL TESORO</t>
  </si>
  <si>
    <t>PAGO A CAF PRÉSTAMO CFA009784 VCTO. 17-09-2018 POR CUENTA DE TGN , NTI. 011254 VALOR 17-09-2018 INTERESES USD 931.789,25 COMISIONES USD 47.979,17 CTA. 3987 CUENTA UNICA DEL TESORO-3987 LIB. 00099021001 REF.: COMISIONES BANCARIAS</t>
  </si>
  <si>
    <t>VENTA DE DIVISAS CON TRANSFERENCIA DE FONDOS A SOLICITUD DE DIRECCION ESTRATEGICA DE REIVINDICACION MARITIMA DIREMAR SEGUN SOLICITUD 5916 REF: PAGO A LA EMPRESA REPRO VAN DE KAMP POR EL SERVICIO DE IMPRESION DE LA CONTRA MEMORIA DE BOLIVIA PARA SU PRESENTACION ANTE LA CIJ SEGUN INFORME IF DIREMAR DD LIB. 00099021001 TGN-RECURSOS ORDINARIOS (3987) POR DIFERENCIAL CAMBIARIO</t>
  </si>
  <si>
    <t>VENTA DE DIVISAS CON TRANSFERENCIA DE FONDOS A SOLICITUD DE DIRECCION ESTRATEGICA DE REIVINDICACION MARITIMA DIREMAR SEGUN SOLICITUD 5916 REF: PAGO A LA EMPRESA REPRO VAN DE KAMP POR EL SERVICIO DE IMPRESION DE LA CONTRA MEMORIA DE BOLIVIA PARA SU PRESENTACION ANTE LA CIJ SEGUN INFORME IF DIREMAR DD LIB. 00099021001 TGN-RECURSOS ORDINARIOS (3987)</t>
  </si>
  <si>
    <t>VENTA DE DIVISAS CON TRANSFERENCIA DE FONDOS A SOLICITUD DE MINISTERIO DE EDUCACION SEGUN SOLICITUD 5912 REF: TRASPASO PARA POLITECNICO DI MILANO (MARCO AUGUSTO HERBAS LOPEZ) EQUIVALENTES 1.040,58 USD LIB. 00099021001 TGN-RECURSOS ORDINARIOS (3987)</t>
  </si>
  <si>
    <t>VENTA DE DIVISAS CON TRANSFERENCIA DE FONDOS A SOLICITUD DE MINISTERIO DE EDUCACION SEGUN SOLICITUD 5912 REF: TRASPASO PARA POLITECNICO DI MILANO (MARCO AUGUSTO HERBAS LOPEZ) EQUIVALENTES 1.040,58 USD LIB. 00099021001 TGN-RECURSOS ORDINARIOS (3987) POR DIFERENCIAL CAMBIARIO</t>
  </si>
  <si>
    <t>VENTA DE DIVISAS CON TRANSFERENCIA DE FONDOS A SOLICITUD DE MINISTERIO DE EDUCACION SEGUN SOLICITUD 5914 REF: TRASPASO PARA POLITECNICO DI MILANO (RAUL CALANI JIMENEZ) EQUIVALENTES 1.040,58 USD LIB. 00099021001 TGN-RECURSOS ORDINARIOS (3987)</t>
  </si>
  <si>
    <t>VENTA DE DIVISAS CON TRANSFERENCIA DE FONDOS A SOLICITUD DE MINISTERIO DE EDUCACION SEGUN SOLICITUD 5914 REF: TRASPASO PARA POLITECNICO DI MILANO (RAUL CALANI JIMENEZ) EQUIVALENTES 1.040,58 USD LIB. 00099021001 TGN-RECURSOS ORDINARIOS (3987) POR DIFERENCIAL CAMBIARIO</t>
  </si>
  <si>
    <t>PAGO A BID PRÉSTAMO 2365/BL-BO VCTO. 17-09-2018 POR CUENTA DE TGN , NTI. 011281 VALOR 17-09-2018 CAPITAL USD 292.112,69 INTERESES USD 263.026,04 CTA. 3987 CUENTA UNICA DEL TESORO-3987 LIB. 00099021001 REF.: COMISIONES BANCARIAS</t>
  </si>
  <si>
    <t>PAGO A BID PRÉSTAMO 3540/BL-BO VCTO. 15-09-2018 POR CUENTA DE TGN , NTI. 011318 VALOR 17-09-2018 INTERESES USD 570.805,48 COMISIONES USD 273.368,55 CTA. 3987 CUENTA UNICA DEL TESORO-3987 LIB. 00099021001 REF.: COMISIONES BANCARIAS</t>
  </si>
  <si>
    <t>PAGO A BID PRÉSTAMO 1031-SF-BO VCTO. 17-09-2018 POR CUENTA DE TGN , NTI. 011230 VALOR 17-09-2018 CAPITAL USD 274.875,16 INTERESES USD 116.396,45 CTA. 3987 CUENTA UNICA DEL TESORO-3987 LIB. 00099021001 REF.: COMISIONES BANCARIAS</t>
  </si>
  <si>
    <t>TRANSFERENCIA DEL EXTERIOR SEGUN SWIFT NO. 13045 DE FECHA 17/09/2018 ORDENANTE: CONSULADO DE BOLIVIA ARICA-CHILE REF:GESTORIA CONSULAR AGOSTO-2018 LIB. 00010011102 MIN.RELACIONES EXTERIORES - GESTORIA CONSULAR LEY Nº 3108</t>
  </si>
  <si>
    <t>A:00373024105 DESEMBOLSO AL FONDO DE DESARROLLO INDÍGENA PARA PROGRAMAS Y/O PROYECTOS DE LOS GOBIERNOS AUTÓNOMOS MUNICIPALES DEL DEPARTAMENTO DE COCHABAMBA S/G NOTAS CITE: FDI/DGE/EXT/Nº405 Y 407/2018 E INFORME MEFP/VTCP/DGPOT/UPCFTG/INF/N°108/2018. HR 6-26908-R; 6-26909-R.</t>
  </si>
  <si>
    <t>||PAGO PRESTAMO IDA 2013-BO VCTO. 15-09-2018 POR CUENTA DE COMIBOL SEGUN COD.LIQ. 11288 DEL 14-09-2018, VALOR 17-09-2018 USD 189.166,72 INTERESES USD 15.606,26 LIBRETA 00099021001 - RECURSOS ORDINARIOS (3987) - MDRI</t>
  </si>
  <si>
    <t>COBRO COSTOS DE PAPELERIA SEGUN TRANSFERENCIA DEL EXTERIOR POR ORDEN DE CONSULADO DE BOLIVIA ARICA-CHILE REF:GESTORIA CONSULAR AGOSTO-2018 LIB. 00010011102 MIN.RELACIONES EXTERIORES - GESTORIA CONSULAR LEY Nº 3108</t>
  </si>
  <si>
    <t>'COBRO DE'||ÚTILES DE ESCRITORIO POR EL COMPROBANTE NRO. 0932794 DE LA FECHA S/G. CORREO ELECTRÓNICO DE YPFB DE F. 23.01.2018 DEBITO DE LA LIBRETA 00513022001 YPFB  OPERACIONES</t>
  </si>
  <si>
    <t>VENTA DE DIVISAS CON TRANSFERENCIA DE FONDOS A SOLICITUD DE MINISTERIO DE RELACIONES EXTERIORES SEGUN SOLICITUD 5922 REF: PAGO DE HABERES Y COSTO DE VIDA AL PERSONAL DE EMIPAS WASHINGTON CORRESPONDIENTE AL MES DE AGOSTO 2018 SEGUN PLANILLA DE RRHH N 081804. LIB. 00010011102 MIN.RELACIONES EXTERIORES - GESTORIA CONSULAR LEY Nº 3108</t>
  </si>
  <si>
    <t>VENTA DE DIVISAS CON TRANSFERENCIA DE FONDOS A SOLICITUD DE MINISTERIO DE RELACIONES EXTERIORES SEGUN SOLICITUD 5923 REF: PAGO DE HABERES Y COSTO DE VIDA AL PERSONAL DE EMIPAS MADRID CORRESPONDIENTE AL MES DE AGOSTO 2018 SEGUN PLANILLA DE RRHH N 081803. LIB. 00099021001 TGN-RECURSOS ORDINARIOS (3987)</t>
  </si>
  <si>
    <t>VENTA DE DIVISAS CON TRANSFERENCIA DE FONDOS A SOLICITUD DE MINISTERIO DE RELACIONES EXTERIORES SEGUN SOLICITUD 5925 REF: PAGO DE HABERES Y COSTO DE VIDA AL PERSONAL DEL SERVICIO DIPLOMATICO CONSULAR Y AGREGADOS COMERCIALES AUXILIARES II CORRESPONDIENTE AL MES DE AGOSTO 2018 SEGUN PLANILLA DE RRHH LIB. 00010011102 MIN.RELACIONES EXTERIORES - GESTORIA CONSULAR LEY Nº 3108</t>
  </si>
  <si>
    <t>VENTA DE DIVISAS CON TRANSFERENCIA DE FONDOS A SOLICITUD DE MINISTERIO DE LA PRESIDENCIA SEGUN SOLICITUD 5928 REF: DIVISAS USD 5,000.00 SEGUNDO PAGO A DIEGO A. CLERICI POR SERVICIO OVERHAUL DE HELICES AERONAVE FAB 048, SEGUN CONTRATO DE ADHESION, FACTURA 00017, PAGO BANCO DE GALICIA Y BUENOS AIRES S LIB. 00099021001 TGN-RECURSOS ORDINARIOS (3987)</t>
  </si>
  <si>
    <t>VENTA DE DIVISAS CON TRANSFERENCIA DE FONDOS A SOLICITUD DE MINISTERIO DE RELACIONES EXTERIORES SEGUN SOLICITUD 5926 REF: PAGO DE HABERES Y COSTO DE VIDA DEL SERVICIO DIPLOMATICO CON DISCAPACIDAD CORRESPONDIENTE AL MES DE AGOSTO 2018 SEGUN PLANILLA DE RRHH N 081807. LIB. 00099021001 TGN-RECURSOS ORDINARIOS (3987)</t>
  </si>
  <si>
    <t>VENTA DE DIVISAS CON TRANSFERENCIA DE FONDOS A SOLICITUD DE MINISTERIO DE RELACIONES EXTERIORES SEGUN SOLICITUD 5927 REF: PAGO DE COSTO DE VIDA DEL PERSONAL SERVICIO DIPLOMATICO CONSULAR Y AGREGADOS COMERCIALES DEL MES DE AGOSTO 2018 SEGUN PLANILLA MIXTA DE RRHH N 081806. LIB. 00099021001 TGN-RECURSOS ORDINARIOS (3987)</t>
  </si>
  <si>
    <t>||REGISTRO COBRO COMISION AVISO ENMIENDA CARTA DE CREDITO STANDBY BS220.-Y EMISION COMP.CONTABLE BS50.-REF.:GC0226718000157 (BCB:SB-R-2018-08) A/F YACIMIENTOS DE LITIO BOLIVIANOS,S/G SWIFT 13073 ADJ.DE LA FECHA. LIB.00597019202 YLB.DES.INT.SALMUERA SALAR UYUNI PLANTA IND.REF.:COMIS.AV.ENM SBLC GC0226718000157</t>
  </si>
  <si>
    <t>VENTA DE DIVISAS CON TRANSFERENCIA DE FONDOS A SOLICITUD DE MINISTERIO DE LA PRESIDENCIA SEGUN SOLICITUD 5929 REF: DIVISAS USD 9,455.00 PAGO SALDO A DIEGO A. CLERICI POR SERVICIO OVERHAUL DE HELICES AERONAVE FAB 048, SEGUN CONTRATO DE ADHESION, FACTURA 020, PAGO A CITIBANK N.A CUENTA 3196973408. LIB. 00099021001 TGN-RECURSOS ORDINARIOS (3987)</t>
  </si>
  <si>
    <t>A:00099021001 Pago de capital e interés corriente a favor del TGN, adeudado por el GAD Chuquisaca, correspondiente a los Préstamos Convenios Subsidiarios CAF 2324, Proyectos de Preinversión de Riego: Cachimayu y Tomina.</t>
  </si>
  <si>
    <t>TRANSFERENCIA DEL EXTERIOR SEGUN SWIFT NOS.13093-13092 DE FECHA 17/09/2018 ORDENANTE: CONSULADO GENERAL DE BOLIVIA BUENOS AIRES-ARGENTINA REF:SERVICIOS DEL GOBIERNO LIB. 00340012005 SEGIP - RECAUDACION EXTERIOR - CEDULAS DE IDENTIDAD</t>
  </si>
  <si>
    <t>||REGISTRO COBRO COMISION AVISO ENMIENDA CARTA DE CREDITO STANDBY BS220.-Y EMISION COMP.CONTABLE BS50.-REF.:GC2009515000281 (BCB:SB-R-2015-48) A/F YACIMIENTOS DE LITIO BOLIVIANOS,S/G SWIFT 13071 ADJ.DE LA FECHA. LIB.00597019202 YLB-DES.INT.SALMUERA SALAR UYUNI PLANTA IND.REF.:COMIS.AV.ENM.SBLC GC2009515000281</t>
  </si>
  <si>
    <t>COBRO COSTOS DE PAPELERIA SEGUN TRANSFERENCIA DEL EXTERIOR POR ORDEN DE CONSULADO GENERAL DE BOLIVIA BUENOS AIRES-ARGENTINA REF:SERVICIOS DEL GOBIERNO LIB. 00340012003 RECAUDACION EXTRANJERIA - C.I. -L.C.</t>
  </si>
  <si>
    <t>COBRO COSTOS DE PAPELERIA SEGUN TRANSFERENCIA DEL EXTERIOR POR ORDEN DE INTEGRACION ENERGETICA ARGENTINA LIB. 00513012007 YPFB - RECURSOS NACIONALIZACIÓN</t>
  </si>
  <si>
    <t>'TRANSFERENCIA DE FONDOS S/G CITE Nº' MEFP/VTCP/DGAFT/||UOIET/TES/N° 5054/18 DE LA FECHA, DEL MIN.DE ECONOMIA Y FINANZAS PUBLICAS.(HRE-TSO-5112), QUE SE EFECTUA A LOS GOBIERNOS AUTONOMOS MUNICIPALES BENEFICIARIOS Y AL GAIOC CHARAGUA IYAMBAE POR PATENTES PETROLERAS GESTION 2018. DEBITO DE LA LIBRETA NO.00099021001, REPOSICION UTILES DE ESCRITORIO.</t>
  </si>
  <si>
    <t>00234014202 DEPOSITO DE EFECTIVO, DEPOSITANTE: GILBERTO BORJA NAVARRO, CONCEPTO: DEVOLUCION AL C 31 - 1152 PARTIDA 22210, CUENTA DE DEPOSITO: CUENTA UNICA DEL TESORO</t>
  </si>
  <si>
    <t>00099021001 DEPOSITO DE EFECTIVO, DEPOSITANTE: MARIA RENEE VILLARROEL GONZALES, CONCEPTO: DEV. DE RECURSOS NO UTILIZADOS DEL FONDO EN AVANCE OTORGADO CON  C-31  1321, CUENTA DE DEPOSITO: CUENTA UNICA DEL TESORO</t>
  </si>
  <si>
    <t>00287102012 DEPOSITO DE EFECTIVO, DEPOSITANTE: MARIA RENEE VILLARROEL GONZALES, CONCEPTO: DEV. DE RECURSOS NO UTILIZADOS DEL FONDO EN AVANCE OTORGADO CON  C-31  1322, CUENTA DE DEPOSITO: CUENTA UNICA DEL TESORO</t>
  </si>
  <si>
    <t>00526012001 DEPOSITO DE EFECTIVO, DEPOSITANTE: BOLIVIA TV HILARIO QUISPE PILLCO, CONCEPTO: DEVOLUCION POR CONCEPTO DE FONDOS EN AVANCE, CUENTA DE DEPOSITO: CUENTA UNICA DEL TESORO</t>
  </si>
  <si>
    <t>00099021001 DEPOSITO DE EFECTIVO, DEPOSITANTE: MINISTERIO DE SALUD, CONCEPTO: DEPÓSITO POR REVERSION DE CHEQUE, CUENTA DE DEPOSITO: CUENTA UNICA DEL TESORO</t>
  </si>
  <si>
    <t>00099021001 DEPOSITO DE EFECTIVO, DEPOSITANTE: JUAN DAVID MERCADO MORALES, CONCEPTO: PERCEPCION INDEVIDA DE HABERES CORRESPONDIENTE A LOS MESES DE ENERO Y FEBRERO 2018, CUENTA DE DEPOSITO: CUENTA UNICA DEL TESORO</t>
  </si>
  <si>
    <t>00212082001 DEPOSITO DE EFECTIVO, DEPOSITANTE: VLADIMIR CANAVIRI MAMANI, CONCEPTO: DEVOLUCION DE GASTOS OPERATIVOS, CUENTA DE DEPOSITO: CUENTA UNICA DEL TESORO</t>
  </si>
  <si>
    <t>00099021001 DEPOSITO DE EFECTIVO, DEPOSITANTE: CARLOS ALBERTO BARRIENTOS TINTA, CONCEPTO: DEVOLUCION SUELDO ASSO MAYO 2018, CUENTA DE DEPOSITO: CUENTA UNICA DEL TESORO</t>
  </si>
  <si>
    <t>00099021001 DEPOSITO DE EFECTIVO, DEPOSITANTE: BURGOA PORCEL NANCY LUZ CI 1385073, CONCEPTO: DEVOLUCION DE SUELDO EXCEDENTE AL PRESIDENTE DEL ESTADO S/G D.S. 3034  MESES MAYO A SEPTIEMBRE 2017, CUENTA DE DEPOSITO: CUENTA UNICA DEL TESORO</t>
  </si>
  <si>
    <t>00099021001 DEPOSITO DE EFECTIVO, DEPOSITANTE: TCNL DEM KEVIN SILVANO SOLIZ KNIEP, CONCEPTO: REVERSION SOCORROS PREV. N° 6146/18, CUENTA DE DEPOSITO: CUENTA UNICA DEL TESORO</t>
  </si>
  <si>
    <t>00099021001 DEPOSITO DE EFECTIVO, DEPOSITANTE: JUANI FLORES COPA, CONCEPTO: DEVOLUCION DE FONDOS EN AVANCE, CUENTA DE DEPOSITO: CUENTA UNICA DEL TESORO</t>
  </si>
  <si>
    <t>00526012001 DEPOSITO DE EFECTIVO, DEPOSITANTE: MIRIAM CALIZAYA ANDIA, CONCEPTO: DEVOLUCION DE SALDO POR LA COMPRA DE PRODUCTOS, CUENTA DE DEPOSITO: CUENTA UNICA DEL TESORO</t>
  </si>
  <si>
    <t>00291012008 DEPOSITO DE EFECTIVO, DEPOSITANTE: IVAN MERCADO, CONCEPTO: ENSAYOS DE LABORATORIO, CUENTA DE DEPOSITO: CUENTA UNICA DEL TESORO</t>
  </si>
  <si>
    <t>00047081101 DEPOSITO DE EFECTIVO, DEPOSITANTE: SILVIA FATIMA TORREZ ALVAREZ C.I. 3481005 LP, CONCEPTO: DEVOLUCION DE VIATICOS PREVENTIVO 1788, CUENTA DE DEPOSITO: CUENTA UNICA DEL TESORO</t>
  </si>
  <si>
    <t>00099021001 DEPOSITO DE EFECTIVO, DEPOSITANTE: MAMANI CAIHUARA SANTIAGO CI 1331090 PT, CONCEPTO: DEVOLUCION DE PAGO EN EXCESO DEL SALARIO MAYOR AL PRESIDENTE DE OCTUBRE A DICIEMBRE 2017, CUENTA DE DEPOSITO: CUENTA UNICA DEL TESORO</t>
  </si>
  <si>
    <t>00099021001 DEPOSITO DE EFECTIVO, DEPOSITANTE: MENDOZA LUZCUBER ADALID CI 1379430 PT, CONCEPTO: DEVOLUCION DE PAGO EN EXCESO DEL SALARIO MAYOR AL PRESIDENTE DE ENERO A DICIEMBRE 2017, CUENTA DE DEPOSITO: CUENTA UNICA DEL TESORO</t>
  </si>
  <si>
    <t>00598019201 DEPOSITO DE EFECTIVO, DEPOSITANTE: MARCELO RUIZ QUINTANILLA, CONCEPTO: DEVOLUCION SOBRANTE FONDOS EN AVANCE, CUENTA DE DEPOSITO: CUENTA UNICA DEL TESORO</t>
  </si>
  <si>
    <t>00099021001 DEPOSITO DE EFECTIVO, DEPOSITANTE: MERCEDES NOZA MORENO, CONCEPTO: DEVOLUCION DE FONDOS EN AVANCE, CUENTA DE DEPOSITO: CUENTA UNICA DEL TESORO</t>
  </si>
  <si>
    <t>00099021001 DEPOSITO DE EFECTIVO, DEPOSITANTE: MARIA DEL ROSARIO VIDAL RODRIGUEZ, CONCEPTO: DEVOLUCION FONDOS EN AVANCE, CUENTA DE DEPOSITO: CUENTA UNICA DEL TESORO</t>
  </si>
  <si>
    <t>00099021001 DEPOSITO DE EFECTIVO, DEPOSITANTE: FAUSTO MORALES REGUERIN, CONCEPTO: DEVOLUCION DE PASAJE NO UTILIZADO, CUENTA DE DEPOSITO: CUENTA UNICA DEL TESORO</t>
  </si>
  <si>
    <t>00070014201 DEPOSITO DE EFECTIVO, DEPOSITANTE: ANGEL GUSTAVO VARGAS VALENCIA, CONCEPTO: DEVOLUCION SALDO GASTOS POR ALIMENTACION TALLER EN CEFREC LOCALIDAD DE CHILIMARCA CBBA, CUENTA DE DEPOSITO: CUENTA UNICA DEL TESORO</t>
  </si>
  <si>
    <t>00010011102 DEPOSITO DE EFECTIVO, DEPOSITANTE: REBECA ISABEL SANTANDER MAURE, CONCEPTO: PASAPORTE, CUENTA DE DEPOSITO: CUENTA UNICA DEL TESORO</t>
  </si>
  <si>
    <t>00010011102 DEPOSITO DE EFECTIVO, DEPOSITANTE: REBECA ISABEL SANTANDER MAURE, CONCEPTO: CERTIFICADO DE NACIMIENTO, CUENTA DE DEPOSITO: CUENTA UNICA DEL TESORO</t>
  </si>
  <si>
    <t>00526012001 DEPOSITO DE EFECTIVO, DEPOSITANTE: JAIME QUISPE MAMANI - BOLIVIA TV, CONCEPTO: DEVOLUCION DE FONDOS EN AVANCE, CUENTA DE DEPOSITO: CUENTA UNICA DEL TESORO</t>
  </si>
  <si>
    <t>00099021001 DEPOSITO DE EFECTIVO, DEPOSITANTE: ELIZABETH S JAUREGUI ESPINAL DE PAREDES SEDES LP, CONCEPTO: DEVOLUCION DE DINERO, CUENTA DE DEPOSITO: CUENTA UNICA DEL TESORO</t>
  </si>
  <si>
    <t>00078014205 DEPOSITO DE EFECTIVO, DEPOSITANTE: LILIANA ALEXANDRA VARGAS BUSTILLOS, CONCEPTO: DEVOLUCION DE SALDOS DE FONDOS EN AVANCE, CUENTA DE DEPOSITO: CUENTA UNICA DEL TESORO</t>
  </si>
  <si>
    <t>00020051101 DEPOSITO DE EFECTIVO, DEPOSITANTE: WILLIAM MALDONADO, CONCEPTO: REVERSION, CUENTA DE DEPOSITO: CUENTA UNICA DEL TESORO</t>
  </si>
  <si>
    <t>00099021001 DEPOSITO DE EFECTIVO, DEPOSITANTE: FUNDACION GRIGADA MEDICA CUBANA, CONCEPTO: DEVOLUCION POR CONCEPTO DE GAS LUCUADO CORRESPONDIENTE AL MES AGOSTO, CUENTA DE DEPOSITO: CUENTA UNICA DEL TESORO</t>
  </si>
  <si>
    <t>00099021001 DEPOSITO DE EFECTIVO, DEPOSITANTE: FUNDACION GRIGADA MEDICA CUBANA, CONCEPTO: DEVOLUCION POR CONCEPTO DE TASAS(PEAJES) CORRESPONDIENTE AL MES DE AGOSTO, CUENTA DE DEPOSITO: CUENTA UNICA DEL TESORO</t>
  </si>
  <si>
    <t>00099021001 DEPOSITO DE EFECTIVO, DEPOSITANTE: FUNDACION GRIGADA MEDICA CUBANA, CONCEPTO: DEV. POR CONCEPTO DE COMBUSTIBLE,LUBRICANTES CORRESP. AL MES AGOSTO, CUENTA DE DEPOSITO: CUENTA UNICA DEL TESORO</t>
  </si>
  <si>
    <t>00099021001 DEPOSITO DE EFECTIVO, DEPOSITANTE: JANETH MERCY FELIPEZ RIOS, CONCEPTO: DEVOLUCION DE VIATICOS, CUENTA DE DEPOSITO: CUENTA UNICA DEL TESORO</t>
  </si>
  <si>
    <t>00099021001 DEPOSITO DE EFECTIVO, DEPOSITANTE: FUNDACION GRIGADA MEDICA CUBANA, CONCEPTO: DEVOLUCION POR CONCEPTO DE COMUNICACIONES CORRESPONDIENTE AL MES DE AGOSTO, CUENTA DE DEPOSITO: CUENTA UNICA DEL TESORO</t>
  </si>
  <si>
    <t>00099021001 DEPOSITO DE EFECTIVO, DEPOSITANTE: FUNDACION GRIGADA MEDICA CUBANA, CONCEPTO: DEVOLUCION POR CONCEPTO DE ALIMENTO CORRESPONDIENTE MES DE AGOSTO, CUENTA DE DEPOSITO: CUENTA UNICA DEL TESORO</t>
  </si>
  <si>
    <t>00099021001 DEPOSITO DE EFECTIVO, DEPOSITANTE: FUNDACION GRIGADA MEDICA CUBANA, CONCEPTO: DEV.POR CONCEPTO DE MANTENIMIENTO Y REPARACION DE MUEBLES Y ENSERES CORRESP.MES AGOSTO, CUENTA DE DEPOSITO: CUENTA UNICA DEL TESORO</t>
  </si>
  <si>
    <t>00099021001 DEPOSITO DE EFECTIVO, DEPOSITANTE: FUNDACION GRIGADA MEDICA CUBANA, CONCEPTO: DEVOLUCION POR CONCEPTO DE MANTENIMIENTO Y REPARACION DE VEHICULOS CORRESP.MES AGOSTO, CUENTA DE DEPOSITO: CUENTA UNICA DEL TESORO</t>
  </si>
  <si>
    <t>00593019201 DEPOSITO DE EFECTIVO, DEPOSITANTE: EMPRESA ESTATAL YACANA, CONCEPTO: REVERSION DEL SUELDO DE DIEGO ANGEL CANAVIRI MAMANI JUNIO/2018, CUENTA DE DEPOSITO: CUENTA UNICA DEL TESORO</t>
  </si>
  <si>
    <t>00593019201 DEPOSITO DE EFECTIVO, DEPOSITANTE: EMPRESA ESTATAL YACANA, CONCEPTO: REVERSION DEL SUELDO DE DIEGO ANGEL CANAVIRI MAMANI ( JULIO/2018), CUENTA DE DEPOSITO: CUENTA UNICA DEL TESORO</t>
  </si>
  <si>
    <t>00046114201 DEPOSITO DE EFECTIVO, DEPOSITANTE: PUERTA  MORALES ARNOLFO HERNAN, CONCEPTO: DEVOLUCION DE RECURSOS DE C31-854, CUENTA DE DEPOSITO: CUENTA UNICA DEL TESORO</t>
  </si>
  <si>
    <t>00041031107 DEPOSITO DE EFECTIVO, DEPOSITANTE: LUIS ESTEBAN FLORES SAMO, CONCEPTO: DEVOLUCION EXCEDENTE EN PASAJES, CUENTA DE DEPOSITO: CUENTA UNICA DEL TESORO</t>
  </si>
  <si>
    <t>00010011102 DEPOSITO DE EFECTIVO, DEPOSITANTE: QUISPE CORONEL SERGIO ANTONIO  363563, CONCEPTO: PASAPORTE, CUENTA DE DEPOSITO: CUENTA UNICA DEL TESORO</t>
  </si>
  <si>
    <t>00010011102 DEPOSITO DE EFECTIVO, DEPOSITANTE: NOYA ARTEAGA JUAN OSCAR N° 362723, CONCEPTO: PASAPORTE, CUENTA DE DEPOSITO: CUENTA UNICA DEL TESORO</t>
  </si>
  <si>
    <t>00206018009 DEP.DE CHEQ.AJENOS,RET.DE CAM.,CONCEPTO: RECURSOS DE DONACION UNICEF PARA EJECUCION,DEP.: INSTITUTO NACIONAL DE ESTADISTICA , PROCEDENCIA: BANCO UNION S.A., CHEQUE: 4791, FECHA DE EMISION:17/09/2018</t>
  </si>
  <si>
    <t>00086071101 DEP.DE CHEQ.AJENOS,RET.DE CAM.,CONCEPTO: EJECUCION DE POLIZA POR INCUMPLIMIENTO,DEP.: NACIONAL SEGUROS PATRIMONIALES Y FINANZAS S.A. , PROCEDENCIA: BANCO NACIONAL DE BOLIVIA S.A., CHEQUE: 312745, FECHA DE EMISION:30/08/2018</t>
  </si>
  <si>
    <t>00035031101 DEP.DE CHEQ.AJENOS,RET.DE CAM.,CONCEPTO: ALQUILER DE PARQUEO SEPTIEMBRE 2018 OSCAR GALLARDO,DEP.: UNIDAD DE COORDINACION DE PROG Y PROY UCPP , PROCEDENCIA: BANCO UNION S.A., CHEQUE: 1347, FECHA DE EMISION:14/09/2018</t>
  </si>
  <si>
    <t>00035031101 DEP.DE CHEQ.AJENOS,RET.DE CAM.,CONCEPTO: VENTA DE ENTRADAS KICK BOXING INTERNACIONAL,DEP.: UNIDAD DE COORDINACION DE PROG Y PROY UCPP , PROCEDENCIA: BANCO UNION S.A., CHEQUE: 1346, FECHA DE EMISION:14/09/2018</t>
  </si>
  <si>
    <t>00035031101 DEP.DE CHEQ.AJENOS,RET.DE CAM.,CONCEPTO: ALQUILER SALA DE EXPOSICION E-1 BLOQUE ROJO FERIA EXPO BOLIVIA MINERA,DEP.: UNIDAD DE COORDINACION DE PROG Y PROY UCPP , PROCEDENCIA: BANCO UNION S.A., CHEQUE: 1342, FECHA DE EMISION:13/09/2018</t>
  </si>
  <si>
    <t>00035031101 DEP.DE CHEQ.AJENOS,RET.DE CAM.,CONCEPTO: INGRESO ALQUILER PARQUEO CAMPO FERIAL CHUQUIAGO MARKA AGOSTO 2018,DEP.: UNIDAD DE COORDINACION DE PROG Y PROY UCPP , PROCEDENCIA: BANCO UNION S.A., CHEQUE: 1350, FECHA DE EMISION:14/09/2018</t>
  </si>
  <si>
    <t>00290012001 DEP.DE CHEQ.AJENOS,RET.DE CAM.,CONCEPTO: DEP P/ REGULA GGSCZ DE RETENCION 7% CONSULTORA DE LINEA NOV Y DIC /2012 POR EASBA S/G C-31 SIPN° 262,DEP.: SERVICIO DE IMPUESTOS NACIONALES</t>
  </si>
  <si>
    <t>00016121101 DEP.DE CHEQ.AJENOS,RET.DE CAM.,CONCEPTO: TRANSFERENCIA LIB N° 00016121101 ESCUELA SUPERIOR DE FORMACION DE MAESTRAS Y MAESTROS TECNOLOGICO HU,DEP.: ESC SUP DE FORM MAESTRAS Y MAESTROS TECNOL HUM</t>
  </si>
  <si>
    <t>00099021001 DEP.DE CHEQ.AJENOS,RET.DE CAM.,CONCEPTO: DEVOLUCION DE FONDOS,DEP.: MINISTERIO DE EDUCACION , PROCEDENCIA: BANCO UNION S.A., CHEQUE: 22717, FECHA DE EMISION:17/09/2018</t>
  </si>
  <si>
    <t>00016131101 DEP.DE CHEQ.AJENOS,RET.DE CAM.,CONCEPTO: TRANSFERENCIA A LA LIBRETA ESFM ANGEL MENDOZA JUSTINIANO,DEP.: MINISTERIO DE EDUCACION , PROCEDENCIA: BANCO UNION S.A., CHEQUE: 22720, FECHA DE EMISION:18/09/2018</t>
  </si>
  <si>
    <t>00578012002 DEP.DE CHEQ.AJENOS,RET.DE CAM.,CONCEPTO: REVERSION,DEP.: BOLIVIANA DE AVIACION , PROCEDENCIA: BANCO UNION S.A., CHEQUE: 2602, FECHA DE EMISION:12/09/2018</t>
  </si>
  <si>
    <t>00099021001 DEP.DE CHEQ.AJENOS,RET.DE CAM.,CONCEPTO: DEVOLUCION PASAJES Y VIATICOS - VICTOR DOUGLAS ARIAS DAVALOS,DEP.: APS , PROCEDENCIA: BANCO UNION S.A., CHEQUE: 4207, FECHA DE EMISION:13/09/2018</t>
  </si>
  <si>
    <t>00099021001 DEPOSITO DE EFECTIVO, DEPOSITANTE: SENASIR, CONCEPTO: DEVOLUCION DE RENTA DE MES DE DICIEMBRE 2016, CUENTA DE DEPOSITO: CUENTA UNICA DEL TESORO</t>
  </si>
  <si>
    <t>00580012001 DEPOSITO DE EFECTIVO, DEPOSITANTE: JORGE WALDEMAR YAÑEZ MEJIA, CONCEPTO: DEVOLUCION DE PASAJES, CUENTA DE DEPOSITO: CUENTA UNICA DEL TESORO</t>
  </si>
  <si>
    <t>00580012001 DEPOSITO DE EFECTIVO, DEPOSITANTE: JUAN CARLOS HUANCA CANAVIRI, CONCEPTO: DEVOLUCION DE PASAJES, CUENTA DE DEPOSITO: CUENTA UNICA DEL TESORO</t>
  </si>
  <si>
    <t>De: 00099024113 Transferencia en cumplimiento al DS N°0913 de 15/06/2011 y el Convenio Interinstitucional de Financiamiento UPRE-CIF-021/2014, suscrito entre la UPRE y el GAM de Oruro, proyecto “Construcción Complejo Deportivo Evo Morales Ayma San Miguel de Oruro II - Oruro”, correspondiente a saldos no ejecutado gestión 2015, según la UPRE.</t>
  </si>
  <si>
    <t>De: 00099024113 Transferencia en cumplimiento al DS N°0913 de 15/06/2011 y el Convenio Interinstitucional de Financiamiento UPRE-CIF-039/13, suscrito entre la UPRE y el GAM de Oruro, proyecto “Construcción Centro Promocional en Artesanía en Miniatura del Calvario – Municipio de Oruro”, correspondiente a saldos no ejecutado gestión 2017, según la UPRE.</t>
  </si>
  <si>
    <t>VENTA DE DIVISAS CON TRANSFERENCIA DE FONDOS A SOLICITUD DE MINISTERIO DE ECONOMIA Y FINANZAS PUBLICAS SEGUN SOLICITUD 5931 REF: PAGO DE MEMBRESIA A LA ASOCIACION DE FERIAS INTERNACIONALES DE AMERICA AFIDA DEL CAMPO FERIAL CHUQUIAGO MARKA DE LA GESTION 2017, SEGUN FACTURA NO 209, CONFORME A INFORME LIB. 00099021001 TGN-RECURSOS ORDINARIOS (3987)</t>
  </si>
  <si>
    <t>VENTA DE DIVISAS CON TRANSFERENCIA DE FONDOS A SOLICITUD DE DIRECCION ESTRATEGICA DE REIVINDICACION MARITIMA DIREMAR SEGUN SOLICITUD 5934 REF: PAGO AL ASESOR ANTONIO REMIRO BROTONS POR ASESORAMIENTO EN MATERIA DE DERECHO INTERNACIONAL SOLICITADO CON INFORME CONJUNTO IC DIREMAR INS N 070 2018 EQUIV LIB. 00099021001 TGN-RECURSOS ORDINARIOS (3987)</t>
  </si>
  <si>
    <t>VENTA DE DIVISAS CON TRANSFERENCIA DE FONDOS A SOLICITUD DE DIRECCION ESTRATEGICA DE REIVINDICACION MARITIMA DIREMAR SEGUN SOLICITUD 5934 REF: PAGO AL ASESOR ANTONIO REMIRO BROTONS POR ASESORAMIENTO EN MATERIA DE DERECHO INTERNACIONAL SOLICITADO CON INFORME CONJUNTO IC DIREMAR INS N 070 2018 EQUIV LIB. 00099021001 TGN-RECURSOS ORDINARIOS (3987) POR DIFERENCIAL CAMBIARIO</t>
  </si>
  <si>
    <t>VENTA DE DIVISAS CON TRANSFERENCIA DE FONDOS A SOLICITUD DE MINISTERIO DE ECONOMIA Y FINANZAS PUBLICAS SEGUN SOLICITUD 5930 REF: PAGO DE MEMBRESIA A LA ASOCIACION DE FERIAS INTERNACIONALES DE AMERICA AFIDA PARA LA GESTION 2018, SEGUN FACTURA NO 439, CONFORME A INFORME MEFP/UCPP/UCF/INF NO 14/2018 Y LIB. 00099021001 TGN-RECURSOS ORDINARIOS (3987)</t>
  </si>
  <si>
    <t>VENTA DE DIVISAS CON TRANSFERENCIA DE FONDOS A SOLICITUD DE MINISTERIO DE RELACIONES EXTERIORES SEGUN SOLICITUD 5924 REF: PAGO DE HABERES Y COSTO DE VIDA AL PERSONAL DEL SERVICIO DIPLOMATICO CONSULAR Y AGREGADOS COMERCIALES CORRESPONDIENTE AL MES DE AGOSTO 2018 SEGUN PLANILLA DE RRHH N 081801. LIB. 00099021001 TGN-RECURSOS ORDINARIOS (3987)</t>
  </si>
  <si>
    <t>De: 00513012004 A requerimiento de Yacimientos Petrolíferos Fiscales Bolivianos, con nota CITE: YPFB/DFC - N° 1845 URT-0971/2018, y en virtud a la nota interna CITE: MEFP/VPCF/DGCF/UCCF Nº 980/2018 de la Dirección General de Contabilidad Fiscal del Ministerio de Economía y Finanzas Públicas, en la cual solicita la devolución de depósito erróneo, H.R. 6-24594-R/4207.</t>
  </si>
  <si>
    <t>De: 00513012004 A requerimiento de Yacimientos Petrolíferos Fiscales Bolivianos, con nota CITE: YPFB/DFC - N° 1846 URT-0972/2018, y en virtud a la nota interna CITE: MEFP/VPCF/DGCF/UCCF Nº 979/2018 de la Dirección General de Contabilidad Fiscal del Ministerio de Economía y Finanzas Públicas, en la cual solicita la devolución de depósito erróneo, H.R. 6-24593-R/4227.</t>
  </si>
  <si>
    <t>De: 00513012004 Transferencia que efectuamos a requerimiento de Yacimientos Petrolíferos Fiscales Bolivianos según nota CITE: YPFB/DFC-1895 URT-1004/2018 y en virtud a la nota interna CITE: MEFP/VPCF/DGCF/UCCF No.992/2017 de la Dirección General de Contabilidad Fiscal de esta Cartera de Estado y de acuerdo al Comprobante de Ejecución de Recursos (Formulario C-21) No.103. Sin Imputación Presupuestaria.H.R. 6-25443-R/4381-R</t>
  </si>
  <si>
    <t>De: 00513012004 Transferencia que efectuamos a requerimiento de Yacimientos Petrolíferos Fiscales Bolivianos según nota CITE: YPFB/DFC-1847 URT-0973/2018 y en virtud a la nota interna CITE: MEFP/VPCF/DGCF/UCCF No.1004/2018 de la Dirección General de Contabilidad Fiscal de esta Cartera de Estado y de acuerdo al Comprobante de Ejecución de Recursos (Formulario C-21) No.95. Sin Imputación Presupuestaria.H.R. 6-24595-R/4206-R</t>
  </si>
  <si>
    <t>De: 00513012002 Transferencia que efectuamos a requerimiento de Yacimientos Petrolíferos Fiscales Bolivianos según nota CITE: YPFB/DFC-1882 URT-0998/2018 y en virtud a la nota interna CITE: MEFP/VPCF/DGCF/UCCF No.1003/2018 de la Dirección General de Contabilidad Fiscal de esta Cartera de Estado y de acuerdo al Comprobante de Ejecución de Recursos (Formulario C-21) No.99. Sin Imputación Presupuestaria.H.R. 6-25140-R/4324-R</t>
  </si>
  <si>
    <t>De: 00513012004 Transferencia que efectuamos a solicitud de Yacimientos Petrolíferos Fiscales Bolivianos mediante nota CITE: YPFB/DFC-1883 URT-0999/2018 H.R. 6-25141-R</t>
  </si>
  <si>
    <t>PAGO A BID PRÉSTAMO 1075-SF-BO VCTO. 18-09-2018 POR CUENTA DE FNDR SEGÚN COD. LIQ. 011238 DE FECHA 17-09-2018, VALOR 18-09-2018 CAPITAL USD 42.924,39 INTERESES USD 19.907,51 LIBRETA N°00099021001 TGN-RECURSOS ORDINARIOS - 3987-MDRI</t>
  </si>
  <si>
    <t>TRANSFERENCIA DEL EXTERIOR SEGUN SWIFT 13130 DE FECHA 18/09/2018 ORDENANTE: EMBAIXADA DA REP. DA BOLIVIA BRASILIA DF BRASIL REF.: GESTORIA CONSULAR LIB. 00010011102 MIN.RELACIONES EXTERIORES - GESTORIA CONSULAR LEY Nº 3108</t>
  </si>
  <si>
    <t>A:00099021001 Transferencia que realizamos a solicitud de la Unidad de Administración e Información Salarial mediante nota CITE: MEFP/VTCP/DGPOT/UAIS/No. 5283/2018 por concepto de reversión definitiva de las boletas de pago consignadas en el Comprobante de Pago No. 18762 H.R. 6-25083-R</t>
  </si>
  <si>
    <t>A:00041048003 Transferencia que realizamos a solicitud de la Unidad de Administración e Información Salarial mediante nota CITE: MEFP/VTCP/DGPOT/UAIS/No. 5283/2018 por concepto de reversión definitiva de las boletas de pago consignadas en el Comprobante de Pago No. 18762 H.R. 6-25083-R</t>
  </si>
  <si>
    <t>A:00099021001 Transferencia que realizamos a solicitud de la Unidad de Administración e Información Salarial mediante nota CITE: MEFP/VTCP/DGPOT/UAIS/No. 5219/2018 y el Informe MEFP/VTCP/DGPOT/UAIS/No. 202/2018 por concepto de reversión definitiva de las boletas de pago consignadas en el Comprobante de Pago No. 71664 H.R. 6-26156-R</t>
  </si>
  <si>
    <t>A:00373024105 DESEMBOLSO AL FONDO DE DESARROLLO INDÍGENA PARA PROGRAMAS Y/O PROYECTOS DE LOS GOBIERNOS AUTÓNOMOS MUNICIPALES DEL DEPARTAMENTO DE COCHABAMBA S/G NOTA CITE: FDI/DGE/EXT/Nº420/2018 E INFORME MEFP/VTCP/DGPOT/UPCFTG/INF/N°109/2018. HR 6-27629-R.</t>
  </si>
  <si>
    <t>COBRO COSTOS DE PAPELERIA SEGUN TRANSFERENCIA DEL EXTERIOR POR ORDEN DE EMBAIXADA DA REP. DA BOLIVIA BRASILIA DF BRASIL REF.: GESTORIA CONSULAR LIB. 00010011102 MIN.RELACIONES EXTERIORES - GESTORIA CONSULAR LEY Nº 3108</t>
  </si>
  <si>
    <t>NUMERO DE LIBRETA CUT: 00046021109 OPERACIÓN E75 TRANSFERENCIA DE LA CUENTA FISCAL BUN A LA CUT EN MN TRANSF.FDOS.SG.INST.ELECT.DE CIERRE ACF/SOL/N.26511/2018 CON ABONO CTA.3987 CUT LBRTA.00046021109</t>
  </si>
  <si>
    <t>TRANSFERENCIA DEL EXTERIOR SEGUN SWIFT 13131 DE FECHA 18/09/2018 ORDENANTE: CONSUALDO DE BOLIVIA EN MENDOZA ARGENTINA LIB. 00010011102 MIN.RELACIONES EXTERIORES - GESTORIA CONSULAR LEY Nº 3108</t>
  </si>
  <si>
    <t>NÚMERO DE LIBRETA CUT: 99031009.00 OPERACIÓN T01 TRANSFERENCIA DE FONDOS A LA CUT - TESORO DIRECTO DE BANCO UNION S.A. A CUENTA UNICA DEL TESORO CON NUMERO DE SOLICITUD = 3082522 Y NUMERO CORRELATIVO = 91320018092018233 TRANSFERENCIA POR OPERACIONES DE VENTA BONOS BTX</t>
  </si>
  <si>
    <t>COBRO COSTOS DE PAPELERIA SEGUN TRANSFERENCIA DEL EXTERIOR POR ORDEN DE CONSUALDO DE BOLIVIA EN MENDOZA ARGENTINA LIB. 00010011102 MIN.RELACIONES EXTERIORES - GESTORIA CONSULAR LEY Nº 3108</t>
  </si>
  <si>
    <t>'COBRO DE'||UTILES DE ÚTILES DE ESCRITORIO POR EL COMPROBANTE NRO. 0932893DE LA FECHA S/G. CORREO ELECTRÓNICO DE YPFB DE F. 23.01.2018 DEBITO DE LA LIBRETA 00513022001 YPFB  OPERACIONES</t>
  </si>
  <si>
    <t>TRANSFERENCIA RECIBIDA DEL EXTERIOR SEGÚN MENSAJES SWIFT Nos. 13177-13165 (REM.EXT.) DE FECHA 18-09-2018 POR DESEMBOLSO DE FONPLATA PRÉSTAMO BOL 30/2017 INFRAESTRUCTURA URBANA DESEMB. NRO. 11 Y 12 LIBRETA N° 00287102001 FPS-RECURSOS PROPIOS REF.: UTILES DE ESCRITORIO</t>
  </si>
  <si>
    <t>||TRANSFERENCIA DE FONDOS S/G MENSAJE SWIFT NRO. 13182 DE LA FECHA. (SECTOR PÚBLICO) DEBITO DE LA LIBRETA 00117012001 DGAC, REPOSICIÓN DE ÚTILES DE ESCRITORIO.</t>
  </si>
  <si>
    <t>||REGISTRO COBRO COMISION AVISO ENMIENDA CARTA DE CREDITO STANDBY BS220.-Y EMISION COMP.CONTABLE BS50.-REF.:GC2009515000280 (BCB:SB-R-2015-49) A/F YACIMIENTOS DE LITIO BOLIVIANOS,S/G SWIFT 13162 ADJ.DE LA FECHA. LIB.00597019202 YLB-DES.INT.SALMUERA SALAR UYUNI PLANTA IND.REF.:COMIS.AV.ENM.SBLC GC2009515000280</t>
  </si>
  <si>
    <t>||TRANSFERENCIA DE FONDOS S/G MENSAJE SWIFT NRO. 13259 DE LA FECHA. (SECTOR PÚBLICO) DEBITO DE LA LIBRETA 00117012001 DGAC, REPOSICIÓN DE ÚTILES DE ESCRITORIO.</t>
  </si>
  <si>
    <t>00099021001 DEPOSITO DE EFECTIVO, DEPOSITANTE: JOSE ESPINOZA AGUILAR  3754131 CB, CONCEPTO: DEVOLUCION POR DOBLE PERCEPCION MES DE ENERO 2018, CUENTA DE DEPOSITO: CUENTA UNICA DEL TESORO</t>
  </si>
  <si>
    <t>00099021001 DEPOSITO DE EFECTIVO, DEPOSITANTE: JOSE ESPINOZA AGUILAR  3754131 CB, CONCEPTO: DEVOLUCION POR DOBLE PERCEPCION MES DE NOVIEMBRE 2017, CUENTA DE DEPOSITO: CUENTA UNICA DEL TESORO</t>
  </si>
  <si>
    <t>00099021001 DEPOSITO DE EFECTIVO, DEPOSITANTE: LIDIA ARAMAYO DE ESCALANTE, CONCEPTO: COMPLEMENTANDO AL DEPÓSITO DE RET.INC SAL.2016 PARA REVERSION  H.R.  25776/2016, CUENTA DE DEPOSITO: CUENTA UNICA DEL TESORO</t>
  </si>
  <si>
    <t>00099021001 DEPOSITO DE EFECTIVO, DEPOSITANTE: REMY CHIPANA, CONCEPTO: DEVOLUCION DE FONDOS C31-136, CUENTA DE DEPOSITO: CUENTA UNICA DEL TESORO</t>
  </si>
  <si>
    <t>00099021001 DEPOSITO DE EFECTIVO, DEPOSITANTE: FRANZ BELLIDO VILLALBA, CONCEPTO: DEVOLUCION DE VIATICOS, CUENTA DE DEPOSITO: CUENTA UNICA DEL TESORO</t>
  </si>
  <si>
    <t>00099021001 DEPOSITO DE EFECTIVO, DEPOSITANTE: WALDO HUMEREZ VILLALOBOS, CONCEPTO: DEVOLUCION PASAJES TERRESTRES, CUENTA DE DEPOSITO: CUENTA UNICA DEL TESORO</t>
  </si>
  <si>
    <t>00099021001 DEPOSITO DE EFECTIVO, DEPOSITANTE: DIEGO ERNESTO JIMENEZ GUACHALLA, CONCEPTO: DEVOLUCION DE VIATICOS Y GASTOS DE REPRESENTACION, CUENTA DE DEPOSITO: CUENTA UNICA DEL TESORO</t>
  </si>
  <si>
    <t>00234014202 DEPOSITO DE EFECTIVO, DEPOSITANTE: FERNANDO ENRIQUE CACERES JEREZ, CONCEPTO: DEV.AL C-31 N° 1150 PARTIDA N° 22210 VIATICOS POR VIAJES AL INTERIOR DEL PAIS, CUENTA DE DEPOSITO: CUENTA UNICA DEL TESORO</t>
  </si>
  <si>
    <t>00526012001 DEPOSITO DE EFECTIVO, DEPOSITANTE: BOLIVIA  TV - LUIS CERRUTO MEDINA, CONCEPTO: DEVOLUCION FONDOS AVANCE, CUENTA DE DEPOSITO: CUENTA UNICA DEL TESORO</t>
  </si>
  <si>
    <t>00292012001 DEPOSITO DE EFECTIVO, DEPOSITANTE: EBER MAMANI TINCUTA, CONCEPTO: CONVENIO ENTRE VIAS BOLIVIA Y FEDERACION 1 RO DE MAYO, CUENTA DE DEPOSITO: CUENTA UNICA DEL TESORO</t>
  </si>
  <si>
    <t>00086011101 DEPOSITO DE EFECTIVO, DEPOSITANTE: PAOLA BOHORQUEZ MORALES, CONCEPTO: RETENCION DE IMPUESTOS FISCALES IVA E IT, CUENTA DE DEPOSITO: CUENTA UNICA DEL TESORO</t>
  </si>
  <si>
    <t>00016018008 DEPOSITO DE EFECTIVO, DEPOSITANTE: MENRRY VASQUEZ REY, CONCEPTO: DEVOLUCION CARGO A CUENTA, CUENTA DE DEPOSITO: CUENTA UNICA DEL TESORO</t>
  </si>
  <si>
    <t>00587012010 DEPOSITO DE EFECTIVO, DEPOSITANTE: JONATHAN MONROY C., CONCEPTO: DEVOLUCION DE CAJA CHICA N 11, CUENTA DE DEPOSITO: CUENTA UNICA DEL TESORO</t>
  </si>
  <si>
    <t>00046021109 DEPOSITO DE EFECTIVO, DEPOSITANTE: TANIA IGNACIO AGOSTOPA, CONCEPTO: REVERSION DE FONDOS EN AVANCE TALLER DE VALIDACION DE GUIAS DE ATENCION C-31 : 3705, CUENTA DE DEPOSITO: CUENTA UNICA DEL TESORO</t>
  </si>
  <si>
    <t>00099021001 DEPOSITO DE EFECTIVO, DEPOSITANTE: MINISTERIO DE DEPORTES, CONCEPTO: DEVOLUCION SALDO NO UTILIZADO TRASLADO OFICINA MINISTERIO DE DEPORTES, CUENTA DE DEPOSITO: CUENTA UNICA DEL TESORO</t>
  </si>
  <si>
    <t>00046024204 DEPOSITO DE EFECTIVO, DEPOSITANTE: TANIA IGNACIO AGOSTOPA, CONCEPTO: REVERSION DE FONDOS EN AVANCE TALLER DE VALIDACION DE GUIAS DE ATENCION  C-31 : 4448, CUENTA DE DEPOSITO: CUENTA UNICA DEL TESORO</t>
  </si>
  <si>
    <t>00099021001 DEPOSITO DE EFECTIVO, DEPOSITANTE: A P S, CONCEPTO: DEVOLUCION PAGO EN DEMASIA  ENTEL, CUENTA DE DEPOSITO: CUENTA UNICA DEL TESORO</t>
  </si>
  <si>
    <t>00099021001 DEPOSITO DE EFECTIVO, DEPOSITANTE: JOSE ESPINOZA AGUILAR  3754131 CB, CONCEPTO: DEVOLUCION POR DOBLE PERCEPCION MES DE  DICIEMBRE 2017, CUENTA DE DEPOSITO: CUENTA UNICA DEL TESORO</t>
  </si>
  <si>
    <t>00046024204 DEPOSITO DE EFECTIVO, DEPOSITANTE: PAOLA ADRIANA DE IRAHOLA PERS, CONCEPTO: DESCARGO FONDOS EN AVANCE PARA LA COMPRA DE COMBUSTIBLE, CUENTA DE DEPOSITO: CUENTA UNICA DEL TESORO</t>
  </si>
  <si>
    <t>00020011103 DEPOSITO DE EFECTIVO, DEPOSITANTE: FREDDY FRANCISCO LOAYZA TORREZ, CONCEPTO: REVERSION DE PASAJES PREV. 6704,1, CUENTA DE DEPOSITO: CUENTA UNICA DEL TESORO</t>
  </si>
  <si>
    <t>00020011103 DEPOSITO DE EFECTIVO, DEPOSITANTE: FRADDY FRANCISCO LOAYZA TORREZ, CONCEPTO: REVERSION DE VIATICOS  PREV 6704,1, CUENTA DE DEPOSITO: CUENTA UNICA DEL TESORO</t>
  </si>
  <si>
    <t>00099021001 DEPOSITO DE EFECTIVO, DEPOSITANTE: ADEMAF-VICTOR  CADENAS PALENQUE, CONCEPTO: DEVOLUCION DE RECURSOS PREV 624/2018 D.A.I., CUENTA DE DEPOSITO: CUENTA UNICA DEL TESORO</t>
  </si>
  <si>
    <t>00099021001 DEPOSITO DE EFECTIVO, DEPOSITANTE: ADEMAF-VICTOR  CADENAS PALENQUE, CONCEPTO: DEVOLUCION DE RECURSOS PREV 623/2018 D.A.I, CUENTA DE DEPOSITO: CUENTA UNICA DEL TESORO</t>
  </si>
  <si>
    <t>00526012001 DEPOSITO DE EFECTIVO, DEPOSITANTE: DAVID ROBERTO LANZA ALLEN - BOLIVIA TV, CONCEPTO: DEVOLUCION DE 1 DIA DE VIATICOS, CUENTA DE DEPOSITO: CUENTA UNICA DEL TESORO</t>
  </si>
  <si>
    <t>00526012001 DEPOSITO DE EFECTIVO, DEPOSITANTE: ROCIO GERONIMO EUGENIO - BOLIVIA TV, CONCEPTO: DEVOLUCION DE 1 DIA DE VIATICOS, CUENTA DE DEPOSITO: CUENTA UNICA DEL TESORO</t>
  </si>
  <si>
    <t>00099021001 DEPOSITO DE EFECTIVO, DEPOSITANTE: AYAVIRI CABERO ROLANDO IVAN  CI.  3711470  PT., CONCEPTO: DEVOLUCION, CUENTA DE DEPOSITO: CUENTA UNICA DEL TESORO</t>
  </si>
  <si>
    <t>00099021001 DEPOSITO DE EFECTIVO, DEPOSITANTE: JUAN JOSUE BUTRON VELARDE, CONCEPTO: DEVOLUCION FONDOS EN AVANCE, CUENTA DE DEPOSITO: CUENTA UNICA DEL TESORO</t>
  </si>
  <si>
    <t>00099021001 DEPOSITO DE EFECTIVO, DEPOSITANTE: AGENCIA BOL.DE CORREOS-MONICA QUISPE SANCHEZ, CONCEPTO: DEVOLUCION DE FONDOS EN AVANCE, CUENTA DE DEPOSITO: CUENTA UNICA DEL TESORO</t>
  </si>
  <si>
    <t>00373024103 DEPOSITO DE EFECTIVO, DEPOSITANTE: PROY. APOYO A LA CRIANZA DE OVINOS COLLANA ""BS"", CONCEPTO: DEVOLUCION DE SALDOS NO EJECUTADOS DEL PROYECTO OVINO COLLANA ""BS"", CUENTA DE DEPOSITO: CUENTA UNICA DEL TESORO</t>
  </si>
  <si>
    <t>00660012002 DEP.DE CHEQ.AJENOS,RET.DE CAM.,CONCEPTO: REVERSION ANTICIPADA JUNIO 2018 COCHABAMBA, RAFAEL TERRAZAS,DEP.: ORGANO JUDICIAL - DAF NACIONAL , PROCEDENCIA: BANCO UNION S.A., CHEQUE: 2610, FECHA DE EMISION:17/09/2018</t>
  </si>
  <si>
    <t>00660012002 DEP.DE CHEQ.AJENOS,RET.DE CAM.,CONCEPTO: REVERSION ANTICIPADA JUNIO 2018 COCHABAMBA RAFAEL TERRAZAS,DEP.: ORGANO JUDICIAL - DAF NACIONAL , PROCEDENCIA: BANCO UNION S.A., CHEQUE: 2609, FECHA DE EMISION:17/09/2018</t>
  </si>
  <si>
    <t>00099021001 DEP.DE CHEQ.AJENOS,RET.DE CAM.,CONCEPTO: REEMBOLSO SUBSIDIO INCAPACIDAD TEMPORAL,DEP.: CONTRALORIA GENERAL DEL ESTADO , PROCEDENCIA: BANCO UNION S.A., CHEQUE: 5835, FECHA DE EMISION:18/09/2018</t>
  </si>
  <si>
    <t>00206012001 DEP.DE CHEQ.AJENOS,RET.DE CAM.,CONCEPTO: DEP. POR VENTA  CHUQUISACA PERIODO AGOSTO /2018,DEP.: INE , PROCEDENCIA: BANCO UNION S.A., CHEQUE: 4799, FECHA DE EMISION:17/09/2018</t>
  </si>
  <si>
    <t>00206012001 DEP.DE CHEQ.AJENOS,RET.DE CAM.,CONCEPTO: DEP POR VENTAS SANTA CRUZ PERIODO AGOSTO/2018,DEP.: INE , PROCEDENCIA: BANCO UNION S.A., CHEQUE: 4798, FECHA DE EMISION:17/09/2018</t>
  </si>
  <si>
    <t>00206012001 DEP.DE CHEQ.AJENOS,RET.DE CAM.,CONCEPTO: DEP. POR VENTAS COCHABAMBA PERIODO AGOSTO/2018,DEP.: INE , PROCEDENCIA: BANCO UNION S.A., CHEQUE: 4797, FECHA DE EMISION:17/09/2018</t>
  </si>
  <si>
    <t>00099021001 DEP.DE CHEQ.AJENOS,RET.DE CAM.,CONCEPTO: RECURSOS POR EJECUCION DE POLIZA DE GARANTIA POR INCUMPLIMIENTO DE CONTRATO A LA EMPRESA SEDEVLAID,DEP.: CAMARA DE SENADORES , PROCEDENCIA: BANCO UNION S.A., CHEQUE: 7058, FECHA DE EMISION:19/09/2018</t>
  </si>
  <si>
    <t>00513722001 DEP.DE CHEQ.AJENOS,RET.DE CAM.,CONCEPTO: REVERCION DE FONDOS,DEP.: ELVIRA PAULA YUPANQUI CHURA , PROCEDENCIA: BANCO UNION S.A., CHEQUE: 69, FECHA DE EMISION:18/09/2018</t>
  </si>
  <si>
    <t>00099021001 DEPOSITO DE EFECTIVO, DEPOSITANTE: LEINA  MARLENI ENRIQUEZ BELTRAN, CONCEPTO: DEVOLUCION DE PASAJES NO UTILIZADOS, CUENTA DE DEPOSITO: CUENTA UNICA DEL TESORO</t>
  </si>
  <si>
    <t>TRANSFERENCIA DE FONDOS AL EXTERIOR A SOLICITUD DE TESORO GENERAL DE LA NACION SEGUN SOLICITUD 5938 REF: PAGO AL INSTITUTO INTERAMERICANO DE COOPERACION AGRICOLA (IICA), POR CONCEPTO DE MEMBRESIA POR USD17.000,00, SEGUN SOLICITUD VRE-DGRM-CS-156/2018. LIB. 00099021001 TGN-RECURSOS ORDINARIOS (3987)</t>
  </si>
  <si>
    <t>TRANSFERENCIA DE FONDOS AL EXTERIOR A SOLICITUD DE TESORO GENERAL DE LA NACION SEGUN SOLICITUD 5937 REF: REF. FCTC, PAGO AL CONVENIO MARCO DE CONTROL DE TABACO (CMCT), POR CONCEPTO DE MEMBRESIA POR USD1.358,00, SEGUN SOLICITUD VRE-DGRM-CS-130/2018. LIB. 00099021001 TGN-RECURSOS ORDINARIOS (3987)</t>
  </si>
  <si>
    <t>TRANSFERENCIA DE FONDOS AL EXTERIOR A SOLICITUD DE TESORO GENERAL DE LA NACION SEGUN SOLICITUD 5936 REF: PAGO AL CENTRO LATINOAMERICANO DE ADMINISTRACION PARA EL DESARROLLO (CLAD), POR CONCEPTO DE MEMBRESIA POR USD18.900,00, SEGUN SOLICITUD VRE-DGRM-CS-127/2018. LIB. 00099021001 TGN-RECURSOS ORDINARIOS (3987)</t>
  </si>
  <si>
    <t>TRANSFERENCIA DE FONDOS AL EXTERIOR A SOLICITUD DE TESORO GENERAL DE LA NACION SEGUN SOLICITUD 5939 REF: PAGO AL SISTEMA ECONOMICO LATINOAMERICANO Y DEL CARIBE (SELA), POR CONCEPTO DE MEMBRESIA POR USD22.068,07, SEGUN SOLICITUD VRE-DGRM-CS-160/2018. LIB. 00099021001 TGN-RECURSOS ORDINARIOS (3987)</t>
  </si>
  <si>
    <t>||COBRO NOTIFICACION ENMIENDA CARTAS DE CREDITO STANDBY N° GC2009517000544 Y GC2009517000502 BS220.- C/U Y EMISION DE CBTE CONTABLE BS 50.- LIB. 00597019202 YLB-DES INT. SALMUERA SALAR DE UYUNI PLANTA INDUSTRIAL</t>
  </si>
  <si>
    <t>TRANSFERENCIA DE FONDOS AL EXTERIOR A SOLICITUD DE TESORO GENERAL DE LA NACION SEGUN SOLICITUD 5945 REF: PAGO AL ACUERDO SEDE OFICINA ESTADOS MIEMBROS OEA (FONDO 118-OEA), POR CONCEPTO DE MEMBRESIA POR USD6.000,00, SEGUN SOLICITUD VRE-DGRM-CS-162/2018. LIB. 00099021001 TGN-RECURSOS ORDINARIOS (3987)</t>
  </si>
  <si>
    <t>TRANSFERENCIA DE FONDOS AL EXTERIOR A SOLICITUD DE TESORO GENERAL DE LA NACION SEGUN SOLICITUD 5935 REF: PAGO A CENTRO SUR (CENTRO SUR), POR CONCEPTO DE MEMBRESIA POR USD20.000,00, SEGUN SOLICITUD VRE-DGRM-CS-155/2018. LIB. 00099021001 TGN-RECURSOS ORDINARIOS (3987)</t>
  </si>
  <si>
    <t>TRANSFERENCIA DE FONDOS AL EXTERIOR A SOLICITUD DE TESORO GENERAL DE LA NACION SEGUN SOLICITUD 5943 REF: PAGO A LA FACULTAD LATINOAMERICANA DE CIENCIAS SOCIALES (FLACSO), POR CONCEPTO DE MEMBRESIA POR USD20.000,00, SEGUN SOLICITUD VRE-DGRM-CS-157/2018. LIB. 00099021001 TGN-RECURSOS ORDINARIOS (3987)</t>
  </si>
  <si>
    <t>TRANSFERENCIA DE FONDOS AL EXTERIOR A SOLICITUD DE TESORO GENERAL DE LA NACION SEGUN SOLICITUD 5940 REF: PAGO AL CENTRO REGIONAL PARA EL FOMENTO DEL LIBRO EN AMERICA LATINA Y EL CARIBE (CERLALC), POR CONCEPTO DE MEMBRESIA POR USD7.800,00, SEGUN SOLICITUD VRE-DGRM-CS-159/2018. LIB. 00099021001 TGN-RECURSOS ORDINARIOS (3987)</t>
  </si>
  <si>
    <t>TRANSFERENCIA DE FONDOS AL EXTERIOR A SOLICITUD DE TESORO GENERAL DE LA NACION SEGUN SOLICITUD 5942 REF: PAGO AL ORGANISMO INTERNACIONAL DE ENERGIA ATOMICA (OIEA), POR CONCEPTO DE MEMBRESIA POR EUR2.000,00, SEGUN SOLICITUD VRE-DGRM-CS-201/2018. EQUIVALENTES 2.333,40 USD LIB. 00099021001 TGN-RECURSOS ORDINARIOS (3987)</t>
  </si>
  <si>
    <t>TRANSFERENCIA DE FONDOS AL EXTERIOR A SOLICITUD DE TESORO GENERAL DE LA NACION SEGUN SOLICITUD 5944 REF: PAGO AL PROGRAMA IBEROAMERICANO DE CIENCIA Y TECNOLOGIA PARA EL DESARROLLO (CYTED), POR CONCEPTO DE MEMBRESIA POR USD15.000,00, SEGUN SOLICITUD VRE-DGRM-CS-161/2018. LIB. 00099021001 TGN-RECURSOS ORDINARIOS (3987)</t>
  </si>
  <si>
    <t>'TRANSFERENCIA DE FONDOS||S/G. CITE: MEFP/VTCP/DGCP/UODP-842/2018 DE LA FECHA, DEL MIN.DE ECONOMIA Y FINANZAS PUBLICAS.(HRE-TSO-5134), PAGO BTS EXTRABURSATIL  VENCIMIENTO 20 DE SEPTIEMBRE DE 2018 D.S. N° 1121 DE 11 DE ENERO DE 2012. DEBITO DE LA LIBRETA N° 00099021001, REPOSICION UTILES DE ESCRITORIO.</t>
  </si>
  <si>
    <t>'TRANSFERENCIA DE FONDOS||S/G. CITE: MEFP/VTCP/DGCP/UODP-842/2018 DE LA FECHA, DEL MIN.DE ECONOMIA Y FINANZAS PUBLICAS.(HRE-TSO-5134), PAGO BTS EXTRABURSATIL  VENCIMIENTO 20 DE SEPTIEMBRE DE 2018 D.S. N° 1121 DE 11 DE ENERO DE 2012. DEBITO DE LA LIBRETA N° 00099021001 TGN-RECURSOS ORDINARIOS MN.</t>
  </si>
  <si>
    <t>A:00099021001 TRANSFERENCIA DE RECURSOS A SOLICITUD DEL MINISTERIO DE SALUD CORRESPONDIENTE A SALDOS DE RECURSOS DEL BONO MADRE NIÑO-NIÑA JUANA AZURDUY S/G NOTA CITE: MS/BJA/CE/435/2018. H.R. 6-27474-R.</t>
  </si>
  <si>
    <t>TRANSFERENCIA DEL EXTERIOR SEGUN SWIFT NO.13267 DE FECHA 19/09/2018 ORDENANTE: CONSULADO GERAL DA BOLIVIA (SAO PAULO) LIB. 00340012005 SEGIP - RECAUDACION EXTERIOR - CEDULAS DE IDENTIDAD</t>
  </si>
  <si>
    <t>NUMERO DE LIBRETA CUT: 01500102001 OPERACIÓN E75 TRANSFERENCIA DE LA CUENTA FISCAL BUN A LA CUT EN MN TRANSF.DE FDOS.A SOLICITUD DE PROY.SUCRE CIUDAD UNIV.SG.CITE PSCU-DAF 133/18 CON ABONO CTA 3987 CUT LBRTA.01500102001</t>
  </si>
  <si>
    <t>COBRO COSTOS DE PAPELERIA SEGUN TRANSFERENCIA DEL EXTERIOR POR ORDEN DE CONSULADO GERAL DA BOLIVIA (SAO PAULO) LIB. 00340012003 RECAUDACION EXTRANJERIA - C.I. -L.C.</t>
  </si>
  <si>
    <t>De: 00099024113 Transferencia en cumplimiento al DS N°0913 de 15/06/2011 y el Convenio Intergubernativo de Financiamiento UPRE-CIF-IG 819/2017, suscrito entre la UPRE y el GAM Puerto Suárez, Proyecto “Const. Pavimento Rígido Barrio Los Ángeles Zona Costanera Municipio de Puerto Suarez”, correspondiente al pago de la planilla Nº4, según la UPRE.</t>
  </si>
  <si>
    <t>De: 00099024113 Transferencia en cumplimiento al DS N°0913 de 15/06/2011 y el Convenio Intergubernativo de Financiamiento UPRE-CIF-IG 1075/2017, suscrito entre la UPRE y el GAD Beni, Proyecto “Const. U.E. Arnaldo Lijeron Casanovas – Nueva Trinidad”, correspondiente al pago de la planilla Nº4, según la UPRE.</t>
  </si>
  <si>
    <t>De: 00099024113 Transferencia en cumplimiento al DS N°0913 de 15/06/2011 y el Convenio Intergubernativo de Financiamiento UPRE-CIF-IG 085/2017, suscrito entre la UPRE y el GAM Tarija, Proyecto “Construcción Unidad Educ. Br. San Antonio de la Ciudad de Tarija”, correspondiente al pago de la planilla Nº11, según la UPRE.</t>
  </si>
  <si>
    <t>De: 00099024113 Transferencia en cumplimiento al DS N°0913 de 15/06/2011 y el Convenio Intergubernativo de Financiamiento UPRE-CIF-IG 808/2017, suscrito entre la UPRE y el GAM Pailon, Proyecto “Const. Tinglado y Gradería Barrio Residencial Norte”, correspondiente al pago de la planilla Nº2, según la UPRE.</t>
  </si>
  <si>
    <t>De: 00099024113 Transferencia en cumplimiento al DS N°0913 de 15/06/2011 y el Convenio Intergubernativo de Financiamiento UPRE-CIF-IG 035/2017, suscrito entre la UPRE y el GAM Aiquile, Proyecto “Construcción U.E. Técnico Humanístico Prof. Nabor Quintana Navia Nivel Secundario Municipio Aiquile”, correspondiente al pago de la planilla Nº5, según la UPRE.</t>
  </si>
  <si>
    <t>De: 00099024113 Transferencia en cumplimiento al DS N°0913 de 15/06/2011 y el Convenio Intergubernativo de Financiamiento UPRE-CIF-IG 026/2017, suscrito entre la UPRE y el GAM Chimoré, Proyecto “Construcción Coliseo Municipal Chimoré”, correspondiente al pago de la planilla Nº3, según la UPRE.</t>
  </si>
  <si>
    <t>De: 00099024113 Transferencia en cumplimiento al DS N°0913 de 15/06/2011 y el Convenio Intergubernativo de Financiamiento UPRE-CIF-IG 054/2017, suscrito entre la UPRE y el GAM Padcaya, Proyecto “Construcción Unidad Educativa Oscar Hiza Bastias - La Mamora”, correspondiente al pago de la planilla Nº6, según la UPRE.</t>
  </si>
  <si>
    <t>De: 00099024113 Transferencia en cumplimiento al DS N°0913 de 15/06/2011 y el Convenio Intergubernativo de Financiamiento UPRE-CIF-IG 1059/2017, suscrito entre la UPRE y el GAM Huacaraje, Proyecto “Const. Matadero 4ta Categoría - Municipio de Huacaraje”, correspondiente al pago de la planilla Nº1, según la UPRE.</t>
  </si>
  <si>
    <t>De: 00099024113 Transferencia en cumplimiento al DS N°0913 de 15/06/2011 y el Convenio Intergubernativo de Financiamiento UPRE-CIF-IG/430/2015, suscrito entre la UPRE y el GAM San Julián, Proyecto “Construcción Modulo Unidad Educativa Guillermo Jordán”, correspondiente al pago de la planilla Nº1, según la UPRE.</t>
  </si>
  <si>
    <t>De: 00099024113 Transferencia en cumplimiento al DS N°0913 de 15/06/2011 y el Convenio Intergubernativo de Financiamiento UPRE-CIF-IG 510/2017, suscrito entre la UPRE y el GAM Ichoca, Proyecto “Construcción Unidad Educativa Rosa Belén Comunidad Rosa Belén”, correspondiente al pago de la planilla Nº3 de cierre, según la UPRE.</t>
  </si>
  <si>
    <t>De: 00099024113 Transferencia en cumplimiento al DS N°0913 de 15/06/2011 y el Convenio Intergubernativo de Financiamiento UPRE-CIF-IG 1102/2017, suscrito entre la UPRE y el GAM de Warnes, proyecto “Const. Unidad Educativa El Manantial Warnes”, correspondiente al pago de la planilla Nº 4, según la UPRE.</t>
  </si>
  <si>
    <t>De: 00099024113 Transferencia en cumplimiento al DS N°0913 de 15/06/2011 y el Convenio Intergubernativo de Financiamiento UPRE-CIF-IG/469/2016, suscrito entre la UPRE y el GAM Cobija, Proyecto “Const. Unidad Educativa Cobija ”A” Barrio Conavi”, correspondiente al pago de la planilla Nº8, según la UPRE.</t>
  </si>
  <si>
    <t>De: 00099024113 Transferencia en cumplimiento al DS N°0913 de 15/06/2011 y el Convenio Intergubernativo de Financiamiento UPRE-CIF-IG 830/2017, suscrito entre la UPRE y el GAM San José, Proyecto “Const. Biblioteca Municipal Dr. Pedro Rivero Mercado de San José de Chiquitos”, correspondiente al pago de la planilla Nº3, según la UPRE.</t>
  </si>
  <si>
    <t>De: 00099024113 Transferencia en cumplimiento al DS N°0913 de 15/06/2011 y el Convenio Intergubernativo de Financiamiento UPRE-CIF-IG 472/2017, suscrito entre la UPRE y el GAM de Corocoro, proyecto “Construcción Dos Aulas y Cuatro Ambientes en la Unidad Educativa Topohoco – Corocoro San Andrés de Topohoco”, correspondiente al pago de la planilla Nº 2 de cierre, según la UPRE.</t>
  </si>
  <si>
    <t>De: 00099024113 Transferencia en cumplimiento al DS N°0913 de 15/06/2011 y el Convenio Intergubernativo de Financiamiento UPRE-CIF-IG 863/2017, suscrito entre la UPRE y el GAM Cuatro Cañadas, Proyecto “Const. Bloque Emergencia, Laboratorio y Cocina Comedor Hospital Municipal Cuatro Cañada”, correspondiente al pago de la planilla Nº5, según la UPRE.</t>
  </si>
  <si>
    <t>De: 00099024113 Transferencia en cumplimiento al DS N°0913 de 15/06/2011 y el Convenio Intergubernativo de Financiamiento UPRE-CIF-IG 595/2017, suscrito entre la UPRE y el GAD del Beni, proyecto “Const. Complejo Deportivo de Raquet – Ball Patujú Trinidad - Beni”, correspondiente al pago de la planilla Nº 4, según la UPRE.</t>
  </si>
  <si>
    <t>De: 00099024113 Transferencia en cumplimiento al DS N°0913 de 15/06/2011 y el Convenio Intergubernativo de Financiamiento UPRE-CIF-IG 007/2016 y UPRE-ADENDA-077/2017, suscrito entre la UPRE y el GAR Gran Chaco, Proyecto “Construcción Instituto Tecnológico Industrial Agropecuario Yacuiba”, correspondiente al pago de la planilla Nº17, según la UPRE.</t>
  </si>
  <si>
    <t>De: 00099024113 Transferencia en cumplimiento al DS N°0913 de 15/06/2011 y el Convenio Intergubernativo de Financiamiento UPRE-CIF-IG 509/2017, suscrito entre la UPRE y el GAM de Ichoca, proyecto “Construcción Unidad Educativa Pedro Domingo Murillo Comunidad Franz Tamayo”, correspondiente al pago de la planilla Nº 3 de cierre, según la UPRE.</t>
  </si>
  <si>
    <t>De: 00099024113 Transferencia en cumplimiento al DS N°0913 de 15/06/2011 y el Convenio Intergubernativo de Financiamiento UPRE-CIF-IG 985/2017, suscrito entre la UPRE y el GAM de Arampampa, proyecto “Const. Tinglado y Graderías U.E. Nery Espinoza Mier – Comunidad Coaraca”, correspondiente al pago de la planilla Nº 3, según la UPRE.</t>
  </si>
  <si>
    <t>De: 00099024113 Transferencia en cumplimiento al DS N°0913 de 15/06/2011 y el Convenio Intergubernativo de Financiamiento UPRE-CIF-IG/454/2016, suscrito entre la UPRE y el GAM de San Agustín, proyecto “Const. Unidad Educativa Cerro Gordo Unión Progreso”, correspondiente al pago de la planilla Nº 2 de cierre, según la UPRE.</t>
  </si>
  <si>
    <t>De: 00099024113 Transferencia en cumplimiento al DS N°0913 de 15/06/2011 y el Convenio Intergubernativo de Financiamiento UPRE-CIF-IG 055/2017, suscrito entre la UPRE y el GAM de Tacopaya, proyecto “Construcción Coliseo Municipal de Tacopaya”, correspondiente al pago de la planilla Nº 5, según la UPRE.</t>
  </si>
  <si>
    <t>De: 00099024113 Transferencia en cumplimiento al DS N°0913 de 15/06/2011 y el Convenio Intergubernativo de Financiamiento UPRE-CIF-IG 998/2017, suscrito entre la UPRE y el GAM de Chayanta, proyecto “Const. Tinglado U.E. Llallaguita - Chayanta”, correspondiente al pago de la planilla Nº 4 de cierre, según la UPRE.</t>
  </si>
  <si>
    <t>De: 00099024113 Transferencia en cumplimiento al DS N°0913 de 15/06/2011 y el Convenio Intergubernativo de Financiamiento UPRE-CIF-IG 642/2017, suscrito entre la UPRE y el GAM de Tacachi, proyecto “Construcción Graderías y Cancha Césped Sintético Tacachi”, correspondiente al pago de la planilla Nº 2, según la UPRE.</t>
  </si>
  <si>
    <t>De: 00099024113 Transferencia en cumplimiento al DS N°0913 de 15/06/2011 y el Convenio Interinstitucional de Financiamiento UPRE-CIF-663/2014, suscrito entre la UPRE y el GAM de Atocha, proyecto “Construcción Coliseo Cerrado Animas”, correspondiente al pago de la Planilla Nº 5 de cierre, según la UPRE.</t>
  </si>
  <si>
    <t>De: 00099024113 Transferencia en cumplimiento al DS N°0913 de 15/06/2011 y el Convenio Intergubernativo de Financiamiento UPRE-CIF-IG 003/2017, suscrito entre la UPRE y el GAM de Yacuiba, proyecto “Construcción U.E. Tierras Nuevas”, correspondiente al pago de la planilla Nº 13, según la UPRE.</t>
  </si>
  <si>
    <t>De: 00099024113 Transferencia en cumplimiento al DS N°0913 de 15/06/2011 y el Convenio Intergubernativo de Financiamiento UPRE-CIF-IG 857/2017, suscrito entre la UPRE y el GAM de San Ramón, proyecto “Construcción Centro de Salud de 1er. Nivel con Internación – Municipio San Ramón”, correspondiente al pago de la planilla Nº 2, según la UPRE.</t>
  </si>
  <si>
    <t>De: 00099024113 Transferencia en cumplimiento al DS N°0913 de 15/06/2011 y el Convenio Intergubernativo de Financiamiento UPRE-CIF-IG 953/2017, suscrito entre la UPRE y el GAM de Chaqui, proyecto “Construcción Bloque de Aulas U.E. Villa Imperial Chaqui Baños”, correspondiente al pago de la planilla Nº 3 de cierre, según la UPRE.</t>
  </si>
  <si>
    <t>De: 00099024113 Transferencia en cumplimiento al DS N°0913 de 15/06/2011 y el Convenio Intergubernativo de Financiamiento UPRE-CIF-IG 1021/2017, suscrito entre la UPRE y el GAM de Villa Tunari, proyecto “Construcción Centro de Salud con Internación 1º de Mayo D - 2”, correspondiente al pago de la planilla Nº 5, según la UPRE.</t>
  </si>
  <si>
    <t>De: 00099024113 Transferencia en cumplimiento al DS N°0913 de 15/06/2011 y el Convenio Intergubernativo de Financiamiento UPRE-CIF-IG 941/2017, suscrito entre la UPRE y el GAM de Sacaca (Villa de Sacaca), proyecto “Construcción 6 Aulas U.E. Tarwachapi”, correspondiente al pago de la planilla Nº 2 de cierre, según la UPRE.</t>
  </si>
  <si>
    <t>NUMERO DE LIBRETA CUT: 03420102001 OPERACIÓN E18 TRANSFERENCIA DEL SISTEMA FINANCIERO POR CUENTA DE TERCEROS A LA CUT TRANSFERENCIA DE RECUROS DEL FIDEICOMISO AEVIVIENDA</t>
  </si>
  <si>
    <t>NUMERO DE LIBRETA CUT: 00099021001 OPERACIÓN E18 TRANSFERENCIA DEL SISTEMA FINANCIERO POR CUENTA DE TERCEROS A LA CUT A solicitud de AFP Prevision, Devolucion de pagos CC no cobranos por afiliados civiles y Militares Mayo 2018</t>
  </si>
  <si>
    <t>NUMERO DE LIBRETA CUT: 00099021001 OPERACIÓN E18 TRANSFERENCIA DEL SISTEMA FINANCIERO POR CUENTA DE TERCEROS A LA CUT a Solicitud de AFP Prevision, Devolucion de pagos en exceso Gobierno Autonomo Departamental de Potosi</t>
  </si>
  <si>
    <t>||RESPUESTA A DEBITO DEL BANQUERO SEG. MENSAJE SWIFT 13289 DE LA FECHA. REF.: COBRO COMISION POR TRANSF. DE EUR 20,992,11 DEL 17/09/2018 SEG. SOLICITUD DE DIREMAR POR PAGO A VAN DE KAMP POR IMPRESION CONTRA MEMORIA LIBRETA 00099021001 TGN-RECURSOS ORDINARIOS REF.: UTILES DE ESCRITORIO</t>
  </si>
  <si>
    <t>VENTA DE DIVISAS A SOLICITUD DE MINISTERIO DE LA PRESIDENCIA SEGUN SOLICITUD 5956 REF: DIVISAS USD 35,000 REQUERIMIENTO PARA VIAJE AL EXTERIOR QUE REALIZARA S.E. Y COMITIVA A NUEVA YORK EEUU DEL 24 AL 27 SEPTIEMBRE 2018. LOS FONDOS SERAN ENTREGADOS AL SR. OMAR ROBERTO CARY ROMANO MIN.PRESIDENCIA. LIB. 00099021001 TGN-RECURSOS ORDINARIOS (3987)</t>
  </si>
  <si>
    <t>||RESPUESTA A DEBITO DEL BANQUERO SEG. MENSAJE SWIFT 13289 DE LA FECHA. REF.: COBRO COMISION POR TRANSF. DE EUR 20,992,11 DEL 17/09/2018 SEG. SOLICITUD DE DIREMAR POR PAGO A VAN DE KAMP POR IMPRESION CONTRA MEMORIA LIBRETA 00099021001 TGN-RECURSOS ORDINARIOS</t>
  </si>
  <si>
    <t>TRANSFERENCIA DEL EXTERIOR SEGUN SWIFT 13326 DE FECHA 19/09/2018 ORDENANTE: EMBAJADA DE BOLIVIA EN MEXICO REF.: AGOSTO 2018 LIB. 00010011102 MIN.RELACIONES EXTERIORES - GESTORIA CONSULAR LEY Nº 3108</t>
  </si>
  <si>
    <t>||TRASNFERENCIA DE FONDOS SG CITE: FSFADM028/18, RECIBIDA EN LA FECHA (TRAM-TSO-5136) REF: TRANSFERENCIA AL TGN LA AMORTIZACIÓN DE CAPITAL DE COOP. PAULO VI DE AGOSTO/2018 DEL PRPC TGN 9°. ABONO EN LA LIBRETA N° 00099021001 TGN-RECURSOS ORDINARIOS.</t>
  </si>
  <si>
    <t>COBRO COSTOS DE PAPELERIA SEGUN TRANSFERENCIA DEL EXTERIOR POR ORDEN DE EMBAJADA DE BOLIVIA EN MEXICO REF.: AGOSTO 2018 LIB. 00010011102 MIN.RELACIONES EXTERIORES - GESTORIA CONSULAR LEY Nº 3108</t>
  </si>
  <si>
    <t>||TRANSFERENCIA AL TGN P/PAGO BONO "JUANA AZURDUY" P/AGOSTO 2018, S/G ART.8 LEY 211, DISPOSICIÓN FINAL 4°LEY 1006 Y ART.24 DEL D.S. 3448, INSTRUC. DE H.R. BCB-HRE-TGL-2018-13663, NOTA MEFP/VTCP/DGPOT/UPCFTGN/N°2124/2018, DECISIÓN PRESIDENCIAL N°05/17 Y FT N°9/18 DE LA GADM. TRANSFERENCIA A LA CUENTA UNICA DEL TESORO,LIBRETA 00099021001 TGN - RECURSOS ORDINARIOS</t>
  </si>
  <si>
    <t>'COBRO DE'||UTILES DE ESCRITORIO POR EL COMPROBANTE CONTABLE NRO. 0933017 DE LA FECHA. SEGÚN CORREO ELECTRÓNICO DE YPFB DE F. 23/01/2018. DEBITO DE LA LIBRETA 00513022001 YPFB  OPERACIONES.</t>
  </si>
  <si>
    <t>||TRANSFERENCIA DE FONDOS S/G MENSAJE SWIFT NRO. 13321 DE LA FECHA. (SECTOR PÚBLICO) DEBITO DE LA LIBRETA 00117012001 DGAC, REPOSICIÓN DE ÚTILES DE ESCRITORIO.</t>
  </si>
  <si>
    <t>||TRANSFERENCIA DE FONDOS S/G. MENSAJES SWIFT NROS. 13274 Y 13263 DE LA FECHA. (SECTOR PÚBLICO). DEBITO DE LA LIBRETA 00117012001 DGAC, REPOSICION UTILES DE ESCRITORIO.</t>
  </si>
  <si>
    <t>00099021001 DEPOSITO DE EFECTIVO, DEPOSITANTE: SEGUNDA DIVISION DEL EJERCITO, CONCEPTO: REVERSION SERVICIOS BASICOS MES AGOSTO-18, CUENTA DE DEPOSITO: CUENTA UNICA DEL TESORO</t>
  </si>
  <si>
    <t>00099021001 DEPOSITO DE EFECTIVO, DEPOSITANTE: JULIO CESAR PALLY MONTAÑO, CONCEPTO: REVERSION PASAJES  LA PAZ - SUCRE  2018, CUENTA DE DEPOSITO: CUENTA UNICA DEL TESORO</t>
  </si>
  <si>
    <t>00099021001 DEPOSITO DE EFECTIVO, DEPOSITANTE: INGRID MONTOYA, CONCEPTO: ERROR EN COBRO, CUENTA DE DEPOSITO: CUENTA UNICA DEL TESORO</t>
  </si>
  <si>
    <t>00234014202 DEPOSITO DE EFECTIVO, DEPOSITANTE: GUDELIA CINTHIA MAMANI FLORES, CONCEPTO: DEV. C-31 N° 1075 PARTIDA N° 25900, CUENTA DE DEPOSITO: CUENTA UNICA DEL TESORO</t>
  </si>
  <si>
    <t>00099021001 DEPOSITO DE EFECTIVO, DEPOSITANTE: ROLY ANGEL CARANI GUTIERREZ, CONCEPTO: COMISION DE SERVICIOS 2016 ( REVERSION DE MONTO ), CUENTA DE DEPOSITO: CUENTA UNICA DEL TESORO</t>
  </si>
  <si>
    <t>00099021001 DEPOSITO DE EFECTIVO, DEPOSITANTE: ASFI - SILVETTY LOUP ANA GABRIELA, CONCEPTO: DEVOLUCION SABSA, CUENTA DE DEPOSITO: CUENTA UNICA DEL TESORO</t>
  </si>
  <si>
    <t>00099021001 DEPOSITO DE EFECTIVO, DEPOSITANTE: EDGAR RAMIRO BAUTISTA QUISBERT, CONCEPTO: REPOSICION ESTIPENDIO MES DE AGOSTO 100 BECAS, CUENTA DE DEPOSITO: CUENTA UNICA DEL TESORO</t>
  </si>
  <si>
    <t>00221012001 DEPOSITO DE EFECTIVO, DEPOSITANTE: TERESA JIMENA RAMOS LUNA, CONCEPTO: DEVOLUCION CREDITO FISCAL PERDIDO FACT. 3590, CUENTA DE DEPOSITO: CUENTA UNICA DEL TESORO</t>
  </si>
  <si>
    <t>00592012001 DEPOSITO DE EFECTIVO, DEPOSITANTE: SILVIA EUGENIA RODRIGUEZ HUANCA, CONCEPTO: SALDO DE FONDO EN AVANCE N° PREVENTIVO N° 329, CUENTA DE DEPOSITO: CUENTA UNICA DEL TESORO</t>
  </si>
  <si>
    <t>00099021001 DEPOSITO DE EFECTIVO, DEPOSITANTE: PATRICIA BEJAR FERNANDEZ, CONCEPTO: DEVOLUCION DE SALDOS NO UTILIZADOS, CUENTA DE DEPOSITO: CUENTA UNICA DEL TESORO</t>
  </si>
  <si>
    <t>00099021001 DEPOSITO DE EFECTIVO, DEPOSITANTE: TEREZA BOHORQUEZ VDA. GONZALES, CONCEPTO: PAGO POR CONVENIO ENTRE LA SRA.TERESA BOHORQUEZ VDA. GONZALES Y EL SENASIR, CUENTA DE DEPOSITO: CUENTA UNICA DEL TESORO</t>
  </si>
  <si>
    <t>00099021001 DEPOSITO DE EFECTIVO, DEPOSITANTE: KATHY JHOLY OCHOA BLANCO, CONCEPTO: SALDO DE FONDO EN AVANCE, CUENTA DE DEPOSITO: CUENTA UNICA DEL TESORO</t>
  </si>
  <si>
    <t>00099021001 DEPOSITO DE EFECTIVO, DEPOSITANTE: YPFB, CONCEPTO: ANULACION DE SOLICITUD DE NOCRES, CUENTA DE DEPOSITO: CUENTA UNICA DEL TESORO</t>
  </si>
  <si>
    <t>00206012001 DEPOSITO DE EFECTIVO, DEPOSITANTE: INE, CONCEPTO: DEP POR VENTA LA PAZ, FECHA 19-09-2018, CUENTA DE DEPOSITO: CUENTA UNICA DEL TESORO</t>
  </si>
  <si>
    <t>00016071101 DEPOSITO DE EFECTIVO, DEPOSITANTE: YESENIA LOPEZ GIL-RESP DE COMISION DE PASAJES, CONCEPTO: DEVOLUCION POR COMISIONES DE PASAJES 2015, CUENTA DE DEPOSITO: CUENTA UNICA DEL TESORO</t>
  </si>
  <si>
    <t>00099021001 DEPOSITO DE EFECTIVO, DEPOSITANTE: LUZ MARIA CALDERON A., CONCEPTO: DEVOLUCION DE FONDOS, CUENTA DE DEPOSITO: CUENTA UNICA DEL TESORO</t>
  </si>
  <si>
    <t>00099021001 DEPOSITO DE EFECTIVO, DEPOSITANTE: TOMAS USNAYO QUISPE, CONCEPTO: SALDO NO EJECUTADO (TV CABLE), CUENTA DE DEPOSITO: CUENTA UNICA DEL TESORO</t>
  </si>
  <si>
    <t>00526012001 DEPOSITO DE EFECTIVO, DEPOSITANTE: BOLIVIA TV-CARLOS FERNANDO FLORES CH., CONCEPTO: DEVOLUCION DE VIATICOS, CUENTA DE DEPOSITO: CUENTA UNICA DEL TESORO</t>
  </si>
  <si>
    <t>00526012001 DEPOSITO DE EFECTIVO, DEPOSITANTE: BOLIVIA TV-JUAN CARLOS RADA CUSICANQUI, CONCEPTO: DEVOLUCION DE VIATICOS, CUENTA DE DEPOSITO: CUENTA UNICA DEL TESORO</t>
  </si>
  <si>
    <t>00099021001 DEPOSITO DE EFECTIVO, DEPOSITANTE: EJERCITO DE BOLIVIA, CONCEPTO: REVERSION POR CONCEPTO DE COMUNICACIONES CORRESPONDIENTE AL MES DE FEBRERO 2018, CUENTA DE DEPOSITO: CUENTA UNICA DEL TESORO</t>
  </si>
  <si>
    <t>00099021001 DEPOSITO DE EFECTIVO, DEPOSITANTE: EJERCITO DE BOLIVIA, CONCEPTO: REVERSION POR CONCEPTO DE COMUNICACIONES CORRESPONDIENTE AL MES DE ENERO 2018, CUENTA DE DEPOSITO: CUENTA UNICA DEL TESORO</t>
  </si>
  <si>
    <t>00099021001 DEPOSITO DE EFECTIVO, DEPOSITANTE: EJERCITO DE BOLIVIA, CONCEPTO: REVERSION POR CONCEPTO DE SERVICIOS BASICOS AGOSTO 2018, CUENTA DE DEPOSITO: CUENTA UNICA DEL TESORO</t>
  </si>
  <si>
    <t>00132012006 DEPOSITO DE EFECTIVO, DEPOSITANTE: JUAN CARLOS CHIPANA QUISPE, CONCEPTO: DEVOLUCION DE VIATICOS, CUENTA DE DEPOSITO: CUENTA UNICA DEL TESORO</t>
  </si>
  <si>
    <t>00099021001 DEPOSITO DE EFECTIVO, DEPOSITANTE: ASFI-DAVID SANCHEZ, CONCEPTO: DEVOLUCION DE FONDOS POR VIATICOS, CUENTA DE DEPOSITO: CUENTA UNICA DEL TESORO</t>
  </si>
  <si>
    <t>00099021001 DEPOSITO DE EFECTIVO, DEPOSITANTE: ESCUELA  MILITAR DE TOPOGRAFIA DEL EJERCITO, CONCEPTO: REVERSION SERVICIO TELEFONIA AGO/18, CUENTA DE DEPOSITO: CUENTA UNICA DEL TESORO</t>
  </si>
  <si>
    <t>00526012001 DEPOSITO DE EFECTIVO, DEPOSITANTE: MAX ERNESTO ALVARADO VALDIVIA, CONCEPTO: DEVOLUCION DE FONDOS EN AVANCE, CUENTA DE DEPOSITO: CUENTA UNICA DEL TESORO</t>
  </si>
  <si>
    <t>00016021101 DEP.DE CHEQ.AJENOS,RET.DE CAM.,CONCEPTO: TRANSFERENCIA DE RECURSOS,DEP.: MINISTERIO DE EDUCACION , PROCEDENCIA: BANCO UNION S.A., CHEQUE: 2208, FECHA DE EMISION:18/09/2018</t>
  </si>
  <si>
    <t>00016021101 DEP.DE CHEQ.AJENOS,RET.DE CAM.,CONCEPTO: TRANSFERENCIA A LA LIBRETA ESFM MARISCAL SUCRE,DEP.: MINISTERIO DE EDUCACION , PROCEDENCIA: BANCO UNION S.A., CHEQUE: 22718, FECHA DE EMISION:17/09/2018</t>
  </si>
  <si>
    <t>00099021001 DEP.DE CHEQ.AJENOS,RET.DE CAM.,CONCEPTO: DEVOLUCION DE GASTOS NO UTILIZADOS POR LA BRIGADA PARLAMENTARIA DE POTOSI,DEP.: BRIGADA PARLAMENTARIA DE POTOSI , PROCEDENCIA: BANCO UNION S.A., CHEQUE: 944, FECHA DE EMISION:20/09/2018</t>
  </si>
  <si>
    <t>00290012001 DEP.DE CHEQ.AJENOS,RET.DE CAM.,CONCEPTO: DEP POR EX FEDERATORIOS DIANA MARTINEZ JAVIER AMATHER Y RAMBER ACHABAL 2006-2009 Y 2011 POR VIATICOS,DEP.: SERVICIO DE IMPUESTOS NACIONALES</t>
  </si>
  <si>
    <t>00290012001 DEP.DE CHEQ.AJENOS,RET.DE CAM.,CONCEPTO: DEP POR MULTAS Y ATRASOS DE CONSULTORES CON REPOSICION DE CREDENCIAL GDLPZ-I/JUN-JUL/18 S/G C-31 SIP,DEP.: SERVICIO DE IMPUESTOS NACIONALES</t>
  </si>
  <si>
    <t>00290012001 DEP.DE CHEQ.AJENOS,RET.DE CAM.,CONCEPTO: DEP DE REFRIGERIOS NO PAGADOS DE FLORES PACOHUANCA DIAZ PATTI TORREZ /2011-2013 S/G C-31 SIP N. 264,DEP.: SERVICIO DE IMPUESTOS NACIONALES</t>
  </si>
  <si>
    <t>00660072001 DEP.DE CHEQ.AJENOS,RET.DE CAM.,CONCEPTO: DEVOLUCION DE 1 DIA DE PAGO EN DEMASIA REFRIGERIO ENERO/2017 PERSONAL DE PLANTA,DEP.: ORGANO JUDICIAL , PROCEDENCIA: BANCO UNION S.A., CHEQUE: 2079, FECHA DE EMISION:19/09/2018</t>
  </si>
  <si>
    <t>00099021001 DEP.DE CHEQ.AJENOS,RET.DE CAM.,CONCEPTO: TORREJON TEJERINA RENAN SANTIAGO,DEP.: BANCO UNION S.A. , PROCEDENCIA: BANCO UNION S.A., CHEQUE: 158164, FECHA DE EMISION:20/09/2018</t>
  </si>
  <si>
    <t>00099021001 DEP.DE CHEQ.AJENOS,RET.DE CAM.,CONCEPTO: MAXIMO HIGA KISHIMOTO,DEP.: BANCO UNION S.A. , PROCEDENCIA: BANCO UNION S.A., CHEQUE: 158165, FECHA DE EMISION:20/09/2018</t>
  </si>
  <si>
    <t>00099021001 DEP.DE CHEQ.AJENOS,RET.DE CAM.,CONCEPTO: MAXIMO HIGA KISHIMOTO,DEP.: BANCO UNION S.A. , PROCEDENCIA: BANCO UNION S.A., CHEQUE: 158162, FECHA DE EMISION:20/09/2018</t>
  </si>
  <si>
    <t>00099021001 DEP.DE CHEQ.AJENOS,RET.DE CAM.,CONCEPTO: TORREJON TEJERINA RENAN SANTIAGO,DEP.: BANCO UNION S.A. , PROCEDENCIA: BANCO UNION S.A., CHEQUE: 158163, FECHA DE EMISION:20/09/2018</t>
  </si>
  <si>
    <t>00132052001 DEP.DE CHEQ.AJENOS,RET.DE CAM.,CONCEPTO: DEVOLUCION DE SALDOS NO EJECUTADOS,DEP.: E.E.P.S. , PROCEDENCIA: BANCO UNION S.A., CHEQUE: 2098, FECHA DE EMISION:05/09/2018</t>
  </si>
  <si>
    <t>00015021101 DEP.DE CHEQ.AJENOS,RET.DE CAM.,CONCEPTO: ASIGNACIONES SEPTIEMBRE,DEP.: UNIPOL , PROCEDENCIA: BANCO UNION S.A., CHEQUE: 2389, FECHA DE EMISION:19/09/2018</t>
  </si>
  <si>
    <t>VENTA DE DIVISAS CON TRANSFERENCIA DE FONDOS A SOLICITUD DE DIRECCION ESTRATEGICA DE REIVINDICACION MARITIMA DIREMAR SEGUN SOLICITUD 5954 REF: PAGO A LA CONSULTORA INTERNACIONAL PATRICIA JIMENEZ KWAST POR ASISTENCIA EN MATERIA DE DERECHO INTERNACIONAL PUBLICO SOLICITADO CON INFORME IF DIREMAR DDS N LIB. 00099021001 TGN-RECURSOS ORDINARIOS (3987) POR DIFERENCIAL CAMBIARIO</t>
  </si>
  <si>
    <t>TRANSFERENCIA DE FONDOS AL EXTERIOR A SOLICITUD DE TESORO GENERAL DE LA NACION SEGUN SOLICITUD 5971 REF: PAGO POR 40.000,00 LIBRETAS DE PASAPORTE DE LECTURA MECANICA A LA EMPRESA IN IMPRIMERIE NATIONALE POR EL MONTO TOTAL DE LA PRIMERA ADENDA AL CONTRATO 050.18 LIB. 00099021001 TGN-RECURSOS ORDINARIOS (3987)</t>
  </si>
  <si>
    <t>VENTA DE DIVISAS CON TRANSFERENCIA DE FONDOS A SOLICITUD DE DIRECCION ESTRATEGICA DE REIVINDICACION MARITIMA DIREMAR SEGUN SOLICITUD 5955 REF: PAGO A LA ASISTENTE INTERNACIONAL MAREIKE NADINE KLEIN POR SERVICIO DE ASISTENCIA EN MATERIA DE DERECHO INTERNACIONAL PUBLICO SOLICITADO CON INFORME IF DIREM LIB. 00099021001 TGN-RECURSOS ORDINARIOS (3987) POR DIFERENCIAL CAMBIARIO</t>
  </si>
  <si>
    <t>VENTA DE DIVISAS CON TRANSFERENCIA DE FONDOS A SOLICITUD DE DIRECCION ESTRATEGICA DE REIVINDICACION MARITIMA DIREMAR SEGUN SOLICITUD 5954 REF: PAGO A LA CONSULTORA INTERNACIONAL PATRICIA JIMENEZ KWAST POR ASISTENCIA EN MATERIA DE DERECHO INTERNACIONAL PUBLICO SOLICITADO CON INFORME IF DIREMAR DDS N LIB. 00099021001 TGN-RECURSOS ORDINARIOS (3987)</t>
  </si>
  <si>
    <t>VENTA DE DIVISAS CON TRANSFERENCIA DE FONDOS A SOLICITUD DE INSUMOS BOLIVIA SEGUN SOLICITUD 5967 REF: TRANSFERENCIA AL EXTERIOR POR EL PAGO PARA LA RENOVACION DE CERTIFICADO KOSHER DE LA PLANTA PROCESADORA DE PALMITO Y PINA IVIRGARZAMA, COCHABAMBA, SEGUN COMUNICACION INTERNA INBOL GPYGC N 479/2018 Y LIB. 00224012007 INSUMOS BOLIVIA-PLANTA PROCESADORA DE IVIRGARZAMA</t>
  </si>
  <si>
    <t>VENTA DE DIVISAS CON TRANSFERENCIA DE FONDOS A SOLICITUD DE INSUMOS BOLIVIA SEGUN SOLICITUD 5966 REF: TRANSFERENCIA AL EXTERIOR POR EL PAGO PARA LA RENOVACION DE CERTIFICADO HALAL PARA LA PLANTA PROCESADORA DE PALMITO Y PINA IVIRGARZAMA, UBICADA EN EL TROPICO DE COCHABAMBA, SEGUN COMUNICACION INTERN LIB. 00224012007 INSUMOS BOLIVIA-PLANTA PROCESADORA DE IVIRGARZAMA</t>
  </si>
  <si>
    <t>VENTA DE DIVISAS CON TRANSFERENCIA DE FONDOS A SOLICITUD DE SERVICIO GENERAL DE IDENTIFICACION PERSONAL - SEGIP SEGUN SOLICITUD 5962 REF: ENTREGA DE FONDOS A LA OFICINA DE SAO PAULO - BRASIL PARA PAGO DE PLANILLA DE COMPENSACION COSTO DE VIDA, CORRESPONDIENTE AL MES DE AGOSTO, SEGUN INFORME TECNICO LIB. 00340012003 RECAUDACION EXTRANJERIA - C.I. -L.C.</t>
  </si>
  <si>
    <t>VENTA DE DIVISAS CON TRANSFERENCIA DE FONDOS A SOLICITUD DE YACIMIENTOS PETROLIFEROS FISCALES BOLIVIANOS SEGUN SOLICITUD 5963 REF: TRANSFERENCIA DE FONDOS A LA REPRESENTACION YPFB ARGENTINA POR EL TERCER TRIMESTRE 2018 PARA CUBRIR GASTOS DE OPERACION POR REPRESENTACION EN EL EXTERIOR SEGUN INFORME LIB. 00513012003 LBP-YPFB (2011349681373)</t>
  </si>
  <si>
    <t>VENTA DE DIVISAS CON TRANSFERENCIA DE FONDOS A SOLICITUD DE YACIMIENTOS PETROLIFEROS FISCALES BOLIVIANOS SEGUN SOLICITUD 5964 REF: TRANSFERENCIA DE FONDOS A LA REPRESENTACION DE YPFB BRASIL POR EL TERCER TRIMESTRE 2018 PARA CUBRIR GASTOS DE OPERACION POR REPRESENTACION EN EL EXTERIOR SEGUN INFORME L LIB. 00513012003 LBP-YPFB (2011349681373)</t>
  </si>
  <si>
    <t>VENTA DE DIVISAS CON TRANSFERENCIA DE FONDOS A SOLICITUD DE INSUMOS BOLIVIA SEGUN SOLICITUD 5965 REF: TRANSFERENCIA AL EXTERIOR PARA EL PAGO POR LA RENOVACION DE CERTIFICADO HALAL PARA LA PLANTA PROCESADORA DE PALMITO SHINAHOTA, UBICADA EN EL TROPICO DE COCHABAMBA, SEGUN COMUNICACION INTERNA IN BOL LIB. 00224012002 INSUMOS BOL.ADMIN.CENTRAL. FUNCION. EXP PALMITO CULT.A VENEZ</t>
  </si>
  <si>
    <t>VENTA DE DIVISAS CON TRANSFERENCIA DE FONDOS A SOLICITUD DE SERVICIO GENERAL DE IDENTIFICACION PERSONAL - SEGIP SEGUN SOLICITUD 5960 REF: ENTREGA DE FONDOS A LA OFICINA DE BUENOS AIRES - ARGENTINA PARA PAGO DE PLANILLA DE COMPENSACION COSTO DE VIDA, CORRESPONDIENTE AL MES DE AGOSTO, SEGUN INFORME TE LIB. 00340012003 RECAUDACION EXTRANJERIA - C.I. -L.C.</t>
  </si>
  <si>
    <t>VENTA DE DIVISAS CON TRANSFERENCIA DE FONDOS A SOLICITUD DE SERVICIO GENERAL DE IDENTIFICACION PERSONAL - SEGIP SEGUN SOLICITUD 5959 REF: ENTREGA DE FONDOS A LA OFICINA DE MADRID - ESPANA PARA PAGO DE PLANILLA DE COMPENSACION COSTO DE VIDA, CORRESPONDIENTE AL MES DE AGOSTO, SEGUN INFORME TECNICO 288 LIB. 00340012003 RECAUDACION EXTRANJERIA - C.I. -L.C.</t>
  </si>
  <si>
    <t>VENTA DE DIVISAS CON TRANSFERENCIA DE FONDOS A SOLICITUD DE SERVICIO GENERAL DE IDENTIFICACION PERSONAL - SEGIP SEGUN SOLICITUD 5958 REF: ENTREGA DE FONDOS A LA OFICINA DE CALAMA - CHILE PARA PAGO DE PLANILLA DE COMPENSACION COSTO DE VIDA, CORRESPONDIENTE AL MES DE AGOSTO, SEGUN INFORME TECNICO 286/ LIB. 00340012003 RECAUDACION EXTRANJERIA - C.I. -L.C.</t>
  </si>
  <si>
    <t>VENTA DE DIVISAS CON TRANSFERENCIA DE FONDOS A SOLICITUD DE MINISTERIO DE LA PRESIDENCIA SEGUN SOLICITUD 5957 REF: DIVISAS USD 299.91 PAGO A GOGO BUSINESS AVIATION POR SERVICIO TELEFONICO SATELITAL JULIO Y AGOSTO 2018 PARA AERONAVE FAB 002, SEGUN INVOICE 5385011113180820, PAGO A US BANK, CUENTA 1036 LIB. 00099021001 TGN-RECURSOS ORDINARIOS (3987)</t>
  </si>
  <si>
    <t>VENTA DE DIVISAS CON TRANSFERENCIA DE FONDOS A SOLICITUD DE SERVICIO GENERAL DE IDENTIFICACION PERSONAL - SEGIP SEGUN SOLICITUD 5961 REF: ENTREGA DE FONDOS A LA OFICINA DE WASHINGTON - EEUU PARA PAGO DE PLANILLA DE COMPENSACION COSTO DE VIDA, CORRESPONDIENTE AL MES DE AGOSTO, SEGUN INFORME TECNICO 2 LIB. 00340012003 RECAUDACION EXTRANJERIA - C.I. -L.C.</t>
  </si>
  <si>
    <t>VENTA DE DIVISAS CON TRANSFERENCIA DE FONDOS A SOLICITUD DE DIRECCION ESTRATEGICA DE REIVINDICACION MARITIMA DIREMAR SEGUN SOLICITUD 5955 REF: PAGO A LA ASISTENTE INTERNACIONAL MAREIKE NADINE KLEIN POR SERVICIO DE ASISTENCIA EN MATERIA DE DERECHO INTERNACIONAL PUBLICO SOLICITADO CON INFORME IF DIREM LIB. 00099021001 TGN-RECURSOS ORDINARIOS (3987)</t>
  </si>
  <si>
    <t>PAGO A BID PRÉSTAMO 2771/BL-BO VCTO. 20-09-2018 POR CUENTA DE TGN , NTI. 011267 VALOR 20-09-2018 INTERESES USD 1.221.768,07 CTA. 3987 CUENTA UNICA DEL TESORO-3987 LIB. 00099021001 REF.: COMISIONES BANCARIAS</t>
  </si>
  <si>
    <t>PAGO A BID PRÉSTAMO 2771/BL-BO VCTO. 20-09-2018 POR CUENTA DE TGN , NTI. 011268 VALOR 20-09-2018 INTERESES USD 19.660,27 CTA. 3987 CUENTA UNICA DEL TESORO-3987 LIB. 00099021001 REF.: COMISIONES BANCARIAS</t>
  </si>
  <si>
    <t>TRANSFERENCIA DEL EXTERIOR SEGUN SWIFT NO.13339 DE FECHA 20/09/2018 ORDENANTE: CONSULADO DE BOLIVIA EN CALAMA REF.RECAUDACION LIB. 00340012005 SEGIP - RECAUDACION EXTERIOR - CEDULAS DE IDENTIDAD</t>
  </si>
  <si>
    <t>COBRO COSTOS DE PAPELERIA SEGUN TRANSFERENCIA DEL EXTERIOR POR ORDEN DE CONSULADO DE BOLIVIA EN CALAMA REF.RECAUDACION LIB. 00340012003 RECAUDACION EXTRANJERIA - C.I. -L.C.</t>
  </si>
  <si>
    <t>VENTA DE DIVISAS CON TRANSFERENCIA DE FONDOS A SOLICITUD DE MINISTERIO DE RELACIONES EXTERIORES SEGUN SOLICITUD 5975 REF: REMISION DE RECURSOS A FAVOR DE LA MISION PERMANENTE ANTE LA ONU PARA LA REUNION MINISTERIAL FORO DE CIVILIZACIONES ANTIGUAS CON RECURSOS DE MUTILATERALES SEGUN NOTA INTERNA UMTA LIB. 00099021001 TGN-RECURSOS ORDINARIOS (3987)</t>
  </si>
  <si>
    <t>VENTA DE DIVISAS CON TRANSFERENCIA DE FONDOS A SOLICITUD DE MINISTERIO DE EDUCACION SEGUN SOLICITUD 5973 REF: TRASPASO PARA LA UNIVERSIDAD DE CONCEPCION (MILTON EDUARDO COPA OLIVAREZ) LIB. 00099021001 TGN-RECURSOS ORDINARIOS (3987)</t>
  </si>
  <si>
    <t>VENTA DE DIVISAS CON TRANSFERENCIA DE FONDOS A SOLICITUD DE MINISTERIO DE COMUNICACION SEGUN SOLICITUD 5977 REF: BRANDING LATINOAMERICA LIMITED SERVICIO DE PUBLICIDAD Y PROMOCION MARCA PAIS EN EL MARCO DE LA FERIA ALIMENTEC EN BOGOTA COLOMBIA OS MC OS CE CD N 08 2018 FACTURA 2018-3 INFORME MC V LIB. 00099021001 TGN-RECURSOS ORDINARIOS (3987)</t>
  </si>
  <si>
    <t>VENTA DE DIVISAS CON TRANSFERENCIA DE FONDOS A SOLICITUD DE DIRECCION ESTRATEGICA DE REIVINDICACION MARITIMA DIREMAR SEGUN SOLICITUD 5974 REF: PAGO AL ASESOR GABRIEL ECKSTEIN POR ASESORAMIENTO EN DERECHO INTERNACIONAL PUBLICO SOLICITADO POR EL DIRECTOR DE DEFENSA DEL SILALA CON INFORME IF DIREMAR DD LIB. 00099021001 TGN-RECURSOS ORDINARIOS (3987)</t>
  </si>
  <si>
    <t>VENTA DE DIVISAS CON TRANSFERENCIA DE FONDOS A SOLICITUD DE MINISTERIO DE EDUCACION SEGUN SOLICITUD 5913 REF: TRASPASO PARA LA UNIVERSITY OF MELBOURNE (CECILIA ALEJANDRA RIOS TERAN) EQUIVALENTES 13.981,10 USD LIB. 00099021001 TGN-RECURSOS ORDINARIOS (3987) POR DIFERENCIAL CAMBIARIO</t>
  </si>
  <si>
    <t>VENTA DE DIVISAS CON TRANSFERENCIA DE FONDOS A SOLICITUD DE MINISTERIO DE EDUCACION SEGUN SOLICITUD 5913 REF: TRASPASO PARA LA UNIVERSITY OF MELBOURNE (CECILIA ALEJANDRA RIOS TERAN) EQUIVALENTES 13.981,10 USD LIB. 00099021001 TGN-RECURSOS ORDINARIOS (3987)</t>
  </si>
  <si>
    <t>VENTA DE DIVISAS CON TRANSFERENCIA DE FONDOS A SOLICITUD DE MINISTERIO DE EDUCACION SEGUN SOLICITUD 5915 REF: TRASPASO PARA LA UNIVERSITY OF MEBOURNE (CLAUDIA JANETH LIMACHI NINA) EQUIVALENTES 7.621,77 USD LIB. 00099021001 TGN-RECURSOS ORDINARIOS (3987)</t>
  </si>
  <si>
    <t>VENTA DE DIVISAS CON TRANSFERENCIA DE FONDOS A SOLICITUD DE MINISTERIO DE EDUCACION SEGUN SOLICITUD 5915 REF: TRASPASO PARA LA UNIVERSITY OF MEBOURNE (CLAUDIA JANETH LIMACHI NINA) EQUIVALENTES 7.621,77 USD LIB. 00099021001 TGN-RECURSOS ORDINARIOS (3987) POR DIFERENCIAL CAMBIARIO</t>
  </si>
  <si>
    <t>PAGO A EXIMBANK COREA PRÉSTAMO EDCF NO. BOL-1 VCTO. 20-09-2018 POR CUENTA DE TGN , NTI. 011381 VALOR 20-09-2018 CAPITAL KRW 593.825.000,00 CTA. 3987 CUENTA UNICA DEL TESORO-3987 LIB. 00099021001 REF.: COMISIONES BANCARIAS</t>
  </si>
  <si>
    <t>COBRO COSTOS DE PAPELERIA SEGUN TRANSFERENCIA DEL EXTERIOR POR ORDEN DE INTEGRACION ENERGETICA ARGENTINA S.A. IEASA LIB. 00513012007 YPFB - RECURSOS NACIONALIZACIÓN</t>
  </si>
  <si>
    <t>||TRANSFERENCIA DE FONDOS S/G. MENSAJES SWIFT NROS. 13372 - 13358 Y CORREO ELECTRÓNICO DE YLB DE LA FECHA (SECTOR PÚBLICO). DEBITO DE LA LIBRETA 00597012001 RECURSOS PROPIOS VENTAS YLB; COBRO UTILES DE ESCRITORIO.</t>
  </si>
  <si>
    <t>||REGULARIZACIÓN DE LA OPERACIÓN NRO. 0932901 DE F. 18/09/2018 REGISTRADA POR DEPARTAMENTO DE OPERACIONES DE INVERSIÓN SEGÚN INFORMACIÓN ADICIONAL DEL CAIXABANK SA LA CAIXA Y CORREO ELECTRÓNICO DEL SERVICIO NACIONAL DE AEROFOTOGRAMETRIA DE LA FECHA. DE LA LIBRETA 00244012001 LBP-SERV.NAL DE AEROFOTOGRAMETRIA; COBRO UTILES DE ESCRITORIO.</t>
  </si>
  <si>
    <t>||TRANSF. DE FONDOS DEL EXTERIOR SEGUN SWIFT NOS 12493-12329 DE 05/09/2018 A FAVOR DE EMPRESA BOLIVIANA DE ALIMENTOS Y DERIVADOS - EBA SG SOL EN NOTA EBA/GAF/JF/TEC/2018-0009 RECIBIDA EN FECHA 18/09/2018 LIBRETA 00599022001 EBA-COMERCIALIZACION PRODUCTOS MERCADO INTERNO Y EXPORTACION</t>
  </si>
  <si>
    <t>||TRANSF. DE FONDOS DEL EXTERIOR SEGUN SWIFT NOS 12493-12329 DE 05/09/2018 A FAVOR DE EMPRESA BOLIVIANA DE ALIMENTOS Y DERIVADOS - EBA SG SOL EN NOTA EBA/GAF/JF/TEC/2018-0009 RECIBIDA EN FECHA 18/09/2018 CGO.LIBRETA 00599022001 EBA-COMERCIALIZACION PRODUCTOS MERCADO INTERNO Y EXPORTACION (UT.ESCRITORIO)</t>
  </si>
  <si>
    <t>00099021001 DEPOSITO DE EFECTIVO, DEPOSITANTE: MANUEL VILLEGAS LOPEZ CI 6452744 CH, CONCEPTO: DEVOLUCION DE COMPRA DE COMBUSTIBLE, CUENTA DE DEPOSITO: CUENTA UNICA DEL TESORO</t>
  </si>
  <si>
    <t>00086107001 DEPOSITO DE EFECTIVO, DEPOSITANTE: GABRIEL BUSTILLOS AGUILAR, CONCEPTO: DEVOLUCION DE VIATICOS PARTIDA 22210, CUENTA DE DEPOSITO: CUENTA UNICA DEL TESORO</t>
  </si>
  <si>
    <t>00526012001 DEPOSITO DE EFECTIVO, DEPOSITANTE: EDGAR GONZALO QUENALLATA BOLIVIA TV, CONCEPTO: DEVOLUCION DE VIATICO-BOLIVIA TV, CUENTA DE DEPOSITO: CUENTA UNICA DEL TESORO</t>
  </si>
  <si>
    <t>00041031107 DEPOSITO DE EFECTIVO, DEPOSITANTE: ERWIN CHOQUE IBMETRO, CONCEPTO: DEVOLUCION DE VIATICOS ERWIN CHOQUE, CUENTA DE DEPOSITO: CUENTA UNICA DEL TESORO</t>
  </si>
  <si>
    <t>00099021001 DEPOSITO DE EFECTIVO, DEPOSITANTE: MINISTERIO DE ECONOMIA Y FINANZAS PUBLICAS, CONCEPTO: DEVOLUCION FONDO EN AVANCE PARA GASTOS POR CONCEPTO DE ALIMENTACION FORMULACION PRESUPUESTARIA, CUENTA DE DEPOSITO: CUENTA UNICA DEL TESORO</t>
  </si>
  <si>
    <t>00046104203 DEPOSITO DE EFECTIVO, DEPOSITANTE: SONIA PAMELA CONDORI RUIZ, CONCEPTO: REVERSION, CUENTA DE DEPOSITO: CUENTA UNICA DEL TESORO</t>
  </si>
  <si>
    <t>00099021001 DEPOSITO DE EFECTIVO, DEPOSITANTE: VICTOR AGUSTIN POZORRICO CANAVIRI, CONCEPTO: DEVOLUCION POR DOBLE PERCEPCION, CUENTA DE DEPOSITO: CUENTA UNICA DEL TESORO</t>
  </si>
  <si>
    <t>00099021001 DEPOSITO DE EFECTIVO, DEPOSITANTE: MINISTERIO DE DEPORTES ERNESTO MILLAN, CONCEPTO: SALDO NO UTILIZADO POR GASTOS DE INSTALACION NUEVOS AMBIENTES EL MINISTERIO DE DEPORTES, CUENTA DE DEPOSITO: CUENTA UNICA DEL TESORO</t>
  </si>
  <si>
    <t>00099021001 DEPOSITO DE EFECTIVO, DEPOSITANTE: MINISTERIO DE DEPORTES ERNESTO MILLAN, CONCEPTO: SALDO NO UTILIZADO DE MATERIAL A SER REQUERIDO EN EL TRASLADO DE MINISTERIO DE DEPORTES, CUENTA DE DEPOSITO: CUENTA UNICA DEL TESORO</t>
  </si>
  <si>
    <t>00099021001 DEPOSITO DE EFECTIVO, DEPOSITANTE: MARY STEEL MONTERO, CONCEPTO: DEVOLUCION FONDOS EN AVANCE, CUENTA DE DEPOSITO: CUENTA UNICA DEL TESORO</t>
  </si>
  <si>
    <t>00224012002 DEPOSITO DE EFECTIVO, DEPOSITANTE: JUAN ADHEMAR MARTINEZ CALLAHUANCA, CONCEPTO: DEVOLUCION DE SALDO NO UTILIZADO EN PASAJES, CUENTA DE DEPOSITO: CUENTA UNICA DEL TESORO</t>
  </si>
  <si>
    <t>00234014202 DEPOSITO DE EFECTIVO, DEPOSITANTE: SERGEOMIN - FREDDY CABALLOTTY SARAVIA, CONCEPTO: DEVOLUCION AL C-31 Nº 1185; PARTIDA Nº 24120 LIBRETA Nº 00234014202; MANTENIMIENTO Y REPARACION DE V, CUENTA DE DEPOSITO: CUENTA UNICA DEL TESORO</t>
  </si>
  <si>
    <t>00234014202 DEPOSITO DE EFECTIVO, DEPOSITANTE: SERGEOMIN - FREDDY CABALLOTTY SARAVIA, CONCEPTO: DEVOLUCION AL C-31 Nº 1186; PARTIDA Nº 85100 LIBRETA 00234014202; TASAS, CUENTA DE DEPOSITO: CUENTA UNICA DEL TESORO</t>
  </si>
  <si>
    <t>00234014202 DEPOSITO DE EFECTIVO, DEPOSITANTE: SERGEOMIN - FREDDY CABALLOTTY SARAVIA, CONCEPTO: DEVOLUCION AL C-31 Nº 1185; PARTIDA Nº 34110 LIBRETA Nº 00234014202, CUENTA DE DEPOSITO: CUENTA UNICA DEL TESORO</t>
  </si>
  <si>
    <t>00070011102 DEPOSITO DE EFECTIVO, DEPOSITANTE: ANAHI MARCELA ALURRALDE MOLINA, CONCEPTO: DEVOLUCION CARGO A RENDIR - REFRIGERIOS, CUENTA DE DEPOSITO: CUENTA UNICA DEL TESORO</t>
  </si>
  <si>
    <t>00016011101 DEPOSITO DE EFECTIVO, DEPOSITANTE: JULIAN ACHO CHURATA, CONCEPTO: DEVOLUCION CARGO A CUENTA DEL TALLER 11 Y 12 DE SEPTIEMBRE DE 2018, CUENTA DE DEPOSITO: CUENTA UNICA DEL TESORO</t>
  </si>
  <si>
    <t>00070011102 DEPOSITO DE EFECTIVO, DEPOSITANTE: JORGE ARZAVE, CONCEPTO: DEVOLUCION DE FONDOS PARA REFRIGERIOS NO EJECUTADOS, CUENTA DE DEPOSITO: CUENTA UNICA DEL TESORO</t>
  </si>
  <si>
    <t>00016011101 DEPOSITO DE EFECTIVO, DEPOSITANTE: RUBEN GUTIERREZ CARRILLO - MIN. DE EDUCACION, CONCEPTO: DEVOLUCION SALDO PASAJES Y VIATICOS, CUENTA DE DEPOSITO: CUENTA UNICA DEL TESORO</t>
  </si>
  <si>
    <t>00016011101 DEPOSITO DE EFECTIVO, DEPOSITANTE: EDGAR SUXO APAZA - MIN. DE EDUCACION, CONCEPTO: DEVOLUCION SALDO PASAJES Y VIATICOS, CUENTA DE DEPOSITO: CUENTA UNICA DEL TESORO</t>
  </si>
  <si>
    <t>00099021001 DEPOSITO DE EFECTIVO, DEPOSITANTE: CARLOS DIAZ AGUILAR, CONCEPTO: DOBLE PERCEPCION, CUENTA DE DEPOSITO: CUENTA UNICA DEL TESORO</t>
  </si>
  <si>
    <t>00234014202 DEPOSITO DE EFECTIVO, DEPOSITANTE: RUBEN ABRAHAM LOPEZ VALENZUELA, CONCEPTO: DEVOLUCION C-31 - 1174 PARTIDA  22210, CUENTA DE DEPOSITO: CUENTA UNICA DEL TESORO</t>
  </si>
  <si>
    <t>00099021001 DEPOSITO DE EFECTIVO, DEPOSITANTE: MAGALI PAZ GARCIA, CONCEPTO: DEVOLUCION SALDO CARGO A CUENTA PASAJES TERRESTRES - MIN EDUCACION, CUENTA DE DEPOSITO: CUENTA UNICA DEL TESORO</t>
  </si>
  <si>
    <t>00099021001 DEPOSITO DE EFECTIVO, DEPOSITANTE: MAGALI PAZ GARCIA, CONCEPTO: DEVOLUCION SALDO CARGO A CUENTA VIATICOS - MIN. EDUCACION, CUENTA DE DEPOSITO: CUENTA UNICA DEL TESORO</t>
  </si>
  <si>
    <t>00526012001 DEPOSITO DE EFECTIVO, DEPOSITANTE: BORIS LUIS CARTAGENA FORONDA, CONCEPTO: DEVOLUCION DE VIATICOS BOLIVIA TV, CUENTA DE DEPOSITO: CUENTA UNICA DEL TESORO</t>
  </si>
  <si>
    <t>00099021001 DEPOSITO DE EFECTIVO, DEPOSITANTE: ALEX ARIEL ALMENDRAS CRUZ CI 7506135 CH, CONCEPTO: DIFERENCIA  A SALDO DE FONDO ROTATIVO, CUENTA DE DEPOSITO: CUENTA UNICA DEL TESORO</t>
  </si>
  <si>
    <t>00224012007 DEPOSITO DE EFECTIVO, DEPOSITANTE: WALTER QUISPE CALCINA, CONCEPTO: DEVOLUCION DE SALDO NO UTILIZADO EN PASAJES, CUENTA DE DEPOSITO: CUENTA UNICA DEL TESORO</t>
  </si>
  <si>
    <t>00015011108 DEPOSITO DE EFECTIVO, DEPOSITANTE: EDGAR FLORES PRADO, CONCEPTO: REMBOLSO POR EXCESO DE TELEFONIA MOVIL, CUENTA DE DEPOSITO: CUENTA UNICA DEL TESORO</t>
  </si>
  <si>
    <t>00099021001 DEPOSITO DE EFECTIVO, DEPOSITANTE: PEDRO QUISPE COARITTI, CONCEPTO: DEVOLUCION POR DOBLE PERCEPCION, CUENTA DE DEPOSITO: CUENTA UNICA DEL TESORO</t>
  </si>
  <si>
    <t>00212082001 DEPOSITO DE EFECTIVO, DEPOSITANTE: GROVER GUSTAVO ALEGRIA LAURA, CONCEPTO: DEVOLUCION DE GASTOS OPERATIVOS GESTION 2017, CUENTA DE DEPOSITO: CUENTA UNICA DEL TESORO</t>
  </si>
  <si>
    <t>00597019202 DEPOSITO DE EFECTIVO, DEPOSITANTE: CHINA CAMC ENGINEERING CO.LTD.BOLIVIA BRANCH, CONCEPTO: PAGO REEMBOLSO DE COMISION AVISO DE CUATRO BOLETAS GARANTIA, CUENTA DE DEPOSITO: CUENTA UNICA DEL TESORO</t>
  </si>
  <si>
    <t>00016011101 DEPOSITO DE EFECTIVO, DEPOSITANTE: JEANETH BARRIOS IRRAZABAL, CONCEPTO: DEVOLUCION CARGO A CUENTA, CUENTA DE DEPOSITO: CUENTA UNICA DEL TESORO</t>
  </si>
  <si>
    <t>00099021001 DEPOSITO DE EFECTIVO, DEPOSITANTE: SOFIA LUNA NABARRO, CONCEPTO: DEVOLUCION DE PASAJES, CUENTA DE DEPOSITO: CUENTA UNICA DEL TESORO</t>
  </si>
  <si>
    <t>00070011102 DEPOSITO DE EFECTIVO, DEPOSITANTE: JAVIER LIMA QUELCA, CONCEPTO: DEVOLUCION DE VIATICOS, CUENTA DE DEPOSITO: CUENTA UNICA DEL TESORO</t>
  </si>
  <si>
    <t>00301014201 DEP.DE CHEQ.AJENOS,RET.DE CAM.,CONCEPTO: TRANSFERENCIA DE RECURSOS DE LA GOBERNACION DE ORURO AL SEDERI - ORURO   SEGUN CONVENIO PARA FUNCION,DEP.: SEDERI-ORURO , PROCEDENCIA: BANCO UNION S.A., CHEQUE: 308, FECHA DE EMISION:17/09/2018</t>
  </si>
  <si>
    <t>00070011102 DEP.DE CHEQ.AJENOS,RET.DE CAM.,CONCEPTO: DEV.DE UN DIA DE VIATICO NO UTILIZADO DE JENNY FLORES AQUINO  POR REVERSION C-31 N 2773,1,DEP.: MINISTERIO DE TRABAJO , PROCEDENCIA: BANCO UNION S.A., CHEQUE: 8861, FECHA DE EMISION:19/09/2018</t>
  </si>
  <si>
    <t>00099021001 DEP.DE CHEQ.AJENOS,RET.DE CAM.,CONCEPTO: DEVOLUCION POR CANCELACION DE RESERVA HOSPEDAJE,DEP.: SUR 10 SRL. , PROCEDENCIA: BANCO NACIONAL DE BOLIVIA S.A., CHEQUE: 325761, FECHA DE EMISION:18/09/2018</t>
  </si>
  <si>
    <t>00070011102 DEP.DE CHEQ.AJENOS,RET.DE CAM.,CONCEPTO: DEPÓSITO EN DEMASIA TRIBUTOS FISCALES MES AGOSTO 2018,DEP.: MINISTERIO DE TRABAJO EMPLEO Y PREVISION SOCIAL , PROCEDENCIA: BANCO UNION S.A., CHEQUE: 8863, FECHA DE EMISION:19/09/2018</t>
  </si>
  <si>
    <t>00099021001 DEP.DE CHEQ.AJENOS,RET.DE CAM.,CONCEPTO: DEVOLUCION DE RECURSOS A FAVOR DEL TGN,DEP.: GOBIERNO AUTONOMO DEPARTAMENTAL DEL BENI , PROCEDENCIA: BANCO UNION S.A., CHEQUE: 167555, FECHA DE EMISION:19/09/2018</t>
  </si>
  <si>
    <t>00015011108 DEP.DE CHEQ.AJENOS,RET.DE CAM.,CONCEPTO: DEVOLUCION DE FONDOS,DEP.: MIN GOBIERNO , PROCEDENCIA: BANCO UNION S.A., CHEQUE: 51166, FECHA DE EMISION:18/09/2018</t>
  </si>
  <si>
    <t>00070011102 DEP.DE CHEQ.AJENOS,RET.DE CAM.,CONCEPTO: DEV. COSTO DE PASAJE AEREO NO UTILIZADO POR EL SR HECTOR HINOJOSA BOLTUR GESTION 2017,DEP.: MINISTERIO DE TRABAJO EMPLEO Y PREVISION SOCIAL</t>
  </si>
  <si>
    <t>00099021001 DEP.DE CHEQ.AJENOS,RET.DE CAM.,CONCEPTO: PAGO POR REEMBOLSO DE BAJA MEDICA POR ENFERMEDAD COMUN DEL MES DE JULIO-2018,DEP.: CAJA DE SALUD DE LA BANCA PRIVADA , PROCEDENCIA: BANCO NACIONAL DE BOLIVIA S.A., CHEQUE: 7083673, FECHA DE EMISION:31/08/2018</t>
  </si>
  <si>
    <t>00099021001 DEP.DE CHEQ.AJENOS,RET.DE CAM.,CONCEPTO: PAGO DE REEMBOLSO POR BAJAS MEDICAS EN EL MES DE JUNIO-2018,DEP.: CAJA DE SALUD DE LA BANCA PRIVADA , PROCEDENCIA: BANCO NACIONAL DE BOLIVIA S.A., CHEQUE: 7083698, FECHA DE EMISION:31/08/2018</t>
  </si>
  <si>
    <t>00081011108 DEP.DE CHEQ.AJENOS,RET.DE CAM.,CONCEPTO: COSTAS PROCESALES - PROCESO COACTIVO FISCAL SEGUIDO POR EL EX-SNC CONTRA MELVIN VALDIVIA NC Nº 02/93,DEP.: MOPSV , PROCEDENCIA: BANCO UNION S.A., CHEQUE: 11118, FECHA DE EMISION:24/08/2018</t>
  </si>
  <si>
    <t>00234014202 DEP.DE CHEQ.AJENOS,RET.DE CAM.,CONCEPTO: DEVOLUCION AL C-31 NUMERO 1078 PARTIDA 8,5,1,DEP.: VICTOR FERNANDEZ , PROCEDENCIA: BANCO UNION S.A., CHEQUE: 460, FECHA DE EMISION:19/09/2018</t>
  </si>
  <si>
    <t>00099021001 DEPOSITO DE EFECTIVO, DEPOSITANTE: ANGELA VILLA QUISBERT, CONCEPTO: DEVOLUCION DE RECURSOS DE FONDOS EN AVANCE UTILIZADOS PARA EL TRASLADO DE DOC A POTOSI C-31 1304, CUENTA DE DEPOSITO: CUENTA UNICA DEL TESORO</t>
  </si>
  <si>
    <t>00099021001 DEPOSITO DE EFECTIVO, DEPOSITANTE: JUAN CARLOS ORTEGA CANCHARI, CONCEPTO: REVERSION DE PASAJES POR FORO DEL GAS GESTION 2017  P-6538, CUENTA DE DEPOSITO: CUENTA UNICA DEL TESORO</t>
  </si>
  <si>
    <t>00132022002 DEPOSITO DE EFECTIVO, DEPOSITANTE: MARIA ZULEMA CALLIZAYA MEDINA, CONCEPTO: DEVOLUCION DE FONDOS EN AVANCE, CUENTA DE DEPOSITO: CUENTA UNICA DEL TESORO</t>
  </si>
  <si>
    <t>00041031107 DEPOSITO DE EFECTIVO, DEPOSITANTE: ERIK GUEVARA MURILLO IBMETRO, CONCEPTO: DEVOLUCION GASTOS OPERATIVOS INDUSTRIAS DE ACEITE S.A. COCHABAMBA, CUENTA DE DEPOSITO: CUENTA UNICA DEL TESORO</t>
  </si>
  <si>
    <t>De: 00099024113 Transferencia en cumplimiento al DS N°0913 de 15/06/2011 y el Convenio Intergubernativo de Financiamiento UPRE-CIF-IG 084/2017, suscrito entre la UPRE y el GAM de Tarija, proyecto “Construcción Unidad Educ. URB. Los Laureles de la Ciudad de Tarija”, correspondiente al pago de la planilla Nº 12, según la UPRE.</t>
  </si>
  <si>
    <t>De: 00099024113 Transferencia en cumplimiento al DS N°0913 de 15/06/2011 y el Convenio Intergubernativo de Financiamiento UPRE-CIF-IG 293/2018, suscrito entre la UPRE y el GAM Sacaba, Proyecto “Const. Unidad Educativa Técnico Humanístico Bicentenario Distrito 2”, correspondiente al pago del 20% de anticipo del monto financiado, según la UPRE.</t>
  </si>
  <si>
    <t>De: 00099024113 Transferencia en cumplimiento al DS N°0913 de 15/06/2011 y el Convenio Intergubernativo de Financiamiento UPRE-CIF-IG 292/2018, suscrito entre la UPRE y el GAM Sacaba, Proyecto “Const. Instituto Tecnológico Berto Nicoli Distrito 1”, correspondiente al pago del 20% de anticipo del monto financiado, según la UPRE.</t>
  </si>
  <si>
    <t>De: 00099024113 Transferencia en cumplimiento al DS N°0913 de 15/06/2011 y el Convenio Intergubernativo de Financiamiento UPRE-CIF-IG 179/2017, suscrito entre la UPRE y el GAM San Pedro, Proyecto “Const. Tinglado y Polifuncional con Graderías U.E. Jorge Haensel - C.I. Tres Estrellas”, correspondiente al pago de la planilla Nº1, según la UPRE.</t>
  </si>
  <si>
    <t>De: 00099024113 Transferencia en cumplimiento al DS N°0913 de 15/06/2011 y el Convenio Intergubernativo de Financiamiento UPRE-CIF-IG 1062/2017, suscrito entre la UPRE y el GAM San Ignacio, Proyecto “Construcción de 6 Aulas U.E. José Santos Noco - San Ignacio de Moxos”, correspondiente al pago de la planilla Nº1, según la UPRE.</t>
  </si>
  <si>
    <t>De: 00513012004 A requerimiento de Yacimientos Petrolíferos Fiscales Bolivianos, con nota CITE: YPFB/DFC - No. 1884 URT-1000/2018, y en virtud a la nota interna CITE: MEFP/VPCF/ DGCF/UCCF Nº 999/2018 de la Dirección General de Contabilidad Fiscal del Ministerio de Economía y Finanzas Públicas, en la cual solicita la devolución de depósitos en Demasías. H.R. 6-25142-R/4326.</t>
  </si>
  <si>
    <t>PAGO A BID PRÉSTAMO 2614/BL-BO VCTO. 21-09-2018 POR CUENTA DE TGN , NTI. 011272 VALOR 21-09-2018 INTERESES USD 10.409,86 CTA. 3987 CUENTA UNICA DEL TESORO-3987 LIB. 00099021001 REF.: COMISIONES BANCARIAS</t>
  </si>
  <si>
    <t>PAGO A BID PRÉSTAMO 2719/BL-BO VCTO. 21-09-2018 POR CUENTA DE TGN , NTI. 011315 VALOR 21-09-2018 CAPITAL USD 322.383,23 INTERESES USD 275.486,67 CTA. 3987 CUENTA UNICA DEL TESORO-3987 LIB. 00099021001 REF.: COMISIONES BANCARIAS</t>
  </si>
  <si>
    <t>PAGO A BID PRÉSTAMO 2719/BL-BO VCTO. 21-09-2018 POR CUENTA DE TGN , NTI. 011270 VALOR 21-09-2018 INTERESES USD 4.875,49 CTA. 3987 CUENTA UNICA DEL TESORO-3987 LIB. 00099021001 REF.: COMISIONES BANCARIAS</t>
  </si>
  <si>
    <t>PAGO A BID PRÉSTAMO 2614/BL-BO VCTO. 21-09-2018 POR CUENTA DE TGN , NTI. 011271 VALOR 21-09-2018 INTERESES USD 442.012,27 COMISIONES USD 3.705,20 CTA. 3987 CUENTA UNICA DEL TESORO-3987 LIB. 00099021001 REF.: COMISIONES BANCARIAS</t>
  </si>
  <si>
    <t>A:00596012001 Transferencia que efectuamos a requerimiento del Ministerio de Defensa, según notas CITE: DGAA-UF-STCP.Nos.1175 y 1181/2018 y en virtud a la creación de la Empresa Pública Transporte Aéreo Militar de acuerdo al Decreto Supremo No.3025 de 14 de diciembre de 2016.H.R.6-28602-R/6-28795-R</t>
  </si>
  <si>
    <t>REGULARIZACION DE TRANSFERENCIA DEL EXTERIOR SEGUN SWIFT NO.13370 DE FECHA 21/09/2018 ORDENANTE: CONSULADO GENERAL DE BOLIVIA EN WASHINGTON REF:RECAUDACIONES CORRESP. MES DE JULIO LIB. 00010011102 MIN.RELACIONES EXTERIORES - GESTORIA CONSULAR LEY Nº 3108</t>
  </si>
  <si>
    <t>TRANSFERENCIA DEL EXTERIOR SEGUN SWIFT NO.13417 DE FECHA 21/09/2018 ORDENANTE: CONSULADO DE BOLIVIA EN CALAMA REF:GESTORIA CONSULAR LIB. 00010011102 MIN.RELACIONES EXTERIORES - GESTORIA CONSULAR LEY Nº 3108</t>
  </si>
  <si>
    <t>NUMERO DE LIBRETA CUT: 00030018010 OPERACIÓN E18 TRANSFERENCIA DEL SISTEMA FINANCIERO POR CUENTA DE TERCEROS A LA CUT FINANCIAMIENTO DE ASISTENCIA TECNICA,CUMPLIMIENTO DE ACUERDO DE COOPERACION 2018-2022. A FAVOR DEL MINISTERIO DE JUSTICIA Y TRANSPARENCIA</t>
  </si>
  <si>
    <t>COBRO COSTOS DE PAPELERIA POR REGULARIZACION DE TRANSFERENCIA DEL EXTERIOR POR ORDEN DE CONSULADO GENERAL DE BOLIVIA EN WASHINGTON REF:RECAUDACIONES CORRESP. MES DE JULIO LIB. 00010011102 MIN.RELACIONES EXTERIORES - GESTORIA CONSULAR LEY Nº 3108</t>
  </si>
  <si>
    <t>COBRO COSTOS DE PAPELERIA SEGUN TRANSFERENCIA DEL EXTERIOR POR ORDEN DE CONSULADO DE BOLIVIA EN CALAMA REF:GESTORIA CONSULAR LIB. 00010011102 MIN.RELACIONES EXTERIORES - GESTORIA CONSULAR LEY Nº 3108</t>
  </si>
  <si>
    <t>'TRANSFERENCIA DE FONDOS||S/G. CITE: MEFP/VTCP/DGCP/UODP-848/2018 DE LA FECHA, DEL MIN.DE ECONOMIA Y FINANZAS PUBLICAS.(HRE-TSO-5153), PAGO BTS EXTRABURSATIL  VENCIMIENTO 24 DE SEPTIEMBRE DE 2018 D.S. N° 1121 DE 11 DE ENERO DE 2012. DEBITO DE LA LIBRETA N° 00099021001 TGN-RECURSOS ORDINARIOS MN.</t>
  </si>
  <si>
    <t>'TRANSFERENCIA DE FONDOS||S/G. CITE: MEFP/VTCP/DGCP/UODP-848/2018 DE LA FECHA, DEL MIN.DE ECONOMIA Y FINANZAS PUBLICAS.(HRE-TSO-5153), PAGO BTS EXTRABURSATIL  VENCIMIENTO 24 DE SEPTIEMBRE DE 2018 D.S. N° 1121 DE 11 DE ENERO DE 2012. DEBITO DE LA LIBRETA N° 00099021001, REPOSICION UTILES DE ESCRITORIO.</t>
  </si>
  <si>
    <t>COBRO COSTOS DE PAPELERIA SEGUN TRANSFERENCIA DEL EXTERIOR POR ORDEN DE GAS TOTAL S.A. REF:ANTICIPO DE IMPORTACION GLP MES DE SEPTIEMBRE LIB. 00513062001 YPFB-OPERACIONES PLANTA DE SEPARACION DE LIQUIDOS RIO GRANDE</t>
  </si>
  <si>
    <t>NUMERO DE LIBRETA CUT: 00514010009 OPERACIÓN E18 TRANSFERENCIA DEL SISTEMA FINANCIERO POR CUENTA DE TERCEROS A LA CUT TRANSFERENCIA CONTRATO NO 11543 PROYECTO CICLOS COMBINADOS PLANTA TERMOELECTRICA ENTRE RIOS</t>
  </si>
  <si>
    <t>VENTA DE DIVISAS CON TRANSFERENCIA DE FONDOS A SOLICITUD DE EMPRESA BOLIVIANA DE INDUSTRIALIZACION DE HIDROCARBUROS SEGUN SOLICITUD 5985 REF: CE.450.18, HR 488A.18, PAGO COMPRA DE MATERIA PRIMA 2DO PAGO PARCIAL DEL CONTRATO EBIH N 115.18 GP ADQ BCB POR UN EQUIVALENTE 27,18 PORCIENTO DEL TOTAL DEL C LIB. 00584019201 EBIH - TUBERIAS</t>
  </si>
  <si>
    <t>TRANSFERENCIA DE FONDOS AL EXTERIOR A SOLICITUD DE MINISTERIO DE SALUD SEGUN SOLICITUD 5986 REF: 2DO. PAGO DE 40 POR CIENTO, AL SR. ASIER PINILLOS ESPARZA, CONTRATO NRO. 09/2018 POR CONCEPTO DEL PLAN DE TRABAJO CONSULTORIA CURSO DE CAPACITACION EN LA ATENCION DE EMERGENCIAS Y URGENCIAS HOSPITALARIAS LIB. 00046054208 CPL. IN. SALUD-IMPLEMENTACION PMASSEA BID 3151 Bs.</t>
  </si>
  <si>
    <t>VENTA DE DIVISAS CON TRANSFERENCIA DE FONDOS A SOLICITUD DE MINISTERIO DE GOBIERNO SEGUN SOLICITUD 5989 REF: HABERES AGREGADOS Y ADJUNTOS DE LA POLICIA BOLIVIANA EN EL EXTERIOR DEL PAIS (ABONO A CUENTAS EN EL EXTERIOR) CORRESPONDIENTE AL MES DE AGOSTO/2018 SEGUN PLANILLA ADJUNTA LIB. 00099021001 TGN-RECURSOS ORDINARIOS (3987)</t>
  </si>
  <si>
    <t>TRANSFERENCIA DE FONDOS AL EXTERIOR A SOLICITUD DE MINISTERIO DE SALUD SEGUN SOLICITUD 5987 REF: 2DO. PAGO DE 40 POR CIENTO, AL SR. JOSE JUAN MIRANDA BLANCO, CONTRATO NRO. 08/2018 POR CONCEPTO DEL PLAN DE TRABAJO CONSULTORIA CURSO DE CAPACITACION EN LA ATENCION DE EMERGENCIAS Y URGENCIAS HOSPITALARI LIB. 00046054208 CPL. IN. SALUD-IMPLEMENTACION PMASSEA BID 3151 Bs.</t>
  </si>
  <si>
    <t>TRANSFERENCIA DE FONDOS AL EXTERIOR A SOLICITUD DE MINISTERIO DE ECONOMIA Y FINANZAS PUBLICAS SEGUN SOLICITUD 5984 REF: PAGO A FAVOR DE BLOOMBERG FINANCE LP FACTURA 5604545905, MES DE SEPTIEMBRE/2018, POR SERVICIOS ESPECIALES BLOOMBERG DOS TERMINALES DE OPERACIONES DEUDA PUBLICA EN MERCADOS DE CAPI LIB. 00099021001 TGN-RECURSOS ORDINARIOS (3987)</t>
  </si>
  <si>
    <t>A:00373024105 DESEMBOLSO AL FONDO DE DESARROLLO INDÍGENA PARA PROGRAMAS Y/O PROYECTOS DE LOS GOBIERNOS AUTÓNOMOS MUNICIPALES S/G NOTA CITE: FDI/DGE/EXT/Nº425/2018 E INFORME MEFP/VTCP/DGPOT/UPCFTG/INF/N°111/2018. HR 6-28393-R.</t>
  </si>
  <si>
    <t>NÚMERO DE LIBRETA CUT: 99031009.00 OPERACIÓN T01 TRANSFERENCIA DE FONDOS A LA CUT - TESORO DIRECTO DE BANCO UNION S.A. A CUENTA UNICA DEL TESORO CON NUMERO DE SOLICITUD = 3093810 Y NUMERO CORRELATIVO = 91320021092018409 TRANSFERENCIA POR OPERACIONES DE VENTA BONOS BTX</t>
  </si>
  <si>
    <t>NUMERO DE LIBRETA CUT: 00099021001 OPERACIÓN E18 TRANSFERENCIA DEL SISTEMA FINANCIERO POR CUENTA DE TERCEROS A LA CUT A Solicitud de BBVA Prevision, Transferencia por Fraccion Complementaria</t>
  </si>
  <si>
    <t>PAGO A CAF PRÉSTAMO CFA004295 VCTO. 21-09-2018 POR CUENTA DE TGN , NTI. 011290 VALOR 21-09-2018 CAPITAL USD 2.532.249,49 INTERESES USD 677.060,21 CTA. 3987 CUENTA UNICA DEL TESORO-3987 LIB. 00099021001 REF.: COMISIONES BANCARIAS</t>
  </si>
  <si>
    <t>PAGO A CAF PRÉSTAMO CFA008340 VCTO. 21-09-2018 POR CUENTA DE TGN , NTI. 011292 VALOR 21-09-2018 CAPITAL USD 1.616.612,05 INTERESES USD 634.649,45 COMISIONES USD 73.412,50 CTA. 3987 CUENTA UNICA DEL TESORO-3987 LIB. 00099021001 REF.: COMISIONES BANCARIAS</t>
  </si>
  <si>
    <t>TRANSFERENCIA RECIBIDA DEL EXTERIOR SEGÚN MENSAJES SWIFT Nos. 13419-13406 (REM.EXT.) DE FECHA 21-09-2018 POR DESEMBOLSO DE CAF PRÉSTAMO CFA007142 PROGRAMA SECTORIAL TRANSPORTE SOLICITUD DE DESEMBOLSO 108 LIBRETA N° 00291012002 ABC-RECURSOS PROPIOS REF.: UTILES DE ESCRITORIO</t>
  </si>
  <si>
    <t>VENTA DE DIVISAS CON TRANSFERENCIA DE FONDOS A SOLICITUD DE MINISTERIO DE EDUCACION SEGUN SOLICITUD 5972 REF: TRASPASO PARA THE GOVERNORS OF THE UNIVERSITY OF ALBERTA (LUIS EDUARDO COIMBRA PANIAGUA, JORGE DANIEL GROCK PEREIRA, PATRICIA CRISTINA QUIROGA YANEZ, LIZ FEDRA HUAYTA HERNANI) EQUIVALENTES LIB. 00099021001 TGN-RECURSOS ORDINARIOS (3987) POR DIFERENCIAL CAMBIARIO</t>
  </si>
  <si>
    <t>VENTA DE DIVISAS CON TRANSFERENCIA DE FONDOS A SOLICITUD DE MINISTERIO DE EDUCACION SEGUN SOLICITUD 5972 REF: TRASPASO PARA THE GOVERNORS OF THE UNIVERSITY OF ALBERTA (LUIS EDUARDO COIMBRA PANIAGUA, JORGE DANIEL GROCK PEREIRA, PATRICIA CRISTINA QUIROGA YANEZ, LIZ FEDRA HUAYTA HERNANI) EQUIVALENTES LIB. 00099021001 TGN-RECURSOS ORDINARIOS (3987)</t>
  </si>
  <si>
    <t>VENTA DE DIVISAS CON TRANSFERENCIA DE FONDOS A SOLICITUD DE MINISTERIO DE EDUCACION SEGUN SOLICITUD 5968 REF: TRASPASO PARA JORGE DANIEL GROCK PEREIRA EQUIVALENTES 3.634,65 USD LIB. 00099021001 TGN-RECURSOS ORDINARIOS (3987) POR DIFERENCIAL CAMBIARIO</t>
  </si>
  <si>
    <t>VENTA DE DIVISAS CON TRANSFERENCIA DE FONDOS A SOLICITUD DE MINISTERIO DE EDUCACION SEGUN SOLICITUD 5968 REF: TRASPASO PARA JORGE DANIEL GROCK PEREIRA EQUIVALENTES 3.634,65 USD LIB. 00099021001 TGN-RECURSOS ORDINARIOS (3987)</t>
  </si>
  <si>
    <t>PAGO A EXIMBANK CHINA POPUL PRÉSTAMO GCL 2004 (04) 114A VCTO. 21-09-2018 POR CUENTA DE TGN , NTI. 011203 VALOR 21-09-2018 CAPITAL RMY 1.910.703,24 INTERESES RMY 273.442,86 CTA. 3987 CUENTA UNICA DEL TESORO-3987 LIB. 00099021001 REF.: COMISIONES BANCARIAS</t>
  </si>
  <si>
    <t>PAGO A EXIMBANK CHINA POPUL PRÉSTAMO GCL 2004 (08) 118 VCTO. 21-09-2018 POR CUENTA DE YPFB , NTI. 011204 VALOR 21-09-2018 CAPITAL RMY 6.620.579,87 INTERESES RMY 1.015.155,58 CTA. 00513012002 LBP-YPFB-VENTA GAS NAT.UNRC LP CP (2011349951300)</t>
  </si>
  <si>
    <t>PAGO A EXIMBANK CHINA POPUL PRÉSTAMO GCL 2004 (08) 118 VCTO. 21-09-2018 POR CUENTA DE YPFB , NTI. 011204 VALOR 21-09-2018 CAPITAL RMY 6.620.579,87 INTERESES RMY 1.015.155,58 CTA. 00513012002 LBP-YPFB-VENTA GAS NAT.UNRC LP CP (2011349951300) REF.: COMISIONES BANCARIAS</t>
  </si>
  <si>
    <t>PAGO A EXIMBANK CHINA POPUL PRÉSTAMO GCL 2007 (13) 184 VCTO. 21-09-2018 POR CUENTA DE TGN , NTI. 011206 VALOR 21-09-2018 CAPITAL RMY 12.168.507,60 INTERESES RMY 2.487.783,77 CTA. 3987 CUENTA UNICA DEL TESORO-3987 LIB. 00099021001 REF.: COMISIONES BANCARIAS</t>
  </si>
  <si>
    <t>PAGO A EXIMBANK CHINA POPUL PRÉSTAMO GCL 2009 (43) 294 VCTO. 21-09-2018 POR CUENTA DE TGN , NTI. 011207 VALOR 21-09-2018 CAPITAL RMY 9.043.802,00 INTERESES RMY 2.403.641,81 CTA. 3987 CUENTA UNICA DEL TESORO-3987 LIB. 00099021001 REF.: COMISIONES BANCARIAS</t>
  </si>
  <si>
    <t>PAGO A EXIMBANK CHINA POPUL PRÉSTAMO GCL 2011 (17) 367 VCTO. 21-09-2018 POR CUENTA DE YPFB , NTI. 011208 VALOR 21-09-2018 CAPITAL RMY 12.447.146,49 INTERESES RMY 3.562.649,93 CTA. 00513012007 YPFB-RECURSOS NACIONALIZACION</t>
  </si>
  <si>
    <t>PAGO A EXIMBANK CHINA POPUL PRÉSTAMO GCL 2011 (17) 367 VCTO. 21-09-2018 POR CUENTA DE YPFB , NTI. 011208 VALOR 21-09-2018 CAPITAL RMY 12.447.146,49 INTERESES RMY 3.562.649,93 CTA. 00513012007 YPFB-RECURSOS NACIONALIZACION REF.: COMISIONES BANCARIAS</t>
  </si>
  <si>
    <t>PAGO A EXIMBANK CHINA POPUL PRÉSTAMO GCL 2011 (41) 391 VCTO. 21-09-2018 POR CUENTA DE TGN , NTI. 011209 VALOR 21-09-2018 CAPITAL RMY 23.110.550,10 INTERESES RMY 6.850.994,18 CTA. 3987 CUENTA UNICA DEL TESORO-3987 LIB. 00099021001 REF.: COMISIONES BANCARIAS</t>
  </si>
  <si>
    <t>PAGO A EXIMBANK CHINA POPUL PRÉSTAMO GCL 2016 (29) 599 VCTO. 21-09-2018 POR CUENTA DE TGN , NTI. 011210 VALOR 21-09-2018 INTERESES RMY 3.220.000,00 COMISIONES RMY 89.444,44 CTA. 3987 CUENTA UNICA DEL TESORO-3987 LIB. 00099021001 REF.: COMISIONES BANCARIAS</t>
  </si>
  <si>
    <t>PAGO A CAF PRÉSTAMO CFA004274 VCTO. 21-09-2018 POR CUENTA DE TGN , NTI. 011289 VALOR 21-09-2018 CAPITAL USD 750.000,00 INTERESES USD 200.531,25 CTA. 3987 CUENTA UNICA DEL TESORO-3987 LIB. 00099021001 REF.: COMISIONES BANCARIAS</t>
  </si>
  <si>
    <t>'COBRO DE'||UTILES DE ESCRITORIO POR EL COMPROBANTE CONTABLE NRO. 0933176 DE LA FECHA, SEGÚN CORREO ELECTRÓNICO DE YPFB DE F. 23/01/2018. DEBITO DE LA LIBRETA 00513022001 YPFB  OPERACIONES.</t>
  </si>
  <si>
    <t>'COBRO DE'||UTILES DE ESCRITORIO POR EL COMPROBANTE CONTABLE NRO. 0933175 DE LA FECHA, SEGÚN CORREO ELECTRÓNICO DE YPFB DE F. 23/01/2018. DEBITO DE LA LIBRETA 00513022001 YPFB  OPERACIONES.</t>
  </si>
  <si>
    <t>||COMPLEMENTO A NUESTRO COMPROBANTE G 0842419 DE LA FECHA POR PAGO AL EXIMBANK CHINA, PTMO. GCL 2011 (17) 367, POR CUENTA DE YPFB, COBRO DE COMISIONES DEL BANQUERO USD 10.- LIBRETA N°00513012007 YPFB-RECURSOS NACIONALIZACION ,REF.:UTILES DE ESCRITORIO</t>
  </si>
  <si>
    <t>||COMPLEMENTO A NUESTRO COMPROBANTE G 0842419 DE LA FECHA POR PAGO AL EXIMBANK CHINA, PTMO. GCL 2011 (17) 367, POR CUENTA DE YPFB, COBRO DE COMISIONES DEL BANQUERO USD 10.- LIBRETA N°00513012007 YPFB-RECURSOS NACIONALIZACION</t>
  </si>
  <si>
    <t>||COMPLEMENTO A NUESTRO COMPROBANTE G 0842413 DE LA FECHA POR PAGO AL EXIMBANK CHINA, PTMO. GCL 2004 (08) 118, POR CUENTA DE YPFB, COBRO DE COMISIONES DEL BANQUERO USD 10.- LIBRETA N°00513012002 LBP-YPFB-VENTA GAS NAT.UNRC LP CP (2011349951300),REF.:UTILES DE ESCRITORIO</t>
  </si>
  <si>
    <t>||COMPLEMENTO A NUESTRO COMPROBANTE G 0842413 DE LA FECHA POR PAGO AL EXIMBANK CHINA, PTMO. GCL 2004 (08) 118, POR CUENTA DE YPFB, COBRO DE COMISIONES DEL BANQUERO USD 10.- LIBRETA N°00513012002 LBP-YPFB-VENTA GAS NAT.UNRC LP CP (2011349951300)</t>
  </si>
  <si>
    <t>00190012003 DEPOSITO DE EFECTIVO, DEPOSITANTE: ERICK DENNIS CALDERA TORRICO, CONCEPTO: DEVOLUCION DE VIATICOS POR VIAJE AL MUNICIPIO CAIROMA EL 12 DE JUNIO, CUENTA DE DEPOSITO: CUENTA UNICA DEL TESORO</t>
  </si>
  <si>
    <t>00190012003 DEPOSITO DE EFECTIVO, DEPOSITANTE: CLETO MIRANDA CONDORI, CONCEPTO: DEVOLUCION DE VIATICOS POR VIAJE AL MUNICIPIO COTAGAITA EL 19 DE JUNIO, CUENTA DE DEPOSITO: CUENTA UNICA DEL TESORO</t>
  </si>
  <si>
    <t>00190012003 DEPOSITO DE EFECTIVO, DEPOSITANTE: SERGIO RODRIGO CASTRO PRIETO, CONCEPTO: DEVOLUCION DE VIATICOS POR VIAJE AL MUNICIPIO CAMARGO EL 22 DE JUNIO, CUENTA DE DEPOSITO: CUENTA UNICA DEL TESORO</t>
  </si>
  <si>
    <t>00190012003 DEPOSITO DE EFECTIVO, DEPOSITANTE: SERGIO RODRIGO CASTRO PRIETO, CONCEPTO: DEVOLUCION DE VIATICOS POR VIAJE AL MUNICIPIO CAMARGO EL 25 DE JUNIO, CUENTA DE DEPOSITO: CUENTA UNICA DEL TESORO</t>
  </si>
  <si>
    <t>00190012003 DEPOSITO DE EFECTIVO, DEPOSITANTE: BORIS FERNANDO ORTIZ LOAYZA, CONCEPTO: DEVOLUCION DE VIATICOS POR VIAJE AL MUNICIPIO MALLA EL 10 DE JULIO, CUENTA DE DEPOSITO: CUENTA UNICA DEL TESORO</t>
  </si>
  <si>
    <t>00190012003 DEPOSITO DE EFECTIVO, DEPOSITANTE: BORIS FERNANDO ORTIZ LOAYZA, CONCEPTO: DEVOLUCION DE VIATICOS POR VIAJE AL MUNICIPIO GUANAY DEL 17 AL 18 DE JULIO, CUENTA DE DEPOSITO: CUENTA UNICA DEL TESORO</t>
  </si>
  <si>
    <t>00190012003 DEPOSITO DE EFECTIVO, DEPOSITANTE: XIMENA PAZ ZAPATA, CONCEPTO: DEVOLUCION DE VIATICOS POR VIAJE AL MUNICIPIO  CONCEPCION DEL 17 AL 18 DE JULIO, CUENTA DE DEPOSITO: CUENTA UNICA DEL TESORO</t>
  </si>
  <si>
    <t>00190012003 DEPOSITO DE EFECTIVO, DEPOSITANTE: JUAN CARLOS ANDRADE MARTINEZ, CONCEPTO: DEVOLUCION DE VIATICOS POR VIAJE A LAS COMUNIDADES SAN MARCOS Y SAN JOSE EL 17 DE JULIO, CUENTA DE DEPOSITO: CUENTA UNICA DEL TESORO</t>
  </si>
  <si>
    <t>00190012003 DEPOSITO DE EFECTIVO, DEPOSITANTE: JUAN CARLOS ANDRADE MARTINEZ, CONCEPTO: DEVOLUCION DE VIATICOS POR VIAJE AL MUNICIPIO SAN PABLO DE LIPEZ EL 12 DE JULIO, CUENTA DE DEPOSITO: CUENTA UNICA DEL TESORO</t>
  </si>
  <si>
    <t>00190012003 DEPOSITO DE EFECTIVO, DEPOSITANTE: GUNNAR GERMAN VARGAS MARTINEZ, CONCEPTO: DEVOLUCION DE VIATICOS POR VIAJE AL MUNICIPIO TACOBAMBA EL 8 DE JULIO, CUENTA DE DEPOSITO: CUENTA UNICA DEL TESORO</t>
  </si>
  <si>
    <t>00190012003 DEPOSITO DE EFECTIVO, DEPOSITANTE: GUNNAR GERMAN VARGAS MARTINEZ, CONCEPTO: DEVOLUCION DE VIATICOS POR VIAJE AL MUNICIPIO TINQUIPAYA EL 29 DE JUNIO, CUENTA DE DEPOSITO: CUENTA UNICA DEL TESORO</t>
  </si>
  <si>
    <t>00190012003 DEPOSITO DE EFECTIVO, DEPOSITANTE: LUIS PARACTA ALARCON, CONCEPTO: DEVOLUCION DE VIATICOS POR VIAJE A SUCRE EL 19 DE JUNIO, CUENTA DE DEPOSITO: CUENTA UNICA DEL TESORO</t>
  </si>
  <si>
    <t>00099021001 DEPOSITO DE EFECTIVO, DEPOSITANTE: DIETER RONANTT MOREJON DUARTE, CONCEPTO: REVERTIR PAGO ARMADA BOLIVIANA, CUENTA DE DEPOSITO: CUENTA UNICA DEL TESORO</t>
  </si>
  <si>
    <t>00020011103 DEPOSITO DE EFECTIVO, DEPOSITANTE: INSTITUTO GEOGRAFICO MILITAR, CONCEPTO: REVERSION POR COMUNICACIONES MES DE JULIO PARTIDA 21100, CUENTA DE DEPOSITO: CUENTA UNICA DEL TESORO</t>
  </si>
  <si>
    <t>00020011103 DEPOSITO DE EFECTIVO, DEPOSITANTE: INSTITUTO GEOGRAFICO MILITAR, CONCEPTO: REVERSION POR REFRIGERIO MES DE JUNIO PARTIDA 31110, CUENTA DE DEPOSITO: CUENTA UNICA DEL TESORO</t>
  </si>
  <si>
    <t>00099021001 DEPOSITO DE EFECTIVO, DEPOSITANTE: EDGAR MARCOS RAFAEL ARROYO, CONCEPTO: DEVOLUCION DE PASAJE VIA TERRESTRE A LA CIUDAD DE ORURO, CUENTA DE DEPOSITO: CUENTA UNICA DEL TESORO</t>
  </si>
  <si>
    <t>00526012001 DEPOSITO DE EFECTIVO, DEPOSITANTE: BOLIVIA  TV-FELIX HUMEREZ YUJRA, CONCEPTO: DEVOLUCION POR CONCEPTO DE VIATICOS, CUENTA DE DEPOSITO: CUENTA UNICA DEL TESORO</t>
  </si>
  <si>
    <t>00212012001 DEPOSITO DE EFECTIVO, DEPOSITANTE: BORIS JULIO CABRERA RIVAS, CONCEPTO: REPOSICION DE CREDENCIAL, CUENTA DE DEPOSITO: CUENTA UNICA DEL TESORO</t>
  </si>
  <si>
    <t>00373024103 DEPOSITO DE EFECTIVO, DEPOSITANTE: JUAN SALAZAR, CONCEPTO: SALDO NO EJECUTADO DEL PROYECTO FONDO INDIGENA, CUENTA DE DEPOSITO: CUENTA UNICA DEL TESORO</t>
  </si>
  <si>
    <t>00206012001 DEPOSITO DE EFECTIVO, DEPOSITANTE: INSTITUTO NACIONAL DE ESTADISTICA, CONCEPTO: DEP POR VENTAS DE FECHA 21/09/2018 OFICINA CENTRAL, CUENTA DE DEPOSITO: CUENTA UNICA DEL TESORO</t>
  </si>
  <si>
    <t>00020014203 DEPOSITO DE EFECTIVO, DEPOSITANTE: DANIEL DAVID TELLEZ FLORES, CONCEPTO: REVERSION DE GASTOS NO EJECUTADOS, CUENTA DE DEPOSITO: CUENTA UNICA DEL TESORO</t>
  </si>
  <si>
    <t>00099021001 DEPOSITO DE EFECTIVO, DEPOSITANTE: GRENIA CARDONA RODRIGUEZ, CONCEPTO: PREVENTIVO # 1826, CUENTA DE DEPOSITO: CUENTA UNICA DEL TESORO</t>
  </si>
  <si>
    <t>00212082001 DEPOSITO DE EFECTIVO, DEPOSITANTE: INSTITUTO NACIONAL  DE REFORMA AGRARIA, CONCEPTO: DEVOLUCION DE GASTOS OPERATIVOS, CUENTA DE DEPOSITO: CUENTA UNICA DEL TESORO</t>
  </si>
  <si>
    <t>00041044201 DEPOSITO DE EFECTIVO, DEPOSITANTE: DANIELA RITA RODRIGUEZ CASTILLO, CONCEPTO: DEVOLUCION DE FONDOS NO UTILIZADOS, CUENTA DE DEPOSITO: CUENTA UNICA DEL TESORO</t>
  </si>
  <si>
    <t>00020011103 DEPOSITO DE EFECTIVO, DEPOSITANTE: NOMBRE DEL CUENTADANTE, CONCEPTO: REVERSION GASTOS POR ALIMENTACION Y OTROS SIMILARES/PREV 5692, CUENTA DE DEPOSITO: CUENTA UNICA DEL TESORO</t>
  </si>
  <si>
    <t>00070011102 DEPOSITO DE EFECTIVO, DEPOSITANTE: ANGELA CACERES CI 6628516 PT, CONCEPTO: DEVOLUCION DE VIATICOS, CUENTA DE DEPOSITO: CUENTA UNICA DEL TESORO</t>
  </si>
  <si>
    <t>00234014202 DEPOSITO DE EFECTIVO, DEPOSITANTE: CESAR OCTAVIO MONTAÑO MAMANI, CONCEPTO: DEVOLUCION AL C-31 N° 1150 PARTIDA N° 22210 VIATICOS Y VIAJES AL INTERIOR DEL PAIS, CUENTA DE DEPOSITO: CUENTA UNICA DEL TESORO</t>
  </si>
  <si>
    <t>00099021001 DEPOSITO DE EFECTIVO, DEPOSITANTE: JUAN QUIROGA MOSCOSO, CONCEPTO: DEVOLUCION DE VIATICOS POR UN DIA, CUENTA DE DEPOSITO: CUENTA UNICA DEL TESORO</t>
  </si>
  <si>
    <t>00099021001 DEPOSITO DE EFECTIVO, DEPOSITANTE: MONICA MERCEDES QUELCA FERNANDEZ, CONCEPTO: DEVOLUCION DE BS. 191,37  POR DIA NO TRABAJADO, CUENTA DE DEPOSITO: CUENTA UNICA DEL TESORO</t>
  </si>
  <si>
    <t>00234014202 DEPOSITO DE EFECTIVO, DEPOSITANTE: IVAR JOHN ALCOCER RODRIGUEZ, CONCEPTO: DEVOLUCION  C-31 - 1145  PARTIDA  22110, CUENTA DE DEPOSITO: CUENTA UNICA DEL TESORO</t>
  </si>
  <si>
    <t>00190012003 DEPOSITO DE EFECTIVO, DEPOSITANTE: LOURDES MARILYN PROVINCIA ARIAS, CONCEPTO: DEVOLUCION DE REFRIGERIO DEL 16 AGOSTO AL 15 SEPTIEMBRE CORRESPONDIENTE A GISELLE SUAZNABAR, CUENTA DE DEPOSITO: CUENTA UNICA DEL TESORO</t>
  </si>
  <si>
    <t>00016011101 DEPOSITO DE EFECTIVO, DEPOSITANTE: ARTURO GUTIERREZ  DURAN, CONCEPTO: DEVOLUCION DE SALDO, CUENTA DE DEPOSITO: CUENTA UNICA DEL TESORO</t>
  </si>
  <si>
    <t>00046188002 DEP.DE CHEQ.AJENOS,RET.DE CAM.,CONCEPTO: REVERSION DE FONDOS,DEP.: MINISTERIO DE SALUD , PROCEDENCIA: BANCO UNION S.A., CHEQUE: 12659, FECHA DE EMISION:18/09/2018</t>
  </si>
  <si>
    <t>00291014203 DEP.DE CHEQ.AJENOS,RET.DE CAM.,CONCEPTO: DEPÓSITO POR AJUSTE DEL FONDO ROTATIVO -GERENCIA REGIONAL ORURO,DEP.: ABC-REGIONAL ORURO , PROCEDENCIA: BANCO UNION S.A., CHEQUE: 5353, FECHA DE EMISION:19/09/2018</t>
  </si>
  <si>
    <t>00291014203 DEP.DE CHEQ.AJENOS,RET.DE CAM.,CONCEPTO: DEPÓSITO POR AJUSTE DEL FONDO ROTATIVO -GERENCIA REGIONAL ORURO,DEP.: ABC-REGIONAL ORURO , PROCEDENCIA: BANCO UNION S.A., CHEQUE: 5351, FECHA DE EMISION:19/09/2018</t>
  </si>
  <si>
    <t>00291014203 DEP.DE CHEQ.AJENOS,RET.DE CAM.,CONCEPTO: DEPÓSITO POR AJUSTE DEL FONDO ROTATIVO -GERENCIA REGIONAL ORURO,DEP.: ABC-REGIONAL ORURO , PROCEDENCIA: BANCO UNION S.A., CHEQUE: 5354, FECHA DE EMISION:19/09/2018</t>
  </si>
  <si>
    <t>00291014203 DEP.DE CHEQ.AJENOS,RET.DE CAM.,CONCEPTO: DEPÓSITO POR AJUSTE DEL FONDO ROTATIVO -GERENCIA REGIONAL ORURO,DEP.: ABC- REGIONAL ORURO , PROCEDENCIA: BANCO UNION S.A., CHEQUE: 5356, FECHA DE EMISION:19/09/2018</t>
  </si>
  <si>
    <t>00291014203 DEP.DE CHEQ.AJENOS,RET.DE CAM.,CONCEPTO: DEPÓSITO POR AJUSTE DEL FONDO ROTATIVO -GERENCIA REGIONAL ORURO,DEP.: ABC- REGIONAL ORURO , PROCEDENCIA: BANCO UNION S.A., CHEQUE: 5352, FECHA DE EMISION:19/09/2018</t>
  </si>
  <si>
    <t>00016011101 DEP.DE CHEQ.AJENOS,RET.DE CAM.,CONCEPTO: TRANSFERENCIA DE RECURSOS PROFOCOM,DEP.: MINISTERIO DE EDUCACION , PROCEDENCIA: BANCO UNION S.A., CHEQUE: 22739, FECHA DE EMISION:20/09/2018</t>
  </si>
  <si>
    <t>00016141101 DEP.DE CHEQ.AJENOS,RET.DE CAM.,CONCEPTO: SOLICITUD DE TRANSFERENCIA ESFM EDUARDO AVAROA,DEP.: MINISTERIO DE EDUCACION , PROCEDENCIA: BANCO UNION S.A., CHEQUE: 22753, FECHA DE EMISION:20/09/2018</t>
  </si>
  <si>
    <t>00086018041 DEP.DE CHEQ.AJENOS,RET.DE CAM.,CONCEPTO: DEVOLUCION DE PASAJES # CTA 10000004670267,DEP.: MIN DE MEDIO AMBIENTE Y AGUA , PROCEDENCIA: BANCO UNION S.A., CHEQUE: 967, FECHA DE EMISION:20/09/2018</t>
  </si>
  <si>
    <t>00099021001 DEP.DE CHEQ.AJENOS,RET.DE CAM.,CONCEPTO: CHIRINOS VERONICA CINTIA,DEP.: BANCO UNION S.A. , PROCEDENCIA: BANCO UNION S.A., CHEQUE: 158168, FECHA DE EMISION:24/09/2018</t>
  </si>
  <si>
    <t>00070011102 DEPOSITO DE EFECTIVO, DEPOSITANTE: RENE FUENTES CONDORI, CONCEPTO: DEVOLUCION DE VIATICOS - RENE FUENTES CONDORI, CUENTA DE DEPOSITO: CUENTA UNICA DEL TESORO</t>
  </si>
  <si>
    <t>00283022001 DEPOSITO DE EFECTIVO, DEPOSITANTE: CLAUDIA DEL VILLAR R ADM ADUANA AEROPUERTO, CONCEPTO: DEVOLUCION FONDOS EN AVANCE, CUENTA DE DEPOSITO: CUENTA UNICA DEL TESORO</t>
  </si>
  <si>
    <t>00046058009 DEPOSITO DE EFECTIVO, DEPOSITANTE: VANIA QUISPE FLORES, CONCEPTO: DEVOLUCION DE FONDOS EN AVANCE-2° SUPERVISION CRUZADA SANTA CRUZ, CUENTA DE DEPOSITO: CUENTA UNICA DEL TESORO</t>
  </si>
  <si>
    <t>00046058009 DEPOSITO DE EFECTIVO, DEPOSITANTE: CRISTIAN ARO CORTEZ, CONCEPTO: DEVOLUCION DE FONDOS EN AVANCE SEGUN LA SUPERVISION CRUZADA URBANO POTOSI, CUENTA DE DEPOSITO: CUENTA UNICA DEL TESORO</t>
  </si>
  <si>
    <t>00086011101 DEPOSITO DE EFECTIVO, DEPOSITANTE: DENNIS MARTIN MENDEZ HEREDIA, CONCEPTO: DEVOLUCION DE SALDO DE FONDOS EN AVANCE, CUENTA DE DEPOSITO: CUENTA UNICA DEL TESORO</t>
  </si>
  <si>
    <t>00234014202 DEPOSITO DE EFECTIVO, DEPOSITANTE: HECTOR CUSI QUISPE, CONCEPTO: DEVOLUCION AL C-31 1094 PARTIDA 851 TASAS, CUENTA DE DEPOSITO: CUENTA UNICA DEL TESORO</t>
  </si>
  <si>
    <t>00041031107 DEPOSITO DE EFECTIVO, DEPOSITANTE: ROGER FERNANDO RAMIREZ CALLE, CONCEPTO: DEVOLUCION EN GASTOS DE PASAJES, CUENTA DE DEPOSITO: CUENTA UNICA DEL TESORO</t>
  </si>
  <si>
    <t>00099021001 DEPOSITO DE EFECTIVO, DEPOSITANTE: JESUS MONJE TERRAZAS, CONCEPTO: DEVOLUCION DE VIATICOS AUTORIDAD DE SUPERVISION DEL SISTEMA FINANCIERO, CUENTA DE DEPOSITO: CUENTA UNICA DEL TESORO</t>
  </si>
  <si>
    <t>00016011101 DEPOSITO DE EFECTIVO, DEPOSITANTE: FELIX GUTIERREZ QUISBERT - MIN DE EDUCACION, CONCEPTO: DEVOLUCION DE GASOLINA, CUENTA DE DEPOSITO: CUENTA UNICA DEL TESORO</t>
  </si>
  <si>
    <t>PAGO A CAF PRÉSTAMO CFA007725 VCTO. 24-09-2018 POR CUENTA DE TGN , NTI. 011257 VALOR 24-09-2018 CAPITAL USD 1.150.162,59 INTERESES USD 407.920,69 CTA. 3987 CUENTA UNICA DEL TESORO-3987 LIB. 00099021001 REF.: COMISIONES BANCARIAS</t>
  </si>
  <si>
    <t>PAGO A BID PRÉSTAMO 964/SF-BO VCTO. 23-09-2018 POR CUENTA DE TGN , NTI. 011282 VALOR 24-09-2018 CAPITAL USD 14.659,52 INTERESES USD 5.320,80 CTA. 3987 CUENTA UNICA DEL TESORO-3987 LIB. 00099021001 REF.: COMISIONES BANCARIAS</t>
  </si>
  <si>
    <t>PROVISION DE FONDOS A SOLICITUD DE YACIMIENTOS PETROLIFEROS FISCALES BOLIVIANOS SEGUN SOLICITUD YPFB-0229-2018 REF: PAGO A GASORIENTE BOLIVIANO LTDA DE AGOSTO 2018 POR TRANS GN MI FIRME E INTERRUMPIBLE LIB. 00513012007 YPFB - RECURSOS NACIONALIZACIÓN</t>
  </si>
  <si>
    <t>PAGO A BID PRÉSTAMO 2786/BL-BO VCTO. 22-09-2018 POR CUENTA DE TGN , NTI. 011237 VALOR 24-09-2018 INTERESES USD 1.092.963,44 COMISIONES USD 89.000,04 CTA. 3987 CUENTA UNICA DEL TESORO-3987 LIB. 00099021001 REF.: COMISIONES BANCARIAS</t>
  </si>
  <si>
    <t>PAGO A BID PRÉSTAMO 2786/BL-BO VCTO. 22-09-2018 POR CUENTA DE TGN , NTI. 011234 VALOR 24-09-2018 INTERESES USD 19.625,68 CTA. 3987 CUENTA UNICA DEL TESORO-3987 LIB. 00099021001 REF.: COMISIONES BANCARIAS</t>
  </si>
  <si>
    <t>PAGO PRÉSTAMO BID 549-SF-BO VCTO. 24-09-2018 POR CUENTA DE TGN , NTI. 011266 VALOR 24-09-2018 CAPITAL USD 23.991,76 INTERESES USD 239,92 CTA. 3987 CUENTA UNICA DEL TESORO-3987 LIB. 00099021001 REF.: COMISIONES BANCARIAS</t>
  </si>
  <si>
    <t>PAGO PRÉSTAMO BID 815-SF-BO VCTO. 23-09-2018 POR CUENTA DE TGN , NTI. 011276 VALOR 24-09-2018 CAPITAL USD 52.524,13 INTERESES USD 10.504,83 CTA. 3987 CUENTA UNICA DEL TESORO-3987 LIB. 00099021001 REF.: COMISIONES BANCARIAS</t>
  </si>
  <si>
    <t>PAGO PRÉSTAMO BID 733-SF-BO VCTO. 24-09-2018 POR CUENTA DE TGN , NTI. 011277 VALOR 24-09-2018 CAPITAL USD 21.666,67 INTERESES USD 2.600,00 CTA. 3987 CUENTA UNICA DEL TESORO-3987 LIB. 00099021001 REF.: COMISIONES BANCARIAS</t>
  </si>
  <si>
    <t>PROVISION DE FONDOS A SOLICITUD DE YACIMIENTOS PETROLIFEROS FISCALES BOLIVIANOS SEGUN SOLICITUD YPFB-0228-2018 REF: PAGO A GAS TRANSBOLIVIANO SA DE AGOSTO 2018 POR TRANS GN MI INTERRUMPIBLE CHIQUITOS MUTUN REDES DE GAS YACUSES LIB. 00513012007 YPFB - RECURSOS NACIONALIZACIÓN</t>
  </si>
  <si>
    <t>||TRANSFERENCIA DE FONDOS S/G MENSAJE SWIFT NRO. 13498 DE LA FECHA. (SECTOR PÚBLICO) DEBITO DE LA LIBRETA 00117012001 DGAC, REPOSICIÓN DE ÚTILES DE ESCRITORIO.</t>
  </si>
  <si>
    <t>||REGULARIZACIÓN DE LA OPERACIÓN NRO. G-0841232 DE F. 20/09/2018 SEGÚN ESTADO DE CUENTA DEL DEPARTAMENTO DE OPERACIONES CAMBIARIAS, EN ATENCIÓN A CORREOS ELECTRÓNICOS DE LA DGAC Y AASANA. DEBITO DE LA LIBRETA 00117012001 DGAC, REPOSICION UTILES DE ESCRITORIO.</t>
  </si>
  <si>
    <t>||TRANSFERENCIA DE FONDOS S/G MENSAJE SWIFT NRO. 13501 DE LA FECHA. (SECTOR PÚBLICO) DEBITO DE LA LIBRETA 00117012001 DGAC, REPOSICIÓN DE ÚTILES DE ESCRITORIO.</t>
  </si>
  <si>
    <t>||TRANSFERENCIA DE FONDOS S/G MENSAJE SWIFT NRO. 13499 DE LA FECHA. (SECTOR PÚBLICO) DEBITO DE LA LIBRETA 00117012001 DGAC, REPOSICIÓN DE ÚTILES DE ESCRITORIO.</t>
  </si>
  <si>
    <t>||AMPLIACION DE VALIDEZ 0,15% S/USD68.700,15.-POR 92 DIAS,REEMB.GSTS.COMUNICACION BS220.-Y EMISION COMP.CONTABLE BS50.-,S/G NOTA DGAF.STRIA.GRAL.Nº472/18,21/09/18 REF.:I-2018-03 P/C ARMADA BOLIVIANA A/F ZODIAC MILPRO INTERNATIONAL. LIB.0020051101 MINDEF-ARMADA BOLIVIANA VARIOS. REF.:COMISIONES AMPL.VALIDEZ I-2018-03</t>
  </si>
  <si>
    <t>VENTA DE DIVISAS CON TRANSFERENCIA DE FONDOS A SOLICITUD DE MINISTERIO DE EDUCACION SEGUN SOLICITUD 5992 REF: TRASPASO PARA MARLIZ ARTEAGA GOMEZ GARCIA LIB. 00099021001 TGN-RECURSOS ORDINARIOS (3987)</t>
  </si>
  <si>
    <t>A:00099021001 Débito Automático por incumplimiento del Gobierno Autónomo Municipal de Oruro (GAM ORU), al Convenio Interinstitucional de Financiamiento de fecha 06 de febrero de 2014, suscrito entre la Unidad de Proyectos Especiales y el GAM ORU para el proyecto "Construcción Unidad Educativa 9 de Junio – Municipio de Oruro”.</t>
  </si>
  <si>
    <t>A:00099021001 Pago de capital e interés corriente a favor del TGN, adeudado por el GAD Santa Cruz, correspondiente a los Préstamos Convenios Subsidiarios CAF 2324, Proyectos Sistema de Electrificación Rural: Las Parabas, Pueblos Nuevos Tramo Abapó y Núcleo 9 Santa Rosa del Palmar, Villa Nueva.</t>
  </si>
  <si>
    <t>VENTA DE DIVISAS CON TRANSFERENCIA DE FONDOS A SOLICITUD DE DIRECCION ESTRATEGICA DE REIVINDICACION MARITIMA DIREMAR SEGUN SOLICITUD 5953 REF: PAYMENT CORRESPONDING TO THE FEES OF PRODUCT BASED CONSULTANT COUNSEL PAYAM AKHAVAN FOR PERFORMANCE OF COUNSELLING SERVICES IN PUBLIC INTERNATIONAL LAW REQUE LIB. 00099021001 TGN-RECURSOS ORDINARIOS (3987) POR DIFERENCIAL CAMBIARIO</t>
  </si>
  <si>
    <t>'COBRO DE'||UTILES DE ESCRITORIO POR EL COMPROBANTE CONTABLE NRO. 0933451 DE LA FECHA, SEGÚN CORREO ELECTRÓNICO DE YPFB DE F.23/01/2018. DEBITO DE LA LIBRETA 00513022001 YPFB  OPERACIONES.</t>
  </si>
  <si>
    <t>TRANSFERENCIA DE FONDOS AL EXTERIOR A SOLICITUD DE TESORO GENERAL DE LA NACION SEGUN SOLICITUD 5941 REF: PAGO A LA ORGANIZACION MUNDIAL DEL COMERCIO (OMC), POR CONCEPTO DE MEMBRESIA POR CHF99.705,00, SEGUN SOLICITUD VRE-DGRM-CS-128/2018. EQUIVALENTES 105.574,97 USD LIB. 00099021001 TGN-RECURSOS ORDINARIOS (3987)</t>
  </si>
  <si>
    <t>'COBRO DE'||UTILES DE ESCRITORIO POR EL COMPROBANTE CONTABLE NRO. 0933427 DE LA FECHA, SEGÚN CORREO ELECTRÓNICO DE YPFB DE F. 23/01/2018. DEBITO DE LA LIBRETA 00513022001 YPFB  OPERACIONES.</t>
  </si>
  <si>
    <t>VENTA DE DIVISAS CON TRANSFERENCIA DE FONDOS A SOLICITUD DE DIRECCION ESTRATEGICA DE REIVINDICACION MARITIMA DIREMAR SEGUN SOLICITUD 5953 REF: PAYMENT CORRESPONDING TO THE FEES OF PRODUCT BASED CONSULTANT COUNSEL PAYAM AKHAVAN FOR PERFORMANCE OF COUNSELLING SERVICES IN PUBLIC INTERNATIONAL LAW REQUE LIB. 00099021001 TGN-RECURSOS ORDINARIOS (3987)</t>
  </si>
  <si>
    <t>00598019201 DEPOSITO DE EFECTIVO, DEPOSITANTE: MARCELO RUIZ QUINTANILLA, CONCEPTO: SOBRANTE DE FONDOS EN AVANCE, CUENTA DE DEPOSITO: CUENTA UNICA DEL TESORO</t>
  </si>
  <si>
    <t>00099021001 DEPOSITO DE EFECTIVO, DEPOSITANTE: MINISTERIO DE EDUCACION, CONCEPTO: DEVOLUCION DE PAGO DE VIATICOS Y PASAJES, CUENTA DE DEPOSITO: CUENTA UNICA DEL TESORO</t>
  </si>
  <si>
    <t>00070011102 DEPOSITO DE EFECTIVO, DEPOSITANTE: YASMINA MURILLO ROCABADO, CONCEPTO: DEVOLUCION PASAJES TERRESTRES, CUENTA DE DEPOSITO: CUENTA UNICA DEL TESORO</t>
  </si>
  <si>
    <t>00099021001 DEPOSITO DE EFECTIVO, DEPOSITANTE: ALBERTO HERRERA MONTEVILLA, CONCEPTO: PAGO AGUINALDO 2012 DEVOLUCION, CUENTA DE DEPOSITO: CUENTA UNICA DEL TESORO</t>
  </si>
  <si>
    <t>00099021001 DEPOSITO DE EFECTIVO, DEPOSITANTE: ALBERTO HERRERA MONTEVILLA, CONCEPTO: PAGO BONO ECONOMICO 2012  DEVOLUCION, CUENTA DE DEPOSITO: CUENTA UNICA DEL TESORO</t>
  </si>
  <si>
    <t>00099021001 DEPOSITO DE EFECTIVO, DEPOSITANTE: ALBERTO HERRERA MONTEVILLA, CONCEPTO: REVERSION HABER MENSUAL MARZO 2012, DEVOLUCION, CUENTA DE DEPOSITO: CUENTA UNICA DEL TESORO</t>
  </si>
  <si>
    <t>00099021001 DEPOSITO DE EFECTIVO, DEPOSITANTE: FRANKLIN ULURI MAMANI, CONCEPTO: REVERSION POR CONCEPTO DE PASAJES Y VIATICOS, CUENTA DE DEPOSITO: CUENTA UNICA DEL TESORO</t>
  </si>
  <si>
    <t>00234014202 DEPOSITO DE EFECTIVO, DEPOSITANTE: ERICA REYES ORTIZ QUISPE, CONCEPTO: DEVOLUCION C-31 -1222 PARTIDA 22110, CUENTA DE DEPOSITO: CUENTA UNICA DEL TESORO</t>
  </si>
  <si>
    <t>00020011103 DEPOSITO DE EFECTIVO, DEPOSITANTE: MARCO ANDRES PEREZ GONZALES RIBB, CONCEPTO: REVERSION DE PASAJES VIAJE A BRASIL SEG PREVENTIVO 6333,1 TF PEREZ, CUENTA DE DEPOSITO: CUENTA UNICA DEL TESORO</t>
  </si>
  <si>
    <t>00020011103 DEPOSITO DE EFECTIVO, DEPOSITANTE: VALENTIN NATALIO APAZA, CONCEPTO: REVERSION GTO.P/ALIMEN.OTROS REUN.SEMIN.OT.EV/PREV.6922, CUENTA DE DEPOSITO: CUENTA UNICA DEL TESORO</t>
  </si>
  <si>
    <t>00212012001 DEPOSITO DE EFECTIVO, DEPOSITANTE: LUIS FERNANDO DAVALOS FLORES, CONCEPTO: DEVOLUCION DE GASTOS OPERATIVOS ( PASAJES ), CUENTA DE DEPOSITO: CUENTA UNICA DEL TESORO</t>
  </si>
  <si>
    <t>00099021001 DEPOSITO DE EFECTIVO, DEPOSITANTE: TITO MONTAÑO RIVERA - MIN. DE DEPORTES, CONCEPTO: DEVOLUCION DE VIATICO DEL DIA 20/02/2018 VIAJE A COCHABAMBA, CUENTA DE DEPOSITO: CUENTA UNICA DEL TESORO</t>
  </si>
  <si>
    <t>00099021001 DEPOSITO DE EFECTIVO, DEPOSITANTE: TANIA HUAYTA YUCRA, CONCEPTO: DEVOLUCION DE BONO A CARGO, CUENTA DE DEPOSITO: CUENTA UNICA DEL TESORO</t>
  </si>
  <si>
    <t>00041031107 DEPOSITO DE EFECTIVO, DEPOSITANTE: HENRY PACO MARIÑO IBMETRO, CONCEPTO: DEVOLUCION DE RETROACTIVO, CUENTA DE DEPOSITO: CUENTA UNICA DEL TESORO</t>
  </si>
  <si>
    <t>00526012001 DEPOSITO DE EFECTIVO, DEPOSITANTE: BOLIVIA TV - LUIS MARCOS TROCHE CANDIA, CONCEPTO: DEVOLUCION DE FONDOS EN AVANCE, CUENTA DE DEPOSITO: CUENTA UNICA DEL TESORO</t>
  </si>
  <si>
    <t>00526012001 DEPOSITO DE EFECTIVO, DEPOSITANTE: ROGER TOÑO PEREZ AÑAGUAYA, CONCEPTO: DEVOLUCION DE FONDOS EN AVANCE, CUENTA DE DEPOSITO: CUENTA UNICA DEL TESORO</t>
  </si>
  <si>
    <t>00224012002 DEPOSITO DE EFECTIVO, DEPOSITANTE: MARIA TERESA VARGAS CAMPOS, CONCEPTO: DEVOLUCION DE SALDOS NO UTILIZADO EN PASAJES, CUENTA DE DEPOSITO: CUENTA UNICA DEL TESORO</t>
  </si>
  <si>
    <t>00132042002 DEPOSITO DE EFECTIVO, DEPOSITANTE: ERNESTO GUILLERMO FLORES SANCHEZ, CONCEPTO: DEVOLUCION DE VIATICOS NO UTILIZADOS, CUENTA DE DEPOSITO: CUENTA UNICA DEL TESORO</t>
  </si>
  <si>
    <t>00099021001 DEPOSITO DE EFECTIVO, DEPOSITANTE: MARIA JESUS HOYOS CASTRO, CONCEPTO: COBRO INDEBIDO POR NUPCIAS, CUENTA DE DEPOSITO: CUENTA UNICA DEL TESORO</t>
  </si>
  <si>
    <t>00283012002 DEPOSITO DE EFECTIVO, DEPOSITANTE: IVAN MENESES CUSICANQUI-ADUANA NACIONAL, CONCEPTO: DEVOLUCION ADUANA NACIONAL-RECURSOS PROPIOS (4169-03D353), CUENTA DE DEPOSITO: CUENTA UNICA DEL TESORO</t>
  </si>
  <si>
    <t>00099021001 DEPOSITO DE EFECTIVO, DEPOSITANTE: IRIS RODRIGUEZ BOLIVAR, CONCEPTO: DEV. DE FONDO NO EJECUTADOS GASTOS DE REFRIGERIO, CUENTA DE DEPOSITO: CUENTA UNICA DEL TESORO</t>
  </si>
  <si>
    <t>00020011103 DEPOSITO DE EFECTIVO, DEPOSITANTE: TEC GON. EDUARDO OMAR VASQUEZ PADILLA (RIBB), CONCEPTO: REVERSION DE PASAJES VIAJE A BRASIL SEGUN PREV 6854.1, CUENTA DE DEPOSITO: CUENTA UNICA DEL TESORO</t>
  </si>
  <si>
    <t>00599042001 DEPOSITO DE EFECTIVO, DEPOSITANTE: JEIDY MARIELA QUIROGA PANIAGUA, CONCEPTO: PAGO 13% DE IMPUESTOS NO DECLARADOS A TIEMPO, CUENTA DE DEPOSITO: CUENTA UNICA DEL TESORO</t>
  </si>
  <si>
    <t>00099021001 DEPOSITO DE EFECTIVO, DEPOSITANTE: BRAYAN JHELMAR TINTAYA LARUTA, CONCEPTO: DEVOLUCION DE VIATICOS, CUENTA DE DEPOSITO: CUENTA UNICA DEL TESORO</t>
  </si>
  <si>
    <t>00086018007 DEPOSITO DE EFECTIVO, DEPOSITANTE: GAM EL VILLAR, CONCEPTO: DEVOLUCION GOBIERNO AUTONOMO MUNICIPAL EL VILLAR, CUENTA DE DEPOSITO: CUENTA UNICA DEL TESORO</t>
  </si>
  <si>
    <t>00086014406 DEPOSITO DE EFECTIVO, DEPOSITANTE: GAM QOCOATA, CONCEPTO: DEVOLUCION SALDOS, CUENTA DE DEPOSITO: CUENTA UNICA DEL TESORO</t>
  </si>
  <si>
    <t>00099021001 DEPOSITO DE EFECTIVO, DEPOSITANTE: ERICK QUEVEDO FLORES EEC-GNV, CONCEPTO: DEVOLUCION MEDIO DIA VIATICO ERICK QUEVEDO VIAJE SANTA CRUZ, CUENTA DE DEPOSITO: CUENTA UNICA DEL TESORO</t>
  </si>
  <si>
    <t>00099021001 DEPOSITO DE EFECTIVO, DEPOSITANTE: DAVID EDUARDO ANTEQUERA FRIAS, CONCEPTO: SALDO ASIGNACION FONDOS EN AVANCE DE COMPRA DE INSUMOS PARA MANTENIMIENTO DE CUBIERTAS EDIF CENTRAL, CUENTA DE DEPOSITO: CUENTA UNICA DEL TESORO</t>
  </si>
  <si>
    <t>00591012001 DEPOSITO DE EFECTIVO, DEPOSITANTE: GABRIEL ULO ARTEAGA, CONCEPTO: PAGO DE LUZ OCT 2017 A AGOSTO 2018, CUENTA DE DEPOSITO: CUENTA UNICA DEL TESORO</t>
  </si>
  <si>
    <t>00526012001 DEPOSITO DE EFECTIVO, DEPOSITANTE: BOLIVIA TV- EDMUNDO OSWALDO PANDO LOPEZ, CONCEPTO: DEVOLUCION DE VIATICOS, CUENTA DE DEPOSITO: CUENTA UNICA DEL TESORO</t>
  </si>
  <si>
    <t>00133012001 DEPOSITO DE EFECTIVO, DEPOSITANTE: LOTERIA NACIONAL DE B Y S, CONCEPTO: DEVOLUCION DE SALDO PAGO DE TERMINACIONES SORTEO CHUQUIAGO MARKA, CUENTA DE DEPOSITO: CUENTA UNICA DEL TESORO</t>
  </si>
  <si>
    <t>00099021001 DEPOSITO DE EFECTIVO, DEPOSITANTE: ANTONIO VARGAS AGUIRRE, CONCEPTO: DEVOLUCION DE PAGO DE VIATICOS Y PASAJES, CUENTA DE DEPOSITO: CUENTA UNICA DEL TESORO</t>
  </si>
  <si>
    <t>00253014404 DEP.DE CHEQ.AJENOS,RET.DE CAM.,CONCEPTO: TRANSFERENCIA DE RECURSOS POR EJECUCION DE GARANTIA EMPRESA CONSTRUCTORA EGOS SRL,DEP.: SEGUROS Y REASEGUROS FORTALEZA S.A. , PROCEDENCIA: BANCO UNION S.A., CHEQUE: 1260, FECHA DE EMISION:06/09/2018</t>
  </si>
  <si>
    <t>00290012001 DEP.DE CHEQ.AJENOS,RET.DE CAM.,CONCEPTO: DEPÓSITO PARA DEPURAR LA CUENTA DE INGRESOS PROPIOS DESDE EL 2008 S/G HP:623 CON C-31 SIP N° 275,DEP.: SERVICIO DE IMPUESTOS NACIONALES</t>
  </si>
  <si>
    <t>00290012001 DEP.DE CHEQ.AJENOS,RET.DE CAM.,CONCEPTO: DEPÓSITO POR MULTAS Y ATRASOS A CONSULTORES DE LA GGCBBA-AGOSTO/2018 S/G C-31 N°271,DEP.: SERVICIO DE IMPUESTOS NACIONALES , PROCEDENCIA: BANCO UNION S.A., CHEQUE: 5030, FECHA DE EMISION:21/09/2018</t>
  </si>
  <si>
    <t>00290012001 DEP.DE CHEQ.AJENOS,RET.DE CAM.,CONCEPTO: DEPÓSITO POR MULTAS Y ATRASOS DE CONSULTORES DE LA GDTJ-AGOSTO/2018 S/G C-31 SIP N° 277,DEP.: SERVICIO DE IMPUESTOS NACIONALES , PROCEDENCIA: BANCO UNION S.A., CHEQUE: 5031, FECHA DE EMISION:21/09/2018</t>
  </si>
  <si>
    <t>00290012001 DEP.DE CHEQ.AJENOS,RET.DE CAM.,CONCEPTO: DEPÓSITO DE REFRIGERIOS NO PAGADOS A FLORES,DELGADO.CONDORI DE JUNIO Y JULIO/2013 S/G C-31 SIP N°270,DEP.: SERVICIO DE IMPUESTOS NACIONALES</t>
  </si>
  <si>
    <t>00099021001 DEP.DE CHEQ.AJENOS,RET.DE CAM.,CONCEPTO: DEVOLUCION FONDOS EN AVANCE 2° DESEMBOLSO,DEP.: DIRECCION DISTRITAL CHUQUISACA , PROCEDENCIA: BANCO UNION S.A., CHEQUE: 501, FECHA DE EMISION:06/09/2018</t>
  </si>
  <si>
    <t>00578012002 DEP.DE CHEQ.AJENOS,RET.DE CAM.,CONCEPTO: REVERSION,DEP.: BOLIVIANA DE AVIACION , PROCEDENCIA: BANCO UNION S.A., CHEQUE: 2604, FECHA DE EMISION:18/09/2018</t>
  </si>
  <si>
    <t>00099021001 DEP.DE CHEQ.AJENOS,RET.DE CAM.,CONCEPTO: DEVOLUCION DE PASAJES AEREOS NO UTILIZADOS,DEP.: MINISTERIO DE LA PRESIDENCIA , PROCEDENCIA: BANCO UNION S.A., CHEQUE: 75, FECHA DE EMISION:19/09/2018</t>
  </si>
  <si>
    <t>00099021001 DEP.DE CHEQ.AJENOS,RET.DE CAM.,CONCEPTO: PAGO INCAPACIDADES TEMPORALES ( REEMBOLSO )MIN.DE ECONOMIA Y FINANZAS PUBLICAS,DEP.: CAJA NACIONAL DE SALUD , PROCEDENCIA: BANCO UNION S.A., CHEQUE: 16614, FECHA DE EMISION:25/09/2018</t>
  </si>
  <si>
    <t>00099021001 DEP.DE CHEQ.AJENOS,RET.DE CAM.,CONCEPTO: RECUP RECURSOS INF CIRCUNSTANCIADO USODE TEL FIJA MOVIL Y TARJETAS PREPAGO GESTION 2006 JUAN GIRONDA,DEP.: CAMARA DE SENADORES , PROCEDENCIA: BANCO UNION S.A., CHEQUE: 7070, FECHA DE EMISION:25/09/2018</t>
  </si>
  <si>
    <t>00041014101 DEP.DE CHEQ.AJENOS,RET.DE CAM.,CONCEPTO: DEP PARA EQUIPOS DE COMPUTACION KUAAS QUIPUS,DEP.: GOB AUTONOMO MUNICIPAL DE SANTIAGO DE MACHACA , PROCEDENCIA: BANCO UNION S.A., CHEQUE: 938, FECHA DE EMISION:25/09/2018</t>
  </si>
  <si>
    <t>00254014101 DEP.DE CHEQ.AJENOS,RET.DE CAM.,CONCEPTO: TRANSFERENCIA DE RECURSOS DEL MUNICIPIO DE TOLEDO,DEP.: INSTITUTO DEL SEGURO AGRARIO , PROCEDENCIA: BANCO UNION S.A., CHEQUE: 1678, FECHA DE EMISION:24/09/2018</t>
  </si>
  <si>
    <t>00254014101 DEP.DE CHEQ.AJENOS,RET.DE CAM.,CONCEPTO: TRANSFERENCIA DE RECURSOS DEL MUNICIPIO DE COLQUECHACA,DEP.: INSTITUTO DEL SEGURO AGRARIO , PROCEDENCIA: BANCO UNION S.A., CHEQUE: 1677, FECHA DE EMISION:24/09/2018</t>
  </si>
  <si>
    <t>00041014101 DEP.DE CHEQ.AJENOS,RET.DE CAM.,CONCEPTO: DEP PARA EQUIPOS DE COMPUTACION KUAAS QUIPUS,DEP.: GOB AUTONOMO MUNICIPAL DE SANTIAGO DE MACHACA , PROCEDENCIA: BANCO UNION S.A., CHEQUE: 3708, FECHA DE EMISION:25/09/2018</t>
  </si>
  <si>
    <t>00254014101 DEP.DE CHEQ.AJENOS,RET.DE CAM.,CONCEPTO: TRANSFERENCIA DE RESURSOS DEL MUNICIPIO DE CKOCHAS,DEP.: INSTITUTO DEL SEGURO AGRARIO , PROCEDENCIA: BANCO UNION S.A., CHEQUE: 1676, FECHA DE EMISION:24/09/2018</t>
  </si>
  <si>
    <t>VENTA DE DIVISAS CON TRANSFERENCIA DE FONDOS A SOLICITUD DE MINISTERIO DE EDUCACION SEGUN SOLICITUD 5993 REF: TRASPASO PARA TATIANA MIJAELA BLANCO QUIROGA LIB. 00099021001 TGN-RECURSOS ORDINARIOS (3987)</t>
  </si>
  <si>
    <t>VENTA DE DIVISAS CON TRANSFERENCIA DE FONDOS A SOLICITUD DE MINISTERIO DE EDUCACION SEGUN SOLICITUD 5995 REF: TRASPASO PARA VIOLETA CARMEN ANGULO FERNANDEZ EQUIVALENTES 2.937,24 USD LIB. 00099021001 TGN-RECURSOS ORDINARIOS (3987)</t>
  </si>
  <si>
    <t>VENTA DE DIVISAS CON TRANSFERENCIA DE FONDOS A SOLICITUD DE MINISTERIO DE EDUCACION SEGUN SOLICITUD 5995 REF: TRASPASO PARA VIOLETA CARMEN ANGULO FERNANDEZ EQUIVALENTES 2.937,24 USD LIB. 00099021001 TGN-RECURSOS ORDINARIOS (3987) POR DIFERENCIAL CAMBIARIO</t>
  </si>
  <si>
    <t>VENTA DE DIVISAS CON TRANSFERENCIA DE FONDOS A SOLICITUD DE MINISTERIO DE LA PRESIDENCIA SEGUN SOLICITUD 6004 REF: DIVISAS USD 81,859.00 PAGO A AND S INTERNATIONAL SUPPLY POR RESPUESTOS Y COMPONENTES ELECTRICOS PARA AERONAVES FAB 047 Y FAB 048, SEGUN INVOICE 1089, PAGO A WELLS FARGO BANK, CUENTA 200 LIB. 00099021001 TGN-RECURSOS ORDINARIOS (3987)</t>
  </si>
  <si>
    <t>VENTA DE DIVISAS CON TRANSFERENCIA DE FONDOS A SOLICITUD DE MINISTERIO DE LA PRESIDENCIA SEGUN SOLICITUD 6003 REF: DIVISAS USD 44,565.00 PAGO A JEPPESEN SANDERSON INC. SUSCRIPCION ANUAL SERVICIO INDS INFORMACION DE NAVEGACION INTEGRADA PARA AERONAVE FAB 001, SEGUN INVOICE, PAGO A BANK OF AMERICA CUE LIB. 00099021001 TGN-RECURSOS ORDINARIOS (3987)</t>
  </si>
  <si>
    <t>VENTA DE DIVISAS CON TRANSFERENCIA DE FONDOS A SOLICITUD DE MINISTERIO DE LA PRESIDENCIA SEGUN SOLICITUD 6007 REF: DIVISAS USD 33,870.23 PAGO A ROYAL FBO SERVICE S.A POR SERVICIOS PRESTADOS A AERONAVE FAB 001 RETORNO DE WILMINGTON EEUU POR INSPECCION REALIZADA 11 FEB AL 13 MARZO 2018, PAGO A BBVA PA LIB. 00099021001 TGN-RECURSOS ORDINARIOS (3987)</t>
  </si>
  <si>
    <t>VENTA DE DIVISAS CON TRANSFERENCIA DE FONDOS A SOLICITUD DE VICEPRESIDENCIA DEL ESTADO SEGUN SOLICITUD 6000 REF: PAGO A MARTINEZ FRANCOISE POR CONSULTORIA POR PRODUCTO DE ESTUDIO INTRODUCTORIO PARA LA OBRA NRO 31 DE LA BIBLIOTECA DEL BICENTENARIO DE BOLIVIA A BALA PIEDRA Y PALO LA CONSTRUCCION DE LA LIB. 00099021001 TGN-RECURSOS ORDINARIOS (3987)</t>
  </si>
  <si>
    <t>VENTA DE DIVISAS CON TRANSFERENCIA DE FONDOS A SOLICITUD DE VICEPRESIDENCIA DEL ESTADO SEGUN SOLICITUD 6002 REF: PAGO A ANA MARIA PRESTA POR CONSULTORIA POR PRODUCTO ESTUDIO INTRODUCTORIO PARA LA OBRA NRO 9 DE LA BIBLIOTECA DEL BICENTENARIO DE BOLIVIA CHARCAS ORIGENES HISTORICOS DE LA SOCIEDAD COLON LIB. 00099021001 TGN-RECURSOS ORDINARIOS (3987)</t>
  </si>
  <si>
    <t>VENTA DE DIVISAS CON TRANSFERENCIA DE FONDOS A SOLICITUD DE MINISTERIO DE CULTURAS SEGUN SOLICITUD 6001 REF: PAGO POR ALQUILER DE ESPACIO EN FERIA INTERNACIONAL DE TURISMO FITUR 2018 EN MADRID ESPANA REALIZADO EN MES DE ENERO 2018 SEGUN INFORME TECNICO MDCYT VMT DESPACHO N 55 2018 Y OTROS DOCUMENTOS LIB. 00099021001 TGN-RECURSOS ORDINARIOS (3987) POR DIFERENCIAL CAMBIARIO</t>
  </si>
  <si>
    <t>VENTA DE DIVISAS CON TRANSFERENCIA DE FONDOS A SOLICITUD DE MINISTERIO DE CULTURAS SEGUN SOLICITUD 6001 REF: PAGO POR ALQUILER DE ESPACIO EN FERIA INTERNACIONAL DE TURISMO FITUR 2018 EN MADRID ESPANA REALIZADO EN MES DE ENERO 2018 SEGUN INFORME TECNICO MDCYT VMT DESPACHO N 55 2018 Y OTROS DOCUMENTOS LIB. 00099021001 TGN-RECURSOS ORDINARIOS (3987)</t>
  </si>
  <si>
    <t>VENTA DE DIVISAS CON TRANSFERENCIA DE FONDOS A SOLICITUD DE VICEPRESIDENCIA DEL ESTADO SEGUN SOLICITUD 6000 REF: PAGO A MARTINEZ FRANCOISE POR CONSULTORIA POR PRODUCTO DE ESTUDIO INTRODUCTORIO PARA LA OBRA NRO 31 DE LA BIBLIOTECA DEL BICENTENARIO DE BOLIVIA A BALA PIEDRA Y PALO LA CONSTRUCCION DE LA LIB. 00099021001 TGN-RECURSOS ORDINARIOS (3987) POR DIFERENCIAL CAMBIARIO</t>
  </si>
  <si>
    <t>VENTA DE DIVISAS CON TRANSFERENCIA DE FONDOS A SOLICITUD DE MINISTERIO DE EDUCACION SEGUN SOLICITUD 5997 REF: TRASPASO PARA CARLA TATIANA CONZALES GEMIO LIB. 00099021001 TGN-RECURSOS ORDINARIOS (3987)</t>
  </si>
  <si>
    <t>De: 00099024113 Transferencia en cumplimiento al DS N°0913 de 15/06/2011 y el Convenio Intergubernativo de Financiamiento UPRE-CIF-IG 1073/017, suscrito entre la UPRE y el GAD del Beni, proyecto “Const. U.E. Cristina Argandoña de Hurtado - Alborada”, correspondiente al pago de la planilla Nº 3, según la UPRE.</t>
  </si>
  <si>
    <t>A:00041014201 Transferencia que efectuamos a requerimiento de Zona Franca Cobija, según nota CITE: ZFC-DGE-UAF-ACPyT-521/2018, por concepto de desembolso del 2% en favor del Ministerio de Desarrollo Productivo y Economía Plural, correspondiente al mes de agosto de 2018, en cumplimiento al Decreto Supremo No.1871 modificado por el DS No.2779 de 25 de mayo de 2016.H.R.6-28803-R/4853-R</t>
  </si>
  <si>
    <t>PAGO A BID PRÉSTAMO 1116-SF-BO VCTO. 25-09-2018 POR CUENTA DE GOB.AUT.DEPT.TARIJA SEGÚN COD.LIQ.011232 DE FECHA 06-09-2018, VALOR 25-09-2018 CAPITAL USD 7.531,84 INTERESES USD 3,796,87 LIBRETA N° 00099021001 TGN-RECURSOS ORDINARIOS - 3987 - ALIVIO MDRI</t>
  </si>
  <si>
    <t>A:00373024105 DESEMBOLSO AL FONDO DE DESARROLLO INDÍGENA PARA PROGRAMAS Y/O PROYECTOS DE LOS GOBIERNOS AUTÓNOMOS MUNICIPALES S/G NOTA CITE: FDI/DGE/EXT/Nº427/2018 E INFORME MEFP/VTCP/DGPOT/UPCFTG/INF/N°112/2018. HR 6-28547-R - 628770-R.</t>
  </si>
  <si>
    <t>NUMERO DE LIBRETA CUT: 00099018035 OPERACIÓN E75 TRANSFERENCIA DE LA CUENTA FISCAL BUN A LA CUT EN MN TRANSF.FDOS.A SOLICITUD DEL G.A.M.SANTIVAÃEZ CON ABONO A CTA.3987 CUT LBRTA.00099018035</t>
  </si>
  <si>
    <t>NÚMERO DE LIBRETA CUT: 99031009.00 OPERACIÓN T01 TRANSFERENCIA DE FONDOS A LA CUT - TESORO DIRECTO DE BANCO UNION S.A. A CUENTA UNICA DEL TESORO CON NUMERO DE SOLICITUD = 3103015 Y NUMERO CORRELATIVO = 91320025092018512 TRANSFERENCIA POR OPERACIONES DE VENTA BONOS BTX</t>
  </si>
  <si>
    <t>||RESPUESTA DEBITO DEL BANQUERO SG/ SWIFT 13556 DE LA FECHA REF: COBRO COMISION POR TRANSF. DE JPY 5.991.648,00 DEL 25/09/18 SG/ SOLICITUD DEL MINI. DE CULTURAS, PAGO A/F IPPAN SHADAN HOUJIN LATENAMERICANDO NIHON LIB. 00099021001 TGN-RECURSOS ORDINARIOS COMIS. DEL BANQUERO EQUIV. JPY 2.995,-</t>
  </si>
  <si>
    <t>||RESPUESTA DEBITO DEL BANQUERO SG/ SWIFT 13556 DE LA FECHA REF: COBRO COMISION POR TRANSF. DE JPY 5.991.648,00 DEL 25/09/18 SG/ SOLICITUD DEL MINI. DE CULTURAS, PAGO A/F IPPAN SHADAN HOUJIN LATENAMERICANDO NIHON LIB.00099021001 TGN-RECURSOS ORDINARIOS, COBRO UTILES DE ESCRITORIO</t>
  </si>
  <si>
    <t>||TRANSFERENCIA DE FONDOS S/G. MENSAJES SWIFT NROS. 13550 - 13540 Y CORREO ELECTRÓNICO DE YACIMIENTOS DE LITIO BOLIVIANOS DE LA FECHA. (SECTOR PÚBLICO). DEBITO DE LA LIBRETA 00597012001 RECURSOS PROPIOS VENTAS YLB; COBRO UTILES DE ESCRITORIO.</t>
  </si>
  <si>
    <t>COBRO COSTOS DE PAPELERIA SEGUN TRANSFERENCIA DEL EXTERIOR POR ORDEN DE COMPANHIA MATOGROSSENSE DE GAS REF:FACTURA EXB MTGC 02718 LIB. 00513012007 YPFB - RECURSOS NACIONALIZACIÓN</t>
  </si>
  <si>
    <t>VENTA DE DIVISAS A SOLICITUD DE YACIMIENTOS PETROLIFEROS FISCALES BOLIVIANOS SEGUN SOLICITUD 6022 REF: PAGO A SAMSUNG ENGINEERING POR PROVISION DE PERSONAL Y SERVICIOS COMPLEMENTARIOS PARA LA PLANTA AMONIACO UREA CORRESPONDIENTE A LA SEPTIMA ADENDA JUNIO 2018 LIB. 00513062001 YPFB-OPERACIONES PLANTA DE SEPARACION DE LIQUIDOS RIO GRANDE</t>
  </si>
  <si>
    <t>COBRO COSTOS DE PAPELERIA SEGUN TRANSFERENCIA DEL EXTERIOR POR ORDEN DE PETROBRAS PARAGUAY GAS SRL LIB. 00513062001 YPFB-OPERACIONES PLANTA DE SEPARACION DE LIQUIDOS RIO GRANDE</t>
  </si>
  <si>
    <t>TRANSFERENCIA DE FONDOS AL EXTERIOR A SOLICITUD DE MINISTERIO DE SALUD SEGUN SOLICITUD 6024 REF: 2DO. PAGO DE 40 POR CIENTO A LA SRA. MAITANE TAINTA LASPALAS CONTRATO NRO. 10/2018 POR CONCEPTO DEL PLAN DE TRABAJO CONSULTORIA CURSO DE CAPACITACION EN LA ATENCION DE EMERGENCIAS Y URGENICAS PREHOSPITA LIB. 00046054208 CPL. IN. SALUD-IMPLEMENTACION PMASSEA BID 3151 Bs.</t>
  </si>
  <si>
    <t>VENTA DE DIVISAS CON TRANSFERENCIA DE FONDOS A SOLICITUD DE ADMINISTRACION DE SERVICIOS PORTUARIOS BOLIVIA SEGUN SOLICITUD 6023 REF: H.R. 3298-3299 - ENVIO DE RECURSOS AL PUERTO DE ARICA POR GASTOS DE FUNCIONAMIENTO Y GATE OUT, CORRESPONDIENTE A LA REPOSICION DE SEPTIEMBRE/2018 SEGUN COMUNICACION IN LIB. 00594012001 ASP-B FONDO DE OPERACIONES</t>
  </si>
  <si>
    <t>VENTA DE DIVISAS CON TRANSFERENCIA DE FONDOS A SOLICITUD DE ADMINISTRACION DE SERVICIOS PORTUARIOS BOLIVIA SEGUN SOLICITUD 6017 REF: H.R. 1108 - 1189 - 1285 - PAGO DE FACTURAS AL TPA POR SERVICIO DE FAENAS DE EXPORTACIONES JULIO Y AGOSTO/2018, SEGUN COMUNICACION INTERNA ASP-B/DOP-UAP/CI-491-493-494/ LIB. 00594012001 ASP-B FONDO DE OPERACIONES</t>
  </si>
  <si>
    <t>VENTA DE DIVISAS CON TRANSFERENCIA DE FONDOS A SOLICITUD DE MINISTERIO DE EDUCACION SEGUN SOLICITUD 6018 REF: TRASPASO PARA JUAN YAMID CARVALLO ALFARO LIB. 00099021001 TGN-RECURSOS ORDINARIOS (3987)</t>
  </si>
  <si>
    <t>VENTA DE DIVISAS CON TRANSFERENCIA DE FONDOS A SOLICITUD DE MINISTERIO DE RELACIONES EXTERIORES SEGUN SOLICITUD 6015 REF: ENVIO DE RECURSOS PARA EL SEGURO DE SALUD PARA EL PERSONAL DEL SERVICIO EXTERIOR DE EMBAJADAS Y CONSULADOS QUE CORRESPONDIENTE AL PERIODO DE OCTUBRE A DICIEMBRE DE 2018 SEGUN INF LIB. 00099021001 TGN-RECURSOS ORDINARIOS (3987)</t>
  </si>
  <si>
    <t>TRANSFERENCIA DE FONDOS AL EXTERIOR A SOLICITUD DE MINISTERIO DE SALUD SEGUN SOLICITUD 6019 REF: PAGO AL CONSORCIO PGI-ANTARES-CASA SOLO FV18230075, POR CONCEPTO DEL PRODUCTO 2.7 PLAN DE TRANSFERENCIA DE CONOCIMIENTO Y CAPACIDAD AL EQUIPO EJECUTOR, MS Y SEDES, SEGUIMIENTO, MONITOREO Y EVALUACION CON LIB. 00046054208 CPL. IN. SALUD-IMPLEMENTACION PMASSEA BID 3151 Bs.</t>
  </si>
  <si>
    <t>VENTA DE DIVISAS CON TRANSFERENCIA DE FONDOS A SOLICITUD DE MINISTERIO DE CULTURAS SEGUN SOLICITUD 5976 REF: PAGO POR SERVICIO DE ARMADO DE STAND DE BOLIVIA EN FERIA INTERNACIONAL PAIS JAPON SEGUN INFORME TECNICO N 300 2018 EQUIVALENTES 53.130,02 USD LIB. 00099021001 TGN-RECURSOS ORDINARIOS (3987) POR DIFERENCIAL CAMBIARIO</t>
  </si>
  <si>
    <t>VENTA DE DIVISAS CON TRANSFERENCIA DE FONDOS A SOLICITUD DE MINISTERIO DE CULTURAS SEGUN SOLICITUD 5976 REF: PAGO POR SERVICIO DE ARMADO DE STAND DE BOLIVIA EN FERIA INTERNACIONAL PAIS JAPON SEGUN INFORME TECNICO N 300 2018 EQUIVALENTES 53.130,02 USD LIB. 00099021001 TGN-RECURSOS ORDINARIOS (3987)</t>
  </si>
  <si>
    <t>00212082001 DEPOSITO DE EFECTIVO, DEPOSITANTE: ADALBERTO VELARDE CARASANI, CONCEPTO: DEVOLUCION POR GASTOS OPERATIVOS, CUENTA DE DEPOSITO: CUENTA UNICA DEL TESORO</t>
  </si>
  <si>
    <t>00526012001 DEPOSITO DE EFECTIVO, DEPOSITANTE: BOLIVIA  TV- FORTUNATO ALIAGA  AGUILAR, CONCEPTO: DEVOLUCION DE PASAJE, CUENTA DE DEPOSITO: CUENTA UNICA DEL TESORO</t>
  </si>
  <si>
    <t>00526012001 DEPOSITO DE EFECTIVO, DEPOSITANTE: BOLIVIA TV - FERNANDO QUISPE, CONCEPTO: DEVOLUCION DE PASAJES, CUENTA DE DEPOSITO: CUENTA UNICA DEL TESORO</t>
  </si>
  <si>
    <t>00526012001 DEPOSITO DE EFECTIVO, DEPOSITANTE: ROSSI REMBERTO MOLINA I BOLIVIA TV, CONCEPTO: DEVOLUCION DE PASAJES, CUENTA DE DEPOSITO: CUENTA UNICA DEL TESORO</t>
  </si>
  <si>
    <t>00190012003 DEPOSITO DE EFECTIVO, DEPOSITANTE: PAOLA ORDOÑEZ SALAS, CONCEPTO: DEVOLUCION DE FONDOS EN AVANCE PARA GASTOS  JUDICIALES, CUENTA DE DEPOSITO: CUENTA UNICA DEL TESORO</t>
  </si>
  <si>
    <t>00099021001 DEPOSITO DE EFECTIVO, DEPOSITANTE: EDWIN VLADIMIR VISCARRA ALARCON, CONCEPTO: DEVOLUCION DE FONDOS, CUENTA DE DEPOSITO: CUENTA UNICA DEL TESORO</t>
  </si>
  <si>
    <t>00099021001 DEPOSITO DE EFECTIVO, DEPOSITANTE: VALERIANO MACIAS QUENTA, CONCEPTO: DEVOLUCION DE FONDOS, CUENTA DE DEPOSITO: CUENTA UNICA DEL TESORO</t>
  </si>
  <si>
    <t>00212082001 DEPOSITO DE EFECTIVO, DEPOSITANTE: DINO NELSON QUISPE QUISPE, CONCEPTO: DEVOLUCION DE GASTOS OPERATIVOS GESTION 2018, CUENTA DE DEPOSITO: CUENTA UNICA DEL TESORO</t>
  </si>
  <si>
    <t>00212082001 DEPOSITO DE EFECTIVO, DEPOSITANTE: JOSE LUIS YUJRA BAUTISTA - INRA, CONCEPTO: DEVOLUCION DE FONDOS EN AVANCE, CUENTA DE DEPOSITO: CUENTA UNICA DEL TESORO</t>
  </si>
  <si>
    <t>00099021001 DEPOSITO DE EFECTIVO, DEPOSITANTE: MINISTERIO PUBLICO, CONCEPTO: DEVOLUCION DE SALDO DEL EVENTO REALIZADO EN FECHA 18/09 EN LA CIUDAD DE CBBA LIC. IVES CHUMACERO A., CUENTA DE DEPOSITO: CUENTA UNICA DEL TESORO</t>
  </si>
  <si>
    <t>00078014205 DEPOSITO DE EFECTIVO, DEPOSITANTE: LISSET GIRONDA MALDONADO, CONCEPTO: DEVOLUCION DE SALDOS NO EJECUTADOS DE FONDOS EN AVANCE, CUENTA DE DEPOSITO: CUENTA UNICA DEL TESORO</t>
  </si>
  <si>
    <t>00099021001 DEPOSITO DE EFECTIVO, DEPOSITANTE: ADOLFO CHAVEZ CORTES, CONCEPTO: DEVOLUCION POR DOBLE PERCEPCION MAGISTERIO MES DE JULIO 2018, CUENTA DE DEPOSITO: CUENTA UNICA DEL TESORO</t>
  </si>
  <si>
    <t>00099021001 DEPOSITO DE EFECTIVO, DEPOSITANTE: ADOLFO CHAVEZ CORTES, CONCEPTO: DEVOLUCION POR DOBLE PERCEPCION MAGISTERIO MES DE SEPTIEMBRE 2018, CUENTA DE DEPOSITO: CUENTA UNICA DEL TESORO</t>
  </si>
  <si>
    <t>00526012001 DEPOSITO DE EFECTIVO, DEPOSITANTE: DAVID OSCAR LAURA MAMANI CI. 6033418 LP, CONCEPTO: DEVOLUCION FONDOS EN AVANCE BOLIVIA TV, CUENTA DE DEPOSITO: CUENTA UNICA DEL TESORO</t>
  </si>
  <si>
    <t>00099021001 DEPOSITO DE EFECTIVO, DEPOSITANTE: HARRY R.  VELA  MERCADO, CONCEPTO: REVERSION DE PASAJES POR CONCEPTO DE FORO DE GAS GESTION 2017, CUENTA DE DEPOSITO: CUENTA UNICA DEL TESORO</t>
  </si>
  <si>
    <t>00099021001 DEPOSITO DE EFECTIVO, DEPOSITANTE: YOLANDA UGARTE MORA, CONCEPTO: DEPÓSITO POR PERMISOS SIN GOCE DE HABERES ART. 16 RESOLUCION 1111, CUENTA DE DEPOSITO: CUENTA UNICA DEL TESORO</t>
  </si>
  <si>
    <t>00099021001 DEPOSITO DE EFECTIVO, DEPOSITANTE: LOURDES VIVIANA GUIGUES GIESES, CONCEPTO: DEPÓSITO POR PERMISOS SIN GOCE DE HABERES ART. 16 RESOLUCION 1111, CUENTA DE DEPOSITO: CUENTA UNICA DEL TESORO</t>
  </si>
  <si>
    <t>00340012003 DEPOSITO DE EFECTIVO, DEPOSITANTE: CARLA DANIELA ORGANIVIA ACOSTA, CONCEPTO: DEPÓSITO POR PERMISOS SIN GOCE DE HABERES ART. 16 RESOLUCION 1111, CUENTA DE DEPOSITO: CUENTA UNICA DEL TESORO</t>
  </si>
  <si>
    <t>00099021001 DEPOSITO DE EFECTIVO, DEPOSITANTE: MINISTERIO DE OBRAS PUBLICAS SERVICIOS Y VIVIENDA, CONCEPTO: PAGO DE AGUA  OFICINA  ARCHIVO CENTRAL EDIFICIO EX CONAVI BENEFICIARIO  MINISTERIO DE LA PRESIDENCIA, CUENTA DE DEPOSITO: CUENTA UNICA DEL TESORO</t>
  </si>
  <si>
    <t>00099021001 DEPOSITO DE EFECTIVO, DEPOSITANTE: GARCIA RAMIREZ DANIELA, CONCEPTO: DEVOLUCION DE RECURSOS NO EJECUTADOS  C-31  866, CUENTA DE DEPOSITO: CUENTA UNICA DEL TESORO</t>
  </si>
  <si>
    <t>00099021001 DEPOSITO DE EFECTIVO, DEPOSITANTE: ENDE EMPRESA NACIONAL DE ELECTRICIDAD, CONCEPTO: CUMPL DS 3034 REMUNERACION AGOSTO /2018 WILFREDO OVANDO ROJAS, CUENTA DE DEPOSITO: CUENTA UNICA DEL TESORO</t>
  </si>
  <si>
    <t>00086018049 DEPOSITO DE EFECTIVO, DEPOSITANTE: JOSE CRUZ VERA JIMENEZ, CONCEPTO: DEV FEA POR REFRIGERIOS, CUENTA DE DEPOSITO: CUENTA UNICA DEL TESORO</t>
  </si>
  <si>
    <t>00378012002 DEPOSITO DE EFECTIVO, DEPOSITANTE: GERARDO MARTINEZ APAZA SENATEX, CONCEPTO: DEVOLUCION RETENCIONES IVA DEL MES DE SEPTIEMBRE 2018 AL C-31 -534, CUENTA DE DEPOSITO: CUENTA UNICA DEL TESORO</t>
  </si>
  <si>
    <t>00378012002 DEPOSITO DE EFECTIVO, DEPOSITANTE: GERARDO MARTINEZ APAZA SENATEX, CONCEPTO: DEVOLUCION POR SALDO NO EJECUTADO DEL MES DE SEPTIEMBRE AL C-31-534, CUENTA DE DEPOSITO: CUENTA UNICA DEL TESORO</t>
  </si>
  <si>
    <t>00016011101 DEPOSITO DE EFECTIVO, DEPOSITANTE: PEDRO QUIROZ CALLE, CONCEPTO: DEVOLUCION SALDO PASAJE, CUENTA DE DEPOSITO: CUENTA UNICA DEL TESORO</t>
  </si>
  <si>
    <t>00572012001 DEPOSITO DE EFECTIVO, DEPOSITANTE: ISRAEL ENRIQUE JIMENEZ ANTEZANA, CONCEPTO: DEVOLUCION DE VIATICOS, CUENTA DE DEPOSITO: CUENTA UNICA DEL TESORO</t>
  </si>
  <si>
    <t>00099021001 DEPOSITO DE EFECTIVO, DEPOSITANTE: DANIEL ALEJANDRO MONTECINOS LLERENA, CONCEPTO: DEVOLUCION   CARGO A CUENTA PARA PAGO DE PASAJES TERRESTRES A PARTICIPANTES DE REUNION  8VA  OCEPB, CUENTA DE DEPOSITO: CUENTA UNICA DEL TESORO</t>
  </si>
  <si>
    <t>00599022001 DEPOSITO DE EFECTIVO, DEPOSITANTE: LUIS GUTIERREZ IBAÑEZ -EBA, CONCEPTO: DEVOLUCION DE CREDITO FISCAL DE LA FACTURA N 13561 COTEL, CUENTA DE DEPOSITO: CUENTA UNICA DEL TESORO</t>
  </si>
  <si>
    <t>00099021001 DEPOSITO DE EFECTIVO, DEPOSITANTE: LOTTY ADRIANA SOTOMAYOR SEGALES, CONCEPTO: REVERSION TRANSP URB MES JULIO PREV 3402.6/2018, CUENTA DE DEPOSITO: CUENTA UNICA DEL TESORO</t>
  </si>
  <si>
    <t>00342012001 DEPOSITO DE EFECTIVO, DEPOSITANTE: JHIMMY O. OYARDO ACUÑA CI 5942171 LP, CONCEPTO: DEVOLUCION EXCESO DE LLAMADAS TELEFONICAS, CUENTA DE DEPOSITO: CUENTA UNICA DEL TESORO</t>
  </si>
  <si>
    <t>00099021001 DEPOSITO DE EFECTIVO, DEPOSITANTE: LOTTY ADRIANA SOTOMAYOR SEGALES, CONCEPTO: REVERSION TRANSP URB MES MAYO PREV. 3402.4/2018, CUENTA DE DEPOSITO: CUENTA UNICA DEL TESORO</t>
  </si>
  <si>
    <t>00342012001 DEPOSITO DE EFECTIVO, DEPOSITANTE: JHIMMY O. OYARDO  ACUÑA, CONCEPTO: DEVOLUCION EXCESO DE LLAMADAS TELEFONICAS, CUENTA DE DEPOSITO: CUENTA UNICA DEL TESORO</t>
  </si>
  <si>
    <t>00099021001 DEPOSITO DE EFECTIVO, DEPOSITANTE: LOTTY ADRIANA SOTOMAYOR SEGALES, CONCEPTO: REVERSION TRANS URB MES JUNIO PREV. 3402,5/2018, CUENTA DE DEPOSITO: CUENTA UNICA DEL TESORO</t>
  </si>
  <si>
    <t>00660072001 DEP.DE CHEQ.AJENOS,RET.DE CAM.,CONCEPTO: CIERRE DE CUENTA POR COBRAR DE LA SRA. LIZETH MAYELA ANDY CHOQUEHUANCA GESTIONES ANTERIORES,DEP.: ORGANO JUDICIAL , PROCEDENCIA: BANCO UNION S.A., CHEQUE: 2081, FECHA DE EMISION:26/09/2018</t>
  </si>
  <si>
    <t>00086038003 DEP.DE CHEQ.AJENOS,RET.DE CAM.,CONCEPTO: REVERSION DE FONDOS,DEP.: SERNAP-EBB , PROCEDENCIA: BANCO UNION S.A., CHEQUE: 800, FECHA DE EMISION:19/09/2018</t>
  </si>
  <si>
    <t>00086031101 DEP.DE CHEQ.AJENOS,RET.DE CAM.,CONCEPTO: REVERSION POR FONDOS NO UTILIZADOS,DEP.: SERNAP-APOLOBAMBA , PROCEDENCIA: BANCO UNION S.A., CHEQUE: 1684, FECHA DE EMISION:24/09/2018</t>
  </si>
  <si>
    <t>00099021001 DEP.DE CHEQ.AJENOS,RET.DE CAM.,CONCEPTO: REVERSION DE FONDOS,DEP.: SERNAP-SAN MATIAS , PROCEDENCIA: BANCO UNION S.A., CHEQUE: 1475, FECHA DE EMISION:19/09/2018</t>
  </si>
  <si>
    <t>00342012001 DEP.DE CHEQ.AJENOS,RET.DE CAM.,CONCEPTO: DEVOLUCION PONTONES Y COMBUSTIBLE AGOSTO C-31 N° 1427,DEP.: AEV REGIONAL PANDO , PROCEDENCIA: BANCO UNION S.A., CHEQUE: 1210, FECHA DE EMISION:11/09/2018</t>
  </si>
  <si>
    <t>00342012001 DEP.DE CHEQ.AJENOS,RET.DE CAM.,CONCEPTO: DEVOLUCION VIATICOS AGOSTO C-31 N° 1426,DEP.: AEV REGIONAL PANDO , PROCEDENCIA: BANCO UNION S.A., CHEQUE: 1208, FECHA DE EMISION:31/08/2018</t>
  </si>
  <si>
    <t>00099021001 DEP.DE CHEQ.AJENOS,RET.DE CAM.,CONCEPTO: SEGUNDO TAPECUA JESUS,DEP.: BANCO UNION S.A. , PROCEDENCIA: BANCO UNION S.A., CHEQUE: 158174, FECHA DE EMISION:26/09/2018</t>
  </si>
  <si>
    <t>00099021001 DEP.DE CHEQ.AJENOS,RET.DE CAM.,CONCEPTO: SUAREZ GUZMAN HERNAN EDUARDO,DEP.: BANCO UNION S.A. , PROCEDENCIA: BANCO UNION S.A., CHEQUE: 158173, FECHA DE EMISION:26/09/2018</t>
  </si>
  <si>
    <t>00212092001 DEP.DE CHEQ.AJENOS,RET.DE CAM.,CONCEPTO: DEVOLUCION DE FONDOS INRA-ORURO,DEP.: INRA-ORURO , PROCEDENCIA: BANCO UNION S.A., CHEQUE: 3785, FECHA DE EMISION:20/09/2018</t>
  </si>
  <si>
    <t>00670012003 DEP.DE CHEQ.AJENOS,RET.DE CAM.,CONCEPTO: CUENTAS POR COBRAR DE LA SRA XIMENA MENDIZABAL HURTADO,DEP.: TRIBUNAL ELECTORAL DEPARTAMENTAL DE CHUQUISACA , PROCEDENCIA: BANCO UNION S.A., CHEQUE: 4937, FECHA DE EMISION:19/09/2018</t>
  </si>
  <si>
    <t>00099021001 DEPOSITO DE EFECTIVO, DEPOSITANTE: MINISTERIO DE DEPORTES NORKA PEÑALOZA, CONCEPTO: DEVOLUCION DE SALDOS NO UTILIZADOS CARRERA 10 K COCHABAMBA, CUENTA DE DEPOSITO: CUENTA UNICA DEL TESORO</t>
  </si>
  <si>
    <t>00283012002 DEPOSITO DE EFECTIVO, DEPOSITANTE: NATANIEL SAAVEDRA Q., CONCEPTO: DEVOLUCION DE VIATICOS, CUENTA DE DEPOSITO: CUENTA UNICA DEL TESORO</t>
  </si>
  <si>
    <t>00283012002 DEPOSITO DE EFECTIVO, DEPOSITANTE: NATANIEL SAAVEDRA Q., CONCEPTO: DEVOLUCION DE VIATICO, CUENTA DE DEPOSITO: CUENTA UNICA DEL TESORO</t>
  </si>
  <si>
    <t>00099021001 DEPOSITO DE EFECTIVO, DEPOSITANTE: N. GABRIELA MURILLO CASANOVAS, CONCEPTO: DEVOLUCION DE SALDO DE PASAJES Y VIATICOS, CUENTA DE DEPOSITO: CUENTA UNICA DEL TESORO</t>
  </si>
  <si>
    <t>00099021001 DEPOSITO DE EFECTIVO, DEPOSITANTE: CECILIA ANDREA CONTRERAS CASTRO, CONCEPTO: DEVOLUCION DE SALDO DE PASAJES Y VIATICOS, CUENTA DE DEPOSITO: CUENTA UNICA DEL TESORO</t>
  </si>
  <si>
    <t>00035011105 DEPOSITO DE EFECTIVO, DEPOSITANTE: MARIA ESPEJO QUISPE, CONCEPTO: DEVOLUCION DE PASAJE, CUENTA DE DEPOSITO: CUENTA UNICA DEL TESORO</t>
  </si>
  <si>
    <t>00041031107 DEPOSITO DE EFECTIVO, DEPOSITANTE: IBMETRO - GARY CHAMBI, CONCEPTO: DEVOLUCION GASTOS DE TRANSPORTE, CUENTA DE DEPOSITO: CUENTA UNICA DEL TESORO</t>
  </si>
  <si>
    <t>00099021001 DEPOSITO DE EFECTIVO, DEPOSITANTE: VICTOR  HUGO CAMACHO CABRERA, CONCEPTO: DEVOLUCION DE FONDOS NO EJECUTADOS DEL PROYECTO SAN IGNACIO DE VELASCO, CUENTA DE DEPOSITO: CUENTA UNICA DEL TESORO</t>
  </si>
  <si>
    <t>00293014201 DEPOSITO DE EFECTIVO, DEPOSITANTE: LINDA MANZANEDA ROJAS, CONCEPTO: DEVOLUCION VIATICOS POTOSI, CUENTA DE DEPOSITO: CUENTA UNICA DEL TESORO</t>
  </si>
  <si>
    <t>00099021001 DEPOSITO DE EFECTIVO, DEPOSITANTE: JESSIE LAGUNA EID, CONCEPTO: POR REVERSION DE PAGO JEDDIE LAGUNA EID CENETROP SANTA CRUZ, CUENTA DE DEPOSITO: CUENTA UNICA DEL TESORO</t>
  </si>
  <si>
    <t>NUMERO DE LIBRETA CUT: 00990201001 OPERACIÓN E75 TRANSFERENCIA DE LA CUENTA FISCAL BUN A LA CUT EN MN TRANSF. DE FDOS. A SOLICITUD DEL G.A.D. DE ORURO SG. NOTA GAD-ORU/SDAFP/UF/ATCP/CE-0169/2018 A CTA.3987 CUT LBRTA.00990201001</t>
  </si>
  <si>
    <t>NUMERO DE LIBRETA CUT: 00099021001 OPERACIÓN E18 TRANSFERENCIA DEL SISTEMA FINANCIERO POR CUENTA DE TERCEROS A LA CUT TRANSFERENCIA A SOLICITUD DEL MEFP SEGUN NOTA CITE MEFP VTCP DGPOT UAIS CPI NO 0918004 BUN 18</t>
  </si>
  <si>
    <t>NUMERO DE LIBRETA CUT: 00099021001 OPERACIÓN E18 TRANSFERENCIA DEL SISTEMA FINANCIERO POR CUENTA DE TERCEROS A LA CUT TRANSFERENCIA A SOLICITUD DEL MEFP SEGUN NOTA CITE MEFP VTCP DGPOT UAIS CPI NO 0918005 BUN 18</t>
  </si>
  <si>
    <t>||REGULARIZACIÓN DE NUESTRA OPERACIÓN NRO. 0933614 DE F. 25/09/2018 EN ATENCIÓN A CORREO ELECTRÓNICO DE LA AGENCIA BOLIVIANA ESPACIAL DE F. 25/09/2018. A LA LIB.00585012002 ABE-VENTA DE SERVICIOS COMUNICACIÓN; P/CTA.TELECOMUNICATIONS ADVANCE GROUP SA.</t>
  </si>
  <si>
    <t>||REGULARIZACIÓN DE NUESTRA OPERACIÓN NRO. 0933006 DE F. 19/09/2018 EN ATENCIÓN A NOTA DEL INSTITUTO NACIONAL DE INNOVACIÓN AGROPECUARIA Y FORESTAL INIAF, CITE' MDRYT/INIAF/DAF/N°299/2018 RECIBIDA EN LA FECHA (HRE-TGL-14817). A LA LIBR.00222018012 INIAF-KOFALCI TEC.P/MEJORAR PROD.CACAO Y ARROZ;P/CTA.RURAL DEVELOPMENT ADMINIS</t>
  </si>
  <si>
    <t>||REGULARIZACIÓN DE NUESTRA OPERACIÓN NRO. 0933614 DE F. 25/09/2018 EN ATENCIÓN A CORREO ELECTRÓNICO DE LA AGENCIA BOLIVIANA ESPACIAL DE F. 25/09/2018. DE LA LIBRETA 00585012002 ABE-VENTA DE SERVICIOS COMUNICACIÓN; COBRO UTILES DE ESCRITORIO.</t>
  </si>
  <si>
    <t>||RESPUESTA A DEBITO DEL BANQUERO SEG.SWIFT 13643 DE LA FECHA. REF.: COBRO COMISION POR TRANSF. DE EUR 3.000,37 VALOR 20/09/2018 SEG.SOLICITUD DE DIREMAR 5955 DEL 19/09/2018 PAGO A MAREIKE NADINE KLEIN LIBRETA 00099021001 TGN-RECURSOS ORDINARIOS</t>
  </si>
  <si>
    <t>||RESPUESTA A DEBITO DEL BANQUERO SEG.SWIFT 13643 DE LA FECHA. REF.: COBRO COMISION POR TRANSF. DE EUR 3.000,37 VALOR 20/09/2018 SEG.SOLICITUD DE DIREMAR 5955 DEL 19/09/2018 PAGO A MAREIKE NADINE KLEIN LIBRETA 00099021001 TGN-RECURSOS ORDINARIOS REF.: UTILES DE ESCRITORIO</t>
  </si>
  <si>
    <t>||REGULARIZACIÓN DE NUESTRA OPERACIÓN NRO. 0933626 DE F. 25/09/18 EN ATENCIÓN A CORREOS ELECTRÓNICOS DE LA DGAC Y AASANA. DEBITO DE LA LIBRETA 00117012001 DGAC, REPOSICION UTILES DE ESCRITORIO.</t>
  </si>
  <si>
    <t>||REGULARIZACIÓN DE NUESTRA OPERACIÓN NRO. 0933627 DE F. 25/09/18 EN ATENCIÓN A CORREOS ELECTRÓNICOS DE LA DGAC Y AASANA. DEBITO DE LA LIBRETA 00117012001 DGAC, REPOSICION UTILES DE ESCRITORIO.</t>
  </si>
  <si>
    <t>||RESPUESTA A DEBITO DEL BANQUERO SG MJE.SWIFT NO.13645 DE LA FECHA REF:COBRO COMIS.POR TRANSFERENCIA EUR 2,000.- DEL 19/09/2018 SG SOLICITUD DE TESORO GENERAL DE LA NACION, PAGO POR CONCEPTO DE MEMBRESIA. LIBRETA 00099021001 TGN-RECURSOS ORDINARIOS</t>
  </si>
  <si>
    <t>||RESPUESTA A DEBITO DEL BANQUERO SG MJE.SWIFT NO.13645 DE LA FECHA REF:COBRO COMIS.POR TRANSFERENCIA EUR 2,000.- DEL 19/09/2018 SG SOLICITUD DE TESORO GENERAL DE LA NACION, PAGO POR CONCEPTO DE MEMBRESIA. CGO.LIBRETA 00099021001 TGN-RECURSOS ORDINARIOS (UTILES DE ESCRITORIO)</t>
  </si>
  <si>
    <t>||REGISTRO COBRO COMISION AVISO ENMIENDA CARTA DE CREDITO STANDBY BS220.-Y EMISION COMP.CONTABLE BS50.-REF.:06/08782/6011639 (BCB:SB-R-2017-37) A/F MIN.HIDROCARBUROS EEC-GNV,S/G SWIFT 13661,26/09/18. LIB.00078034201 MH-EEC GNV FONDO DE CONVERSION DE VEHICULOS RF.:COMIS.AV.ENM.SBLC 06/08782/6011639</t>
  </si>
  <si>
    <t>||REGULARIZACIÓN DE NUESTRA OPERACIÓN NRO. 0933006 DE F. 19/09/2018 EN ATENCIÓN A NOTA DEL INSTITUTO NACIONAL DE INNOVACIÓN AGROPECUARIA Y FORESTAL INIAF, CITE' MDRYT/INIAF/DAF/N°299/2018 RECIBIDA EN LA FECHA (HRE-TGL-14817). DE LA LIBRETA 00222012001 INIAF-A NIVEL NACIONAL; COBRO UTILES DE ESCRITORIO.</t>
  </si>
  <si>
    <t>'COBRO DE'||UTILES DE ESCRITORIO POR EL COMPROBANTE CONTABLE NRO. 0933784 DE LA FECHA, SEGÚN CORREO ELECTRÓNICO DE YPFB DE F. 23/01/2018. DEBITO DE LA LIBRETA 00513022001 YPFB  OPERACIONES.</t>
  </si>
  <si>
    <t>VENTA DE DIVISAS CON TRANSFERENCIA DE FONDOS A SOLICITUD DE MINISTERIO DE EDUCACION SEGUN SOLICITUD 6020 REF: TRASPASO PARA HELEN LAURA COARITA FERNANDEZ EQUIVALENTES 3.789,62 USD LIB. 00099021001 TGN-RECURSOS ORDINARIOS (3987) POR DIFERENCIAL CAMBIARIO</t>
  </si>
  <si>
    <t>VENTA DE DIVISAS CON TRANSFERENCIA DE FONDOS A SOLICITUD DE MINISTERIO DE EDUCACION SEGUN SOLICITUD 6020 REF: TRASPASO PARA HELEN LAURA COARITA FERNANDEZ EQUIVALENTES 3.789,62 USD LIB. 00099021001 TGN-RECURSOS ORDINARIOS (3987)</t>
  </si>
  <si>
    <t>PAGO A BID PRÉSTAMO 2498/BL-BO VCTO. 26-09-2018 POR CUENTA DE TGN , NTI. 011407 VALOR 26-09-2018 CAPITAL USD 230.168,31 INTERESES USD 192.119,10 COMISIONES USD 2,45 CTA. 3987 CUENTA UNICA DEL TESORO-3987 LIB. 00099021001 REF.: COMISIONES BANCARIAS</t>
  </si>
  <si>
    <t>PAGO A BID PRÉSTAMO 2498/BL-BO VCTO. 26-09-2018 POR CUENTA DE TGN , NTI. 011331 VALOR 26-09-2018 INTERESES USD 5.964,18 CTA. 3987 CUENTA UNICA DEL TESORO-3987 LIB. 00099021001 REF.: COMISIONES BANCARIAS</t>
  </si>
  <si>
    <t>TRANSFERENCIA DE FONDOS AL EXTERIOR A SOLICITUD DE MINISTERIO DE SALUD SEGUN SOLICITUD 6025 REF: 2DO. PAGO DE 40 POR CIENTO A LA SRA. RONCESVALLES ANIZ GONI CONTRATO NRO. 11/2018 POR CONCEPTO DEL PLAN DE TRABAJO CONSULTORIA CURSO DE CAPACITACION EN LA ATENCION DE EMERGENCIAS Y URGENICAS PREHOSPITAL LIB. 00046054208 CPL. IN. SALUD-IMPLEMENTACION PMASSEA BID 3151 Bs.</t>
  </si>
  <si>
    <t>VENTA DE DIVISAS CON TRANSFERENCIA DE FONDOS A SOLICITUD DE ADMINISTRACION DE SERVICIOS PORTUARIOS BOLIVIA SEGUN SOLICITUD 6027 REF: H.R. 3370 - PAGO AL SENOR JOSE LUIS FERNANDEZ CASTILLO POR ALQUILER DE OFICINAS EN EL PUERTO DE ILO, CORRESPONDIENTE A SEPTIEMBRE/2018, SEGUN ORDEN DE PAGO ASP-B/DAF-U LIB. 00594012001 ASP-B FONDO DE OPERACIONES</t>
  </si>
  <si>
    <t>VENTA DE DIVISAS CON TRANSFERENCIA DE FONDOS A SOLICITUD DE ADMINISTRACION DE SERVICIOS PORTUARIOS BOLIVIA SEGUN SOLICITUD 6026 REF: H.R. 3301- PAGO AL SENOR ALEJANDRO NICOLAS TARA URQUIETA - SERVICIOS E.I.R.L. POR SERVICIO DE LIMPIEZA EN EL PUERTO DE ARICA, CORRESPONDIENTE A AGOSTO/2018 SEGUN ORDEN LIB. 00594012001 ASP-B FONDO DE OPERACIONES</t>
  </si>
  <si>
    <t>VENTA DE DIVISAS CON TRANSFERENCIA DE FONDOS A SOLICITUD DE MINISTERIO DE EDUCACION SEGUN SOLICITUD 6016 REF: TRASPASO PARA LIZ FEDRA HUAYTA HERNANI EQUIVALENTES 3.615,87 USD LIB. 00099021001 TGN-RECURSOS ORDINARIOS (3987) POR DIFERENCIAL CAMBIARIO</t>
  </si>
  <si>
    <t>VENTA DE DIVISAS CON TRANSFERENCIA DE FONDOS A SOLICITUD DE MINISTERIO DE EDUCACION SEGUN SOLICITUD 6016 REF: TRASPASO PARA LIZ FEDRA HUAYTA HERNANI EQUIVALENTES 3.615,87 USD LIB. 00099021001 TGN-RECURSOS ORDINARIOS (3987)</t>
  </si>
  <si>
    <t>VENTA DE DIVISAS CON TRANSFERENCIA DE FONDOS A SOLICITUD DE MINISTERIO DE EDUCACION SEGUN SOLICITUD 5996 REF: TRASPASO PARA KAREN DIANNE CHOQUEHUANCA QUISPE EQUIVALENTES 3.617,00 USD LIB. 00099021001 TGN-RECURSOS ORDINARIOS (3987) POR DIFERENCIAL CAMBIARIO</t>
  </si>
  <si>
    <t>VENTA DE DIVISAS CON TRANSFERENCIA DE FONDOS A SOLICITUD DE MINISTERIO DE EDUCACION SEGUN SOLICITUD 5996 REF: TRASPASO PARA KAREN DIANNE CHOQUEHUANCA QUISPE EQUIVALENTES 3.617,00 USD LIB. 00099021001 TGN-RECURSOS ORDINARIOS (3987)</t>
  </si>
  <si>
    <t>VENTA DE DIVISAS CON TRANSFERENCIA DE FONDOS A SOLICITUD DE MINISTERIO DE EDUCACION SEGUN SOLICITUD 5998 REF: TRANSFER OF RESOURCES FOR UNIVERSITY OF ABERDEEN (JHON DANIEL PEREYRA SIFUENTES) EQUIVALENTES 31.199,34 USD LIB. 00099021001 TGN-RECURSOS ORDINARIOS (3987) POR DIFERENCIAL CAMBIARIO</t>
  </si>
  <si>
    <t>VENTA DE DIVISAS CON TRANSFERENCIA DE FONDOS A SOLICITUD DE MINISTERIO DE EDUCACION SEGUN SOLICITUD 5998 REF: TRANSFER OF RESOURCES FOR UNIVERSITY OF ABERDEEN (JHON DANIEL PEREYRA SIFUENTES) EQUIVALENTES 31.199,34 USD LIB. 00099021001 TGN-RECURSOS ORDINARIOS (3987)</t>
  </si>
  <si>
    <t>00225024102 DEPOSITO DE EFECTIVO, DEPOSITANTE: JOSE LUIS CORONEL TAPIA, CONCEPTO: DEVOLUCION DE FONDOS EN AVANCE POR RETENCION DE IMPUESTOS OTROS ALQUILERES, CUENTA DE DEPOSITO: CUENTA UNICA DEL TESORO</t>
  </si>
  <si>
    <t>00132012005 DEPOSITO DE EFECTIVO, DEPOSITANTE: SEDEM- LINDSAY MENDOZA, CONCEPTO: DEVOLUCION DE UN DIA  DE VIATICOS, CUENTA DE DEPOSITO: CUENTA UNICA DEL TESORO</t>
  </si>
  <si>
    <t>00099021001 DEPOSITO DE EFECTIVO, DEPOSITANTE: OSCAR SILVA FLORES, CONCEPTO: DEVOLUCION  DE PASAJES, CUENTA DE DEPOSITO: CUENTA UNICA DEL TESORO</t>
  </si>
  <si>
    <t>00099021001 DEPOSITO DE EFECTIVO, DEPOSITANTE: SANDALIO CHOQUE, CONCEPTO: DEVOLUCION  PASAJES, CUENTA DE DEPOSITO: CUENTA UNICA DEL TESORO</t>
  </si>
  <si>
    <t>00099021001 DEPOSITO DE EFECTIVO, DEPOSITANTE: ELVIRA ALI QUISPE, CONCEPTO: DEVOLUCION DE SUELDO, CUENTA DE DEPOSITO: CUENTA UNICA DEL TESORO</t>
  </si>
  <si>
    <t>00225024102 DEPOSITO DE EFECTIVO, DEPOSITANTE: JOSE LUIS CORONEL TAPIA, CONCEPTO: DEVOLUCION DE FONDOS EN AVANCE POR RETENCION DE IMPUESTOS POR GASTOS DE ALIMENTACION, CUENTA DE DEPOSITO: CUENTA UNICA DEL TESORO</t>
  </si>
  <si>
    <t>00099021001 DEPOSITO DE EFECTIVO, DEPOSITANTE: CARLA ADRIANA MOLINA VARGAS CODESUR, CONCEPTO: DEVOLUCION DE FONDOS EN AVANCE-CODESUR-RECURSOS TGN, CUENTA DE DEPOSITO: CUENTA UNICA DEL TESORO</t>
  </si>
  <si>
    <t>00526012001 DEPOSITO DE EFECTIVO, DEPOSITANTE: CESAR GOMEZ CONDORI BOLIVIA TV, CONCEPTO: DEVOLUCION DE FONDOS EN AVANCE, CUENTA DE DEPOSITO: CUENTA UNICA DEL TESORO</t>
  </si>
  <si>
    <t>00526012001 DEPOSITO DE EFECTIVO, DEPOSITANTE: JORGE ROBERTO PAREDES PEREZ BOLIVIA TV, CONCEPTO: DEVOLUCION PASAJES, CUENTA DE DEPOSITO: CUENTA UNICA DEL TESORO</t>
  </si>
  <si>
    <t>00670012002 DEPOSITO DE EFECTIVO, DEPOSITANTE: PAOLA AVERANGA TARQUINO, CONCEPTO: DEVOLUCION PASAJES POR BS. 1076,00 AL TRIBUNAL SUPREMO ELECTORAL ORGANO ELECTORAL PLURINACIONAL, CUENTA DE DEPOSITO: CUENTA UNICA DEL TESORO</t>
  </si>
  <si>
    <t>00086011105 DEPOSITO DE EFECTIVO, DEPOSITANTE: GUSTAVO MARCELO REY ORTIZ, CONCEPTO: DEVOLUCION FONDOS EN AVANCE, CUENTA DE DEPOSITO: CUENTA UNICA DEL TESORO</t>
  </si>
  <si>
    <t>00086011101 DEPOSITO DE EFECTIVO, DEPOSITANTE: FABIOLA SUAREZ GUZMAN, CONCEPTO: DEVOLUCION FONDOS EN AVANCE, CUENTA DE DEPOSITO: CUENTA UNICA DEL TESORO</t>
  </si>
  <si>
    <t>00086011104 DEPOSITO DE EFECTIVO, DEPOSITANTE: GUSTAVO MARCELO REY ORTIZ, CONCEPTO: DEVOLUCION DE FONDOS EN AVANCE, CUENTA DE DEPOSITO: CUENTA UNICA DEL TESORO</t>
  </si>
  <si>
    <t>00041011101 DEPOSITO DE EFECTIVO, DEPOSITANTE: MDPYEP -  YESITH SERGIO MARIN MENDOZA, CONCEPTO: DEVOLUCION DE SALDOS FONDOS EN AVANCE DE C31-2362, CUENTA DE DEPOSITO: CUENTA UNICA DEL TESORO</t>
  </si>
  <si>
    <t>00099021001 DEPOSITO DE EFECTIVO, DEPOSITANTE: FREDDY ANDRES MAMANI CHOQUE, CONCEPTO: DEVOLUCION DE BONO, CUENTA DE DEPOSITO: CUENTA UNICA DEL TESORO</t>
  </si>
  <si>
    <t>00266022001 DEPOSITO DE EFECTIVO, DEPOSITANTE: DIRECCION DEPARTAMENTAL DE EDUCACION DE LA  PAZ, CONCEPTO: DEVOLUCION DE REFRIGERIO DIRECCION DISTRITAL DE EDUCACION AUCAPATA DEL MES DE ENERO, CUENTA DE DEPOSITO: CUENTA UNICA DEL TESORO</t>
  </si>
  <si>
    <t>00099021001 DEPOSITO DE EFECTIVO, DEPOSITANTE: MARCOS JOSE MAMANI URQUIDI, CONCEPTO: DEVOLUCION DEL BENEFICIO COLATERAL DE ASIGNACION AL CARGO, CUENTA DE DEPOSITO: CUENTA UNICA DEL TESORO</t>
  </si>
  <si>
    <t>00572012001 DEPOSITO DE EFECTIVO, DEPOSITANTE: EMPRESA DE  APOYO A LA PRODUCCION DE ALIMENTOS, CONCEPTO: DEVOLUCION DE VIATICOS, CUENTA DE DEPOSITO: CUENTA UNICA DEL TESORO</t>
  </si>
  <si>
    <t>00163012001 DEPOSITO DE EFECTIVO, DEPOSITANTE: ESPERANZA PATRICIA SILVA MANCILLA, CONCEPTO: DEVOLUCION POR EXCESO DE LLAMADAS PERSONALES, CUENTA DE DEPOSITO: CUENTA UNICA DEL TESORO</t>
  </si>
  <si>
    <t>00081011101 DEPOSITO DE EFECTIVO, DEPOSITANTE: MIN.DE OBRAS PUBLICAS SERVICIOS DE VIVIENDA, CONCEPTO: DEVOLUCION AJUSTE AL PAGO DE REFRIGERIOS SERVICIOS DE SEGURIDAD GESTION 2017, CUENTA DE DEPOSITO: CUENTA UNICA DEL TESORO</t>
  </si>
  <si>
    <t>00099021001 DEPOSITO DE EFECTIVO, DEPOSITANTE: LILIANA TRINIDAD CHAVEZ DE LA ROSA ENRIC, CONCEPTO: LLAMADA PERSONAL REPOSICION, CUENTA DE DEPOSITO: CUENTA UNICA DEL TESORO</t>
  </si>
  <si>
    <t>00099021001 DEPOSITO DE EFECTIVO, DEPOSITANTE: CARLA SANDRA OÑO CONDE, CONCEPTO: DEVOLUCION DE PASAJES TERRESTRES NO UTILIZADOS, CUENTA DE DEPOSITO: CUENTA UNICA DEL TESORO</t>
  </si>
  <si>
    <t>00099021001 DEPOSITO DE EFECTIVO, DEPOSITANTE: YANETTE PRUDENCIA ALANOCA YANARICO, CONCEPTO: DEVOLUCION DE PASAJES TERRESTRES NO UTILIZADOS, CUENTA DE DEPOSITO: CUENTA UNICA DEL TESORO</t>
  </si>
  <si>
    <t>00099021001 DEPOSITO DE EFECTIVO, DEPOSITANTE: MIRJYAM TATIANA PARAVICINI GRIMALDO, CONCEPTO: DEVOLUCION DE PASAJES TERRESTRES NO UTILIZADOS, CUENTA DE DEPOSITO: CUENTA UNICA DEL TESORO</t>
  </si>
  <si>
    <t>00592012001 DEPOSITO DE EFECTIVO, DEPOSITANTE: JOSE LUIS MAMANI ESPEJO, CONCEPTO: VENTA EMISIVO PARTICULARES DEL 14 AL 25 DE SEPTIEMBRE DE 2018, CUENTA DE DEPOSITO: CUENTA UNICA DEL TESORO</t>
  </si>
  <si>
    <t>00592012001 DEPOSITO DE EFECTIVO, DEPOSITANTE: JOSE LUIS  MAMANI ESPEJO, CONCEPTO: EMISIVO ENTIDAD PENALIDAD SENARECOM-2018, CUENTA DE DEPOSITO: CUENTA UNICA DEL TESORO</t>
  </si>
  <si>
    <t>00592012001 DEPOSITO DE EFECTIVO, DEPOSITANTE: JOSE LUIS  MAMANI ESPEJO, CONCEPTO: EMISIVO ENTIDAD MIN DE PLANIFICACION Y DESARROLLO-2018, CUENTA DE DEPOSITO: CUENTA UNICA DEL TESORO</t>
  </si>
  <si>
    <t>00592012001 DEPOSITO DE EFECTIVO, DEPOSITANTE: JOSE LUIS  MAMANI ESPEJO, CONCEPTO: EMISIVO ENTIDAD DEFENSORA DEL PUEBLO -2018, CUENTA DE DEPOSITO: CUENTA UNICA DEL TESORO</t>
  </si>
  <si>
    <t>00592012001 DEPOSITO DE EFECTIVO, DEPOSITANTE: JOSE LUIS  MAMANI ESPEJO, CONCEPTO: EMISIVO ENTIDAD MIN DE LA PRESIDENCIA - 2018, CUENTA DE DEPOSITO: CUENTA UNICA DEL TESORO</t>
  </si>
  <si>
    <t>00592012001 DEPOSITO DE EFECTIVO, DEPOSITANTE: JOSE LUIS  MAMANI ESPEJO, CONCEPTO: VENTA RECEPTIVO BOLETOS-2018, CUENTA DE DEPOSITO: CUENTA UNICA DEL TESORO</t>
  </si>
  <si>
    <t>00592012001 DEPOSITO DE EFECTIVO, DEPOSITANTE: JOSE LUIS  MAMANI ESPEJO, CONCEPTO: VENTA RECEPTIVO PAQUETES TURISTICOS - 2018, CUENTA DE DEPOSITO: CUENTA UNICA DEL TESORO</t>
  </si>
  <si>
    <t>00099021001 DEPOSITO DE EFECTIVO, DEPOSITANTE: SERVICIO DEPARTAMENTAL  DE  RIEGO  LA  PAZ, CONCEPTO: DESEMBOLSO POR CONSUMO DE AGUA CORRESPONDIENTE AL MES DE AGOSTO DE 2018, CUENTA DE DEPOSITO: CUENTA UNICA DEL TESORO</t>
  </si>
  <si>
    <t>00117012001 DEPOSITO DE EFECTIVO, DEPOSITANTE: JOHN  APAZA  APAZA, CONCEPTO: REVERSION  PARCIAL  PASAJES  C-31 2284, CUENTA DE DEPOSITO: CUENTA UNICA DEL TESORO</t>
  </si>
  <si>
    <t>00016011101 DEPOSITO DE EFECTIVO, DEPOSITANTE: HUGO EDWING PAIRO MAMANI, CONCEPTO: DEVOLUCION DE SALDO POR COMPRA DE COMBUSTIBLE, CUENTA DE DEPOSITO: CUENTA UNICA DEL TESORO</t>
  </si>
  <si>
    <t>00572012001 DEPOSITO DE EFECTIVO, DEPOSITANTE: ALEIDA JEREZ RUIZ, CONCEPTO: DEVOLUCION POR LA PERDIDA DE CREDITO FISCAL, CUENTA DE DEPOSITO: CUENTA UNICA DEL TESORO</t>
  </si>
  <si>
    <t>00086011102 DEPOSITO DE EFECTIVO, DEPOSITANTE: ALVARO NEMO BAEZ FLORES, CONCEPTO: DEVOLUCION DE FONDOS EN AVANCE, CUENTA DE DEPOSITO: CUENTA UNICA DEL TESORO</t>
  </si>
  <si>
    <t>00099021001 DEPOSITO DE EFECTIVO, DEPOSITANTE: LUZ KAREN MENESES CHIRINOS - MIN. DE EDUCACION, CONCEPTO: DEVOLUCION SALDO PAGO DE PASAJES Y VIATICOS, CUENTA DE DEPOSITO: CUENTA UNICA DEL TESORO</t>
  </si>
  <si>
    <t>00099021001 DEPOSITO DE EFECTIVO, DEPOSITANTE: MIN DE EDUCACION ROSALIA DEL VILLAR HINOJOSA, CONCEPTO: DEVOLUCION DE SALDOS POR CONCEPTO DE PASAJES Y VIATICOS, CUENTA DE DEPOSITO: CUENTA UNICA DEL TESORO</t>
  </si>
  <si>
    <t>00016011101 DEPOSITO DE EFECTIVO, DEPOSITANTE: MIN DE EDUCACION ROSALIA DEL VILLAR HINOJOSA, CONCEPTO: DEVOLUCION DE SALDO POR CONCEPTO DE COMPRA PRODUCTOS QUIMICOS Y FARMACEUTICOS, CUENTA DE DEPOSITO: CUENTA UNICA DEL TESORO</t>
  </si>
  <si>
    <t>00016011101 DEPOSITO DE EFECTIVO, DEPOSITANTE: EDWIN LAZARTE ANTURIANO - MIN. DE EDUCACION, CONCEPTO: DEVOLUCION DE PASAJES TERRESTRES, CUENTA DE DEPOSITO: CUENTA UNICA DEL TESORO</t>
  </si>
  <si>
    <t>00526012001 DEPOSITO DE EFECTIVO, DEPOSITANTE: BOLIVIA TV -  OSBALDO PARRADO, CONCEPTO: DEVOLUCION DE PASAJES DE FLOTA, CUENTA DE DEPOSITO: CUENTA UNICA DEL TESORO</t>
  </si>
  <si>
    <t>00099021001 DEPOSITO DE EFECTIVO, DEPOSITANTE: MARCELO WASKAR CHOQUE MORALES, CONCEPTO: EXCESO DE CELULAR DIC-17 CONSUMO, CUENTA DE DEPOSITO: CUENTA UNICA DEL TESORO</t>
  </si>
  <si>
    <t>00526012001 DEPOSITO DE EFECTIVO, DEPOSITANTE: BOLIVIA TV- JORGE AGAPITO CHOQUE QUISBERT, CONCEPTO: DEVOLUCION DE PASAJES, CUENTA DE DEPOSITO: CUENTA UNICA DEL TESORO</t>
  </si>
  <si>
    <t>00572012001 DEPOSITO DE EFECTIVO, DEPOSITANTE: DANDLER WALDO TITO ARRATIA, CONCEPTO: DEVOLUCION DE VIATICOS, CUENTA DE DEPOSITO: CUENTA UNICA DEL TESORO</t>
  </si>
  <si>
    <t>00099021001 DEP.DE CHEQ.AJENOS,RET.DE CAM.,CONCEPTO: REVERSION POR FONDOS NO UTILIZADO,DEP.: SERNAP - TUNARI , PROCEDENCIA: BANCO UNION S.A., CHEQUE: 476, FECHA DE EMISION:18/09/2018</t>
  </si>
  <si>
    <t>00099021001 DEP.DE CHEQ.AJENOS,RET.DE CAM.,CONCEPTO: DEVOLUCION CREDINFORM INTERNACIONAL S.A.POR ANULACION DE POLIZA DE SEGURO AUTOMOTOR N°CA-LPE-0179308,DEP.: INE - PFCEBIPBE , PROCEDENCIA: BANCO UNION S.A., CHEQUE: 3258, FECHA DE EMISION:27/09/2018</t>
  </si>
  <si>
    <t>00587012001 DEP.DE CHEQ.AJENOS,RET.DE CAM.,CONCEPTO: PAGO POR INCAPACIDAD TEMPORAL DE LA EMPRESA EBC CORRESPONDIENTE MES DE ABRIL DE 2018,DEP.: CAJA DE SALUD DE CAMINOS Y R.A. , PROCEDENCIA: BANCO UNION S.A., CHEQUE: 9692, FECHA DE EMISION:21/09/2018</t>
  </si>
  <si>
    <t>00099021001 DEP.DE CHEQ.AJENOS,RET.DE CAM.,CONCEPTO: COMPENSACION MENSUAL DE COTIZACION,DEP.: FUTURO DE BOLIVIA  AFP , PROCEDENCIA: BANCO DE CREDITO DE BOLIVIA S.A., CHEQUE: 55824, FECHA DE EMISION:27/09/2018</t>
  </si>
  <si>
    <t>00099021001 DEP.DE CHEQ.AJENOS,RET.DE CAM.,CONCEPTO: COMPENSACION MENSUAL DE COTIZACION,DEP.: FUTURO DE BOLIVIA  AFP , PROCEDENCIA: BANCO DE CREDITO DE BOLIVIA S.A., CHEQUE: 55823, FECHA DE EMISION:27/09/2018</t>
  </si>
  <si>
    <t>00526012001 DEP.DE CHEQ.AJENOS,RET.DE CAM.,CONCEPTO: DEPÓSITO DE SALDO NO UTILIZADOS EN FAV-BTV PARA LA REVERSION DE PREVENTIVOS ING MAGNE,DEP.: BOLIVIA TV , PROCEDENCIA: BANCO UNION S.A., CHEQUE: 16272, FECHA DE EMISION:27/09/2018</t>
  </si>
  <si>
    <t>00099021001 DEP.DE CHEQ.AJENOS,RET.DE CAM.,CONCEPTO: DEP. POR EXCEDENTE EN EL CONSUMO TELEFONICO Y ENVIOS NO AUTORIZADOS DA1,DEP.: MDRYT , PROCEDENCIA: BANCO UNION S.A., CHEQUE: 6280, FECHA DE EMISION:27/09/2018</t>
  </si>
  <si>
    <t>00047257002 DEP.DE CHEQ.AJENOS,RET.DE CAM.,CONCEPTO: DEVOLUCION DE FONDOS POR DESISTIMIENTO DE LA COMUNIDAD HIRUTIRA MUNICIPIO DE PATACAMAYA,DEP.: MDRYT-ACCESOS VOL-PATACAMAYA , PROCEDENCIA: BANCO UNION S.A., CHEQUE: 3036, FECHA DE EMISION:18/09/2018</t>
  </si>
  <si>
    <t>00099021001 DEP.DE CHEQ.AJENOS,RET.DE CAM.,CONCEPTO: DEV. DE RECURSOS PROY PRODUCCION Y RENOV DE CULTIVARES CITRICOS COM. MOCORI YANACACHI,DEP.: GOBIERNO AUTONOMO MUNICIPAL DE YANACACHI</t>
  </si>
  <si>
    <t>00660012005 DEP.DE CHEQ.AJENOS,RET.DE CAM.,CONCEPTO: DEVOLUCION POR EXCEDENTE DE LLAMADAS TELEFONICAS ENTEL CORRESPONDIENTE AL MES DE JULIO 2018,DEP.: ORGANO JUDICIAL-DAF NACIONAL , PROCEDENCIA: BANCO UNION S.A., CHEQUE: 2629, FECHA DE EMISION:25/09/2018</t>
  </si>
  <si>
    <t>00660012006 DEP.DE CHEQ.AJENOS,RET.DE CAM.,CONCEPTO: DEP REALIZADO POR COMUNICACIONES EL PAIS S.A. Y EDITORA CANELAS DEL SUR SRL CORREO DEL SUR POR PERCE,DEP.: ORGANO JUDICIAL-DAF NACIONAL</t>
  </si>
  <si>
    <t>00660012005 DEP.DE CHEQ.AJENOS,RET.DE CAM.,CONCEPTO: DEVOLUCION DE VIATICOS DEL MES DE MAYO,DEP.: ORGANO JUDICIAL-DAF NACIONAL , PROCEDENCIA: BANCO UNION S.A., CHEQUE: 2625, FECHA DE EMISION:25/09/2018</t>
  </si>
  <si>
    <t>00660012005 DEP.DE CHEQ.AJENOS,RET.DE CAM.,CONCEPTO: DEVOLUCION DE VIATICOS DEL MES DE JULIO,DEP.: ORGANO JUDICIAL-DAF NACIONAL , PROCEDENCIA: BANCO UNION S.A., CHEQUE: 2626, FECHA DE EMISION:25/09/2018</t>
  </si>
  <si>
    <t>00206012001 DEP.DE CHEQ.AJENOS,RET.DE CAM.,CONCEPTO: DEP POR OTROS INGRESOS,DEP.: INSTITUTO NACIONAL DE ESTADISTICA , PROCEDENCIA: BANCO UNION S.A., CHEQUE: 1418, FECHA DE EMISION:26/09/2018</t>
  </si>
  <si>
    <t>00206012001 DEP.DE CHEQ.AJENOS,RET.DE CAM.,CONCEPTO: DEP POR OTROS INGRESOS,DEP.: INSTITUTO NACIONAL DE ESTADISTICA , PROCEDENCIA: BANCO UNION S.A., CHEQUE: 4806, FECHA DE EMISION:26/09/2018</t>
  </si>
  <si>
    <t>00206012001 DEP.DE CHEQ.AJENOS,RET.DE CAM.,CONCEPTO: DEP POR OTROS INGRESOS,DEP.: INSTITUTO NACIONAL DE ESTADISTICA , PROCEDENCIA: BANCO UNION S.A., CHEQUE: 4807, FECHA DE EMISION:26/09/2018</t>
  </si>
  <si>
    <t>00099021001 DEP.DE CHEQ.AJENOS,RET.DE CAM.,CONCEPTO: RAMIREZ MUÑOZ FRANZ LUIS,DEP.: BANCO UNION S.A. , PROCEDENCIA: BANCO UNION S.A., CHEQUE: 158179, FECHA DE EMISION:27/09/2018</t>
  </si>
  <si>
    <t>00099021001 DEP.DE CHEQ.AJENOS,RET.DE CAM.,CONCEPTO: MARIA LUISA CALVIMONTES PALACIOS,DEP.: BANCO UNION S.A. , PROCEDENCIA: BANCO UNION S.A., CHEQUE: 158178, FECHA DE EMISION:27/09/2018</t>
  </si>
  <si>
    <t>00099021001 DEP.DE CHEQ.AJENOS,RET.DE CAM.,CONCEPTO: DEVOLUCION DE SALDO NO EJECUTADO CAMARA DE SENADORES  BRIGADA PARLAMENTARIA DE LA PAZ,DEP.: BRIGADA PARLAMENTARIA DE LA PAZ , PROCEDENCIA: BANCO UNION S.A., CHEQUE: 24, FECHA DE EMISION:27/09/2018</t>
  </si>
  <si>
    <t>00099021001 DEP.DE CHEQ.AJENOS,RET.DE CAM.,CONCEPTO: MARIA LUISA CALVIMONTES PALACIOS,DEP.: BANCO UNION S.A. , PROCEDENCIA: BANCO UNION S.A., CHEQUE: 158177, FECHA DE EMISION:27/09/2018</t>
  </si>
  <si>
    <t>00283012002 DEP.DE CHEQ.AJENOS,RET.DE CAM.,CONCEPTO: EXTRAVIO DE CREDENCIAL,DEP.: ADUANA NACIONAL , PROCEDENCIA: BANCO UNION S.A., CHEQUE: 3161, FECHA DE EMISION:24/09/2018</t>
  </si>
  <si>
    <t>00041031107 DEPOSITO DE EFECTIVO, DEPOSITANTE: JORGE ABEL BUITRE VARGAS, CONCEPTO: DEVOLUCION DE EXCEDENTES EN GASTOS DE TRANSPORTE DE PESAS PATRON, CUENTA DE DEPOSITO: CUENTA UNICA DEL TESORO</t>
  </si>
  <si>
    <t>00212082001 DEPOSITO DE EFECTIVO, DEPOSITANTE: RODRIGO POMA CHARCA, CONCEPTO: DEVOLUCION DE GASTOS OPERATIVOS  C-31, CUENTA DE DEPOSITO: CUENTA UNICA DEL TESORO</t>
  </si>
  <si>
    <t>00373024103 DEPOSITO DE EFECTIVO, DEPOSITANTE: JAVIER FRANCISCO CHUYMA RAMOS, CONCEPTO: SALDO POR DEVOLUCION AL FONDO INDIGENA, CUENTA DE DEPOSITO: CUENTA UNICA DEL TESORO</t>
  </si>
  <si>
    <t>00099021001 DEPOSITO DE EFECTIVO, DEPOSITANTE: ROGELIO CALSINAS MACHACA, CONCEPTO: REVERSION SALDO NO EJECUTADO INTERNET TELEFONIA CELULAR TELEFONO Y ENERGIA ELECTRICA DEL COMANEJTO A, CUENTA DE DEPOSITO: CUENTA UNICA DEL TESORO</t>
  </si>
  <si>
    <t>00099021001 DEPOSITO DE EFECTIVO, DEPOSITANTE: ROGELIO CALSINAS MACHACA, CONCEPTO: REVERSION SALDO NO EJECUTADO TELEFONIA Y VIDEO CONFERENCIA ROMANEJTO AGOSTO 2018, CUENTA DE DEPOSITO: CUENTA UNICA DEL TESORO</t>
  </si>
  <si>
    <t>00099021001 DEPOSITO DE EFECTIVO, DEPOSITANTE: LEONARDA MAMANI ARONI, CONCEPTO: REVERSION DE BOLETA DE HABERES DEL MES JUNIO 2018, CUENTA DE DEPOSITO: CUENTA UNICA DEL TESORO</t>
  </si>
  <si>
    <t>00169014101 DEPOSITO DE EFECTIVO, DEPOSITANTE: ANGELA VARGAS ALIAGA, CONCEPTO: DEVOLUCION DE  FONDOS, CUENTA DE DEPOSITO: CUENTA UNICA DEL TESORO</t>
  </si>
  <si>
    <t>PAGO A CAF PRÉSTAMO CFA003807 VCTO. 27-09-2018 POR CUENTA DE TGN , NTI. 011259 VALOR 27-09-2018 CAPITAL USD 4.380.611,57 INTERESES USD 1.222.482,67 CTA. 3987 CUENTA UNICA DEL TESORO-3987 LIB. 00099021001 REF.: COMISIONES BANCARIAS</t>
  </si>
  <si>
    <t>||COMISION TRANSFERENCIA FDOS.AL EXTERIOR 0,10% S/USD420.000.-,REEMB.GSTS.COMUNICACION BS220.-Y EMISION COMP.CONTABLE BS50.-REF.:PAGO 4 LC I-2017-013 P/C Y.P.F.B. A/F KOSAN CRISPLANT A/S,EN COMPL.A COMP.933834,27/09/18. LIB.00513012004 LBP-YPFB UNICOMERCIAL REF.:COMISIONES PAGO 4 LC I-2017-013</t>
  </si>
  <si>
    <t>PAGO A CAF PRÉSTAMO CFA004616 VCTO. 27-09-2018 POR CUENTA DE TGN , NTI. 011260 VALOR 27-09-2018 CAPITAL USD 971.372,93 INTERESES USD 173.752,93 CTA. 3987 CUENTA UNICA DEL TESORO-3987 LIB. 00099021001 REF.: COMISIONES BANCARIAS</t>
  </si>
  <si>
    <t>VENTA DE DIVISAS CON TRANSFERENCIA DE FONDOS A SOLICITUD DE DIRECCION ESTRATEGICA DE REIVINDICACION MARITIMA DIREMAR SEGUN SOLICITUD 6030 REF: PAGO DE MONTO ADICIONAL A LA CORTE INTERNACIONAL DE JUSTICIA POR COSTO DE INTERPRETES ESPANOLES DURANTE LAS AUDIENCIAS ORALES CELEBRADOS EL MES DE MARZO DE 2 LIB. 00099021001 TGN-RECURSOS ORDINARIOS (3987) POR DIFERENCIAL CAMBIARIO</t>
  </si>
  <si>
    <t>VENTA DE DIVISAS CON TRANSFERENCIA DE FONDOS A SOLICITUD DE DIRECCION ESTRATEGICA DE REIVINDICACION MARITIMA DIREMAR SEGUN SOLICITUD 6030 REF: PAGO DE MONTO ADICIONAL A LA CORTE INTERNACIONAL DE JUSTICIA POR COSTO DE INTERPRETES ESPANOLES DURANTE LAS AUDIENCIAS ORALES CELEBRADOS EL MES DE MARZO DE 2 LIB. 00099021001 TGN-RECURSOS ORDINARIOS (3987)</t>
  </si>
  <si>
    <t>PAGO A BID PRÉSTAMO 2061/BL-BO VCTO. 27-09-2018 POR CUENTA DE TGN , NTI. 011286 VALOR 27-09-2018 CAPITAL USD 145.833,33 INTERESES USD 95.113,70 CTA. 3987 CUENTA UNICA DEL TESORO-3987 LIB. 00099021001 REF.: COMISIONES BANCARIAS</t>
  </si>
  <si>
    <t>PAGO A BID PRÉSTAMO 2061/BL-BO VCTO. 27-09-2018 POR CUENTA DE TGN , NTI. 011285 VALOR 27-09-2018 INTERESES USD 3.780,82 CTA. 3987 CUENTA UNICA DEL TESORO-3987 LIB. 00099021001 REF.: COMISIONES BANCARIAS</t>
  </si>
  <si>
    <t>PAGO A BID PRÉSTAMO 1038 SF-BO VCTO. 27-09-2018 POR CUENTA DE TGN , NTI. 011275 VALOR 27-09-2018 CAPITAL USD 3.907,46 INTERESES USD 1.694,02 CTA. 3987 CUENTA UNICA DEL TESORO-3987 LIB. 00099021001 REF.: COMISIONES BANCARIAS</t>
  </si>
  <si>
    <t>PAGO A BID PRÉSTAMO 1039/SF-BO VCTO. 27-09-2018 POR CUENTA DE TGN , NTI. 011283 VALOR 27-09-2018 CAPITAL USD 265.929,87 INTERESES USD 115.289,71 CTA. 3987 CUENTA UNICA DEL TESORO-3987 LIB. 00099021001 REF.: COMISIONES BANCARIAS</t>
  </si>
  <si>
    <t>TRANSFERENCIA RECIBIDA DEL EXTERIOR SEGÚN MENSAJES SWIFT Nos. 13691-13690 (REM.EXT.) DE FECHA 27-09-2018 POR DESEMBOLSO DE CAF PRÉSTAMO CFA009660 PAV KM25TARATA-ANZALDO-R.CAINE SOLICITUD DE DESEMBOLSO NRO. 6 LIBRETA N° 00291012002 ABC-RECURSOS PROPIOS REF.: UTILES DE ESCRITORIO</t>
  </si>
  <si>
    <t>De: 00163012002 TRANSFERENCIA A SOLICITUD DE ANH S/G NOTA ANH 17837 DAF 3521/2018, ENCUMPLIMIENTO A LA LEY N° 3058 ART. 142 (Fondo de Ayuda Interna al Desarrollo Nacional) y D.S 1996 ART.73 (Crea FONGAS). HR 6-28789-R.</t>
  </si>
  <si>
    <t>PAGO A CAF PRÉSTAMO CFA003805 VCTO. 27-09-2018 POR CUENTA DE TGN , NTI. 011258 VALOR 27-09-2018 CAPITAL USD 2.687.382,37 INTERESES USD 749.958,84 CTA. 3987 CUENTA UNICA DEL TESORO-3987 LIB. 00099021001 REF.: COMISIONES BANCARIAS</t>
  </si>
  <si>
    <t>PROVISION DE FONDOS A SOLICITUD DE YACIMIENTOS PETROLIFEROS FISCALES BOLIVIANOS SEGUN SOLICITUD YPFB-0240-2018 REF: PAGO REGALIAS PROD JUNIO 2018 TESORO GENERAL DE LA NACION LIB. 00099021001 TGN YPFB PARTICIPACION 6% PRODUCCIÓN BRUTA DE HIDROCARBUROS BOCA DE POZO</t>
  </si>
  <si>
    <t>PAGO A BID PRÉSTAMO 2057/BL-BO VCTO. 27-09-2018 POR CUENTA DE TGN , NTI. 011243 VALOR 27-09-2018 INTERESES USD 12.451,73 CTA. 3987 CUENTA UNICA DEL TESORO-3987 LIB. 00099021001 REF.: COMISIONES BANCARIAS</t>
  </si>
  <si>
    <t>PAGO A BID PRÉSTAMO 2057/BL-BO VCTO. 27-09-2018 POR CUENTA DE TGN , NTI. 011316 VALOR 27-09-2018 CAPITAL USD 479.246,28 INTERESES USD 312.568,36 CTA. 3987 CUENTA UNICA DEL TESORO-3987 LIB. 00099021001 REF.: COMISIONES BANCARIAS</t>
  </si>
  <si>
    <t>PAGO A BID PRÉSTAMO 2082/ BL-BO VCTO. 27-09-2018 POR CUENTA DE TGN , NTI. 011246 VALOR 27-09-2018 INTERESES USD 6.060,54 CTA. 3987 CUENTA UNICA DEL TESORO-3987 LIB. 00099021001 REF.: COMISIONES BANCARIAS</t>
  </si>
  <si>
    <t>PROVISION DE FONDOS A SOLICITUD DE YACIMIENTOS PETROLIFEROS FISCALES BOLIVIANOS SEGUN SOLICITUD YPFB-0231-2018 REF: PAGO IDH PRODUCCION JUNIO 2018 LIB. 00513012007 YPFB - RECURSOS NACIONALIZACIÓN</t>
  </si>
  <si>
    <t>PAGO A BID PRÉSTAMO 2082/BL - BO VCTO. 27-09-2018 POR CUENTA DE TGN , NTI. 011320 VALOR 27-09-2018 CAPITAL USD 233.766,57 INTERESES USD 152.464,48 CTA. 3987 CUENTA UNICA DEL TESORO-3987 LIB. 00099021001 REF.: COMISIONES BANCARIAS</t>
  </si>
  <si>
    <t>A:00099021001 DEVOLUCION RETENCION DE DESCUENTOS EFECTUADOS POR CONVENIOS DE COMPENSACION DE COTIZACIONES CON FUTURO DE BOLIVIA S.A. AFP, CORRESPONDIENTE AL MES DE JULIO/2018 Y AGUINALDO 2010 AL 2017 S/G. CITE SENASIR UAF-TTES N° 0073/2018, DE FECHA 24/09/2018.</t>
  </si>
  <si>
    <t>A:00099021001 DEVOLUCION RETENCION DE DESCUENTOS EFECTUADOS POR RECUPERACION DEL P.R.A. (PAGO DE REPARTO ANTICIPADO), CORRESPONDIENTE AL MES DE AGOSTO/2018 S/G. CITE SENASIR UAF-TTES N° 0076/2018, DE FECHA 24/09/2018.</t>
  </si>
  <si>
    <t>A:00099021001 DEVOLUCION RETENCION DE DESCUENTOS EFECTUADOS POR CONVENIOS DE COMPENSACION DE COTIZACIONES CON LA VITALICIA SEGUROS Y RESEGUROS DE VIDA S.A., CORRESPONDIENTE AL MES DE JULIO/2018 S/G. CITE SENASIR UAF-TTES N° 0072/2018, DE FECHA 24/09/2018.</t>
  </si>
  <si>
    <t>A:00099021001 DEVOLUCION RETENCION DE DESCUENTOS EFECTUADOS POR CONVENIOS DE COMPENSACION DE COTIZACIONES SON SEGUROS PROVIDA S.A., CORRESPONDIENTE AL MES DE JULIO/2018. AGUINALDO 2015 Y 2016. S/G. CITE SENASIR UAF-TTES N° 0071/2018, DE FECHA 24/09/2018.</t>
  </si>
  <si>
    <t>A:00099021001 DEVOLUCION RETENCION DE DESCUENTOS EFECTUADOS POR CONVENIOS DE COMPENSACION DE COTIZACIONES CON BBVA PREVISION AFP S.A., CORRESPONDIENTE AL MES DE JULIO/2018 Y AGUINALDO 2008 AL 2017 S/G. CITE SENASIR UAF-TTES N° 0074/2018, DE FECHA 24/09/2018.</t>
  </si>
  <si>
    <t>A:00099021001 DEVOLUCION RETENCION DE DESCUENTOS EFECTUADOS POR COBROS Y PAGOS INDEBIDOS, CORRESPONDIENTE AL MES DE AGOSTO/2018 S/G. CITE SENASIR UAF-TTES N° 0075/2018, DE FECHA 24/09/2018.</t>
  </si>
  <si>
    <t>NUMERO DE LIBRETA CUT: 00099024113 OPERACIÓN E75 TRANSFERENCIA DE LA CUENTA FISCAL BUN A LA CUT EN MN TRANSF.DE FDOS. A SOLICITUD DEL G.A.M. TINGUIPAYA SG.NOTA G.A.M.T. NÂ°284/2018 A CTA.CUT 3987 LBRTA.00099024113</t>
  </si>
  <si>
    <t>'COBRO DE UTILES DE ESCRITORIO POR´||BS50.- REEMB. GASTOS DE COMUNICACION BS220.- COMISION ENVIO DE DOCUMENTOS BS220.- REF.: E-2018-02 A/F EMPRESA BOLIVIANA DE ALMENDRAS Y DERIVADOS EBA LIB. N° 00599022001 EBA- COMERCIALIZACION PRODUCTOS MERCADO INTERNO Y EXPORTACION REF.- E-2018-02</t>
  </si>
  <si>
    <t>VENTA DE DIVISAS A SOLICITUD DE MINISTERIO DE LA PRESIDENCIA SEGUN SOLICITUD 6040 REF: DIVISAS USD 23,000.00 REQUERIMIENTO PARA VIAJE AL EXTERIOR QUE REALIZARA S.E Y COMITIVA A LA HAYA HOLANDA DEL 29 SEPT AL 1 DE OCTUBRE 2018. LOS FONDOS SERAN ENTREGADOS AL SR. OMAR ROBERTO CARY ROMANO MIN.PRESID LIB. 00099021001 TGN-RECURSOS ORDINARIOS (3987)</t>
  </si>
  <si>
    <t>A:00373024105 DESEMBOLSO AL FONDO DE DESARROLLO INDÍGENA PARA PROGRAMAS Y/O PROYECTOS DE LOS GOBIERNOS AUTÓNOMOS MUNICIPALES S/G NOTAS CITE: FDI/DGE/EXT/Nº428 Y 430/2018 E INFORME MEFP/VTCP/DGPOT/UPCFTG/INF/N°115/2018. HR 6-29055-R - 6-29053-R.</t>
  </si>
  <si>
    <t>TRANSFERENCIA DE FONDOS AL EXTERIOR A SOLICITUD DE TESORO GENERAL DE LA NACION SEGUN SOLICITUD 5946 REF: REF. CONTRIBUCION PRORRATEADA DE (ESTADO PLURINACIONAL DE BOLIVIA), PAGO A LA ORGANIZACION INTERNACIONAL DEL TRABAJO (OIT), POR CONCEPTO DE MEMBRESIA POR CHF45.448,00, SEGUN SOLICITUD VRE-DGRM-CS LIB. 00099021001 TGN-RECURSOS ORDINARIOS (3987)</t>
  </si>
  <si>
    <t>VENTA DE DIVISAS CON TRANSFERENCIA DE FONDOS A SOLICITUD DE MINISTERIO DE EDUCACION SEGUN SOLICITUD 5994 REF: TRASPASO PARA CARLA XIMENA COLQUE HINOJOSA EQUIVALENTES 3.208,06 USD LIB. 00099021001 TGN-RECURSOS ORDINARIOS (3987) POR DIFERENCIAL CAMBIARIO</t>
  </si>
  <si>
    <t>VENTA DE DIVISAS CON TRANSFERENCIA DE FONDOS A SOLICITUD DE MINISTERIO DE EDUCACION SEGUN SOLICITUD 5994 REF: TRASPASO PARA CARLA XIMENA COLQUE HINOJOSA EQUIVALENTES 3.208,06 USD LIB. 00099021001 TGN-RECURSOS ORDINARIOS (3987)</t>
  </si>
  <si>
    <t>NUMERO DE LIBRETA CUT: 00099021001 OPERACIÓN E18 TRANSFERENCIA DEL SISTEMA FINANCIERO POR CUENTA DE TERCEROS A LA CUT A SOLICITUD DE AFP PREVISION, DEVOLUCION DE APORTES AL TGN</t>
  </si>
  <si>
    <t>NÚMERO DE LIBRETA CUT: 99031009.00 OPERACIÓN T01 TRANSFERENCIA DE FONDOS A LA CUT - TESORO DIRECTO DE BANCO UNION S.A. A CUENTA UNICA DEL TESORO CON NUMERO DE SOLICITUD = 3111031 Y NUMERO CORRELATIVO = 91320027092018630 TRANSFERENCIA POR OPERACIONES DE VENTA BONOS BTX</t>
  </si>
  <si>
    <t>||TRANSFERENCIA DE FONDOS S/G. FORMULARIO CITE: BUN/CF404/18 DE LA FECHA.(HRE-TSO-5209),S/G.CONV.INTERGUB.ENTRE EL MIN.DESARR.PROD.Y ECO.PLURAL Y EL GOB.AUT.MCPAL.SANTIAGO DE CALLAPA. A SOLIC.GOB.AUT.MCPAL.SANTIAGO DE CALLAPA, LIBRETA N°00041014101 MDPYEP REV.TECNOLOG.EN EDUC; BUN.</t>
  </si>
  <si>
    <t>NUMERO DE LIBRETA CUT: 00099021001 OPERACIÓN E18 TRANSFERENCIA DEL SISTEMA FINANCIERO POR CUENTA DE TERCEROS A LA CUT TRANSFERENCIA A SOLICITUD DEL MEFP SEGUN NOTA CITE MEFP VTCP DGPOT UAIS CPI NO 0918006 BUN 18</t>
  </si>
  <si>
    <t>COBRO COSTOS DE PAPELERIA POR REGULARIZACION DE TRANSFERENCIA DEL EXTERIOR POR ORDEN DE SEGUROS GENERALES S.A. - SEGESA LIB. 00513012003 LBP-YPFB (2011349681373)</t>
  </si>
  <si>
    <t>00587012006 DEP.DE CHEQ.AJENOS,RET.DE CAM.,CONCEPTO: PAGO PLANILLA N 22 PISCINA OLIMPICA TARIJA,DEP.: GOBIERNO AUTONOMO DEPARTAMENTAL TARIJA , PROCEDENCIA: BANCO UNION S.A., CHEQUE: 1228, FECHA DE EMISION:28/09/2018</t>
  </si>
  <si>
    <t>00287102012 DEP.DE CHEQ.AJENOS,RET.DE CAM.,CONCEPTO: PAGO DE LAS FACTURAS Nº 177, 452, 453 Y 455 POR EL MINISTERIO DE LA PRESIDENCIA PROY "CASA GRANDE DE,DEP.: FPS/SUPERVISION/CENTRAL</t>
  </si>
  <si>
    <t>00287102012 DEP.DE CHEQ.AJENOS,RET.DE CAM.,CONCEPTO: PAGO DE SUPERVISION FACTURA Nº 510 POR EL MINISTERIO DE DEPORTES PROY "VILLA DEPORTIVA SURAMERICANA",DEP.: FPS/SUPERVISION/CENTRAL</t>
  </si>
  <si>
    <t>00287102012 DEP.DE CHEQ.AJENOS,RET.DE CAM.,CONCEPTO: PAGO DE SUPERVISION DE LAS FACTURAS Nº 373, 439 Y 440 POR AISEM PROY "HOSPITAL DE 3ER NIVEL MONTERO",DEP.: FPS/SUPERVISION/CENTRAL</t>
  </si>
  <si>
    <t>00287102012 DEP.DE CHEQ.AJENOS,RET.DE CAM.,CONCEPTO: PAGO DE FACTURAS Nº 396, 407 Y 448 POR AISEM PROY. "HOSPITAL DE 2DO NIVEL CHALLAPATA" SUPERVISION,DEP.: FPS/SUPERVISION/CENTRAL , PROCEDENCIA: BANCO UNION S.A., CHEQUE: 869, FECHA DE EMISION:14/09/2018</t>
  </si>
  <si>
    <t>00047137002 DEP.DE CHEQ.AJENOS,RET.DE CAM.,CONCEPTO: DEV SALDOS NO EJECUTADOS POR TRANFERENCIA CON/ VALLE/040/17 COMUNIDAD SAN SILVESTRE COMUNAL,DEP.: EMPODERAR PICAR , PROCEDENCIA: BANCO UNION S.A., CHEQUE: 18, FECHA DE EMISION:20/09/2018</t>
  </si>
  <si>
    <t>00287102012 DEP.DE CHEQ.AJENOS,RET.DE CAM.,CONCEPTO: PAGO DE SUPERVISION FACTURAS Nº 390, 431, 432 Y 502 POR AISEM PROY. "HOSPITAL DE TERCER NIVEL TRINID,DEP.: FPS/SUPERVISION/CENTRAL</t>
  </si>
  <si>
    <t>00081011106 DEP.DE CHEQ.AJENOS,RET.DE CAM.,CONCEPTO: PROCESO COACTIVO FISCAL Y TRIBUTARIO SEGUIDO POR EL MOPSV EN CONTRA DE BLANCA PAMELA AGUDO,DEP.: MINISTERIO DE OBRAS PUBLICAS SERVICIOS Y VIVIENDA</t>
  </si>
  <si>
    <t>00047364201 DEP.DE CHEQ.AJENOS,RET.DE CAM.,CONCEPTO: CONTRAPARTE CONST PUENTE VEHICULAR HEROINAS,DEP.: GAM ENTRE RIOS , PROCEDENCIA: BANCO UNION S.A., CHEQUE: 7823, FECHA DE EMISION:10/09/2018</t>
  </si>
  <si>
    <t>00099021001 DEP.DE CHEQ.AJENOS,RET.DE CAM.,CONCEPTO: REEMBOLSO DE SUBSIDIOS,DEP.: CONTRALORIA GENERAL DEL ESTADO , PROCEDENCIA: BANCO NACIONAL DE BOLIVIA S.A., CHEQUE: 6888763, FECHA DE EMISION:06/09/2018</t>
  </si>
  <si>
    <t>00680012001 DEP.DE CHEQ.AJENOS,RET.DE CAM.,CONCEPTO: DEVOLUCION PASAJES,DEP.: CONTRALORIA GENERAL DEL ESTADO , PROCEDENCIA: BANCO UNION S.A., CHEQUE: 5852, FECHA DE EMISION:26/09/2018</t>
  </si>
  <si>
    <t>00587012008 DEP.DE CHEQ.AJENOS,RET.DE CAM.,CONCEPTO: PAGO PARCIAL MEJORAMIENTO PISTA AEROPUERTO JORGE WILSTERMAN -CBA,DEP.: SABSA , PROCEDENCIA: BANCO UNION S.A., CHEQUE: 1230, FECHA DE EMISION:28/09/2018</t>
  </si>
  <si>
    <t>00587012006 DEP.DE CHEQ.AJENOS,RET.DE CAM.,CONCEPTO: PAGO PLANILLA N 23 PISCINA OLIMPICA TARIJA,DEP.: GOBIERNO AUTONOMO DEPARTAMENTAL TARIJA , PROCEDENCIA: BANCO UNION S.A., CHEQUE: 1229, FECHA DE EMISION:28/09/2018</t>
  </si>
  <si>
    <t>00342012001 DEP.DE CHEQ.AJENOS,RET.DE CAM.,CONCEPTO: DEVOLUCION VIATICOS MES JUNIO C-31 Nº 1021,DEP.: A.E.V. REGIONAL BENI , PROCEDENCIA: BANCO UNION S.A., CHEQUE: 479, FECHA DE EMISION:30/08/2018</t>
  </si>
  <si>
    <t>00342012001 DEP.DE CHEQ.AJENOS,RET.DE CAM.,CONCEPTO: DEVOLUCION PASAJES FLETES COMBUSTIBLE C-31 Nº 1022 MES DE JUNIO,DEP.: A.E.V. REGIONAL BENI , PROCEDENCIA: BANCO UNION S.A., CHEQUE: 480, FECHA DE EMISION:30/08/2018</t>
  </si>
  <si>
    <t>00099021001 DEP.DE CHEQ.AJENOS,RET.DE CAM.,CONCEPTO: DESCUENTO PLANILLA AGOSTO POR DEV. DE PASAJES AEREOS S/G INF. 285/2018,DEP.: MINISTERIO DE COMUNICACION , PROCEDENCIA: BANCO UNION S.A., CHEQUE: 9705, FECHA DE EMISION:25/09/2018</t>
  </si>
  <si>
    <t>00099021001 DEP.DE CHEQ.AJENOS,RET.DE CAM.,CONCEPTO: DESCUENTO PLANILLA AGOSTO / POR LICENCIA SIN GOCE DE HABERES DANA ZEBALLOS S/G PLANILLA 152,DEP.: MINISTERIO DE COMUNICACION , PROCEDENCIA: BANCO UNION S.A., CHEQUE: 9707, FECHA DE EMISION:25/09/2018</t>
  </si>
  <si>
    <t>00099021001 DEP.DE CHEQ.AJENOS,RET.DE CAM.,CONCEPTO: DESCTO. PLANILLA AGOSTO POR LICENCIA SIN GOCE DE HABERES DE ALFREDO QUIROGA QUIROZ S/G PLANILLA 147,DEP.: MINISTERIO DE COMUNICACION</t>
  </si>
  <si>
    <t>00099021001 DEP.DE CHEQ.AJENOS,RET.DE CAM.,CONCEPTO: FLORES GLORIA ESTELA CLAVER DE,DEP.: BANCO UNION S.A. , PROCEDENCIA: BANCO UNION S.A., CHEQUE: 158181, FECHA DE EMISION:28/09/2018</t>
  </si>
  <si>
    <t>00578012002 DEP.DE CHEQ.AJENOS,RET.DE CAM.,CONCEPTO: REVERSION,DEP.: BOLIVIANA DE AVIACION , PROCEDENCIA: BANCO UNION S.A., CHEQUE: 9569, FECHA DE EMISION:27/09/2018</t>
  </si>
  <si>
    <t>00035031101 DEP.DE CHEQ.AJENOS,RET.DE CAM.,CONCEPTO: VENTA DE ENTRADAS LA PAZ EXPONE,DEP.: UNIDAD DE COORDINACION DE PROGRAMAS Y PROYECTOS , PROCEDENCIA: BANCO UNION S.A., CHEQUE: 1352, FECHA DE EMISION:28/09/2018</t>
  </si>
  <si>
    <t>00099021001 DEP.DE CHEQ.AJENOS,RET.DE CAM.,CONCEPTO: ROJAS MENDEZ JULIA TERESA,DEP.: BANCO UNION S.A. , PROCEDENCIA: BANCO UNION S.A., CHEQUE: 158182, FECHA DE EMISION:28/09/2018</t>
  </si>
  <si>
    <t>00099021001 DEP.DE CHEQ.AJENOS,RET.DE CAM.,CONCEPTO: ALBERTO APAZA MIRANDA,DEP.: BANCO UNION S.A. , PROCEDENCIA: BANCO UNION S.A., CHEQUE: 158180, FECHA DE EMISION:28/09/2018</t>
  </si>
  <si>
    <t>00578012002 DEP.DE CHEQ.AJENOS,RET.DE CAM.,CONCEPTO: REVERSION,DEP.: BOLIVIANA DE AVIACION , PROCEDENCIA: BANCO UNION S.A., CHEQUE: 9570, FECHA DE EMISION:27/09/2018</t>
  </si>
  <si>
    <t>00578012002 DEP.DE CHEQ.AJENOS,RET.DE CAM.,CONCEPTO: REVERSION,DEP.: BOLIVIANA DE AVIACION , PROCEDENCIA: BANCO UNION S.A., CHEQUE: 9571, FECHA DE EMISION:27/09/2018</t>
  </si>
  <si>
    <t>00660012006 DEP.DE CHEQ.AJENOS,RET.DE CAM.,CONCEPTO: DEPÓSITO POR INFORME DE UNAI  CBBA - DAF OJ N 002/2016 POR EXCEDENTE DE LLAMADAS 2015,DEP.: ORGANO JUDICIAL - DISTRITO COCHABAMBA , PROCEDENCIA: BANCO UNION S.A., CHEQUE: 3180, FECHA DE EMISION:26/09/2018</t>
  </si>
  <si>
    <t>00660082001 DEP.DE CHEQ.AJENOS,RET.DE CAM.,CONCEPTO: DEPÓSITO POR  DEVOLUCION DE VIATICOS GESTION 2018,DEP.: ORGANO JUDICIAL - DISTRITO COCHABAMBA , PROCEDENCIA: BANCO UNION S.A., CHEQUE: 3182, FECHA DE EMISION:26/09/2018</t>
  </si>
  <si>
    <t>00660082001 DEP.DE CHEQ.AJENOS,RET.DE CAM.,CONCEPTO: DEPÓSITO POR EXCEDENTES DE LLAMADAS CORRESPONDIENTES A LOS MESES DE JUNIO A SEPTIEMBRE 2018,DEP.: ORGANO JUDICIAL - DISTRITO COCHABAMBA</t>
  </si>
  <si>
    <t>00099021001 DEPOSITO DE EFECTIVO, DEPOSITANTE: R15 -16 TCNL JORDAN, CONCEPTO: REVERSION TELEFONIA CORRESPONDIENTE MES DE AGOSTO 2018 P-4518, CUENTA DE DEPOSITO: CUENTA UNICA DEL TESORO</t>
  </si>
  <si>
    <t>00099021001 DEPOSITO DE EFECTIVO, DEPOSITANTE: RC 3 AROMA, CONCEPTO: REVERSION DE AGUA POTABLE CORRESPONDIENTE AL MES AGOSTO 2018 P-4516, CUENTA DE DEPOSITO: CUENTA UNICA DEL TESORO</t>
  </si>
  <si>
    <t>00099021001 DEPOSITO DE EFECTIVO, DEPOSITANTE: PEDRO ALEJANDRO CASSO ACHA, CONCEPTO: REVERSION DE HABERES DEL MES DE AGOSTO, CUENTA DE DEPOSITO: CUENTA UNICA DEL TESORO</t>
  </si>
  <si>
    <t>00099021001 DEPOSITO DE EFECTIVO, DEPOSITANTE: ENDE - EMPRESA NACIONAL DE ELECTRICIDAD, CONCEPTO: CUMPL D.S. 3034 REMUNERACION AGOSTO / 2018 WILFREDO OVANDO ROJAS, CUENTA DE DEPOSITO: CUENTA UNICA DEL TESORO</t>
  </si>
  <si>
    <t>00099021001 DEPOSITO DE EFECTIVO, DEPOSITANTE: PAULA VASQUEZ BAUER VICEPRESIDENCIA DEL ESTADO P, CONCEPTO: DEVOLUCION DE RECURSOS POR CONSUMO DE TELEFONIA MOVIL, CUENTA DE DEPOSITO: CUENTA UNICA DEL TESORO</t>
  </si>
  <si>
    <t>00099021001 DEPOSITO DE EFECTIVO, DEPOSITANTE: PAULA VASQUEZ BAUER VICEPRESIDENCIA DEL ESTADO P, CONCEPTO: REVERSION COMPROBANTE 1053 DEVOLUCION POR CONCEPTO DE 1 DIA DE HOSPEDAJE, CUENTA DE DEPOSITO: CUENTA UNICA DEL TESORO</t>
  </si>
  <si>
    <t>00590012001 DEPOSITO DE EFECTIVO, DEPOSITANTE: LEYDA ISABEL GUACHALLA GUTIERREZ, CONCEPTO: DEVOLUCION DE FONDOS NO EJECUTADOS -LEYDA ISABEL GUACHALLA GUTIERREZ, CUENTA DE DEPOSITO: CUENTA UNICA DEL TESORO</t>
  </si>
  <si>
    <t>00041031107 DEPOSITO DE EFECTIVO, DEPOSITANTE: EDSON DANIEL GOMEZ RAMOS, CONCEPTO: DEVOLUCION DE PASAJES, CUENTA DE DEPOSITO: CUENTA UNICA DEL TESORO</t>
  </si>
  <si>
    <t>00099021001 DEPOSITO DE EFECTIVO, DEPOSITANTE: LUIS LANDAETA CONTRERAS, CONCEPTO: DEVOLUCION HABERES, CUENTA DE DEPOSITO: CUENTA UNICA DEL TESORO</t>
  </si>
  <si>
    <t>00099021001 DEPOSITO DE EFECTIVO, DEPOSITANTE: MOPSV-UNIDAD DE LIQUIDACION DE ECOBOL, CONCEPTO: SALDO DE COMPRA DE MATERIAL DE ESCRITORIO, CUENTA DE DEPOSITO: CUENTA UNICA DEL TESORO</t>
  </si>
  <si>
    <t>00129012001 DEPOSITO DE EFECTIVO, DEPOSITANTE: JULIO CESAR RIVAS VARGAS, CONCEPTO: DEVOLUCION, CUENTA DE DEPOSITO: CUENTA UNICA DEL TESORO</t>
  </si>
  <si>
    <t>00373024103 DEPOSITO DE EFECTIVO, DEPOSITANTE: ISAAC MONASTERIOS MAYTA, CONCEPTO: SALDO DEL PROYECTO APOYO A LA PRODUCCION DE CEBOLLA, CUENTA DE DEPOSITO: CUENTA UNICA DEL TESORO</t>
  </si>
  <si>
    <t>00099021001 DEPOSITO DE EFECTIVO, DEPOSITANTE: GONZALO BUSTOS JIMENEZ, CONCEPTO: DEVOLUCION DE VIATICOS ASIGNADOS, CUENTA DE DEPOSITO: CUENTA UNICA DEL TESORO</t>
  </si>
  <si>
    <t>00378012002 DEPOSITO DE EFECTIVO, DEPOSITANTE: SENATEX, CONCEPTO: DEVOLUCION POR RETENCION PREVENTIVO C-31 - 535, CUENTA DE DEPOSITO: CUENTA UNICA DEL TESORO</t>
  </si>
  <si>
    <t>00378012002 DEPOSITO DE EFECTIVO, DEPOSITANTE: SENATEX, CONCEPTO: RETENCION DE SALDO NO EJECUTADO, CUENTA DE DEPOSITO: CUENTA UNICA DEL TESORO</t>
  </si>
  <si>
    <t>00593012001 DEPOSITO DE EFECTIVO, DEPOSITANTE: EDGAR APAZA ICHUTA, CONCEPTO: REVERSION PREV 438, CUENTA DE DEPOSITO: CUENTA UNICA DEL TESORO</t>
  </si>
  <si>
    <t>00020031101 DEPOSITO DE EFECTIVO, DEPOSITANTE: RS 1 TTE GRAL GERMAN BUSCH, CONCEPTO: REVERSION GASTOS NO EJECUTADOS HUANANI, CUENTA DE DEPOSITO: CUENTA UNICA DEL TESORO</t>
  </si>
  <si>
    <t>00099021001 DEPOSITO DE EFECTIVO, DEPOSITANTE: RUBEN QUISPE TICONA, CONCEPTO: REVERSION BOLETA DE PAGO, CUENTA DE DEPOSITO: CUENTA UNICA DEL TESORO</t>
  </si>
  <si>
    <t>00578012002 DEPOSITO DE EFECTIVO, DEPOSITANTE: BOLIVIANA DE AVIACION, CONCEPTO: REVERSION, CUENTA DE DEPOSITO: CUENTA UNICA DEL TESORO</t>
  </si>
  <si>
    <t>00099021001 DEPOSITO DE EFECTIVO, DEPOSITANTE: MINISTERIO DE DEFENSA, CONCEPTO: REVERSION DE ENERGIA ELECTRICA, CUENTA DE DEPOSITO: CUENTA UNICA DEL TESORO</t>
  </si>
  <si>
    <t>00099021001 DEPOSITO DE EFECTIVO, DEPOSITANTE: CARLA ANDREA MONTAÑO R., CONCEPTO: DEVOLUCION DE FONDOS, CUENTA DE DEPOSITO: CUENTA UNICA DEL TESORO</t>
  </si>
  <si>
    <t>00086018043 DEPOSITO DE EFECTIVO, DEPOSITANTE: MINISTERIO DE MEDIO AMBIENTE Y AGUA, CONCEPTO: DEVOLUCION FONDOS EN AVANCE, CUENTA DE DEPOSITO: CUENTA UNICA DEL TESORO</t>
  </si>
  <si>
    <t>00020011103 DEPOSITO DE EFECTIVO, DEPOSITANTE: CRISTOBAL JUSTO ILLANES VEGA, CONCEPTO: DEVOLUCION DE PASAJE PREVENTIVO : 6912, CUENTA DE DEPOSITO: CUENTA UNICA DEL TESORO</t>
  </si>
  <si>
    <t>00099021001 DEPOSITO DE EFECTIVO, DEPOSITANTE: MAIRA IRAHOLA MURILLO, CONCEPTO: DEVOLUCION DE VIATICOS NO UTILIZADOS, CUENTA DE DEPOSITO: CUENTA UNICA DEL TESORO</t>
  </si>
  <si>
    <t>00070011102 DEPOSITO DE EFECTIVO, DEPOSITANTE: HECTOR ANDRES HINOJOSA RODRIGUEZ, CONCEPTO: DEVOLUCION DE VIATICOS VIAJE A COBIJA, CUENTA DE DEPOSITO: CUENTA UNICA DEL TESORO</t>
  </si>
  <si>
    <t>00670012002 DEPOSITO DE EFECTIVO, DEPOSITANTE: RODOLFO ALPACA TERAN, CONCEPTO: DEVOLUCION DE UN DIA DE VIATICOS, CUENTA DE DEPOSITO: CUENTA UNICA DEL TESORO</t>
  </si>
  <si>
    <t>00670012002 DEPOSITO DE EFECTIVO, DEPOSITANTE: CRISTHIAN VILLARROEL, CONCEPTO: DEVOLUCION DE UN DIA DE VIATICOS, CUENTA DE DEPOSITO: CUENTA UNICA DEL TESORO</t>
  </si>
  <si>
    <t>00099021001 DEPOSITO DE EFECTIVO, DEPOSITANTE: COMITE SURAMERICANO CB 2018 " CODESUR", CONCEPTO: DEVOLUCION DE SUELDO DE CIERO JULIO RODRIGUEZ DE ABRIL / 18, CUENTA DE DEPOSITO: CUENTA UNICA DEL TESORO</t>
  </si>
  <si>
    <t>00030014201 DEPOSITO DE EFECTIVO, DEPOSITANTE: JOSE M. MEDRANO MIRANDA, CONCEPTO: DEVOLUCION DE SALDO NO EJECUTADO, CUENTA DE DEPOSITO: CUENTA UNICA DEL TESORO</t>
  </si>
  <si>
    <t>00099021001 DEPOSITO DE EFECTIVO, DEPOSITANTE: FNSE - MIN. PRESIDENCIA, CONCEPTO: CONSUMO AGUA POTABLE DICIEMBRE / 2017 Y AGOSTO 2018, CUENTA DE DEPOSITO: CUENTA UNICA DEL TESORO</t>
  </si>
  <si>
    <t>00099021001 DEPOSITO DE EFECTIVO, DEPOSITANTE: EDUARDO BERNABE CHILON CAMACHO, CONCEPTO: RECUPERACION EXTRAJUDICIAL MPD- UAI N° 068/2018, CUENTA DE DEPOSITO: CUENTA UNICA DEL TESORO</t>
  </si>
  <si>
    <t>00099024113 DEPOSITO DE EFECTIVO, DEPOSITANTE: EMPRESA CONSTRUCTORA ARADNAT SRL., CONCEPTO: PAGO DE MULTAS, CUENTA DE DEPOSITO: CUENTA UNICA DEL TESORO</t>
  </si>
  <si>
    <t>00117012001 DEPOSITO DE EFECTIVO, DEPOSITANTE: CAROLINA ALDAZOSA S, CONCEPTO: DEVOLUCION DE VIATICOS C-31 2270, CUENTA DE DEPOSITO: CUENTA UNICA DEL TESORO</t>
  </si>
  <si>
    <t>00117012001 DEPOSITO DE EFECTIVO, DEPOSITANTE: CAROLINA ALDAZOSA S, CONCEPTO: DEVOLUCION DE VIATICOS C -31 2252, CUENTA DE DEPOSITO: CUENTA UNICA DEL TESORO</t>
  </si>
  <si>
    <t>00526012001 DEPOSITO DE EFECTIVO, DEPOSITANTE: MARCELO BARRON BUSTILLOS - BOLIVIA  TV, CONCEPTO: DEVOLUCION DE FONDOS EN AVANCE, CUENTA DE DEPOSITO: CUENTA UNICA DEL TESORO</t>
  </si>
  <si>
    <t>00099021001 DEPOSITO DE EFECTIVO, DEPOSITANTE: ROLDAN GROVER COPANA GUACHALLA, CONCEPTO: REVERSION HABERES DIAS NO TRABAJADOS CORRESPONDIENTE DEL MES DE JUNIO 2018, CUENTA DE DEPOSITO: CUENTA UNICA DEL TESORO</t>
  </si>
  <si>
    <t>00099021001 DEPOSITO DE EFECTIVO, DEPOSITANTE: WILBER JAVIER APAICO FLORES, CONCEPTO: REVERSION HABERES DIAS NO TRABAJADOS CORRESPONDIENTE AL MES DE ABRIL 2018, CUENTA DE DEPOSITO: CUENTA UNICA DEL TESORO</t>
  </si>
  <si>
    <t>00099021001 DEPOSITO DE EFECTIVO, DEPOSITANTE: WILBER JAVIER APAICO FLORES, CONCEPTO: REVERSION HABERES DIAS NO TRABAJADOS CORRESPONDIENTE AL MES DE MAYO 2018, CUENTA DE DEPOSITO: CUENTA UNICA DEL TESORO</t>
  </si>
  <si>
    <t>00046021109 DEPOSITO DE EFECTIVO, DEPOSITANTE: SINFOROSO SALAMANCA ALEJO, CONCEPTO: REVERSION DE FONDOS EN AVANCE POR COMPRA GASOLINA, CUENTA DE DEPOSITO: CUENTA UNICA DEL TESORO</t>
  </si>
  <si>
    <t>00099021001 DEPOSITO DE EFECTIVO, DEPOSITANTE: VERONICA NORMA  FLORES  DELGADO, CONCEPTO: DEVOLUCION SUELDO DE AGOSTO 2018, CUENTA DE DEPOSITO: CUENTA UNICA DEL TESORO</t>
  </si>
  <si>
    <t>00099021001 DEPOSITO DE EFECTIVO, DEPOSITANTE: JAEEL BARRA CASTILLO, CONCEPTO: DEVOLUCION DE SALDO NO EJECUTADO, CUENTA DE DEPOSITO: CUENTA UNICA DEL TESORO</t>
  </si>
  <si>
    <t>00099021001 DEPOSITO DE EFECTIVO, DEPOSITANTE: ANTONIO CAJIAS CUETO, CONCEPTO: DEVOLUCION FONDOS EN AVANCE A PREV. 337, CUENTA DE DEPOSITO: CUENTA UNICA DEL TESORO</t>
  </si>
  <si>
    <t>00086031101 DEPOSITO DE EFECTIVO, DEPOSITANTE: CAROLINA GRECIA LIMA APAZA, CONCEPTO: DEVOLUCION POR PAGO ERRONEO, CUENTA DE DEPOSITO: CUENTA UNICA DEL TESORO</t>
  </si>
  <si>
    <t>00099021001 DEPOSITO DE EFECTIVO, DEPOSITANTE: SONIA AURORA PARI AMUSQUIVAR, CONCEPTO: DEVOLUCION DE VIATICOS  COMISION A POTOSI POR MEDIO DIA 21/09/2018, CUENTA DE DEPOSITO: CUENTA UNICA DEL TESORO</t>
  </si>
  <si>
    <t>00086107001 DEPOSITO DE EFECTIVO, DEPOSITANTE: CIRIA MENDOZA, CONCEPTO: DEVOLUCION DE VIATICOS PARTIDA 22210, CUENTA DE DEPOSITO: CUENTA UNICA DEL TESORO</t>
  </si>
  <si>
    <t>00099021001 DEPOSITO DE EFECTIVO, DEPOSITANTE: MONICA MERCEDES QUELCA FERNANDEZ, CONCEPTO: DEVOLUCION DE BS. 31,98 A CUENTA DE VACACION POR UN DIA NO TRABAJADO, CUENTA DE DEPOSITO: CUENTA UNICA DEL TESORO</t>
  </si>
  <si>
    <t>De: 00099024113 Transferencia en cumplimiento al DS N°0913 de 15/06/2011 y el Convenio Intergubernativo de Financiamiento UPRE-CIF-IG 586/2017, suscrito entre la UPRE y el GAM de La Guardia, proyecto “Construcción Unidad Educativa San Miguel del Rosario”, correspondiente al pago de la planilla Nº 4, según la UPRE.</t>
  </si>
  <si>
    <t>De: 00099024113 Transferencia en cumplimiento al DS N°0913 de 15/06/2011 y el Convenio Intergubernativo de Financiamiento UPRE-CIF-IG 184/2017, suscrito entre la UPRE y el GAM de Santa Rosa del Abuná, proyecto “Const. Unidad Educativa Genoveva Ríos Com. Puerto Morales Ayma (Santa Rosa del Abuna)”, correspondiente al pago de la planilla Nº 5, según la UPRE.</t>
  </si>
  <si>
    <t>De: 00099024113 Transferencia en cumplimiento al DS N°0913 de 15/06/2011 y el Convenio Intergubernativo de Financiamiento UPRE-CIF-IG 654/2017, suscrito entre la UPRE y el GAM de Tarata, proyecto “Construcción Nueve Aulas U.E. Méndez Mamata Tarata”, correspondiente al pago de la planilla Nº 4 de cierre, según la UPRE.</t>
  </si>
  <si>
    <t>De: 00099024113 Transferencia en cumplimiento al DS N°0913 de 15/06/2011 y el Convenio Intergubernativo de Financiamiento UPRE-CIF-IG 038/2017, suscrito entre la UPRE y el GAM de Shinahota, proyecto “Construcción Infraestructura Educativa Nivel Inicial Ibuelo”, correspondiente al pago de la planilla Nº 4 de cierre, según la UPRE.</t>
  </si>
  <si>
    <t>De: 00099024113 Transferencia en cumplimiento al DS N°0913 de 15/06/2011 y el Convenio Intergubernativo de Financiamiento UPRE-CIF-IG 010/2018, suscrito entre la UPRE y el GAM de Andamarca (Santiago de Andamarca), proyecto “Construcción U.E. Sebastián Pagador – Municipio Santiago de Andamarca”, correspondiente al pago de la planilla Nº 1, según la UPRE.</t>
  </si>
  <si>
    <t>De: 00099024113 Transferencia en cumplimiento al DS N°0913 de 15/06/2011 y el Convenio Intergubernativo de Financiamiento UPRE-CIF-IG 1036/2017, suscrito entre la UPRE y el GAM de Trinidad, proyecto “Const. Mercado Seccional Calle Cochabamba”, correspondiente al pago de la planilla Nº 5, según la UPRE.</t>
  </si>
  <si>
    <t>De: 00099024113 Transferencia en cumplimiento al DS N°0913 de 15/06/2011 y el Convenio Intergubernativo de Financiamiento UPRE-CIF-IG 0279/2018, suscrito entre la UPRE y el GAM de Montero, proyecto “Const. Modulo Tecnológico para BTH – Municipio de Montero”, correspondiente al primer desembolso equivalente al 20% del monto a financiar, según la UPRE.</t>
  </si>
  <si>
    <t>De: 00099024113 Transferencia en cumplimiento al DS N°0913 de 15/06/2011 y el Convenio Intergubernativo de Financiamiento UPRE-CIF-IG/076/2015, suscrito entre la UPRE y el GAM de Cotagaita, proyecto “Construcción Bloque “B” y Tinglado Unidad Educativa Nor Chichas (Cotagaita)”, correspondiente al pago de la planilla Nº 5 de cierre, según la UPRE.</t>
  </si>
  <si>
    <t>De: 00099024113 Transferencia en cumplimiento al DS N°0913 de 15/06/2011 y el Convenio Intergubernativo de Financiamiento UPRE-CIF-IG 803/2017, suscrito entre la UPRE y el GAM de San Javier, proyecto “Const. Tinglado y Graderías U.E. Las Abras – Comunidad Las Abras”, correspondiente al pago de la planilla Nº 3 de cierre, según la UPRE.</t>
  </si>
  <si>
    <t>VENTA DE DIVISAS CON TRANSFERENCIA DE FONDOS A SOLICITUD DE MINISTERIO DE EDUCACION SEGUN SOLICITUD 6028 REF: TRANSFER OF RESOURCES FOR RUDDY FERNANDO MEDINA CHOQUE EQUIVALENTES 2.655,22 USD LIB. 00099021001 TGN-RECURSOS ORDINARIOS (3987) POR DIFERENCIAL CAMBIARIO</t>
  </si>
  <si>
    <t>VENTA DE DIVISAS CON TRANSFERENCIA DE FONDOS A SOLICITUD DE MINISTERIO DE EDUCACION SEGUN SOLICITUD 6028 REF: TRANSFER OF RESOURCES FOR RUDDY FERNANDO MEDINA CHOQUE EQUIVALENTES 2.655,22 USD LIB. 00099021001 TGN-RECURSOS ORDINARIOS (3987)</t>
  </si>
  <si>
    <t>TRANSFERENCIA RECIBIDA DEL EXTERIOR SEGÚN MENSAJES SWIFT Nos. 13759-13749 (REM.EXT.) DE FECHA 28-09-2018 POR DESEMBOLSO DE CAF PRÉSTAMO CFA009545 CONST CARACOLLO-COLOMI SOLICITUD DE DESEMBOLSO NRO. 1 LIBRETA N° 00291012002 ABC-RECURSOS PROPIOS REF.: UTILES DE ESCRITORIO</t>
  </si>
  <si>
    <t>PAGO A BANCO EUROPEO DE INV PRÉSTAMO FI N° 85175 VCTO. 30-09-2018 POR CUENTA DE TGN , NTI. 011241 VALOR 28-09-2018 COMISIONES USD 145.094,44 CTA. 3987 CUENTA UNICA DEL TESORO-3987 LIB. 00099021001 REF.: COMISIONES BANCARIAS</t>
  </si>
  <si>
    <t>VENTA DE DIVISAS CON TRANSFERENCIA DE FONDOS A SOLICITUD DE MINISTERIO DE EDUCACION SEGUN SOLICITUD 6042 REF: TRANSFERENCIA PARA CARLA RENE BALDIVIESO SORUCO EQUIVALENTES 1.864,00 USD LIB. 00099021001 TGN-RECURSOS ORDINARIOS (3987) POR DIFERENCIAL CAMBIARIO</t>
  </si>
  <si>
    <t>VENTA DE DIVISAS CON TRANSFERENCIA DE FONDOS A SOLICITUD DE MINISTERIO DE EDUCACION SEGUN SOLICITUD 6042 REF: TRANSFERENCIA PARA CARLA RENE BALDIVIESO SORUCO EQUIVALENTES 1.864,00 USD LIB. 00099021001 TGN-RECURSOS ORDINARIOS (3987)</t>
  </si>
  <si>
    <t>De: 00099024113 Transferencia en cumplimiento al DS N°0913 de 15/06/2011 y el Convenio Intergubernativo de Financiamiento UPRE-CIF-IG 805/2017, suscrito entre la UPRE y el GAM de San Javier, proyecto “Const. Tinglado, Cancha Polifuncional y Graderías U.E. Guillermo Añez - Área Urbana San Javier”, correspondiente al pago de la planilla Nº 4 de cierre, según la UPRE.</t>
  </si>
  <si>
    <t>De: 00099024113 Transferencia en cumplimiento al DS N°0913 de 15/06/2011 y el Convenio Intergubernativo de Financiamiento UPRE-CIF-IG 1090/2017, suscrito entre la UPRE y el GAD del Beni, proyecto “Ampl. Terminal Aérea Riberalta”, correspondiente al pago de la planilla Nº 4, según la UPRE.</t>
  </si>
  <si>
    <t>De: 00099024113 Transferencia en cumplimiento al DS N°0913 de 15/06/2011 y el Convenio Intergubernativo de Financiamiento UPRE-CIF-IG 022/2015, suscrito entre la UPRE y el GAM de Puerto Rico, proyecto “Construcción Balneario Turístico Puerto Rico”, correspondiente al pago de la planilla Nº 3, según la UPRE.</t>
  </si>
  <si>
    <t>De: 00099024113 Transferencia en cumplimiento al DS N°0913 de 15/06/2011 y el Convenio Intergubernativo de Financiamiento UPRE-CIF-IG 295/2018, suscrito entre la UPRE y el GAM de Yapacaní, proyecto “Const. Mercado Municipal Patuju-Yapacani”, correspondiente al primer desembolso equivalente al 20% del monto a financiar, según la UPRE.</t>
  </si>
  <si>
    <t>De: 00099024113 Transferencia en cumplimiento al DS N°0913 de 15/06/2011 y el Convenio Intergubernativo de Financiamiento UPRE-CIF-IG 296/2018, suscrito entre la UPRE y el GAM de Warnes, proyecto “Construcción de Viaducto en el Km. 16+480, Carretera Doble Vía Santa Cruz-Warnes”, correspondiente al primer desembolso equivalente al 20% del monto a financiar, según la UPRE.</t>
  </si>
  <si>
    <t>VENTA DE DIVISAS A SOLICITUD DE YACIMIENTOS PETROLIFEROS FISCALES BOLIVIANOS SEGUN SOLICITUD 6055 REF: PAGO A PLUSPETROL BOLIVIA POR RETRIBUCIONES AL TITULAR MERCADO INTERNO CORRESPONDIENTE AL MES DE MAYO DE 2018 LIB. 00513012003 LBP-YPFB (2011349681373)</t>
  </si>
  <si>
    <t>VENTA DE DIVISAS A SOLICITUD DE YACIMIENTOS PETROLIFEROS FISCALES BOLIVIANOS SEGUN SOLICITUD 6050 REF: PAGO A SHELL BOLIVIA CORPORATION POR RETRIBUCIONES AL TITULAR MERCADO INTERNO CORRESPONDIENTE AL MES DE MAYO DE 2018 LIB. 00513012003 LBP-YPFB (2011349681373)</t>
  </si>
  <si>
    <t>||AMPLIACION DE VALIDEZ 0,15% S/USD172.000.-POR 31 DIAS,REEMB.GSTS.COMUNICACION BS220.-Y EMISION COMP.CONTABLE BS50.-,S/G NOTA NE-DGE-0361/2018,26/09/18 REF.:I-2018-15 P/C SENATEX A/F INCOTEX S.R.L. LIB.00378012002 SENATEX-ADMINISTRACION CENTRAL REF.:COMIS.AMPL.VALIDEZ LC I-2018-15</t>
  </si>
  <si>
    <t>TRANSFERENCIA DEL EXTERIOR SEGUN SWIFT NO.13755 DE FECHA 28/09/2018 ORDENANTE: CONSULADO GENERAL DE BOLIVIA-WASHINGTON DC LIB. 00340012005 SEGIP - RECAUDACION EXTERIOR - CEDULAS DE IDENTIDAD</t>
  </si>
  <si>
    <t>NUMERO DE LIBRETA CUT: 3440108001 OPERACIÓN E18 TRANSFERENCIA DEL SISTEMA FINANCIERO POR CUENTA DE TERCEROS A LA CUT UNICEF PAYMENT NUMBER 3180243116</t>
  </si>
  <si>
    <t>PAGO A AFD PRÉSTAMO CBO-1011-02-C VCTO. 30-09-2018 POR CUENTA DE TGN , NTI. 011223 VALOR 28-09-2018 INTERESES EUR 50.093,33 COMISIONES EUR 94.507,71 CTA. 3987 CUENTA UNICA DEL TESORO-3987 LIB. 00099021001 REF.: COMISIONES BANCARIAS</t>
  </si>
  <si>
    <t>PAGO A AFD PRÉSTAMO CBO-1014-01-E VCTO. 30-09-2018 POR CUENTA DE TGN , NTI. 011226 VALOR 28-09-2018 INTERESES EUR 897.353,34 COMISIONES EUR 4.361,11 CTA. 3987 CUENTA UNICA DEL TESORO-3987 LIB. 00099021001 REF.: COMISIONES BANCARIAS</t>
  </si>
  <si>
    <t>COBRO COSTOS DE PAPELERIA SEGUN TRANSFERENCIA DEL EXTERIOR POR ORDEN DE CONSULADO GENERAL DE BOLIVIA-WASHINGTON DC LIB. 00340012003 RECAUDACION EXTRANJERIA - C.I. -L.C.</t>
  </si>
  <si>
    <t>A:00099021001 Pago de capital e interés corriente a favor del TGN, adeudado por el GAD Potosí, correspondiente a los Préstamos Convenios Subsidiarios CAF 2324, Proyectos: de Electrificación Rural Calazaya-Tomate V-Concepción-El Asiento y de Preinversión de Riegos: Talacocha, Wara Wara II</t>
  </si>
  <si>
    <t>A:00099021001 Pago de capital e interés corriente a favor del TGN, adeudado por el GAD Oruro, correspondiente a los Proyectos de Electrificación Rural Chipaya, Poopó Redes y Sud.</t>
  </si>
  <si>
    <t>A:00099021001 Pago de capital e interés corriente a favor del TGN, adeudado por el GAD Chuquisaca, correspondiente al Préstamo Convenio Subsidiario CAF 2324, Proyecto Construcción de Obras – Proyecto de Riego San Lucas.</t>
  </si>
  <si>
    <t>A:00373024105 DESEMBOLSO DE RECURSOS AL FONDO DE DESARROLLO INDIGENA PARA PROGRAMAS Y/O PROYECTOS DE LOS GOBIERNOS AUTONOMOS MUNICIPALES, S/G NOTAS CITE: FDI/DGE/EXT/Nº432 Y 437/2018, E INFORME MEFP/VTCP/DGPOT/UPCFTGN/Nº 117/2018. HR 6-29213-R, 6-29212-R.</t>
  </si>
  <si>
    <t>'TRANSFERENCIA DE FONDOS||S/G. CITE: MEFP/VTCP/DGCP/UODP-872/2018 DE LA FECHA, DEL MIN.DE ECONOMIA Y FINANZAS PUBLICAS.(HRE-TSO-5232), PAGO BTS EXTRABURSATIL  VENCIMIENTO 30 DE SEPTIEMBRE DE 2018 D.S. N° 1121 DE 11 DE ENERO DE 2012. DEBITO DE LA LIBRETA N° 00099021001 TGN-RECURSOS ORDINARIOS MN.</t>
  </si>
  <si>
    <t>VENTA DE DIVISAS CON TRANSFERENCIA DE FONDOS A SOLICITUD DE MINISTERIO DE EDUCACION SEGUN SOLICITUD 6041 REF: TRANSFER OF RESOURCES FOR VLADIMIR MARTINEZ LEDEZMA EQUIVALENTES 2.655,22 USD LIB. 00099021001 TGN-RECURSOS ORDINARIOS (3987)</t>
  </si>
  <si>
    <t>VENTA DE DIVISAS CON TRANSFERENCIA DE FONDOS A SOLICITUD DE MINISTERIO DE EDUCACION SEGUN SOLICITUD 6041 REF: TRANSFER OF RESOURCES FOR VLADIMIR MARTINEZ LEDEZMA EQUIVALENTES 2.655,22 USD LIB. 00099021001 TGN-RECURSOS ORDINARIOS (3987) POR DIFERENCIAL CAMBIARIO</t>
  </si>
  <si>
    <t>VENTA DE DIVISAS CON TRANSFERENCIA DE FONDOS A SOLICITUD DE MINISTERIO DE EDUCACION SEGUN SOLICITUD 6029 REF: TRANSFER OF RESOURCES FOR JHON DANIL PEREYRA SIFUENTES EQUIVALENTES 2.655,22 USD LIB. 00099021001 TGN-RECURSOS ORDINARIOS (3987)</t>
  </si>
  <si>
    <t>VENTA DE DIVISAS CON TRANSFERENCIA DE FONDOS A SOLICITUD DE MINISTERIO DE EDUCACION SEGUN SOLICITUD 6029 REF: TRANSFER OF RESOURCES FOR JHON DANIL PEREYRA SIFUENTES EQUIVALENTES 2.655,22 USD LIB. 00099021001 TGN-RECURSOS ORDINARIOS (3987) POR DIFERENCIAL CAMBIARIO</t>
  </si>
  <si>
    <t>'TRANSFERENCIA DE FONDOS||S/G. CITE: MEFP/VTCP/DGCP/UODP-872/2018 DE LA FECHA, DEL MIN.DE ECONOMIA Y FINANZAS PUBLICAS.(HRE-TSO-5232), PAGO BTS EXTRABURSATIL  VENCIMIENTO 30 DE SEPTIEMBRE DE 2018 D.S. N° 1121 DE 11 DE ENERO DE 2012. DEBITO DE LA LIBRETA N° 00099021001, REPOSICION UTILES DE ESCRITORIO.</t>
  </si>
  <si>
    <t>||TRANSFERENCIA DE FONDOS S/G. MENSAJES SWIFT NROS. 13761 - 13748 Y CORREO ELECTRÓNICO DE YACIMIENTOS DE LITIO BOLIVIANOS DE LA FECHA. DEBITO DE LA LIBRETA 00597012001 RECURSOS PROPIOS VENTAS YLB; COBRO UTILES DE ESCRITORIO.</t>
  </si>
  <si>
    <t>||TRANSFERENCIA DE FONDOS S/G. MENSAJE SWIFT NRO. 13811 DE LA FECHA. (SECTOR PÚBLICO). DEBITO DE LA LIBRETA 00117012001 DGAC, REPOSICION UTILES DE ESCRITORIO.</t>
  </si>
  <si>
    <t>||TRANSFERENCIA DE FONDOS S/G. MENSAJES SWIFT NROS. 13812 Y 13792 DE LA FECHA. (SECTOR PÚBLICO). DEBITO DE LA LIBRETA 00117012001 DGAC, REPOSICION UTILES DE ESCRITORIO.</t>
  </si>
  <si>
    <t>||TRANSFERENCIA DE FONDOS S/G. MENSAJES SWIFT NROS. 13813 Y 13794 DE LA FECHA. (SECTOR PÚBLICO). DEBITO DE LA LIBRETA 00117012001 DGAC, REPOSICION UTILES DE ESCRITORIO.</t>
  </si>
  <si>
    <t>||TRANSFERENCIA DE FONDOS S/G. MENSAJES SWIFT NROS. 13814 Y 13795 DE LA FECHA. (SECTOR PÚBLICO). DEBITO DE LA LIBRETA 00117012001 DGAC, REPOSICION UTILES DE ESCRITORIO.</t>
  </si>
  <si>
    <t>||VENTA DE DIVISAS S/G NOTA SEDEM/GG/EV/2018-0152,26/09/18 Y AUT.VTA.DIV.EFECT.P/MEFP DE 28/09/18.REF.:EMISION CARTA DE CREDITO I-2018-21,COMISION EMISION L/C 0,15% S/USD56.706,30 (EQUIV.EUR48.675).-POR 33 DIAS,REEMB.GSTS.COMUNICACION BS220.-Y EMISION COMP.CONTABLE BS50.- LIB.00132079201 SEDEM-PLANTA ENV.VIDRIO CHUQ.-MUN.ZUDAÑEZ RF.:COMIS.EMIS.LC I-2018-21 Y DIF.DE CAMB.</t>
  </si>
  <si>
    <t>COBRO COSTOS DE PAPELERIA SEGUN TRANSFERENCIA DEL EXTERIOR POR ORDEN DE CARIBBEAN SUPPORT AND FLIGHT SERVIC REF:YKYC61/12/2017 LIB. 00512012001 AASANA CENTRAL-OFICINA NACIONAL</t>
  </si>
  <si>
    <t>AJUSTE COMPLEMENTARIO POR REVALORIZACION SALDOS DE ACTIVOS DE RESERVA Y OBLIGACIONES MONEDA EXTRANJERA (DOLARES) Saldo MO = -831683055.99 ;Bs/Mo: 6.86000000000 ;Saldo Bs: -5705345764.08</t>
  </si>
  <si>
    <t>PAGO A PROEX BRASIL PRÉSTAMO CONV. CRED. 04.03.09 VCTO. 04-09-2018 POR CUENTA DE TGN , NTI. 011221 VALOR 04-09-2018 CAPITAL USD 1.134.818,69 INTERESES USD 255.208,11 CTA. 5970 CUENTA UNICA DEL TESORO DOLARES AMERICANOS LIB. 00099021001</t>
  </si>
  <si>
    <t>TRANSFERENCIA RECIBIDA DEL EXTERIOR SEGÚN MENSAJES SWIFT Nos. 12461-12447 (REM.EXT.) DE FECHA 04-09-2018 POR DESEMBOLSO DE OPEP PRÉSTAMO 1653-P WA NO. 11 OFID LOAN 1653P LIBRETA N° 00291014361 ABC- USD OFID 1653P CARRETERA VILLA GRANADO PTE TAPERAS LA PALIZADA</t>
  </si>
  <si>
    <t>COBRO COSTOS DE PAPELERIA SEGUN TRANSFERENCIA DEL EXTERIOR POR ORDEN DE NUEVO BANCO DE SANTA FE S.A. LIB. 00512012001 AASANA CENTRAL-OFICINA NACIONAL</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</si>
  <si>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</si>
  <si>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-835774686.35 ;Bs/Mo: 6.86000000000 ;Saldo Bs: -5733414348.35</t>
  </si>
  <si>
    <t>00291012001 DEPOSITO DE EFECTIVO, DEPOSITANTE: NUEVATEL PCS DE BOLIVIA S.A., CONCEPTO: ABC -USO DE DERECHO DE VIA, CUENTA DE DEPOSITO: CUENTA UNICA DEL TESORO EN DOLARES AMERICANOS</t>
  </si>
  <si>
    <t>COBRO COSTOS DE PAPELERIA SEGUN TRANSFERENCIA DEL EXTERIOR POR ORDEN DE LINEA AEREA CARGUERA LIB. 00512012001 AASANA CENTRAL-OFICINA NACIONAL</t>
  </si>
  <si>
    <t>||REGULARIZACION DE NUESTRO COMPROBANTE S-931558 DEL 31-08-2018 POR COBRO DE COMISIONES EFECTUADO POR EL MUFG BANK POR DESEMBOLSO DE FECHA 31-08-2018 DEL PTMO.BV-P5, SEGUN NOTA MEFP/VTCP/DGCP/UODP-794/2018 DEL 05/09/2018 LIBRETA 00099021001 TGN RECURSOS ORDINARIOS DOLARES AMERICANOS (5970)</t>
  </si>
  <si>
    <t>AJUSTE COMPLEMENTARIO POR REVALORIZACION SALDOS DE ACTIVOS DE RESERVA Y OBLIGACIONES MONEDA EXTRANJERA (DOLARES) Saldo MO = -820592527.15 ;Bs/Mo: 6.86000000000 ;Saldo Bs: -5629264736.24</t>
  </si>
  <si>
    <t>AJUSTE COMPLEMENTARIO POR REVALORIZACION SALDOS DE ACTIVOS DE RESERVA Y OBLIGACIONES MONEDA EXTRANJERA (DOLARES) Saldo MO = -822109551.87 ;Bs/Mo: 6.86000000000 ;Saldo Bs: -5639671525.82</t>
  </si>
  <si>
    <t>TRANSFERENCIA RECIBIDA DEL EXTERIOR SEGÚN MENSAJES SWIFT Nos. 12648-12635 (REM.EXT.) DE FECHA 07-09-2018 POR DESEMBOLSO DE CAF PRÉSTAMO CFA009272 PROY.CARR.DOBLE VÍA SC-WARNES SOLICITUD DE DESEMBOLSO NRO. 18 LIBRETA N° 00291014358 ABC-USD-CAF 9272 CONSTRUCCION DOBLE VIA SANTA CRUZ WARNES (LADO ESTE)</t>
  </si>
  <si>
    <t>TRANSFERENCIA RECIBIDA DEL EXTERIOR SEGÚN MENSAJES SWIFT Nos. 12650-12637 (REM.EXT.) DE FECHA 07-09-2018 POR DESEMBOLSO DE CAF PRÉSTAMO CFA008296 PROG.MULTISEC.PREINV-PROMULPRE SOLICITUD DE DESEMBOLSO NRO. 7 LIBRETA N° 00066047003 MPD-USD-CAF PROGRAMA MULTISECTORIAL DE PREINVERSION (PROMULPRE)</t>
  </si>
  <si>
    <t>TRANSFERENCIA RECIBIDA DEL EXTERIOR SEGÚN MENSAJES SWIFT Nos. 12651-12638 (REM.EXT.) DE FECHA 07-09-2018 POR DESEMBOLSO DE CAF PRÉSTAMO CFA009277 CONST.CARR.SAN BORJA-S.IGNACIO SOLICITUD DE DESEMBOLSO NRO. 8 LIBRETA N° 00291014364 ABC-USD-CAF 9277 CONS. DE LA CARRETERA SANBORJA SAN IGNACIO DE MOXOS</t>
  </si>
  <si>
    <t>TRANSFERENCIA RECIBIDA DEL EXTERIOR SEGÚN MENSAJES SWIFT Nos. 12650-12637 (REM.EXT.) DE FECHA 07-09-2018 POR DESEMBOLSO DE CAF PRÉSTAMO CFA008296 PROG.MULTISEC.PREINV-PROMULPRE SOLICITUD DE DESEMBOLSO NRO. 7 LIBRETA N° 00066047003 MPD-USD-CAF PROGRAMA MULTISECTORIAL DE PREINVERSION (PROMULPRE) REF.: UTILES DE ESCRITORIO</t>
  </si>
  <si>
    <t>AJUSTE COMPLEMENTARIO POR REVALORIZACION SALDOS DE ACTIVOS DE RESERVA Y OBLIGACIONES MONEDA EXTRANJERA (DOLARES) Saldo MO = -833375599.20 ;Bs/Mo: 6.86000000000 ;Saldo Bs: -5716956610.52</t>
  </si>
  <si>
    <t>COBRO COSTOS DE PAPELERIA POR REGULARIZACION DE TRANSFERENCIA DEL EXTERIOR POR ORDEN DE TAMPA CARGO SAS LIB. 00512012001 AASANA CENTRAL-OFICINA NACIONAL</t>
  </si>
  <si>
    <t>TRANSFERENCIA RECIBIDA DEL EXTERIOR SEGÚN MENSAJES SWIFT Nos. 12775-12767 (REM.EXT.) DE FECHA 11-09-2018 POR DESEMBOLSO DE CAF PRÉSTAMO CFA008785 PROGRAMA MI RIEGO LIBRETA N° 00086047003 MMAYA-USD-MAS INVERSION PARA RIEGO-MI RIEGO</t>
  </si>
  <si>
    <t>00066047002 DEPOSITO DE EFECTIVO, DEPOSITANTE: MINISTERIO DE PLANIFICACION DEL DESARROLLO (MPD), CONCEPTO: MPD USD CAF PRODUCTIVO CFA 8789 REEMBOLSO POR COMISIONES CFA 8789 DESEMBOLSO N° 1, CUENTA DE DEPOSITO: CUENTA UNICA DEL TESORO EN DOLARES AMERICANOS</t>
  </si>
  <si>
    <t>TRANSFERENCIA RECIBIDA DEL EXTERIOR SEGÚN MENSAJES SWIFT Nos. 12775-12767 (REM.EXT.) DE FECHA 11-09-2018 POR DESEMBOLSO DE CAF PRÉSTAMO CFA008785 PROGRAMA MI RIEGO LIBRETA N° 00086047003 MMAYA-USD-MAS INVERSION PARA RIEGO-MI RIEGO REF.: UTILES DE ESCRITORIO</t>
  </si>
  <si>
    <t>TRANSFERENCIA RECIBIDA DEL EXTERIOR SEGÚN MENSAJES SWIFT Nos. 12846-12837 (REM.EXT.) DE FECHA 12-09-2018 POR DESEMBOLSO DE BID PRÉSTAMO 4413/BL-BO REQ 00001 BO OPS0201841027A LIBRETA N° 00086057007 MMAyA-$US PROG. AMP. MEJ. PARA ABAST. SOST. Y RES. AGUA EN CIUDADES</t>
  </si>
  <si>
    <t>TRANSFERENCIA RECIBIDA DEL EXTERIOR SEGÚN MENSAJES SWIFT Nos. 12846-12837 (REM.EXT.) DE FECHA 12-09-2018 POR DESEMBOLSO DE BID PRÉSTAMO 4413/BL-BO REQ 00001 BO OPS0201841027A LIBRETA N° 00086057007 MMAyA-$US PROG. AMP. MEJ. PARA ABAST. SOST. Y RES. AGUA EN CIUDADES REF.: UTILES DE ESCRITORIO</t>
  </si>
  <si>
    <t>COBRO COSTOS DE PAPELERIA SEGUN TRANSFERENCIA DEL EXTERIOR POR ORDEN DE LAN PERU S.A. REF.: YKYC 33/07/2018 LIB. 00512012001 AASANA CENTRAL-OFICINA NACIONAL</t>
  </si>
  <si>
    <t>TRANSFERENCIA RECIBIDA DEL EXTERIOR SEGÚN MENSAJES SWIFT Nos. 12883-12874 (REM.EXT.) DE FECHA 12-09-2018 POR DESEMBOLSO DE BID PRÉSTAMO 4414/KI-BO 0001 BO OPS0201839679A LIBRETA N° 00086057008 MMAyA-$US PROG.AMP.MEJ. PARA ABAST. SOST. Y RES. AGUA EN CIUDADES (KI)</t>
  </si>
  <si>
    <t>TRANSFERENCIA RECIBIDA DEL EXTERIOR SEGÚN MENSAJES SWIFT Nos. 12883-12874 (REM.EXT.) DE FECHA 12-09-2018 POR DESEMBOLSO DE BID PRÉSTAMO 4414/KI-BO 0001 BO OPS0201839679A LIBRETA N° 00086057008 MMAyA-$US PROG.AMP.MEJ. PARA ABAST. SOST. Y RES. AGUA EN CIUDADES (KI) REF.: UTILES DE ESCRITORIO</t>
  </si>
  <si>
    <t>TRANSFERENCIA RECIBIDA DEL EXTERIOR SEGÚN MENSAJES SWIFT Nos. 12904-12903 (REM.EXT.) DE FECHA 13-09-2018 POR DESEMBOLSO DE CAF PRÉSTAMO CFA009272 PROY.CARR.DOBLE VÍA SC-WARNES SOLICITUD DE DESEMBOLSO NRO. 19 LIBRETA N° 00291014358 ABC-USD-CAF 9272 CONSTRUCCION DOBLE VIA SANTA CRUZ WARNES (LADO ESTE)</t>
  </si>
  <si>
    <t>||TRANSFERENCIA DE FONDOS AL EXTERIOR SG NOTA MEFP/VTCP/DGCP/UODP-814/2018 RECIBIDA EN FECHA 11/09/2018 REF:PAGO A LA CORPORACION ANDINA DE FOMENTO EQUIVALENTE A EUR 29.808.740,16 POR CONCEPTO DE APORTE DE CAPITAL DEL ESTADO PLURINACIONAL DE BOLIVIA A LA CAF. LIBRETA 00099021001 TGN-RECURSOS ORDINARIOS-DOLARES AMERICANOS</t>
  </si>
  <si>
    <t>COBRO COSTOS DE PAPELERIA SEGUN TRANSFERENCIA DEL EXTERIOR POR ORDEN DE CARGOLUX AIRLINES INT. S.A. LIB. 00512012001 AASANA CENTRAL-OFICINA NACIONAL</t>
  </si>
  <si>
    <t>AJUSTE COMPLEMENTARIO POR REVALORIZACION SALDOS DE ACTIVOS DE RESERVA Y OBLIGACIONES MONEDA EXTRANJERA (DOLARES) Saldo MO = -799194033.10 ;Bs/Mo: 6.86000000000 ;Saldo Bs: -5482471067.05</t>
  </si>
  <si>
    <t>COBRO COSTOS DE PAPELERIA SEGUN TRANSFERENCIA DEL EXTERIOR POR ORDEN DE ESTELAR LATINOAMERICA CA. LIB. 00512012001 AASANA CENTRAL-OFICINA NACIONAL</t>
  </si>
  <si>
    <t>TRANSFERENCIA DEL EXTERIOR SEGUN SWIFT NO.13008 DE FECHA 14/09/2018 ORDENANTE: IBRD-TRUST FUNDS- WASHINGTON. REF.:PROCURADURIA ARB06-2 LIB. 00099021001 TGN-RECURSOS ORDINARIOS EN DOLARES</t>
  </si>
  <si>
    <t>COBRO COSTOS DE PAPELERIA SEGUN TRANSFERENCIA DEL EXTERIOR POR ORDEN DE IBRD-TRUST FUNDS- WASHINGTON. REF.:PROCURADURIA ARB06-2 LIB. 00099021001 TGN-RECURSOS ORDINARIOS EN DOLARES</t>
  </si>
  <si>
    <t>COBRO COSTOS DE PAPELERIA SEGUN TRANSFERENCIA DEL EXTERIOR POR ORDEN DE AMERICAN LOGISTIC SA REF.: INVOICE7/07/2018 LIB. 00512012001 AASANA CENTRAL-OFICINA NACIONAL</t>
  </si>
  <si>
    <t>COBRO COSTOS DE PAPELERIA SEGUN TRANSFERENCIA DEL EXTERIOR POR ORDEN DE BANCO MACRO S A REF.: INVOICE YKYC (9231600257HK) LIB. 00512012001 AASANA CENTRAL-OFICINA NACIONAL</t>
  </si>
  <si>
    <t>COBRO COSTOS DE PAPELERIA SEGUN TRANSFERENCIA DEL EXTERIOR POR ORDEN DE EMES AIR S.A. (BUENOS AIRES ARGENTINA) LIB. 00512012001 AASANA CENTRAL-OFICINA NACIONAL</t>
  </si>
  <si>
    <t>AJUSTE COMPLEMENTARIO POR REVALORIZACION SALDOS DE ACTIVOS DE RESERVA Y OBLIGACIONES MONEDA EXTRANJERA (DOLARES) Saldo MO = -798172555.00 ;Bs/Mo: 6.86000000000 ;Saldo Bs: -5475463727.31</t>
  </si>
  <si>
    <t>PAGO A CAF PRÉSTAMO CFA009784 VCTO. 17-09-2018 POR CUENTA DE TGN , NTI. 011254 VALOR 17-09-2018 INTERESES USD 931.789,25 COMISIONES USD 47.979,17 CTA. 5970 CUENTA UNICA DEL TESORO DOLARES AMERICANOS LIB. 00099021001</t>
  </si>
  <si>
    <t>PAGO A BID PRÉSTAMO 3540/BL-BO VCTO. 15-09-2018 POR CUENTA DE TGN , NTI. 011318 VALOR 17-09-2018 INTERESES USD 570.805,48 COMISIONES USD 273.368,55 CTA. 5970 CUENTA UNICA DEL TESORO DOLARES AMERICANOS LIB. 00099021001</t>
  </si>
  <si>
    <t>PAGO A BID PRÉSTAMO 1031-SF-BO VCTO. 17-09-2018 POR CUENTA DE TGN , NTI. 011230 VALOR 17-09-2018 CAPITAL USD 274.875,16 INTERESES USD 116.396,45 CTA. 5970 CUENTA UNICA DEL TESORO DOLARES AMERICANOS LIB. 00099021001</t>
  </si>
  <si>
    <t>PAGO A BID PRÉSTAMO 2365/BL-BO VCTO. 17-09-2018 POR CUENTA DE TGN , NTI. 011281 VALOR 17-09-2018 CAPITAL USD 292.112,69 INTERESES USD 263.026,04 CTA. 5970 CUENTA UNICA DEL TESORO DOLARES AMERICANOS LIB. 00099021001</t>
  </si>
  <si>
    <t>TRANSFERENCIA RECIBIDA DEL EXTERIOR SEGÚN MENSAJES SWIFT Nos. 13047-13042 (REM.EXT.) DE FECHA 17-09-2018 POR DESEMBOLSO DE IDA PRÉSTAMO 5712-BO PICAR 12-13 LIBRETA N° 00047137002 MDRyT-PROY. INVERSION COM. AR</t>
  </si>
  <si>
    <t>AJUSTE COMPLEMENTARIO POR REVALORIZACION SALDOS DE ACTIVOS DE RESERVA Y OBLIGACIONES MONEDA EXTRANJERA (DOLARES) Saldo MO = -792549710.23 ;Bs/Mo: 6.86000000000 ;Saldo Bs: -5436891012.20</t>
  </si>
  <si>
    <t>00066047003 DEPOSITO DE EFECTIVO, DEPOSITANTE: MIN DE PLANIFICACION DEL DESARROLLO MPD, CONCEPTO: REEMBOLSO POR COMISIONES CFA 8296 DESEMBOLSO N° 7, CUENTA DE DEPOSITO: CUENTA UNICA DEL TESORO EN DOLARES AMERICANOS</t>
  </si>
  <si>
    <t>COBRO COSTOS DE PAPELERIA SEGUN TRANSFERENCIA DEL EXTERIOR POR ORDEN DE PLUS ULTRA LINEAS AEREAS SA REF:NOT 21.89 LIB. 00512012001 AASANA CENTRAL-OFICINA NACIONAL</t>
  </si>
  <si>
    <t>TRANSFERENCIA RECIBIDA DEL EXTERIOR SEGÚN MENSAJES SWIFT Nos. 13137-13127 (REM.EXT.) DE FECHA 18-09-2018 POR DESEMBOLSO DE IDA PRÉSTAMO 5454-BO 23 LIBRETA N° 00085024302 MEN - USD - PROY. IDTR II-TRANSF. GOB POT - AIF 5454-BO</t>
  </si>
  <si>
    <t>COBRO COSTOS DE PAPELERIA SEGUN TRANSFERENCIA DEL EXTERIOR POR ORDEN DE JET AVIATION BUSINESS JETS AG REF.: YKYC 33/08/2018 LIB. 00512012001 AASANA CENTRAL-OFICINA NACIONAL</t>
  </si>
  <si>
    <t>TRANSFERENCIA RECIBIDA DEL EXTERIOR SEGÚN MENSAJES SWIFT Nos. 13137-13127 (REM.EXT.) DE FECHA 18-09-2018 POR DESEMBOLSO DE IDA PRÉSTAMO 5454-BO 23 LIBRETA N° 00085024302 MEN - USD - PROY. IDTR II-TRANSF. GOB POT - AIF 5454-BO REF.: UTILES DE ESCRITORIO</t>
  </si>
  <si>
    <t>TRANSFERENCIA RECIBIDA DEL EXTERIOR SEGÚN MENSAJES SWIFT Nos. 13177-13165 (REM.EXT.) DE FECHA 18-09-2018 POR DESEMBOLSO DE FONPLATA PRÉSTAMO BOL 30/2017 INFRAESTRUCTURA URBANA DESEMB. NRO. 11 Y 12 LIBRETA N° 00287104320 FPS-USD-BOL 30 - PIU - 180</t>
  </si>
  <si>
    <t>AJUSTE COMPLEMENTARIO POR REVALORIZACION SALDOS DE ACTIVOS DE RESERVA Y OBLIGACIONES MONEDA EXTRANJERA (DOLARES) Saldo MO = -791972559.15 ;Bs/Mo: 6.86000000000 ;Saldo Bs: -5432931755.78</t>
  </si>
  <si>
    <t>TRANSFERENCIA DE FONDOS AL EXTERIOR A SOLICITUD DE TESORO GENERAL DE LA NACION SEGUN SOLICITUD 5942 REF: PAGO AL ORGANISMO INTERNACIONAL DE ENERGIA ATOMICA (OIEA), POR CONCEPTO DE MEMBRESIA POR EUR2.000,00, SEGUN SOLICITUD VRE-DGRM-CS-201/2018. EQUIVALENTES 2.333,40 USD LIB. 00099021001 TGN-RECURSOS ORDINARIOS-DOLARES AMERICANOS (5970) POR DIFERENCIAL CAMBIARIO</t>
  </si>
  <si>
    <t>COBRO COSTOS DE PAPELERIA SEGUN TRANSFERENCIA DEL EXTERIOR POR ORDEN DE SCHWEIZ RETTUNGSFLUGWCHT REGA REF:YKYC 43-02-2018 FEB 2018 LIB. 00512012001 AASANA CENTRAL-OFICINA NACIONAL</t>
  </si>
  <si>
    <t>COBRO COSTOS DE PAPELERIA SEGUN TRANSFERENCIA DEL EXTERIOR POR ORDEN DE NEW LINES SA REF:42-08-2018 LIB. 00512012001 AASANA CENTRAL-OFICINA NACIONAL</t>
  </si>
  <si>
    <t>AJUSTE COMPLEMENTARIO POR REVALORIZACION SALDOS DE ACTIVOS DE RESERVA Y OBLIGACIONES MONEDA EXTRANJERA (DOLARES) Saldo MO = -770223225.69 ;Bs/Mo: 6.86000000000 ;Saldo Bs: -5283731328.22</t>
  </si>
  <si>
    <t>PAGO A BID PRÉSTAMO 2771/BL-BO VCTO. 20-09-2018 POR CUENTA DE TGN , NTI. 011268 VALOR 20-09-2018 INTERESES USD 19.660,27 CTA. 5970 CUENTA UNICA DEL TESORO DOLARES AMERICANOS LIB. 00099021001</t>
  </si>
  <si>
    <t>PAGO A BID PRÉSTAMO 2771/BL-BO VCTO. 20-09-2018 POR CUENTA DE TGN , NTI. 011267 VALOR 20-09-2018 INTERESES USD 1.221.768,07 CTA. 5970 CUENTA UNICA DEL TESORO DOLARES AMERICANOS LIB. 00099021001</t>
  </si>
  <si>
    <t>PAGO A EXIMBANK COREA PRÉSTAMO EDCF NO. BOL-1 VCTO. 20-09-2018 POR CUENTA DE TGN , NTI. 011381 VALOR 20-09-2018 CAPITAL KRW 593.825.000,00 CTA. 5970 CUENTA UNICA DEL TESORO DOLARES AMERICANOS LIB. 00099021001</t>
  </si>
  <si>
    <t>||TRANSFERENCIA DE FONDOS S/G. MENSAJES SWIFT NROS. 13372 - 13358 Y CORREO ELECTRÓNICO DE YLB DE LA FECHA (SECTOR PÚBLICO). ABONO A LA LIBRETA 00597012001 RECURSOS ESPECIFICOS YLB; P/CTA. BRPEC AGRO PECUARIA S.A.</t>
  </si>
  <si>
    <t>COBRO COSTOS DE PAPELERIA SEGUN TRANSFERENCIA DEL EXTERIOR POR ORDEN DE AERORUTAS S.A.DE TRANSPORTES AEREOS LIB. 00512012001 AASANA CENTRAL-OFICINA NACIONAL</t>
  </si>
  <si>
    <t>'COBRO DE UTILES DE ESCRITORIO POR´||TRANSF. DE FONDOS DEL EXTERIOR A FAVOR DE AASANA, EN COMPLEMENTO A COMPROBANTE S-933088 DE LA FECHA CGO.LIBRETA 00512012001 AASANA CENTRAL - OFICINA NACIONAL</t>
  </si>
  <si>
    <t>'COBRO DE UTILES DE ESCRITORIO POR´||TRANSF. DE FONDOS DEL EXTERIOR USD 160,01 COMPLEMENTO AL COMPROBANTE S-0933084 DE LA FECHA. LIBRETA 00512012001 AASANA CENTRAL - OFICINA NACIONAL. REF.: UTILES DE ESCRITORIO</t>
  </si>
  <si>
    <t>||TRANSFERENCIA POR COBRO DE COMISION QUE EFECTUA EL BANQUERO DEL KOREA EXCHANGE BANK REF.: PAGO PRESTAMO EDCF BOL N° BOL-1 VENCIMIENTO 20/09/2018 LIB. N° 00099021001 TGN RECURSOS ORDINARIOS - DOLARES AMERICANOS</t>
  </si>
  <si>
    <t>AJUSTE COMPLEMENTARIO POR REVALORIZACION SALDOS DE ACTIVOS DE RESERVA Y OBLIGACIONES MONEDA EXTRANJERA (DOLARES) Saldo MO = -767630523.23 ;Bs/Mo: 6.86000000000 ;Saldo Bs: -5265945389.37</t>
  </si>
  <si>
    <t>PAGO A BID PRÉSTAMO 2614/BL-BO VCTO. 21-09-2018 POR CUENTA DE TGN , NTI. 011271 VALOR 21-09-2018 INTERESES USD 442.012,27 COMISIONES USD 3.705,20 CTA. 5970 CUENTA UNICA DEL TESORO DOLARES AMERICANOS LIB. 00099021001</t>
  </si>
  <si>
    <t>PAGO A BID PRÉSTAMO 2614/BL-BO VCTO. 21-09-2018 POR CUENTA DE TGN , NTI. 011272 VALOR 21-09-2018 INTERESES USD 10.409,86 CTA. 5970 CUENTA UNICA DEL TESORO DOLARES AMERICANOS LIB. 00099021001</t>
  </si>
  <si>
    <t>PAGO A BID PRÉSTAMO 2719/BL-BO VCTO. 21-09-2018 POR CUENTA DE TGN , NTI. 011315 VALOR 21-09-2018 CAPITAL USD 322.383,23 INTERESES USD 275.486,67 CTA. 5970 CUENTA UNICA DEL TESORO DOLARES AMERICANOS LIB. 00099021001</t>
  </si>
  <si>
    <t>PAGO A BID PRÉSTAMO 2719/BL-BO VCTO. 21-09-2018 POR CUENTA DE TGN , NTI. 011270 VALOR 21-09-2018 INTERESES USD 4.875,49 CTA. 5970 CUENTA UNICA DEL TESORO DOLARES AMERICANOS LIB. 00099021001</t>
  </si>
  <si>
    <t>TRANSFERENCIA RECIBIDA DEL EXTERIOR SEGÚN MENSAJES SWIFT Nos. 13419-13406 (REM.EXT.) DE FECHA 21-09-2018 POR DESEMBOLSO DE CAF PRÉSTAMO CFA007142 PROGRAMA SECTORIAL TRANSPORTE SOLICITUD DE DESEMBOLSO 108 LIBRETA N° 00291014331 US-ABC-PROGRAMA SECTORIAL DE TRANSPORTE CFA 7142</t>
  </si>
  <si>
    <t>PAGO A CAF PRÉSTAMO CFA004295 VCTO. 21-09-2018 POR CUENTA DE TGN , NTI. 011290 VALOR 21-09-2018 CAPITAL USD 2.532.249,49 INTERESES USD 677.060,21 CTA. 5970 CUENTA UNICA DEL TESORO DOLARES AMERICANOS LIB. 00099021001</t>
  </si>
  <si>
    <t>PAGO A CAF PRÉSTAMO CFA004274 VCTO. 21-09-2018 POR CUENTA DE TGN , NTI. 011289 VALOR 21-09-2018 CAPITAL USD 750.000,00 INTERESES USD 200.531,25 CTA. 5970 CUENTA UNICA DEL TESORO DOLARES AMERICANOS LIB. 00099021001</t>
  </si>
  <si>
    <t>PAGO A CAF PRÉSTAMO CFA008340 VCTO. 21-09-2018 POR CUENTA DE TGN , NTI. 011292 VALOR 21-09-2018 CAPITAL USD 1.616.612,05 INTERESES USD 634.649,45 COMISIONES USD 73.412,50 CTA. 5970 CUENTA UNICA DEL TESORO DOLARES AMERICANOS LIB. 00099021001</t>
  </si>
  <si>
    <t>PAGO A EXIMBANK CHINA POPUL PRÉSTAMO GCL 2004 (04) 114A VCTO. 21-09-2018 POR CUENTA DE TGN , NTI. 011203 VALOR 21-09-2018 CAPITAL RMY 1.910.703,24 INTERESES RMY 273.442,86 CTA. 5970 CUENTA UNICA DEL TESORO DOLARES AMERICANOS LIB. 00099021001</t>
  </si>
  <si>
    <t>PAGO A EXIMBANK CHINA POPUL PRÉSTAMO GCL 2007 (13) 184 VCTO. 21-09-2018 POR CUENTA DE TGN , NTI. 011206 VALOR 21-09-2018 CAPITAL RMY 12.168.507,60 INTERESES RMY 2.487.783,77 CTA. 5970 CUENTA UNICA DEL TESORO DOLARES AMERICANOS LIB. 00099021001</t>
  </si>
  <si>
    <t>PAGO A EXIMBANK CHINA POPUL PRÉSTAMO GCL 2009 (43) 294 VCTO. 21-09-2018 POR CUENTA DE TGN , NTI. 011207 VALOR 21-09-2018 CAPITAL RMY 9.043.802,00 INTERESES RMY 2.403.641,81 CTA. 5970 CUENTA UNICA DEL TESORO DOLARES AMERICANOS LIB. 00099021001</t>
  </si>
  <si>
    <t>PAGO A EXIMBANK CHINA POPUL PRÉSTAMO GCL 2011 (41) 391 VCTO. 21-09-2018 POR CUENTA DE TGN , NTI. 011209 VALOR 21-09-2018 CAPITAL RMY 23.110.550,10 INTERESES RMY 6.850.994,18 CTA. 5970 CUENTA UNICA DEL TESORO DOLARES AMERICANOS LIB. 00099021001</t>
  </si>
  <si>
    <t>PAGO A EXIMBANK CHINA POPUL PRÉSTAMO GCL 2016 (29) 599 VCTO. 21-09-2018 POR CUENTA DE TGN , NTI. 011210 VALOR 21-09-2018 INTERESES RMY 3.220.000,00 COMISIONES RMY 89.444,44 CTA. 5970 CUENTA UNICA DEL TESORO DOLARES AMERICANOS LIB. 00099021001</t>
  </si>
  <si>
    <t>||COMPLEMENTO A NUESTROS COMPROBANTES G 0842412, 0842417, 0842418, 0842420, 0842422 DE LA FECHA POR PAGOS AL EXIMBANK CHINA, PTMOS. GCL 2004(04)114A, 2007(13)184, 2009(43)294, 2011(41)391 Y 2016(29)599 POR CUENTA DEL TGN, COBRO DE COMISIONES DEL BANQUERO USD 10.- LIBRETA N° 00099021001 TGN RECURSOS ORDINARIOS - DOLARES AMERICANOS</t>
  </si>
  <si>
    <t>'COBRO DE UTILES DE ESCRITORIO POR´||TRANSF. DE FDOS. DEL EXTERIOR USD 2.020,48 COMPLEMENTO AL COMPROBANTE S-0933185 DE LA FECHA LIBRETA 00512012001 AASANA CENTRAL - OFICINA NACIONAL (COBRO UTILES DE ESCRITORIO)</t>
  </si>
  <si>
    <t>PAGO A CAF PRÉSTAMO CFA007725 VCTO. 24-09-2018 POR CUENTA DE TGN , NTI. 011257 VALOR 24-09-2018 CAPITAL USD 1.150.162,59 INTERESES USD 407.920,69 CTA. 5970 CUENTA UNICA DEL TESORO DOLARES AMERICANOS LIB. 00099021001</t>
  </si>
  <si>
    <t>PAGO A BID PRÉSTAMO 964/SF-BO VCTO. 23-09-2018 POR CUENTA DE TGN , NTI. 011282 VALOR 24-09-2018 CAPITAL USD 14.659,52 INTERESES USD 5.320,80 CTA. 5970 CUENTA UNICA DEL TESORO DOLARES AMERICANOS LIB. 00099021001</t>
  </si>
  <si>
    <t>PAGO A BID PRÉSTAMO 2786/BL-BO VCTO. 22-09-2018 POR CUENTA DE TGN , NTI. 011234 VALOR 24-09-2018 INTERESES USD 19.625,68 CTA. 5970 CUENTA UNICA DEL TESORO DOLARES AMERICANOS LIB. 00099021001</t>
  </si>
  <si>
    <t>PAGO A BID PRÉSTAMO 2786/BL-BO VCTO. 22-09-2018 POR CUENTA DE TGN , NTI. 011237 VALOR 24-09-2018 INTERESES USD 1.092.963,44 COMISIONES USD 89.000,04 CTA. 5970 CUENTA UNICA DEL TESORO DOLARES AMERICANOS LIB. 00099021001</t>
  </si>
  <si>
    <t>PAGO PRÉSTAMO BID 549-SF-BO VCTO. 24-09-2018 POR CUENTA DE TGN , NTI. 011266 VALOR 24-09-2018 CAPITAL USD 23.991,76 INTERESES USD 239,92 CTA. 5970 CUENTA UNICA DEL TESORO DOLARES AMERICANOS LIB. 00099021001</t>
  </si>
  <si>
    <t>COBRO COSTOS DE PAPELERIA SEGUN TRANSFERENCIA DEL EXTERIOR POR ORDEN DE MD FLY LLC REF.: YKYC COD 17165 LIB. 00512012001 AASANA CENTRAL-OFICINA NACIONAL</t>
  </si>
  <si>
    <t>COBRO COSTOS DE PAPELERIA SEGUN TRANSFERENCIA DEL EXTERIOR POR ORDEN DE AIR EUROPA LINEAS AEREAS, S.A. LIB. 00512012001 AASANA CENTRAL-OFICINA NACIONAL</t>
  </si>
  <si>
    <t>PAGO PRÉSTAMO BID 733-SF-BO VCTO. 24-09-2018 POR CUENTA DE TGN , NTI. 011277 VALOR 24-09-2018 CAPITAL USD 21.666,67 INTERESES USD 2.600,00 CTA. 5970 CUENTA UNICA DEL TESORO DOLARES AMERICANOS LIB. 00099021001</t>
  </si>
  <si>
    <t>PAGO PRÉSTAMO BID 815-SF-BO VCTO. 23-09-2018 POR CUENTA DE TGN , NTI. 011276 VALOR 24-09-2018 CAPITAL USD 52.524,13 INTERESES USD 10.504,83 CTA. 5970 CUENTA UNICA DEL TESORO DOLARES AMERICANOS LIB. 00099021001</t>
  </si>
  <si>
    <t>COBRO COSTOS DE PAPELERIA SEGUN TRANSFERENCIA DEL EXTERIOR POR ORDEN DE CUBANA DE AVIACION SA REF:INV.YKYC 20/08/2018 LIB. 00512012001 AASANA CENTRAL-OFICINA NACIONAL</t>
  </si>
  <si>
    <t>||COBRO POR PRESTAMO 709-SF-BO VCTO 24-03-2018 POR CUENTA DE YPFB TRANSPORTE SEGUN NOTA TSC-422/2018 DEL 17-09-2018, VALOR 24-09-2018 CAPITAL USD610,006,04 INTERESES USD123.631,92 LIB. 00099021001 TGN RECURSOS ORDINARIOS DOLARES AMERICANOS (5970) MDRI</t>
  </si>
  <si>
    <t>TRANSFERENCIA DE FONDOS AL EXTERIOR A SOLICITUD DE TESORO GENERAL DE LA NACION SEGUN SOLICITUD 5941 REF: PAGO A LA ORGANIZACION MUNDIAL DEL COMERCIO (OMC), POR CONCEPTO DE MEMBRESIA POR CHF99.705,00, SEGUN SOLICITUD VRE-DGRM-CS-128/2018. EQUIVALENTES 105.574,97 USD LIB. 00099021001 TGN-RECURSOS ORDINARIOS-DOLARES AMERICANOS (5970) POR DIFERENCIAL CAMBIARIO</t>
  </si>
  <si>
    <t>||REGULARIZACION DE NUESTRA OPERACION S 0933188 DEL 21/09/2018 POR TRANSFERENCIA RECIBIDA DEL EXTERIOR POR DESEMBOLSO DEL BIRF REF.:AC747931 TF 18119 5 SEGUN MENSAJES SWIFT NRO.13420 Y NRO.13407 DEL 21-09-2018 LIBRETA NRO.00086108002 MMAYA-UCP PPCR F-2 $U$</t>
  </si>
  <si>
    <t>||COBRO DE UTILES DE ESCRITORIO POR REGULARIZACION DE NUESTRO COMPROBANTE S 0933188 POR TRANSFERENCIA RECIBIDA DEL EXTERIOR POR DESEMBOLSO DEL BIRF REF.:AC747931 TF 18119 5 SEGUN MENSAJES SWIFT NRO.13420 Y NRO.13407 DEL 21-09-2018 LIBRETA 00086108002 MMAYA-UCP PPCR F-2 $U$</t>
  </si>
  <si>
    <t>TRANSFERENCIA RECIBIDA DEL EXTERIOR SEGÚN MENSAJES SWIFT Nos. 13548-13541 (REM.EXT.) DE FECHA 25-09-2018 POR DESEMBOLSO DE BID PRÉSTAMO 3699/BL-BO REQ 00005 OPS0201842685A LIBRETA N° 00086047004 MMAyA-USD-PROG. NACIONAL DE RIEGO CON ENFOQUE</t>
  </si>
  <si>
    <t>||TRANSFERENCIA DE FONDOS S/G. MENSAJES SWIFT NROS. 13550 - 13540 Y CORREO ELECTRÓNICO DE YACIMIENTOS DE LITIO BOLIVIANOS DE LA FECHA. (SECTOR PÚBLICO). ABONO A LA LIBRETA 00597012001 RECURSOS ESPECÍFICOS YBL; P/CTA. HINOVE AGROCIENCIA S.A.</t>
  </si>
  <si>
    <t>COBRO COSTOS DE PAPELERIA SEGUN TRANSFERENCIA DEL EXTERIOR POR ORDEN DE WORL FUEL SERVICES, INC. LIB. 00512012001 AASANA CENTRAL-OFICINA NACIONAL</t>
  </si>
  <si>
    <t>TRANSFERENCIA RECIBIDA DEL EXTERIOR SEGÚN MENSAJES SWIFT Nos. 13548-13541 (REM.EXT.) DE FECHA 25-09-2018 POR DESEMBOLSO DE BID PRÉSTAMO 3699/BL-BO REQ 00005 OPS0201842685A LIBRETA N° 00086047004 MMAyA-USD-PROG. NACIONAL DE RIEGO CON ENFOQUE REF.: UTILES DE ESCRITORIO</t>
  </si>
  <si>
    <t>AJUSTE COMPLEMENTARIO POR REVALORIZACION SALDOS DE ACTIVOS DE RESERVA Y OBLIGACIONES MONEDA EXTRANJERA (DOLARES) Saldo MO = -745819073.39 ;Bs/Mo: 6.86000000000 ;Saldo Bs: -5116318843.45</t>
  </si>
  <si>
    <t>COBRO COSTOS DE PAPELERIA SEGUN TRANSFERENCIA DEL EXTERIOR POR ORDEN DE KLM ROYAL DUTCH AIRLINES LIB. 00512012001 AASANA CENTRAL-OFICINA NACIONAL</t>
  </si>
  <si>
    <t>PAGO A BID PRÉSTAMO 2498/BL-BO VCTO. 26-09-2018 POR CUENTA DE TGN , NTI. 011331 VALOR 26-09-2018 INTERESES USD 5.964,18 CTA. 5970 CUENTA UNICA DEL TESORO DOLARES AMERICANOS LIB. 00099021001</t>
  </si>
  <si>
    <t>PAGO A BID PRÉSTAMO 2498/BL-BO VCTO. 26-09-2018 POR CUENTA DE TGN , NTI. 011407 VALOR 26-09-2018 CAPITAL USD 230.168,31 INTERESES USD 192.119,10 COMISIONES USD 2,45 CTA. 5970 CUENTA UNICA DEL TESORO DOLARES AMERICANOS LIB. 00099021001</t>
  </si>
  <si>
    <t>RESPUESTA A DEBITOS Nro:000001/2009, por operacion de importacion a traves del CPCR-ALADI.</t>
  </si>
  <si>
    <t>TRANSFERENCIA RECIBIDA DEL EXTERIOR SEGÚN MENSAJES SWIFT Nos. 13691-13690 (REM.EXT.) DE FECHA 27-09-2018 POR DESEMBOLSO DE CAF PRÉSTAMO CFA009660 PAV KM25TARATA-ANZALDO-R.CAINE SOLICITUD DE DESEMBOLSO NRO. 6 LIBRETA N° 00291014367 ABC-USD-CAF 9660 CONST.CARRETERA 25KM-TARATA-ANZALDO-RIOCAINE</t>
  </si>
  <si>
    <t>PAGO A BID PRÉSTAMO 1039/SF-BO VCTO. 27-09-2018 POR CUENTA DE TGN , NTI. 011283 VALOR 27-09-2018 CAPITAL USD 265.929,87 INTERESES USD 115.289,71 CTA. 5970 CUENTA UNICA DEL TESORO DOLARES AMERICANOS LIB. 00099021001</t>
  </si>
  <si>
    <t>PAGO A BID PRÉSTAMO 1038 SF-BO VCTO. 27-09-2018 POR CUENTA DE TGN , NTI. 011275 VALOR 27-09-2018 CAPITAL USD 3.907,46 INTERESES USD 1.694,02 CTA. 5970 CUENTA UNICA DEL TESORO DOLARES AMERICANOS LIB. 00099021001</t>
  </si>
  <si>
    <t>PAGO A BID PRÉSTAMO 2061/BL-BO VCTO. 27-09-2018 POR CUENTA DE TGN , NTI. 011285 VALOR 27-09-2018 INTERESES USD 3.780,82 CTA. 5970 CUENTA UNICA DEL TESORO DOLARES AMERICANOS LIB. 00099021001</t>
  </si>
  <si>
    <t>PAGO A BID PRÉSTAMO 2061/BL-BO VCTO. 27-09-2018 POR CUENTA DE TGN , NTI. 011286 VALOR 27-09-2018 CAPITAL USD 145.833,33 INTERESES USD 95.113,70 CTA. 5970 CUENTA UNICA DEL TESORO DOLARES AMERICANOS LIB. 00099021001</t>
  </si>
  <si>
    <t>PAGO A CAF PRÉSTAMO CFA004616 VCTO. 27-09-2018 POR CUENTA DE TGN , NTI. 011260 VALOR 27-09-2018 CAPITAL USD 971.372,93 INTERESES USD 173.752,93 CTA. 5970 CUENTA UNICA DEL TESORO DOLARES AMERICANOS LIB. 00099021001</t>
  </si>
  <si>
    <t>PAGO A CAF PRÉSTAMO CFA003807 VCTO. 27-09-2018 POR CUENTA DE TGN , NTI. 011259 VALOR 27-09-2018 CAPITAL USD 4.380.611,57 INTERESES USD 1.222.482,67 CTA. 5970 CUENTA UNICA DEL TESORO DOLARES AMERICANOS LIB. 00099021001</t>
  </si>
  <si>
    <t>PAGO A CAF PRÉSTAMO CFA003805 VCTO. 27-09-2018 POR CUENTA DE TGN , NTI. 011258 VALOR 27-09-2018 CAPITAL USD 2.687.382,37 INTERESES USD 749.958,84 CTA. 5970 CUENTA UNICA DEL TESORO DOLARES AMERICANOS LIB. 00099021001</t>
  </si>
  <si>
    <t>PAGO A BID PRÉSTAMO 2057/BL-BO VCTO. 27-09-2018 POR CUENTA DE TGN , NTI. 011316 VALOR 27-09-2018 CAPITAL USD 479.246,28 INTERESES USD 312.568,36 CTA. 5970 CUENTA UNICA DEL TESORO DOLARES AMERICANOS LIB. 00099021001</t>
  </si>
  <si>
    <t>PAGO A BID PRÉSTAMO 2057/BL-BO VCTO. 27-09-2018 POR CUENTA DE TGN , NTI. 011243 VALOR 27-09-2018 INTERESES USD 12.451,73 CTA. 5970 CUENTA UNICA DEL TESORO DOLARES AMERICANOS LIB. 00099021001</t>
  </si>
  <si>
    <t>PAGO A BID PRÉSTAMO 2082/ BL-BO VCTO. 27-09-2018 POR CUENTA DE TGN , NTI. 011246 VALOR 27-09-2018 INTERESES USD 6.060,54 CTA. 5970 CUENTA UNICA DEL TESORO DOLARES AMERICANOS LIB. 00099021001</t>
  </si>
  <si>
    <t>PAGO A BID PRÉSTAMO 2082/BL - BO VCTO. 27-09-2018 POR CUENTA DE TGN , NTI. 011320 VALOR 27-09-2018 CAPITAL USD 233.766,57 INTERESES USD 152.464,48 CTA. 5970 CUENTA UNICA DEL TESORO DOLARES AMERICANOS LIB. 00099021001</t>
  </si>
  <si>
    <t>TRANSFERENCIA RECIBIDA DEL EXTERIOR SEGÚN MENSAJES SWIFT Nos. 13725-13717 (REM.EXT.) DE FECHA 27-09-2018 POR DESEMBOLSO DE IDA PRÉSTAMO 5454-BO 21 LIBRETA N° 00085024301 MEN USD PROY IDTR II GOB CHUQ CONVENIO 5454 BO</t>
  </si>
  <si>
    <t>TRANSFERENCIA DE FONDOS AL EXTERIOR A SOLICITUD DE TESORO GENERAL DE LA NACION SEGUN SOLICITUD 5946 REF: REF. CONTRIBUCION PRORRATEADA DE (ESTADO PLURINACIONAL DE BOLIVIA), PAGO A LA ORGANIZACION INTERNACIONAL DEL TRABAJO (OIT), POR CONCEPTO DE MEMBRESIA POR CHF45.448,00, SEGUN SOLICITUD VRE-DGRM-CS LIB. 00099021001 TGN-RECURSOS ORDINARIOS-DOLARES AMERICANOS (5970) POR DIFERENCIAL CAMBIARIO</t>
  </si>
  <si>
    <t>TRANSFERENCIA RECIBIDA DEL EXTERIOR SEGÚN MENSAJES SWIFT Nos. 13725-13717 (REM.EXT.) DE FECHA 27-09-2018 POR DESEMBOLSO DE IDA PRÉSTAMO 5454-BO 21 LIBRETA N° 00085024301 MEN USD PROY IDTR II GOB CHUQ CONVENIO 5454 BO REF.: UTILES DE ESCRITORIO</t>
  </si>
  <si>
    <t>TRANSFERENCIA RECIBIDA DEL EXTERIOR SEGÚN MENSAJES SWIFT Nos. 13759-13749 (REM.EXT.) DE FECHA 28-09-2018 POR DESEMBOLSO DE CAF PRÉSTAMO CFA009545 CONST CARACOLLO-COLOMI SOLICITUD DE DESEMBOLSO NRO. 1 LIBRETA N° 00291014366 ABC-USD-CAF 9545 PROY CONST DOBLE VIA CARACOLLO - T2B - CONFITAL BOMBEO</t>
  </si>
  <si>
    <t>PAGO A BANCO EUROPEO DE INV PRÉSTAMO FI N° 85175 VCTO. 30-09-2018 POR CUENTA DE TGN , NTI. 011241 VALOR 28-09-2018 COMISIONES USD 145.094,44 CTA. 5970 CUENTA UNICA DEL TESORO DOLARES AMERICANOS LIB. 00099021001</t>
  </si>
  <si>
    <t>PAGO A AFD PRÉSTAMO CBO-1014-01-E VCTO. 30-09-2018 POR CUENTA DE TGN , NTI. 011226 VALOR 28-09-2018 INTERESES EUR 897.353,34 COMISIONES EUR 4.361,11 CTA. 5970 CUENTA UNICA DEL TESORO DOLARES AMERICANOS LIB. 00099021001</t>
  </si>
  <si>
    <t>COBRO COSTOS DE PAPELERIA SEGUN TRANSFERENCIA DEL EXTERIOR POR ORDEN DE ABSA AEROLINHAS BRASILEIRAS SA REF:INV YKYC 2/08/2018 LIB. 00512012001 AASANA CENTRAL-OFICINA NACIONAL</t>
  </si>
  <si>
    <t>PAGO A AFD PRÉSTAMO CBO-1011-02-C VCTO. 30-09-2018 POR CUENTA DE TGN , NTI. 011223 VALOR 28-09-2018 INTERESES EUR 50.093,33 COMISIONES EUR 94.507,71 CTA. 5970 CUENTA UNICA DEL TESORO DOLARES AMERICANOS LIB. 00099021001</t>
  </si>
  <si>
    <t>COBRO COSTOS DE PAPELERIA SEGUN TRANSFERENCIA DEL EXTERIOR POR ORDEN DE TAM LINHAS AEREAS S.A.REF:INV YKYC 47/08/2018 LIB. 00512012001 AASANA CENTRAL-OFICINA NACIONAL</t>
  </si>
  <si>
    <t>||TRANSFERENCIA DE FONDOS S/G. MENSAJES SWIFT NROS. 13761 - 13748 Y CORREO ELECTRÓNICO DE YACIMIENTOS DE LITIO BOLIVIANOS DE LA FECHA. ABONO A LA LIBRETA 00597012001 RECURSOS ESPECÍFICOS YLB; P/CTA. HINOVE AGROCIENCIA S.A.</t>
  </si>
  <si>
    <t>COBRO COSTOS DE PAPELERIA SEGUN TRANSFERENCIA DEL EXTERIOR POR ORDEN DE UNITED AIRLINES, INC. REF.: 60601 53/08/2018 LIB. 00512012001 AASANA CENTRAL-OFICINA NACIONAL</t>
  </si>
  <si>
    <t>AJUSTE COMPLEMENTARIO POR REVALORIZACION SALDOS DE ACTIVOS DE RESERVA Y OBLIGACIONES MONEDA EXTRANJERA (DOLARES) Saldo MO = -722197730.27 ;Bs/Mo: 6.86000000000 ;Saldo Bs: -4954276429.66</t>
  </si>
  <si>
    <t>06</t>
  </si>
  <si>
    <t>08</t>
  </si>
  <si>
    <t>00132062001</t>
  </si>
  <si>
    <t>De: 00132062001 A:00599042001 TRASPASO ENTRE LIBRETAS A SOLICITUD DE SEDEM S/G NOTA CITE: SEDEM/GAF/2018-0246, EN EL MARCO DEL D.S. Nº3592 DISPOSICIÓN TRANSITORIA TERCERA ESTABLECE QUE LOS SALDOS PRESUPUESTARIOS Y DE TESORERÍA DE LAS EMPRES</t>
  </si>
  <si>
    <t>00574012002</t>
  </si>
  <si>
    <t>De: 00574012002 A:00599032003 TRASPASO ENTRE LIBRETAS A SOLICITUD DE SEDEM S/G NOTA CITE: SEDEM/GAF/2018-0246, EN EL MARCO DEL D.S. Nº3592 DISPOSICIÓN TRANSITORIA TERCERA ESTABLECE QUE LOS SALDOS PRESUPUESTARIOS Y DE TESORERÍA DE LAS EMPRES</t>
  </si>
  <si>
    <t>00574012003</t>
  </si>
  <si>
    <t>De: 00574012003 A:00599032002 TRASPASO ENTRE LIBRETAS A SOLICITUD DE SEDEM S/G NOTA CITE: SEDEM/GAF/2018-0246, EN EL MARCO DEL D.S. Nº3592 DISPOSICIÓN TRANSITORIA TERCERA ESTABLECE QUE LOS SALDOS PRESUPUESTARIOS Y DE TESORERÍA DE LAS EMPRES</t>
  </si>
  <si>
    <t>00574012004</t>
  </si>
  <si>
    <t>De: 00574012004 A:00599032002 TRASPASO ENTRE LIBRETAS A SOLICITUD DE SEDEM S/G NOTA CITE: SEDEM/GAF/2018-0246, EN EL MARCO DEL D.S. Nº3592 DISPOSICIÓN TRANSITORIA TERCERA ESTABLECE QUE LOS SALDOS PRESUPUESTARIOS Y DE TESORERÍA DE LAS EMPRES</t>
  </si>
  <si>
    <t>00574014201</t>
  </si>
  <si>
    <t>De: 00574014201 A:00599034201 TRASPASO ENTRE LIBRETAS A SOLICITUD DE SEDEM S/G NOTA CITE: SEDEM/GAF/2018-0246, EN EL MARCO DEL D.S. Nº3592 DISPOSICIÓN TRANSITORIA TERCERA ESTABLECE QUE LOS SALDOS PRESUPUESTARIOS Y DE TESORERÍA DE LAS EMPRES</t>
  </si>
  <si>
    <t>00582012001</t>
  </si>
  <si>
    <t>De: 00582012001 A:00599022001 TRASPASO ENTRE LIBRETAS A SOLICITUD DE SEDEM S/G NOTA CITE: SEDEM/GAF/2018-0246, EN EL MARCO DEL D.S. Nº3592 DISPOSICIÓN TRANSITORIA TERCERA ESTABLECE QUE LOS SALDOS PRESUPUESTARIOS Y DE TESORERÍA DE LAS EMPRES</t>
  </si>
  <si>
    <t>00582012002</t>
  </si>
  <si>
    <t>De: 00582012002 A:00599032002 TRASPASO ENTRE LIBRETAS A SOLICITUD DE SEDEM S/G NOTA CITE: SEDEM/GAF/2018-0246, EN EL MARCO DEL D.S. Nº3592 DISPOSICIÓN TRANSITORIA TERCERA ESTABLECE QUE LOS SALDOS PRESUPUESTARIOS Y DE TESORERÍA DE LAS EMPRES</t>
  </si>
  <si>
    <t>00582012003</t>
  </si>
  <si>
    <t>De: 00582012003 A:00599032002 TRASPASO ENTRE LIBRETAS A SOLICITUD DE SEDEM S/G NOTA CITE: SEDEM/GAF/2018-0246, EN EL MARCO DEL D.S. Nº3592 DISPOSICIÓN TRANSITORIA TERCERA ESTABLECE QUE LOS SALDOS PRESUPUESTARIOS Y DE TESORERÍA DE LAS EMPRES</t>
  </si>
  <si>
    <t>00582022001</t>
  </si>
  <si>
    <t>De: 00582022001 A:00599062001 TRASPASO ENTRE LIBRETAS A SOLICITUD DE SEDEM S/G NOTA CITE: SEDEM/GAF/2018-0246, EN EL MARCO DEL D.S. Nº3592 DISPOSICIÓN TRANSITORIA TERCERA ESTABLECE QUE LOS SALDOS PRESUPUESTARIOS Y DE TESORERÍA DE LAS EMPRES</t>
  </si>
  <si>
    <t>De: 00099014102 A:00290014101 DEVOLUCIÓN DE RECUPERACIONES DE RECLAMOS DE ACREEDORES A FAVOR DEL SIN GESTIÓN 200, 2008 Y 20117, S/G PROCEDIMIENTO MEFP/VPCF/DGCF/UCCF Nº 955/2018 Y MEFP/VTCP/DGPOT/UAIS/Nº5201/2018. (HR 31-7147-R)</t>
  </si>
  <si>
    <t>De: 00578012002 A:00099021001 TRASPASO DE RECURSOS A SOLICITUD DE BOA S/G NOTA CITE: OB. AF. NE 326.2018, CON DESTINO A SU LIBRETA 00578012001 $45,00 EN DOLARES AMERICANOS EQUIVALENTES A Bs 313.20. HR 6-28544-R Y CORREO ADJUNTO.</t>
  </si>
  <si>
    <t>De: 00099014102 A:00587012001 DEVOLUCION DE RECUPERACIONES POR R-ECLAMOS DE ACREEDORES A FAVOR DE LA EBC, GESTIONES 2013 Y 2014 S/G SOLICITUD CITE: EBC/GAF/ACT/2018-0031 Y NOTAS CITE: MEFP/VPCF/DGCF/UCCF Nº 971/2018 Y MEFP/VTCP/DGPOT/UAIS/N</t>
  </si>
  <si>
    <t>De: 00099021001 A:00578012001 TRASPASO DE RECURSOS A SOLICITUD DE BOA S/G NOTA CITE: OB. AF. NE 326.2018, CON DESTINO A SU LIBRETA 00578012001 $45,00 EN DOLARES AMERICANOS EQUIVALENTES A Bs 313.20. HR 6-28544-R Y CORREO ADJUNTO.</t>
  </si>
  <si>
    <t>00599042001</t>
  </si>
  <si>
    <t>00599032003</t>
  </si>
  <si>
    <t>00599032002</t>
  </si>
  <si>
    <t>00599034201</t>
  </si>
  <si>
    <t>00599022001</t>
  </si>
  <si>
    <t>00599062001</t>
  </si>
  <si>
    <t>00290014101</t>
  </si>
  <si>
    <t>00587012001</t>
  </si>
  <si>
    <t>00578012001</t>
  </si>
  <si>
    <t>00066047004</t>
  </si>
  <si>
    <t>De: 00066047004 A:00041017004 TRASPASO DE RECURSOS A SOLICITUD DEL MINISTERIO DE PLANIFICACIÓN S/G NOTA CITE: MPD/VIPFE/DGPP/UP-NE-0688/2018, PARA EL EEDTP "IMPLEMENTACIÓN PLANTA DE PAPEL KRAFT EN COCHABAMBA" CERTIFICADO DE LIQUIDACIÓN Nº 1</t>
  </si>
  <si>
    <t>00099018040</t>
  </si>
  <si>
    <t>De: 00099018040 A:00046088009 DESEMBOLSO UAP-034/2018 REDUCCIÓN DE LA DESNUTRICIÓN AGUDA GRAVE Y SU MORTALIDAD RIBERALTA 2017-2020 CIF-UAP/FRA/1293/2018, HR 6-26629-R.</t>
  </si>
  <si>
    <t>00066047002</t>
  </si>
  <si>
    <t>De: 00066047002 A:00081017007 TRANSFERENCIA DE RECURSOS PARA EL ESTUDIO "SISTEMA DE DISTRIBUCION DE TRAFICO VEHICULAR EN LA CEJA DE EL ALTO" CERTIFICADO DE PAGO Nº3 A SOLICITUD DEL MINISTERIO DE PLANIFICACION DEL DESARROLLO S/G NOTA CITE: M</t>
  </si>
  <si>
    <t>De: 00099021001 A:00081011108 TRANSFERENCIA DE RECURSOS A SOLICITUD DEL MOPSV S/G NOTA CITE: MOPSV/DGAA/Nº698/2018, POR RECUPERACIÓN DE ACRENCIAS DEL EX SNC-R Y OTROS A LA LIBRETA Nº00081011108 Y NOTA CITE: MEFP/VPCF/DGCF/UCCF Nº 970/2018.</t>
  </si>
  <si>
    <t>De: 00066047004 A:00041017004 TRANSFERENCIA DE RECURSOS A SOLICITUD DEL MPD CON NOTA CITE:MPD/VIPFE/DGPP/UP-NE 0736/2018 PARA LA SUPERVISIÓN DEL EDTP “IMPLEMENTACIÓN PLANTA DE PAPEL KRAFT EN COCHABAMBA” PLANILLA JUNIO 2018 (H.R. 6-27935-R)</t>
  </si>
  <si>
    <t>00099018030</t>
  </si>
  <si>
    <t>De: 00099018030 A:00066028001 DESEMBOLSO UAP/036/2018 FORTALECIMIENTO VIPFE-RECURSOS DE CONTRAVALOR - MEMORANDUM VIPFE/DGGFE/UAP-000038/2018. A SOLICITUD DEL MINISTERIO DE PLANIFICACION DEL DESARROLLO S/G NOTA CITE MPD/VIPFE/DGGFE/UAP-NE 23</t>
  </si>
  <si>
    <t>00041017004</t>
  </si>
  <si>
    <t>00046088009</t>
  </si>
  <si>
    <t>00081011108</t>
  </si>
  <si>
    <t>00066028001</t>
  </si>
  <si>
    <t xml:space="preserve">Ministerio de Hidrocarburos </t>
  </si>
  <si>
    <t>Dirección General de Crédito Público</t>
  </si>
  <si>
    <t>Autoridad de Supervisión de la Seguridad Social de Corto Plazo</t>
  </si>
  <si>
    <t>Adm.de Aeropuertos y Servicios Auxiliares a la Naveg. Aérea</t>
  </si>
  <si>
    <t>Escuela Boliviana Intercultural de Danza</t>
  </si>
  <si>
    <t>10000028355910</t>
  </si>
  <si>
    <t>EEPB - RECURSOS ESPECÍFICOS POR VENTA DE SERVICIOS</t>
  </si>
  <si>
    <t>10000028449820</t>
  </si>
  <si>
    <t>ASUSS - CUENTA CORRIENTE FISCAL - RECAUDADORA</t>
  </si>
  <si>
    <t>10000028450877</t>
  </si>
  <si>
    <t>MMAYA - SERNAP - PN ANMI KAA IYA</t>
  </si>
  <si>
    <t>Autoridad De Supervisión De La Seguridad Social De Corto Plazo</t>
  </si>
  <si>
    <t>Nº Correlativo: 10</t>
  </si>
  <si>
    <t>CORRESPONDIENTE AL PERIODO DE ENERO A SEPTIEMBRE DE 2018</t>
  </si>
  <si>
    <t>ACTUALIZADO AL : 4 de Octubre de 2018</t>
  </si>
  <si>
    <r>
      <t xml:space="preserve">Estas operaciones deben ser registradas en el SIGEP hasta el </t>
    </r>
    <r>
      <rPr>
        <b/>
        <u/>
        <sz val="10"/>
        <rFont val="Arial"/>
        <family val="2"/>
      </rPr>
      <t xml:space="preserve">19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</si>
  <si>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t>Lic. Paulina Larico Huanca</t>
  </si>
  <si>
    <t>Responsable  del Área de Conciliación y Recolección de Datos
Unidad de Contabilidad y Cuentas Fiscales
Dirección General de Contabilidad Fiscal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</si>
</sst>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9">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10"/>
      <color rgb="FFFF0000"/>
      <name val="Calibri"/>
      <family val="2"/>
      <scheme val="minor"/>
    </font>
    <font>
      <sz val="9"/>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s>
  <cellStyleXfs count="439">
    <xf numFmtId="0" fontId="0" fillId="0" borderId="0"/>
    <xf numFmtId="0" fontId="7" fillId="0" borderId="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6" fillId="2" borderId="0" applyNumberFormat="0" applyBorder="0" applyAlignment="0" applyProtection="0"/>
    <xf numFmtId="0" fontId="17" fillId="6" borderId="4" applyNumberFormat="0" applyAlignment="0" applyProtection="0"/>
    <xf numFmtId="0" fontId="18" fillId="7" borderId="7" applyNumberFormat="0" applyAlignment="0" applyProtection="0"/>
    <xf numFmtId="0" fontId="19" fillId="0" borderId="6" applyNumberFormat="0" applyFill="0" applyAlignment="0" applyProtection="0"/>
    <xf numFmtId="0" fontId="20" fillId="0" borderId="0" applyNumberFormat="0" applyFill="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21" fillId="5" borderId="4" applyNumberFormat="0" applyAlignment="0" applyProtection="0"/>
    <xf numFmtId="0" fontId="22" fillId="3" borderId="0" applyNumberFormat="0" applyBorder="0" applyAlignment="0" applyProtection="0"/>
    <xf numFmtId="165"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3"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7"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14" fillId="0" borderId="0"/>
    <xf numFmtId="0" fontId="14" fillId="0" borderId="0"/>
    <xf numFmtId="0" fontId="24" fillId="0" borderId="0">
      <alignment vertical="center"/>
    </xf>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8" borderId="8" applyNumberFormat="0" applyFont="0" applyAlignment="0" applyProtection="0"/>
    <xf numFmtId="0" fontId="25" fillId="6" borderId="5"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 applyNumberFormat="0" applyFill="0" applyAlignment="0" applyProtection="0"/>
    <xf numFmtId="0" fontId="29" fillId="0" borderId="2" applyNumberFormat="0" applyFill="0" applyAlignment="0" applyProtection="0"/>
    <xf numFmtId="0" fontId="20" fillId="0" borderId="3" applyNumberFormat="0" applyFill="0" applyAlignment="0" applyProtection="0"/>
    <xf numFmtId="0" fontId="30" fillId="0" borderId="9" applyNumberFormat="0" applyFill="0" applyAlignment="0" applyProtection="0"/>
    <xf numFmtId="0" fontId="5" fillId="0" borderId="0"/>
    <xf numFmtId="164" fontId="5" fillId="0" borderId="0" applyFont="0" applyFill="0" applyBorder="0" applyAlignment="0" applyProtection="0"/>
    <xf numFmtId="0" fontId="5" fillId="0" borderId="0"/>
    <xf numFmtId="0" fontId="44" fillId="0" borderId="0" applyNumberFormat="0" applyFill="0" applyBorder="0" applyAlignment="0" applyProtection="0"/>
    <xf numFmtId="0" fontId="4" fillId="0" borderId="0"/>
    <xf numFmtId="0" fontId="4" fillId="0" borderId="0"/>
    <xf numFmtId="0" fontId="3"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cellStyleXfs>
  <cellXfs count="394">
    <xf numFmtId="0" fontId="0" fillId="0" borderId="0" xfId="0"/>
    <xf numFmtId="0" fontId="36" fillId="0" borderId="23" xfId="152" applyNumberFormat="1" applyFont="1" applyFill="1" applyBorder="1" applyAlignment="1" applyProtection="1">
      <alignment horizontal="center"/>
    </xf>
    <xf numFmtId="0" fontId="36" fillId="0" borderId="23" xfId="152" applyNumberFormat="1" applyFont="1" applyFill="1" applyBorder="1" applyAlignment="1" applyProtection="1"/>
    <xf numFmtId="0" fontId="36" fillId="0" borderId="24" xfId="152" applyNumberFormat="1" applyFont="1" applyFill="1" applyBorder="1" applyAlignment="1" applyProtection="1">
      <alignment horizontal="center"/>
    </xf>
    <xf numFmtId="0" fontId="36" fillId="0" borderId="24" xfId="152" applyNumberFormat="1" applyFont="1" applyFill="1" applyBorder="1" applyAlignment="1" applyProtection="1"/>
    <xf numFmtId="0" fontId="36" fillId="0" borderId="25" xfId="152" applyNumberFormat="1" applyFont="1" applyFill="1" applyBorder="1" applyAlignment="1" applyProtection="1">
      <alignment horizontal="center"/>
    </xf>
    <xf numFmtId="0" fontId="36" fillId="0" borderId="26" xfId="152" applyNumberFormat="1" applyFont="1" applyFill="1" applyBorder="1" applyAlignment="1" applyProtection="1"/>
    <xf numFmtId="0" fontId="36" fillId="0" borderId="24" xfId="152" applyNumberFormat="1" applyFont="1" applyFill="1" applyBorder="1" applyAlignment="1" applyProtection="1">
      <alignment horizontal="left"/>
    </xf>
    <xf numFmtId="0" fontId="42" fillId="40" borderId="13" xfId="157" applyNumberFormat="1" applyFont="1" applyFill="1" applyBorder="1" applyAlignment="1" applyProtection="1">
      <alignment vertical="center" wrapText="1"/>
    </xf>
    <xf numFmtId="0" fontId="42" fillId="40" borderId="21" xfId="157" applyNumberFormat="1" applyFont="1" applyFill="1" applyBorder="1" applyAlignment="1" applyProtection="1">
      <alignment vertical="center" wrapText="1"/>
    </xf>
    <xf numFmtId="0" fontId="47" fillId="0" borderId="0" xfId="0" applyFont="1" applyProtection="1">
      <protection locked="0"/>
    </xf>
    <xf numFmtId="0" fontId="49" fillId="0" borderId="0" xfId="0" applyFont="1" applyProtection="1">
      <protection locked="0"/>
    </xf>
    <xf numFmtId="0" fontId="6" fillId="0" borderId="0" xfId="81" applyFont="1" applyAlignment="1" applyProtection="1">
      <alignment horizontal="center" vertical="center"/>
      <protection locked="0"/>
    </xf>
    <xf numFmtId="0" fontId="6" fillId="0" borderId="0" xfId="81" applyFont="1" applyAlignment="1" applyProtection="1">
      <alignment vertical="center" wrapText="1"/>
      <protection locked="0"/>
    </xf>
    <xf numFmtId="0" fontId="6" fillId="0" borderId="0" xfId="81" applyFont="1" applyAlignment="1" applyProtection="1">
      <alignment horizontal="center" vertical="center" wrapText="1"/>
      <protection locked="0"/>
    </xf>
    <xf numFmtId="0" fontId="6" fillId="0" borderId="0" xfId="81" applyFont="1" applyAlignment="1" applyProtection="1">
      <alignment vertical="center"/>
      <protection locked="0"/>
    </xf>
    <xf numFmtId="0" fontId="6" fillId="0" borderId="0" xfId="81" applyFont="1" applyProtection="1">
      <protection locked="0"/>
    </xf>
    <xf numFmtId="0" fontId="41" fillId="0" borderId="0" xfId="81" applyFont="1" applyProtection="1">
      <protection locked="0"/>
    </xf>
    <xf numFmtId="4" fontId="6" fillId="0" borderId="0" xfId="81" applyNumberFormat="1" applyFont="1" applyProtection="1">
      <protection locked="0"/>
    </xf>
    <xf numFmtId="4" fontId="6" fillId="0" borderId="0" xfId="81" applyNumberFormat="1" applyFont="1" applyAlignment="1" applyProtection="1">
      <alignment vertical="center"/>
      <protection locked="0"/>
    </xf>
    <xf numFmtId="3" fontId="6" fillId="0" borderId="0" xfId="81" applyNumberFormat="1" applyFont="1" applyAlignment="1" applyProtection="1">
      <alignment vertical="center"/>
      <protection locked="0"/>
    </xf>
    <xf numFmtId="0" fontId="38" fillId="0" borderId="0" xfId="81" applyFont="1" applyAlignment="1" applyProtection="1">
      <alignment vertical="center"/>
      <protection locked="0"/>
    </xf>
    <xf numFmtId="4" fontId="38" fillId="0" borderId="20" xfId="81" applyNumberFormat="1" applyFont="1" applyBorder="1" applyAlignment="1" applyProtection="1">
      <alignment vertical="center"/>
      <protection locked="0"/>
    </xf>
    <xf numFmtId="0" fontId="6" fillId="0" borderId="0" xfId="81" applyFont="1" applyAlignment="1" applyProtection="1">
      <alignment horizontal="center" vertical="center"/>
    </xf>
    <xf numFmtId="0" fontId="6" fillId="0" borderId="0" xfId="81" applyFont="1" applyAlignment="1" applyProtection="1">
      <alignment vertical="center" wrapText="1"/>
    </xf>
    <xf numFmtId="0" fontId="6" fillId="0" borderId="0" xfId="81" applyFont="1" applyAlignment="1" applyProtection="1">
      <alignment horizontal="center" vertical="center" wrapText="1"/>
    </xf>
    <xf numFmtId="0" fontId="6" fillId="0" borderId="0" xfId="81" applyFont="1" applyAlignment="1" applyProtection="1">
      <alignment vertical="center"/>
    </xf>
    <xf numFmtId="0" fontId="6" fillId="0" borderId="0" xfId="81" applyFont="1" applyProtection="1"/>
    <xf numFmtId="0" fontId="39" fillId="0" borderId="0" xfId="81" applyFont="1" applyAlignment="1" applyProtection="1">
      <alignment vertical="center" wrapText="1"/>
    </xf>
    <xf numFmtId="0" fontId="39" fillId="0" borderId="0" xfId="81" applyFont="1" applyAlignment="1" applyProtection="1">
      <alignment horizontal="center" vertical="center" wrapText="1"/>
    </xf>
    <xf numFmtId="40" fontId="6" fillId="0" borderId="0" xfId="81" applyNumberFormat="1" applyFont="1" applyAlignment="1" applyProtection="1">
      <alignment vertical="center"/>
      <protection locked="0"/>
    </xf>
    <xf numFmtId="0" fontId="47" fillId="0" borderId="0" xfId="0" applyFont="1" applyProtection="1"/>
    <xf numFmtId="0" fontId="7" fillId="0" borderId="0" xfId="1" applyFont="1" applyProtection="1"/>
    <xf numFmtId="0" fontId="7" fillId="0" borderId="0" xfId="1" applyFont="1" applyFill="1" applyAlignment="1" applyProtection="1">
      <alignment horizontal="center"/>
    </xf>
    <xf numFmtId="0" fontId="9" fillId="0" borderId="0" xfId="1" applyFont="1" applyFill="1" applyAlignment="1" applyProtection="1"/>
    <xf numFmtId="0" fontId="9" fillId="0" borderId="0" xfId="1" applyFont="1" applyFill="1" applyBorder="1" applyAlignment="1" applyProtection="1">
      <alignment horizontal="center"/>
    </xf>
    <xf numFmtId="49" fontId="7" fillId="0" borderId="0" xfId="1" applyNumberFormat="1" applyFont="1" applyFill="1" applyBorder="1" applyAlignment="1" applyProtection="1">
      <alignment horizontal="center"/>
    </xf>
    <xf numFmtId="0" fontId="9" fillId="0" borderId="0" xfId="1" applyFont="1" applyFill="1" applyAlignment="1" applyProtection="1">
      <alignment horizontal="center"/>
    </xf>
    <xf numFmtId="0" fontId="33" fillId="0" borderId="0" xfId="1" applyFont="1" applyFill="1" applyAlignment="1" applyProtection="1">
      <alignment horizontal="center"/>
    </xf>
    <xf numFmtId="0" fontId="33" fillId="0" borderId="0" xfId="1" applyFont="1" applyFill="1" applyAlignment="1" applyProtection="1">
      <alignment horizontal="left"/>
    </xf>
    <xf numFmtId="0" fontId="34" fillId="0" borderId="0" xfId="1" applyFont="1" applyFill="1" applyBorder="1" applyAlignment="1" applyProtection="1">
      <alignment horizontal="center"/>
    </xf>
    <xf numFmtId="0" fontId="34" fillId="0" borderId="0" xfId="1" applyFont="1" applyFill="1" applyAlignment="1" applyProtection="1">
      <alignment horizontal="center"/>
    </xf>
    <xf numFmtId="0" fontId="34" fillId="0" borderId="0" xfId="1" applyFont="1" applyFill="1" applyAlignment="1" applyProtection="1">
      <alignment horizontal="left"/>
    </xf>
    <xf numFmtId="0" fontId="9" fillId="0" borderId="0" xfId="1" applyFont="1" applyFill="1" applyAlignment="1" applyProtection="1">
      <alignment horizontal="justify" vertical="top" wrapText="1"/>
    </xf>
    <xf numFmtId="0" fontId="13"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50" fillId="0" borderId="0" xfId="0" applyFont="1" applyAlignment="1" applyProtection="1">
      <alignment horizontal="center" vertical="center"/>
    </xf>
    <xf numFmtId="0" fontId="43" fillId="0" borderId="0" xfId="0" applyFont="1" applyAlignment="1" applyProtection="1">
      <alignment horizontal="justify" vertical="center"/>
    </xf>
    <xf numFmtId="0" fontId="52" fillId="0" borderId="27" xfId="0" applyFont="1" applyBorder="1" applyAlignment="1" applyProtection="1">
      <alignment horizontal="justify" vertical="center" wrapText="1"/>
    </xf>
    <xf numFmtId="0" fontId="54" fillId="0" borderId="28" xfId="0" applyFont="1" applyBorder="1" applyAlignment="1" applyProtection="1">
      <alignment horizontal="justify" vertical="center" wrapText="1"/>
    </xf>
    <xf numFmtId="0" fontId="54" fillId="0" borderId="29"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5" fillId="0" borderId="0" xfId="0" applyFont="1" applyProtection="1"/>
    <xf numFmtId="0" fontId="11" fillId="0" borderId="0" xfId="1" applyFont="1" applyFill="1" applyAlignment="1" applyProtection="1">
      <alignment horizontal="center" vertical="top" wrapText="1"/>
    </xf>
    <xf numFmtId="0" fontId="39" fillId="0" borderId="0" xfId="81" applyFont="1" applyAlignment="1" applyProtection="1">
      <alignment horizontal="center" vertical="center"/>
    </xf>
    <xf numFmtId="0" fontId="40" fillId="38" borderId="13" xfId="81" applyFont="1" applyFill="1" applyBorder="1" applyAlignment="1" applyProtection="1">
      <alignment horizontal="center" vertical="center"/>
    </xf>
    <xf numFmtId="0" fontId="40" fillId="38" borderId="13" xfId="81" applyFont="1" applyFill="1" applyBorder="1" applyAlignment="1" applyProtection="1">
      <alignment vertical="center" wrapText="1"/>
    </xf>
    <xf numFmtId="0" fontId="40" fillId="38" borderId="13" xfId="81" applyFont="1" applyFill="1" applyBorder="1" applyAlignment="1" applyProtection="1">
      <alignment horizontal="center" vertical="center" wrapText="1"/>
    </xf>
    <xf numFmtId="0" fontId="6" fillId="0" borderId="13" xfId="81" applyFont="1" applyBorder="1" applyAlignment="1" applyProtection="1">
      <alignment horizontal="center" vertical="center"/>
    </xf>
    <xf numFmtId="0" fontId="6" fillId="0" borderId="13" xfId="81" applyFont="1" applyBorder="1" applyAlignment="1" applyProtection="1">
      <alignment vertical="center" wrapText="1"/>
    </xf>
    <xf numFmtId="0" fontId="6" fillId="0" borderId="13" xfId="81" applyFont="1" applyBorder="1" applyAlignment="1" applyProtection="1">
      <alignment horizontal="center" vertical="center" wrapText="1"/>
    </xf>
    <xf numFmtId="166" fontId="6" fillId="0" borderId="13" xfId="81" applyNumberFormat="1" applyFont="1" applyBorder="1" applyAlignment="1" applyProtection="1">
      <alignment vertical="center"/>
    </xf>
    <xf numFmtId="166" fontId="6" fillId="0" borderId="13" xfId="81" applyNumberFormat="1" applyFont="1" applyBorder="1" applyProtection="1"/>
    <xf numFmtId="0" fontId="0" fillId="0" borderId="13" xfId="81" applyFont="1" applyBorder="1" applyAlignment="1" applyProtection="1">
      <alignment horizontal="center" vertical="center" wrapText="1"/>
    </xf>
    <xf numFmtId="166" fontId="6" fillId="0" borderId="21" xfId="81" applyNumberFormat="1" applyFont="1" applyBorder="1" applyAlignment="1" applyProtection="1">
      <alignment vertical="center"/>
    </xf>
    <xf numFmtId="166" fontId="6" fillId="0" borderId="0" xfId="81" applyNumberFormat="1" applyFont="1" applyBorder="1" applyProtection="1"/>
    <xf numFmtId="0" fontId="38" fillId="0" borderId="13" xfId="81" applyFont="1" applyBorder="1" applyAlignment="1" applyProtection="1">
      <alignment vertical="center" wrapText="1"/>
    </xf>
    <xf numFmtId="0" fontId="38" fillId="0" borderId="13" xfId="81" applyFont="1" applyBorder="1" applyAlignment="1" applyProtection="1">
      <alignment horizontal="center" vertical="center" wrapText="1"/>
    </xf>
    <xf numFmtId="166" fontId="6" fillId="39" borderId="22" xfId="81" applyNumberFormat="1" applyFont="1" applyFill="1" applyBorder="1" applyAlignment="1" applyProtection="1">
      <alignment vertical="center"/>
    </xf>
    <xf numFmtId="40" fontId="6" fillId="0" borderId="0" xfId="81" applyNumberFormat="1" applyFont="1" applyProtection="1">
      <protection locked="0"/>
    </xf>
    <xf numFmtId="0" fontId="35" fillId="0" borderId="13" xfId="0" applyNumberFormat="1" applyFont="1" applyFill="1" applyBorder="1" applyAlignment="1" applyProtection="1">
      <alignment horizontal="center" vertical="center"/>
    </xf>
    <xf numFmtId="0" fontId="39" fillId="0" borderId="0" xfId="81" applyFont="1" applyAlignment="1" applyProtection="1">
      <alignment horizontal="center" vertical="center"/>
    </xf>
    <xf numFmtId="0" fontId="6" fillId="36" borderId="13" xfId="81" applyFont="1" applyFill="1" applyBorder="1" applyAlignment="1" applyProtection="1">
      <alignment horizontal="center" vertical="center"/>
    </xf>
    <xf numFmtId="0" fontId="6" fillId="36" borderId="13" xfId="81" applyFont="1" applyFill="1" applyBorder="1" applyAlignment="1" applyProtection="1">
      <alignment vertical="center" wrapText="1"/>
    </xf>
    <xf numFmtId="0" fontId="6" fillId="36" borderId="13" xfId="81" applyFont="1" applyFill="1" applyBorder="1" applyAlignment="1" applyProtection="1">
      <alignment horizontal="center" vertical="center" wrapText="1"/>
    </xf>
    <xf numFmtId="166" fontId="6" fillId="36" borderId="13" xfId="81" applyNumberFormat="1" applyFont="1" applyFill="1" applyBorder="1" applyAlignment="1" applyProtection="1">
      <alignment vertical="center"/>
    </xf>
    <xf numFmtId="166" fontId="6"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9" fillId="0" borderId="0" xfId="1" applyFont="1" applyFill="1" applyAlignment="1" applyProtection="1">
      <alignment horizontal="center"/>
      <protection locked="0"/>
    </xf>
    <xf numFmtId="0" fontId="11" fillId="0" borderId="0" xfId="1" applyFont="1" applyFill="1" applyAlignment="1" applyProtection="1">
      <alignment horizontal="center" vertical="top" wrapText="1"/>
      <protection locked="0"/>
    </xf>
    <xf numFmtId="0" fontId="13" fillId="0" borderId="0" xfId="1" applyFont="1" applyFill="1" applyAlignment="1" applyProtection="1">
      <alignment horizontal="left" vertical="top"/>
      <protection locked="0"/>
    </xf>
    <xf numFmtId="0" fontId="12" fillId="0" borderId="0" xfId="1" applyFont="1" applyFill="1" applyAlignment="1" applyProtection="1">
      <alignment horizontal="left"/>
      <protection locked="0"/>
    </xf>
    <xf numFmtId="0" fontId="34" fillId="0" borderId="0" xfId="1" applyFont="1" applyFill="1" applyAlignment="1" applyProtection="1">
      <alignment horizontal="left"/>
      <protection locked="0"/>
    </xf>
    <xf numFmtId="0" fontId="8" fillId="0" borderId="0" xfId="1" applyFont="1" applyFill="1" applyAlignment="1" applyProtection="1">
      <alignment horizontal="center"/>
    </xf>
    <xf numFmtId="0" fontId="33" fillId="0" borderId="0" xfId="1" applyFont="1" applyFill="1" applyAlignment="1" applyProtection="1">
      <alignment horizontal="center"/>
      <protection locked="0"/>
    </xf>
    <xf numFmtId="0" fontId="33" fillId="0" borderId="0" xfId="1" applyFont="1" applyFill="1" applyAlignment="1" applyProtection="1">
      <alignment horizontal="justify" vertical="top" wrapText="1"/>
      <protection locked="0"/>
    </xf>
    <xf numFmtId="0" fontId="6" fillId="0" borderId="13" xfId="81" applyFont="1" applyFill="1" applyBorder="1" applyAlignment="1">
      <alignment horizontal="center" vertical="center"/>
    </xf>
    <xf numFmtId="0" fontId="6" fillId="0" borderId="13" xfId="81" applyFont="1" applyFill="1" applyBorder="1" applyAlignment="1">
      <alignment vertical="center" wrapText="1"/>
    </xf>
    <xf numFmtId="0" fontId="6" fillId="0" borderId="13" xfId="81" applyFont="1" applyFill="1" applyBorder="1" applyAlignment="1">
      <alignment horizontal="center" vertical="center" wrapText="1"/>
    </xf>
    <xf numFmtId="0" fontId="6" fillId="0" borderId="13" xfId="81" applyFont="1" applyBorder="1" applyAlignment="1">
      <alignment vertical="center" wrapText="1"/>
    </xf>
    <xf numFmtId="43" fontId="6" fillId="0" borderId="0" xfId="435" applyFont="1" applyAlignment="1" applyProtection="1">
      <alignment vertical="center"/>
    </xf>
    <xf numFmtId="43" fontId="6" fillId="0" borderId="0" xfId="435" applyFont="1" applyProtection="1"/>
    <xf numFmtId="43" fontId="40" fillId="38" borderId="13" xfId="435" applyFont="1" applyFill="1" applyBorder="1" applyAlignment="1" applyProtection="1">
      <alignment horizontal="center" vertical="center" wrapText="1"/>
    </xf>
    <xf numFmtId="43" fontId="40" fillId="38" borderId="13" xfId="435" applyFont="1" applyFill="1" applyBorder="1" applyAlignment="1" applyProtection="1">
      <alignment horizontal="center" vertical="center"/>
    </xf>
    <xf numFmtId="43" fontId="6" fillId="0" borderId="0" xfId="435" applyFont="1" applyAlignment="1" applyProtection="1">
      <alignment vertical="center"/>
      <protection locked="0"/>
    </xf>
    <xf numFmtId="43" fontId="6" fillId="0" borderId="0" xfId="435" applyFont="1" applyProtection="1">
      <protection locked="0"/>
    </xf>
    <xf numFmtId="43" fontId="38" fillId="0" borderId="20" xfId="435" applyFont="1" applyBorder="1" applyAlignment="1" applyProtection="1">
      <alignment vertical="center"/>
      <protection locked="0"/>
    </xf>
    <xf numFmtId="0" fontId="36" fillId="0" borderId="24" xfId="152" applyNumberFormat="1" applyFont="1" applyFill="1" applyBorder="1" applyAlignment="1" applyProtection="1">
      <alignment wrapText="1"/>
    </xf>
    <xf numFmtId="0" fontId="54" fillId="41" borderId="0" xfId="0" applyFont="1" applyFill="1"/>
    <xf numFmtId="0" fontId="69" fillId="41" borderId="0" xfId="0" applyFont="1" applyFill="1" applyAlignment="1" applyProtection="1">
      <alignment horizontal="center" vertical="center"/>
    </xf>
    <xf numFmtId="0" fontId="61" fillId="41" borderId="0" xfId="0" applyFont="1" applyFill="1" applyAlignment="1" applyProtection="1">
      <alignment horizontal="center" vertical="center"/>
    </xf>
    <xf numFmtId="0" fontId="54" fillId="41" borderId="0" xfId="0" applyFont="1" applyFill="1" applyAlignment="1" applyProtection="1">
      <alignment horizontal="justify" vertical="center"/>
    </xf>
    <xf numFmtId="0" fontId="55" fillId="41" borderId="27" xfId="0" applyFont="1" applyFill="1" applyBorder="1" applyAlignment="1" applyProtection="1">
      <alignment horizontal="justify" vertical="center" wrapText="1"/>
    </xf>
    <xf numFmtId="0" fontId="54" fillId="41" borderId="28" xfId="0" applyFont="1" applyFill="1" applyBorder="1" applyAlignment="1" applyProtection="1">
      <alignment horizontal="justify" vertical="center" wrapText="1"/>
    </xf>
    <xf numFmtId="0" fontId="54" fillId="41" borderId="29" xfId="0" applyFont="1" applyFill="1" applyBorder="1" applyAlignment="1" applyProtection="1">
      <alignment horizontal="justify" vertical="center" wrapText="1"/>
    </xf>
    <xf numFmtId="0" fontId="55" fillId="41" borderId="28" xfId="0" applyFont="1" applyFill="1" applyBorder="1" applyAlignment="1" applyProtection="1">
      <alignment horizontal="justify" vertical="center" wrapText="1"/>
    </xf>
    <xf numFmtId="0" fontId="54" fillId="41" borderId="38" xfId="0" applyFont="1" applyFill="1" applyBorder="1" applyAlignment="1" applyProtection="1">
      <alignment horizontal="justify" vertical="center" wrapText="1"/>
    </xf>
    <xf numFmtId="0" fontId="66" fillId="41" borderId="38" xfId="0" applyFont="1" applyFill="1" applyBorder="1" applyAlignment="1" applyProtection="1">
      <alignment horizontal="justify" vertical="center" wrapText="1"/>
    </xf>
    <xf numFmtId="0" fontId="55" fillId="41" borderId="38" xfId="0" applyFont="1" applyFill="1" applyBorder="1" applyAlignment="1" applyProtection="1">
      <alignment horizontal="justify" vertical="center" wrapText="1"/>
    </xf>
    <xf numFmtId="2" fontId="55" fillId="41" borderId="0" xfId="0" applyNumberFormat="1" applyFont="1" applyFill="1" applyAlignment="1" applyProtection="1">
      <alignment horizontal="justify" vertical="justify" wrapText="1"/>
    </xf>
    <xf numFmtId="0" fontId="62" fillId="41" borderId="0" xfId="429" applyFont="1" applyFill="1" applyAlignment="1" applyProtection="1">
      <alignment horizontal="left" vertical="center"/>
    </xf>
    <xf numFmtId="167" fontId="70" fillId="0" borderId="0" xfId="0" applyNumberFormat="1" applyFont="1" applyProtection="1"/>
    <xf numFmtId="166" fontId="6" fillId="0" borderId="13" xfId="81" applyNumberFormat="1" applyFont="1" applyFill="1" applyBorder="1" applyAlignment="1">
      <alignment vertical="center"/>
    </xf>
    <xf numFmtId="166" fontId="6"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71" fillId="41" borderId="0" xfId="427" applyNumberFormat="1" applyFont="1" applyFill="1" applyBorder="1" applyAlignment="1" applyProtection="1">
      <alignment horizontal="left" vertical="center" wrapText="1"/>
    </xf>
    <xf numFmtId="43" fontId="71" fillId="41" borderId="0" xfId="435" applyFont="1" applyFill="1" applyBorder="1" applyAlignment="1" applyProtection="1">
      <alignment horizontal="left" vertical="center"/>
    </xf>
    <xf numFmtId="0" fontId="73" fillId="0" borderId="0" xfId="0" applyFont="1"/>
    <xf numFmtId="14" fontId="75" fillId="0" borderId="13" xfId="0" applyNumberFormat="1" applyFont="1" applyBorder="1" applyAlignment="1">
      <alignment horizontal="center" vertical="center"/>
    </xf>
    <xf numFmtId="0" fontId="75" fillId="0" borderId="13" xfId="0" applyFont="1" applyBorder="1" applyAlignment="1">
      <alignment horizontal="center" vertical="center"/>
    </xf>
    <xf numFmtId="0" fontId="76" fillId="41" borderId="0" xfId="427" applyFont="1" applyFill="1" applyBorder="1" applyAlignment="1" applyProtection="1">
      <alignment horizontal="left" vertical="center"/>
    </xf>
    <xf numFmtId="0" fontId="73" fillId="0" borderId="0" xfId="0" applyFont="1" applyAlignment="1">
      <alignment horizontal="center" vertical="center"/>
    </xf>
    <xf numFmtId="0" fontId="73" fillId="41" borderId="0" xfId="0" applyFont="1" applyFill="1" applyAlignment="1">
      <alignment horizontal="center" vertical="center"/>
    </xf>
    <xf numFmtId="0" fontId="73" fillId="0" borderId="13" xfId="0" applyFont="1" applyBorder="1" applyAlignment="1">
      <alignment horizontal="center" vertical="center"/>
    </xf>
    <xf numFmtId="0" fontId="73" fillId="0" borderId="13" xfId="0" applyFont="1" applyBorder="1" applyAlignment="1">
      <alignment horizontal="center" vertical="center" wrapText="1"/>
    </xf>
    <xf numFmtId="43" fontId="71" fillId="41" borderId="0" xfId="435" applyFont="1" applyFill="1" applyBorder="1" applyAlignment="1" applyProtection="1">
      <alignment horizontal="left" vertical="center" wrapText="1"/>
    </xf>
    <xf numFmtId="0" fontId="73" fillId="41" borderId="0" xfId="0" applyFont="1" applyFill="1" applyAlignment="1">
      <alignment horizontal="left" vertical="center" wrapText="1"/>
    </xf>
    <xf numFmtId="0" fontId="73" fillId="0" borderId="13" xfId="0" applyFont="1" applyBorder="1" applyAlignment="1">
      <alignment horizontal="left" vertical="center" wrapText="1"/>
    </xf>
    <xf numFmtId="0" fontId="73" fillId="0" borderId="0" xfId="0" applyFont="1" applyAlignment="1">
      <alignment horizontal="left" vertical="center" wrapText="1"/>
    </xf>
    <xf numFmtId="0" fontId="73" fillId="41" borderId="0" xfId="0" applyFont="1" applyFill="1" applyAlignment="1">
      <alignment horizontal="left" vertical="center"/>
    </xf>
    <xf numFmtId="0" fontId="73" fillId="0" borderId="0" xfId="0" applyFont="1" applyAlignment="1">
      <alignment horizontal="left"/>
    </xf>
    <xf numFmtId="14" fontId="71" fillId="41" borderId="0" xfId="427" applyNumberFormat="1" applyFont="1" applyFill="1" applyBorder="1" applyAlignment="1" applyProtection="1">
      <alignment horizontal="left" vertical="center" wrapText="1"/>
    </xf>
    <xf numFmtId="0" fontId="72" fillId="0" borderId="0" xfId="0" applyFont="1" applyFill="1" applyBorder="1" applyAlignment="1">
      <alignment horizontal="center" vertical="center"/>
    </xf>
    <xf numFmtId="0" fontId="73" fillId="0" borderId="0" xfId="0" applyFont="1" applyBorder="1"/>
    <xf numFmtId="0" fontId="73" fillId="41" borderId="0" xfId="429" applyFont="1" applyFill="1" applyAlignment="1" applyProtection="1">
      <alignment vertical="center"/>
    </xf>
    <xf numFmtId="0" fontId="72" fillId="41" borderId="0" xfId="429" applyFont="1" applyFill="1" applyAlignment="1" applyProtection="1">
      <alignment horizontal="center" vertical="center"/>
    </xf>
    <xf numFmtId="14" fontId="72" fillId="41" borderId="0" xfId="429" applyNumberFormat="1" applyFont="1" applyFill="1" applyAlignment="1" applyProtection="1">
      <alignment horizontal="center" vertical="center"/>
    </xf>
    <xf numFmtId="0" fontId="72" fillId="41" borderId="0" xfId="429" applyFont="1" applyFill="1" applyAlignment="1" applyProtection="1">
      <alignment horizontal="center"/>
    </xf>
    <xf numFmtId="43" fontId="72" fillId="41" borderId="0" xfId="435" applyFont="1" applyFill="1" applyAlignment="1" applyProtection="1">
      <alignment horizontal="center" vertical="center"/>
    </xf>
    <xf numFmtId="43" fontId="72" fillId="41" borderId="0" xfId="435" applyFont="1" applyFill="1" applyAlignment="1" applyProtection="1">
      <alignment horizontal="center" wrapText="1"/>
    </xf>
    <xf numFmtId="0" fontId="73" fillId="41" borderId="0" xfId="429" applyFont="1" applyFill="1" applyAlignment="1" applyProtection="1">
      <alignment horizontal="center" vertical="center"/>
    </xf>
    <xf numFmtId="14" fontId="73" fillId="41" borderId="0" xfId="429" applyNumberFormat="1" applyFont="1" applyFill="1" applyAlignment="1" applyProtection="1">
      <alignment horizontal="center" vertical="center"/>
    </xf>
    <xf numFmtId="0" fontId="73" fillId="41" borderId="0" xfId="429" applyFont="1" applyFill="1" applyProtection="1"/>
    <xf numFmtId="43" fontId="73" fillId="41" borderId="0" xfId="435" applyFont="1" applyFill="1" applyAlignment="1" applyProtection="1">
      <alignment vertical="center"/>
    </xf>
    <xf numFmtId="43" fontId="73" fillId="41" borderId="0" xfId="435" applyFont="1" applyFill="1" applyAlignment="1" applyProtection="1">
      <alignment horizontal="center" wrapText="1"/>
    </xf>
    <xf numFmtId="0" fontId="71" fillId="34" borderId="13" xfId="1" applyNumberFormat="1" applyFont="1" applyFill="1" applyBorder="1" applyAlignment="1" applyProtection="1">
      <alignment horizontal="center" vertical="center" wrapText="1"/>
    </xf>
    <xf numFmtId="14" fontId="71" fillId="34" borderId="13" xfId="1" applyNumberFormat="1" applyFont="1" applyFill="1" applyBorder="1" applyAlignment="1" applyProtection="1">
      <alignment horizontal="center" vertical="center"/>
    </xf>
    <xf numFmtId="43" fontId="71" fillId="34" borderId="13" xfId="435" applyFont="1" applyFill="1" applyBorder="1" applyAlignment="1" applyProtection="1">
      <alignment horizontal="center" vertical="center" wrapText="1"/>
    </xf>
    <xf numFmtId="1" fontId="75" fillId="0" borderId="13" xfId="435" applyNumberFormat="1" applyFont="1" applyFill="1" applyBorder="1" applyAlignment="1">
      <alignment horizontal="center" vertical="center"/>
    </xf>
    <xf numFmtId="14" fontId="75" fillId="0" borderId="13" xfId="435" applyNumberFormat="1" applyFont="1" applyFill="1" applyBorder="1" applyAlignment="1">
      <alignment horizontal="center" vertical="center"/>
    </xf>
    <xf numFmtId="1" fontId="75" fillId="0" borderId="13" xfId="435" applyNumberFormat="1" applyFont="1" applyFill="1" applyBorder="1" applyAlignment="1">
      <alignment horizontal="left" vertical="center" wrapText="1"/>
    </xf>
    <xf numFmtId="0" fontId="73" fillId="0" borderId="0" xfId="0" applyFont="1" applyAlignment="1">
      <alignment vertical="center"/>
    </xf>
    <xf numFmtId="43" fontId="72" fillId="39" borderId="13" xfId="435" applyFont="1" applyFill="1" applyBorder="1"/>
    <xf numFmtId="0" fontId="73" fillId="41" borderId="0" xfId="429" applyFont="1" applyFill="1" applyAlignment="1" applyProtection="1">
      <alignment horizontal="center"/>
    </xf>
    <xf numFmtId="0" fontId="73" fillId="0" borderId="0" xfId="429" applyFont="1" applyProtection="1">
      <protection locked="0"/>
    </xf>
    <xf numFmtId="0" fontId="72" fillId="0" borderId="0" xfId="0" applyFont="1" applyFill="1" applyBorder="1" applyAlignment="1">
      <alignment vertical="center" wrapText="1"/>
    </xf>
    <xf numFmtId="43" fontId="71" fillId="0" borderId="0" xfId="435" applyFont="1" applyFill="1" applyBorder="1" applyAlignment="1" applyProtection="1">
      <alignment horizontal="center" vertical="center" wrapText="1"/>
    </xf>
    <xf numFmtId="0" fontId="72" fillId="0" borderId="13" xfId="0" applyFont="1" applyFill="1" applyBorder="1" applyAlignment="1">
      <alignment horizontal="center" vertical="center"/>
    </xf>
    <xf numFmtId="0" fontId="71" fillId="0" borderId="0" xfId="1" applyNumberFormat="1" applyFont="1" applyFill="1" applyBorder="1" applyAlignment="1" applyProtection="1">
      <alignment horizontal="center" vertical="center"/>
    </xf>
    <xf numFmtId="14" fontId="71" fillId="0" borderId="0" xfId="1" applyNumberFormat="1" applyFont="1" applyFill="1" applyBorder="1" applyAlignment="1" applyProtection="1">
      <alignment horizontal="center" vertical="center"/>
    </xf>
    <xf numFmtId="0" fontId="71" fillId="0" borderId="0" xfId="1" applyNumberFormat="1" applyFont="1" applyFill="1" applyBorder="1" applyAlignment="1" applyProtection="1">
      <alignment horizontal="center" vertical="center" wrapText="1"/>
    </xf>
    <xf numFmtId="43" fontId="72" fillId="0" borderId="0" xfId="435" applyFont="1" applyFill="1" applyBorder="1" applyAlignment="1">
      <alignment vertical="center" wrapText="1"/>
    </xf>
    <xf numFmtId="0" fontId="73" fillId="0" borderId="0" xfId="0" applyFont="1" applyFill="1" applyBorder="1"/>
    <xf numFmtId="0" fontId="72" fillId="0" borderId="15" xfId="429" applyFont="1" applyFill="1" applyBorder="1" applyAlignment="1" applyProtection="1">
      <protection locked="0"/>
    </xf>
    <xf numFmtId="0" fontId="73" fillId="0" borderId="0" xfId="429" applyFont="1" applyFill="1" applyAlignment="1" applyProtection="1">
      <alignment horizontal="center"/>
      <protection locked="0"/>
    </xf>
    <xf numFmtId="0" fontId="72" fillId="0" borderId="0" xfId="429" applyFont="1" applyFill="1" applyBorder="1" applyAlignment="1" applyProtection="1">
      <protection locked="0"/>
    </xf>
    <xf numFmtId="0" fontId="73" fillId="0" borderId="0" xfId="429" applyFont="1" applyFill="1" applyBorder="1" applyAlignment="1" applyProtection="1">
      <alignment horizontal="center"/>
      <protection locked="0"/>
    </xf>
    <xf numFmtId="0" fontId="73" fillId="0" borderId="0" xfId="433" applyFont="1" applyProtection="1"/>
    <xf numFmtId="0" fontId="37" fillId="0" borderId="0" xfId="433" applyFont="1" applyFill="1" applyAlignment="1" applyProtection="1">
      <alignment horizontal="left"/>
    </xf>
    <xf numFmtId="0" fontId="72" fillId="0" borderId="0" xfId="433" applyFont="1" applyFill="1" applyAlignment="1" applyProtection="1">
      <alignment horizontal="left"/>
    </xf>
    <xf numFmtId="0" fontId="72" fillId="0" borderId="0" xfId="433" applyFont="1" applyFill="1" applyAlignment="1" applyProtection="1">
      <alignment horizontal="center" wrapText="1"/>
    </xf>
    <xf numFmtId="0" fontId="73" fillId="0" borderId="0" xfId="433" applyFont="1" applyAlignment="1" applyProtection="1">
      <alignment wrapText="1"/>
    </xf>
    <xf numFmtId="0" fontId="71" fillId="35" borderId="13" xfId="434" applyNumberFormat="1" applyFont="1" applyFill="1" applyBorder="1" applyAlignment="1" applyProtection="1">
      <alignment horizontal="center" vertical="center" wrapText="1"/>
      <protection locked="0"/>
    </xf>
    <xf numFmtId="0" fontId="71" fillId="34" borderId="13" xfId="433" applyFont="1" applyFill="1" applyBorder="1" applyAlignment="1" applyProtection="1">
      <alignment horizontal="center" vertical="center" wrapText="1"/>
      <protection locked="0"/>
    </xf>
    <xf numFmtId="0" fontId="71" fillId="35" borderId="13" xfId="433" applyFont="1" applyFill="1" applyBorder="1" applyAlignment="1" applyProtection="1">
      <alignment horizontal="center" vertical="center"/>
      <protection locked="0"/>
    </xf>
    <xf numFmtId="0" fontId="73" fillId="0" borderId="0" xfId="433" applyFont="1" applyProtection="1">
      <protection locked="0"/>
    </xf>
    <xf numFmtId="0" fontId="75" fillId="0" borderId="13" xfId="0" applyFont="1" applyFill="1" applyBorder="1" applyAlignment="1">
      <alignment horizontal="center" vertical="center" wrapText="1"/>
    </xf>
    <xf numFmtId="0" fontId="75" fillId="0" borderId="13" xfId="0" applyFont="1" applyFill="1" applyBorder="1" applyAlignment="1">
      <alignment vertical="center" wrapText="1"/>
    </xf>
    <xf numFmtId="43" fontId="75" fillId="0" borderId="13" xfId="435" applyFont="1" applyFill="1" applyBorder="1" applyAlignment="1">
      <alignment wrapText="1"/>
    </xf>
    <xf numFmtId="0" fontId="73" fillId="0" borderId="0" xfId="433" applyFont="1" applyAlignment="1" applyProtection="1">
      <alignment wrapText="1"/>
      <protection locked="0"/>
    </xf>
    <xf numFmtId="0" fontId="41" fillId="0" borderId="0" xfId="81" applyFont="1" applyAlignment="1" applyProtection="1">
      <alignment horizontal="center"/>
      <protection locked="0"/>
    </xf>
    <xf numFmtId="43" fontId="38" fillId="39" borderId="22" xfId="435" applyFont="1" applyFill="1" applyBorder="1" applyAlignment="1" applyProtection="1">
      <alignment vertical="center"/>
    </xf>
    <xf numFmtId="0" fontId="38" fillId="39" borderId="13" xfId="81" applyFont="1" applyFill="1" applyBorder="1" applyAlignment="1" applyProtection="1">
      <alignment horizontal="center" vertical="center" wrapText="1"/>
    </xf>
    <xf numFmtId="0" fontId="73" fillId="41" borderId="0" xfId="0" applyFont="1" applyFill="1" applyAlignment="1">
      <alignment horizontal="center" vertical="center" wrapText="1"/>
    </xf>
    <xf numFmtId="0" fontId="73" fillId="0" borderId="0" xfId="0" applyFont="1" applyAlignment="1">
      <alignment horizontal="center" vertical="center" wrapText="1"/>
    </xf>
    <xf numFmtId="14" fontId="81" fillId="0" borderId="13" xfId="0" applyNumberFormat="1" applyFont="1" applyFill="1" applyBorder="1" applyAlignment="1">
      <alignment horizontal="center" vertical="center"/>
    </xf>
    <xf numFmtId="0" fontId="72" fillId="41" borderId="0" xfId="429" applyFont="1" applyFill="1" applyAlignment="1" applyProtection="1">
      <alignment horizontal="center" wrapText="1"/>
    </xf>
    <xf numFmtId="0" fontId="73" fillId="41" borderId="0" xfId="429" applyFont="1" applyFill="1" applyAlignment="1" applyProtection="1">
      <alignment wrapText="1"/>
    </xf>
    <xf numFmtId="0" fontId="73" fillId="0" borderId="13" xfId="0" applyFont="1" applyBorder="1" applyAlignment="1">
      <alignment wrapText="1"/>
    </xf>
    <xf numFmtId="0" fontId="73" fillId="0" borderId="0" xfId="0" applyFont="1" applyAlignment="1">
      <alignment wrapText="1"/>
    </xf>
    <xf numFmtId="14" fontId="73" fillId="0" borderId="13" xfId="0" applyNumberFormat="1" applyFont="1" applyBorder="1" applyAlignment="1">
      <alignment horizontal="center" vertical="center"/>
    </xf>
    <xf numFmtId="43" fontId="73" fillId="41" borderId="0" xfId="435" applyFont="1" applyFill="1" applyAlignment="1" applyProtection="1">
      <alignment horizontal="center" vertical="center"/>
    </xf>
    <xf numFmtId="43" fontId="73" fillId="0" borderId="13" xfId="435" applyFont="1" applyBorder="1" applyAlignment="1">
      <alignment horizontal="center" vertical="center"/>
    </xf>
    <xf numFmtId="43" fontId="73" fillId="0" borderId="0" xfId="435" applyFont="1" applyAlignment="1">
      <alignment horizontal="center" vertical="center"/>
    </xf>
    <xf numFmtId="43" fontId="72" fillId="41" borderId="0" xfId="435" applyFont="1" applyFill="1" applyAlignment="1" applyProtection="1">
      <alignment horizontal="center" vertical="center" wrapText="1"/>
    </xf>
    <xf numFmtId="43" fontId="73" fillId="41" borderId="0" xfId="435" applyFont="1" applyFill="1" applyAlignment="1" applyProtection="1">
      <alignment horizontal="center" vertical="center" wrapText="1"/>
    </xf>
    <xf numFmtId="43" fontId="73" fillId="41" borderId="0" xfId="435" applyFont="1" applyFill="1" applyAlignment="1">
      <alignment horizontal="center" vertical="center"/>
    </xf>
    <xf numFmtId="43" fontId="72" fillId="39" borderId="11" xfId="435" applyFont="1" applyFill="1" applyBorder="1" applyAlignment="1">
      <alignment horizontal="center" vertical="center"/>
    </xf>
    <xf numFmtId="0" fontId="73" fillId="41" borderId="0" xfId="0" applyFont="1" applyFill="1"/>
    <xf numFmtId="0" fontId="72" fillId="0" borderId="0" xfId="0" applyFont="1" applyFill="1" applyBorder="1" applyAlignment="1">
      <alignment horizontal="center" vertical="center"/>
    </xf>
    <xf numFmtId="0" fontId="72" fillId="39" borderId="12" xfId="0" applyFont="1" applyFill="1" applyBorder="1" applyAlignment="1">
      <alignment horizontal="center" wrapText="1"/>
    </xf>
    <xf numFmtId="0" fontId="71" fillId="41" borderId="0" xfId="427" applyNumberFormat="1" applyFont="1" applyFill="1" applyBorder="1" applyAlignment="1" applyProtection="1">
      <alignment vertical="center"/>
    </xf>
    <xf numFmtId="0" fontId="72" fillId="35" borderId="13" xfId="0" applyFont="1" applyFill="1" applyBorder="1" applyAlignment="1">
      <alignment horizontal="center" vertical="center" wrapText="1"/>
    </xf>
    <xf numFmtId="0" fontId="72" fillId="0" borderId="0" xfId="0" applyFont="1" applyFill="1" applyBorder="1" applyAlignment="1">
      <alignment vertical="center"/>
    </xf>
    <xf numFmtId="0" fontId="71" fillId="41" borderId="0" xfId="427" applyNumberFormat="1" applyFont="1" applyFill="1" applyBorder="1" applyAlignment="1" applyProtection="1">
      <alignment horizontal="left" vertical="center"/>
    </xf>
    <xf numFmtId="0" fontId="72" fillId="41" borderId="0" xfId="429" applyFont="1" applyFill="1" applyAlignment="1" applyProtection="1">
      <alignment horizontal="left"/>
    </xf>
    <xf numFmtId="43" fontId="75" fillId="0" borderId="13" xfId="435" applyFont="1" applyFill="1" applyBorder="1" applyAlignment="1">
      <alignment vertical="center"/>
    </xf>
    <xf numFmtId="43" fontId="75" fillId="0" borderId="13" xfId="435" applyFont="1" applyFill="1" applyBorder="1" applyAlignment="1">
      <alignment vertical="center" wrapText="1"/>
    </xf>
    <xf numFmtId="14" fontId="71" fillId="41" borderId="0" xfId="427" applyNumberFormat="1" applyFont="1" applyFill="1" applyBorder="1" applyAlignment="1" applyProtection="1">
      <alignment vertical="center"/>
    </xf>
    <xf numFmtId="14" fontId="76" fillId="41" borderId="0" xfId="427" applyNumberFormat="1" applyFont="1" applyFill="1" applyBorder="1" applyAlignment="1" applyProtection="1">
      <alignment horizontal="left" vertical="center"/>
    </xf>
    <xf numFmtId="14" fontId="73" fillId="41" borderId="0" xfId="0" applyNumberFormat="1" applyFont="1" applyFill="1" applyAlignment="1">
      <alignment horizontal="center" vertical="center"/>
    </xf>
    <xf numFmtId="14" fontId="73" fillId="0" borderId="0" xfId="0" applyNumberFormat="1" applyFont="1" applyAlignment="1">
      <alignment horizontal="center" vertical="center"/>
    </xf>
    <xf numFmtId="40" fontId="71" fillId="41" borderId="0" xfId="427" applyNumberFormat="1" applyFont="1" applyFill="1" applyBorder="1" applyAlignment="1" applyProtection="1">
      <alignment vertical="center"/>
    </xf>
    <xf numFmtId="0" fontId="72" fillId="41" borderId="0" xfId="429" applyFont="1" applyFill="1" applyAlignment="1" applyProtection="1"/>
    <xf numFmtId="43" fontId="71" fillId="41" borderId="0" xfId="435" applyFont="1" applyFill="1" applyBorder="1" applyAlignment="1" applyProtection="1">
      <alignment vertical="center"/>
    </xf>
    <xf numFmtId="43" fontId="72" fillId="41" borderId="0" xfId="435" applyFont="1" applyFill="1" applyAlignment="1" applyProtection="1"/>
    <xf numFmtId="43" fontId="72" fillId="41" borderId="0" xfId="435" applyFont="1" applyFill="1" applyAlignment="1" applyProtection="1">
      <alignment horizontal="left" vertical="center"/>
    </xf>
    <xf numFmtId="43" fontId="72" fillId="41" borderId="0" xfId="435" applyFont="1" applyFill="1" applyAlignment="1" applyProtection="1">
      <alignment horizontal="center"/>
    </xf>
    <xf numFmtId="43" fontId="37" fillId="0" borderId="0" xfId="435" applyFont="1" applyFill="1" applyAlignment="1" applyProtection="1">
      <alignment horizontal="center" vertical="center"/>
    </xf>
    <xf numFmtId="43" fontId="71" fillId="35" borderId="13" xfId="435" applyFont="1" applyFill="1" applyBorder="1" applyAlignment="1" applyProtection="1">
      <alignment horizontal="center" vertical="center"/>
      <protection locked="0"/>
    </xf>
    <xf numFmtId="43" fontId="73" fillId="0" borderId="13" xfId="435" applyFont="1" applyBorder="1" applyAlignment="1" applyProtection="1">
      <alignment vertical="center"/>
      <protection locked="0"/>
    </xf>
    <xf numFmtId="43" fontId="73" fillId="0" borderId="0" xfId="435" applyFont="1" applyAlignment="1" applyProtection="1">
      <alignment vertical="center"/>
      <protection locked="0"/>
    </xf>
    <xf numFmtId="0" fontId="71" fillId="41" borderId="0" xfId="427" applyNumberFormat="1" applyFont="1" applyFill="1" applyBorder="1" applyAlignment="1" applyProtection="1">
      <alignment horizontal="center" vertical="center"/>
    </xf>
    <xf numFmtId="0" fontId="76" fillId="41" borderId="0" xfId="427" applyFont="1" applyFill="1" applyBorder="1" applyAlignment="1" applyProtection="1">
      <alignment horizontal="center" vertical="center"/>
    </xf>
    <xf numFmtId="0" fontId="72" fillId="0" borderId="15" xfId="429" applyFont="1" applyFill="1" applyBorder="1" applyAlignment="1" applyProtection="1">
      <alignment horizontal="center" vertical="center"/>
      <protection locked="0"/>
    </xf>
    <xf numFmtId="0" fontId="73" fillId="0" borderId="0" xfId="429" applyFont="1" applyFill="1" applyAlignment="1" applyProtection="1">
      <alignment horizontal="center" vertical="center"/>
      <protection locked="0"/>
    </xf>
    <xf numFmtId="43" fontId="73" fillId="0" borderId="13" xfId="435" applyFont="1" applyFill="1" applyBorder="1" applyAlignment="1">
      <alignment vertical="center" wrapText="1"/>
    </xf>
    <xf numFmtId="43" fontId="72" fillId="0" borderId="0" xfId="435" applyFont="1" applyFill="1" applyAlignment="1" applyProtection="1">
      <alignment horizontal="center" vertical="center"/>
    </xf>
    <xf numFmtId="43" fontId="73" fillId="0" borderId="0" xfId="435" applyFont="1" applyAlignment="1" applyProtection="1">
      <alignment vertical="center"/>
    </xf>
    <xf numFmtId="43" fontId="71" fillId="34" borderId="13" xfId="435" applyFont="1" applyFill="1" applyBorder="1" applyAlignment="1" applyProtection="1">
      <alignment horizontal="center" vertical="center"/>
      <protection locked="0"/>
    </xf>
    <xf numFmtId="43" fontId="76" fillId="41" borderId="0" xfId="435" applyFont="1" applyFill="1" applyBorder="1" applyAlignment="1" applyProtection="1">
      <alignment horizontal="left" vertical="center"/>
    </xf>
    <xf numFmtId="43" fontId="75" fillId="0" borderId="13" xfId="435" applyFont="1" applyFill="1" applyBorder="1" applyAlignment="1" applyProtection="1">
      <alignment horizontal="right" vertical="center"/>
    </xf>
    <xf numFmtId="43" fontId="75" fillId="0" borderId="13" xfId="435" applyFont="1" applyFill="1" applyBorder="1" applyAlignment="1" applyProtection="1">
      <alignment horizontal="center" vertical="center"/>
    </xf>
    <xf numFmtId="43" fontId="75" fillId="0" borderId="13" xfId="435" applyFont="1" applyFill="1" applyBorder="1" applyAlignment="1" applyProtection="1">
      <alignment horizontal="center" vertical="center" wrapText="1"/>
    </xf>
    <xf numFmtId="0" fontId="71" fillId="41" borderId="0" xfId="427" applyNumberFormat="1" applyFont="1" applyFill="1" applyBorder="1" applyAlignment="1" applyProtection="1">
      <alignment vertical="center" wrapText="1"/>
    </xf>
    <xf numFmtId="0" fontId="76" fillId="41" borderId="0" xfId="427" applyFont="1" applyFill="1" applyBorder="1" applyAlignment="1" applyProtection="1">
      <alignment horizontal="left" vertical="center" wrapText="1"/>
    </xf>
    <xf numFmtId="0" fontId="73" fillId="0" borderId="0" xfId="429" applyFont="1" applyAlignment="1" applyProtection="1">
      <alignment wrapText="1"/>
      <protection locked="0"/>
    </xf>
    <xf numFmtId="43" fontId="82" fillId="0" borderId="0" xfId="435" applyFont="1" applyBorder="1" applyAlignment="1" applyProtection="1">
      <alignment vertical="center"/>
    </xf>
    <xf numFmtId="43" fontId="82" fillId="0" borderId="0" xfId="435" applyFont="1" applyBorder="1" applyProtection="1">
      <protection locked="0"/>
    </xf>
    <xf numFmtId="43" fontId="41" fillId="0" borderId="0" xfId="435" applyFont="1" applyAlignment="1" applyProtection="1">
      <alignment horizontal="center"/>
      <protection locked="0"/>
    </xf>
    <xf numFmtId="0" fontId="72" fillId="39" borderId="11" xfId="0" applyFont="1" applyFill="1" applyBorder="1" applyAlignment="1">
      <alignment wrapText="1"/>
    </xf>
    <xf numFmtId="0" fontId="6" fillId="41" borderId="13" xfId="81" applyFont="1" applyFill="1" applyBorder="1" applyAlignment="1">
      <alignment horizontal="center" vertical="center"/>
    </xf>
    <xf numFmtId="0" fontId="6"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6" fillId="41" borderId="21" xfId="81" applyNumberFormat="1" applyFont="1" applyFill="1" applyBorder="1" applyAlignment="1">
      <alignment vertical="center"/>
    </xf>
    <xf numFmtId="0" fontId="6" fillId="41" borderId="0" xfId="81" applyFont="1" applyFill="1" applyProtection="1">
      <protection locked="0"/>
    </xf>
    <xf numFmtId="43" fontId="6" fillId="41" borderId="0" xfId="435" applyFont="1" applyFill="1" applyProtection="1">
      <protection locked="0"/>
    </xf>
    <xf numFmtId="4" fontId="6" fillId="41" borderId="0" xfId="81" applyNumberFormat="1" applyFont="1" applyFill="1" applyProtection="1">
      <protection locked="0"/>
    </xf>
    <xf numFmtId="0" fontId="0" fillId="0" borderId="13" xfId="81" applyFont="1" applyFill="1" applyBorder="1" applyAlignment="1">
      <alignment vertical="center" wrapText="1"/>
    </xf>
    <xf numFmtId="43" fontId="6" fillId="0" borderId="0" xfId="81" applyNumberFormat="1" applyFont="1" applyProtection="1">
      <protection locked="0"/>
    </xf>
    <xf numFmtId="0" fontId="85" fillId="0" borderId="0" xfId="433" applyFont="1" applyAlignment="1" applyProtection="1">
      <alignment horizontal="right"/>
      <protection locked="0"/>
    </xf>
    <xf numFmtId="1" fontId="35" fillId="0" borderId="13" xfId="435" applyNumberFormat="1" applyFont="1" applyFill="1" applyBorder="1" applyAlignment="1">
      <alignment horizontal="center" vertical="center"/>
    </xf>
    <xf numFmtId="0" fontId="73" fillId="0" borderId="13" xfId="0" applyFont="1" applyBorder="1" applyAlignment="1">
      <alignment vertical="center"/>
    </xf>
    <xf numFmtId="0" fontId="73" fillId="0" borderId="13" xfId="0" applyFont="1" applyBorder="1"/>
    <xf numFmtId="0" fontId="72" fillId="0" borderId="13" xfId="0" applyFont="1" applyFill="1" applyBorder="1" applyAlignment="1">
      <alignment wrapText="1"/>
    </xf>
    <xf numFmtId="0" fontId="73" fillId="0" borderId="13" xfId="0" applyFont="1" applyFill="1" applyBorder="1" applyAlignment="1">
      <alignment horizontal="center" vertical="center"/>
    </xf>
    <xf numFmtId="0" fontId="86" fillId="0" borderId="0" xfId="0" applyFont="1" applyAlignment="1">
      <alignment horizontal="center" vertical="center"/>
    </xf>
    <xf numFmtId="166" fontId="0" fillId="0" borderId="13" xfId="81" applyNumberFormat="1" applyFont="1" applyFill="1" applyBorder="1" applyAlignment="1">
      <alignment vertical="center"/>
    </xf>
    <xf numFmtId="0" fontId="73" fillId="0" borderId="0" xfId="0" applyFont="1" applyFill="1" applyBorder="1" applyAlignment="1">
      <alignment horizontal="center" vertical="center"/>
    </xf>
    <xf numFmtId="0" fontId="73" fillId="0" borderId="0" xfId="0" applyFont="1" applyBorder="1" applyAlignment="1">
      <alignment horizontal="center" vertical="center"/>
    </xf>
    <xf numFmtId="0" fontId="73" fillId="0" borderId="0" xfId="0" applyFont="1" applyBorder="1" applyAlignment="1">
      <alignment horizontal="center" vertical="center" wrapText="1"/>
    </xf>
    <xf numFmtId="0" fontId="73" fillId="0" borderId="0" xfId="0" applyFont="1" applyBorder="1" applyAlignment="1">
      <alignment horizontal="left" vertical="center" wrapText="1"/>
    </xf>
    <xf numFmtId="43" fontId="73" fillId="0" borderId="0" xfId="435" applyFont="1" applyBorder="1" applyAlignment="1">
      <alignment horizontal="center" vertical="center"/>
    </xf>
    <xf numFmtId="0" fontId="73" fillId="0" borderId="0" xfId="433" applyFont="1" applyAlignment="1" applyProtection="1">
      <alignment vertical="center"/>
      <protection locked="0"/>
    </xf>
    <xf numFmtId="0" fontId="87" fillId="0" borderId="13" xfId="0" applyFont="1" applyBorder="1" applyAlignment="1">
      <alignment horizontal="center" vertical="center"/>
    </xf>
    <xf numFmtId="0" fontId="73" fillId="0" borderId="0" xfId="433" applyFont="1" applyBorder="1" applyAlignment="1" applyProtection="1">
      <alignment horizontal="center"/>
      <protection locked="0"/>
    </xf>
    <xf numFmtId="0" fontId="73" fillId="0" borderId="0" xfId="433" applyFont="1" applyBorder="1" applyAlignment="1" applyProtection="1">
      <alignment wrapText="1"/>
      <protection locked="0"/>
    </xf>
    <xf numFmtId="43" fontId="73" fillId="0" borderId="0" xfId="435" applyFont="1" applyBorder="1" applyAlignment="1" applyProtection="1">
      <alignment vertical="center"/>
      <protection locked="0"/>
    </xf>
    <xf numFmtId="0" fontId="73" fillId="0" borderId="13" xfId="433" applyFont="1" applyBorder="1" applyAlignment="1" applyProtection="1">
      <alignment horizontal="center" vertical="center"/>
      <protection locked="0"/>
    </xf>
    <xf numFmtId="0" fontId="73" fillId="0" borderId="13" xfId="433" applyFont="1" applyBorder="1" applyAlignment="1" applyProtection="1">
      <alignment vertical="center" wrapText="1"/>
      <protection locked="0"/>
    </xf>
    <xf numFmtId="0" fontId="73" fillId="0" borderId="13" xfId="0" applyFont="1" applyFill="1" applyBorder="1" applyAlignment="1">
      <alignment wrapText="1"/>
    </xf>
    <xf numFmtId="43" fontId="73" fillId="0" borderId="13" xfId="435" applyFont="1" applyFill="1" applyBorder="1" applyAlignment="1">
      <alignment horizontal="center" vertical="center"/>
    </xf>
    <xf numFmtId="43" fontId="72" fillId="34" borderId="13" xfId="435" applyFont="1" applyFill="1" applyBorder="1" applyAlignment="1">
      <alignment horizontal="center" vertical="center" wrapText="1"/>
    </xf>
    <xf numFmtId="0" fontId="72" fillId="34" borderId="13" xfId="0" applyFont="1" applyFill="1" applyBorder="1" applyAlignment="1">
      <alignment horizontal="center" vertical="center" wrapText="1"/>
    </xf>
    <xf numFmtId="0" fontId="72" fillId="35" borderId="13" xfId="0" applyFont="1" applyFill="1" applyBorder="1" applyAlignment="1">
      <alignment horizontal="center" vertical="center"/>
    </xf>
    <xf numFmtId="14" fontId="73" fillId="0" borderId="0" xfId="0" applyNumberFormat="1" applyFont="1" applyBorder="1" applyAlignment="1">
      <alignment horizontal="center" vertical="center"/>
    </xf>
    <xf numFmtId="0" fontId="73" fillId="0" borderId="0" xfId="0" applyFont="1" applyBorder="1" applyAlignment="1">
      <alignment vertical="center"/>
    </xf>
    <xf numFmtId="0" fontId="73" fillId="0" borderId="0" xfId="0" applyFont="1" applyBorder="1" applyAlignment="1">
      <alignment wrapText="1"/>
    </xf>
    <xf numFmtId="0" fontId="72" fillId="34" borderId="13" xfId="0" applyFont="1" applyFill="1" applyBorder="1" applyAlignment="1">
      <alignment horizontal="center" vertical="center"/>
    </xf>
    <xf numFmtId="0" fontId="73" fillId="0" borderId="13" xfId="433" applyFont="1" applyBorder="1" applyAlignment="1" applyProtection="1">
      <alignment horizontal="center"/>
      <protection locked="0"/>
    </xf>
    <xf numFmtId="0" fontId="73" fillId="0" borderId="13" xfId="433" applyFont="1" applyBorder="1" applyAlignment="1" applyProtection="1">
      <alignment wrapText="1"/>
      <protection locked="0"/>
    </xf>
    <xf numFmtId="0" fontId="47" fillId="0" borderId="13" xfId="81" applyFont="1" applyFill="1" applyBorder="1" applyAlignment="1">
      <alignment horizontal="center" vertical="center"/>
    </xf>
    <xf numFmtId="0" fontId="54" fillId="41" borderId="0" xfId="0" applyFont="1" applyFill="1" applyBorder="1" applyAlignment="1" applyProtection="1">
      <alignment horizontal="justify" vertical="center" wrapText="1"/>
    </xf>
    <xf numFmtId="0" fontId="54" fillId="41" borderId="34" xfId="0" applyFont="1" applyFill="1" applyBorder="1"/>
    <xf numFmtId="0" fontId="55" fillId="41" borderId="27" xfId="0" applyFont="1" applyFill="1" applyBorder="1" applyAlignment="1" applyProtection="1">
      <alignment horizontal="justify" vertical="top" wrapText="1"/>
    </xf>
    <xf numFmtId="14" fontId="81" fillId="0" borderId="0" xfId="0" applyNumberFormat="1" applyFont="1" applyFill="1" applyBorder="1" applyAlignment="1">
      <alignment horizontal="center" vertical="center"/>
    </xf>
    <xf numFmtId="0" fontId="75" fillId="0" borderId="0" xfId="0" applyFont="1" applyBorder="1" applyAlignment="1">
      <alignment horizontal="center" vertical="center"/>
    </xf>
    <xf numFmtId="43" fontId="73" fillId="0" borderId="13" xfId="435" applyFont="1" applyBorder="1" applyAlignment="1" applyProtection="1">
      <alignment horizontal="right"/>
      <protection locked="0"/>
    </xf>
    <xf numFmtId="166" fontId="6" fillId="0" borderId="21" xfId="81" applyNumberFormat="1" applyFont="1" applyBorder="1" applyAlignment="1">
      <alignment vertical="center"/>
    </xf>
    <xf numFmtId="166" fontId="6" fillId="0" borderId="21" xfId="81" applyNumberFormat="1" applyFont="1" applyFill="1" applyBorder="1" applyAlignment="1">
      <alignment vertical="center"/>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71" fillId="41" borderId="0" xfId="437" applyNumberFormat="1" applyFont="1" applyFill="1" applyBorder="1" applyAlignment="1" applyProtection="1">
      <alignment vertical="center"/>
    </xf>
    <xf numFmtId="0" fontId="1" fillId="41" borderId="0" xfId="437" applyFont="1" applyFill="1" applyAlignment="1">
      <alignment vertical="center" wrapText="1"/>
    </xf>
    <xf numFmtId="0" fontId="1" fillId="41" borderId="0" xfId="437" applyFont="1" applyFill="1" applyAlignment="1">
      <alignment horizontal="center" vertical="center"/>
    </xf>
    <xf numFmtId="43" fontId="1" fillId="41" borderId="0" xfId="438" applyFont="1" applyFill="1" applyAlignment="1">
      <alignment vertical="center"/>
    </xf>
    <xf numFmtId="0" fontId="1" fillId="41" borderId="0" xfId="437" applyFont="1" applyFill="1" applyAlignment="1">
      <alignment vertical="center"/>
    </xf>
    <xf numFmtId="0" fontId="76" fillId="41" borderId="0" xfId="437" applyFont="1" applyFill="1" applyBorder="1" applyAlignment="1" applyProtection="1">
      <alignment horizontal="left" vertical="center"/>
    </xf>
    <xf numFmtId="0" fontId="30" fillId="42" borderId="13" xfId="437" applyFont="1" applyFill="1" applyBorder="1" applyAlignment="1">
      <alignment horizontal="center" vertical="center" wrapText="1"/>
    </xf>
    <xf numFmtId="0" fontId="30" fillId="35" borderId="13" xfId="437" applyFont="1" applyFill="1" applyBorder="1" applyAlignment="1">
      <alignment horizontal="center" vertical="center"/>
    </xf>
    <xf numFmtId="0" fontId="30" fillId="35" borderId="13" xfId="437" applyFont="1" applyFill="1" applyBorder="1" applyAlignment="1">
      <alignment horizontal="center" vertical="center" wrapText="1"/>
    </xf>
    <xf numFmtId="43" fontId="30" fillId="42" borderId="13" xfId="438" applyFont="1" applyFill="1" applyBorder="1" applyAlignment="1">
      <alignment horizontal="center" vertical="center"/>
    </xf>
    <xf numFmtId="0" fontId="30" fillId="41" borderId="0" xfId="437" applyFont="1" applyFill="1" applyAlignment="1">
      <alignment vertical="center"/>
    </xf>
    <xf numFmtId="0" fontId="1" fillId="41" borderId="13" xfId="437" applyFont="1" applyFill="1" applyBorder="1" applyAlignment="1">
      <alignment horizontal="center" vertical="center"/>
    </xf>
    <xf numFmtId="0" fontId="1" fillId="41" borderId="13" xfId="437" applyFont="1" applyFill="1" applyBorder="1" applyAlignment="1">
      <alignment vertical="center" wrapText="1"/>
    </xf>
    <xf numFmtId="43" fontId="1" fillId="41" borderId="13" xfId="438" applyFont="1" applyFill="1" applyBorder="1" applyAlignment="1">
      <alignment vertical="center"/>
    </xf>
    <xf numFmtId="0" fontId="1" fillId="41" borderId="0" xfId="437" applyFont="1" applyFill="1" applyBorder="1" applyAlignment="1">
      <alignment horizontal="center" vertical="center"/>
    </xf>
    <xf numFmtId="0" fontId="1" fillId="41" borderId="0" xfId="437" applyFont="1" applyFill="1" applyBorder="1" applyAlignment="1">
      <alignment vertical="center" wrapText="1"/>
    </xf>
    <xf numFmtId="43" fontId="30" fillId="41" borderId="39" xfId="438" applyFont="1" applyFill="1" applyBorder="1" applyAlignment="1">
      <alignment vertical="center"/>
    </xf>
    <xf numFmtId="0" fontId="6" fillId="35" borderId="13" xfId="81" applyFont="1" applyFill="1" applyBorder="1" applyAlignment="1">
      <alignment horizontal="center" vertical="center"/>
    </xf>
    <xf numFmtId="0" fontId="47" fillId="35" borderId="13" xfId="81" applyFont="1" applyFill="1" applyBorder="1" applyAlignment="1">
      <alignment horizontal="center" vertical="center"/>
    </xf>
    <xf numFmtId="0" fontId="72" fillId="34" borderId="13" xfId="0" applyFont="1" applyFill="1" applyBorder="1" applyAlignment="1">
      <alignment horizontal="center" vertical="center" wrapText="1"/>
    </xf>
    <xf numFmtId="0" fontId="72" fillId="35" borderId="13" xfId="0" applyFont="1" applyFill="1" applyBorder="1" applyAlignment="1">
      <alignment horizontal="center" vertical="center"/>
    </xf>
    <xf numFmtId="43" fontId="72" fillId="34" borderId="13" xfId="435" applyFont="1" applyFill="1" applyBorder="1" applyAlignment="1">
      <alignment horizontal="center" vertical="center" wrapText="1"/>
    </xf>
    <xf numFmtId="43" fontId="73" fillId="0" borderId="0" xfId="435" applyFont="1" applyBorder="1" applyAlignment="1" applyProtection="1">
      <alignment horizontal="right"/>
      <protection locked="0"/>
    </xf>
    <xf numFmtId="43" fontId="1" fillId="41" borderId="14" xfId="438" applyFont="1" applyFill="1" applyBorder="1" applyAlignment="1">
      <alignment vertical="center"/>
    </xf>
    <xf numFmtId="167" fontId="48" fillId="0" borderId="10" xfId="430" applyNumberFormat="1" applyFont="1" applyFill="1" applyBorder="1" applyAlignment="1" applyProtection="1">
      <alignment horizontal="right" vertical="center"/>
    </xf>
    <xf numFmtId="167" fontId="48" fillId="0" borderId="11" xfId="430" applyNumberFormat="1" applyFont="1" applyFill="1" applyBorder="1" applyAlignment="1" applyProtection="1">
      <alignment horizontal="right" vertical="center"/>
    </xf>
    <xf numFmtId="167" fontId="48" fillId="0" borderId="12" xfId="430" applyNumberFormat="1" applyFont="1" applyFill="1" applyBorder="1" applyAlignment="1" applyProtection="1">
      <alignment horizontal="right" vertical="center"/>
    </xf>
    <xf numFmtId="0" fontId="8" fillId="0" borderId="10" xfId="1" applyFont="1" applyFill="1" applyBorder="1" applyAlignment="1" applyProtection="1">
      <alignment horizontal="left"/>
      <protection locked="0"/>
    </xf>
    <xf numFmtId="0" fontId="8" fillId="0" borderId="11" xfId="1" applyFont="1" applyFill="1" applyBorder="1" applyAlignment="1" applyProtection="1">
      <alignment horizontal="left"/>
      <protection locked="0"/>
    </xf>
    <xf numFmtId="0" fontId="8" fillId="0" borderId="12" xfId="1" applyFont="1" applyFill="1" applyBorder="1" applyAlignment="1" applyProtection="1">
      <alignment horizontal="left"/>
      <protection locked="0"/>
    </xf>
    <xf numFmtId="0" fontId="9" fillId="0" borderId="10" xfId="1" applyFont="1" applyFill="1" applyBorder="1" applyAlignment="1" applyProtection="1">
      <alignment horizontal="left"/>
      <protection locked="0"/>
    </xf>
    <xf numFmtId="0" fontId="9" fillId="0" borderId="11" xfId="1" applyFont="1" applyFill="1" applyBorder="1" applyAlignment="1" applyProtection="1">
      <alignment horizontal="left"/>
      <protection locked="0"/>
    </xf>
    <xf numFmtId="0" fontId="9" fillId="0" borderId="12" xfId="1" applyFont="1" applyFill="1" applyBorder="1" applyAlignment="1" applyProtection="1">
      <alignment horizontal="left"/>
      <protection locked="0"/>
    </xf>
    <xf numFmtId="0" fontId="10" fillId="0" borderId="0" xfId="1" applyFont="1" applyFill="1" applyAlignment="1" applyProtection="1">
      <alignment horizontal="center"/>
    </xf>
    <xf numFmtId="0" fontId="10" fillId="0" borderId="0" xfId="1" applyFont="1" applyFill="1" applyAlignment="1" applyProtection="1">
      <alignment horizontal="center" wrapText="1"/>
    </xf>
    <xf numFmtId="0" fontId="33" fillId="0" borderId="0" xfId="1" applyFont="1" applyFill="1" applyAlignment="1" applyProtection="1">
      <alignment horizontal="justify" vertical="top" wrapText="1"/>
    </xf>
    <xf numFmtId="0" fontId="8" fillId="33" borderId="13" xfId="1" applyFont="1" applyFill="1" applyBorder="1" applyAlignment="1" applyProtection="1">
      <alignment horizontal="center" vertical="center" wrapText="1"/>
    </xf>
    <xf numFmtId="0" fontId="8" fillId="33" borderId="19" xfId="1" applyFont="1" applyFill="1" applyBorder="1" applyAlignment="1" applyProtection="1">
      <alignment horizontal="center" vertical="center" wrapText="1"/>
    </xf>
    <xf numFmtId="0" fontId="8" fillId="33" borderId="18" xfId="1" applyFont="1" applyFill="1" applyBorder="1" applyAlignment="1" applyProtection="1">
      <alignment horizontal="center" vertical="center" wrapText="1"/>
    </xf>
    <xf numFmtId="0" fontId="8" fillId="33" borderId="17" xfId="1" applyFont="1" applyFill="1" applyBorder="1" applyAlignment="1" applyProtection="1">
      <alignment horizontal="center" vertical="center" wrapText="1"/>
    </xf>
    <xf numFmtId="0" fontId="8" fillId="33" borderId="16" xfId="1" applyFont="1" applyFill="1" applyBorder="1" applyAlignment="1" applyProtection="1">
      <alignment horizontal="center" vertical="center" wrapText="1"/>
    </xf>
    <xf numFmtId="0" fontId="8" fillId="33" borderId="15" xfId="1" applyFont="1" applyFill="1" applyBorder="1" applyAlignment="1" applyProtection="1">
      <alignment horizontal="center" vertical="center" wrapText="1"/>
    </xf>
    <xf numFmtId="0" fontId="8" fillId="33" borderId="14" xfId="1" applyFont="1" applyFill="1" applyBorder="1" applyAlignment="1" applyProtection="1">
      <alignment horizontal="center" vertical="center" wrapText="1"/>
    </xf>
    <xf numFmtId="14" fontId="34" fillId="0" borderId="10" xfId="1" applyNumberFormat="1" applyFont="1" applyFill="1" applyBorder="1" applyAlignment="1" applyProtection="1">
      <alignment horizontal="center"/>
      <protection locked="0"/>
    </xf>
    <xf numFmtId="0" fontId="34" fillId="0" borderId="11" xfId="1" applyFont="1" applyFill="1" applyBorder="1" applyAlignment="1" applyProtection="1">
      <alignment horizontal="center"/>
      <protection locked="0"/>
    </xf>
    <xf numFmtId="0" fontId="34" fillId="0" borderId="12" xfId="1" applyFont="1" applyFill="1" applyBorder="1" applyAlignment="1" applyProtection="1">
      <alignment horizontal="center"/>
      <protection locked="0"/>
    </xf>
    <xf numFmtId="0" fontId="8" fillId="33" borderId="13" xfId="1" applyFont="1" applyFill="1" applyBorder="1" applyAlignment="1" applyProtection="1">
      <alignment horizontal="center" vertical="top" wrapText="1"/>
    </xf>
    <xf numFmtId="0" fontId="31" fillId="33" borderId="13" xfId="1" applyFont="1" applyFill="1" applyBorder="1" applyAlignment="1" applyProtection="1">
      <alignment horizontal="center" vertical="top" wrapText="1"/>
    </xf>
    <xf numFmtId="0" fontId="34" fillId="0" borderId="10" xfId="1" applyFont="1" applyFill="1" applyBorder="1" applyAlignment="1" applyProtection="1">
      <alignment horizontal="center"/>
      <protection locked="0"/>
    </xf>
    <xf numFmtId="0" fontId="34" fillId="0" borderId="18" xfId="1" applyFont="1" applyFill="1" applyBorder="1" applyAlignment="1" applyProtection="1">
      <alignment horizontal="center"/>
      <protection locked="0"/>
    </xf>
    <xf numFmtId="0" fontId="7" fillId="0" borderId="10" xfId="1" applyFont="1" applyFill="1" applyBorder="1" applyAlignment="1" applyProtection="1">
      <alignment horizontal="center" vertical="center"/>
    </xf>
    <xf numFmtId="0" fontId="7" fillId="0" borderId="11" xfId="1" applyFont="1" applyFill="1" applyBorder="1" applyAlignment="1" applyProtection="1">
      <alignment horizontal="center" vertical="center"/>
    </xf>
    <xf numFmtId="0" fontId="7" fillId="0" borderId="12" xfId="1" applyFont="1" applyFill="1" applyBorder="1" applyAlignment="1" applyProtection="1">
      <alignment horizontal="center" vertical="center"/>
    </xf>
    <xf numFmtId="0" fontId="7" fillId="0" borderId="10" xfId="1" applyFont="1" applyFill="1" applyBorder="1" applyAlignment="1" applyProtection="1">
      <alignment horizontal="left" vertical="center" wrapText="1"/>
    </xf>
    <xf numFmtId="0" fontId="7" fillId="0" borderId="11" xfId="1" applyFont="1" applyFill="1" applyBorder="1" applyAlignment="1" applyProtection="1">
      <alignment horizontal="left" vertical="center" wrapText="1"/>
    </xf>
    <xf numFmtId="0" fontId="7" fillId="0" borderId="12" xfId="1" applyFont="1" applyFill="1" applyBorder="1" applyAlignment="1" applyProtection="1">
      <alignment horizontal="left" vertical="center" wrapText="1"/>
    </xf>
    <xf numFmtId="0" fontId="7" fillId="0" borderId="10" xfId="1" applyFont="1" applyFill="1" applyBorder="1" applyAlignment="1" applyProtection="1">
      <alignment horizontal="center" vertical="center" wrapText="1"/>
    </xf>
    <xf numFmtId="0" fontId="7" fillId="0" borderId="11" xfId="1" applyFont="1" applyFill="1" applyBorder="1" applyAlignment="1" applyProtection="1">
      <alignment horizontal="center" vertical="center" wrapText="1"/>
    </xf>
    <xf numFmtId="0" fontId="7" fillId="0" borderId="12" xfId="1" applyFont="1" applyFill="1" applyBorder="1" applyAlignment="1" applyProtection="1">
      <alignment horizontal="center" vertical="center" wrapText="1"/>
    </xf>
    <xf numFmtId="0" fontId="34" fillId="0" borderId="0" xfId="1" applyFont="1" applyFill="1" applyAlignment="1" applyProtection="1">
      <alignment horizontal="left" vertical="top" wrapText="1"/>
      <protection locked="0"/>
    </xf>
    <xf numFmtId="0" fontId="60" fillId="0" borderId="0" xfId="1" applyFont="1" applyFill="1" applyAlignment="1" applyProtection="1">
      <alignment horizontal="center" vertical="top" wrapText="1"/>
    </xf>
    <xf numFmtId="0" fontId="7" fillId="0" borderId="30" xfId="1" applyFont="1" applyFill="1" applyBorder="1" applyAlignment="1" applyProtection="1">
      <alignment horizontal="justify" vertical="top" wrapText="1"/>
      <protection locked="0"/>
    </xf>
    <xf numFmtId="0" fontId="7" fillId="0" borderId="31" xfId="1" applyFont="1" applyFill="1" applyBorder="1" applyAlignment="1" applyProtection="1">
      <alignment horizontal="justify" vertical="top" wrapText="1"/>
      <protection locked="0"/>
    </xf>
    <xf numFmtId="0" fontId="7" fillId="0" borderId="32" xfId="1" applyFont="1" applyFill="1" applyBorder="1" applyAlignment="1" applyProtection="1">
      <alignment horizontal="justify" vertical="top" wrapText="1"/>
      <protection locked="0"/>
    </xf>
    <xf numFmtId="0" fontId="7" fillId="0" borderId="33" xfId="1" applyFont="1" applyFill="1" applyBorder="1" applyAlignment="1" applyProtection="1">
      <alignment horizontal="justify" vertical="top" wrapText="1"/>
      <protection locked="0"/>
    </xf>
    <xf numFmtId="0" fontId="7" fillId="0" borderId="0" xfId="1" applyFont="1" applyFill="1" applyBorder="1" applyAlignment="1" applyProtection="1">
      <alignment horizontal="justify" vertical="top" wrapText="1"/>
      <protection locked="0"/>
    </xf>
    <xf numFmtId="0" fontId="7" fillId="0" borderId="34" xfId="1" applyFont="1" applyFill="1" applyBorder="1" applyAlignment="1" applyProtection="1">
      <alignment horizontal="justify" vertical="top" wrapText="1"/>
      <protection locked="0"/>
    </xf>
    <xf numFmtId="0" fontId="7" fillId="0" borderId="35" xfId="1" applyFont="1" applyFill="1" applyBorder="1" applyAlignment="1" applyProtection="1">
      <alignment horizontal="justify" vertical="top" wrapText="1"/>
      <protection locked="0"/>
    </xf>
    <xf numFmtId="0" fontId="7" fillId="0" borderId="36" xfId="1" applyFont="1" applyFill="1" applyBorder="1" applyAlignment="1" applyProtection="1">
      <alignment horizontal="justify" vertical="top" wrapText="1"/>
      <protection locked="0"/>
    </xf>
    <xf numFmtId="0" fontId="7" fillId="0" borderId="37" xfId="1" applyFont="1" applyFill="1" applyBorder="1" applyAlignment="1" applyProtection="1">
      <alignment horizontal="justify" vertical="top" wrapText="1"/>
      <protection locked="0"/>
    </xf>
    <xf numFmtId="0" fontId="8" fillId="0" borderId="0" xfId="1" applyFont="1" applyFill="1" applyAlignment="1" applyProtection="1">
      <alignment horizontal="center"/>
    </xf>
    <xf numFmtId="0" fontId="59" fillId="0" borderId="0" xfId="1" applyFont="1" applyFill="1" applyAlignment="1" applyProtection="1">
      <alignment horizontal="center"/>
    </xf>
    <xf numFmtId="0" fontId="88" fillId="0" borderId="10" xfId="1" applyFont="1" applyFill="1" applyBorder="1" applyAlignment="1" applyProtection="1">
      <alignment horizontal="center" vertical="center" wrapText="1"/>
    </xf>
    <xf numFmtId="0" fontId="88" fillId="0" borderId="11" xfId="1" applyFont="1" applyFill="1" applyBorder="1" applyAlignment="1" applyProtection="1">
      <alignment horizontal="center" vertical="center" wrapText="1"/>
    </xf>
    <xf numFmtId="0" fontId="88" fillId="0" borderId="12" xfId="1" applyFont="1" applyFill="1" applyBorder="1" applyAlignment="1" applyProtection="1">
      <alignment horizontal="center" vertical="center" wrapText="1"/>
    </xf>
    <xf numFmtId="0" fontId="7" fillId="0" borderId="0" xfId="1" applyFont="1" applyFill="1" applyAlignment="1" applyProtection="1">
      <alignment horizontal="justify" vertical="top" wrapText="1"/>
      <protection locked="0"/>
    </xf>
    <xf numFmtId="0" fontId="39" fillId="0" borderId="0" xfId="81" applyFont="1" applyAlignment="1" applyProtection="1">
      <alignment horizontal="center" vertical="center"/>
    </xf>
    <xf numFmtId="43" fontId="39" fillId="36" borderId="10" xfId="435" applyFont="1" applyFill="1" applyBorder="1" applyAlignment="1" applyProtection="1">
      <alignment horizontal="center" vertical="center"/>
    </xf>
    <xf numFmtId="43" fontId="39" fillId="36" borderId="11" xfId="435" applyFont="1" applyFill="1" applyBorder="1" applyAlignment="1" applyProtection="1">
      <alignment horizontal="center" vertical="center"/>
    </xf>
    <xf numFmtId="43" fontId="39" fillId="36" borderId="12" xfId="435" applyFont="1" applyFill="1" applyBorder="1" applyAlignment="1" applyProtection="1">
      <alignment horizontal="center" vertical="center"/>
    </xf>
    <xf numFmtId="43" fontId="39" fillId="37" borderId="15" xfId="435" applyFont="1" applyFill="1" applyBorder="1" applyAlignment="1" applyProtection="1">
      <alignment horizontal="center" vertical="center"/>
    </xf>
    <xf numFmtId="43" fontId="39" fillId="37" borderId="14" xfId="435" applyFont="1" applyFill="1" applyBorder="1" applyAlignment="1" applyProtection="1">
      <alignment horizontal="center" vertical="center"/>
    </xf>
    <xf numFmtId="0" fontId="72" fillId="39" borderId="11" xfId="0" applyFont="1" applyFill="1" applyBorder="1" applyAlignment="1">
      <alignment horizontal="center" wrapText="1"/>
    </xf>
    <xf numFmtId="0" fontId="72" fillId="34" borderId="13" xfId="0" applyFont="1" applyFill="1" applyBorder="1" applyAlignment="1">
      <alignment horizontal="center" vertical="center" wrapText="1"/>
    </xf>
    <xf numFmtId="0" fontId="72" fillId="35" borderId="13" xfId="0" applyFont="1" applyFill="1" applyBorder="1" applyAlignment="1">
      <alignment horizontal="center" vertical="center"/>
    </xf>
    <xf numFmtId="43" fontId="72" fillId="34" borderId="13" xfId="435" applyFont="1" applyFill="1" applyBorder="1" applyAlignment="1">
      <alignment horizontal="center" vertical="center" wrapText="1"/>
    </xf>
    <xf numFmtId="0" fontId="72" fillId="35" borderId="10" xfId="0" applyFont="1" applyFill="1" applyBorder="1" applyAlignment="1">
      <alignment horizontal="center" vertical="center"/>
    </xf>
    <xf numFmtId="0" fontId="72" fillId="35" borderId="12" xfId="0" applyFont="1" applyFill="1" applyBorder="1" applyAlignment="1">
      <alignment horizontal="center" vertical="center"/>
    </xf>
    <xf numFmtId="43" fontId="72" fillId="0" borderId="0" xfId="435" applyFont="1" applyFill="1" applyBorder="1" applyAlignment="1">
      <alignment horizontal="center" vertical="center"/>
    </xf>
    <xf numFmtId="14" fontId="72" fillId="34" borderId="13" xfId="0" applyNumberFormat="1" applyFont="1" applyFill="1" applyBorder="1" applyAlignment="1">
      <alignment horizontal="center" vertical="center" wrapText="1"/>
    </xf>
    <xf numFmtId="0" fontId="72" fillId="35" borderId="21" xfId="0" applyFont="1" applyFill="1" applyBorder="1" applyAlignment="1">
      <alignment horizontal="center" vertical="center"/>
    </xf>
    <xf numFmtId="0" fontId="72" fillId="39" borderId="13" xfId="0" applyFont="1" applyFill="1" applyBorder="1" applyAlignment="1">
      <alignment horizontal="center" wrapText="1"/>
    </xf>
    <xf numFmtId="0" fontId="72" fillId="0" borderId="0" xfId="0" applyFont="1" applyFill="1" applyBorder="1" applyAlignment="1">
      <alignment horizontal="center" vertical="center"/>
    </xf>
    <xf numFmtId="0" fontId="72" fillId="39" borderId="10" xfId="0" applyFont="1" applyFill="1" applyBorder="1" applyAlignment="1">
      <alignment horizontal="center" wrapText="1"/>
    </xf>
    <xf numFmtId="0" fontId="72" fillId="39" borderId="12" xfId="0" applyFont="1" applyFill="1" applyBorder="1" applyAlignment="1">
      <alignment horizontal="center" wrapText="1"/>
    </xf>
    <xf numFmtId="43" fontId="71" fillId="35" borderId="13" xfId="435" applyFont="1" applyFill="1" applyBorder="1" applyAlignment="1" applyProtection="1">
      <alignment horizontal="center" vertical="center" wrapText="1"/>
      <protection locked="0"/>
    </xf>
    <xf numFmtId="0" fontId="39" fillId="37" borderId="15" xfId="81" applyFont="1" applyFill="1" applyBorder="1" applyAlignment="1" applyProtection="1">
      <alignment horizontal="center" vertical="center"/>
    </xf>
    <xf numFmtId="0" fontId="39" fillId="37" borderId="14" xfId="81" applyFont="1" applyFill="1" applyBorder="1" applyAlignment="1" applyProtection="1">
      <alignment horizontal="center" vertical="center"/>
    </xf>
    <xf numFmtId="0" fontId="39" fillId="36" borderId="10" xfId="81" applyFont="1" applyFill="1" applyBorder="1" applyAlignment="1" applyProtection="1">
      <alignment horizontal="center" vertical="center"/>
    </xf>
    <xf numFmtId="0" fontId="39" fillId="36" borderId="11" xfId="81" applyFont="1" applyFill="1" applyBorder="1" applyAlignment="1" applyProtection="1">
      <alignment horizontal="center" vertical="center"/>
    </xf>
    <xf numFmtId="0" fontId="39" fillId="36" borderId="12" xfId="81" applyFont="1" applyFill="1" applyBorder="1" applyAlignment="1" applyProtection="1">
      <alignment horizontal="center" vertical="center"/>
    </xf>
  </cellXfs>
  <cellStyles count="439">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19 4" xfId="437"/>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8\ABRIL%202018\CLASIF_ROMMEL%20CUBA_ABRIL%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zoomScaleNormal="115" zoomScaleSheetLayoutView="100" workbookViewId="0">
      <selection activeCell="D12" sqref="D12"/>
    </sheetView>
  </sheetViews>
  <sheetFormatPr baseColWidth="10" defaultRowHeight="15"/>
  <cols>
    <col min="1" max="30" width="3.7109375" style="10" customWidth="1"/>
    <col min="31" max="31" width="8"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2" t="e">
        <f>SUM(C21:H39)</f>
        <v>#N/A</v>
      </c>
    </row>
    <row r="2" spans="1:34" ht="15.75">
      <c r="A2" s="32"/>
      <c r="B2" s="32"/>
      <c r="C2" s="32"/>
      <c r="D2" s="32"/>
      <c r="E2" s="32"/>
      <c r="F2" s="32"/>
      <c r="G2" s="32"/>
      <c r="H2" s="32"/>
      <c r="I2" s="32"/>
      <c r="J2" s="32"/>
      <c r="K2" s="32"/>
      <c r="L2" s="32"/>
      <c r="M2" s="32"/>
      <c r="N2" s="32"/>
      <c r="O2" s="32"/>
      <c r="P2" s="32"/>
      <c r="Q2" s="32"/>
      <c r="R2" s="32"/>
      <c r="S2" s="32"/>
      <c r="T2" s="32"/>
      <c r="U2" s="32"/>
      <c r="V2" s="32"/>
      <c r="W2" s="32"/>
      <c r="X2" s="320" t="s">
        <v>35</v>
      </c>
      <c r="Y2" s="321"/>
      <c r="Z2" s="321"/>
      <c r="AA2" s="321"/>
      <c r="AB2" s="321"/>
      <c r="AC2" s="321"/>
      <c r="AD2" s="321"/>
      <c r="AE2" s="322"/>
      <c r="AF2" s="32"/>
    </row>
    <row r="3" spans="1:34" ht="15.75">
      <c r="A3" s="32"/>
      <c r="B3" s="32"/>
      <c r="C3" s="33"/>
      <c r="D3" s="33"/>
      <c r="E3" s="33"/>
      <c r="F3" s="32"/>
      <c r="G3" s="32"/>
      <c r="H3" s="32"/>
      <c r="I3" s="32"/>
      <c r="J3" s="32"/>
      <c r="K3" s="32"/>
      <c r="L3" s="32"/>
      <c r="M3" s="32"/>
      <c r="N3" s="32"/>
      <c r="O3" s="32"/>
      <c r="P3" s="32"/>
      <c r="Q3" s="32"/>
      <c r="R3" s="32"/>
      <c r="S3" s="32"/>
      <c r="T3" s="32"/>
      <c r="U3" s="32"/>
      <c r="V3" s="32"/>
      <c r="W3" s="32"/>
      <c r="X3" s="323" t="s">
        <v>15983</v>
      </c>
      <c r="Y3" s="324"/>
      <c r="Z3" s="324"/>
      <c r="AA3" s="324"/>
      <c r="AB3" s="324"/>
      <c r="AC3" s="324"/>
      <c r="AD3" s="324"/>
      <c r="AE3" s="325"/>
      <c r="AF3" s="32"/>
    </row>
    <row r="4" spans="1:34" ht="15.75">
      <c r="A4" s="32"/>
      <c r="B4" s="32"/>
      <c r="C4" s="33"/>
      <c r="D4" s="33"/>
      <c r="E4" s="33"/>
      <c r="F4" s="32"/>
      <c r="G4" s="32"/>
      <c r="H4" s="32"/>
      <c r="I4" s="32"/>
      <c r="J4" s="32"/>
      <c r="K4" s="32"/>
      <c r="L4" s="32"/>
      <c r="M4" s="32"/>
      <c r="N4" s="32"/>
      <c r="O4" s="32"/>
      <c r="P4" s="32"/>
      <c r="Q4" s="32"/>
      <c r="R4" s="32"/>
      <c r="S4" s="32"/>
      <c r="T4" s="32"/>
      <c r="U4" s="32"/>
      <c r="V4" s="32"/>
      <c r="W4" s="32"/>
      <c r="X4" s="323" t="s">
        <v>12456</v>
      </c>
      <c r="Y4" s="324"/>
      <c r="Z4" s="324"/>
      <c r="AA4" s="324"/>
      <c r="AB4" s="324"/>
      <c r="AC4" s="324"/>
      <c r="AD4" s="324"/>
      <c r="AE4" s="325"/>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326" t="s">
        <v>34</v>
      </c>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row>
    <row r="7" spans="1:34" ht="16.5">
      <c r="A7" s="327" t="s">
        <v>1241</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336">
        <v>43101</v>
      </c>
      <c r="Q9" s="337"/>
      <c r="R9" s="337"/>
      <c r="S9" s="338"/>
      <c r="T9" s="38"/>
      <c r="U9" s="38" t="s">
        <v>0</v>
      </c>
      <c r="V9" s="336">
        <v>43373</v>
      </c>
      <c r="W9" s="337"/>
      <c r="X9" s="337"/>
      <c r="Y9" s="338"/>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ustomHeight="1">
      <c r="A12" s="37"/>
      <c r="B12" s="38"/>
      <c r="C12" s="31"/>
      <c r="D12" s="31"/>
      <c r="E12" s="84"/>
      <c r="F12" s="352" t="str">
        <f>VLOOKUP(H14,bd_lista!$A$3:$B$613,2,FALSE)</f>
        <v>SIN  NOMBRE</v>
      </c>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79"/>
      <c r="AF12" s="79"/>
    </row>
    <row r="13" spans="1:34" ht="23.25" customHeight="1">
      <c r="A13" s="37"/>
      <c r="B13" s="37"/>
      <c r="C13" s="31"/>
      <c r="D13" s="31"/>
      <c r="E13" s="31"/>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c r="AE13" s="37"/>
      <c r="AF13" s="37"/>
    </row>
    <row r="14" spans="1:34" ht="15.75" customHeight="1">
      <c r="A14" s="37"/>
      <c r="B14" s="42" t="s">
        <v>1240</v>
      </c>
      <c r="C14" s="37"/>
      <c r="D14" s="37"/>
      <c r="E14" s="37"/>
      <c r="F14" s="37"/>
      <c r="G14" s="37"/>
      <c r="H14" s="341"/>
      <c r="I14" s="338"/>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342"/>
      <c r="I15" s="342"/>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328" t="s">
        <v>33</v>
      </c>
      <c r="C16" s="328"/>
      <c r="D16" s="328"/>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c r="AF16" s="37"/>
    </row>
    <row r="17" spans="1:32" ht="15.75">
      <c r="A17" s="37"/>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339" t="s">
        <v>1242</v>
      </c>
      <c r="D19" s="339"/>
      <c r="E19" s="339"/>
      <c r="F19" s="339"/>
      <c r="G19" s="339"/>
      <c r="H19" s="339"/>
      <c r="I19" s="329" t="s">
        <v>32</v>
      </c>
      <c r="J19" s="329"/>
      <c r="K19" s="329"/>
      <c r="L19" s="329"/>
      <c r="M19" s="330" t="s">
        <v>2</v>
      </c>
      <c r="N19" s="331"/>
      <c r="O19" s="331"/>
      <c r="P19" s="331"/>
      <c r="Q19" s="331"/>
      <c r="R19" s="331"/>
      <c r="S19" s="331"/>
      <c r="T19" s="331"/>
      <c r="U19" s="331"/>
      <c r="V19" s="331"/>
      <c r="W19" s="331"/>
      <c r="X19" s="331"/>
      <c r="Y19" s="332"/>
      <c r="Z19" s="329" t="s">
        <v>1295</v>
      </c>
      <c r="AA19" s="329"/>
      <c r="AB19" s="329"/>
      <c r="AC19" s="329"/>
      <c r="AD19" s="329"/>
      <c r="AE19" s="43"/>
      <c r="AF19" s="37"/>
    </row>
    <row r="20" spans="1:32" ht="24" customHeight="1">
      <c r="A20" s="37"/>
      <c r="B20" s="43"/>
      <c r="C20" s="340" t="s">
        <v>31</v>
      </c>
      <c r="D20" s="340"/>
      <c r="E20" s="340"/>
      <c r="F20" s="340" t="s">
        <v>1243</v>
      </c>
      <c r="G20" s="340"/>
      <c r="H20" s="340"/>
      <c r="I20" s="329"/>
      <c r="J20" s="329"/>
      <c r="K20" s="329"/>
      <c r="L20" s="329"/>
      <c r="M20" s="333"/>
      <c r="N20" s="334"/>
      <c r="O20" s="334"/>
      <c r="P20" s="334"/>
      <c r="Q20" s="334"/>
      <c r="R20" s="334"/>
      <c r="S20" s="334"/>
      <c r="T20" s="334"/>
      <c r="U20" s="334"/>
      <c r="V20" s="334"/>
      <c r="W20" s="334"/>
      <c r="X20" s="334"/>
      <c r="Y20" s="335"/>
      <c r="Z20" s="329"/>
      <c r="AA20" s="329"/>
      <c r="AB20" s="329"/>
      <c r="AC20" s="329"/>
      <c r="AD20" s="329"/>
      <c r="AE20" s="43"/>
      <c r="AF20" s="37"/>
    </row>
    <row r="21" spans="1:32" ht="17.100000000000001" customHeight="1">
      <c r="A21" s="37"/>
      <c r="B21" s="43"/>
      <c r="C21" s="317" t="e">
        <f>VLOOKUP(H14,RESUMEN!$A$11:$AL$619,7,FALSE)</f>
        <v>#N/A</v>
      </c>
      <c r="D21" s="318"/>
      <c r="E21" s="319"/>
      <c r="F21" s="317" t="e">
        <f>VLOOKUP(H14,RESUMEN!A11:Y619,25,FALSE)</f>
        <v>#N/A</v>
      </c>
      <c r="G21" s="318"/>
      <c r="H21" s="319"/>
      <c r="I21" s="349" t="s">
        <v>3</v>
      </c>
      <c r="J21" s="350"/>
      <c r="K21" s="350"/>
      <c r="L21" s="351"/>
      <c r="M21" s="346" t="s">
        <v>4</v>
      </c>
      <c r="N21" s="347"/>
      <c r="O21" s="347"/>
      <c r="P21" s="347"/>
      <c r="Q21" s="347"/>
      <c r="R21" s="347"/>
      <c r="S21" s="347"/>
      <c r="T21" s="347"/>
      <c r="U21" s="347"/>
      <c r="V21" s="347"/>
      <c r="W21" s="347"/>
      <c r="X21" s="347"/>
      <c r="Y21" s="348"/>
      <c r="Z21" s="343" t="s">
        <v>5</v>
      </c>
      <c r="AA21" s="344"/>
      <c r="AB21" s="344"/>
      <c r="AC21" s="344"/>
      <c r="AD21" s="345"/>
      <c r="AE21" s="43"/>
      <c r="AF21" s="37"/>
    </row>
    <row r="22" spans="1:32" ht="17.100000000000001" customHeight="1">
      <c r="A22" s="37"/>
      <c r="B22" s="43"/>
      <c r="C22" s="317" t="e">
        <f>VLOOKUP(H14,RESUMEN!$A$11:$AL$619,8,FALSE)</f>
        <v>#N/A</v>
      </c>
      <c r="D22" s="318"/>
      <c r="E22" s="319"/>
      <c r="F22" s="317">
        <v>0</v>
      </c>
      <c r="G22" s="318"/>
      <c r="H22" s="319"/>
      <c r="I22" s="349" t="s">
        <v>1255</v>
      </c>
      <c r="J22" s="350"/>
      <c r="K22" s="350"/>
      <c r="L22" s="351"/>
      <c r="M22" s="346" t="s">
        <v>1263</v>
      </c>
      <c r="N22" s="347"/>
      <c r="O22" s="347"/>
      <c r="P22" s="347"/>
      <c r="Q22" s="347"/>
      <c r="R22" s="347"/>
      <c r="S22" s="347"/>
      <c r="T22" s="347"/>
      <c r="U22" s="347"/>
      <c r="V22" s="347"/>
      <c r="W22" s="347"/>
      <c r="X22" s="347"/>
      <c r="Y22" s="348"/>
      <c r="Z22" s="343" t="s">
        <v>10</v>
      </c>
      <c r="AA22" s="344"/>
      <c r="AB22" s="344"/>
      <c r="AC22" s="344"/>
      <c r="AD22" s="345"/>
      <c r="AE22" s="43"/>
      <c r="AF22" s="37"/>
    </row>
    <row r="23" spans="1:32" ht="17.100000000000001" customHeight="1">
      <c r="A23" s="37"/>
      <c r="B23" s="43"/>
      <c r="C23" s="317">
        <v>0</v>
      </c>
      <c r="D23" s="318"/>
      <c r="E23" s="319"/>
      <c r="F23" s="317" t="e">
        <f>VLOOKUP(H14,RESUMEN!A11:Z619,26,FALSE)</f>
        <v>#N/A</v>
      </c>
      <c r="G23" s="318"/>
      <c r="H23" s="319"/>
      <c r="I23" s="349" t="s">
        <v>631</v>
      </c>
      <c r="J23" s="350"/>
      <c r="K23" s="350"/>
      <c r="L23" s="351"/>
      <c r="M23" s="346" t="s">
        <v>1300</v>
      </c>
      <c r="N23" s="347"/>
      <c r="O23" s="347"/>
      <c r="P23" s="347"/>
      <c r="Q23" s="347"/>
      <c r="R23" s="347"/>
      <c r="S23" s="347"/>
      <c r="T23" s="347"/>
      <c r="U23" s="347"/>
      <c r="V23" s="347"/>
      <c r="W23" s="347"/>
      <c r="X23" s="347"/>
      <c r="Y23" s="348"/>
      <c r="Z23" s="343" t="s">
        <v>10</v>
      </c>
      <c r="AA23" s="344"/>
      <c r="AB23" s="344"/>
      <c r="AC23" s="344"/>
      <c r="AD23" s="345"/>
      <c r="AE23" s="43"/>
      <c r="AF23" s="37"/>
    </row>
    <row r="24" spans="1:32" ht="17.100000000000001" customHeight="1">
      <c r="A24" s="37"/>
      <c r="B24" s="43"/>
      <c r="C24" s="317" t="e">
        <f>VLOOKUP(H14,RESUMEN!$A$11:$AL$619,9,FALSE)</f>
        <v>#N/A</v>
      </c>
      <c r="D24" s="318"/>
      <c r="E24" s="319"/>
      <c r="F24" s="317" t="e">
        <f>VLOOKUP(H14,RESUMEN!A11:AA619,27,FALSE)</f>
        <v>#N/A</v>
      </c>
      <c r="G24" s="318"/>
      <c r="H24" s="319"/>
      <c r="I24" s="349" t="s">
        <v>11</v>
      </c>
      <c r="J24" s="350"/>
      <c r="K24" s="350"/>
      <c r="L24" s="351"/>
      <c r="M24" s="346" t="s">
        <v>1261</v>
      </c>
      <c r="N24" s="347"/>
      <c r="O24" s="347"/>
      <c r="P24" s="347"/>
      <c r="Q24" s="347"/>
      <c r="R24" s="347"/>
      <c r="S24" s="347"/>
      <c r="T24" s="347"/>
      <c r="U24" s="347"/>
      <c r="V24" s="347"/>
      <c r="W24" s="347"/>
      <c r="X24" s="347"/>
      <c r="Y24" s="348"/>
      <c r="Z24" s="343" t="s">
        <v>12</v>
      </c>
      <c r="AA24" s="344"/>
      <c r="AB24" s="344"/>
      <c r="AC24" s="344"/>
      <c r="AD24" s="345"/>
      <c r="AE24" s="43"/>
      <c r="AF24" s="37"/>
    </row>
    <row r="25" spans="1:32" ht="17.100000000000001" customHeight="1">
      <c r="A25" s="37"/>
      <c r="B25" s="43"/>
      <c r="C25" s="317" t="e">
        <f>VLOOKUP(H14,RESUMEN!$A$11:$AL$619,10,FALSE)</f>
        <v>#N/A</v>
      </c>
      <c r="D25" s="318"/>
      <c r="E25" s="319"/>
      <c r="F25" s="317" t="e">
        <f>VLOOKUP(H14,RESUMEN!A11:AB619,28,FALSE)</f>
        <v>#N/A</v>
      </c>
      <c r="G25" s="318"/>
      <c r="H25" s="319"/>
      <c r="I25" s="349" t="s">
        <v>6</v>
      </c>
      <c r="J25" s="350"/>
      <c r="K25" s="350"/>
      <c r="L25" s="351"/>
      <c r="M25" s="346" t="s">
        <v>7</v>
      </c>
      <c r="N25" s="347"/>
      <c r="O25" s="347"/>
      <c r="P25" s="347"/>
      <c r="Q25" s="347"/>
      <c r="R25" s="347"/>
      <c r="S25" s="347"/>
      <c r="T25" s="347"/>
      <c r="U25" s="347"/>
      <c r="V25" s="347"/>
      <c r="W25" s="347"/>
      <c r="X25" s="347"/>
      <c r="Y25" s="348"/>
      <c r="Z25" s="343" t="s">
        <v>5</v>
      </c>
      <c r="AA25" s="344"/>
      <c r="AB25" s="344"/>
      <c r="AC25" s="344"/>
      <c r="AD25" s="345"/>
      <c r="AE25" s="43"/>
      <c r="AF25" s="37"/>
    </row>
    <row r="26" spans="1:32" ht="17.100000000000001" customHeight="1">
      <c r="A26" s="37"/>
      <c r="B26" s="43"/>
      <c r="C26" s="317" t="e">
        <f>VLOOKUP(H14,RESUMEN!$A$11:$AL$619,12,FALSE)</f>
        <v>#N/A</v>
      </c>
      <c r="D26" s="318"/>
      <c r="E26" s="319"/>
      <c r="F26" s="317" t="e">
        <f>VLOOKUP(H14,RESUMEN!A11:AC619,29,FALSE)</f>
        <v>#N/A</v>
      </c>
      <c r="G26" s="318"/>
      <c r="H26" s="319"/>
      <c r="I26" s="349" t="s">
        <v>15</v>
      </c>
      <c r="J26" s="350"/>
      <c r="K26" s="350"/>
      <c r="L26" s="351"/>
      <c r="M26" s="346" t="s">
        <v>16</v>
      </c>
      <c r="N26" s="347"/>
      <c r="O26" s="347"/>
      <c r="P26" s="347"/>
      <c r="Q26" s="347"/>
      <c r="R26" s="347"/>
      <c r="S26" s="347"/>
      <c r="T26" s="347"/>
      <c r="U26" s="347"/>
      <c r="V26" s="347"/>
      <c r="W26" s="347"/>
      <c r="X26" s="347"/>
      <c r="Y26" s="348"/>
      <c r="Z26" s="343" t="s">
        <v>12</v>
      </c>
      <c r="AA26" s="344"/>
      <c r="AB26" s="344"/>
      <c r="AC26" s="344"/>
      <c r="AD26" s="345"/>
      <c r="AE26" s="43"/>
      <c r="AF26" s="37"/>
    </row>
    <row r="27" spans="1:32" ht="17.100000000000001" customHeight="1">
      <c r="A27" s="37"/>
      <c r="B27" s="43"/>
      <c r="C27" s="317" t="e">
        <f>VLOOKUP(H14,RESUMEN!$A$11:$AL$619,13,FALSE)</f>
        <v>#N/A</v>
      </c>
      <c r="D27" s="318"/>
      <c r="E27" s="319"/>
      <c r="F27" s="317">
        <v>0</v>
      </c>
      <c r="G27" s="318"/>
      <c r="H27" s="319"/>
      <c r="I27" s="349" t="s">
        <v>1256</v>
      </c>
      <c r="J27" s="350"/>
      <c r="K27" s="350"/>
      <c r="L27" s="351"/>
      <c r="M27" s="346" t="s">
        <v>1264</v>
      </c>
      <c r="N27" s="347"/>
      <c r="O27" s="347"/>
      <c r="P27" s="347"/>
      <c r="Q27" s="347"/>
      <c r="R27" s="347"/>
      <c r="S27" s="347"/>
      <c r="T27" s="347"/>
      <c r="U27" s="347"/>
      <c r="V27" s="347"/>
      <c r="W27" s="347"/>
      <c r="X27" s="347"/>
      <c r="Y27" s="348"/>
      <c r="Z27" s="343" t="s">
        <v>19</v>
      </c>
      <c r="AA27" s="344"/>
      <c r="AB27" s="344"/>
      <c r="AC27" s="344"/>
      <c r="AD27" s="345"/>
      <c r="AE27" s="43"/>
      <c r="AF27" s="37"/>
    </row>
    <row r="28" spans="1:32" ht="17.100000000000001" customHeight="1">
      <c r="A28" s="37"/>
      <c r="B28" s="43"/>
      <c r="C28" s="317" t="e">
        <f>VLOOKUP(H14,RESUMEN!$A$11:$AL$619,14,FALSE)</f>
        <v>#N/A</v>
      </c>
      <c r="D28" s="318"/>
      <c r="E28" s="319"/>
      <c r="F28" s="317" t="e">
        <f>VLOOKUP(H14,RESUMEN!A11:AD619,30,FALSE)</f>
        <v>#N/A</v>
      </c>
      <c r="G28" s="318"/>
      <c r="H28" s="319"/>
      <c r="I28" s="349" t="s">
        <v>17</v>
      </c>
      <c r="J28" s="350"/>
      <c r="K28" s="350"/>
      <c r="L28" s="351"/>
      <c r="M28" s="346" t="s">
        <v>18</v>
      </c>
      <c r="N28" s="347"/>
      <c r="O28" s="347"/>
      <c r="P28" s="347"/>
      <c r="Q28" s="347"/>
      <c r="R28" s="347"/>
      <c r="S28" s="347"/>
      <c r="T28" s="347"/>
      <c r="U28" s="347"/>
      <c r="V28" s="347"/>
      <c r="W28" s="347"/>
      <c r="X28" s="347"/>
      <c r="Y28" s="348"/>
      <c r="Z28" s="343" t="s">
        <v>19</v>
      </c>
      <c r="AA28" s="344"/>
      <c r="AB28" s="344"/>
      <c r="AC28" s="344"/>
      <c r="AD28" s="345"/>
      <c r="AE28" s="43"/>
      <c r="AF28" s="37"/>
    </row>
    <row r="29" spans="1:32" ht="17.100000000000001" customHeight="1">
      <c r="A29" s="37"/>
      <c r="B29" s="43"/>
      <c r="C29" s="317" t="e">
        <f>VLOOKUP(H14,RESUMEN!$A$11:$AL$619,15,FALSE)</f>
        <v>#N/A</v>
      </c>
      <c r="D29" s="318"/>
      <c r="E29" s="319"/>
      <c r="F29" s="317" t="e">
        <f>VLOOKUP(H14,RESUMEN!A11:AE619,31,FALSE)</f>
        <v>#N/A</v>
      </c>
      <c r="G29" s="318"/>
      <c r="H29" s="319"/>
      <c r="I29" s="349" t="s">
        <v>13</v>
      </c>
      <c r="J29" s="350"/>
      <c r="K29" s="350"/>
      <c r="L29" s="351"/>
      <c r="M29" s="346" t="s">
        <v>14</v>
      </c>
      <c r="N29" s="347"/>
      <c r="O29" s="347"/>
      <c r="P29" s="347"/>
      <c r="Q29" s="347"/>
      <c r="R29" s="347"/>
      <c r="S29" s="347"/>
      <c r="T29" s="347"/>
      <c r="U29" s="347"/>
      <c r="V29" s="347"/>
      <c r="W29" s="347"/>
      <c r="X29" s="347"/>
      <c r="Y29" s="348"/>
      <c r="Z29" s="343" t="s">
        <v>12</v>
      </c>
      <c r="AA29" s="344"/>
      <c r="AB29" s="344"/>
      <c r="AC29" s="344"/>
      <c r="AD29" s="345"/>
      <c r="AE29" s="43"/>
      <c r="AF29" s="37"/>
    </row>
    <row r="30" spans="1:32" ht="17.100000000000001" customHeight="1">
      <c r="A30" s="37"/>
      <c r="B30" s="43"/>
      <c r="C30" s="317" t="e">
        <f>VLOOKUP(H14,RESUMEN!$A$11:$AL$619,16,FALSE)</f>
        <v>#N/A</v>
      </c>
      <c r="D30" s="318"/>
      <c r="E30" s="319"/>
      <c r="F30" s="317" t="e">
        <f>VLOOKUP(H14,RESUMEN!A11:AG619,32,FALSE)</f>
        <v>#N/A</v>
      </c>
      <c r="G30" s="318"/>
      <c r="H30" s="319"/>
      <c r="I30" s="349" t="s">
        <v>1257</v>
      </c>
      <c r="J30" s="350"/>
      <c r="K30" s="350"/>
      <c r="L30" s="351"/>
      <c r="M30" s="346" t="s">
        <v>1260</v>
      </c>
      <c r="N30" s="347"/>
      <c r="O30" s="347"/>
      <c r="P30" s="347"/>
      <c r="Q30" s="347"/>
      <c r="R30" s="347"/>
      <c r="S30" s="347"/>
      <c r="T30" s="347"/>
      <c r="U30" s="347"/>
      <c r="V30" s="347"/>
      <c r="W30" s="347"/>
      <c r="X30" s="347"/>
      <c r="Y30" s="348"/>
      <c r="Z30" s="343" t="s">
        <v>19</v>
      </c>
      <c r="AA30" s="344"/>
      <c r="AB30" s="344"/>
      <c r="AC30" s="344"/>
      <c r="AD30" s="345"/>
      <c r="AE30" s="43"/>
      <c r="AF30" s="37"/>
    </row>
    <row r="31" spans="1:32" ht="17.100000000000001" customHeight="1">
      <c r="A31" s="37"/>
      <c r="B31" s="43"/>
      <c r="C31" s="317" t="e">
        <f>VLOOKUP(H14,RESUMEN!$A$11:$AL$619,17,FALSE)</f>
        <v>#N/A</v>
      </c>
      <c r="D31" s="318"/>
      <c r="E31" s="319"/>
      <c r="F31" s="317" t="e">
        <f>VLOOKUP(H14,RESUMEN!A11:AG619,33,FALSE)</f>
        <v>#N/A</v>
      </c>
      <c r="G31" s="318"/>
      <c r="H31" s="319"/>
      <c r="I31" s="349" t="s">
        <v>1313</v>
      </c>
      <c r="J31" s="350"/>
      <c r="K31" s="350"/>
      <c r="L31" s="351"/>
      <c r="M31" s="346" t="s">
        <v>1316</v>
      </c>
      <c r="N31" s="347"/>
      <c r="O31" s="347"/>
      <c r="P31" s="347"/>
      <c r="Q31" s="347"/>
      <c r="R31" s="347"/>
      <c r="S31" s="347"/>
      <c r="T31" s="347"/>
      <c r="U31" s="347"/>
      <c r="V31" s="347"/>
      <c r="W31" s="347"/>
      <c r="X31" s="347"/>
      <c r="Y31" s="348"/>
      <c r="Z31" s="343" t="s">
        <v>19</v>
      </c>
      <c r="AA31" s="344"/>
      <c r="AB31" s="344"/>
      <c r="AC31" s="344"/>
      <c r="AD31" s="345"/>
      <c r="AE31" s="43"/>
      <c r="AF31" s="37"/>
    </row>
    <row r="32" spans="1:32" ht="17.100000000000001" customHeight="1">
      <c r="A32" s="37"/>
      <c r="B32" s="43"/>
      <c r="C32" s="317" t="e">
        <f>VLOOKUP(H14,RESUMEN!$A$11:$AL$619,18,FALSE)</f>
        <v>#N/A</v>
      </c>
      <c r="D32" s="318"/>
      <c r="E32" s="319"/>
      <c r="F32" s="317" t="e">
        <f>VLOOKUP(H14,RESUMEN!A11:AH619,34,FALSE)</f>
        <v>#N/A</v>
      </c>
      <c r="G32" s="318"/>
      <c r="H32" s="319"/>
      <c r="I32" s="349" t="s">
        <v>20</v>
      </c>
      <c r="J32" s="350"/>
      <c r="K32" s="350"/>
      <c r="L32" s="351"/>
      <c r="M32" s="346" t="s">
        <v>1262</v>
      </c>
      <c r="N32" s="347"/>
      <c r="O32" s="347"/>
      <c r="P32" s="347"/>
      <c r="Q32" s="347"/>
      <c r="R32" s="347"/>
      <c r="S32" s="347"/>
      <c r="T32" s="347"/>
      <c r="U32" s="347"/>
      <c r="V32" s="347"/>
      <c r="W32" s="347"/>
      <c r="X32" s="347"/>
      <c r="Y32" s="348"/>
      <c r="Z32" s="343" t="s">
        <v>12</v>
      </c>
      <c r="AA32" s="344"/>
      <c r="AB32" s="344"/>
      <c r="AC32" s="344"/>
      <c r="AD32" s="345"/>
      <c r="AE32" s="43"/>
      <c r="AF32" s="37"/>
    </row>
    <row r="33" spans="1:32" ht="17.100000000000001" customHeight="1">
      <c r="A33" s="37"/>
      <c r="B33" s="43"/>
      <c r="C33" s="317" t="e">
        <f>VLOOKUP(H14,RESUMEN!$A$11:$AL$619,19,FALSE)</f>
        <v>#N/A</v>
      </c>
      <c r="D33" s="318"/>
      <c r="E33" s="319"/>
      <c r="F33" s="317" t="e">
        <f>VLOOKUP(H14,RESUMEN!A11:AI619,35,FALSE)</f>
        <v>#N/A</v>
      </c>
      <c r="G33" s="318"/>
      <c r="H33" s="319"/>
      <c r="I33" s="349" t="s">
        <v>21</v>
      </c>
      <c r="J33" s="350"/>
      <c r="K33" s="350"/>
      <c r="L33" s="351"/>
      <c r="M33" s="346" t="s">
        <v>22</v>
      </c>
      <c r="N33" s="347"/>
      <c r="O33" s="347"/>
      <c r="P33" s="347"/>
      <c r="Q33" s="347"/>
      <c r="R33" s="347"/>
      <c r="S33" s="347"/>
      <c r="T33" s="347"/>
      <c r="U33" s="347"/>
      <c r="V33" s="347"/>
      <c r="W33" s="347"/>
      <c r="X33" s="347"/>
      <c r="Y33" s="348"/>
      <c r="Z33" s="343" t="s">
        <v>12</v>
      </c>
      <c r="AA33" s="344"/>
      <c r="AB33" s="344"/>
      <c r="AC33" s="344"/>
      <c r="AD33" s="345"/>
      <c r="AE33" s="43"/>
      <c r="AF33" s="37"/>
    </row>
    <row r="34" spans="1:32" ht="17.100000000000001" customHeight="1">
      <c r="A34" s="37"/>
      <c r="B34" s="43"/>
      <c r="C34" s="317">
        <v>0</v>
      </c>
      <c r="D34" s="318"/>
      <c r="E34" s="319"/>
      <c r="F34" s="317" t="e">
        <f>VLOOKUP(H14,RESUMEN!A11:AJ619,36,FALSE)</f>
        <v>#N/A</v>
      </c>
      <c r="G34" s="318"/>
      <c r="H34" s="319"/>
      <c r="I34" s="349" t="s">
        <v>23</v>
      </c>
      <c r="J34" s="350"/>
      <c r="K34" s="350"/>
      <c r="L34" s="351"/>
      <c r="M34" s="346" t="s">
        <v>24</v>
      </c>
      <c r="N34" s="347"/>
      <c r="O34" s="347"/>
      <c r="P34" s="347"/>
      <c r="Q34" s="347"/>
      <c r="R34" s="347"/>
      <c r="S34" s="347"/>
      <c r="T34" s="347"/>
      <c r="U34" s="347"/>
      <c r="V34" s="347"/>
      <c r="W34" s="347"/>
      <c r="X34" s="347"/>
      <c r="Y34" s="348"/>
      <c r="Z34" s="343" t="s">
        <v>19</v>
      </c>
      <c r="AA34" s="344"/>
      <c r="AB34" s="344"/>
      <c r="AC34" s="344"/>
      <c r="AD34" s="345"/>
      <c r="AE34" s="43"/>
      <c r="AF34" s="37"/>
    </row>
    <row r="35" spans="1:32" ht="17.100000000000001" customHeight="1">
      <c r="A35" s="37"/>
      <c r="B35" s="43"/>
      <c r="C35" s="317" t="e">
        <f>VLOOKUP(H14,RESUMEN!$A$11:$AL$619,20,FALSE)</f>
        <v>#N/A</v>
      </c>
      <c r="D35" s="318"/>
      <c r="E35" s="319"/>
      <c r="F35" s="317">
        <v>0</v>
      </c>
      <c r="G35" s="318"/>
      <c r="H35" s="319"/>
      <c r="I35" s="349" t="s">
        <v>8</v>
      </c>
      <c r="J35" s="350"/>
      <c r="K35" s="350"/>
      <c r="L35" s="351"/>
      <c r="M35" s="346" t="s">
        <v>9</v>
      </c>
      <c r="N35" s="347"/>
      <c r="O35" s="347"/>
      <c r="P35" s="347"/>
      <c r="Q35" s="347"/>
      <c r="R35" s="347"/>
      <c r="S35" s="347"/>
      <c r="T35" s="347"/>
      <c r="U35" s="347"/>
      <c r="V35" s="347"/>
      <c r="W35" s="347"/>
      <c r="X35" s="347"/>
      <c r="Y35" s="348"/>
      <c r="Z35" s="343" t="s">
        <v>10</v>
      </c>
      <c r="AA35" s="344"/>
      <c r="AB35" s="344"/>
      <c r="AC35" s="344"/>
      <c r="AD35" s="345"/>
      <c r="AE35" s="43"/>
      <c r="AF35" s="37"/>
    </row>
    <row r="36" spans="1:32" ht="17.100000000000001" customHeight="1">
      <c r="A36" s="37"/>
      <c r="B36" s="43"/>
      <c r="C36" s="317" t="e">
        <f>VLOOKUP(H14,RESUMEN!$A$11:$AL$619,21,FALSE)</f>
        <v>#N/A</v>
      </c>
      <c r="D36" s="318"/>
      <c r="E36" s="319"/>
      <c r="F36" s="317">
        <v>0</v>
      </c>
      <c r="G36" s="318"/>
      <c r="H36" s="319"/>
      <c r="I36" s="349" t="s">
        <v>1245</v>
      </c>
      <c r="J36" s="350"/>
      <c r="K36" s="350"/>
      <c r="L36" s="351"/>
      <c r="M36" s="346" t="s">
        <v>1259</v>
      </c>
      <c r="N36" s="347"/>
      <c r="O36" s="347"/>
      <c r="P36" s="347"/>
      <c r="Q36" s="347"/>
      <c r="R36" s="347"/>
      <c r="S36" s="347"/>
      <c r="T36" s="347"/>
      <c r="U36" s="347"/>
      <c r="V36" s="347"/>
      <c r="W36" s="347"/>
      <c r="X36" s="347"/>
      <c r="Y36" s="348"/>
      <c r="Z36" s="343" t="s">
        <v>1245</v>
      </c>
      <c r="AA36" s="344"/>
      <c r="AB36" s="344"/>
      <c r="AC36" s="344"/>
      <c r="AD36" s="345"/>
      <c r="AE36" s="43"/>
      <c r="AF36" s="37"/>
    </row>
    <row r="37" spans="1:32" ht="25.5" customHeight="1">
      <c r="A37" s="37"/>
      <c r="B37" s="43"/>
      <c r="C37" s="317" t="e">
        <f>VLOOKUP(H14,RESUMEN!$A$11:$AL$619,22,FALSE)</f>
        <v>#N/A</v>
      </c>
      <c r="D37" s="318"/>
      <c r="E37" s="319"/>
      <c r="F37" s="317" t="e">
        <f>VLOOKUP($H$14,RESUMEN!$A$11:$AL$617,38,FALSE)</f>
        <v>#N/A</v>
      </c>
      <c r="G37" s="318"/>
      <c r="H37" s="319"/>
      <c r="I37" s="349" t="s">
        <v>9808</v>
      </c>
      <c r="J37" s="350"/>
      <c r="K37" s="350"/>
      <c r="L37" s="351"/>
      <c r="M37" s="346" t="s">
        <v>9809</v>
      </c>
      <c r="N37" s="347"/>
      <c r="O37" s="347"/>
      <c r="P37" s="347"/>
      <c r="Q37" s="347"/>
      <c r="R37" s="347"/>
      <c r="S37" s="347"/>
      <c r="T37" s="347"/>
      <c r="U37" s="347"/>
      <c r="V37" s="347"/>
      <c r="W37" s="347"/>
      <c r="X37" s="347"/>
      <c r="Y37" s="348"/>
      <c r="Z37" s="365" t="s">
        <v>12453</v>
      </c>
      <c r="AA37" s="366"/>
      <c r="AB37" s="366"/>
      <c r="AC37" s="366"/>
      <c r="AD37" s="367"/>
      <c r="AE37" s="43"/>
      <c r="AF37" s="37"/>
    </row>
    <row r="38" spans="1:32" ht="17.100000000000001" customHeight="1">
      <c r="A38" s="37"/>
      <c r="B38" s="43"/>
      <c r="C38" s="317" t="e">
        <f>VLOOKUP(H14,RESUMEN!$A$11:$AL$619,6,FALSE)</f>
        <v>#N/A</v>
      </c>
      <c r="D38" s="318"/>
      <c r="E38" s="319"/>
      <c r="F38" s="317">
        <v>0</v>
      </c>
      <c r="G38" s="318"/>
      <c r="H38" s="319"/>
      <c r="I38" s="349" t="s">
        <v>27</v>
      </c>
      <c r="J38" s="350"/>
      <c r="K38" s="350"/>
      <c r="L38" s="351"/>
      <c r="M38" s="346" t="s">
        <v>29</v>
      </c>
      <c r="N38" s="347"/>
      <c r="O38" s="347"/>
      <c r="P38" s="347"/>
      <c r="Q38" s="347"/>
      <c r="R38" s="347"/>
      <c r="S38" s="347"/>
      <c r="T38" s="347"/>
      <c r="U38" s="347"/>
      <c r="V38" s="347"/>
      <c r="W38" s="347"/>
      <c r="X38" s="347"/>
      <c r="Y38" s="348"/>
      <c r="Z38" s="343" t="s">
        <v>19</v>
      </c>
      <c r="AA38" s="344"/>
      <c r="AB38" s="344"/>
      <c r="AC38" s="344"/>
      <c r="AD38" s="345"/>
      <c r="AE38" s="43"/>
      <c r="AF38" s="37"/>
    </row>
    <row r="39" spans="1:32" ht="17.100000000000001" customHeight="1">
      <c r="A39" s="37"/>
      <c r="B39" s="43"/>
      <c r="C39" s="317" t="e">
        <f>VLOOKUP(H14,RESUMEN!$A$11:$AL$618,4,FALSE)+VLOOKUP(H14,RESUMEN!$A$11:$AL$618,5,FALSE)</f>
        <v>#N/A</v>
      </c>
      <c r="D39" s="318"/>
      <c r="E39" s="319"/>
      <c r="F39" s="317" t="e">
        <f>(VLOOKUP(H14,RESUMEN!A11:W619,23,FALSE))+(VLOOKUP(H14,RESUMEN!A11:X619,24,FALSE))</f>
        <v>#N/A</v>
      </c>
      <c r="G39" s="318"/>
      <c r="H39" s="319"/>
      <c r="I39" s="349" t="s">
        <v>28</v>
      </c>
      <c r="J39" s="350"/>
      <c r="K39" s="350"/>
      <c r="L39" s="351"/>
      <c r="M39" s="346" t="s">
        <v>30</v>
      </c>
      <c r="N39" s="347"/>
      <c r="O39" s="347"/>
      <c r="P39" s="347"/>
      <c r="Q39" s="347"/>
      <c r="R39" s="347"/>
      <c r="S39" s="347"/>
      <c r="T39" s="347"/>
      <c r="U39" s="347"/>
      <c r="V39" s="347"/>
      <c r="W39" s="347"/>
      <c r="X39" s="347"/>
      <c r="Y39" s="348"/>
      <c r="Z39" s="343" t="s">
        <v>19</v>
      </c>
      <c r="AA39" s="344"/>
      <c r="AB39" s="344"/>
      <c r="AC39" s="344"/>
      <c r="AD39" s="345"/>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368" t="s">
        <v>15986</v>
      </c>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79"/>
    </row>
    <row r="42" spans="1:32" ht="15.75">
      <c r="A42" s="79"/>
      <c r="B42" s="368"/>
      <c r="C42" s="368"/>
      <c r="D42" s="368"/>
      <c r="E42" s="368"/>
      <c r="F42" s="368"/>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368"/>
      <c r="AF42" s="79"/>
    </row>
    <row r="43" spans="1:32" ht="15.75">
      <c r="A43" s="79"/>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354" t="s">
        <v>1315</v>
      </c>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6"/>
      <c r="AF45" s="79"/>
    </row>
    <row r="46" spans="1:32" ht="15.75" customHeight="1">
      <c r="A46" s="79"/>
      <c r="B46" s="357"/>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9"/>
      <c r="AF46" s="79"/>
    </row>
    <row r="47" spans="1:32" ht="16.5" thickBot="1">
      <c r="A47" s="79"/>
      <c r="B47" s="360"/>
      <c r="C47" s="361"/>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1"/>
      <c r="AD47" s="361"/>
      <c r="AE47" s="362"/>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363" t="s">
        <v>25</v>
      </c>
      <c r="C52" s="363"/>
      <c r="D52" s="363"/>
      <c r="E52" s="363"/>
      <c r="F52" s="363"/>
      <c r="G52" s="363"/>
      <c r="H52" s="363"/>
      <c r="I52" s="363"/>
      <c r="J52" s="363"/>
      <c r="K52" s="363"/>
      <c r="L52" s="363" t="s">
        <v>25</v>
      </c>
      <c r="M52" s="363"/>
      <c r="N52" s="363"/>
      <c r="O52" s="363"/>
      <c r="P52" s="363"/>
      <c r="Q52" s="363"/>
      <c r="R52" s="363"/>
      <c r="S52" s="363"/>
      <c r="T52" s="363"/>
      <c r="U52" s="363"/>
      <c r="V52" s="363" t="s">
        <v>25</v>
      </c>
      <c r="W52" s="363"/>
      <c r="X52" s="363"/>
      <c r="Y52" s="363"/>
      <c r="Z52" s="363"/>
      <c r="AA52" s="363"/>
      <c r="AB52" s="363"/>
      <c r="AC52" s="363"/>
      <c r="AD52" s="363"/>
      <c r="AE52" s="363"/>
      <c r="AF52" s="37"/>
    </row>
    <row r="53" spans="1:32" ht="16.5">
      <c r="A53" s="37"/>
      <c r="B53" s="364" t="s">
        <v>15987</v>
      </c>
      <c r="C53" s="364"/>
      <c r="D53" s="364"/>
      <c r="E53" s="364"/>
      <c r="F53" s="364"/>
      <c r="G53" s="364"/>
      <c r="H53" s="364"/>
      <c r="I53" s="364"/>
      <c r="J53" s="364"/>
      <c r="K53" s="364"/>
      <c r="L53" s="364" t="s">
        <v>12454</v>
      </c>
      <c r="M53" s="364"/>
      <c r="N53" s="364"/>
      <c r="O53" s="364"/>
      <c r="P53" s="364"/>
      <c r="Q53" s="364"/>
      <c r="R53" s="364"/>
      <c r="S53" s="364"/>
      <c r="T53" s="364"/>
      <c r="U53" s="364"/>
      <c r="V53" s="364" t="s">
        <v>1253</v>
      </c>
      <c r="W53" s="364"/>
      <c r="X53" s="364"/>
      <c r="Y53" s="364"/>
      <c r="Z53" s="364"/>
      <c r="AA53" s="364"/>
      <c r="AB53" s="364"/>
      <c r="AC53" s="364"/>
      <c r="AD53" s="364"/>
      <c r="AE53" s="364"/>
      <c r="AF53" s="37"/>
    </row>
    <row r="54" spans="1:32" ht="15.75" customHeight="1">
      <c r="A54" s="37"/>
      <c r="B54" s="353" t="s">
        <v>15988</v>
      </c>
      <c r="C54" s="353"/>
      <c r="D54" s="353"/>
      <c r="E54" s="353"/>
      <c r="F54" s="353"/>
      <c r="G54" s="353"/>
      <c r="H54" s="353"/>
      <c r="I54" s="353"/>
      <c r="J54" s="353"/>
      <c r="K54" s="353"/>
      <c r="L54" s="353" t="s">
        <v>12455</v>
      </c>
      <c r="M54" s="353"/>
      <c r="N54" s="353"/>
      <c r="O54" s="353"/>
      <c r="P54" s="353"/>
      <c r="Q54" s="353"/>
      <c r="R54" s="353"/>
      <c r="S54" s="353"/>
      <c r="T54" s="353"/>
      <c r="U54" s="353"/>
      <c r="V54" s="353" t="s">
        <v>1254</v>
      </c>
      <c r="W54" s="353"/>
      <c r="X54" s="353"/>
      <c r="Y54" s="353"/>
      <c r="Z54" s="353"/>
      <c r="AA54" s="353"/>
      <c r="AB54" s="353"/>
      <c r="AC54" s="353"/>
      <c r="AD54" s="353"/>
      <c r="AE54" s="353"/>
      <c r="AF54" s="37"/>
    </row>
    <row r="55" spans="1:32" ht="26.25" customHeight="1">
      <c r="A55" s="37"/>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1265</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1244</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23">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C29:E29"/>
    <mergeCell ref="F32:H32"/>
    <mergeCell ref="C33:E33"/>
    <mergeCell ref="F29:H29"/>
    <mergeCell ref="I32:L32"/>
    <mergeCell ref="I33:L33"/>
    <mergeCell ref="C32:E32"/>
    <mergeCell ref="C31:E31"/>
    <mergeCell ref="F31:H31"/>
    <mergeCell ref="I31:L31"/>
    <mergeCell ref="C30:E30"/>
    <mergeCell ref="I30:L30"/>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s>
  <hyperlinks>
    <hyperlink ref="C38:E38" location="'CDI '!A1" display="'CDI '!A1"/>
    <hyperlink ref="C39:E39" location="'TRL BS'!A1" display="'TRL BS'!A1"/>
    <hyperlink ref="C21:E21" location="'CUT BS'!A1" display="'CUT BS'!A1"/>
    <hyperlink ref="F38:H38" location="'CUT BS'!A1" display="'CUT BS'!A1"/>
    <hyperlink ref="F39:H39" location="'TRL USD'!A1" display="'TRL USD'!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79"/>
  <sheetViews>
    <sheetView showGridLines="0" view="pageBreakPreview" zoomScale="115" zoomScaleNormal="100" zoomScaleSheetLayoutView="115" workbookViewId="0">
      <pane ySplit="8" topLeftCell="A9" activePane="bottomLeft" state="frozen"/>
      <selection activeCell="G12" sqref="G12:K12"/>
      <selection pane="bottomLeft" activeCell="H77" sqref="H77"/>
    </sheetView>
  </sheetViews>
  <sheetFormatPr baseColWidth="10" defaultRowHeight="12.75"/>
  <cols>
    <col min="1" max="1" width="7" style="176" customWidth="1"/>
    <col min="2" max="2" width="6.140625" style="176" customWidth="1"/>
    <col min="3" max="3" width="60" style="180" customWidth="1"/>
    <col min="4" max="4" width="16.5703125" style="222" bestFit="1" customWidth="1"/>
    <col min="5" max="5" width="15.85546875" style="222" bestFit="1" customWidth="1"/>
    <col min="6" max="6" width="15.42578125" style="222" bestFit="1" customWidth="1"/>
    <col min="7" max="7" width="18.42578125" style="222" bestFit="1" customWidth="1"/>
    <col min="8" max="8" width="18.28515625" style="222" bestFit="1" customWidth="1"/>
    <col min="9" max="16384" width="11.42578125" style="176"/>
  </cols>
  <sheetData>
    <row r="1" spans="1:9" s="168" customFormat="1">
      <c r="A1" s="205" t="s">
        <v>37</v>
      </c>
      <c r="B1" s="202"/>
      <c r="C1" s="202"/>
      <c r="D1" s="215"/>
      <c r="E1" s="215"/>
      <c r="F1" s="215"/>
      <c r="G1" s="215"/>
      <c r="H1" s="215"/>
      <c r="I1" s="213"/>
    </row>
    <row r="2" spans="1:9" s="168" customFormat="1">
      <c r="A2" s="205" t="s">
        <v>38</v>
      </c>
      <c r="B2" s="202"/>
      <c r="C2" s="202"/>
      <c r="D2" s="215"/>
      <c r="E2" s="215"/>
      <c r="F2" s="215"/>
      <c r="G2" s="215"/>
      <c r="H2" s="215"/>
      <c r="I2" s="213"/>
    </row>
    <row r="3" spans="1:9" s="168" customFormat="1">
      <c r="A3" s="202" t="s">
        <v>39</v>
      </c>
      <c r="B3" s="202"/>
      <c r="C3" s="202"/>
      <c r="D3" s="215"/>
      <c r="E3" s="215"/>
      <c r="F3" s="215"/>
      <c r="G3" s="215"/>
      <c r="H3" s="215"/>
      <c r="I3" s="213"/>
    </row>
    <row r="4" spans="1:9" s="168" customFormat="1">
      <c r="A4" s="206" t="str">
        <f>+'CUT MN'!A4</f>
        <v>CORRESPONDIENTE AL PERIODO DE ENERO A SEPTIEMBRE DE 2018</v>
      </c>
      <c r="B4" s="214"/>
      <c r="C4" s="214"/>
      <c r="D4" s="216"/>
      <c r="E4" s="216"/>
      <c r="F4" s="216"/>
      <c r="G4" s="216"/>
      <c r="H4" s="216"/>
      <c r="I4" s="214"/>
    </row>
    <row r="5" spans="1:9" s="168" customFormat="1" ht="9" customHeight="1">
      <c r="A5" s="111" t="str">
        <f>+'CUT MN'!A5</f>
        <v>ACTUALIZADO AL : 4 de Octubre de 2018</v>
      </c>
      <c r="B5" s="135"/>
      <c r="C5" s="136"/>
      <c r="D5" s="139"/>
      <c r="E5" s="139"/>
      <c r="F5" s="217"/>
      <c r="G5" s="218"/>
      <c r="H5" s="218"/>
      <c r="I5" s="140"/>
    </row>
    <row r="6" spans="1:9" s="168" customFormat="1">
      <c r="A6" s="169"/>
      <c r="B6" s="170"/>
      <c r="C6" s="171"/>
      <c r="D6" s="219"/>
      <c r="E6" s="219"/>
      <c r="F6" s="219"/>
      <c r="G6" s="219"/>
      <c r="H6" s="228"/>
    </row>
    <row r="7" spans="1:9" s="168" customFormat="1">
      <c r="C7" s="172"/>
      <c r="D7" s="388" t="s">
        <v>1283</v>
      </c>
      <c r="E7" s="388"/>
      <c r="F7" s="388"/>
      <c r="G7" s="388"/>
      <c r="H7" s="229"/>
    </row>
    <row r="8" spans="1:9" ht="18.75" customHeight="1">
      <c r="A8" s="173" t="s">
        <v>1344</v>
      </c>
      <c r="B8" s="175" t="s">
        <v>1345</v>
      </c>
      <c r="C8" s="174" t="s">
        <v>1356</v>
      </c>
      <c r="D8" s="220" t="s">
        <v>1308</v>
      </c>
      <c r="E8" s="220" t="s">
        <v>1309</v>
      </c>
      <c r="F8" s="220" t="s">
        <v>1310</v>
      </c>
      <c r="G8" s="220" t="s">
        <v>1311</v>
      </c>
      <c r="H8" s="230" t="s">
        <v>1357</v>
      </c>
    </row>
    <row r="9" spans="1:9">
      <c r="A9" s="177">
        <v>15</v>
      </c>
      <c r="B9" s="177">
        <v>2</v>
      </c>
      <c r="C9" s="178" t="s">
        <v>45</v>
      </c>
      <c r="D9" s="179">
        <v>74041612.340000004</v>
      </c>
      <c r="E9" s="179">
        <v>0</v>
      </c>
      <c r="F9" s="179">
        <v>0</v>
      </c>
      <c r="G9" s="179">
        <v>0</v>
      </c>
      <c r="H9" s="221">
        <v>74041612.340000004</v>
      </c>
    </row>
    <row r="10" spans="1:9">
      <c r="A10" s="177">
        <v>16</v>
      </c>
      <c r="B10" s="177">
        <v>1</v>
      </c>
      <c r="C10" s="178" t="s">
        <v>46</v>
      </c>
      <c r="D10" s="179">
        <v>16989.68</v>
      </c>
      <c r="E10" s="179">
        <v>0</v>
      </c>
      <c r="F10" s="179">
        <v>3844243.24</v>
      </c>
      <c r="G10" s="179">
        <v>0</v>
      </c>
      <c r="H10" s="221">
        <v>3861232.9200000004</v>
      </c>
    </row>
    <row r="11" spans="1:9">
      <c r="A11" s="177">
        <v>16</v>
      </c>
      <c r="B11" s="177">
        <v>3</v>
      </c>
      <c r="C11" s="178" t="s">
        <v>46</v>
      </c>
      <c r="D11" s="179">
        <v>0</v>
      </c>
      <c r="E11" s="179">
        <v>0</v>
      </c>
      <c r="F11" s="179">
        <v>171192.7</v>
      </c>
      <c r="G11" s="179">
        <v>0</v>
      </c>
      <c r="H11" s="221">
        <v>171192.7</v>
      </c>
    </row>
    <row r="12" spans="1:9">
      <c r="A12" s="177">
        <v>20</v>
      </c>
      <c r="B12" s="177">
        <v>1</v>
      </c>
      <c r="C12" s="178" t="s">
        <v>47</v>
      </c>
      <c r="D12" s="179">
        <v>0</v>
      </c>
      <c r="E12" s="179">
        <v>0</v>
      </c>
      <c r="F12" s="179">
        <v>22385892.709999997</v>
      </c>
      <c r="G12" s="179">
        <v>0</v>
      </c>
      <c r="H12" s="221">
        <v>22385892.709999997</v>
      </c>
    </row>
    <row r="13" spans="1:9">
      <c r="A13" s="177">
        <v>20</v>
      </c>
      <c r="B13" s="177">
        <v>2</v>
      </c>
      <c r="C13" s="178" t="s">
        <v>47</v>
      </c>
      <c r="D13" s="179">
        <v>0</v>
      </c>
      <c r="E13" s="179">
        <v>0</v>
      </c>
      <c r="F13" s="179">
        <v>100566</v>
      </c>
      <c r="G13" s="179">
        <v>0</v>
      </c>
      <c r="H13" s="221">
        <v>100566</v>
      </c>
    </row>
    <row r="14" spans="1:9">
      <c r="A14" s="177">
        <v>20</v>
      </c>
      <c r="B14" s="177">
        <v>3</v>
      </c>
      <c r="C14" s="178" t="s">
        <v>47</v>
      </c>
      <c r="D14" s="179">
        <v>0</v>
      </c>
      <c r="E14" s="179">
        <v>0</v>
      </c>
      <c r="F14" s="179">
        <v>784847.72</v>
      </c>
      <c r="G14" s="179">
        <v>0</v>
      </c>
      <c r="H14" s="221">
        <v>784847.72</v>
      </c>
    </row>
    <row r="15" spans="1:9">
      <c r="A15" s="177">
        <v>20</v>
      </c>
      <c r="B15" s="177">
        <v>4</v>
      </c>
      <c r="C15" s="178" t="s">
        <v>47</v>
      </c>
      <c r="D15" s="179">
        <v>0</v>
      </c>
      <c r="E15" s="179">
        <v>0</v>
      </c>
      <c r="F15" s="179">
        <v>571270.21</v>
      </c>
      <c r="G15" s="179">
        <v>0</v>
      </c>
      <c r="H15" s="221">
        <v>571270.21</v>
      </c>
    </row>
    <row r="16" spans="1:9">
      <c r="A16" s="177">
        <v>20</v>
      </c>
      <c r="B16" s="177">
        <v>5</v>
      </c>
      <c r="C16" s="178" t="s">
        <v>47</v>
      </c>
      <c r="D16" s="179">
        <v>0</v>
      </c>
      <c r="E16" s="179">
        <v>0</v>
      </c>
      <c r="F16" s="179">
        <v>941043.88</v>
      </c>
      <c r="G16" s="179">
        <v>0</v>
      </c>
      <c r="H16" s="221">
        <v>941043.88</v>
      </c>
    </row>
    <row r="17" spans="1:8">
      <c r="A17" s="177">
        <v>25</v>
      </c>
      <c r="B17" s="177">
        <v>5</v>
      </c>
      <c r="C17" s="178" t="s">
        <v>48</v>
      </c>
      <c r="D17" s="179">
        <v>3690</v>
      </c>
      <c r="E17" s="179">
        <v>0</v>
      </c>
      <c r="F17" s="179">
        <v>0</v>
      </c>
      <c r="G17" s="179">
        <v>0</v>
      </c>
      <c r="H17" s="221">
        <v>3690</v>
      </c>
    </row>
    <row r="18" spans="1:8">
      <c r="A18" s="177">
        <v>30</v>
      </c>
      <c r="B18" s="177">
        <v>1</v>
      </c>
      <c r="C18" s="178" t="s">
        <v>6645</v>
      </c>
      <c r="D18" s="179">
        <v>6800000</v>
      </c>
      <c r="E18" s="179">
        <v>0</v>
      </c>
      <c r="F18" s="179">
        <v>0</v>
      </c>
      <c r="G18" s="179">
        <v>0</v>
      </c>
      <c r="H18" s="221">
        <v>6800000</v>
      </c>
    </row>
    <row r="19" spans="1:8">
      <c r="A19" s="177">
        <v>46</v>
      </c>
      <c r="B19" s="177">
        <v>2</v>
      </c>
      <c r="C19" s="178" t="s">
        <v>51</v>
      </c>
      <c r="D19" s="179">
        <v>8591921.5899999999</v>
      </c>
      <c r="E19" s="179">
        <v>0</v>
      </c>
      <c r="F19" s="179">
        <v>5208295.33</v>
      </c>
      <c r="G19" s="179">
        <v>0</v>
      </c>
      <c r="H19" s="221">
        <v>13800216.92</v>
      </c>
    </row>
    <row r="20" spans="1:8">
      <c r="A20" s="177">
        <v>47</v>
      </c>
      <c r="B20" s="177">
        <v>26</v>
      </c>
      <c r="C20" s="178" t="s">
        <v>52</v>
      </c>
      <c r="D20" s="179">
        <v>0</v>
      </c>
      <c r="E20" s="179">
        <v>0</v>
      </c>
      <c r="F20" s="179">
        <v>289124.06</v>
      </c>
      <c r="G20" s="179">
        <v>0</v>
      </c>
      <c r="H20" s="221">
        <v>289124.06</v>
      </c>
    </row>
    <row r="21" spans="1:8">
      <c r="A21" s="177">
        <v>48</v>
      </c>
      <c r="B21" s="177">
        <v>1</v>
      </c>
      <c r="C21" s="178" t="s">
        <v>53</v>
      </c>
      <c r="D21" s="179">
        <v>0</v>
      </c>
      <c r="E21" s="179">
        <v>0</v>
      </c>
      <c r="F21" s="179">
        <v>254188</v>
      </c>
      <c r="G21" s="179">
        <v>0</v>
      </c>
      <c r="H21" s="221">
        <v>254188</v>
      </c>
    </row>
    <row r="22" spans="1:8">
      <c r="A22" s="177">
        <v>52</v>
      </c>
      <c r="B22" s="177">
        <v>1</v>
      </c>
      <c r="C22" s="178" t="s">
        <v>56</v>
      </c>
      <c r="D22" s="179">
        <v>0</v>
      </c>
      <c r="E22" s="179">
        <v>0</v>
      </c>
      <c r="F22" s="179">
        <v>36762.11</v>
      </c>
      <c r="G22" s="179">
        <v>0</v>
      </c>
      <c r="H22" s="221">
        <v>36762.11</v>
      </c>
    </row>
    <row r="23" spans="1:8">
      <c r="A23" s="177">
        <v>66</v>
      </c>
      <c r="B23" s="177">
        <v>2</v>
      </c>
      <c r="C23" s="178" t="s">
        <v>57</v>
      </c>
      <c r="D23" s="179">
        <v>0</v>
      </c>
      <c r="E23" s="179">
        <v>0</v>
      </c>
      <c r="F23" s="179">
        <v>10447.5</v>
      </c>
      <c r="G23" s="179">
        <v>0</v>
      </c>
      <c r="H23" s="221">
        <v>10447.5</v>
      </c>
    </row>
    <row r="24" spans="1:8">
      <c r="A24" s="177">
        <v>70</v>
      </c>
      <c r="B24" s="177">
        <v>1</v>
      </c>
      <c r="C24" s="178" t="s">
        <v>58</v>
      </c>
      <c r="D24" s="208">
        <v>110369</v>
      </c>
      <c r="E24" s="179">
        <v>0</v>
      </c>
      <c r="F24" s="208">
        <v>0</v>
      </c>
      <c r="G24" s="208">
        <v>0</v>
      </c>
      <c r="H24" s="221">
        <v>110369</v>
      </c>
    </row>
    <row r="25" spans="1:8">
      <c r="A25" s="177">
        <v>78</v>
      </c>
      <c r="B25" s="177">
        <v>3</v>
      </c>
      <c r="C25" s="178" t="s">
        <v>15971</v>
      </c>
      <c r="D25" s="208">
        <v>0</v>
      </c>
      <c r="E25" s="179">
        <v>0</v>
      </c>
      <c r="F25" s="208">
        <v>1</v>
      </c>
      <c r="G25" s="208">
        <v>0</v>
      </c>
      <c r="H25" s="221">
        <v>1</v>
      </c>
    </row>
    <row r="26" spans="1:8">
      <c r="A26" s="177">
        <v>86</v>
      </c>
      <c r="B26" s="177">
        <v>8</v>
      </c>
      <c r="C26" s="178" t="s">
        <v>62</v>
      </c>
      <c r="D26" s="208">
        <v>1034006</v>
      </c>
      <c r="E26" s="179">
        <v>0</v>
      </c>
      <c r="F26" s="208">
        <v>0</v>
      </c>
      <c r="G26" s="208">
        <v>0</v>
      </c>
      <c r="H26" s="221">
        <v>1034006</v>
      </c>
    </row>
    <row r="27" spans="1:8">
      <c r="A27" s="177" t="s">
        <v>619</v>
      </c>
      <c r="B27" s="177">
        <v>2</v>
      </c>
      <c r="C27" s="178" t="s">
        <v>1239</v>
      </c>
      <c r="D27" s="208">
        <v>165420654.20999998</v>
      </c>
      <c r="E27" s="179">
        <v>0</v>
      </c>
      <c r="F27" s="208">
        <v>0</v>
      </c>
      <c r="G27" s="208">
        <v>0</v>
      </c>
      <c r="H27" s="221">
        <v>165420654.20999998</v>
      </c>
    </row>
    <row r="28" spans="1:8">
      <c r="A28" s="177" t="s">
        <v>620</v>
      </c>
      <c r="B28" s="177">
        <v>3</v>
      </c>
      <c r="C28" s="178" t="s">
        <v>15972</v>
      </c>
      <c r="D28" s="208">
        <v>0</v>
      </c>
      <c r="E28" s="179">
        <v>1063196750</v>
      </c>
      <c r="F28" s="208">
        <v>0</v>
      </c>
      <c r="G28" s="208">
        <v>0</v>
      </c>
      <c r="H28" s="221">
        <v>1063196750</v>
      </c>
    </row>
    <row r="29" spans="1:8">
      <c r="A29" s="177" t="s">
        <v>622</v>
      </c>
      <c r="B29" s="177">
        <v>4</v>
      </c>
      <c r="C29" s="178" t="s">
        <v>12397</v>
      </c>
      <c r="D29" s="208">
        <v>0</v>
      </c>
      <c r="E29" s="179">
        <v>897014.4</v>
      </c>
      <c r="F29" s="208">
        <v>0</v>
      </c>
      <c r="G29" s="208">
        <v>0</v>
      </c>
      <c r="H29" s="221">
        <v>897014.4</v>
      </c>
    </row>
    <row r="30" spans="1:8" ht="12" customHeight="1">
      <c r="A30" s="177">
        <v>108</v>
      </c>
      <c r="B30" s="177">
        <v>1</v>
      </c>
      <c r="C30" s="178" t="s">
        <v>66</v>
      </c>
      <c r="D30" s="208">
        <v>0</v>
      </c>
      <c r="E30" s="179">
        <v>0</v>
      </c>
      <c r="F30" s="208">
        <v>0</v>
      </c>
      <c r="G30" s="208">
        <v>119005</v>
      </c>
      <c r="H30" s="221">
        <v>119005</v>
      </c>
    </row>
    <row r="31" spans="1:8">
      <c r="A31" s="177">
        <v>109</v>
      </c>
      <c r="B31" s="177">
        <v>1</v>
      </c>
      <c r="C31" s="178" t="s">
        <v>1280</v>
      </c>
      <c r="D31" s="208">
        <v>0</v>
      </c>
      <c r="E31" s="179">
        <v>0</v>
      </c>
      <c r="F31" s="208">
        <v>0</v>
      </c>
      <c r="G31" s="208">
        <v>14554.150000000001</v>
      </c>
      <c r="H31" s="221">
        <v>14554.150000000001</v>
      </c>
    </row>
    <row r="32" spans="1:8">
      <c r="A32" s="177">
        <v>117</v>
      </c>
      <c r="B32" s="177">
        <v>1</v>
      </c>
      <c r="C32" s="178" t="s">
        <v>72</v>
      </c>
      <c r="D32" s="208">
        <v>0</v>
      </c>
      <c r="E32" s="179">
        <v>0</v>
      </c>
      <c r="F32" s="208">
        <v>0</v>
      </c>
      <c r="G32" s="208">
        <v>3192782.8699999996</v>
      </c>
      <c r="H32" s="221">
        <v>3192782.8699999996</v>
      </c>
    </row>
    <row r="33" spans="1:8">
      <c r="A33" s="177">
        <v>121</v>
      </c>
      <c r="B33" s="177">
        <v>1</v>
      </c>
      <c r="C33" s="178" t="s">
        <v>724</v>
      </c>
      <c r="D33" s="208">
        <v>39470</v>
      </c>
      <c r="E33" s="179">
        <v>0</v>
      </c>
      <c r="F33" s="208">
        <v>0</v>
      </c>
      <c r="G33" s="208">
        <v>0</v>
      </c>
      <c r="H33" s="221">
        <v>39470</v>
      </c>
    </row>
    <row r="34" spans="1:8">
      <c r="A34" s="177">
        <v>129</v>
      </c>
      <c r="B34" s="177">
        <v>1</v>
      </c>
      <c r="C34" s="178" t="s">
        <v>76</v>
      </c>
      <c r="D34" s="208">
        <v>0</v>
      </c>
      <c r="E34" s="208">
        <v>0</v>
      </c>
      <c r="F34" s="208">
        <v>0</v>
      </c>
      <c r="G34" s="208">
        <v>1445930.2</v>
      </c>
      <c r="H34" s="221">
        <v>1445930.2</v>
      </c>
    </row>
    <row r="35" spans="1:8">
      <c r="A35" s="177">
        <v>130</v>
      </c>
      <c r="B35" s="177">
        <v>1</v>
      </c>
      <c r="C35" s="178" t="s">
        <v>77</v>
      </c>
      <c r="D35" s="208">
        <v>0</v>
      </c>
      <c r="E35" s="208">
        <v>0</v>
      </c>
      <c r="F35" s="208">
        <v>0</v>
      </c>
      <c r="G35" s="208">
        <v>1914672.19</v>
      </c>
      <c r="H35" s="221">
        <v>1914672.19</v>
      </c>
    </row>
    <row r="36" spans="1:8">
      <c r="A36" s="177">
        <v>133</v>
      </c>
      <c r="B36" s="177">
        <v>1</v>
      </c>
      <c r="C36" s="178" t="s">
        <v>79</v>
      </c>
      <c r="D36" s="208">
        <v>0</v>
      </c>
      <c r="E36" s="208">
        <v>0</v>
      </c>
      <c r="F36" s="208">
        <v>0</v>
      </c>
      <c r="G36" s="208">
        <v>762494.03</v>
      </c>
      <c r="H36" s="221">
        <v>762494.03</v>
      </c>
    </row>
    <row r="37" spans="1:8">
      <c r="A37" s="177">
        <v>134</v>
      </c>
      <c r="B37" s="177">
        <v>1</v>
      </c>
      <c r="C37" s="178" t="s">
        <v>80</v>
      </c>
      <c r="D37" s="208">
        <v>0</v>
      </c>
      <c r="E37" s="208">
        <v>0</v>
      </c>
      <c r="F37" s="208">
        <v>0</v>
      </c>
      <c r="G37" s="208">
        <v>78885964.409999996</v>
      </c>
      <c r="H37" s="221">
        <v>78885964.409999996</v>
      </c>
    </row>
    <row r="38" spans="1:8">
      <c r="A38" s="177">
        <v>163</v>
      </c>
      <c r="B38" s="177">
        <v>1</v>
      </c>
      <c r="C38" s="178" t="s">
        <v>102</v>
      </c>
      <c r="D38" s="208">
        <v>0</v>
      </c>
      <c r="E38" s="208">
        <v>0</v>
      </c>
      <c r="F38" s="208">
        <v>0</v>
      </c>
      <c r="G38" s="208">
        <v>2603950.5099999998</v>
      </c>
      <c r="H38" s="221">
        <v>2603950.5099999998</v>
      </c>
    </row>
    <row r="39" spans="1:8">
      <c r="A39" s="177">
        <v>222</v>
      </c>
      <c r="B39" s="177">
        <v>1</v>
      </c>
      <c r="C39" s="178" t="s">
        <v>118</v>
      </c>
      <c r="D39" s="208">
        <v>1695728.05</v>
      </c>
      <c r="E39" s="208">
        <v>0</v>
      </c>
      <c r="F39" s="208">
        <v>0</v>
      </c>
      <c r="G39" s="208">
        <v>1506163.4100000001</v>
      </c>
      <c r="H39" s="221">
        <v>3201891.46</v>
      </c>
    </row>
    <row r="40" spans="1:8">
      <c r="A40" s="177">
        <v>223</v>
      </c>
      <c r="B40" s="177">
        <v>1</v>
      </c>
      <c r="C40" s="178" t="s">
        <v>119</v>
      </c>
      <c r="D40" s="208">
        <v>3638205.46</v>
      </c>
      <c r="E40" s="208">
        <v>0</v>
      </c>
      <c r="F40" s="208">
        <v>0</v>
      </c>
      <c r="G40" s="208">
        <v>0</v>
      </c>
      <c r="H40" s="221">
        <v>3638205.46</v>
      </c>
    </row>
    <row r="41" spans="1:8">
      <c r="A41" s="177">
        <v>225</v>
      </c>
      <c r="B41" s="177">
        <v>1</v>
      </c>
      <c r="C41" s="178" t="s">
        <v>121</v>
      </c>
      <c r="D41" s="208">
        <v>31802.7</v>
      </c>
      <c r="E41" s="208">
        <v>0</v>
      </c>
      <c r="F41" s="208">
        <v>0</v>
      </c>
      <c r="G41" s="208">
        <v>0</v>
      </c>
      <c r="H41" s="221">
        <v>31802.7</v>
      </c>
    </row>
    <row r="42" spans="1:8">
      <c r="A42" s="177">
        <v>234</v>
      </c>
      <c r="B42" s="177">
        <v>1</v>
      </c>
      <c r="C42" s="178" t="s">
        <v>1281</v>
      </c>
      <c r="D42" s="208">
        <v>0</v>
      </c>
      <c r="E42" s="208">
        <v>0</v>
      </c>
      <c r="F42" s="208">
        <v>0</v>
      </c>
      <c r="G42" s="208">
        <v>1045209.04</v>
      </c>
      <c r="H42" s="221">
        <v>1045209.04</v>
      </c>
    </row>
    <row r="43" spans="1:8">
      <c r="A43" s="177">
        <v>249</v>
      </c>
      <c r="B43" s="177">
        <v>1</v>
      </c>
      <c r="C43" s="178" t="s">
        <v>131</v>
      </c>
      <c r="D43" s="208">
        <v>0</v>
      </c>
      <c r="E43" s="208">
        <v>0</v>
      </c>
      <c r="F43" s="208">
        <v>0</v>
      </c>
      <c r="G43" s="208">
        <v>323556</v>
      </c>
      <c r="H43" s="221">
        <v>323556</v>
      </c>
    </row>
    <row r="44" spans="1:8">
      <c r="A44" s="177">
        <v>251</v>
      </c>
      <c r="B44" s="177">
        <v>1</v>
      </c>
      <c r="C44" s="178" t="s">
        <v>777</v>
      </c>
      <c r="D44" s="208">
        <v>0</v>
      </c>
      <c r="E44" s="208">
        <v>0</v>
      </c>
      <c r="F44" s="208">
        <v>0</v>
      </c>
      <c r="G44" s="208">
        <v>5838066.5599999996</v>
      </c>
      <c r="H44" s="221">
        <v>5838066.5599999996</v>
      </c>
    </row>
    <row r="45" spans="1:8">
      <c r="A45" s="177">
        <v>266</v>
      </c>
      <c r="B45" s="177">
        <v>2</v>
      </c>
      <c r="C45" s="178" t="s">
        <v>137</v>
      </c>
      <c r="D45" s="208">
        <v>2674182</v>
      </c>
      <c r="E45" s="208">
        <v>0</v>
      </c>
      <c r="F45" s="208">
        <v>0</v>
      </c>
      <c r="G45" s="208">
        <v>0</v>
      </c>
      <c r="H45" s="221">
        <v>2674182</v>
      </c>
    </row>
    <row r="46" spans="1:8">
      <c r="A46" s="177">
        <v>269</v>
      </c>
      <c r="B46" s="177">
        <v>2</v>
      </c>
      <c r="C46" s="178" t="s">
        <v>140</v>
      </c>
      <c r="D46" s="208">
        <v>0</v>
      </c>
      <c r="E46" s="208">
        <v>0</v>
      </c>
      <c r="F46" s="208">
        <v>0</v>
      </c>
      <c r="G46" s="208">
        <v>65029</v>
      </c>
      <c r="H46" s="221">
        <v>65029</v>
      </c>
    </row>
    <row r="47" spans="1:8">
      <c r="A47" s="177">
        <v>273</v>
      </c>
      <c r="B47" s="177">
        <v>1</v>
      </c>
      <c r="C47" s="178" t="s">
        <v>144</v>
      </c>
      <c r="D47" s="208">
        <v>179414</v>
      </c>
      <c r="E47" s="208">
        <v>0</v>
      </c>
      <c r="F47" s="208">
        <v>0</v>
      </c>
      <c r="G47" s="208">
        <v>0</v>
      </c>
      <c r="H47" s="221">
        <v>179414</v>
      </c>
    </row>
    <row r="48" spans="1:8">
      <c r="A48" s="177">
        <v>283</v>
      </c>
      <c r="B48" s="177">
        <v>1</v>
      </c>
      <c r="C48" s="178" t="s">
        <v>146</v>
      </c>
      <c r="D48" s="208">
        <v>2054701.48</v>
      </c>
      <c r="E48" s="208">
        <v>0</v>
      </c>
      <c r="F48" s="208">
        <v>0</v>
      </c>
      <c r="G48" s="208">
        <v>0</v>
      </c>
      <c r="H48" s="221">
        <v>2054701.48</v>
      </c>
    </row>
    <row r="49" spans="1:8">
      <c r="A49" s="177">
        <v>287</v>
      </c>
      <c r="B49" s="177">
        <v>10</v>
      </c>
      <c r="C49" s="178" t="s">
        <v>147</v>
      </c>
      <c r="D49" s="208">
        <v>198562.73</v>
      </c>
      <c r="E49" s="208">
        <v>0</v>
      </c>
      <c r="F49" s="208">
        <v>0</v>
      </c>
      <c r="G49" s="208">
        <v>0</v>
      </c>
      <c r="H49" s="221">
        <v>198562.73</v>
      </c>
    </row>
    <row r="50" spans="1:8">
      <c r="A50" s="177">
        <v>291</v>
      </c>
      <c r="B50" s="177">
        <v>1</v>
      </c>
      <c r="C50" s="178" t="s">
        <v>151</v>
      </c>
      <c r="D50" s="208">
        <v>149601194.88000005</v>
      </c>
      <c r="E50" s="208">
        <v>0</v>
      </c>
      <c r="F50" s="208">
        <v>0</v>
      </c>
      <c r="G50" s="208">
        <v>0</v>
      </c>
      <c r="H50" s="221">
        <v>149601194.88000005</v>
      </c>
    </row>
    <row r="51" spans="1:8">
      <c r="A51" s="177">
        <v>292</v>
      </c>
      <c r="B51" s="177">
        <v>1</v>
      </c>
      <c r="C51" s="178" t="s">
        <v>152</v>
      </c>
      <c r="D51" s="208">
        <v>0</v>
      </c>
      <c r="E51" s="208">
        <v>0</v>
      </c>
      <c r="F51" s="208">
        <v>0</v>
      </c>
      <c r="G51" s="208">
        <v>488068.28</v>
      </c>
      <c r="H51" s="221">
        <v>488068.28</v>
      </c>
    </row>
    <row r="52" spans="1:8">
      <c r="A52" s="177">
        <v>293</v>
      </c>
      <c r="B52" s="177">
        <v>1</v>
      </c>
      <c r="C52" s="178" t="s">
        <v>153</v>
      </c>
      <c r="D52" s="208">
        <v>0</v>
      </c>
      <c r="E52" s="208">
        <v>0</v>
      </c>
      <c r="F52" s="208">
        <v>0</v>
      </c>
      <c r="G52" s="208">
        <v>1545</v>
      </c>
      <c r="H52" s="221">
        <v>1545</v>
      </c>
    </row>
    <row r="53" spans="1:8">
      <c r="A53" s="177">
        <v>293</v>
      </c>
      <c r="B53" s="177">
        <v>3</v>
      </c>
      <c r="C53" s="178" t="s">
        <v>153</v>
      </c>
      <c r="D53" s="208">
        <v>0</v>
      </c>
      <c r="E53" s="208">
        <v>0</v>
      </c>
      <c r="F53" s="208">
        <v>0</v>
      </c>
      <c r="G53" s="208">
        <v>830</v>
      </c>
      <c r="H53" s="221">
        <v>830</v>
      </c>
    </row>
    <row r="54" spans="1:8">
      <c r="A54" s="177">
        <v>293</v>
      </c>
      <c r="B54" s="177">
        <v>4</v>
      </c>
      <c r="C54" s="178" t="s">
        <v>153</v>
      </c>
      <c r="D54" s="208">
        <v>0</v>
      </c>
      <c r="E54" s="208">
        <v>0</v>
      </c>
      <c r="F54" s="208">
        <v>0</v>
      </c>
      <c r="G54" s="208">
        <v>106203.7</v>
      </c>
      <c r="H54" s="221">
        <v>106203.7</v>
      </c>
    </row>
    <row r="55" spans="1:8" ht="25.5">
      <c r="A55" s="177">
        <v>310</v>
      </c>
      <c r="B55" s="177">
        <v>1</v>
      </c>
      <c r="C55" s="178" t="s">
        <v>168</v>
      </c>
      <c r="D55" s="208">
        <v>18962.55</v>
      </c>
      <c r="E55" s="208">
        <v>0</v>
      </c>
      <c r="F55" s="208">
        <v>0</v>
      </c>
      <c r="G55" s="208">
        <v>287360906.81999999</v>
      </c>
      <c r="H55" s="221">
        <v>287379869.37</v>
      </c>
    </row>
    <row r="56" spans="1:8">
      <c r="A56" s="177">
        <v>312</v>
      </c>
      <c r="B56" s="177">
        <v>1</v>
      </c>
      <c r="C56" s="178" t="s">
        <v>170</v>
      </c>
      <c r="D56" s="208">
        <v>0</v>
      </c>
      <c r="E56" s="208">
        <v>0</v>
      </c>
      <c r="F56" s="208">
        <v>0</v>
      </c>
      <c r="G56" s="208">
        <v>40767185.419999994</v>
      </c>
      <c r="H56" s="221">
        <v>40767185.419999994</v>
      </c>
    </row>
    <row r="57" spans="1:8">
      <c r="A57" s="177">
        <v>344</v>
      </c>
      <c r="B57" s="177">
        <v>1</v>
      </c>
      <c r="C57" s="178" t="s">
        <v>179</v>
      </c>
      <c r="D57" s="208">
        <v>2300000</v>
      </c>
      <c r="E57" s="208">
        <v>0</v>
      </c>
      <c r="F57" s="208">
        <v>0</v>
      </c>
      <c r="G57" s="208">
        <v>0</v>
      </c>
      <c r="H57" s="221">
        <v>2300000</v>
      </c>
    </row>
    <row r="58" spans="1:8">
      <c r="A58" s="177">
        <v>347</v>
      </c>
      <c r="B58" s="177">
        <v>1</v>
      </c>
      <c r="C58" s="178" t="s">
        <v>182</v>
      </c>
      <c r="D58" s="208">
        <v>0</v>
      </c>
      <c r="E58" s="208">
        <v>0</v>
      </c>
      <c r="F58" s="208">
        <v>0</v>
      </c>
      <c r="G58" s="208">
        <v>45569</v>
      </c>
      <c r="H58" s="221">
        <v>45569</v>
      </c>
    </row>
    <row r="59" spans="1:8">
      <c r="A59" s="177">
        <v>385</v>
      </c>
      <c r="B59" s="177">
        <v>1</v>
      </c>
      <c r="C59" s="178" t="s">
        <v>15973</v>
      </c>
      <c r="D59" s="208">
        <v>27500000</v>
      </c>
      <c r="E59" s="208">
        <v>0</v>
      </c>
      <c r="F59" s="208">
        <v>0</v>
      </c>
      <c r="G59" s="208">
        <v>0</v>
      </c>
      <c r="H59" s="221">
        <v>27500000</v>
      </c>
    </row>
    <row r="60" spans="1:8">
      <c r="A60" s="177">
        <v>512</v>
      </c>
      <c r="B60" s="177">
        <v>2</v>
      </c>
      <c r="C60" s="178" t="s">
        <v>15974</v>
      </c>
      <c r="D60" s="208">
        <v>0</v>
      </c>
      <c r="E60" s="208">
        <v>0</v>
      </c>
      <c r="F60" s="208">
        <v>0</v>
      </c>
      <c r="G60" s="208">
        <v>700601.7</v>
      </c>
      <c r="H60" s="221">
        <v>700601.7</v>
      </c>
    </row>
    <row r="61" spans="1:8">
      <c r="A61" s="177">
        <v>522</v>
      </c>
      <c r="B61" s="177">
        <v>1</v>
      </c>
      <c r="C61" s="178" t="s">
        <v>205</v>
      </c>
      <c r="D61" s="208">
        <v>5053.3100000000004</v>
      </c>
      <c r="E61" s="208">
        <v>0</v>
      </c>
      <c r="F61" s="208">
        <v>0</v>
      </c>
      <c r="G61" s="208">
        <v>590458.69999999995</v>
      </c>
      <c r="H61" s="221">
        <v>595512.01</v>
      </c>
    </row>
    <row r="62" spans="1:8">
      <c r="A62" s="177">
        <v>525</v>
      </c>
      <c r="B62" s="177">
        <v>1</v>
      </c>
      <c r="C62" s="178" t="s">
        <v>206</v>
      </c>
      <c r="D62" s="208">
        <v>0</v>
      </c>
      <c r="E62" s="208">
        <v>0</v>
      </c>
      <c r="F62" s="208">
        <v>0</v>
      </c>
      <c r="G62" s="208">
        <v>7773.69</v>
      </c>
      <c r="H62" s="221">
        <v>7773.69</v>
      </c>
    </row>
    <row r="63" spans="1:8">
      <c r="A63" s="177">
        <v>572</v>
      </c>
      <c r="B63" s="177">
        <v>1</v>
      </c>
      <c r="C63" s="178" t="s">
        <v>210</v>
      </c>
      <c r="D63" s="208">
        <v>4151510.3</v>
      </c>
      <c r="E63" s="208">
        <v>0</v>
      </c>
      <c r="F63" s="208">
        <v>0</v>
      </c>
      <c r="G63" s="208">
        <v>0</v>
      </c>
      <c r="H63" s="221">
        <v>4151510.3</v>
      </c>
    </row>
    <row r="64" spans="1:8">
      <c r="A64" s="177">
        <v>580</v>
      </c>
      <c r="B64" s="177">
        <v>1</v>
      </c>
      <c r="C64" s="178" t="s">
        <v>217</v>
      </c>
      <c r="D64" s="208">
        <v>24721.360000000001</v>
      </c>
      <c r="E64" s="208">
        <v>0</v>
      </c>
      <c r="F64" s="208">
        <v>0</v>
      </c>
      <c r="G64" s="208">
        <v>0</v>
      </c>
      <c r="H64" s="221">
        <v>24721.360000000001</v>
      </c>
    </row>
    <row r="65" spans="1:8">
      <c r="A65" s="177">
        <v>584</v>
      </c>
      <c r="B65" s="177">
        <v>1</v>
      </c>
      <c r="C65" s="178" t="s">
        <v>857</v>
      </c>
      <c r="D65" s="208">
        <v>234000</v>
      </c>
      <c r="E65" s="208">
        <v>0</v>
      </c>
      <c r="F65" s="208">
        <v>0</v>
      </c>
      <c r="G65" s="208"/>
      <c r="H65" s="221">
        <v>234000</v>
      </c>
    </row>
    <row r="66" spans="1:8">
      <c r="A66" s="177">
        <v>586</v>
      </c>
      <c r="B66" s="177">
        <v>1</v>
      </c>
      <c r="C66" s="178" t="s">
        <v>222</v>
      </c>
      <c r="D66" s="208">
        <v>0</v>
      </c>
      <c r="E66" s="208">
        <v>0</v>
      </c>
      <c r="F66" s="208">
        <v>0</v>
      </c>
      <c r="G66" s="208">
        <v>302141</v>
      </c>
      <c r="H66" s="221">
        <v>302141</v>
      </c>
    </row>
    <row r="67" spans="1:8" ht="25.5">
      <c r="A67" s="177">
        <v>587</v>
      </c>
      <c r="B67" s="177">
        <v>1</v>
      </c>
      <c r="C67" s="178" t="s">
        <v>2904</v>
      </c>
      <c r="D67" s="208">
        <v>12828679.360000001</v>
      </c>
      <c r="E67" s="208">
        <v>0</v>
      </c>
      <c r="F67" s="208">
        <v>0</v>
      </c>
      <c r="G67" s="208">
        <v>0</v>
      </c>
      <c r="H67" s="221">
        <v>12828679.360000001</v>
      </c>
    </row>
    <row r="68" spans="1:8">
      <c r="A68" s="269">
        <v>591</v>
      </c>
      <c r="B68" s="269">
        <v>1</v>
      </c>
      <c r="C68" s="270" t="s">
        <v>2905</v>
      </c>
      <c r="D68" s="221">
        <v>20255631.199999999</v>
      </c>
      <c r="E68" s="221">
        <v>0</v>
      </c>
      <c r="F68" s="288">
        <v>0</v>
      </c>
      <c r="G68" s="221">
        <v>3144004.07</v>
      </c>
      <c r="H68" s="221">
        <v>23399635.27</v>
      </c>
    </row>
    <row r="69" spans="1:8">
      <c r="A69" s="269">
        <v>592</v>
      </c>
      <c r="B69" s="269">
        <v>1</v>
      </c>
      <c r="C69" s="270" t="s">
        <v>1282</v>
      </c>
      <c r="D69" s="221">
        <v>1209090.4100000001</v>
      </c>
      <c r="E69" s="221">
        <v>0</v>
      </c>
      <c r="F69" s="288">
        <v>0</v>
      </c>
      <c r="G69" s="221">
        <v>9979009.209999999</v>
      </c>
      <c r="H69" s="221">
        <v>11188099.619999999</v>
      </c>
    </row>
    <row r="70" spans="1:8">
      <c r="A70" s="269">
        <v>594</v>
      </c>
      <c r="B70" s="269">
        <v>1</v>
      </c>
      <c r="C70" s="270" t="s">
        <v>113</v>
      </c>
      <c r="D70" s="221">
        <v>0</v>
      </c>
      <c r="E70" s="221">
        <v>0</v>
      </c>
      <c r="F70" s="288">
        <v>0</v>
      </c>
      <c r="G70" s="221">
        <v>28289.380000000121</v>
      </c>
      <c r="H70" s="221">
        <v>28289.380000000121</v>
      </c>
    </row>
    <row r="71" spans="1:8">
      <c r="A71" s="280">
        <v>660</v>
      </c>
      <c r="B71" s="280">
        <v>1</v>
      </c>
      <c r="C71" s="281" t="s">
        <v>233</v>
      </c>
      <c r="D71" s="221">
        <v>0</v>
      </c>
      <c r="E71" s="221">
        <v>0</v>
      </c>
      <c r="F71" s="288">
        <v>0</v>
      </c>
      <c r="G71" s="221">
        <v>36089294.469999999</v>
      </c>
      <c r="H71" s="221">
        <v>36089294.469999999</v>
      </c>
    </row>
    <row r="72" spans="1:8">
      <c r="A72" s="280">
        <v>670</v>
      </c>
      <c r="B72" s="280">
        <v>1</v>
      </c>
      <c r="C72" s="281" t="s">
        <v>235</v>
      </c>
      <c r="D72" s="221">
        <v>2580020.9900000002</v>
      </c>
      <c r="E72" s="221">
        <v>0</v>
      </c>
      <c r="F72" s="288">
        <v>0</v>
      </c>
      <c r="G72" s="221">
        <v>17355407.010000002</v>
      </c>
      <c r="H72" s="221">
        <v>19935428</v>
      </c>
    </row>
    <row r="73" spans="1:8">
      <c r="A73" s="280">
        <v>670</v>
      </c>
      <c r="B73" s="280">
        <v>2</v>
      </c>
      <c r="C73" s="281" t="s">
        <v>235</v>
      </c>
      <c r="D73" s="221">
        <v>37</v>
      </c>
      <c r="E73" s="221">
        <v>0</v>
      </c>
      <c r="F73" s="288">
        <v>0</v>
      </c>
      <c r="G73" s="221">
        <v>0</v>
      </c>
      <c r="H73" s="221">
        <v>37</v>
      </c>
    </row>
    <row r="74" spans="1:8">
      <c r="A74" s="266"/>
      <c r="B74" s="266"/>
      <c r="C74" s="267"/>
      <c r="D74" s="268"/>
      <c r="E74" s="268"/>
      <c r="F74" s="315"/>
      <c r="G74" s="268"/>
      <c r="H74" s="268"/>
    </row>
    <row r="75" spans="1:8">
      <c r="A75" s="266"/>
      <c r="B75" s="266"/>
      <c r="C75" s="267"/>
      <c r="D75" s="268"/>
      <c r="E75" s="268"/>
      <c r="F75" s="315"/>
      <c r="G75" s="268"/>
      <c r="H75" s="268"/>
    </row>
    <row r="76" spans="1:8">
      <c r="A76" s="266"/>
      <c r="B76" s="266"/>
      <c r="C76" s="267"/>
      <c r="D76" s="268"/>
      <c r="E76" s="268"/>
      <c r="F76" s="268"/>
      <c r="G76" s="268"/>
      <c r="H76" s="268"/>
    </row>
    <row r="77" spans="1:8">
      <c r="C77" s="241" t="s">
        <v>637</v>
      </c>
      <c r="D77" s="198">
        <f>+SUBTOTAL(9,D9:D73)</f>
        <v>487240210.60000008</v>
      </c>
      <c r="E77" s="198">
        <f>+SUBTOTAL(9,E9:E73)</f>
        <v>1064093764.4</v>
      </c>
      <c r="F77" s="198">
        <f>+SUBTOTAL(9,F9:F73)</f>
        <v>34597874.460000001</v>
      </c>
      <c r="G77" s="198">
        <f>+SUBTOTAL(9,G9:G73)</f>
        <v>494684664.81999993</v>
      </c>
      <c r="H77" s="198">
        <f>+SUBTOTAL(9,H9:H73)</f>
        <v>2080616514.2800002</v>
      </c>
    </row>
    <row r="79" spans="1:8" ht="15.75">
      <c r="A79" s="251"/>
    </row>
  </sheetData>
  <sheetProtection formatCells="0" formatColumns="0" formatRows="0" insertColumns="0" insertRows="0" insertHyperlinks="0" sort="0" autoFilter="0" pivotTables="0"/>
  <autoFilter ref="A8:H62"/>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F36"/>
  <sheetViews>
    <sheetView view="pageBreakPreview" zoomScale="90" zoomScaleNormal="160" zoomScaleSheetLayoutView="90" workbookViewId="0">
      <selection activeCell="C35" sqref="C35"/>
    </sheetView>
  </sheetViews>
  <sheetFormatPr baseColWidth="10" defaultRowHeight="15"/>
  <cols>
    <col min="1" max="1" width="17.140625" style="297" customWidth="1"/>
    <col min="2" max="2" width="34" style="294" customWidth="1"/>
    <col min="3" max="3" width="11.5703125" style="295" bestFit="1" customWidth="1"/>
    <col min="4" max="4" width="27" style="294" customWidth="1"/>
    <col min="5" max="5" width="3.5703125" style="295" bestFit="1" customWidth="1"/>
    <col min="6" max="6" width="15.7109375" style="296" bestFit="1" customWidth="1"/>
    <col min="7" max="16384" width="11.42578125" style="297"/>
  </cols>
  <sheetData>
    <row r="1" spans="1:6">
      <c r="A1" s="293" t="s">
        <v>12400</v>
      </c>
    </row>
    <row r="2" spans="1:6" ht="15.75">
      <c r="A2" s="293" t="s">
        <v>2906</v>
      </c>
    </row>
    <row r="3" spans="1:6">
      <c r="A3" s="293" t="s">
        <v>39</v>
      </c>
    </row>
    <row r="4" spans="1:6">
      <c r="A4" s="293" t="s">
        <v>12401</v>
      </c>
    </row>
    <row r="5" spans="1:6">
      <c r="A5" s="298" t="s">
        <v>12451</v>
      </c>
    </row>
    <row r="7" spans="1:6" s="303" customFormat="1" ht="30">
      <c r="A7" s="299" t="s">
        <v>12402</v>
      </c>
      <c r="B7" s="299" t="s">
        <v>12403</v>
      </c>
      <c r="C7" s="300" t="s">
        <v>12404</v>
      </c>
      <c r="D7" s="301" t="s">
        <v>41</v>
      </c>
      <c r="E7" s="300" t="s">
        <v>12405</v>
      </c>
      <c r="F7" s="302" t="s">
        <v>12406</v>
      </c>
    </row>
    <row r="8" spans="1:6" ht="45">
      <c r="A8" s="304" t="s">
        <v>12407</v>
      </c>
      <c r="B8" s="305" t="s">
        <v>12408</v>
      </c>
      <c r="C8" s="304" t="s">
        <v>619</v>
      </c>
      <c r="D8" s="305" t="s">
        <v>713</v>
      </c>
      <c r="E8" s="304">
        <v>2</v>
      </c>
      <c r="F8" s="306">
        <v>16334103.550000001</v>
      </c>
    </row>
    <row r="9" spans="1:6" ht="45">
      <c r="A9" s="304" t="s">
        <v>12409</v>
      </c>
      <c r="B9" s="305" t="s">
        <v>12410</v>
      </c>
      <c r="C9" s="304" t="s">
        <v>619</v>
      </c>
      <c r="D9" s="305" t="s">
        <v>713</v>
      </c>
      <c r="E9" s="304">
        <v>2</v>
      </c>
      <c r="F9" s="306">
        <v>5730063.5</v>
      </c>
    </row>
    <row r="10" spans="1:6" ht="45">
      <c r="A10" s="304" t="s">
        <v>12411</v>
      </c>
      <c r="B10" s="305" t="s">
        <v>12412</v>
      </c>
      <c r="C10" s="304">
        <v>311</v>
      </c>
      <c r="D10" s="305" t="s">
        <v>808</v>
      </c>
      <c r="E10" s="304">
        <v>1</v>
      </c>
      <c r="F10" s="306">
        <v>33207.47</v>
      </c>
    </row>
    <row r="11" spans="1:6" ht="30">
      <c r="A11" s="304" t="s">
        <v>12413</v>
      </c>
      <c r="B11" s="305" t="s">
        <v>12414</v>
      </c>
      <c r="C11" s="304">
        <v>862</v>
      </c>
      <c r="D11" s="305" t="s">
        <v>875</v>
      </c>
      <c r="E11" s="304">
        <v>1</v>
      </c>
      <c r="F11" s="306">
        <v>72176.399999999994</v>
      </c>
    </row>
    <row r="12" spans="1:6" ht="30">
      <c r="A12" s="304" t="s">
        <v>12415</v>
      </c>
      <c r="B12" s="305" t="s">
        <v>12416</v>
      </c>
      <c r="C12" s="304">
        <v>70</v>
      </c>
      <c r="D12" s="305" t="s">
        <v>705</v>
      </c>
      <c r="E12" s="304">
        <v>1</v>
      </c>
      <c r="F12" s="306">
        <v>179813.66</v>
      </c>
    </row>
    <row r="13" spans="1:6" ht="30">
      <c r="A13" s="304" t="s">
        <v>12417</v>
      </c>
      <c r="B13" s="305" t="s">
        <v>12418</v>
      </c>
      <c r="C13" s="304">
        <v>70</v>
      </c>
      <c r="D13" s="305" t="s">
        <v>705</v>
      </c>
      <c r="E13" s="304">
        <v>1</v>
      </c>
      <c r="F13" s="306">
        <v>28380.1</v>
      </c>
    </row>
    <row r="14" spans="1:6" ht="45">
      <c r="A14" s="304" t="s">
        <v>12419</v>
      </c>
      <c r="B14" s="305" t="s">
        <v>12420</v>
      </c>
      <c r="C14" s="304">
        <v>46</v>
      </c>
      <c r="D14" s="305" t="s">
        <v>698</v>
      </c>
      <c r="E14" s="304">
        <v>2</v>
      </c>
      <c r="F14" s="306">
        <v>52643</v>
      </c>
    </row>
    <row r="15" spans="1:6" ht="45">
      <c r="A15" s="304" t="s">
        <v>12421</v>
      </c>
      <c r="B15" s="305" t="s">
        <v>12422</v>
      </c>
      <c r="C15" s="304">
        <v>46</v>
      </c>
      <c r="D15" s="305" t="s">
        <v>698</v>
      </c>
      <c r="E15" s="304">
        <v>2</v>
      </c>
      <c r="F15" s="306">
        <v>38967880.899999991</v>
      </c>
    </row>
    <row r="16" spans="1:6" ht="30">
      <c r="A16" s="304" t="s">
        <v>12423</v>
      </c>
      <c r="B16" s="305" t="s">
        <v>12424</v>
      </c>
      <c r="C16" s="304">
        <v>111</v>
      </c>
      <c r="D16" s="305" t="s">
        <v>718</v>
      </c>
      <c r="E16" s="304">
        <v>1</v>
      </c>
      <c r="F16" s="306">
        <v>60291.119999999995</v>
      </c>
    </row>
    <row r="17" spans="1:6" ht="30">
      <c r="A17" s="304" t="s">
        <v>12425</v>
      </c>
      <c r="B17" s="305" t="s">
        <v>12426</v>
      </c>
      <c r="C17" s="304">
        <v>85</v>
      </c>
      <c r="D17" s="305" t="s">
        <v>3388</v>
      </c>
      <c r="E17" s="304">
        <v>1</v>
      </c>
      <c r="F17" s="306">
        <v>33279.369999999995</v>
      </c>
    </row>
    <row r="18" spans="1:6" ht="45">
      <c r="A18" s="304" t="s">
        <v>12427</v>
      </c>
      <c r="B18" s="305" t="s">
        <v>12428</v>
      </c>
      <c r="C18" s="304">
        <v>16</v>
      </c>
      <c r="D18" s="305" t="s">
        <v>692</v>
      </c>
      <c r="E18" s="304">
        <v>9</v>
      </c>
      <c r="F18" s="306">
        <v>1000</v>
      </c>
    </row>
    <row r="19" spans="1:6" ht="45">
      <c r="A19" s="304" t="s">
        <v>12429</v>
      </c>
      <c r="B19" s="305" t="s">
        <v>12430</v>
      </c>
      <c r="C19" s="304">
        <v>513</v>
      </c>
      <c r="D19" s="305" t="s">
        <v>201</v>
      </c>
      <c r="E19" s="304">
        <v>2</v>
      </c>
      <c r="F19" s="306">
        <v>29200598.190000001</v>
      </c>
    </row>
    <row r="20" spans="1:6" ht="45">
      <c r="A20" s="304" t="s">
        <v>12431</v>
      </c>
      <c r="B20" s="305" t="s">
        <v>12432</v>
      </c>
      <c r="C20" s="304">
        <v>86</v>
      </c>
      <c r="D20" s="305" t="s">
        <v>710</v>
      </c>
      <c r="E20" s="304">
        <v>1</v>
      </c>
      <c r="F20" s="306">
        <v>44000</v>
      </c>
    </row>
    <row r="21" spans="1:6" ht="45">
      <c r="A21" s="304" t="s">
        <v>12433</v>
      </c>
      <c r="B21" s="305" t="s">
        <v>12434</v>
      </c>
      <c r="C21" s="304">
        <v>598</v>
      </c>
      <c r="D21" s="305" t="s">
        <v>5519</v>
      </c>
      <c r="E21" s="304">
        <v>1</v>
      </c>
      <c r="F21" s="306">
        <v>6488969.129999999</v>
      </c>
    </row>
    <row r="22" spans="1:6" ht="30">
      <c r="A22" s="304" t="s">
        <v>12435</v>
      </c>
      <c r="B22" s="305" t="s">
        <v>12436</v>
      </c>
      <c r="C22" s="304">
        <v>134</v>
      </c>
      <c r="D22" s="305" t="s">
        <v>730</v>
      </c>
      <c r="E22" s="304">
        <v>1</v>
      </c>
      <c r="F22" s="306">
        <v>0.01</v>
      </c>
    </row>
    <row r="23" spans="1:6" ht="30">
      <c r="A23" s="304" t="s">
        <v>12437</v>
      </c>
      <c r="B23" s="305" t="s">
        <v>12438</v>
      </c>
      <c r="C23" s="304">
        <v>134</v>
      </c>
      <c r="D23" s="305" t="s">
        <v>730</v>
      </c>
      <c r="E23" s="304">
        <v>1</v>
      </c>
      <c r="F23" s="306">
        <v>0.01</v>
      </c>
    </row>
    <row r="24" spans="1:6" ht="30">
      <c r="A24" s="304" t="s">
        <v>12439</v>
      </c>
      <c r="B24" s="305" t="s">
        <v>12440</v>
      </c>
      <c r="C24" s="304">
        <v>52</v>
      </c>
      <c r="D24" s="305" t="s">
        <v>703</v>
      </c>
      <c r="E24" s="304">
        <v>1</v>
      </c>
      <c r="F24" s="306">
        <v>48304</v>
      </c>
    </row>
    <row r="25" spans="1:6" ht="30">
      <c r="A25" s="304" t="s">
        <v>12441</v>
      </c>
      <c r="B25" s="305" t="s">
        <v>12442</v>
      </c>
      <c r="C25" s="304">
        <v>513</v>
      </c>
      <c r="D25" s="305" t="s">
        <v>201</v>
      </c>
      <c r="E25" s="304">
        <v>17</v>
      </c>
      <c r="F25" s="306">
        <v>1599537</v>
      </c>
    </row>
    <row r="26" spans="1:6" ht="30">
      <c r="A26" s="304" t="s">
        <v>12443</v>
      </c>
      <c r="B26" s="305" t="s">
        <v>12444</v>
      </c>
      <c r="C26" s="304">
        <v>513</v>
      </c>
      <c r="D26" s="305" t="s">
        <v>201</v>
      </c>
      <c r="E26" s="304">
        <v>15</v>
      </c>
      <c r="F26" s="306">
        <v>823138</v>
      </c>
    </row>
    <row r="27" spans="1:6" ht="45">
      <c r="A27" s="304" t="s">
        <v>12445</v>
      </c>
      <c r="B27" s="305" t="s">
        <v>12446</v>
      </c>
      <c r="C27" s="304">
        <v>375</v>
      </c>
      <c r="D27" s="305" t="s">
        <v>1271</v>
      </c>
      <c r="E27" s="304">
        <v>1</v>
      </c>
      <c r="F27" s="306">
        <v>3421771.25</v>
      </c>
    </row>
    <row r="28" spans="1:6" ht="30">
      <c r="A28" s="304" t="s">
        <v>12447</v>
      </c>
      <c r="B28" s="305" t="s">
        <v>12448</v>
      </c>
      <c r="C28" s="304">
        <v>513</v>
      </c>
      <c r="D28" s="305" t="s">
        <v>201</v>
      </c>
      <c r="E28" s="304">
        <v>18</v>
      </c>
      <c r="F28" s="306">
        <v>158859</v>
      </c>
    </row>
    <row r="29" spans="1:6" ht="30">
      <c r="A29" s="304" t="s">
        <v>12449</v>
      </c>
      <c r="B29" s="305" t="s">
        <v>12450</v>
      </c>
      <c r="C29" s="304">
        <v>379</v>
      </c>
      <c r="D29" s="305" t="s">
        <v>15975</v>
      </c>
      <c r="E29" s="304">
        <v>1</v>
      </c>
      <c r="F29" s="306">
        <v>3500</v>
      </c>
    </row>
    <row r="30" spans="1:6" ht="45">
      <c r="A30" s="304" t="s">
        <v>15976</v>
      </c>
      <c r="B30" s="305" t="s">
        <v>15977</v>
      </c>
      <c r="C30" s="304">
        <v>598</v>
      </c>
      <c r="D30" s="305" t="s">
        <v>5519</v>
      </c>
      <c r="E30" s="304">
        <v>1</v>
      </c>
      <c r="F30" s="306">
        <v>48480</v>
      </c>
    </row>
    <row r="31" spans="1:6" ht="45">
      <c r="A31" s="304" t="s">
        <v>15978</v>
      </c>
      <c r="B31" s="305" t="s">
        <v>15979</v>
      </c>
      <c r="C31" s="304">
        <v>385</v>
      </c>
      <c r="D31" s="305" t="s">
        <v>15973</v>
      </c>
      <c r="E31" s="304">
        <v>1</v>
      </c>
      <c r="F31" s="306">
        <v>125165.62</v>
      </c>
    </row>
    <row r="32" spans="1:6" ht="30">
      <c r="A32" s="304" t="s">
        <v>15980</v>
      </c>
      <c r="B32" s="305" t="s">
        <v>15981</v>
      </c>
      <c r="C32" s="304">
        <v>86</v>
      </c>
      <c r="D32" s="305" t="s">
        <v>710</v>
      </c>
      <c r="E32" s="304">
        <v>3</v>
      </c>
      <c r="F32" s="306">
        <v>6450</v>
      </c>
    </row>
    <row r="33" spans="1:6">
      <c r="A33" s="307"/>
      <c r="B33" s="308"/>
      <c r="C33" s="307"/>
      <c r="D33" s="308"/>
      <c r="E33" s="307"/>
      <c r="F33" s="316"/>
    </row>
    <row r="34" spans="1:6" ht="15.75" thickBot="1">
      <c r="E34" s="307"/>
      <c r="F34" s="309">
        <f>SUBTOTAL(9,F8:F32)</f>
        <v>103461611.28</v>
      </c>
    </row>
    <row r="35" spans="1:6" ht="15.75" thickTop="1"/>
    <row r="36" spans="1:6" ht="7.5" customHeight="1"/>
  </sheetData>
  <autoFilter ref="A7:F32"/>
  <pageMargins left="0.7" right="0.7" top="0.75" bottom="0.75" header="0.3" footer="0.3"/>
  <pageSetup scale="8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09" activePane="bottomRight" state="frozen"/>
      <selection activeCell="G12" sqref="G12"/>
      <selection pane="topRight" activeCell="G12" sqref="G12"/>
      <selection pane="bottomLeft" activeCell="G12" sqref="G12"/>
      <selection pane="bottomRight" activeCell="B209" sqref="B209"/>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369" t="s">
        <v>638</v>
      </c>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row>
    <row r="8" spans="1:41" s="27" customFormat="1" ht="18.75">
      <c r="A8" s="369" t="s">
        <v>1266</v>
      </c>
      <c r="B8" s="369"/>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row>
    <row r="9" spans="1:41" s="27" customFormat="1" ht="18.75">
      <c r="A9" s="369" t="str">
        <f>+RESUMEN!A6</f>
        <v>ACTUALIZADO AL : 4 de Octubre de 2018</v>
      </c>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row>
    <row r="10" spans="1:41" s="27" customFormat="1" ht="18.75">
      <c r="A10" s="369" t="s">
        <v>639</v>
      </c>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row>
    <row r="11" spans="1:41" s="27" customFormat="1" ht="15" customHeight="1">
      <c r="A11" s="72"/>
      <c r="B11" s="28"/>
      <c r="C11" s="29"/>
      <c r="D11" s="389" t="s">
        <v>640</v>
      </c>
      <c r="E11" s="389"/>
      <c r="F11" s="389"/>
      <c r="G11" s="389"/>
      <c r="H11" s="389"/>
      <c r="I11" s="389"/>
      <c r="J11" s="389"/>
      <c r="K11" s="389"/>
      <c r="L11" s="389"/>
      <c r="M11" s="389"/>
      <c r="N11" s="389"/>
      <c r="O11" s="389"/>
      <c r="P11" s="389"/>
      <c r="Q11" s="389"/>
      <c r="R11" s="389"/>
      <c r="S11" s="389"/>
      <c r="T11" s="389"/>
      <c r="U11" s="390"/>
      <c r="V11" s="391" t="s">
        <v>641</v>
      </c>
      <c r="W11" s="392"/>
      <c r="X11" s="392"/>
      <c r="Y11" s="392"/>
      <c r="Z11" s="392"/>
      <c r="AA11" s="392"/>
      <c r="AB11" s="392"/>
      <c r="AC11" s="392"/>
      <c r="AD11" s="392"/>
      <c r="AE11" s="392"/>
      <c r="AF11" s="392"/>
      <c r="AG11" s="392"/>
      <c r="AH11" s="392"/>
      <c r="AI11" s="393"/>
    </row>
    <row r="12" spans="1:41" s="17" customFormat="1" ht="34.5">
      <c r="A12" s="56" t="s">
        <v>642</v>
      </c>
      <c r="B12" s="57" t="s">
        <v>41</v>
      </c>
      <c r="C12" s="58" t="s">
        <v>643</v>
      </c>
      <c r="D12" s="58" t="s">
        <v>1248</v>
      </c>
      <c r="E12" s="58" t="s">
        <v>1249</v>
      </c>
      <c r="F12" s="56" t="s">
        <v>27</v>
      </c>
      <c r="G12" s="56" t="s">
        <v>3</v>
      </c>
      <c r="H12" s="56" t="s">
        <v>1255</v>
      </c>
      <c r="I12" s="56" t="s">
        <v>11</v>
      </c>
      <c r="J12" s="56" t="s">
        <v>6</v>
      </c>
      <c r="K12" s="56" t="s">
        <v>15</v>
      </c>
      <c r="L12" s="56" t="s">
        <v>1256</v>
      </c>
      <c r="M12" s="56" t="s">
        <v>17</v>
      </c>
      <c r="N12" s="56" t="s">
        <v>13</v>
      </c>
      <c r="O12" s="56" t="s">
        <v>1257</v>
      </c>
      <c r="P12" s="56" t="s">
        <v>1258</v>
      </c>
      <c r="Q12" s="56" t="s">
        <v>20</v>
      </c>
      <c r="R12" s="56" t="s">
        <v>21</v>
      </c>
      <c r="S12" s="56" t="s">
        <v>8</v>
      </c>
      <c r="T12" s="56" t="s">
        <v>1267</v>
      </c>
      <c r="U12" s="56" t="s">
        <v>1245</v>
      </c>
      <c r="V12" s="58" t="s">
        <v>1252</v>
      </c>
      <c r="W12" s="58" t="s">
        <v>1250</v>
      </c>
      <c r="X12" s="56" t="s">
        <v>3</v>
      </c>
      <c r="Y12" s="56" t="s">
        <v>631</v>
      </c>
      <c r="Z12" s="56" t="s">
        <v>11</v>
      </c>
      <c r="AA12" s="56" t="s">
        <v>6</v>
      </c>
      <c r="AB12" s="56" t="s">
        <v>17</v>
      </c>
      <c r="AC12" s="56" t="s">
        <v>13</v>
      </c>
      <c r="AD12" s="56" t="s">
        <v>1258</v>
      </c>
      <c r="AE12" s="56" t="s">
        <v>20</v>
      </c>
      <c r="AF12" s="56" t="s">
        <v>21</v>
      </c>
      <c r="AG12" s="56" t="s">
        <v>23</v>
      </c>
      <c r="AH12" s="56" t="s">
        <v>1247</v>
      </c>
      <c r="AI12" s="56" t="s">
        <v>1267</v>
      </c>
      <c r="AJ12" s="58" t="s">
        <v>644</v>
      </c>
    </row>
    <row r="13" spans="1:41" ht="20.100000000000001" customHeight="1">
      <c r="A13" s="59">
        <v>6</v>
      </c>
      <c r="B13" s="60" t="s">
        <v>689</v>
      </c>
      <c r="C13" s="61" t="s">
        <v>1296</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690</v>
      </c>
      <c r="C14" s="61" t="s">
        <v>1296</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691</v>
      </c>
      <c r="C15" s="61" t="s">
        <v>1296</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692</v>
      </c>
      <c r="C16" s="64" t="s">
        <v>1296</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693</v>
      </c>
      <c r="C17" s="61" t="s">
        <v>1296</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694</v>
      </c>
      <c r="C18" s="61" t="s">
        <v>1296</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695</v>
      </c>
      <c r="C19" s="61" t="s">
        <v>1296</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696</v>
      </c>
      <c r="C20" s="64" t="s">
        <v>1296</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697</v>
      </c>
      <c r="C21" s="61" t="s">
        <v>1296</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698</v>
      </c>
      <c r="C22" s="61" t="s">
        <v>1296</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699</v>
      </c>
      <c r="C23" s="61" t="s">
        <v>1296</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700</v>
      </c>
      <c r="C24" s="61" t="s">
        <v>1296</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701</v>
      </c>
      <c r="C25" s="61" t="s">
        <v>1296</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702</v>
      </c>
      <c r="C26" s="61" t="s">
        <v>1296</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703</v>
      </c>
      <c r="C27" s="61" t="s">
        <v>1296</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704</v>
      </c>
      <c r="C28" s="61" t="s">
        <v>1296</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705</v>
      </c>
      <c r="C29" s="61" t="s">
        <v>1296</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706</v>
      </c>
      <c r="C30" s="61" t="s">
        <v>1296</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707</v>
      </c>
      <c r="C31" s="61" t="s">
        <v>1296</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708</v>
      </c>
      <c r="C32" s="61" t="s">
        <v>1296</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709</v>
      </c>
      <c r="C33" s="61" t="s">
        <v>1296</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710</v>
      </c>
      <c r="C34" s="61" t="s">
        <v>1296</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711</v>
      </c>
      <c r="C35" s="61" t="s">
        <v>1296</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712</v>
      </c>
      <c r="C36" s="61" t="s">
        <v>1296</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617</v>
      </c>
      <c r="B37" s="60" t="s">
        <v>713</v>
      </c>
      <c r="C37" s="61" t="s">
        <v>1296</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619</v>
      </c>
      <c r="B38" s="60" t="s">
        <v>713</v>
      </c>
      <c r="C38" s="61" t="s">
        <v>1296</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620</v>
      </c>
      <c r="B39" s="60" t="s">
        <v>714</v>
      </c>
      <c r="C39" s="61" t="s">
        <v>1296</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622</v>
      </c>
      <c r="B40" s="60" t="s">
        <v>715</v>
      </c>
      <c r="C40" s="61" t="s">
        <v>1296</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624</v>
      </c>
      <c r="B41" s="60" t="s">
        <v>716</v>
      </c>
      <c r="C41" s="61" t="s">
        <v>1296</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1296</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717</v>
      </c>
      <c r="C43" s="61" t="s">
        <v>1296</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718</v>
      </c>
      <c r="C44" s="61" t="s">
        <v>1296</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719</v>
      </c>
      <c r="C45" s="61" t="s">
        <v>1296</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720</v>
      </c>
      <c r="C46" s="61" t="s">
        <v>1296</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721</v>
      </c>
      <c r="C47" s="61" t="s">
        <v>1296</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722</v>
      </c>
      <c r="C48" s="61" t="s">
        <v>1296</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723</v>
      </c>
      <c r="C49" s="61" t="s">
        <v>1296</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724</v>
      </c>
      <c r="C50" s="61" t="s">
        <v>1296</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725</v>
      </c>
      <c r="C51" s="61" t="s">
        <v>1296</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726</v>
      </c>
      <c r="C52" s="61" t="s">
        <v>1296</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727</v>
      </c>
      <c r="C53" s="61" t="s">
        <v>1296</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728</v>
      </c>
      <c r="C54" s="61" t="s">
        <v>1296</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729</v>
      </c>
      <c r="C55" s="61" t="s">
        <v>1296</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730</v>
      </c>
      <c r="C56" s="61" t="s">
        <v>1296</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731</v>
      </c>
      <c r="C57" s="75" t="s">
        <v>1296</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732</v>
      </c>
      <c r="C58" s="75" t="s">
        <v>1296</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733</v>
      </c>
      <c r="C59" s="75" t="s">
        <v>1296</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734</v>
      </c>
      <c r="C60" s="75" t="s">
        <v>1296</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735</v>
      </c>
      <c r="C61" s="75" t="s">
        <v>1296</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736</v>
      </c>
      <c r="C62" s="75" t="s">
        <v>1296</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1296</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737</v>
      </c>
      <c r="C64" s="75" t="s">
        <v>1296</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1296</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1296</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738</v>
      </c>
      <c r="C67" s="75" t="s">
        <v>1296</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739</v>
      </c>
      <c r="C68" s="75" t="s">
        <v>1296</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740</v>
      </c>
      <c r="C69" s="61" t="s">
        <v>1296</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1296</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741</v>
      </c>
      <c r="C71" s="61" t="s">
        <v>1296</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742</v>
      </c>
      <c r="C72" s="61" t="s">
        <v>1296</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743</v>
      </c>
      <c r="C73" s="61" t="s">
        <v>1296</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744</v>
      </c>
      <c r="C74" s="61" t="s">
        <v>1296</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745</v>
      </c>
      <c r="C75" s="61" t="s">
        <v>1296</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746</v>
      </c>
      <c r="C76" s="61" t="s">
        <v>1296</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747</v>
      </c>
      <c r="C77" s="61" t="s">
        <v>1296</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748</v>
      </c>
      <c r="C78" s="61" t="s">
        <v>1296</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749</v>
      </c>
      <c r="C79" s="61" t="s">
        <v>1296</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750</v>
      </c>
      <c r="C80" s="61" t="s">
        <v>1296</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751</v>
      </c>
      <c r="C81" s="61" t="s">
        <v>1296</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752</v>
      </c>
      <c r="C82" s="61" t="s">
        <v>1296</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1296</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753</v>
      </c>
      <c r="C84" s="61" t="s">
        <v>1296</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754</v>
      </c>
      <c r="C85" s="61" t="s">
        <v>1296</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755</v>
      </c>
      <c r="C86" s="61" t="s">
        <v>1296</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756</v>
      </c>
      <c r="C87" s="61" t="s">
        <v>1296</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757</v>
      </c>
      <c r="C88" s="61" t="s">
        <v>1296</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758</v>
      </c>
      <c r="C89" s="61" t="s">
        <v>1296</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759</v>
      </c>
      <c r="C90" s="61" t="s">
        <v>1296</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760</v>
      </c>
      <c r="C91" s="61" t="s">
        <v>1296</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761</v>
      </c>
      <c r="C92" s="61" t="s">
        <v>1296</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762</v>
      </c>
      <c r="C93" s="61" t="s">
        <v>1296</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763</v>
      </c>
      <c r="C94" s="61" t="s">
        <v>1296</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764</v>
      </c>
      <c r="C95" s="61" t="s">
        <v>1296</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765</v>
      </c>
      <c r="C96" s="61" t="s">
        <v>1296</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1296</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766</v>
      </c>
      <c r="C98" s="61" t="s">
        <v>1296</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767</v>
      </c>
      <c r="C99" s="61" t="s">
        <v>1296</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768</v>
      </c>
      <c r="C100" s="61" t="s">
        <v>1296</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1296</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769</v>
      </c>
      <c r="C102" s="61" t="s">
        <v>1296</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770</v>
      </c>
      <c r="C103" s="61" t="s">
        <v>1296</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771</v>
      </c>
      <c r="C104" s="61" t="s">
        <v>1296</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772</v>
      </c>
      <c r="C105" s="61" t="s">
        <v>1296</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773</v>
      </c>
      <c r="C106" s="61" t="s">
        <v>1296</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774</v>
      </c>
      <c r="C107" s="61" t="s">
        <v>1296</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775</v>
      </c>
      <c r="C108" s="61" t="s">
        <v>1296</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776</v>
      </c>
      <c r="C109" s="61" t="s">
        <v>1296</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777</v>
      </c>
      <c r="C110" s="61" t="s">
        <v>1296</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778</v>
      </c>
      <c r="C111" s="61" t="s">
        <v>1296</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779</v>
      </c>
      <c r="C112" s="61" t="s">
        <v>1296</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780</v>
      </c>
      <c r="C113" s="61" t="s">
        <v>1296</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781</v>
      </c>
      <c r="C114" s="61" t="s">
        <v>1296</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782</v>
      </c>
      <c r="C115" s="61" t="s">
        <v>1296</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783</v>
      </c>
      <c r="C116" s="61" t="s">
        <v>1296</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784</v>
      </c>
      <c r="C117" s="61" t="s">
        <v>1296</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785</v>
      </c>
      <c r="C118" s="61" t="s">
        <v>1296</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786</v>
      </c>
      <c r="C119" s="61" t="s">
        <v>1296</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787</v>
      </c>
      <c r="C120" s="61" t="s">
        <v>1296</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788</v>
      </c>
      <c r="C121" s="61" t="s">
        <v>1296</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789</v>
      </c>
      <c r="C122" s="61" t="s">
        <v>1296</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1296</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790</v>
      </c>
      <c r="C124" s="61" t="s">
        <v>1296</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791</v>
      </c>
      <c r="C125" s="61" t="s">
        <v>1296</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792</v>
      </c>
      <c r="C126" s="61" t="s">
        <v>1296</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793</v>
      </c>
      <c r="C127" s="61" t="s">
        <v>1296</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794</v>
      </c>
      <c r="C128" s="61" t="s">
        <v>1296</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1296</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795</v>
      </c>
      <c r="C130" s="61" t="s">
        <v>1296</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1296</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1296</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1296</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796</v>
      </c>
      <c r="C134" s="61" t="s">
        <v>1296</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797</v>
      </c>
      <c r="C135" s="61" t="s">
        <v>1296</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798</v>
      </c>
      <c r="C136" s="61" t="s">
        <v>1296</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799</v>
      </c>
      <c r="C137" s="61" t="s">
        <v>1296</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800</v>
      </c>
      <c r="C138" s="61" t="s">
        <v>1296</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801</v>
      </c>
      <c r="C139" s="61" t="s">
        <v>1296</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802</v>
      </c>
      <c r="C140" s="61" t="s">
        <v>1296</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803</v>
      </c>
      <c r="C141" s="61" t="s">
        <v>1296</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804</v>
      </c>
      <c r="C142" s="61" t="s">
        <v>1296</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805</v>
      </c>
      <c r="C143" s="61" t="s">
        <v>1296</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806</v>
      </c>
      <c r="C144" s="61" t="s">
        <v>1296</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807</v>
      </c>
      <c r="C145" s="61" t="s">
        <v>1296</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808</v>
      </c>
      <c r="C146" s="61" t="s">
        <v>1296</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809</v>
      </c>
      <c r="C147" s="61" t="s">
        <v>1296</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810</v>
      </c>
      <c r="C148" s="61" t="s">
        <v>1296</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811</v>
      </c>
      <c r="C149" s="61" t="s">
        <v>1296</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812</v>
      </c>
      <c r="C150" s="61" t="s">
        <v>1296</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813</v>
      </c>
      <c r="C151" s="61" t="s">
        <v>1296</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814</v>
      </c>
      <c r="C152" s="61" t="s">
        <v>1296</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815</v>
      </c>
      <c r="C153" s="61" t="s">
        <v>1296</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816</v>
      </c>
      <c r="C154" s="61" t="s">
        <v>1296</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817</v>
      </c>
      <c r="C155" s="61" t="s">
        <v>1296</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818</v>
      </c>
      <c r="C156" s="61" t="s">
        <v>1296</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819</v>
      </c>
      <c r="C157" s="61" t="s">
        <v>1296</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820</v>
      </c>
      <c r="C158" s="61" t="s">
        <v>1296</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821</v>
      </c>
      <c r="C159" s="61" t="s">
        <v>1296</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822</v>
      </c>
      <c r="C160" s="61" t="s">
        <v>1296</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823</v>
      </c>
      <c r="C161" s="61" t="s">
        <v>1296</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824</v>
      </c>
      <c r="C162" s="61" t="s">
        <v>1296</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1268</v>
      </c>
      <c r="C163" s="61" t="s">
        <v>1296</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1269</v>
      </c>
      <c r="C164" s="61" t="s">
        <v>1296</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1270</v>
      </c>
      <c r="C165" s="61" t="s">
        <v>1296</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1271</v>
      </c>
      <c r="C166" s="61" t="s">
        <v>1296</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1272</v>
      </c>
      <c r="C167" s="61" t="s">
        <v>1296</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1273</v>
      </c>
      <c r="C168" s="61" t="s">
        <v>1296</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1274</v>
      </c>
      <c r="C169" s="61" t="s">
        <v>1296</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825</v>
      </c>
      <c r="C170" s="75" t="s">
        <v>1296</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826</v>
      </c>
      <c r="C171" s="75" t="s">
        <v>1296</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827</v>
      </c>
      <c r="C172" s="75" t="s">
        <v>1296</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828</v>
      </c>
      <c r="C173" s="75" t="s">
        <v>1296</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829</v>
      </c>
      <c r="C174" s="75" t="s">
        <v>1296</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830</v>
      </c>
      <c r="C175" s="75" t="s">
        <v>1296</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831</v>
      </c>
      <c r="C176" s="75" t="s">
        <v>1296</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832</v>
      </c>
      <c r="C177" s="75" t="s">
        <v>1296</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833</v>
      </c>
      <c r="C178" s="75" t="s">
        <v>1296</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834</v>
      </c>
      <c r="C179" s="75" t="s">
        <v>1296</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835</v>
      </c>
      <c r="C180" s="75" t="s">
        <v>1296</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836</v>
      </c>
      <c r="C181" s="75" t="s">
        <v>1296</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837</v>
      </c>
      <c r="C182" s="75" t="s">
        <v>1296</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838</v>
      </c>
      <c r="C183" s="78" t="s">
        <v>1296</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839</v>
      </c>
      <c r="C184" s="78" t="s">
        <v>1296</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840</v>
      </c>
      <c r="C185" s="61" t="s">
        <v>1296</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1296</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841</v>
      </c>
      <c r="C187" s="61" t="s">
        <v>1296</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842</v>
      </c>
      <c r="C188" s="61" t="s">
        <v>1296</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843</v>
      </c>
      <c r="C189" s="61" t="s">
        <v>1296</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844</v>
      </c>
      <c r="C190" s="61" t="s">
        <v>1296</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845</v>
      </c>
      <c r="C191" s="61" t="s">
        <v>1296</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206</v>
      </c>
      <c r="C192" s="61" t="s">
        <v>1296</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846</v>
      </c>
      <c r="C193" s="61" t="s">
        <v>1296</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847</v>
      </c>
      <c r="C194" s="61" t="s">
        <v>1296</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209</v>
      </c>
      <c r="C195" s="61" t="s">
        <v>1296</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848</v>
      </c>
      <c r="C196" s="61" t="s">
        <v>1296</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849</v>
      </c>
      <c r="C197" s="61" t="s">
        <v>1296</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850</v>
      </c>
      <c r="C198" s="61" t="s">
        <v>1296</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851</v>
      </c>
      <c r="C199" s="64" t="s">
        <v>1296</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852</v>
      </c>
      <c r="C200" s="64" t="s">
        <v>1296</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853</v>
      </c>
      <c r="C201" s="61" t="s">
        <v>1296</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854</v>
      </c>
      <c r="C202" s="64" t="s">
        <v>1296</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217</v>
      </c>
      <c r="C203" s="61" t="s">
        <v>1296</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855</v>
      </c>
      <c r="C204" s="61" t="s">
        <v>1296</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856</v>
      </c>
      <c r="C205" s="61" t="s">
        <v>1296</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857</v>
      </c>
      <c r="C206" s="61" t="s">
        <v>1296</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221</v>
      </c>
      <c r="C207" s="61" t="s">
        <v>1296</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222</v>
      </c>
      <c r="C208" s="64" t="s">
        <v>1296</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858</v>
      </c>
      <c r="C209" s="61" t="s">
        <v>1296</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223</v>
      </c>
      <c r="C210" s="64" t="s">
        <v>1296</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859</v>
      </c>
      <c r="C211" s="64" t="s">
        <v>1296</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860</v>
      </c>
      <c r="C212" s="61" t="s">
        <v>1296</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861</v>
      </c>
      <c r="C213" s="61" t="s">
        <v>1296</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862</v>
      </c>
      <c r="C214" s="61" t="s">
        <v>1296</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863</v>
      </c>
      <c r="C215" s="61" t="s">
        <v>1296</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1296</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1275</v>
      </c>
      <c r="C217" s="61" t="s">
        <v>1296</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864</v>
      </c>
      <c r="C218" s="61" t="s">
        <v>1296</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230</v>
      </c>
      <c r="C219" s="61" t="s">
        <v>1296</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865</v>
      </c>
      <c r="C220" s="61" t="s">
        <v>1296</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232</v>
      </c>
      <c r="C221" s="64" t="s">
        <v>1296</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233</v>
      </c>
      <c r="C222" s="61" t="s">
        <v>1296</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234</v>
      </c>
      <c r="C223" s="61" t="s">
        <v>1296</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235</v>
      </c>
      <c r="C224" s="61" t="s">
        <v>1296</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866</v>
      </c>
      <c r="C225" s="61" t="s">
        <v>1296</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237</v>
      </c>
      <c r="C226" s="61" t="s">
        <v>1296</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867</v>
      </c>
      <c r="C227" s="61" t="s">
        <v>1296</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868</v>
      </c>
      <c r="C228" s="61" t="s">
        <v>1296</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869</v>
      </c>
      <c r="C229" s="64" t="s">
        <v>1296</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241</v>
      </c>
      <c r="C230" s="61" t="s">
        <v>1296</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870</v>
      </c>
      <c r="C231" s="61" t="s">
        <v>1296</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871</v>
      </c>
      <c r="C232" s="61" t="s">
        <v>1296</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872</v>
      </c>
      <c r="C233" s="61" t="s">
        <v>1296</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873</v>
      </c>
      <c r="C234" s="61" t="s">
        <v>1296</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874</v>
      </c>
      <c r="C235" s="61" t="s">
        <v>1296</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875</v>
      </c>
      <c r="C236" s="61" t="s">
        <v>1296</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876</v>
      </c>
      <c r="C237" s="61" t="s">
        <v>1296</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877</v>
      </c>
      <c r="C238" s="61" t="s">
        <v>1296</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878</v>
      </c>
      <c r="C239" s="61" t="s">
        <v>1296</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879</v>
      </c>
      <c r="C240" s="75" t="s">
        <v>1296</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880</v>
      </c>
      <c r="C241" s="75" t="s">
        <v>1296</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881</v>
      </c>
      <c r="C242" s="75" t="s">
        <v>1296</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882</v>
      </c>
      <c r="C243" s="75" t="s">
        <v>1296</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883</v>
      </c>
      <c r="C244" s="75" t="s">
        <v>1296</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884</v>
      </c>
      <c r="C245" s="75" t="s">
        <v>1296</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885</v>
      </c>
      <c r="C246" s="75" t="s">
        <v>1296</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886</v>
      </c>
      <c r="C247" s="75" t="s">
        <v>1296</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887</v>
      </c>
      <c r="C248" s="75" t="s">
        <v>1296</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260</v>
      </c>
      <c r="C249" s="75" t="s">
        <v>1296</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888</v>
      </c>
      <c r="C250" s="75" t="s">
        <v>1296</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262</v>
      </c>
      <c r="C251" s="75" t="s">
        <v>1296</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889</v>
      </c>
      <c r="C252" s="75" t="s">
        <v>1296</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890</v>
      </c>
      <c r="C253" s="75" t="s">
        <v>1296</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891</v>
      </c>
      <c r="C254" s="75" t="s">
        <v>1296</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892</v>
      </c>
      <c r="C255" s="75" t="s">
        <v>1296</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893</v>
      </c>
      <c r="C256" s="75" t="s">
        <v>1296</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894</v>
      </c>
      <c r="C257" s="75" t="s">
        <v>1296</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895</v>
      </c>
      <c r="C258" s="75" t="s">
        <v>1296</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896</v>
      </c>
      <c r="C259" s="75" t="s">
        <v>1296</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897</v>
      </c>
      <c r="C260" s="75" t="s">
        <v>1296</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898</v>
      </c>
      <c r="C261" s="75" t="s">
        <v>1296</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899</v>
      </c>
      <c r="C262" s="75" t="s">
        <v>1296</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900</v>
      </c>
      <c r="C263" s="75" t="s">
        <v>1296</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901</v>
      </c>
      <c r="C264" s="75" t="s">
        <v>1296</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902</v>
      </c>
      <c r="C265" s="75" t="s">
        <v>1296</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903</v>
      </c>
      <c r="C266" s="75" t="s">
        <v>1296</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904</v>
      </c>
      <c r="C267" s="75" t="s">
        <v>1296</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905</v>
      </c>
      <c r="C268" s="75" t="s">
        <v>1296</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906</v>
      </c>
      <c r="C269" s="75" t="s">
        <v>1296</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907</v>
      </c>
      <c r="C270" s="75" t="s">
        <v>1296</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908</v>
      </c>
      <c r="C271" s="75" t="s">
        <v>1296</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909</v>
      </c>
      <c r="C272" s="75" t="s">
        <v>1296</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910</v>
      </c>
      <c r="C273" s="75" t="s">
        <v>1296</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911</v>
      </c>
      <c r="C274" s="75" t="s">
        <v>1296</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912</v>
      </c>
      <c r="C275" s="75" t="s">
        <v>1296</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913</v>
      </c>
      <c r="C276" s="75" t="s">
        <v>1296</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914</v>
      </c>
      <c r="C277" s="75" t="s">
        <v>1296</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915</v>
      </c>
      <c r="C278" s="75" t="s">
        <v>1296</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916</v>
      </c>
      <c r="C279" s="75" t="s">
        <v>1296</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917</v>
      </c>
      <c r="C280" s="75" t="s">
        <v>1296</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918</v>
      </c>
      <c r="C281" s="75" t="s">
        <v>1296</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919</v>
      </c>
      <c r="C282" s="75" t="s">
        <v>1296</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920</v>
      </c>
      <c r="C283" s="75" t="s">
        <v>1296</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921</v>
      </c>
      <c r="C284" s="75" t="s">
        <v>1296</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922</v>
      </c>
      <c r="C285" s="75" t="s">
        <v>1296</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923</v>
      </c>
      <c r="C286" s="75" t="s">
        <v>1296</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924</v>
      </c>
      <c r="C287" s="75" t="s">
        <v>1296</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925</v>
      </c>
      <c r="C288" s="75" t="s">
        <v>1296</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926</v>
      </c>
      <c r="C289" s="75" t="s">
        <v>1296</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927</v>
      </c>
      <c r="C290" s="75" t="s">
        <v>1296</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928</v>
      </c>
      <c r="C291" s="75" t="s">
        <v>1296</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929</v>
      </c>
      <c r="C292" s="75" t="s">
        <v>1296</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930</v>
      </c>
      <c r="C293" s="75" t="s">
        <v>1296</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931</v>
      </c>
      <c r="C294" s="75" t="s">
        <v>1296</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932</v>
      </c>
      <c r="C295" s="75" t="s">
        <v>1296</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933</v>
      </c>
      <c r="C296" s="75" t="s">
        <v>1296</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934</v>
      </c>
      <c r="C297" s="75" t="s">
        <v>1296</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935</v>
      </c>
      <c r="C298" s="75" t="s">
        <v>1296</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936</v>
      </c>
      <c r="C299" s="75" t="s">
        <v>1296</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937</v>
      </c>
      <c r="C300" s="75" t="s">
        <v>1296</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938</v>
      </c>
      <c r="C301" s="75" t="s">
        <v>1296</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939</v>
      </c>
      <c r="C302" s="75" t="s">
        <v>1296</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940</v>
      </c>
      <c r="C303" s="75" t="s">
        <v>1296</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941</v>
      </c>
      <c r="C304" s="75" t="s">
        <v>1296</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942</v>
      </c>
      <c r="C305" s="75" t="s">
        <v>1296</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943</v>
      </c>
      <c r="C306" s="75" t="s">
        <v>1296</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944</v>
      </c>
      <c r="C307" s="75" t="s">
        <v>1296</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945</v>
      </c>
      <c r="C308" s="75" t="s">
        <v>1296</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946</v>
      </c>
      <c r="C309" s="75" t="s">
        <v>1296</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947</v>
      </c>
      <c r="C310" s="75" t="s">
        <v>1296</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948</v>
      </c>
      <c r="C311" s="75" t="s">
        <v>1296</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949</v>
      </c>
      <c r="C312" s="75" t="s">
        <v>1296</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950</v>
      </c>
      <c r="C313" s="75" t="s">
        <v>1296</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951</v>
      </c>
      <c r="C314" s="75" t="s">
        <v>1296</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952</v>
      </c>
      <c r="C315" s="75" t="s">
        <v>1296</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953</v>
      </c>
      <c r="C316" s="75" t="s">
        <v>1296</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954</v>
      </c>
      <c r="C317" s="75" t="s">
        <v>1296</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955</v>
      </c>
      <c r="C318" s="75" t="s">
        <v>1296</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956</v>
      </c>
      <c r="C319" s="75" t="s">
        <v>1296</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957</v>
      </c>
      <c r="C320" s="75" t="s">
        <v>1296</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958</v>
      </c>
      <c r="C321" s="75" t="s">
        <v>1296</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959</v>
      </c>
      <c r="C322" s="75" t="s">
        <v>1296</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960</v>
      </c>
      <c r="C323" s="75" t="s">
        <v>1296</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961</v>
      </c>
      <c r="C324" s="75" t="s">
        <v>1296</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962</v>
      </c>
      <c r="C325" s="75" t="s">
        <v>1296</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963</v>
      </c>
      <c r="C326" s="75" t="s">
        <v>1296</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964</v>
      </c>
      <c r="C327" s="75" t="s">
        <v>1296</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965</v>
      </c>
      <c r="C328" s="75" t="s">
        <v>1296</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966</v>
      </c>
      <c r="C329" s="75" t="s">
        <v>1296</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967</v>
      </c>
      <c r="C330" s="75" t="s">
        <v>1296</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968</v>
      </c>
      <c r="C331" s="75" t="s">
        <v>1296</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969</v>
      </c>
      <c r="C332" s="75" t="s">
        <v>1296</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970</v>
      </c>
      <c r="C333" s="75" t="s">
        <v>1296</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971</v>
      </c>
      <c r="C334" s="75" t="s">
        <v>1296</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972</v>
      </c>
      <c r="C335" s="75" t="s">
        <v>1296</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973</v>
      </c>
      <c r="C336" s="75" t="s">
        <v>1296</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974</v>
      </c>
      <c r="C337" s="75" t="s">
        <v>1296</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975</v>
      </c>
      <c r="C338" s="75" t="s">
        <v>1296</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976</v>
      </c>
      <c r="C339" s="75" t="s">
        <v>1296</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977</v>
      </c>
      <c r="C340" s="75" t="s">
        <v>1296</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978</v>
      </c>
      <c r="C341" s="75" t="s">
        <v>1296</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979</v>
      </c>
      <c r="C342" s="75" t="s">
        <v>1296</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980</v>
      </c>
      <c r="C343" s="75" t="s">
        <v>1296</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981</v>
      </c>
      <c r="C344" s="75" t="s">
        <v>1296</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982</v>
      </c>
      <c r="C345" s="75" t="s">
        <v>1296</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983</v>
      </c>
      <c r="C346" s="75" t="s">
        <v>1296</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984</v>
      </c>
      <c r="C347" s="75" t="s">
        <v>1296</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985</v>
      </c>
      <c r="C348" s="75" t="s">
        <v>1296</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986</v>
      </c>
      <c r="C349" s="75" t="s">
        <v>1296</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987</v>
      </c>
      <c r="C350" s="75" t="s">
        <v>1296</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988</v>
      </c>
      <c r="C351" s="75" t="s">
        <v>1296</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989</v>
      </c>
      <c r="C352" s="75" t="s">
        <v>1296</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990</v>
      </c>
      <c r="C353" s="75" t="s">
        <v>1296</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991</v>
      </c>
      <c r="C354" s="75" t="s">
        <v>1296</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992</v>
      </c>
      <c r="C355" s="75" t="s">
        <v>1296</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993</v>
      </c>
      <c r="C356" s="75" t="s">
        <v>1296</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994</v>
      </c>
      <c r="C357" s="75" t="s">
        <v>1296</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995</v>
      </c>
      <c r="C358" s="75" t="s">
        <v>1296</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996</v>
      </c>
      <c r="C359" s="75" t="s">
        <v>1296</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997</v>
      </c>
      <c r="C360" s="75" t="s">
        <v>1296</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998</v>
      </c>
      <c r="C361" s="75" t="s">
        <v>1296</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999</v>
      </c>
      <c r="C362" s="75" t="s">
        <v>1296</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1000</v>
      </c>
      <c r="C363" s="75" t="s">
        <v>1296</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1001</v>
      </c>
      <c r="C364" s="75" t="s">
        <v>1296</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1002</v>
      </c>
      <c r="C365" s="75" t="s">
        <v>1296</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1003</v>
      </c>
      <c r="C366" s="75" t="s">
        <v>1296</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1004</v>
      </c>
      <c r="C367" s="75" t="s">
        <v>1296</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1005</v>
      </c>
      <c r="C368" s="75" t="s">
        <v>1296</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1006</v>
      </c>
      <c r="C369" s="75" t="s">
        <v>1296</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1007</v>
      </c>
      <c r="C370" s="75" t="s">
        <v>1296</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1008</v>
      </c>
      <c r="C371" s="75" t="s">
        <v>1296</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1009</v>
      </c>
      <c r="C372" s="75" t="s">
        <v>1296</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1010</v>
      </c>
      <c r="C373" s="75" t="s">
        <v>1296</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1011</v>
      </c>
      <c r="C374" s="75" t="s">
        <v>1296</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1012</v>
      </c>
      <c r="C375" s="75" t="s">
        <v>1296</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1013</v>
      </c>
      <c r="C376" s="75" t="s">
        <v>1296</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1014</v>
      </c>
      <c r="C377" s="75" t="s">
        <v>1296</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1015</v>
      </c>
      <c r="C378" s="75" t="s">
        <v>1296</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1016</v>
      </c>
      <c r="C379" s="75" t="s">
        <v>1296</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1017</v>
      </c>
      <c r="C380" s="75" t="s">
        <v>1296</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1018</v>
      </c>
      <c r="C381" s="75" t="s">
        <v>1296</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1019</v>
      </c>
      <c r="C382" s="75" t="s">
        <v>1296</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1020</v>
      </c>
      <c r="C383" s="75" t="s">
        <v>1296</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1021</v>
      </c>
      <c r="C384" s="75" t="s">
        <v>1296</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1022</v>
      </c>
      <c r="C385" s="75" t="s">
        <v>1296</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397</v>
      </c>
      <c r="C386" s="75" t="s">
        <v>1296</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1023</v>
      </c>
      <c r="C387" s="75" t="s">
        <v>1296</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1024</v>
      </c>
      <c r="C388" s="75" t="s">
        <v>1296</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1025</v>
      </c>
      <c r="C389" s="75" t="s">
        <v>1296</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1026</v>
      </c>
      <c r="C390" s="75" t="s">
        <v>1296</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1027</v>
      </c>
      <c r="C391" s="75" t="s">
        <v>1296</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1028</v>
      </c>
      <c r="C392" s="75" t="s">
        <v>1296</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1029</v>
      </c>
      <c r="C393" s="75" t="s">
        <v>1296</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1030</v>
      </c>
      <c r="C394" s="75" t="s">
        <v>1296</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1031</v>
      </c>
      <c r="C395" s="75" t="s">
        <v>1296</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1032</v>
      </c>
      <c r="C396" s="75" t="s">
        <v>1296</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1033</v>
      </c>
      <c r="C397" s="75" t="s">
        <v>1296</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1034</v>
      </c>
      <c r="C398" s="75" t="s">
        <v>1296</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1035</v>
      </c>
      <c r="C399" s="75" t="s">
        <v>1296</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1036</v>
      </c>
      <c r="C400" s="75" t="s">
        <v>1296</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1037</v>
      </c>
      <c r="C401" s="75" t="s">
        <v>1296</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1038</v>
      </c>
      <c r="C402" s="75" t="s">
        <v>1296</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1039</v>
      </c>
      <c r="C403" s="75" t="s">
        <v>1296</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1040</v>
      </c>
      <c r="C404" s="75" t="s">
        <v>1296</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1041</v>
      </c>
      <c r="C405" s="75" t="s">
        <v>1296</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1042</v>
      </c>
      <c r="C406" s="75" t="s">
        <v>1296</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1043</v>
      </c>
      <c r="C407" s="75" t="s">
        <v>1296</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1044</v>
      </c>
      <c r="C408" s="75" t="s">
        <v>1296</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1045</v>
      </c>
      <c r="C409" s="75" t="s">
        <v>1296</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1046</v>
      </c>
      <c r="C410" s="75" t="s">
        <v>1296</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1047</v>
      </c>
      <c r="C411" s="75" t="s">
        <v>1296</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1048</v>
      </c>
      <c r="C412" s="75" t="s">
        <v>1296</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1049</v>
      </c>
      <c r="C413" s="75" t="s">
        <v>1296</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1050</v>
      </c>
      <c r="C414" s="75" t="s">
        <v>1296</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1051</v>
      </c>
      <c r="C415" s="75" t="s">
        <v>1296</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1052</v>
      </c>
      <c r="C416" s="75" t="s">
        <v>1296</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1053</v>
      </c>
      <c r="C417" s="75" t="s">
        <v>1296</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1054</v>
      </c>
      <c r="C418" s="75" t="s">
        <v>1296</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1055</v>
      </c>
      <c r="C419" s="75" t="s">
        <v>1296</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1056</v>
      </c>
      <c r="C420" s="75" t="s">
        <v>1296</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1057</v>
      </c>
      <c r="C421" s="75" t="s">
        <v>1296</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1058</v>
      </c>
      <c r="C422" s="75" t="s">
        <v>1296</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1059</v>
      </c>
      <c r="C423" s="75" t="s">
        <v>1296</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1060</v>
      </c>
      <c r="C424" s="75" t="s">
        <v>1296</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1061</v>
      </c>
      <c r="C425" s="75" t="s">
        <v>1296</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1062</v>
      </c>
      <c r="C426" s="75" t="s">
        <v>1296</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1034</v>
      </c>
      <c r="C427" s="75" t="s">
        <v>1296</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1063</v>
      </c>
      <c r="C428" s="75" t="s">
        <v>1296</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1064</v>
      </c>
      <c r="C429" s="75" t="s">
        <v>1296</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1065</v>
      </c>
      <c r="C430" s="75" t="s">
        <v>1296</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1066</v>
      </c>
      <c r="C431" s="75" t="s">
        <v>1296</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1067</v>
      </c>
      <c r="C432" s="75" t="s">
        <v>1296</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1068</v>
      </c>
      <c r="C433" s="75" t="s">
        <v>1296</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1069</v>
      </c>
      <c r="C434" s="75" t="s">
        <v>1296</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1070</v>
      </c>
      <c r="C435" s="75" t="s">
        <v>1296</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1071</v>
      </c>
      <c r="C436" s="75" t="s">
        <v>1296</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1072</v>
      </c>
      <c r="C437" s="75" t="s">
        <v>1296</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1073</v>
      </c>
      <c r="C438" s="75" t="s">
        <v>1296</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1074</v>
      </c>
      <c r="C439" s="75" t="s">
        <v>1296</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1075</v>
      </c>
      <c r="C440" s="75" t="s">
        <v>1296</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1076</v>
      </c>
      <c r="C441" s="75" t="s">
        <v>1296</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1077</v>
      </c>
      <c r="C442" s="75" t="s">
        <v>1296</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1078</v>
      </c>
      <c r="C443" s="75" t="s">
        <v>1296</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1079</v>
      </c>
      <c r="C444" s="75" t="s">
        <v>1296</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1080</v>
      </c>
      <c r="C445" s="75" t="s">
        <v>1296</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1081</v>
      </c>
      <c r="C446" s="75" t="s">
        <v>1296</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1082</v>
      </c>
      <c r="C447" s="75" t="s">
        <v>1296</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1083</v>
      </c>
      <c r="C448" s="75" t="s">
        <v>1296</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1084</v>
      </c>
      <c r="C449" s="75" t="s">
        <v>1296</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1085</v>
      </c>
      <c r="C450" s="75" t="s">
        <v>1296</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1086</v>
      </c>
      <c r="C451" s="75" t="s">
        <v>1296</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1087</v>
      </c>
      <c r="C452" s="75" t="s">
        <v>1296</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1088</v>
      </c>
      <c r="C453" s="75" t="s">
        <v>1296</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1089</v>
      </c>
      <c r="C454" s="75" t="s">
        <v>1296</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1090</v>
      </c>
      <c r="C455" s="75" t="s">
        <v>1296</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1091</v>
      </c>
      <c r="C456" s="75" t="s">
        <v>1296</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1092</v>
      </c>
      <c r="C457" s="75" t="s">
        <v>1296</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1093</v>
      </c>
      <c r="C458" s="75" t="s">
        <v>1296</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1094</v>
      </c>
      <c r="C459" s="75" t="s">
        <v>1296</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1095</v>
      </c>
      <c r="C460" s="75" t="s">
        <v>1296</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1096</v>
      </c>
      <c r="C461" s="75" t="s">
        <v>1296</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1097</v>
      </c>
      <c r="C462" s="75" t="s">
        <v>1296</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1098</v>
      </c>
      <c r="C463" s="75" t="s">
        <v>1296</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1099</v>
      </c>
      <c r="C464" s="75" t="s">
        <v>1296</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1100</v>
      </c>
      <c r="C465" s="75" t="s">
        <v>1296</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1101</v>
      </c>
      <c r="C466" s="75" t="s">
        <v>1296</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1102</v>
      </c>
      <c r="C467" s="75" t="s">
        <v>1296</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1103</v>
      </c>
      <c r="C468" s="75" t="s">
        <v>1296</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1104</v>
      </c>
      <c r="C469" s="75" t="s">
        <v>1296</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1105</v>
      </c>
      <c r="C470" s="75" t="s">
        <v>1296</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1106</v>
      </c>
      <c r="C471" s="75" t="s">
        <v>1296</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1107</v>
      </c>
      <c r="C472" s="75" t="s">
        <v>1296</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1108</v>
      </c>
      <c r="C473" s="75" t="s">
        <v>1296</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1109</v>
      </c>
      <c r="C474" s="75" t="s">
        <v>1296</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1110</v>
      </c>
      <c r="C475" s="75" t="s">
        <v>1296</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1111</v>
      </c>
      <c r="C476" s="75" t="s">
        <v>1296</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1112</v>
      </c>
      <c r="C477" s="75" t="s">
        <v>1296</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1113</v>
      </c>
      <c r="C478" s="75" t="s">
        <v>1296</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1114</v>
      </c>
      <c r="C479" s="75" t="s">
        <v>1296</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1115</v>
      </c>
      <c r="C480" s="75" t="s">
        <v>1296</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1116</v>
      </c>
      <c r="C481" s="75" t="s">
        <v>1296</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1117</v>
      </c>
      <c r="C482" s="75" t="s">
        <v>1296</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1118</v>
      </c>
      <c r="C483" s="75" t="s">
        <v>1296</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1119</v>
      </c>
      <c r="C484" s="75" t="s">
        <v>1296</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1120</v>
      </c>
      <c r="C485" s="75" t="s">
        <v>1296</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1121</v>
      </c>
      <c r="C486" s="75" t="s">
        <v>1296</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1122</v>
      </c>
      <c r="C487" s="75" t="s">
        <v>1296</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1123</v>
      </c>
      <c r="C488" s="75" t="s">
        <v>1296</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1124</v>
      </c>
      <c r="C489" s="75" t="s">
        <v>1296</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1125</v>
      </c>
      <c r="C490" s="75" t="s">
        <v>1296</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1126</v>
      </c>
      <c r="C491" s="75" t="s">
        <v>1296</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1127</v>
      </c>
      <c r="C492" s="75" t="s">
        <v>1296</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1128</v>
      </c>
      <c r="C493" s="75" t="s">
        <v>1296</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1129</v>
      </c>
      <c r="C494" s="75" t="s">
        <v>1296</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1130</v>
      </c>
      <c r="C495" s="75" t="s">
        <v>1296</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1131</v>
      </c>
      <c r="C496" s="75" t="s">
        <v>1296</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1132</v>
      </c>
      <c r="C497" s="75" t="s">
        <v>1296</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1133</v>
      </c>
      <c r="C498" s="75" t="s">
        <v>1296</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1134</v>
      </c>
      <c r="C499" s="75" t="s">
        <v>1296</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1135</v>
      </c>
      <c r="C500" s="75" t="s">
        <v>1296</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1136</v>
      </c>
      <c r="C501" s="75" t="s">
        <v>1296</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1137</v>
      </c>
      <c r="C502" s="75" t="s">
        <v>1296</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1138</v>
      </c>
      <c r="C503" s="75" t="s">
        <v>1296</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1139</v>
      </c>
      <c r="C504" s="75" t="s">
        <v>1296</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1140</v>
      </c>
      <c r="C505" s="75" t="s">
        <v>1296</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1141</v>
      </c>
      <c r="C506" s="75" t="s">
        <v>1296</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1142</v>
      </c>
      <c r="C507" s="75" t="s">
        <v>1296</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1143</v>
      </c>
      <c r="C508" s="75" t="s">
        <v>1296</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1144</v>
      </c>
      <c r="C509" s="75" t="s">
        <v>1296</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1145</v>
      </c>
      <c r="C510" s="75" t="s">
        <v>1296</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1146</v>
      </c>
      <c r="C511" s="75" t="s">
        <v>1296</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1147</v>
      </c>
      <c r="C512" s="75" t="s">
        <v>1296</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1148</v>
      </c>
      <c r="C513" s="75" t="s">
        <v>1296</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1149</v>
      </c>
      <c r="C514" s="75" t="s">
        <v>1296</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1150</v>
      </c>
      <c r="C515" s="75" t="s">
        <v>1296</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1151</v>
      </c>
      <c r="C516" s="75" t="s">
        <v>1296</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1152</v>
      </c>
      <c r="C517" s="75" t="s">
        <v>1296</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1153</v>
      </c>
      <c r="C518" s="75" t="s">
        <v>1296</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1154</v>
      </c>
      <c r="C519" s="75" t="s">
        <v>1296</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1155</v>
      </c>
      <c r="C520" s="75" t="s">
        <v>1296</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1156</v>
      </c>
      <c r="C521" s="75" t="s">
        <v>1296</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1157</v>
      </c>
      <c r="C522" s="75" t="s">
        <v>1296</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1158</v>
      </c>
      <c r="C523" s="75" t="s">
        <v>1296</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1159</v>
      </c>
      <c r="C524" s="75" t="s">
        <v>1296</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1160</v>
      </c>
      <c r="C525" s="75" t="s">
        <v>1296</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1161</v>
      </c>
      <c r="C526" s="75" t="s">
        <v>1296</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1162</v>
      </c>
      <c r="C527" s="75" t="s">
        <v>1296</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1163</v>
      </c>
      <c r="C528" s="75" t="s">
        <v>1296</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1164</v>
      </c>
      <c r="C529" s="75" t="s">
        <v>1296</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1165</v>
      </c>
      <c r="C530" s="75" t="s">
        <v>1296</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1166</v>
      </c>
      <c r="C531" s="75" t="s">
        <v>1296</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1167</v>
      </c>
      <c r="C532" s="75" t="s">
        <v>1296</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1168</v>
      </c>
      <c r="C533" s="75" t="s">
        <v>1296</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1169</v>
      </c>
      <c r="C534" s="75" t="s">
        <v>1296</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1170</v>
      </c>
      <c r="C535" s="75" t="s">
        <v>1296</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1171</v>
      </c>
      <c r="C536" s="75" t="s">
        <v>1296</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1172</v>
      </c>
      <c r="C537" s="75" t="s">
        <v>1296</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1173</v>
      </c>
      <c r="C538" s="75" t="s">
        <v>1296</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1174</v>
      </c>
      <c r="C539" s="75" t="s">
        <v>1296</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1175</v>
      </c>
      <c r="C540" s="75" t="s">
        <v>1296</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1176</v>
      </c>
      <c r="C541" s="75" t="s">
        <v>1296</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1177</v>
      </c>
      <c r="C542" s="75" t="s">
        <v>1296</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1178</v>
      </c>
      <c r="C543" s="75" t="s">
        <v>1296</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1179</v>
      </c>
      <c r="C544" s="75" t="s">
        <v>1296</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1180</v>
      </c>
      <c r="C545" s="75" t="s">
        <v>1296</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1181</v>
      </c>
      <c r="C546" s="75" t="s">
        <v>1296</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1134</v>
      </c>
      <c r="C547" s="75" t="s">
        <v>1296</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1182</v>
      </c>
      <c r="C548" s="75" t="s">
        <v>1296</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1183</v>
      </c>
      <c r="C549" s="75" t="s">
        <v>1296</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1184</v>
      </c>
      <c r="C550" s="75" t="s">
        <v>1296</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1185</v>
      </c>
      <c r="C551" s="75" t="s">
        <v>1296</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1186</v>
      </c>
      <c r="C552" s="75" t="s">
        <v>1296</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1187</v>
      </c>
      <c r="C553" s="75" t="s">
        <v>1296</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1188</v>
      </c>
      <c r="C554" s="75" t="s">
        <v>1296</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1189</v>
      </c>
      <c r="C555" s="75" t="s">
        <v>1296</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1190</v>
      </c>
      <c r="C556" s="75" t="s">
        <v>1296</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1191</v>
      </c>
      <c r="C557" s="75" t="s">
        <v>1296</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1173</v>
      </c>
      <c r="C558" s="75" t="s">
        <v>1296</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1192</v>
      </c>
      <c r="C559" s="75" t="s">
        <v>1296</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1193</v>
      </c>
      <c r="C560" s="75" t="s">
        <v>1296</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1194</v>
      </c>
      <c r="C561" s="75" t="s">
        <v>1296</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1195</v>
      </c>
      <c r="C562" s="75" t="s">
        <v>1296</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1196</v>
      </c>
      <c r="C563" s="75" t="s">
        <v>1296</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1197</v>
      </c>
      <c r="C564" s="75" t="s">
        <v>1296</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1198</v>
      </c>
      <c r="C565" s="75" t="s">
        <v>1296</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1199</v>
      </c>
      <c r="C566" s="75" t="s">
        <v>1296</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1200</v>
      </c>
      <c r="C567" s="75" t="s">
        <v>1296</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1201</v>
      </c>
      <c r="C568" s="75" t="s">
        <v>1296</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1202</v>
      </c>
      <c r="C569" s="75" t="s">
        <v>1296</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1184</v>
      </c>
      <c r="C570" s="75" t="s">
        <v>1296</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1203</v>
      </c>
      <c r="C571" s="75" t="s">
        <v>1296</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1204</v>
      </c>
      <c r="C572" s="75" t="s">
        <v>1296</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1205</v>
      </c>
      <c r="C573" s="75" t="s">
        <v>1296</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1206</v>
      </c>
      <c r="C574" s="75" t="s">
        <v>1296</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1207</v>
      </c>
      <c r="C575" s="75" t="s">
        <v>1296</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1208</v>
      </c>
      <c r="C576" s="75" t="s">
        <v>1296</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1209</v>
      </c>
      <c r="C577" s="75" t="s">
        <v>1296</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1210</v>
      </c>
      <c r="C578" s="75" t="s">
        <v>1296</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1211</v>
      </c>
      <c r="C579" s="75" t="s">
        <v>1296</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1212</v>
      </c>
      <c r="C580" s="75" t="s">
        <v>1296</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1188</v>
      </c>
      <c r="C581" s="75" t="s">
        <v>1296</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1213</v>
      </c>
      <c r="C582" s="75" t="s">
        <v>1296</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1214</v>
      </c>
      <c r="C583" s="75" t="s">
        <v>1296</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1133</v>
      </c>
      <c r="C584" s="75" t="s">
        <v>1296</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1215</v>
      </c>
      <c r="C585" s="75" t="s">
        <v>1296</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1216</v>
      </c>
      <c r="C586" s="75" t="s">
        <v>1296</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1217</v>
      </c>
      <c r="C587" s="75" t="s">
        <v>1296</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1218</v>
      </c>
      <c r="C588" s="75" t="s">
        <v>1296</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1219</v>
      </c>
      <c r="C589" s="75" t="s">
        <v>1296</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1220</v>
      </c>
      <c r="C590" s="75" t="s">
        <v>1296</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1221</v>
      </c>
      <c r="C591" s="61" t="s">
        <v>1296</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1222</v>
      </c>
      <c r="C592" s="61" t="s">
        <v>1296</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1223</v>
      </c>
      <c r="C593" s="61" t="s">
        <v>1296</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1224</v>
      </c>
      <c r="C594" s="61" t="s">
        <v>1296</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1225</v>
      </c>
      <c r="C595" s="61" t="s">
        <v>1296</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1226</v>
      </c>
      <c r="C596" s="61" t="s">
        <v>1296</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1227</v>
      </c>
      <c r="C597" s="61" t="s">
        <v>1296</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1228</v>
      </c>
      <c r="C598" s="61" t="s">
        <v>1296</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1229</v>
      </c>
      <c r="C599" s="61" t="s">
        <v>1296</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1230</v>
      </c>
      <c r="C600" s="61" t="s">
        <v>1296</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1231</v>
      </c>
      <c r="C601" s="61" t="s">
        <v>1296</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1232</v>
      </c>
      <c r="C602" s="61" t="s">
        <v>1296</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1233</v>
      </c>
      <c r="C603" s="61" t="s">
        <v>1296</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609</v>
      </c>
      <c r="C604" s="61" t="s">
        <v>1296</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610</v>
      </c>
      <c r="C605" s="61" t="s">
        <v>1296</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611</v>
      </c>
      <c r="C606" s="61" t="s">
        <v>1296</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612</v>
      </c>
      <c r="C607" s="61" t="s">
        <v>1296</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613</v>
      </c>
      <c r="C608" s="61" t="s">
        <v>1296</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614</v>
      </c>
      <c r="C609" s="61" t="s">
        <v>1296</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615</v>
      </c>
      <c r="C610" s="61" t="s">
        <v>1296</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1276</v>
      </c>
      <c r="C611" s="61" t="s">
        <v>1296</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626</v>
      </c>
      <c r="B612" s="60" t="s">
        <v>1234</v>
      </c>
      <c r="C612" s="61" t="s">
        <v>1238</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628</v>
      </c>
      <c r="B613" s="60" t="s">
        <v>1235</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630</v>
      </c>
      <c r="B614" s="60" t="s">
        <v>1236</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636</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645</v>
      </c>
    </row>
    <row r="2" spans="1:2" ht="3.75" customHeight="1">
      <c r="A2" s="46"/>
      <c r="B2" s="47"/>
    </row>
    <row r="3" spans="1:2" ht="91.5" customHeight="1">
      <c r="A3" s="46"/>
      <c r="B3" s="48" t="s">
        <v>646</v>
      </c>
    </row>
    <row r="4" spans="1:2" ht="65.25" customHeight="1">
      <c r="A4" s="46"/>
      <c r="B4" s="48" t="s">
        <v>647</v>
      </c>
    </row>
    <row r="5" spans="1:2" ht="27" customHeight="1">
      <c r="A5" s="46"/>
      <c r="B5" s="48" t="s">
        <v>648</v>
      </c>
    </row>
    <row r="6" spans="1:2" ht="15.75" thickBot="1">
      <c r="A6" s="46"/>
      <c r="B6" s="48" t="s">
        <v>649</v>
      </c>
    </row>
    <row r="7" spans="1:2" ht="13.5" customHeight="1">
      <c r="A7" s="46"/>
      <c r="B7" s="49" t="s">
        <v>650</v>
      </c>
    </row>
    <row r="8" spans="1:2" ht="22.5">
      <c r="A8" s="46"/>
      <c r="B8" s="50" t="s">
        <v>651</v>
      </c>
    </row>
    <row r="9" spans="1:2" ht="23.25" thickBot="1">
      <c r="A9" s="46"/>
      <c r="B9" s="51" t="s">
        <v>652</v>
      </c>
    </row>
    <row r="10" spans="1:2" ht="12.75" customHeight="1">
      <c r="A10" s="46"/>
      <c r="B10" s="52" t="s">
        <v>653</v>
      </c>
    </row>
    <row r="11" spans="1:2">
      <c r="A11" s="46"/>
      <c r="B11" s="50" t="s">
        <v>654</v>
      </c>
    </row>
    <row r="12" spans="1:2" ht="57" thickBot="1">
      <c r="A12" s="46"/>
      <c r="B12" s="51" t="s">
        <v>655</v>
      </c>
    </row>
    <row r="13" spans="1:2" ht="13.5" customHeight="1">
      <c r="A13" s="46"/>
      <c r="B13" s="52" t="s">
        <v>656</v>
      </c>
    </row>
    <row r="14" spans="1:2">
      <c r="A14" s="46"/>
      <c r="B14" s="50" t="s">
        <v>657</v>
      </c>
    </row>
    <row r="15" spans="1:2" ht="15.75" thickBot="1">
      <c r="A15" s="46"/>
      <c r="B15" s="51" t="s">
        <v>658</v>
      </c>
    </row>
    <row r="16" spans="1:2" ht="12.75" customHeight="1">
      <c r="A16" s="46"/>
      <c r="B16" s="52" t="s">
        <v>659</v>
      </c>
    </row>
    <row r="17" spans="1:2">
      <c r="A17" s="46"/>
      <c r="B17" s="50" t="s">
        <v>660</v>
      </c>
    </row>
    <row r="18" spans="1:2" ht="23.25" thickBot="1">
      <c r="A18" s="46"/>
      <c r="B18" s="51" t="s">
        <v>661</v>
      </c>
    </row>
    <row r="19" spans="1:2" ht="12.75" customHeight="1">
      <c r="A19" s="46"/>
      <c r="B19" s="52" t="s">
        <v>662</v>
      </c>
    </row>
    <row r="20" spans="1:2">
      <c r="A20" s="46"/>
      <c r="B20" s="50" t="s">
        <v>663</v>
      </c>
    </row>
    <row r="21" spans="1:2" ht="23.25" thickBot="1">
      <c r="A21" s="46"/>
      <c r="B21" s="51" t="s">
        <v>664</v>
      </c>
    </row>
    <row r="22" spans="1:2" ht="12" customHeight="1">
      <c r="A22" s="46"/>
      <c r="B22" s="52" t="s">
        <v>665</v>
      </c>
    </row>
    <row r="23" spans="1:2">
      <c r="A23" s="46"/>
      <c r="B23" s="50" t="s">
        <v>666</v>
      </c>
    </row>
    <row r="24" spans="1:2" ht="15.75" thickBot="1">
      <c r="A24" s="46"/>
      <c r="B24" s="51" t="s">
        <v>667</v>
      </c>
    </row>
    <row r="25" spans="1:2" ht="13.5" customHeight="1">
      <c r="A25" s="46"/>
      <c r="B25" s="52" t="s">
        <v>668</v>
      </c>
    </row>
    <row r="26" spans="1:2">
      <c r="A26" s="46"/>
      <c r="B26" s="50" t="s">
        <v>669</v>
      </c>
    </row>
    <row r="27" spans="1:2" ht="15.75" thickBot="1">
      <c r="A27" s="46"/>
      <c r="B27" s="51" t="s">
        <v>670</v>
      </c>
    </row>
    <row r="28" spans="1:2" ht="12.75" customHeight="1">
      <c r="A28" s="46"/>
      <c r="B28" s="52" t="s">
        <v>671</v>
      </c>
    </row>
    <row r="29" spans="1:2">
      <c r="A29" s="46"/>
      <c r="B29" s="50" t="s">
        <v>672</v>
      </c>
    </row>
    <row r="30" spans="1:2" ht="15.75" thickBot="1">
      <c r="A30" s="46"/>
      <c r="B30" s="51" t="s">
        <v>673</v>
      </c>
    </row>
    <row r="31" spans="1:2" ht="13.5" customHeight="1">
      <c r="A31" s="46"/>
      <c r="B31" s="52" t="s">
        <v>674</v>
      </c>
    </row>
    <row r="32" spans="1:2">
      <c r="A32" s="46"/>
      <c r="B32" s="50" t="s">
        <v>675</v>
      </c>
    </row>
    <row r="33" spans="1:2" ht="15.75" thickBot="1">
      <c r="A33" s="46"/>
      <c r="B33" s="51" t="s">
        <v>673</v>
      </c>
    </row>
    <row r="34" spans="1:2" ht="13.5" customHeight="1">
      <c r="A34" s="46"/>
      <c r="B34" s="52" t="s">
        <v>676</v>
      </c>
    </row>
    <row r="35" spans="1:2" ht="22.5">
      <c r="A35" s="46"/>
      <c r="B35" s="50" t="s">
        <v>677</v>
      </c>
    </row>
    <row r="36" spans="1:2" ht="23.25" thickBot="1">
      <c r="A36" s="46"/>
      <c r="B36" s="51" t="s">
        <v>678</v>
      </c>
    </row>
    <row r="37" spans="1:2" ht="13.5" customHeight="1">
      <c r="A37" s="46"/>
      <c r="B37" s="52" t="s">
        <v>679</v>
      </c>
    </row>
    <row r="38" spans="1:2" ht="22.5">
      <c r="A38" s="46"/>
      <c r="B38" s="50" t="s">
        <v>680</v>
      </c>
    </row>
    <row r="39" spans="1:2">
      <c r="A39" s="46"/>
      <c r="B39" s="50" t="s">
        <v>681</v>
      </c>
    </row>
    <row r="40" spans="1:2" ht="23.25" thickBot="1">
      <c r="A40" s="46"/>
      <c r="B40" s="51" t="s">
        <v>682</v>
      </c>
    </row>
    <row r="41" spans="1:2" ht="13.5" customHeight="1">
      <c r="A41" s="46"/>
      <c r="B41" s="52" t="s">
        <v>683</v>
      </c>
    </row>
    <row r="42" spans="1:2">
      <c r="A42" s="46"/>
      <c r="B42" s="50" t="s">
        <v>684</v>
      </c>
    </row>
    <row r="43" spans="1:2">
      <c r="A43" s="46"/>
      <c r="B43" s="50" t="s">
        <v>685</v>
      </c>
    </row>
    <row r="44" spans="1:2" ht="13.5" customHeight="1">
      <c r="A44" s="46"/>
      <c r="B44" s="50" t="s">
        <v>686</v>
      </c>
    </row>
    <row r="45" spans="1:2" ht="19.5" customHeight="1" thickBot="1">
      <c r="A45" s="46"/>
      <c r="B45" s="51" t="s">
        <v>687</v>
      </c>
    </row>
    <row r="46" spans="1:2">
      <c r="A46" s="46"/>
      <c r="B46" s="53" t="s">
        <v>688</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13"/>
  <sheetViews>
    <sheetView topLeftCell="A205" zoomScale="175" zoomScaleNormal="175" workbookViewId="0">
      <selection activeCell="A211" sqref="A211"/>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634</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1320</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1355</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1317</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1318</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1325</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4"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1410</v>
      </c>
    </row>
    <row r="152" spans="1:3">
      <c r="A152" s="3">
        <v>373</v>
      </c>
      <c r="B152" s="4" t="str">
        <f t="shared" si="2"/>
        <v>FONDO DE DESARROLLO INDIGENA</v>
      </c>
      <c r="C152" s="4" t="s">
        <v>1251</v>
      </c>
    </row>
    <row r="153" spans="1:3">
      <c r="A153" s="3">
        <v>374</v>
      </c>
      <c r="B153" s="4" t="str">
        <f t="shared" si="2"/>
        <v>AGENCIA DE GOBIERNO ELECTRONICO Y TEC. DE INF. Y COMUNICACIÓN</v>
      </c>
      <c r="C153" s="4" t="s">
        <v>1305</v>
      </c>
    </row>
    <row r="154" spans="1:3">
      <c r="A154" s="3">
        <v>375</v>
      </c>
      <c r="B154" s="4" t="s">
        <v>9807</v>
      </c>
      <c r="C154" s="4"/>
    </row>
    <row r="155" spans="1:3">
      <c r="A155" s="3">
        <v>376</v>
      </c>
      <c r="B155" s="4" t="str">
        <f t="shared" si="2"/>
        <v>AGENCIA BOLIVIANA DE ENERGIA NUCLEAR</v>
      </c>
      <c r="C155" s="4" t="s">
        <v>1319</v>
      </c>
    </row>
    <row r="156" spans="1:3">
      <c r="A156" s="3">
        <v>377</v>
      </c>
      <c r="B156" s="4" t="str">
        <f t="shared" si="2"/>
        <v>DIR. ESTRG. DE REINVINDICACIÓN MARÍTIMA, SILALA Y RECURSOS HÍDRICOS INTERNACIONALES</v>
      </c>
      <c r="C156" s="4" t="s">
        <v>1321</v>
      </c>
    </row>
    <row r="157" spans="1:3">
      <c r="A157" s="3">
        <v>380</v>
      </c>
      <c r="B157" s="4" t="str">
        <f t="shared" si="2"/>
        <v>AUTORIDAD DE FISCALIZACIÓN Y CONTROL DEL SISTEMA NACIONAL DE SALUD</v>
      </c>
      <c r="C157" s="4" t="s">
        <v>1323</v>
      </c>
    </row>
    <row r="158" spans="1:3">
      <c r="A158" s="3">
        <v>378</v>
      </c>
      <c r="B158" s="4" t="str">
        <f t="shared" si="2"/>
        <v>SERVICIO NACIONAL TEXTIL</v>
      </c>
      <c r="C158" s="4" t="s">
        <v>1274</v>
      </c>
    </row>
    <row r="159" spans="1:3">
      <c r="A159" s="3">
        <v>385</v>
      </c>
      <c r="B159" s="45" t="str">
        <f>UPPER(C159)</f>
        <v>AUTORIDAD DE SUPERVISIÓN DE LA SEGURIDAD SOCIAL DE CORTO PLAZO</v>
      </c>
      <c r="C159" s="4" t="s">
        <v>15982</v>
      </c>
    </row>
    <row r="160" spans="1:3">
      <c r="A160" s="3">
        <v>411</v>
      </c>
      <c r="B160" s="4" t="str">
        <f t="shared" si="2"/>
        <v>CORPORACIÓN DEL SEGURO SOCIAL MILITAR</v>
      </c>
      <c r="C160" s="4" t="s">
        <v>186</v>
      </c>
    </row>
    <row r="161" spans="1:3">
      <c r="A161" s="5">
        <v>417</v>
      </c>
      <c r="B161" s="6" t="str">
        <f t="shared" si="2"/>
        <v>CAJA NACIONAL DE SALUD</v>
      </c>
      <c r="C161" s="6" t="s">
        <v>187</v>
      </c>
    </row>
    <row r="162" spans="1:3">
      <c r="A162" s="5">
        <v>418</v>
      </c>
      <c r="B162" s="6" t="str">
        <f t="shared" si="2"/>
        <v>CAJA PETROLERA DE SALUD</v>
      </c>
      <c r="C162" s="6" t="s">
        <v>188</v>
      </c>
    </row>
    <row r="163" spans="1:3">
      <c r="A163" s="3">
        <v>422</v>
      </c>
      <c r="B163" s="4" t="str">
        <f t="shared" si="2"/>
        <v>CAJA BANCARIA ESTATAL DE SALUD</v>
      </c>
      <c r="C163" s="4" t="s">
        <v>189</v>
      </c>
    </row>
    <row r="164" spans="1:3">
      <c r="A164" s="3">
        <v>423</v>
      </c>
      <c r="B164" s="4" t="str">
        <f t="shared" si="2"/>
        <v>CAJA DE SALUD DEL SERVICIO NAL. DE CAMINOS Y RAMAS ANEXAS</v>
      </c>
      <c r="C164" s="4" t="s">
        <v>190</v>
      </c>
    </row>
    <row r="165" spans="1:3">
      <c r="A165" s="3">
        <v>424</v>
      </c>
      <c r="B165" s="4" t="str">
        <f t="shared" si="2"/>
        <v>CAJA DE SALUD CORDES</v>
      </c>
      <c r="C165" s="4" t="s">
        <v>191</v>
      </c>
    </row>
    <row r="166" spans="1:3">
      <c r="A166" s="3">
        <v>425</v>
      </c>
      <c r="B166" s="4" t="str">
        <f t="shared" si="2"/>
        <v>SEGURO SOCIAL UNIVERSITARIO DE COCHABAMBA</v>
      </c>
      <c r="C166" s="4" t="s">
        <v>192</v>
      </c>
    </row>
    <row r="167" spans="1:3">
      <c r="A167" s="3">
        <v>426</v>
      </c>
      <c r="B167" s="4" t="str">
        <f t="shared" si="2"/>
        <v>SEGURO SOCIAL UNIVERSITARIO DE ORURO</v>
      </c>
      <c r="C167" s="4" t="s">
        <v>193</v>
      </c>
    </row>
    <row r="168" spans="1:3">
      <c r="A168" s="3">
        <v>427</v>
      </c>
      <c r="B168" s="4" t="str">
        <f t="shared" si="2"/>
        <v>SEGURO SOCIAL UNIVERSITARIO DE SANTA CRUZ</v>
      </c>
      <c r="C168" s="4" t="s">
        <v>194</v>
      </c>
    </row>
    <row r="169" spans="1:3">
      <c r="A169" s="3">
        <v>428</v>
      </c>
      <c r="B169" s="4" t="str">
        <f t="shared" si="2"/>
        <v>SEGURO SOCIAL UNIVERSITARIO DE SUCRE</v>
      </c>
      <c r="C169" s="4" t="s">
        <v>195</v>
      </c>
    </row>
    <row r="170" spans="1:3">
      <c r="A170" s="3">
        <v>429</v>
      </c>
      <c r="B170" s="4" t="str">
        <f t="shared" si="2"/>
        <v>SEGURO SOCIAL UNIVERSITARIO DE LA PAZ</v>
      </c>
      <c r="C170" s="4" t="s">
        <v>196</v>
      </c>
    </row>
    <row r="171" spans="1:3">
      <c r="A171" s="3">
        <v>432</v>
      </c>
      <c r="B171" s="4" t="str">
        <f t="shared" si="2"/>
        <v>SEGURO SOCIAL UNIVERSITARIO DE TARIJA</v>
      </c>
      <c r="C171" s="4" t="s">
        <v>197</v>
      </c>
    </row>
    <row r="172" spans="1:3">
      <c r="A172" s="3">
        <v>433</v>
      </c>
      <c r="B172" s="4" t="str">
        <f t="shared" si="2"/>
        <v>SEGURO SOCIAL UNIVERSITARIO DE POTOSÍ</v>
      </c>
      <c r="C172" s="4" t="s">
        <v>198</v>
      </c>
    </row>
    <row r="173" spans="1:3">
      <c r="A173" s="3">
        <v>434</v>
      </c>
      <c r="B173" s="4" t="str">
        <f t="shared" si="2"/>
        <v>SEGURO SOCIAL UNIVERSITARIO DE BENI</v>
      </c>
      <c r="C173" s="4" t="s">
        <v>199</v>
      </c>
    </row>
    <row r="174" spans="1:3">
      <c r="A174" s="5">
        <v>435</v>
      </c>
      <c r="B174" s="6" t="str">
        <f t="shared" si="2"/>
        <v>SEGURO INTEGRAL DE SALUD</v>
      </c>
      <c r="C174" s="6" t="s">
        <v>200</v>
      </c>
    </row>
    <row r="175" spans="1:3">
      <c r="A175" s="3">
        <v>512</v>
      </c>
      <c r="B175" s="4" t="str">
        <f t="shared" si="2"/>
        <v>ADM. DE AEROPUERTOS Y SERVICIOS AUXILIARES A LA NAVEG. AÉREA</v>
      </c>
      <c r="C175" s="4" t="s">
        <v>1246</v>
      </c>
    </row>
    <row r="176" spans="1:3">
      <c r="A176" s="3">
        <v>513</v>
      </c>
      <c r="B176" s="4" t="str">
        <f t="shared" si="2"/>
        <v>YACIMIENTOS PETROLÍFEROS FISCALES BOLIVIANOS</v>
      </c>
      <c r="C176" s="4" t="s">
        <v>201</v>
      </c>
    </row>
    <row r="177" spans="1:3">
      <c r="A177" s="3">
        <v>514</v>
      </c>
      <c r="B177" s="4" t="str">
        <f t="shared" si="2"/>
        <v>EMPRESA NACIONAL DE ELECTRICIDAD</v>
      </c>
      <c r="C177" s="4" t="s">
        <v>202</v>
      </c>
    </row>
    <row r="178" spans="1:3">
      <c r="A178" s="3">
        <v>517</v>
      </c>
      <c r="B178" s="4" t="str">
        <f t="shared" si="2"/>
        <v>CORPORACIÓN MINERA DE BOLIVIA</v>
      </c>
      <c r="C178" s="4" t="s">
        <v>203</v>
      </c>
    </row>
    <row r="179" spans="1:3">
      <c r="A179" s="3">
        <v>520</v>
      </c>
      <c r="B179" s="4" t="str">
        <f t="shared" si="2"/>
        <v>EMPRESA METALÚRGICA VINTO - NACIONALIZADA</v>
      </c>
      <c r="C179" s="4" t="s">
        <v>204</v>
      </c>
    </row>
    <row r="180" spans="1:3">
      <c r="A180" s="3">
        <v>522</v>
      </c>
      <c r="B180" s="4" t="str">
        <f t="shared" si="2"/>
        <v>EMPRESA NACIONAL DE FERROCARRILES - RESIDUAL</v>
      </c>
      <c r="C180" s="4" t="s">
        <v>205</v>
      </c>
    </row>
    <row r="181" spans="1:3">
      <c r="A181" s="3">
        <v>523</v>
      </c>
      <c r="B181" s="4" t="str">
        <f t="shared" si="2"/>
        <v>CORREOS - LIQUIDACIÓN</v>
      </c>
      <c r="C181" s="4" t="s">
        <v>4466</v>
      </c>
    </row>
    <row r="182" spans="1:3">
      <c r="A182" s="3">
        <v>525</v>
      </c>
      <c r="B182" s="4" t="str">
        <f t="shared" si="2"/>
        <v>TRANSPORTES AÉREOS BOLIVIANOS</v>
      </c>
      <c r="C182" s="4" t="s">
        <v>206</v>
      </c>
    </row>
    <row r="183" spans="1:3">
      <c r="A183" s="3">
        <v>526</v>
      </c>
      <c r="B183" s="4" t="str">
        <f t="shared" si="2"/>
        <v>BOLIVIA TV</v>
      </c>
      <c r="C183" s="4" t="s">
        <v>207</v>
      </c>
    </row>
    <row r="184" spans="1:3">
      <c r="A184" s="3">
        <v>548</v>
      </c>
      <c r="B184" s="4" t="str">
        <f t="shared" si="2"/>
        <v>CORPORACIÓN DE LAS FUERZAS ARMADAS P/ EL DES. NACIONAL</v>
      </c>
      <c r="C184" s="4" t="s">
        <v>208</v>
      </c>
    </row>
    <row r="185" spans="1:3">
      <c r="A185" s="3">
        <v>551</v>
      </c>
      <c r="B185" s="4" t="str">
        <f t="shared" si="2"/>
        <v>EMPRESA NAVIERA BOLIVIANA</v>
      </c>
      <c r="C185" s="4" t="s">
        <v>209</v>
      </c>
    </row>
    <row r="186" spans="1:3">
      <c r="A186" s="5">
        <v>572</v>
      </c>
      <c r="B186" s="6" t="str">
        <f t="shared" si="2"/>
        <v>EMPRESA DE APOYO A LA PRODUCCIÓN DE ALIMENTOS</v>
      </c>
      <c r="C186" s="6" t="s">
        <v>210</v>
      </c>
    </row>
    <row r="187" spans="1:3">
      <c r="A187" s="3">
        <v>573</v>
      </c>
      <c r="B187" s="4" t="str">
        <f t="shared" si="2"/>
        <v>EMPRESA SIDERÚRGICA DEL MUTÚN</v>
      </c>
      <c r="C187" s="4" t="s">
        <v>211</v>
      </c>
    </row>
    <row r="188" spans="1:3">
      <c r="A188" s="3">
        <v>574</v>
      </c>
      <c r="B188" s="4" t="str">
        <f t="shared" si="2"/>
        <v>LÁCTEOS DE BOLIVIA</v>
      </c>
      <c r="C188" s="4" t="s">
        <v>212</v>
      </c>
    </row>
    <row r="189" spans="1:3">
      <c r="A189" s="3">
        <v>575</v>
      </c>
      <c r="B189" s="4" t="str">
        <f t="shared" si="2"/>
        <v>PAPELES DE BOLIVIA</v>
      </c>
      <c r="C189" s="4" t="s">
        <v>213</v>
      </c>
    </row>
    <row r="190" spans="1:3">
      <c r="A190" s="3">
        <v>576</v>
      </c>
      <c r="B190" s="4" t="str">
        <f t="shared" si="2"/>
        <v>CARTONES DE BOLIVIA</v>
      </c>
      <c r="C190" s="4" t="s">
        <v>214</v>
      </c>
    </row>
    <row r="191" spans="1:3">
      <c r="A191" s="3">
        <v>578</v>
      </c>
      <c r="B191" s="4" t="str">
        <f t="shared" si="2"/>
        <v>BOLIVIANA DE AVIACIÓN</v>
      </c>
      <c r="C191" s="4" t="s">
        <v>215</v>
      </c>
    </row>
    <row r="192" spans="1:3">
      <c r="A192" s="3">
        <v>579</v>
      </c>
      <c r="B192" s="4" t="str">
        <f t="shared" si="2"/>
        <v>EMPRESA PÚB. NAL. ESTRATÉGICA CEMENTOS DE BOLIVIA</v>
      </c>
      <c r="C192" s="4" t="s">
        <v>216</v>
      </c>
    </row>
    <row r="193" spans="1:3">
      <c r="A193" s="3">
        <v>580</v>
      </c>
      <c r="B193" s="4" t="str">
        <f t="shared" si="2"/>
        <v>DEPÓSITOS ADUANEROS BOLIVIANOS</v>
      </c>
      <c r="C193" s="4" t="s">
        <v>217</v>
      </c>
    </row>
    <row r="194" spans="1:3">
      <c r="A194" s="3">
        <v>581</v>
      </c>
      <c r="B194" s="4" t="str">
        <f t="shared" si="2"/>
        <v>EMPRESA PÚB. NAL. ESTRATÉGICA AZÚCAR DE BOLIVIA - BERMEJO</v>
      </c>
      <c r="C194" s="4" t="s">
        <v>218</v>
      </c>
    </row>
    <row r="195" spans="1:3">
      <c r="A195" s="3">
        <v>582</v>
      </c>
      <c r="B195" s="4" t="str">
        <f t="shared" si="2"/>
        <v>EMPRESA BOLIVIANA DE ALMENDRAS Y DERIVADOS</v>
      </c>
      <c r="C195" s="4" t="s">
        <v>219</v>
      </c>
    </row>
    <row r="196" spans="1:3">
      <c r="A196" s="5">
        <v>584</v>
      </c>
      <c r="B196" s="6" t="str">
        <f t="shared" si="2"/>
        <v>EMPRESA BOLIVIANA DE INDUSTRIALIZACION DE HIDROCARBUROS</v>
      </c>
      <c r="C196" s="6" t="s">
        <v>220</v>
      </c>
    </row>
    <row r="197" spans="1:3">
      <c r="A197" s="5">
        <v>585</v>
      </c>
      <c r="B197" s="6" t="str">
        <f t="shared" si="2"/>
        <v>AGENCIA BOLIVIANA ESPACIAL</v>
      </c>
      <c r="C197" s="6" t="s">
        <v>221</v>
      </c>
    </row>
    <row r="198" spans="1:3">
      <c r="A198" s="5">
        <v>586</v>
      </c>
      <c r="B198" s="6" t="str">
        <f t="shared" si="2"/>
        <v>EMPRESA AZUCARERA SAN BUENAVENTURA</v>
      </c>
      <c r="C198" s="6" t="s">
        <v>222</v>
      </c>
    </row>
    <row r="199" spans="1:3">
      <c r="A199" s="3">
        <v>587</v>
      </c>
      <c r="B199" s="7" t="str">
        <f t="shared" si="2"/>
        <v>EMPRESA ESTRATÉGICA BOLIVIANA CONSTRUCCIÓN Y CONSERV. INFRAESTRUCTURA CIVIL</v>
      </c>
      <c r="C199" s="7" t="s">
        <v>1237</v>
      </c>
    </row>
    <row r="200" spans="1:3">
      <c r="A200" s="3">
        <v>588</v>
      </c>
      <c r="B200" s="4" t="str">
        <f t="shared" si="2"/>
        <v>EMPRESA PÚBLICA NACIONAL TEXTIL</v>
      </c>
      <c r="C200" s="4" t="s">
        <v>223</v>
      </c>
    </row>
    <row r="201" spans="1:3">
      <c r="A201" s="3">
        <v>589</v>
      </c>
      <c r="B201" s="4" t="str">
        <f t="shared" si="2"/>
        <v>EMPRESA DE CONSTRUCCIONES DEL EJÉRCITO</v>
      </c>
      <c r="C201" s="4" t="s">
        <v>224</v>
      </c>
    </row>
    <row r="202" spans="1:3">
      <c r="A202" s="3">
        <v>590</v>
      </c>
      <c r="B202" s="4" t="str">
        <f t="shared" si="2"/>
        <v>EMPRESA PÚBLICA "QUIPUS"</v>
      </c>
      <c r="C202" s="4" t="s">
        <v>225</v>
      </c>
    </row>
    <row r="203" spans="1:3">
      <c r="A203" s="3">
        <v>591</v>
      </c>
      <c r="B203" s="4" t="str">
        <f t="shared" si="2"/>
        <v>EMPRESA ESTATAL DE TRANSPORTE POR CABLE MI TELEFÉRICO</v>
      </c>
      <c r="C203" s="4" t="s">
        <v>226</v>
      </c>
    </row>
    <row r="204" spans="1:3">
      <c r="A204" s="3">
        <v>592</v>
      </c>
      <c r="B204" s="4" t="str">
        <f t="shared" si="2"/>
        <v>EMPRESA ESTATAL BOLIVIANA DE TURISMO</v>
      </c>
      <c r="C204" s="4" t="s">
        <v>227</v>
      </c>
    </row>
    <row r="205" spans="1:3">
      <c r="A205" s="3">
        <v>593</v>
      </c>
      <c r="B205" s="4" t="str">
        <f t="shared" ref="B205:B274" si="3">UPPER(C205)</f>
        <v>EMPRESA PÚBLICA YACANA</v>
      </c>
      <c r="C205" s="4" t="s">
        <v>228</v>
      </c>
    </row>
    <row r="206" spans="1:3">
      <c r="A206" s="3">
        <v>594</v>
      </c>
      <c r="B206" s="4" t="str">
        <f t="shared" si="3"/>
        <v>ADMINISTRACIÓN DE SERVICIOS PORTUARIOS - BOLIVIA</v>
      </c>
      <c r="C206" s="4" t="s">
        <v>759</v>
      </c>
    </row>
    <row r="207" spans="1:3">
      <c r="A207" s="3">
        <v>595</v>
      </c>
      <c r="B207" s="4" t="str">
        <f t="shared" si="3"/>
        <v>GESTORA PÚBLICA DE LA SEGURIDAD SOCIAL DE LARGO PLAZO</v>
      </c>
      <c r="C207" s="4" t="s">
        <v>1275</v>
      </c>
    </row>
    <row r="208" spans="1:3">
      <c r="A208" s="3">
        <v>596</v>
      </c>
      <c r="B208" s="4" t="str">
        <f t="shared" si="3"/>
        <v>EMPRESA PÚBLICA TRANSPORTE AÉREO MILITAR</v>
      </c>
      <c r="C208" s="4" t="s">
        <v>12459</v>
      </c>
    </row>
    <row r="209" spans="1:3">
      <c r="A209" s="3">
        <v>597</v>
      </c>
      <c r="B209" s="4" t="str">
        <f t="shared" si="3"/>
        <v>EMPRESA PÚBLICA NACIONAL ESTRATÉGICA DE YACIMIENTOS DE LITIO BOLIVIANOS</v>
      </c>
      <c r="C209" s="4" t="s">
        <v>3387</v>
      </c>
    </row>
    <row r="210" spans="1:3">
      <c r="A210" s="3">
        <v>598</v>
      </c>
      <c r="B210" s="4" t="str">
        <f t="shared" si="3"/>
        <v>EMPRESA PÚBLICA "EDITORIAL DEL ESTADO PLURINACIONAL DE BOLIVIA"</v>
      </c>
      <c r="C210" s="4" t="s">
        <v>1404</v>
      </c>
    </row>
    <row r="211" spans="1:3">
      <c r="A211" s="3">
        <v>599</v>
      </c>
      <c r="B211" s="4" t="str">
        <f t="shared" si="3"/>
        <v>EMPRESA PÚBLICA BOLIVIANA DE ALIMENTOS</v>
      </c>
      <c r="C211" s="4" t="s">
        <v>12458</v>
      </c>
    </row>
    <row r="212" spans="1:3">
      <c r="A212" s="3">
        <v>620</v>
      </c>
      <c r="B212" s="4" t="str">
        <f t="shared" si="3"/>
        <v>COMPLEJO AGROINDUSTRIAL DE SAN BUENA AVENTURA</v>
      </c>
      <c r="C212" s="4" t="s">
        <v>229</v>
      </c>
    </row>
    <row r="213" spans="1:3">
      <c r="A213" s="3">
        <v>633</v>
      </c>
      <c r="B213" s="4" t="str">
        <f t="shared" si="3"/>
        <v>EMPRESA MISICUNI</v>
      </c>
      <c r="C213" s="4" t="s">
        <v>230</v>
      </c>
    </row>
    <row r="214" spans="1:3">
      <c r="A214" s="3">
        <v>634</v>
      </c>
      <c r="B214" s="4" t="str">
        <f t="shared" si="3"/>
        <v>EMPRESA PÚB. DEPTAL. HOTEL TERMINAL-TERMINAL DE BUSES ORURO</v>
      </c>
      <c r="C214" s="4" t="s">
        <v>231</v>
      </c>
    </row>
    <row r="215" spans="1:3">
      <c r="A215" s="3">
        <v>650</v>
      </c>
      <c r="B215" s="4" t="str">
        <f t="shared" si="3"/>
        <v xml:space="preserve">ASAMBLEA LEGISLATIVA PLURINACIONAL                                     </v>
      </c>
      <c r="C215" s="98" t="s">
        <v>1324</v>
      </c>
    </row>
    <row r="216" spans="1:3">
      <c r="A216" s="3">
        <v>660</v>
      </c>
      <c r="B216" s="4" t="str">
        <f t="shared" si="3"/>
        <v>ÓRGANO JUDICIAL</v>
      </c>
      <c r="C216" s="4" t="s">
        <v>233</v>
      </c>
    </row>
    <row r="217" spans="1:3">
      <c r="A217" s="3">
        <v>661</v>
      </c>
      <c r="B217" s="4" t="str">
        <f t="shared" si="3"/>
        <v>TRIBUNAL CONSTITUCIONAL PLURINACIONAL</v>
      </c>
      <c r="C217" s="4" t="s">
        <v>234</v>
      </c>
    </row>
    <row r="218" spans="1:3">
      <c r="A218" s="3">
        <v>670</v>
      </c>
      <c r="B218" s="4" t="str">
        <f t="shared" si="3"/>
        <v>ÓRGANO ELECTORAL PLURINACIONAL</v>
      </c>
      <c r="C218" s="4" t="s">
        <v>235</v>
      </c>
    </row>
    <row r="219" spans="1:3">
      <c r="A219" s="3">
        <v>680</v>
      </c>
      <c r="B219" s="4" t="str">
        <f t="shared" si="3"/>
        <v>CONTRALORIA GENERAL DEL ESTADO</v>
      </c>
      <c r="C219" s="4" t="s">
        <v>236</v>
      </c>
    </row>
    <row r="220" spans="1:3">
      <c r="A220" s="3">
        <v>681</v>
      </c>
      <c r="B220" s="4" t="str">
        <f t="shared" si="3"/>
        <v>MINISTERIO PÚBLICO</v>
      </c>
      <c r="C220" s="4" t="s">
        <v>237</v>
      </c>
    </row>
    <row r="221" spans="1:3">
      <c r="A221" s="3">
        <v>682</v>
      </c>
      <c r="B221" s="4" t="str">
        <f t="shared" si="3"/>
        <v>DEFENSORÍA DEL PUEBLO</v>
      </c>
      <c r="C221" s="4" t="s">
        <v>238</v>
      </c>
    </row>
    <row r="222" spans="1:3">
      <c r="A222" s="3">
        <v>683</v>
      </c>
      <c r="B222" s="4" t="str">
        <f t="shared" si="3"/>
        <v>PROCURADURÍA GENERAL DEL ESTADO</v>
      </c>
      <c r="C222" s="4" t="s">
        <v>239</v>
      </c>
    </row>
    <row r="223" spans="1:3">
      <c r="A223" s="3">
        <v>716</v>
      </c>
      <c r="B223" s="4" t="str">
        <f t="shared" si="3"/>
        <v>EMPRESA TARIJEÑA DEL GAS</v>
      </c>
      <c r="C223" s="4" t="s">
        <v>240</v>
      </c>
    </row>
    <row r="224" spans="1:3">
      <c r="A224" s="3">
        <v>718</v>
      </c>
      <c r="B224" s="4" t="str">
        <f t="shared" si="3"/>
        <v>COMPLEJO AGROINDUSTRIAL BUENA VISTA</v>
      </c>
      <c r="C224" s="4" t="s">
        <v>241</v>
      </c>
    </row>
    <row r="225" spans="1:3">
      <c r="A225" s="3">
        <v>761</v>
      </c>
      <c r="B225" s="4" t="str">
        <f t="shared" si="3"/>
        <v>SERVICIO AUTÓNOMO MUNICIPAL DE AGUA POTABLE Y ALCANTARILLADO</v>
      </c>
      <c r="C225" s="4" t="s">
        <v>242</v>
      </c>
    </row>
    <row r="226" spans="1:3">
      <c r="A226" s="3">
        <v>781</v>
      </c>
      <c r="B226" s="4" t="str">
        <f t="shared" si="3"/>
        <v>SERVICIO MUNICIPAL DE AGUA POTABLE Y ALCANTARILLADO</v>
      </c>
      <c r="C226" s="4" t="s">
        <v>243</v>
      </c>
    </row>
    <row r="227" spans="1:3">
      <c r="A227" s="3">
        <v>802</v>
      </c>
      <c r="B227" s="4" t="str">
        <f t="shared" si="3"/>
        <v>EMPRESA LOCAL DE AGUA POTABLE Y ALCANTARILLADO SUCRE</v>
      </c>
      <c r="C227" s="4" t="s">
        <v>244</v>
      </c>
    </row>
    <row r="228" spans="1:3">
      <c r="A228" s="3">
        <v>821</v>
      </c>
      <c r="B228" s="4" t="str">
        <f t="shared" si="3"/>
        <v>ADMINISTRACIÓN AUTÓNOMA PARA OBRAS SANITARIAS - POTOSÍ</v>
      </c>
      <c r="C228" s="4" t="s">
        <v>245</v>
      </c>
    </row>
    <row r="229" spans="1:3">
      <c r="A229" s="3">
        <v>831</v>
      </c>
      <c r="B229" s="4" t="str">
        <f t="shared" si="3"/>
        <v>SERVICIO LOCAL DE ACUEDUCTOS Y ALCANTARILLADO - ORURO</v>
      </c>
      <c r="C229" s="4" t="s">
        <v>246</v>
      </c>
    </row>
    <row r="230" spans="1:3">
      <c r="A230" s="3">
        <v>862</v>
      </c>
      <c r="B230" s="4" t="str">
        <f t="shared" si="3"/>
        <v>FONDO NACIONAL DE DESARROLLO REGIONAL</v>
      </c>
      <c r="C230" s="4" t="s">
        <v>247</v>
      </c>
    </row>
    <row r="231" spans="1:3">
      <c r="A231" s="3">
        <v>865</v>
      </c>
      <c r="B231" s="4" t="str">
        <f t="shared" si="3"/>
        <v>FONDO DE DESARROLLO DEL SIST.FIN. Y APOYO AL SEC.PRODUCTIVO</v>
      </c>
      <c r="C231" s="4" t="s">
        <v>248</v>
      </c>
    </row>
    <row r="232" spans="1:3">
      <c r="A232" s="3">
        <v>866</v>
      </c>
      <c r="B232" s="4" t="str">
        <f t="shared" si="3"/>
        <v>DIRECTORIO UNICO DE FONDOS</v>
      </c>
      <c r="C232" s="4" t="s">
        <v>249</v>
      </c>
    </row>
    <row r="233" spans="1:3">
      <c r="A233" s="3">
        <v>867</v>
      </c>
      <c r="B233" s="4" t="str">
        <f t="shared" si="3"/>
        <v>FONDO ROTATORIO DE FOMENTO PRODUCTIVO REGIONAL</v>
      </c>
      <c r="C233" s="4" t="s">
        <v>250</v>
      </c>
    </row>
    <row r="234" spans="1:3">
      <c r="A234" s="3">
        <v>901</v>
      </c>
      <c r="B234" s="4" t="str">
        <f t="shared" si="3"/>
        <v>GOBIERNO AUTÓNOMO DEPARTAMENTAL DE CHUQUISACA</v>
      </c>
      <c r="C234" s="4" t="s">
        <v>251</v>
      </c>
    </row>
    <row r="235" spans="1:3">
      <c r="A235" s="3">
        <v>902</v>
      </c>
      <c r="B235" s="4" t="str">
        <f t="shared" si="3"/>
        <v>GOBIERNO AUTÓNOMO DEPARTAMENTAL DE LA PAZ</v>
      </c>
      <c r="C235" s="4" t="s">
        <v>252</v>
      </c>
    </row>
    <row r="236" spans="1:3">
      <c r="A236" s="3">
        <v>903</v>
      </c>
      <c r="B236" s="4" t="str">
        <f t="shared" si="3"/>
        <v>GOBIERNO AUTÓNOMO DEPARTAMENTAL DE COCHABAMBA</v>
      </c>
      <c r="C236" s="4" t="s">
        <v>253</v>
      </c>
    </row>
    <row r="237" spans="1:3">
      <c r="A237" s="3">
        <v>904</v>
      </c>
      <c r="B237" s="4" t="str">
        <f t="shared" si="3"/>
        <v>GOBIERNO AUTÓNOMO DEPARTAMENTAL DE ORURO</v>
      </c>
      <c r="C237" s="4" t="s">
        <v>254</v>
      </c>
    </row>
    <row r="238" spans="1:3">
      <c r="A238" s="3">
        <v>905</v>
      </c>
      <c r="B238" s="4" t="str">
        <f t="shared" si="3"/>
        <v>GOBIERNO AUTÓNOMO DEPARTAMENTAL DE POTOSÍ</v>
      </c>
      <c r="C238" s="4" t="s">
        <v>255</v>
      </c>
    </row>
    <row r="239" spans="1:3">
      <c r="A239" s="3">
        <v>906</v>
      </c>
      <c r="B239" s="4" t="str">
        <f t="shared" si="3"/>
        <v>GOBIERNO AUTÓNOMO DEPARTAMENTAL DE TARIJA</v>
      </c>
      <c r="C239" s="4" t="s">
        <v>256</v>
      </c>
    </row>
    <row r="240" spans="1:3">
      <c r="A240" s="3">
        <v>907</v>
      </c>
      <c r="B240" s="4" t="str">
        <f t="shared" si="3"/>
        <v>GOBIERNO AUTÓNOMO DEPARTAMENTAL DE SANTA CRUZ</v>
      </c>
      <c r="C240" s="4" t="s">
        <v>257</v>
      </c>
    </row>
    <row r="241" spans="1:3">
      <c r="A241" s="3">
        <v>908</v>
      </c>
      <c r="B241" s="4" t="str">
        <f t="shared" si="3"/>
        <v>GOBIERNO AUTÓNOMO DEPARTAMENTAL DEL BENI</v>
      </c>
      <c r="C241" s="4" t="s">
        <v>258</v>
      </c>
    </row>
    <row r="242" spans="1:3">
      <c r="A242" s="3">
        <v>909</v>
      </c>
      <c r="B242" s="4" t="str">
        <f t="shared" si="3"/>
        <v>GOBIERNO AUTÓNOMO DEPARTAMENTAL DE PANDO</v>
      </c>
      <c r="C242" s="4" t="s">
        <v>259</v>
      </c>
    </row>
    <row r="243" spans="1:3">
      <c r="A243" s="3">
        <v>950</v>
      </c>
      <c r="B243" s="4" t="str">
        <f t="shared" si="3"/>
        <v>BANCO VIVIENDA</v>
      </c>
      <c r="C243" s="4" t="s">
        <v>260</v>
      </c>
    </row>
    <row r="244" spans="1:3">
      <c r="A244" s="3">
        <v>951</v>
      </c>
      <c r="B244" s="4" t="str">
        <f t="shared" si="3"/>
        <v>BANCO CENTRAL DE BOLIVIA</v>
      </c>
      <c r="C244" s="4" t="s">
        <v>261</v>
      </c>
    </row>
    <row r="245" spans="1:3">
      <c r="A245" s="3">
        <v>999</v>
      </c>
      <c r="B245" s="4" t="str">
        <f t="shared" si="3"/>
        <v>SECTOR PRIVADO</v>
      </c>
      <c r="C245" s="4" t="s">
        <v>262</v>
      </c>
    </row>
    <row r="246" spans="1:3">
      <c r="A246" s="3">
        <v>1101</v>
      </c>
      <c r="B246" s="4" t="str">
        <f t="shared" si="3"/>
        <v>GOBIERNO AUTÓNOMO MUNICIPAL DE SUCRE</v>
      </c>
      <c r="C246" s="4" t="s">
        <v>263</v>
      </c>
    </row>
    <row r="247" spans="1:3">
      <c r="A247" s="3">
        <v>1102</v>
      </c>
      <c r="B247" s="4" t="str">
        <f t="shared" si="3"/>
        <v>GOBIERNO AUTÓNOMO MUNICIPAL DE YOTALA</v>
      </c>
      <c r="C247" s="4" t="s">
        <v>264</v>
      </c>
    </row>
    <row r="248" spans="1:3">
      <c r="A248" s="3">
        <v>1103</v>
      </c>
      <c r="B248" s="4" t="str">
        <f t="shared" si="3"/>
        <v>GOBIERNO AUTÓNOMO MUNICIPAL DE POROMA</v>
      </c>
      <c r="C248" s="4" t="s">
        <v>265</v>
      </c>
    </row>
    <row r="249" spans="1:3">
      <c r="A249" s="3">
        <v>1104</v>
      </c>
      <c r="B249" s="4" t="str">
        <f t="shared" si="3"/>
        <v>GOBIERNO AUTÓNOMO MUNICIPAL DE VILLA AZURDUY</v>
      </c>
      <c r="C249" s="4" t="s">
        <v>266</v>
      </c>
    </row>
    <row r="250" spans="1:3">
      <c r="A250" s="3">
        <v>1105</v>
      </c>
      <c r="B250" s="4" t="str">
        <f t="shared" si="3"/>
        <v>GOBIERNO AUTÓNOMO MUNICIPAL DE TARVITA (VILLA ORÍAS)</v>
      </c>
      <c r="C250" s="4" t="s">
        <v>267</v>
      </c>
    </row>
    <row r="251" spans="1:3">
      <c r="A251" s="3">
        <v>1106</v>
      </c>
      <c r="B251" s="4" t="str">
        <f t="shared" si="3"/>
        <v>GOBIERNO AUTÓNOMO MUNICIPAL DE VILLA ZUDAÑEZ (TACOPAYA)</v>
      </c>
      <c r="C251" s="4" t="s">
        <v>268</v>
      </c>
    </row>
    <row r="252" spans="1:3">
      <c r="A252" s="3">
        <v>1107</v>
      </c>
      <c r="B252" s="4" t="str">
        <f t="shared" si="3"/>
        <v>GOBIERNO AUTÓNOMO MUNICIPAL DE PRESTO</v>
      </c>
      <c r="C252" s="4" t="s">
        <v>269</v>
      </c>
    </row>
    <row r="253" spans="1:3">
      <c r="A253" s="3">
        <v>1108</v>
      </c>
      <c r="B253" s="4" t="str">
        <f t="shared" si="3"/>
        <v>GOBIERNO AUTÓNOMO MUNICIPAL DE VILLA MOJOCOYA</v>
      </c>
      <c r="C253" s="4" t="s">
        <v>270</v>
      </c>
    </row>
    <row r="254" spans="1:3">
      <c r="A254" s="3">
        <v>1109</v>
      </c>
      <c r="B254" s="4" t="str">
        <f t="shared" si="3"/>
        <v>GOBIERNO AUTÓNOMO MUNICIPAL DE ICLA</v>
      </c>
      <c r="C254" s="4" t="s">
        <v>271</v>
      </c>
    </row>
    <row r="255" spans="1:3">
      <c r="A255" s="3">
        <v>1110</v>
      </c>
      <c r="B255" s="4" t="str">
        <f t="shared" si="3"/>
        <v>GOBIERNO AUTÓNOMO MUNICIPAL DE PADILLA</v>
      </c>
      <c r="C255" s="4" t="s">
        <v>272</v>
      </c>
    </row>
    <row r="256" spans="1:3">
      <c r="A256" s="3">
        <v>1111</v>
      </c>
      <c r="B256" s="4" t="str">
        <f t="shared" si="3"/>
        <v>GOBIERNO AUTÓNOMO MUNICIPAL DE TOMINA</v>
      </c>
      <c r="C256" s="4" t="s">
        <v>273</v>
      </c>
    </row>
    <row r="257" spans="1:3">
      <c r="A257" s="3">
        <v>1112</v>
      </c>
      <c r="B257" s="4" t="str">
        <f t="shared" si="3"/>
        <v>GOBIERNO AUTÓNOMO MUNICIPAL DE SOPACHUY</v>
      </c>
      <c r="C257" s="4" t="s">
        <v>274</v>
      </c>
    </row>
    <row r="258" spans="1:3">
      <c r="A258" s="3">
        <v>1113</v>
      </c>
      <c r="B258" s="4" t="str">
        <f t="shared" si="3"/>
        <v>GOBIERNO AUTÓNOMO MUNICIPAL DE VILLA ALCALÁ</v>
      </c>
      <c r="C258" s="4" t="s">
        <v>275</v>
      </c>
    </row>
    <row r="259" spans="1:3">
      <c r="A259" s="3">
        <v>1114</v>
      </c>
      <c r="B259" s="4" t="str">
        <f t="shared" si="3"/>
        <v>GOBIERNO AUTÓNOMO MUNICIPAL DE EL VILLAR</v>
      </c>
      <c r="C259" s="4" t="s">
        <v>276</v>
      </c>
    </row>
    <row r="260" spans="1:3">
      <c r="A260" s="3">
        <v>1115</v>
      </c>
      <c r="B260" s="4" t="str">
        <f t="shared" si="3"/>
        <v>GOBIERNO AUTÓNOMO MUNICIPAL DE MONTEAGUDO</v>
      </c>
      <c r="C260" s="4" t="s">
        <v>277</v>
      </c>
    </row>
    <row r="261" spans="1:3">
      <c r="A261" s="3">
        <v>1116</v>
      </c>
      <c r="B261" s="4" t="str">
        <f t="shared" si="3"/>
        <v>GOBIERNO AUTÓNOMO MUNICIPAL DE SAN PABLO DE HUACARETA</v>
      </c>
      <c r="C261" s="4" t="s">
        <v>278</v>
      </c>
    </row>
    <row r="262" spans="1:3">
      <c r="A262" s="3">
        <v>1117</v>
      </c>
      <c r="B262" s="4" t="str">
        <f t="shared" si="3"/>
        <v>GOBIERNO AUTÓNOMO MUNICIPAL DE TARABUCO</v>
      </c>
      <c r="C262" s="4" t="s">
        <v>279</v>
      </c>
    </row>
    <row r="263" spans="1:3">
      <c r="A263" s="3">
        <v>1118</v>
      </c>
      <c r="B263" s="4" t="str">
        <f t="shared" si="3"/>
        <v>GOBIERNO AUTÓNOMO MUNICIPAL DE YAMPARÁEZ</v>
      </c>
      <c r="C263" s="4" t="s">
        <v>280</v>
      </c>
    </row>
    <row r="264" spans="1:3">
      <c r="A264" s="3">
        <v>1119</v>
      </c>
      <c r="B264" s="4" t="str">
        <f t="shared" si="3"/>
        <v>GOBIERNO AUTÓNOMO MUNICIPAL DE CAMARGO</v>
      </c>
      <c r="C264" s="4" t="s">
        <v>281</v>
      </c>
    </row>
    <row r="265" spans="1:3">
      <c r="A265" s="3">
        <v>1120</v>
      </c>
      <c r="B265" s="4" t="str">
        <f t="shared" si="3"/>
        <v>GOBIERNO AUTÓNOMO MUNICIPAL DE SAN LUCAS</v>
      </c>
      <c r="C265" s="4" t="s">
        <v>282</v>
      </c>
    </row>
    <row r="266" spans="1:3">
      <c r="A266" s="3">
        <v>1121</v>
      </c>
      <c r="B266" s="4" t="str">
        <f t="shared" si="3"/>
        <v>GOBIERNO AUTÓNOMO MUNICIPAL DE INCAHUASI</v>
      </c>
      <c r="C266" s="4" t="s">
        <v>283</v>
      </c>
    </row>
    <row r="267" spans="1:3">
      <c r="A267" s="3">
        <v>1122</v>
      </c>
      <c r="B267" s="4" t="str">
        <f t="shared" si="3"/>
        <v>GOBIERNO AUTÓNOMO MUNICIPAL DE VILLA SERRANO</v>
      </c>
      <c r="C267" s="4" t="s">
        <v>284</v>
      </c>
    </row>
    <row r="268" spans="1:3">
      <c r="A268" s="3">
        <v>1123</v>
      </c>
      <c r="B268" s="4" t="str">
        <f t="shared" si="3"/>
        <v>GOBIERNO AUTÓNOMO MUNICIPAL DE CAMATAQUI (VILLA ABECIA)</v>
      </c>
      <c r="C268" s="4" t="s">
        <v>285</v>
      </c>
    </row>
    <row r="269" spans="1:3">
      <c r="A269" s="3">
        <v>1124</v>
      </c>
      <c r="B269" s="4" t="str">
        <f t="shared" si="3"/>
        <v>GOBIERNO AUTÓNOMO MUNICIPAL DE CULPINA</v>
      </c>
      <c r="C269" s="4" t="s">
        <v>286</v>
      </c>
    </row>
    <row r="270" spans="1:3">
      <c r="A270" s="3">
        <v>1125</v>
      </c>
      <c r="B270" s="4" t="str">
        <f t="shared" si="3"/>
        <v>GOBIERNO AUTÓNOMO MUNICIPAL DE LAS CARRERAS</v>
      </c>
      <c r="C270" s="4" t="s">
        <v>287</v>
      </c>
    </row>
    <row r="271" spans="1:3">
      <c r="A271" s="3">
        <v>1126</v>
      </c>
      <c r="B271" s="4" t="str">
        <f t="shared" si="3"/>
        <v>GOBIERNO AUTÓNOMO MUNICIPAL DE VILLA VACA GUZMÁN</v>
      </c>
      <c r="C271" s="4" t="s">
        <v>288</v>
      </c>
    </row>
    <row r="272" spans="1:3">
      <c r="A272" s="3">
        <v>1127</v>
      </c>
      <c r="B272" s="4" t="str">
        <f t="shared" si="3"/>
        <v>GOBIERNO AUTÓNOMO MUNICIPAL DE VILLA DE HUACAYA</v>
      </c>
      <c r="C272" s="4" t="s">
        <v>289</v>
      </c>
    </row>
    <row r="273" spans="1:3">
      <c r="A273" s="3">
        <v>1128</v>
      </c>
      <c r="B273" s="4" t="str">
        <f t="shared" si="3"/>
        <v>GOBIERNO AUTÓNOMO MUNICIPAL DE MACHARETI</v>
      </c>
      <c r="C273" s="4" t="s">
        <v>290</v>
      </c>
    </row>
    <row r="274" spans="1:3">
      <c r="A274" s="3">
        <v>1129</v>
      </c>
      <c r="B274" s="4" t="str">
        <f t="shared" si="3"/>
        <v>GOBIERNO AUTÓNOMO MUNICIPAL DE VILLA CHARCAS</v>
      </c>
      <c r="C274" s="4" t="s">
        <v>291</v>
      </c>
    </row>
    <row r="275" spans="1:3">
      <c r="A275" s="3">
        <v>1201</v>
      </c>
      <c r="B275" s="4" t="str">
        <f t="shared" ref="B275:B338" si="4">UPPER(C275)</f>
        <v>GOBIERNO AUTÓNOMO MUNICIPAL DE LA PAZ</v>
      </c>
      <c r="C275" s="4" t="s">
        <v>292</v>
      </c>
    </row>
    <row r="276" spans="1:3">
      <c r="A276" s="3">
        <v>1202</v>
      </c>
      <c r="B276" s="4" t="str">
        <f t="shared" si="4"/>
        <v>GOBIERNO AUTÓNOMO MUNICIPAL DE PALCA</v>
      </c>
      <c r="C276" s="4" t="s">
        <v>293</v>
      </c>
    </row>
    <row r="277" spans="1:3">
      <c r="A277" s="3">
        <v>1203</v>
      </c>
      <c r="B277" s="4" t="str">
        <f t="shared" si="4"/>
        <v>GOBIERNO AUTÓNOMO MUNICIPAL DE MECAPACA</v>
      </c>
      <c r="C277" s="4" t="s">
        <v>294</v>
      </c>
    </row>
    <row r="278" spans="1:3">
      <c r="A278" s="3">
        <v>1204</v>
      </c>
      <c r="B278" s="4" t="str">
        <f t="shared" si="4"/>
        <v>GOBIERNO AUTÓNOMO MUNICIPAL DE ACHOCALLA</v>
      </c>
      <c r="C278" s="4" t="s">
        <v>295</v>
      </c>
    </row>
    <row r="279" spans="1:3">
      <c r="A279" s="3">
        <v>1205</v>
      </c>
      <c r="B279" s="4" t="str">
        <f t="shared" si="4"/>
        <v>GOBIERNO AUTÓNOMO MUNICIPAL DE EL ALTO DE LA PAZ</v>
      </c>
      <c r="C279" s="4" t="s">
        <v>296</v>
      </c>
    </row>
    <row r="280" spans="1:3">
      <c r="A280" s="3">
        <v>1206</v>
      </c>
      <c r="B280" s="4" t="str">
        <f t="shared" si="4"/>
        <v>GOBIERNO AUTÓNOMO MUNICIPAL DE VIACHA</v>
      </c>
      <c r="C280" s="4" t="s">
        <v>297</v>
      </c>
    </row>
    <row r="281" spans="1:3">
      <c r="A281" s="3">
        <v>1207</v>
      </c>
      <c r="B281" s="4" t="str">
        <f t="shared" si="4"/>
        <v>GOBIERNO AUTÓNOMO MUNICIPAL DE GUAQUI</v>
      </c>
      <c r="C281" s="4" t="s">
        <v>298</v>
      </c>
    </row>
    <row r="282" spans="1:3">
      <c r="A282" s="3">
        <v>1208</v>
      </c>
      <c r="B282" s="4" t="str">
        <f t="shared" si="4"/>
        <v>GOBIERNO AUTÓNOMO MUNICIPAL DE TIAHUANACU</v>
      </c>
      <c r="C282" s="4" t="s">
        <v>299</v>
      </c>
    </row>
    <row r="283" spans="1:3">
      <c r="A283" s="3">
        <v>1209</v>
      </c>
      <c r="B283" s="4" t="str">
        <f t="shared" si="4"/>
        <v>GOBIERNO AUTÓNOMO MUNICIPAL DE DESAGUADERO</v>
      </c>
      <c r="C283" s="4" t="s">
        <v>300</v>
      </c>
    </row>
    <row r="284" spans="1:3">
      <c r="A284" s="3">
        <v>1210</v>
      </c>
      <c r="B284" s="4" t="str">
        <f t="shared" si="4"/>
        <v>GOBIERNO AUTÓNOMO MUNICIPAL DE CARANAVI</v>
      </c>
      <c r="C284" s="4" t="s">
        <v>301</v>
      </c>
    </row>
    <row r="285" spans="1:3">
      <c r="A285" s="3">
        <v>1211</v>
      </c>
      <c r="B285" s="4" t="str">
        <f t="shared" si="4"/>
        <v>GOBIERNO AUTÓNOMO MUNICIPAL DE SICA SICA (VILLA AROMA)</v>
      </c>
      <c r="C285" s="4" t="s">
        <v>302</v>
      </c>
    </row>
    <row r="286" spans="1:3">
      <c r="A286" s="3">
        <v>1212</v>
      </c>
      <c r="B286" s="4" t="str">
        <f t="shared" si="4"/>
        <v>GOBIERNO AUTÓNOMO MUNICIPAL DE UMALA</v>
      </c>
      <c r="C286" s="4" t="s">
        <v>303</v>
      </c>
    </row>
    <row r="287" spans="1:3">
      <c r="A287" s="3">
        <v>1213</v>
      </c>
      <c r="B287" s="4" t="str">
        <f t="shared" si="4"/>
        <v>GOBIERNO AUTÓNOMO MUNICIPAL DE AYO AYO</v>
      </c>
      <c r="C287" s="4" t="s">
        <v>304</v>
      </c>
    </row>
    <row r="288" spans="1:3">
      <c r="A288" s="3">
        <v>1214</v>
      </c>
      <c r="B288" s="4" t="str">
        <f t="shared" si="4"/>
        <v>GOBIERNO AUTÓNOMO MUNICIPAL DE CALAMARCA</v>
      </c>
      <c r="C288" s="4" t="s">
        <v>305</v>
      </c>
    </row>
    <row r="289" spans="1:3">
      <c r="A289" s="3">
        <v>1215</v>
      </c>
      <c r="B289" s="4" t="str">
        <f t="shared" si="4"/>
        <v>GOBIERNO AUTÓNOMO MUNICIPAL DE PATACAMAYA</v>
      </c>
      <c r="C289" s="4" t="s">
        <v>306</v>
      </c>
    </row>
    <row r="290" spans="1:3">
      <c r="A290" s="3">
        <v>1216</v>
      </c>
      <c r="B290" s="4" t="str">
        <f t="shared" si="4"/>
        <v>GOBIERNO AUTÓNOMO MUNICIPAL DE COLQUENCHA</v>
      </c>
      <c r="C290" s="4" t="s">
        <v>307</v>
      </c>
    </row>
    <row r="291" spans="1:3">
      <c r="A291" s="3">
        <v>1217</v>
      </c>
      <c r="B291" s="4" t="str">
        <f t="shared" si="4"/>
        <v>GOBIERNO AUTÓNOMO MUNICIPAL DE COLLANA</v>
      </c>
      <c r="C291" s="4" t="s">
        <v>308</v>
      </c>
    </row>
    <row r="292" spans="1:3">
      <c r="A292" s="3">
        <v>1218</v>
      </c>
      <c r="B292" s="4" t="str">
        <f t="shared" si="4"/>
        <v>GOBIERNO AUTÓNOMO MUNICIPAL DE INQUISIVI</v>
      </c>
      <c r="C292" s="4" t="s">
        <v>309</v>
      </c>
    </row>
    <row r="293" spans="1:3">
      <c r="A293" s="3">
        <v>1219</v>
      </c>
      <c r="B293" s="4" t="str">
        <f t="shared" si="4"/>
        <v>GOBIERNO AUTÓNOMO MUNICIPAL DE QUIME</v>
      </c>
      <c r="C293" s="4" t="s">
        <v>310</v>
      </c>
    </row>
    <row r="294" spans="1:3">
      <c r="A294" s="3">
        <v>1220</v>
      </c>
      <c r="B294" s="4" t="str">
        <f t="shared" si="4"/>
        <v>GOBIERNO AUTÓNOMO MUNICIPAL DE CAJUATA</v>
      </c>
      <c r="C294" s="4" t="s">
        <v>311</v>
      </c>
    </row>
    <row r="295" spans="1:3">
      <c r="A295" s="3">
        <v>1221</v>
      </c>
      <c r="B295" s="4" t="str">
        <f t="shared" si="4"/>
        <v>GOBIERNO AUTÓNOMO MUNICIPAL DE COLQUIRI</v>
      </c>
      <c r="C295" s="4" t="s">
        <v>312</v>
      </c>
    </row>
    <row r="296" spans="1:3">
      <c r="A296" s="3">
        <v>1222</v>
      </c>
      <c r="B296" s="4" t="str">
        <f t="shared" si="4"/>
        <v>GOBIERNO AUTÓNOMO MUNICIPAL DE ICHOCA</v>
      </c>
      <c r="C296" s="4" t="s">
        <v>313</v>
      </c>
    </row>
    <row r="297" spans="1:3">
      <c r="A297" s="3">
        <v>1223</v>
      </c>
      <c r="B297" s="4" t="str">
        <f t="shared" si="4"/>
        <v>GOBIERNO AUTÓNOMO MUNICIPAL DE VILLA LIBERTAD LICOMA</v>
      </c>
      <c r="C297" s="4" t="s">
        <v>314</v>
      </c>
    </row>
    <row r="298" spans="1:3">
      <c r="A298" s="3">
        <v>1224</v>
      </c>
      <c r="B298" s="4" t="str">
        <f t="shared" si="4"/>
        <v>GOBIERNO AUTÓNOMO MUNICIPAL DE ACHACACHI</v>
      </c>
      <c r="C298" s="4" t="s">
        <v>315</v>
      </c>
    </row>
    <row r="299" spans="1:3">
      <c r="A299" s="3">
        <v>1225</v>
      </c>
      <c r="B299" s="4" t="str">
        <f t="shared" si="4"/>
        <v>GOBIERNO AUTÓNOMO MUNICIPAL DE ANCORAIMES</v>
      </c>
      <c r="C299" s="4" t="s">
        <v>316</v>
      </c>
    </row>
    <row r="300" spans="1:3">
      <c r="A300" s="3">
        <v>1226</v>
      </c>
      <c r="B300" s="4" t="str">
        <f t="shared" si="4"/>
        <v>GOBIERNO AUTÓNOMO MUNICIPAL DE SORATA</v>
      </c>
      <c r="C300" s="4" t="s">
        <v>317</v>
      </c>
    </row>
    <row r="301" spans="1:3">
      <c r="A301" s="3">
        <v>1227</v>
      </c>
      <c r="B301" s="4" t="str">
        <f t="shared" si="4"/>
        <v>GOBIERNO AUTÓNOMO MUNICIPAL DE GUANAY</v>
      </c>
      <c r="C301" s="4" t="s">
        <v>318</v>
      </c>
    </row>
    <row r="302" spans="1:3">
      <c r="A302" s="3">
        <v>1228</v>
      </c>
      <c r="B302" s="4" t="str">
        <f t="shared" si="4"/>
        <v>GOBIERNO AUTÓNOMO MUNICIPAL DE TACACOMA</v>
      </c>
      <c r="C302" s="4" t="s">
        <v>319</v>
      </c>
    </row>
    <row r="303" spans="1:3">
      <c r="A303" s="3">
        <v>1229</v>
      </c>
      <c r="B303" s="4" t="str">
        <f t="shared" si="4"/>
        <v>GOBIERNO AUTÓNOMO MUNICIPAL DE TIPUANI</v>
      </c>
      <c r="C303" s="4" t="s">
        <v>320</v>
      </c>
    </row>
    <row r="304" spans="1:3">
      <c r="A304" s="3">
        <v>1230</v>
      </c>
      <c r="B304" s="4" t="str">
        <f t="shared" si="4"/>
        <v>GOBIERNO AUTÓNOMO MUNICIPAL DE QUIABAYA</v>
      </c>
      <c r="C304" s="4" t="s">
        <v>321</v>
      </c>
    </row>
    <row r="305" spans="1:3">
      <c r="A305" s="3">
        <v>1231</v>
      </c>
      <c r="B305" s="4" t="str">
        <f t="shared" si="4"/>
        <v>GOBIERNO AUTÓNOMO MUNICIPAL DE COMBAYA</v>
      </c>
      <c r="C305" s="4" t="s">
        <v>322</v>
      </c>
    </row>
    <row r="306" spans="1:3">
      <c r="A306" s="3">
        <v>1232</v>
      </c>
      <c r="B306" s="4" t="str">
        <f t="shared" si="4"/>
        <v>GOBIERNO AUTÓNOMO MUNICIPAL DE COPACABANA</v>
      </c>
      <c r="C306" s="4" t="s">
        <v>323</v>
      </c>
    </row>
    <row r="307" spans="1:3">
      <c r="A307" s="3">
        <v>1233</v>
      </c>
      <c r="B307" s="4" t="str">
        <f t="shared" si="4"/>
        <v>GOBIERNO AUTÓNOMO MUNICIPAL DE SAN PEDRO DE TIQUINA</v>
      </c>
      <c r="C307" s="4" t="s">
        <v>324</v>
      </c>
    </row>
    <row r="308" spans="1:3">
      <c r="A308" s="3">
        <v>1234</v>
      </c>
      <c r="B308" s="4" t="str">
        <f t="shared" si="4"/>
        <v>GOBIERNO AUTÓNOMO MUNICIPAL DE TITO YUPANQUI</v>
      </c>
      <c r="C308" s="4" t="s">
        <v>325</v>
      </c>
    </row>
    <row r="309" spans="1:3">
      <c r="A309" s="3">
        <v>1235</v>
      </c>
      <c r="B309" s="4" t="str">
        <f t="shared" si="4"/>
        <v>GOBIERNO AUTÓNOMO MUNICIPAL DE CHUMA</v>
      </c>
      <c r="C309" s="4" t="s">
        <v>326</v>
      </c>
    </row>
    <row r="310" spans="1:3">
      <c r="A310" s="3">
        <v>1236</v>
      </c>
      <c r="B310" s="4" t="str">
        <f t="shared" si="4"/>
        <v>GOBIERNO AUTÓNOMO MUNICIPAL DE AYATA</v>
      </c>
      <c r="C310" s="4" t="s">
        <v>327</v>
      </c>
    </row>
    <row r="311" spans="1:3">
      <c r="A311" s="3">
        <v>1237</v>
      </c>
      <c r="B311" s="4" t="str">
        <f t="shared" si="4"/>
        <v>GOBIERNO AUTÓNOMO MUNICIPAL DE AUCAPATA</v>
      </c>
      <c r="C311" s="4" t="s">
        <v>328</v>
      </c>
    </row>
    <row r="312" spans="1:3">
      <c r="A312" s="3">
        <v>1238</v>
      </c>
      <c r="B312" s="4" t="str">
        <f t="shared" si="4"/>
        <v>GOBIERNO AUTÓNOMO MUNICIPAL DE COROCORO</v>
      </c>
      <c r="C312" s="4" t="s">
        <v>329</v>
      </c>
    </row>
    <row r="313" spans="1:3">
      <c r="A313" s="3">
        <v>1239</v>
      </c>
      <c r="B313" s="4" t="str">
        <f t="shared" si="4"/>
        <v>GOBIERNO AUTÓNOMO MUNICIPAL DE CAQUIAVIRI</v>
      </c>
      <c r="C313" s="4" t="s">
        <v>330</v>
      </c>
    </row>
    <row r="314" spans="1:3">
      <c r="A314" s="3">
        <v>1240</v>
      </c>
      <c r="B314" s="4" t="str">
        <f t="shared" si="4"/>
        <v>GOBIERNO AUTÓNOMO MUNICIPAL DE CALACOTO</v>
      </c>
      <c r="C314" s="4" t="s">
        <v>331</v>
      </c>
    </row>
    <row r="315" spans="1:3">
      <c r="A315" s="3">
        <v>1241</v>
      </c>
      <c r="B315" s="4" t="str">
        <f t="shared" si="4"/>
        <v>GOBIERNO AUTÓNOMO MUNICIPAL DE COMANCHE</v>
      </c>
      <c r="C315" s="4" t="s">
        <v>332</v>
      </c>
    </row>
    <row r="316" spans="1:3">
      <c r="A316" s="3">
        <v>1242</v>
      </c>
      <c r="B316" s="4" t="str">
        <f t="shared" si="4"/>
        <v>GOBIERNO AUTÓNOMO MUNICIPAL DE CHARAÑA</v>
      </c>
      <c r="C316" s="4" t="s">
        <v>333</v>
      </c>
    </row>
    <row r="317" spans="1:3">
      <c r="A317" s="3">
        <v>1243</v>
      </c>
      <c r="B317" s="4" t="str">
        <f t="shared" si="4"/>
        <v>GOBIERNO AUTÓNOMO MUNICIPAL DE WALDO BALLIVIÁN</v>
      </c>
      <c r="C317" s="4" t="s">
        <v>334</v>
      </c>
    </row>
    <row r="318" spans="1:3">
      <c r="A318" s="3">
        <v>1244</v>
      </c>
      <c r="B318" s="4" t="str">
        <f t="shared" si="4"/>
        <v>GOBIERNO AUTÓNOMO MUNICIPAL DE NAZACARA DE PACAJES</v>
      </c>
      <c r="C318" s="4" t="s">
        <v>335</v>
      </c>
    </row>
    <row r="319" spans="1:3">
      <c r="A319" s="3">
        <v>1245</v>
      </c>
      <c r="B319" s="4" t="str">
        <f t="shared" si="4"/>
        <v>GOBIERNO AUTÓNOMO MUNICIPAL DE SANTIAGO DE CALLAPA</v>
      </c>
      <c r="C319" s="4" t="s">
        <v>336</v>
      </c>
    </row>
    <row r="320" spans="1:3">
      <c r="A320" s="3">
        <v>1246</v>
      </c>
      <c r="B320" s="4" t="str">
        <f t="shared" si="4"/>
        <v>GOBIERNO AUTÓNOMO MUNICIPAL DE PUERTO ACOSTA</v>
      </c>
      <c r="C320" s="4" t="s">
        <v>337</v>
      </c>
    </row>
    <row r="321" spans="1:3">
      <c r="A321" s="3">
        <v>1247</v>
      </c>
      <c r="B321" s="4" t="str">
        <f t="shared" si="4"/>
        <v>GOBIERNO AUTÓNOMO MUNICIPAL DE MOCOMOCO</v>
      </c>
      <c r="C321" s="4" t="s">
        <v>338</v>
      </c>
    </row>
    <row r="322" spans="1:3">
      <c r="A322" s="3">
        <v>1248</v>
      </c>
      <c r="B322" s="4" t="str">
        <f t="shared" si="4"/>
        <v>GOBIERNO AUTÓNOMO MUNICIPAL DE CARABUCO</v>
      </c>
      <c r="C322" s="4" t="s">
        <v>339</v>
      </c>
    </row>
    <row r="323" spans="1:3">
      <c r="A323" s="3">
        <v>1249</v>
      </c>
      <c r="B323" s="4" t="str">
        <f t="shared" si="4"/>
        <v>GOBIERNO AUTÓNOMO MUNICIPAL DE APOLO</v>
      </c>
      <c r="C323" s="4" t="s">
        <v>340</v>
      </c>
    </row>
    <row r="324" spans="1:3">
      <c r="A324" s="3">
        <v>1250</v>
      </c>
      <c r="B324" s="4" t="str">
        <f t="shared" si="4"/>
        <v>GOBIERNO AUTÓNOMO MUNICIPAL DE PELECHUCO</v>
      </c>
      <c r="C324" s="4" t="s">
        <v>341</v>
      </c>
    </row>
    <row r="325" spans="1:3">
      <c r="A325" s="3">
        <v>1251</v>
      </c>
      <c r="B325" s="4" t="str">
        <f t="shared" si="4"/>
        <v>GOBIERNO AUTÓNOMO MUNICIPAL DE LURIBAY</v>
      </c>
      <c r="C325" s="4" t="s">
        <v>342</v>
      </c>
    </row>
    <row r="326" spans="1:3">
      <c r="A326" s="3">
        <v>1252</v>
      </c>
      <c r="B326" s="4" t="str">
        <f t="shared" si="4"/>
        <v>GOBIERNO AUTÓNOMO MUNICIPAL DE SAPAHAQUI</v>
      </c>
      <c r="C326" s="4" t="s">
        <v>343</v>
      </c>
    </row>
    <row r="327" spans="1:3">
      <c r="A327" s="3">
        <v>1253</v>
      </c>
      <c r="B327" s="4" t="str">
        <f t="shared" si="4"/>
        <v>GOBIERNO AUTÓNOMO MUNICIPAL DE YACO</v>
      </c>
      <c r="C327" s="4" t="s">
        <v>344</v>
      </c>
    </row>
    <row r="328" spans="1:3">
      <c r="A328" s="3">
        <v>1254</v>
      </c>
      <c r="B328" s="4" t="str">
        <f t="shared" si="4"/>
        <v>GOBIERNO AUTÓNOMO MUNICIPAL DE MALLA</v>
      </c>
      <c r="C328" s="4" t="s">
        <v>345</v>
      </c>
    </row>
    <row r="329" spans="1:3">
      <c r="A329" s="3">
        <v>1255</v>
      </c>
      <c r="B329" s="4" t="str">
        <f t="shared" si="4"/>
        <v>GOBIERNO AUTÓNOMO MUNICIPAL DE CAIROMA</v>
      </c>
      <c r="C329" s="4" t="s">
        <v>346</v>
      </c>
    </row>
    <row r="330" spans="1:3">
      <c r="A330" s="3">
        <v>1256</v>
      </c>
      <c r="B330" s="4" t="str">
        <f t="shared" si="4"/>
        <v>GOBIERNO AUTÓNOMO MUNICIPAL DE CHULUMANI (VILLA DE LA LIBERTAD)</v>
      </c>
      <c r="C330" s="4" t="s">
        <v>347</v>
      </c>
    </row>
    <row r="331" spans="1:3">
      <c r="A331" s="3">
        <v>1257</v>
      </c>
      <c r="B331" s="4" t="str">
        <f t="shared" si="4"/>
        <v>GOBIERNO AUTÓNOMO MUNICIPAL DE IRUPANA (VILLA DE LANZA)</v>
      </c>
      <c r="C331" s="4" t="s">
        <v>348</v>
      </c>
    </row>
    <row r="332" spans="1:3">
      <c r="A332" s="3">
        <v>1258</v>
      </c>
      <c r="B332" s="4" t="str">
        <f t="shared" si="4"/>
        <v>GOBIERNO AUTÓNOMO MUNICIPAL DE YANACACHI</v>
      </c>
      <c r="C332" s="4" t="s">
        <v>349</v>
      </c>
    </row>
    <row r="333" spans="1:3">
      <c r="A333" s="3">
        <v>1259</v>
      </c>
      <c r="B333" s="4" t="str">
        <f t="shared" si="4"/>
        <v>GOBIERNO AUTÓNOMO MUNICIPAL DE PALOS BLANCOS</v>
      </c>
      <c r="C333" s="4" t="s">
        <v>350</v>
      </c>
    </row>
    <row r="334" spans="1:3">
      <c r="A334" s="3">
        <v>1260</v>
      </c>
      <c r="B334" s="4" t="str">
        <f t="shared" si="4"/>
        <v>GOBIERNO AUTÓNOMO MUNICIPAL DE LA ASUNTA</v>
      </c>
      <c r="C334" s="4" t="s">
        <v>351</v>
      </c>
    </row>
    <row r="335" spans="1:3">
      <c r="A335" s="3">
        <v>1261</v>
      </c>
      <c r="B335" s="4" t="str">
        <f t="shared" si="4"/>
        <v>GOBIERNO AUTÓNOMO MUNICIPAL DE PUCARANI</v>
      </c>
      <c r="C335" s="4" t="s">
        <v>352</v>
      </c>
    </row>
    <row r="336" spans="1:3">
      <c r="A336" s="3">
        <v>1262</v>
      </c>
      <c r="B336" s="4" t="str">
        <f t="shared" si="4"/>
        <v>GOBIERNO AUTÓNOMO MUNICIPAL DE LAJA</v>
      </c>
      <c r="C336" s="4" t="s">
        <v>353</v>
      </c>
    </row>
    <row r="337" spans="1:3">
      <c r="A337" s="3">
        <v>1263</v>
      </c>
      <c r="B337" s="4" t="str">
        <f t="shared" si="4"/>
        <v>GOBIERNO AUTÓNOMO MUNICIPAL DE BATALLAS</v>
      </c>
      <c r="C337" s="4" t="s">
        <v>354</v>
      </c>
    </row>
    <row r="338" spans="1:3">
      <c r="A338" s="3">
        <v>1264</v>
      </c>
      <c r="B338" s="4" t="str">
        <f t="shared" si="4"/>
        <v>GOBIERNO AUTÓNOMO MUNICIPAL DE PUERTO PÉREZ</v>
      </c>
      <c r="C338" s="4" t="s">
        <v>355</v>
      </c>
    </row>
    <row r="339" spans="1:3">
      <c r="A339" s="3">
        <v>1265</v>
      </c>
      <c r="B339" s="4" t="str">
        <f t="shared" ref="B339:B402" si="5">UPPER(C339)</f>
        <v>GOBIERNO AUTÓNOMO MUNICIPAL DE COROICO</v>
      </c>
      <c r="C339" s="4" t="s">
        <v>356</v>
      </c>
    </row>
    <row r="340" spans="1:3">
      <c r="A340" s="3">
        <v>1266</v>
      </c>
      <c r="B340" s="4" t="str">
        <f t="shared" si="5"/>
        <v>GOBIERNO AUTÓNOMO MUNICIPAL DE CORIPATA</v>
      </c>
      <c r="C340" s="4" t="s">
        <v>357</v>
      </c>
    </row>
    <row r="341" spans="1:3">
      <c r="A341" s="3">
        <v>1267</v>
      </c>
      <c r="B341" s="4" t="str">
        <f t="shared" si="5"/>
        <v>GOBIERNO AUTÓNOMO MUNICIPAL DE IXIAMAS</v>
      </c>
      <c r="C341" s="4" t="s">
        <v>358</v>
      </c>
    </row>
    <row r="342" spans="1:3">
      <c r="A342" s="3">
        <v>1268</v>
      </c>
      <c r="B342" s="4" t="str">
        <f t="shared" si="5"/>
        <v>GOBIERNO AUTÓNOMO MUNICIPAL DE SAN BUENAVENTURA</v>
      </c>
      <c r="C342" s="4" t="s">
        <v>359</v>
      </c>
    </row>
    <row r="343" spans="1:3">
      <c r="A343" s="3">
        <v>1269</v>
      </c>
      <c r="B343" s="4" t="str">
        <f t="shared" si="5"/>
        <v>GOBIERNO AUTÓNOMO MUNICIPAL DE GENERAL JUAN JOSÉ PÉREZ (CHARAZANI)</v>
      </c>
      <c r="C343" s="4" t="s">
        <v>360</v>
      </c>
    </row>
    <row r="344" spans="1:3">
      <c r="A344" s="3">
        <v>1270</v>
      </c>
      <c r="B344" s="4" t="str">
        <f t="shared" si="5"/>
        <v>GOBIERNO AUTÓNOMO MUNICIPAL DE CURVA</v>
      </c>
      <c r="C344" s="4" t="s">
        <v>361</v>
      </c>
    </row>
    <row r="345" spans="1:3">
      <c r="A345" s="3">
        <v>1271</v>
      </c>
      <c r="B345" s="4" t="str">
        <f t="shared" si="5"/>
        <v>GOBIERNO AUTÓNOMO MUNICIPAL DE SAN PEDRO DE CURAHUARA</v>
      </c>
      <c r="C345" s="4" t="s">
        <v>362</v>
      </c>
    </row>
    <row r="346" spans="1:3">
      <c r="A346" s="3">
        <v>1272</v>
      </c>
      <c r="B346" s="4" t="str">
        <f t="shared" si="5"/>
        <v>GOBIERNO AUTÓNOMO MUNICIPAL DE PAPEL PAMPA</v>
      </c>
      <c r="C346" s="4" t="s">
        <v>363</v>
      </c>
    </row>
    <row r="347" spans="1:3">
      <c r="A347" s="3">
        <v>1273</v>
      </c>
      <c r="B347" s="4" t="str">
        <f t="shared" si="5"/>
        <v>GOBIERNO AUTÓNOMO MUNICIPAL DE CHACARILLA</v>
      </c>
      <c r="C347" s="4" t="s">
        <v>364</v>
      </c>
    </row>
    <row r="348" spans="1:3">
      <c r="A348" s="3">
        <v>1274</v>
      </c>
      <c r="B348" s="4" t="str">
        <f t="shared" si="5"/>
        <v>GOBIERNO AUTÓNOMO MUNICIPAL DE SANTIAGO DE MACHACA</v>
      </c>
      <c r="C348" s="4" t="s">
        <v>365</v>
      </c>
    </row>
    <row r="349" spans="1:3">
      <c r="A349" s="3">
        <v>1275</v>
      </c>
      <c r="B349" s="4" t="str">
        <f t="shared" si="5"/>
        <v>GOBIERNO AUTÓNOMO MUNICIPAL DE CATACORA</v>
      </c>
      <c r="C349" s="4" t="s">
        <v>366</v>
      </c>
    </row>
    <row r="350" spans="1:3">
      <c r="A350" s="3">
        <v>1276</v>
      </c>
      <c r="B350" s="4" t="str">
        <f t="shared" si="5"/>
        <v>GOBIERNO AUTÓNOMO MUNICIPAL DE MAPIRI</v>
      </c>
      <c r="C350" s="4" t="s">
        <v>367</v>
      </c>
    </row>
    <row r="351" spans="1:3">
      <c r="A351" s="3">
        <v>1277</v>
      </c>
      <c r="B351" s="4" t="str">
        <f t="shared" si="5"/>
        <v>GOBIERNO AUTÓNOMO MUNICIPAL DE TEOPONTE</v>
      </c>
      <c r="C351" s="4" t="s">
        <v>368</v>
      </c>
    </row>
    <row r="352" spans="1:3">
      <c r="A352" s="3">
        <v>1278</v>
      </c>
      <c r="B352" s="4" t="str">
        <f t="shared" si="5"/>
        <v>GOBIERNO AUTÓNOMO MUNICIPAL DE SAN ANDRÉS DE MACHACA</v>
      </c>
      <c r="C352" s="4" t="s">
        <v>369</v>
      </c>
    </row>
    <row r="353" spans="1:3">
      <c r="A353" s="3">
        <v>1279</v>
      </c>
      <c r="B353" s="4" t="str">
        <f t="shared" si="5"/>
        <v>GOBIERNO AUTÓNOMO MUNICIPAL DE JESÚS DE MACHACA</v>
      </c>
      <c r="C353" s="4" t="s">
        <v>370</v>
      </c>
    </row>
    <row r="354" spans="1:3">
      <c r="A354" s="3">
        <v>1280</v>
      </c>
      <c r="B354" s="4" t="str">
        <f t="shared" si="5"/>
        <v>GOBIERNO AUTÓNOMO MUNICIPAL DE TARACO</v>
      </c>
      <c r="C354" s="4" t="s">
        <v>371</v>
      </c>
    </row>
    <row r="355" spans="1:3">
      <c r="A355" s="3">
        <v>1281</v>
      </c>
      <c r="B355" s="4" t="str">
        <f t="shared" si="5"/>
        <v>GOBIERNO AUTÓNOMO MUNICIPAL DE HUARINA</v>
      </c>
      <c r="C355" s="4" t="s">
        <v>372</v>
      </c>
    </row>
    <row r="356" spans="1:3">
      <c r="A356" s="3">
        <v>1282</v>
      </c>
      <c r="B356" s="4" t="str">
        <f t="shared" si="5"/>
        <v>GOBIERNO AUTÓNOMO MUNICIPAL DE SANTIAGO DE HUATA</v>
      </c>
      <c r="C356" s="4" t="s">
        <v>373</v>
      </c>
    </row>
    <row r="357" spans="1:3">
      <c r="A357" s="3">
        <v>1283</v>
      </c>
      <c r="B357" s="4" t="str">
        <f t="shared" si="5"/>
        <v>GOBIERNO AUTÓNOMO MUNICIPAL DE ESCOMA</v>
      </c>
      <c r="C357" s="4" t="s">
        <v>374</v>
      </c>
    </row>
    <row r="358" spans="1:3">
      <c r="A358" s="3">
        <v>1284</v>
      </c>
      <c r="B358" s="4" t="str">
        <f t="shared" si="5"/>
        <v>GOBIERNO AUTÓNOMO MUNICIPAL DE HUMANATA</v>
      </c>
      <c r="C358" s="4" t="s">
        <v>375</v>
      </c>
    </row>
    <row r="359" spans="1:3">
      <c r="A359" s="3">
        <v>1285</v>
      </c>
      <c r="B359" s="4" t="str">
        <f t="shared" si="5"/>
        <v>GOBIERNO AUTÓNOMO MUNICIPAL DE ALTO BENI</v>
      </c>
      <c r="C359" s="4" t="s">
        <v>376</v>
      </c>
    </row>
    <row r="360" spans="1:3">
      <c r="A360" s="3">
        <v>1286</v>
      </c>
      <c r="B360" s="4" t="str">
        <f t="shared" si="5"/>
        <v>GOBIERNO AUTÓNOMO MUNICIPAL DE HUATAJATA</v>
      </c>
      <c r="C360" s="4" t="s">
        <v>377</v>
      </c>
    </row>
    <row r="361" spans="1:3">
      <c r="A361" s="3">
        <v>1287</v>
      </c>
      <c r="B361" s="4" t="str">
        <f t="shared" si="5"/>
        <v>GOBIERNO AUTÓNOMO MUNICIPAL DE CHUA COCANI</v>
      </c>
      <c r="C361" s="4" t="s">
        <v>378</v>
      </c>
    </row>
    <row r="362" spans="1:3">
      <c r="A362" s="3">
        <v>1301</v>
      </c>
      <c r="B362" s="4" t="str">
        <f t="shared" si="5"/>
        <v>GOBIERNO AUTÓNOMO MUNICIPAL DE COCHABAMBA</v>
      </c>
      <c r="C362" s="4" t="s">
        <v>379</v>
      </c>
    </row>
    <row r="363" spans="1:3">
      <c r="A363" s="3">
        <v>1302</v>
      </c>
      <c r="B363" s="4" t="str">
        <f t="shared" si="5"/>
        <v>GOBIERNO AUTÓNOMO MUNICIPAL DE QUILLACOLLO</v>
      </c>
      <c r="C363" s="4" t="s">
        <v>380</v>
      </c>
    </row>
    <row r="364" spans="1:3">
      <c r="A364" s="3">
        <v>1303</v>
      </c>
      <c r="B364" s="4" t="str">
        <f t="shared" si="5"/>
        <v>GOBIERNO AUTÓNOMO MUNICIPAL DE SIPE SIPE</v>
      </c>
      <c r="C364" s="4" t="s">
        <v>381</v>
      </c>
    </row>
    <row r="365" spans="1:3">
      <c r="A365" s="3">
        <v>1304</v>
      </c>
      <c r="B365" s="4" t="str">
        <f t="shared" si="5"/>
        <v>GOBIERNO AUTÓNOMO MUNICIPAL DE TIQUIPAYA</v>
      </c>
      <c r="C365" s="4" t="s">
        <v>382</v>
      </c>
    </row>
    <row r="366" spans="1:3">
      <c r="A366" s="3">
        <v>1305</v>
      </c>
      <c r="B366" s="4" t="str">
        <f t="shared" si="5"/>
        <v>GOBIERNO AUTÓNOMO MUNICIPAL DE VINTO</v>
      </c>
      <c r="C366" s="4" t="s">
        <v>383</v>
      </c>
    </row>
    <row r="367" spans="1:3">
      <c r="A367" s="3">
        <v>1306</v>
      </c>
      <c r="B367" s="4" t="str">
        <f t="shared" si="5"/>
        <v>GOBIERNO AUTÓNOMO MUNICIPAL DE COLCAPIRHUA</v>
      </c>
      <c r="C367" s="4" t="s">
        <v>384</v>
      </c>
    </row>
    <row r="368" spans="1:3">
      <c r="A368" s="3">
        <v>1307</v>
      </c>
      <c r="B368" s="4" t="str">
        <f t="shared" si="5"/>
        <v>GOBIERNO AUTÓNOMO MUNICIPAL DE AIQUILE</v>
      </c>
      <c r="C368" s="4" t="s">
        <v>385</v>
      </c>
    </row>
    <row r="369" spans="1:3">
      <c r="A369" s="3">
        <v>1308</v>
      </c>
      <c r="B369" s="4" t="str">
        <f t="shared" si="5"/>
        <v>GOBIERNO AUTÓNOMO MUNICIPAL DE PASORAPA</v>
      </c>
      <c r="C369" s="4" t="s">
        <v>386</v>
      </c>
    </row>
    <row r="370" spans="1:3">
      <c r="A370" s="3">
        <v>1309</v>
      </c>
      <c r="B370" s="4" t="str">
        <f t="shared" si="5"/>
        <v>GOBIERNO AUTÓNOMO MUNICIPAL DE OMEREQUE</v>
      </c>
      <c r="C370" s="4" t="s">
        <v>387</v>
      </c>
    </row>
    <row r="371" spans="1:3">
      <c r="A371" s="3">
        <v>1310</v>
      </c>
      <c r="B371" s="4" t="str">
        <f t="shared" si="5"/>
        <v>GOBIERNO AUTÓNOMO MUNICIPAL DE INDEPENDENCIA</v>
      </c>
      <c r="C371" s="4" t="s">
        <v>388</v>
      </c>
    </row>
    <row r="372" spans="1:3">
      <c r="A372" s="3">
        <v>1311</v>
      </c>
      <c r="B372" s="4" t="str">
        <f t="shared" si="5"/>
        <v>GOBIERNO AUTÓNOMO MUNICIPAL DE MOROCHATA</v>
      </c>
      <c r="C372" s="4" t="s">
        <v>389</v>
      </c>
    </row>
    <row r="373" spans="1:3">
      <c r="A373" s="3">
        <v>1312</v>
      </c>
      <c r="B373" s="4" t="str">
        <f t="shared" si="5"/>
        <v>GOBIERNO AUTÓNOMO MUNICIPAL DE SACABA</v>
      </c>
      <c r="C373" s="4" t="s">
        <v>390</v>
      </c>
    </row>
    <row r="374" spans="1:3">
      <c r="A374" s="3">
        <v>1313</v>
      </c>
      <c r="B374" s="4" t="str">
        <f t="shared" si="5"/>
        <v>GOBIERNO AUTÓNOMO MUNICIPAL DE COLOMI</v>
      </c>
      <c r="C374" s="4" t="s">
        <v>391</v>
      </c>
    </row>
    <row r="375" spans="1:3">
      <c r="A375" s="3">
        <v>1314</v>
      </c>
      <c r="B375" s="4" t="str">
        <f t="shared" si="5"/>
        <v>GOBIERNO AUTÓNOMO MUNICIPAL DE VILLA TUNARI</v>
      </c>
      <c r="C375" s="4" t="s">
        <v>392</v>
      </c>
    </row>
    <row r="376" spans="1:3">
      <c r="A376" s="3">
        <v>1315</v>
      </c>
      <c r="B376" s="4" t="str">
        <f t="shared" si="5"/>
        <v>GOBIERNO AUTÓNOMO MUNICIPAL DE PUNATA</v>
      </c>
      <c r="C376" s="4" t="s">
        <v>393</v>
      </c>
    </row>
    <row r="377" spans="1:3">
      <c r="A377" s="3">
        <v>1316</v>
      </c>
      <c r="B377" s="4" t="str">
        <f t="shared" si="5"/>
        <v>GOBIERNO AUTÓNOMO MUNICIPAL DE VILLA RIVERO</v>
      </c>
      <c r="C377" s="4" t="s">
        <v>394</v>
      </c>
    </row>
    <row r="378" spans="1:3">
      <c r="A378" s="3">
        <v>1317</v>
      </c>
      <c r="B378" s="4" t="str">
        <f t="shared" si="5"/>
        <v>GOBIERNO AUTÓNOMO MUNICIPAL DE SAN BENITO (VILLA JOSÉ QUINTÍN MENDOZA)</v>
      </c>
      <c r="C378" s="4" t="s">
        <v>395</v>
      </c>
    </row>
    <row r="379" spans="1:3">
      <c r="A379" s="3">
        <v>1318</v>
      </c>
      <c r="B379" s="4" t="str">
        <f t="shared" si="5"/>
        <v>GOBIERNO AUTÓNOMO MUNICIPAL DE TACACHI</v>
      </c>
      <c r="C379" s="4" t="s">
        <v>396</v>
      </c>
    </row>
    <row r="380" spans="1:3">
      <c r="A380" s="3">
        <v>1319</v>
      </c>
      <c r="B380" s="4" t="str">
        <f t="shared" si="5"/>
        <v>GOBIERNO AUTÓNOMO MUNICIPAL VILLA GUALBERTO VILLARROEL</v>
      </c>
      <c r="C380" s="4" t="s">
        <v>397</v>
      </c>
    </row>
    <row r="381" spans="1:3">
      <c r="A381" s="3">
        <v>1320</v>
      </c>
      <c r="B381" s="4" t="str">
        <f t="shared" si="5"/>
        <v>GOBIERNO AUTÓNOMO MUNICIPAL DE TARATA</v>
      </c>
      <c r="C381" s="4" t="s">
        <v>398</v>
      </c>
    </row>
    <row r="382" spans="1:3">
      <c r="A382" s="3">
        <v>1321</v>
      </c>
      <c r="B382" s="4" t="str">
        <f t="shared" si="5"/>
        <v>GOBIERNO AUTÓNOMO MUNICIPAL DE ANZALDO</v>
      </c>
      <c r="C382" s="4" t="s">
        <v>399</v>
      </c>
    </row>
    <row r="383" spans="1:3">
      <c r="A383" s="3">
        <v>1322</v>
      </c>
      <c r="B383" s="4" t="str">
        <f t="shared" si="5"/>
        <v>GOBIERNO AUTÓNOMO MUNICIPAL DE ARBIETO</v>
      </c>
      <c r="C383" s="4" t="s">
        <v>400</v>
      </c>
    </row>
    <row r="384" spans="1:3">
      <c r="A384" s="3">
        <v>1323</v>
      </c>
      <c r="B384" s="4" t="str">
        <f t="shared" si="5"/>
        <v>GOBIERNO AUTÓNOMO MUNICIPAL DE SACABAMBA</v>
      </c>
      <c r="C384" s="4" t="s">
        <v>401</v>
      </c>
    </row>
    <row r="385" spans="1:3">
      <c r="A385" s="3">
        <v>1324</v>
      </c>
      <c r="B385" s="4" t="str">
        <f t="shared" si="5"/>
        <v>GOBIERNO AUTÓNOMO MUNICIPAL DE CLIZA</v>
      </c>
      <c r="C385" s="4" t="s">
        <v>402</v>
      </c>
    </row>
    <row r="386" spans="1:3">
      <c r="A386" s="3">
        <v>1325</v>
      </c>
      <c r="B386" s="4" t="str">
        <f t="shared" si="5"/>
        <v>GOBIERNO AUTÓNOMO MUNICIPAL DE TOCO</v>
      </c>
      <c r="C386" s="4" t="s">
        <v>403</v>
      </c>
    </row>
    <row r="387" spans="1:3">
      <c r="A387" s="3">
        <v>1326</v>
      </c>
      <c r="B387" s="4" t="str">
        <f t="shared" si="5"/>
        <v>GOBIERNO AUTÓNOMO MUNICIPAL DE TOLATA</v>
      </c>
      <c r="C387" s="4" t="s">
        <v>404</v>
      </c>
    </row>
    <row r="388" spans="1:3">
      <c r="A388" s="3">
        <v>1327</v>
      </c>
      <c r="B388" s="4" t="str">
        <f t="shared" si="5"/>
        <v>GOBIERNO AUTÓNOMO MUNICIPAL DE CAPINOTA</v>
      </c>
      <c r="C388" s="4" t="s">
        <v>405</v>
      </c>
    </row>
    <row r="389" spans="1:3">
      <c r="A389" s="3">
        <v>1328</v>
      </c>
      <c r="B389" s="4" t="str">
        <f t="shared" si="5"/>
        <v>GOBIERNO AUTÓNOMO MUNICIPAL DE SANTIVAÑEZ</v>
      </c>
      <c r="C389" s="4" t="s">
        <v>406</v>
      </c>
    </row>
    <row r="390" spans="1:3">
      <c r="A390" s="3">
        <v>1329</v>
      </c>
      <c r="B390" s="4" t="str">
        <f t="shared" si="5"/>
        <v>GOBIERNO AUTÓNOMO MUNICIPAL DE SICAYA</v>
      </c>
      <c r="C390" s="4" t="s">
        <v>407</v>
      </c>
    </row>
    <row r="391" spans="1:3">
      <c r="A391" s="3">
        <v>1330</v>
      </c>
      <c r="B391" s="4" t="str">
        <f t="shared" si="5"/>
        <v>GOBIERNO AUTÓNOMO MUNICIPAL DE TAPACARI</v>
      </c>
      <c r="C391" s="4" t="s">
        <v>408</v>
      </c>
    </row>
    <row r="392" spans="1:3">
      <c r="A392" s="3">
        <v>1331</v>
      </c>
      <c r="B392" s="4" t="str">
        <f t="shared" si="5"/>
        <v>GOBIERNO AUTÓNOMO MUNICIPAL DE TOTORA</v>
      </c>
      <c r="C392" s="4" t="s">
        <v>409</v>
      </c>
    </row>
    <row r="393" spans="1:3">
      <c r="A393" s="3">
        <v>1332</v>
      </c>
      <c r="B393" s="4" t="str">
        <f t="shared" si="5"/>
        <v>GOBIERNO AUTÓNOMO MUNICIPAL DE POJO</v>
      </c>
      <c r="C393" s="4" t="s">
        <v>410</v>
      </c>
    </row>
    <row r="394" spans="1:3">
      <c r="A394" s="3">
        <v>1333</v>
      </c>
      <c r="B394" s="4" t="str">
        <f t="shared" si="5"/>
        <v>GOBIERNO AUTÓNOMO MUNICIPAL DE POCONA</v>
      </c>
      <c r="C394" s="4" t="s">
        <v>411</v>
      </c>
    </row>
    <row r="395" spans="1:3">
      <c r="A395" s="3">
        <v>1334</v>
      </c>
      <c r="B395" s="4" t="str">
        <f t="shared" si="5"/>
        <v>GOBIERNO AUTÓNOMO MUNICIPAL DE CHIMORÉ</v>
      </c>
      <c r="C395" s="4" t="s">
        <v>412</v>
      </c>
    </row>
    <row r="396" spans="1:3">
      <c r="A396" s="3">
        <v>1335</v>
      </c>
      <c r="B396" s="4" t="str">
        <f t="shared" si="5"/>
        <v>GOBIERNO AUTÓNOMO MUNICIPAL DE PUERTO VILLARROEL</v>
      </c>
      <c r="C396" s="4" t="s">
        <v>413</v>
      </c>
    </row>
    <row r="397" spans="1:3">
      <c r="A397" s="3">
        <v>1336</v>
      </c>
      <c r="B397" s="4" t="str">
        <f t="shared" si="5"/>
        <v>GOBIERNO AUTÓNOMO MUNICIPAL DE ARANI</v>
      </c>
      <c r="C397" s="4" t="s">
        <v>414</v>
      </c>
    </row>
    <row r="398" spans="1:3">
      <c r="A398" s="3">
        <v>1337</v>
      </c>
      <c r="B398" s="4" t="str">
        <f t="shared" si="5"/>
        <v>GOBIERNO AUTÓNOMO MUNICIPAL DE VACAS</v>
      </c>
      <c r="C398" s="4" t="s">
        <v>415</v>
      </c>
    </row>
    <row r="399" spans="1:3">
      <c r="A399" s="3">
        <v>1338</v>
      </c>
      <c r="B399" s="4" t="str">
        <f t="shared" si="5"/>
        <v>GOBIERNO AUTÓNOMO MUNICIPAL DE ARQUE</v>
      </c>
      <c r="C399" s="4" t="s">
        <v>416</v>
      </c>
    </row>
    <row r="400" spans="1:3">
      <c r="A400" s="3">
        <v>1339</v>
      </c>
      <c r="B400" s="4" t="str">
        <f t="shared" si="5"/>
        <v>GOBIERNO AUTÓNOMO MUNICIPAL DE TACOPAYA</v>
      </c>
      <c r="C400" s="4" t="s">
        <v>417</v>
      </c>
    </row>
    <row r="401" spans="1:3">
      <c r="A401" s="3">
        <v>1340</v>
      </c>
      <c r="B401" s="4" t="str">
        <f t="shared" si="5"/>
        <v>GOBIERNO AUTÓNOMO MUNICIPAL DE BOLIVAR</v>
      </c>
      <c r="C401" s="4" t="s">
        <v>418</v>
      </c>
    </row>
    <row r="402" spans="1:3">
      <c r="A402" s="3">
        <v>1341</v>
      </c>
      <c r="B402" s="4" t="str">
        <f t="shared" si="5"/>
        <v>GOBIERNO AUTÓNOMO MUNICIPAL DE TIRAQUE</v>
      </c>
      <c r="C402" s="4" t="s">
        <v>419</v>
      </c>
    </row>
    <row r="403" spans="1:3">
      <c r="A403" s="3">
        <v>1342</v>
      </c>
      <c r="B403" s="4" t="str">
        <f t="shared" ref="B403:B466" si="6">UPPER(C403)</f>
        <v>GOBIERNO AUTÓNOMO MUNICIPAL DE MIZQUE</v>
      </c>
      <c r="C403" s="4" t="s">
        <v>420</v>
      </c>
    </row>
    <row r="404" spans="1:3">
      <c r="A404" s="3">
        <v>1343</v>
      </c>
      <c r="B404" s="4" t="str">
        <f t="shared" si="6"/>
        <v>GOBIERNO AUTÓNOMO MUNICIPAL DE VILA VILA</v>
      </c>
      <c r="C404" s="4" t="s">
        <v>421</v>
      </c>
    </row>
    <row r="405" spans="1:3">
      <c r="A405" s="3">
        <v>1344</v>
      </c>
      <c r="B405" s="4" t="str">
        <f t="shared" si="6"/>
        <v>GOBIERNO AUTÓNOMO MUNICIPAL DE ALALAY</v>
      </c>
      <c r="C405" s="4" t="s">
        <v>422</v>
      </c>
    </row>
    <row r="406" spans="1:3">
      <c r="A406" s="3">
        <v>1345</v>
      </c>
      <c r="B406" s="4" t="str">
        <f t="shared" si="6"/>
        <v>GOBIERNO AUTÓNOMO MUNICIPAL DE ENTRE RIOS</v>
      </c>
      <c r="C406" s="4" t="s">
        <v>423</v>
      </c>
    </row>
    <row r="407" spans="1:3">
      <c r="A407" s="3">
        <v>1346</v>
      </c>
      <c r="B407" s="4" t="str">
        <f t="shared" si="6"/>
        <v>GOBIERNO AUTÓNOMO MUNICIPAL DE COCAPATA</v>
      </c>
      <c r="C407" s="4" t="s">
        <v>424</v>
      </c>
    </row>
    <row r="408" spans="1:3">
      <c r="A408" s="3">
        <v>1347</v>
      </c>
      <c r="B408" s="4" t="str">
        <f t="shared" si="6"/>
        <v>GOBIERNO AUTÓNOMO MUNICIPAL DE SHINAHOTA</v>
      </c>
      <c r="C408" s="4" t="s">
        <v>425</v>
      </c>
    </row>
    <row r="409" spans="1:3">
      <c r="A409" s="3">
        <v>1401</v>
      </c>
      <c r="B409" s="4" t="str">
        <f t="shared" si="6"/>
        <v>GOBIERNO AUTÓNOMO MUNICIPAL DE ORURO</v>
      </c>
      <c r="C409" s="4" t="s">
        <v>426</v>
      </c>
    </row>
    <row r="410" spans="1:3">
      <c r="A410" s="3">
        <v>1402</v>
      </c>
      <c r="B410" s="4" t="str">
        <f t="shared" si="6"/>
        <v>GOBIERNO AUTÓNOMO MUNICIPAL DE CARACOLLO</v>
      </c>
      <c r="C410" s="4" t="s">
        <v>427</v>
      </c>
    </row>
    <row r="411" spans="1:3">
      <c r="A411" s="3">
        <v>1403</v>
      </c>
      <c r="B411" s="4" t="str">
        <f t="shared" si="6"/>
        <v>GOBIERNO AUTÓNOMO MUNICIPAL DE EL CHORO</v>
      </c>
      <c r="C411" s="4" t="s">
        <v>428</v>
      </c>
    </row>
    <row r="412" spans="1:3">
      <c r="A412" s="3">
        <v>1404</v>
      </c>
      <c r="B412" s="4" t="str">
        <f t="shared" si="6"/>
        <v>GOBIERNO AUTÓNOMO MUNICIPAL DE CHALLAPATA</v>
      </c>
      <c r="C412" s="4" t="s">
        <v>429</v>
      </c>
    </row>
    <row r="413" spans="1:3">
      <c r="A413" s="3">
        <v>1405</v>
      </c>
      <c r="B413" s="4" t="str">
        <f t="shared" si="6"/>
        <v>GOBIERNO AUTÓNOMO MUNICIPAL DE SANTUARIO DE QUILLACAS</v>
      </c>
      <c r="C413" s="4" t="s">
        <v>430</v>
      </c>
    </row>
    <row r="414" spans="1:3">
      <c r="A414" s="3">
        <v>1406</v>
      </c>
      <c r="B414" s="4" t="str">
        <f t="shared" si="6"/>
        <v>GOBIERNO AUTÓNOMO MUNICIPAL DE HUANUNI</v>
      </c>
      <c r="C414" s="4" t="s">
        <v>431</v>
      </c>
    </row>
    <row r="415" spans="1:3">
      <c r="A415" s="3">
        <v>1407</v>
      </c>
      <c r="B415" s="4" t="str">
        <f t="shared" si="6"/>
        <v>GOBIERNO AUTÓNOMO MUNICIPAL DE MACHACAMARCA</v>
      </c>
      <c r="C415" s="4" t="s">
        <v>432</v>
      </c>
    </row>
    <row r="416" spans="1:3">
      <c r="A416" s="3">
        <v>1408</v>
      </c>
      <c r="B416" s="4" t="str">
        <f t="shared" si="6"/>
        <v>GOBIERNO AUTÓNOMO MUNICIPAL DE POOPÓ (VILLA POOPÓ)</v>
      </c>
      <c r="C416" s="4" t="s">
        <v>433</v>
      </c>
    </row>
    <row r="417" spans="1:3">
      <c r="A417" s="3">
        <v>1409</v>
      </c>
      <c r="B417" s="4" t="str">
        <f t="shared" si="6"/>
        <v>GOBIERNO AUTÓNOMO MUNICIPAL DE PAZÑA</v>
      </c>
      <c r="C417" s="4" t="s">
        <v>434</v>
      </c>
    </row>
    <row r="418" spans="1:3">
      <c r="A418" s="3">
        <v>1410</v>
      </c>
      <c r="B418" s="4" t="str">
        <f t="shared" si="6"/>
        <v>GOBIERNO AUTÓNOMO MUNICIPAL DE ANTEQUERA</v>
      </c>
      <c r="C418" s="4" t="s">
        <v>435</v>
      </c>
    </row>
    <row r="419" spans="1:3">
      <c r="A419" s="3">
        <v>1411</v>
      </c>
      <c r="B419" s="4" t="str">
        <f t="shared" si="6"/>
        <v>GOBIERNO AUTÓNOMO MUNICIPAL DE EUCALIPTUS</v>
      </c>
      <c r="C419" s="4" t="s">
        <v>436</v>
      </c>
    </row>
    <row r="420" spans="1:3">
      <c r="A420" s="3">
        <v>1412</v>
      </c>
      <c r="B420" s="4" t="str">
        <f t="shared" si="6"/>
        <v>GOBIERNO AUTÓNOMO MUNICIPAL DE SANTIAGO DE HUARI</v>
      </c>
      <c r="C420" s="4" t="s">
        <v>437</v>
      </c>
    </row>
    <row r="421" spans="1:3">
      <c r="A421" s="3">
        <v>1413</v>
      </c>
      <c r="B421" s="4" t="str">
        <f t="shared" si="6"/>
        <v>GOBIERNO AUTÓNOMO MUNICIPAL DE TOTORA</v>
      </c>
      <c r="C421" s="4" t="s">
        <v>409</v>
      </c>
    </row>
    <row r="422" spans="1:3">
      <c r="A422" s="3">
        <v>1414</v>
      </c>
      <c r="B422" s="4" t="str">
        <f t="shared" si="6"/>
        <v>GOBIERNO AUTÓNOMO MUNICIPAL DE CORQUE</v>
      </c>
      <c r="C422" s="4" t="s">
        <v>438</v>
      </c>
    </row>
    <row r="423" spans="1:3">
      <c r="A423" s="3">
        <v>1415</v>
      </c>
      <c r="B423" s="4" t="str">
        <f t="shared" si="6"/>
        <v>GOBIERNO AUTÓNOMO MUNICIPAL DE CHOQUECOTA</v>
      </c>
      <c r="C423" s="4" t="s">
        <v>439</v>
      </c>
    </row>
    <row r="424" spans="1:3">
      <c r="A424" s="3">
        <v>1416</v>
      </c>
      <c r="B424" s="4" t="str">
        <f t="shared" si="6"/>
        <v>GOBIERNO AUTÓNOMO MUNICIPAL DE CURAHUARA DE CARANGAS</v>
      </c>
      <c r="C424" s="4" t="s">
        <v>440</v>
      </c>
    </row>
    <row r="425" spans="1:3">
      <c r="A425" s="3">
        <v>1417</v>
      </c>
      <c r="B425" s="4" t="str">
        <f t="shared" si="6"/>
        <v>GOBIERNO AUTÓNOMO MUNICIPAL DE TURCO</v>
      </c>
      <c r="C425" s="4" t="s">
        <v>441</v>
      </c>
    </row>
    <row r="426" spans="1:3">
      <c r="A426" s="3">
        <v>1418</v>
      </c>
      <c r="B426" s="4" t="str">
        <f t="shared" si="6"/>
        <v>GOBIERNO AUTÓNOMO MUNICIPAL DE HUACHACALLA</v>
      </c>
      <c r="C426" s="4" t="s">
        <v>442</v>
      </c>
    </row>
    <row r="427" spans="1:3">
      <c r="A427" s="3">
        <v>1419</v>
      </c>
      <c r="B427" s="4" t="str">
        <f t="shared" si="6"/>
        <v>GOBIERNO AUTÓNOMO MUNICIPAL DE ESCARA</v>
      </c>
      <c r="C427" s="4" t="s">
        <v>443</v>
      </c>
    </row>
    <row r="428" spans="1:3">
      <c r="A428" s="3">
        <v>1420</v>
      </c>
      <c r="B428" s="4" t="str">
        <f t="shared" si="6"/>
        <v>GOBIERNO AUTÓNOMO MUNICIPAL DE CRUZ DE MACHACAMARCA</v>
      </c>
      <c r="C428" s="4" t="s">
        <v>444</v>
      </c>
    </row>
    <row r="429" spans="1:3">
      <c r="A429" s="3">
        <v>1421</v>
      </c>
      <c r="B429" s="4" t="str">
        <f t="shared" si="6"/>
        <v>GOBIERNO AUTÓNOMO MUNICIPAL DE YUNGUYO DE LITORAL</v>
      </c>
      <c r="C429" s="4" t="s">
        <v>445</v>
      </c>
    </row>
    <row r="430" spans="1:3">
      <c r="A430" s="3">
        <v>1422</v>
      </c>
      <c r="B430" s="4" t="str">
        <f t="shared" si="6"/>
        <v>GOBIERNO AUTÓNOMO MUNICIPAL DE ESMERALDA</v>
      </c>
      <c r="C430" s="4" t="s">
        <v>446</v>
      </c>
    </row>
    <row r="431" spans="1:3">
      <c r="A431" s="3">
        <v>1423</v>
      </c>
      <c r="B431" s="4" t="str">
        <f t="shared" si="6"/>
        <v>GOBIERNO AUTÓNOMO MUNICIPAL DE TOLEDO</v>
      </c>
      <c r="C431" s="4" t="s">
        <v>447</v>
      </c>
    </row>
    <row r="432" spans="1:3">
      <c r="A432" s="3">
        <v>1424</v>
      </c>
      <c r="B432" s="4" t="str">
        <f t="shared" si="6"/>
        <v>GOBIERNO AUTÓNOMO MUNICIPAL DE ANDAMARCA (SANTIAGO DE ANDAMARCA)</v>
      </c>
      <c r="C432" s="4" t="s">
        <v>448</v>
      </c>
    </row>
    <row r="433" spans="1:3">
      <c r="A433" s="3">
        <v>1425</v>
      </c>
      <c r="B433" s="4" t="str">
        <f t="shared" si="6"/>
        <v>GOBIERNO AUTÓNOMO MUNICIPAL DE BELÉN DE ANDAMARCA</v>
      </c>
      <c r="C433" s="4" t="s">
        <v>449</v>
      </c>
    </row>
    <row r="434" spans="1:3">
      <c r="A434" s="3">
        <v>1426</v>
      </c>
      <c r="B434" s="4" t="str">
        <f t="shared" si="6"/>
        <v>GOBIERNO AUTÓNOMO MUNICIPAL DE SALINAS DE G. MENDOZA</v>
      </c>
      <c r="C434" s="4" t="s">
        <v>450</v>
      </c>
    </row>
    <row r="435" spans="1:3">
      <c r="A435" s="3">
        <v>1427</v>
      </c>
      <c r="B435" s="4" t="str">
        <f t="shared" si="6"/>
        <v>GOBIERNO AUTÓNOMO MUNICIPAL DE PAMPA AULLAGAS</v>
      </c>
      <c r="C435" s="4" t="s">
        <v>451</v>
      </c>
    </row>
    <row r="436" spans="1:3">
      <c r="A436" s="3">
        <v>1428</v>
      </c>
      <c r="B436" s="4" t="str">
        <f t="shared" si="6"/>
        <v>GOBIERNO AUTÓNOMO MUNICIPAL DE LA RIVERA</v>
      </c>
      <c r="C436" s="4" t="s">
        <v>452</v>
      </c>
    </row>
    <row r="437" spans="1:3">
      <c r="A437" s="3">
        <v>1429</v>
      </c>
      <c r="B437" s="4" t="str">
        <f t="shared" si="6"/>
        <v>GOBIERNO AUTÓNOMO MUNICIPAL DE TODOS SANTOS</v>
      </c>
      <c r="C437" s="4" t="s">
        <v>453</v>
      </c>
    </row>
    <row r="438" spans="1:3">
      <c r="A438" s="3">
        <v>1430</v>
      </c>
      <c r="B438" s="4" t="str">
        <f t="shared" si="6"/>
        <v>GOBIERNO AUTÓNOMO MUNICIPAL DE CARANGAS</v>
      </c>
      <c r="C438" s="4" t="s">
        <v>454</v>
      </c>
    </row>
    <row r="439" spans="1:3">
      <c r="A439" s="3">
        <v>1431</v>
      </c>
      <c r="B439" s="4" t="str">
        <f t="shared" si="6"/>
        <v>GOBIERNO AUTÓNOMO MUNICIPAL DE SABAYA</v>
      </c>
      <c r="C439" s="4" t="s">
        <v>455</v>
      </c>
    </row>
    <row r="440" spans="1:3">
      <c r="A440" s="3">
        <v>1432</v>
      </c>
      <c r="B440" s="4" t="str">
        <f t="shared" si="6"/>
        <v>GOBIERNO AUTÓNOMO MUNICIPAL DE COIPASA</v>
      </c>
      <c r="C440" s="4" t="s">
        <v>456</v>
      </c>
    </row>
    <row r="441" spans="1:3">
      <c r="A441" s="3">
        <v>1433</v>
      </c>
      <c r="B441" s="4" t="str">
        <f t="shared" si="6"/>
        <v>GOBIERNO AUTÓNOMO MUNICIPAL DE CHIPAYA</v>
      </c>
      <c r="C441" s="4" t="s">
        <v>457</v>
      </c>
    </row>
    <row r="442" spans="1:3">
      <c r="A442" s="3">
        <v>1434</v>
      </c>
      <c r="B442" s="4" t="str">
        <f t="shared" si="6"/>
        <v>GOBIERNO AUTÓNOMO MUNICIPAL DE HUAYLLAMARCA (SANTIAGO DE HUAYLLAMARCA)</v>
      </c>
      <c r="C442" s="4" t="s">
        <v>458</v>
      </c>
    </row>
    <row r="443" spans="1:3">
      <c r="A443" s="3">
        <v>1435</v>
      </c>
      <c r="B443" s="4" t="str">
        <f t="shared" si="6"/>
        <v>GOBIERNO AUTÓNOMO MUNICIPAL DE SORACACHI</v>
      </c>
      <c r="C443" s="4" t="s">
        <v>459</v>
      </c>
    </row>
    <row r="444" spans="1:3">
      <c r="A444" s="3">
        <v>1501</v>
      </c>
      <c r="B444" s="4" t="str">
        <f t="shared" si="6"/>
        <v>GOBIERNO AUTÓNOMO MUNICIPAL DE POTOSÍ</v>
      </c>
      <c r="C444" s="4" t="s">
        <v>460</v>
      </c>
    </row>
    <row r="445" spans="1:3">
      <c r="A445" s="3">
        <v>1502</v>
      </c>
      <c r="B445" s="4" t="str">
        <f t="shared" si="6"/>
        <v>GOBIERNO AUTÓNOMO MUNICIPAL DE TINGUIPAYA</v>
      </c>
      <c r="C445" s="4" t="s">
        <v>461</v>
      </c>
    </row>
    <row r="446" spans="1:3">
      <c r="A446" s="3">
        <v>1503</v>
      </c>
      <c r="B446" s="4" t="str">
        <f t="shared" si="6"/>
        <v>GOBIERNO AUTÓNOMO MUNICIPAL DE YOCALLA</v>
      </c>
      <c r="C446" s="4" t="s">
        <v>462</v>
      </c>
    </row>
    <row r="447" spans="1:3">
      <c r="A447" s="3">
        <v>1504</v>
      </c>
      <c r="B447" s="4" t="str">
        <f t="shared" si="6"/>
        <v>GOBIERNO AUTÓNOMO MUNICIPAL DE URMIRI</v>
      </c>
      <c r="C447" s="4" t="s">
        <v>463</v>
      </c>
    </row>
    <row r="448" spans="1:3">
      <c r="A448" s="3">
        <v>1505</v>
      </c>
      <c r="B448" s="4" t="str">
        <f t="shared" si="6"/>
        <v>GOBIERNO AUTÓNOMO MUNICIPAL DE UNCÍA</v>
      </c>
      <c r="C448" s="4" t="s">
        <v>464</v>
      </c>
    </row>
    <row r="449" spans="1:3">
      <c r="A449" s="3">
        <v>1506</v>
      </c>
      <c r="B449" s="4" t="str">
        <f t="shared" si="6"/>
        <v>GOBIERNO AUTÓNOMO MUNICIPAL DE CHAYANTA</v>
      </c>
      <c r="C449" s="4" t="s">
        <v>465</v>
      </c>
    </row>
    <row r="450" spans="1:3">
      <c r="A450" s="3">
        <v>1507</v>
      </c>
      <c r="B450" s="4" t="str">
        <f t="shared" si="6"/>
        <v>GOBIERNO AUTÓNOMO MUNICIPAL DE LLALLAGUA</v>
      </c>
      <c r="C450" s="4" t="s">
        <v>466</v>
      </c>
    </row>
    <row r="451" spans="1:3">
      <c r="A451" s="3">
        <v>1508</v>
      </c>
      <c r="B451" s="4" t="str">
        <f t="shared" si="6"/>
        <v>GOBIERNO AUTÓNOMO MUNICIPAL DE BETANZOS</v>
      </c>
      <c r="C451" s="4" t="s">
        <v>467</v>
      </c>
    </row>
    <row r="452" spans="1:3">
      <c r="A452" s="3">
        <v>1509</v>
      </c>
      <c r="B452" s="4" t="str">
        <f t="shared" si="6"/>
        <v>GOBIERNO AUTÓNOMO MUNICIPAL DE CHAQUI</v>
      </c>
      <c r="C452" s="4" t="s">
        <v>468</v>
      </c>
    </row>
    <row r="453" spans="1:3">
      <c r="A453" s="3">
        <v>1510</v>
      </c>
      <c r="B453" s="4" t="str">
        <f t="shared" si="6"/>
        <v>GOBIERNO AUTÓNOMO MUNICIPAL DE TACOBAMBA</v>
      </c>
      <c r="C453" s="4" t="s">
        <v>469</v>
      </c>
    </row>
    <row r="454" spans="1:3">
      <c r="A454" s="3">
        <v>1511</v>
      </c>
      <c r="B454" s="4" t="str">
        <f t="shared" si="6"/>
        <v>GOBIERNO AUTÓNOMO MUNICIPAL DE COLQUECHACA</v>
      </c>
      <c r="C454" s="4" t="s">
        <v>470</v>
      </c>
    </row>
    <row r="455" spans="1:3">
      <c r="A455" s="3">
        <v>1512</v>
      </c>
      <c r="B455" s="4" t="str">
        <f t="shared" si="6"/>
        <v>GOBIERNO AUTÓNOMO MUNICIPAL DE RAVELO</v>
      </c>
      <c r="C455" s="4" t="s">
        <v>471</v>
      </c>
    </row>
    <row r="456" spans="1:3">
      <c r="A456" s="3">
        <v>1513</v>
      </c>
      <c r="B456" s="4" t="str">
        <f t="shared" si="6"/>
        <v>GOBIERNO AUTÓNOMO MUNICIPAL DE POCOATA</v>
      </c>
      <c r="C456" s="4" t="s">
        <v>472</v>
      </c>
    </row>
    <row r="457" spans="1:3">
      <c r="A457" s="3">
        <v>1514</v>
      </c>
      <c r="B457" s="4" t="str">
        <f t="shared" si="6"/>
        <v>GOBIERNO AUTÓNOMO MUNICIPAL DE OCURÍ</v>
      </c>
      <c r="C457" s="4" t="s">
        <v>473</v>
      </c>
    </row>
    <row r="458" spans="1:3">
      <c r="A458" s="3">
        <v>1515</v>
      </c>
      <c r="B458" s="4" t="str">
        <f t="shared" si="6"/>
        <v>GOBIERNO AUTÓNOMO MUNICIPAL DE SAN PEDRO DE BUENA VISTA</v>
      </c>
      <c r="C458" s="4" t="s">
        <v>474</v>
      </c>
    </row>
    <row r="459" spans="1:3">
      <c r="A459" s="3">
        <v>1516</v>
      </c>
      <c r="B459" s="4" t="str">
        <f t="shared" si="6"/>
        <v>GOBIERNO AUTÓNOMO MUNICIPAL DE TORO TORO</v>
      </c>
      <c r="C459" s="4" t="s">
        <v>475</v>
      </c>
    </row>
    <row r="460" spans="1:3">
      <c r="A460" s="3">
        <v>1517</v>
      </c>
      <c r="B460" s="4" t="str">
        <f t="shared" si="6"/>
        <v>GOBIERNO AUTÓNOMO MUNICIPAL DE COTAGAITA</v>
      </c>
      <c r="C460" s="4" t="s">
        <v>476</v>
      </c>
    </row>
    <row r="461" spans="1:3">
      <c r="A461" s="3">
        <v>1518</v>
      </c>
      <c r="B461" s="4" t="str">
        <f t="shared" si="6"/>
        <v>GOBIERNO AUTÓNOMO MUNICIPAL DE VITICHI</v>
      </c>
      <c r="C461" s="4" t="s">
        <v>477</v>
      </c>
    </row>
    <row r="462" spans="1:3">
      <c r="A462" s="3">
        <v>1519</v>
      </c>
      <c r="B462" s="4" t="str">
        <f t="shared" si="6"/>
        <v>GOBIERNO AUTÓNOMO MUNICIPAL DE TUPIZA</v>
      </c>
      <c r="C462" s="4" t="s">
        <v>478</v>
      </c>
    </row>
    <row r="463" spans="1:3">
      <c r="A463" s="3">
        <v>1520</v>
      </c>
      <c r="B463" s="4" t="str">
        <f t="shared" si="6"/>
        <v>GOBIERNO AUTÓNOMO MUNICIPAL DE ATOCHA</v>
      </c>
      <c r="C463" s="4" t="s">
        <v>479</v>
      </c>
    </row>
    <row r="464" spans="1:3">
      <c r="A464" s="3">
        <v>1521</v>
      </c>
      <c r="B464" s="4" t="str">
        <f t="shared" si="6"/>
        <v>GOBIERNO AUTÓNOMO MUNICIPAL DE COLCHA"K" (VILLA MARTÍN)</v>
      </c>
      <c r="C464" s="4" t="s">
        <v>480</v>
      </c>
    </row>
    <row r="465" spans="1:3">
      <c r="A465" s="3">
        <v>1522</v>
      </c>
      <c r="B465" s="4" t="str">
        <f t="shared" si="6"/>
        <v>GOBIERNO AUTÓNOMO MUNICIPAL DE SAN PEDRO DE QUEMES</v>
      </c>
      <c r="C465" s="4" t="s">
        <v>481</v>
      </c>
    </row>
    <row r="466" spans="1:3">
      <c r="A466" s="3">
        <v>1523</v>
      </c>
      <c r="B466" s="4" t="str">
        <f t="shared" si="6"/>
        <v>GOBIERNO AUTÓNOMO MUNICIPAL DE SAN PABLO DE LÍPEZ</v>
      </c>
      <c r="C466" s="4" t="s">
        <v>482</v>
      </c>
    </row>
    <row r="467" spans="1:3">
      <c r="A467" s="3">
        <v>1524</v>
      </c>
      <c r="B467" s="4" t="str">
        <f t="shared" ref="B467:B530" si="7">UPPER(C467)</f>
        <v>GOBIERNO AUTÓNOMO MUNICIPAL DE MOJINETE</v>
      </c>
      <c r="C467" s="4" t="s">
        <v>483</v>
      </c>
    </row>
    <row r="468" spans="1:3">
      <c r="A468" s="3">
        <v>1525</v>
      </c>
      <c r="B468" s="4" t="str">
        <f t="shared" si="7"/>
        <v>GOBIERNO AUTÓNOMO MUNICIPAL DE SAN ANTONIO DE ESMORUCO</v>
      </c>
      <c r="C468" s="4" t="s">
        <v>484</v>
      </c>
    </row>
    <row r="469" spans="1:3">
      <c r="A469" s="3">
        <v>1526</v>
      </c>
      <c r="B469" s="4" t="str">
        <f t="shared" si="7"/>
        <v>GOBIERNO AUTÓNOMO MUNICIPAL DE SACACA (VILLA DE SACACA)</v>
      </c>
      <c r="C469" s="4" t="s">
        <v>485</v>
      </c>
    </row>
    <row r="470" spans="1:3">
      <c r="A470" s="3">
        <v>1527</v>
      </c>
      <c r="B470" s="4" t="str">
        <f t="shared" si="7"/>
        <v>GOBIERNO AUTÓNOMO MUNICIPAL DE CARIPUYO</v>
      </c>
      <c r="C470" s="4" t="s">
        <v>486</v>
      </c>
    </row>
    <row r="471" spans="1:3">
      <c r="A471" s="3">
        <v>1528</v>
      </c>
      <c r="B471" s="4" t="str">
        <f t="shared" si="7"/>
        <v>GOBIERNO AUTÓNOMO MUNICIPAL DE PUNA (VILLA TALAVERA)</v>
      </c>
      <c r="C471" s="4" t="s">
        <v>487</v>
      </c>
    </row>
    <row r="472" spans="1:3">
      <c r="A472" s="3">
        <v>1529</v>
      </c>
      <c r="B472" s="4" t="str">
        <f t="shared" si="7"/>
        <v>GOBIERNO AUTÓNOMO MUNICIPAL DE CAIZA "D"</v>
      </c>
      <c r="C472" s="4" t="s">
        <v>488</v>
      </c>
    </row>
    <row r="473" spans="1:3">
      <c r="A473" s="3">
        <v>1530</v>
      </c>
      <c r="B473" s="4" t="str">
        <f t="shared" si="7"/>
        <v>GOBIERNO AUTÓNOMO MUNICIPAL DE UYUNI</v>
      </c>
      <c r="C473" s="4" t="s">
        <v>489</v>
      </c>
    </row>
    <row r="474" spans="1:3">
      <c r="A474" s="3">
        <v>1531</v>
      </c>
      <c r="B474" s="4" t="str">
        <f t="shared" si="7"/>
        <v>GOBIERNO AUTÓNOMO MUNICIPAL DE TOMAVE</v>
      </c>
      <c r="C474" s="4" t="s">
        <v>490</v>
      </c>
    </row>
    <row r="475" spans="1:3">
      <c r="A475" s="3">
        <v>1532</v>
      </c>
      <c r="B475" s="4" t="str">
        <f t="shared" si="7"/>
        <v>GOBIERNO AUTÓNOMO MUNICIPAL DE PORCO</v>
      </c>
      <c r="C475" s="4" t="s">
        <v>491</v>
      </c>
    </row>
    <row r="476" spans="1:3">
      <c r="A476" s="3">
        <v>1533</v>
      </c>
      <c r="B476" s="4" t="str">
        <f t="shared" si="7"/>
        <v>GOBIERNO AUTÓNOMO MUNICIPAL DE ARAMPAMPA</v>
      </c>
      <c r="C476" s="4" t="s">
        <v>492</v>
      </c>
    </row>
    <row r="477" spans="1:3">
      <c r="A477" s="3">
        <v>1534</v>
      </c>
      <c r="B477" s="4" t="str">
        <f t="shared" si="7"/>
        <v>GOBIERNO AUTÓNOMO MUNICIPAL DE ACASIO</v>
      </c>
      <c r="C477" s="4" t="s">
        <v>493</v>
      </c>
    </row>
    <row r="478" spans="1:3">
      <c r="A478" s="3">
        <v>1535</v>
      </c>
      <c r="B478" s="4" t="str">
        <f t="shared" si="7"/>
        <v>GOBIERNO AUTÓNOMO MUNICIPAL DE LLICA</v>
      </c>
      <c r="C478" s="4" t="s">
        <v>494</v>
      </c>
    </row>
    <row r="479" spans="1:3">
      <c r="A479" s="3">
        <v>1536</v>
      </c>
      <c r="B479" s="4" t="str">
        <f t="shared" si="7"/>
        <v>GOBIERNO AUTÓNOMO MUNICIPAL DE TAHUA</v>
      </c>
      <c r="C479" s="4" t="s">
        <v>495</v>
      </c>
    </row>
    <row r="480" spans="1:3">
      <c r="A480" s="3">
        <v>1537</v>
      </c>
      <c r="B480" s="4" t="str">
        <f t="shared" si="7"/>
        <v>GOBIERNO AUTÓNOMO MUNICIPAL DE VILLAZÓN</v>
      </c>
      <c r="C480" s="4" t="s">
        <v>496</v>
      </c>
    </row>
    <row r="481" spans="1:3">
      <c r="A481" s="3">
        <v>1538</v>
      </c>
      <c r="B481" s="4" t="str">
        <f t="shared" si="7"/>
        <v>GOBIERNO AUTÓNOMO MUNICIPAL DE SAN AGUSTÍN</v>
      </c>
      <c r="C481" s="4" t="s">
        <v>497</v>
      </c>
    </row>
    <row r="482" spans="1:3">
      <c r="A482" s="3">
        <v>1539</v>
      </c>
      <c r="B482" s="4" t="str">
        <f t="shared" si="7"/>
        <v>GOBIERNO AUTÓNOMO MUNICIPAL DE CKOCHAS</v>
      </c>
      <c r="C482" s="4" t="s">
        <v>498</v>
      </c>
    </row>
    <row r="483" spans="1:3">
      <c r="A483" s="3">
        <v>1540</v>
      </c>
      <c r="B483" s="4" t="str">
        <f t="shared" si="7"/>
        <v>GOBIERNO AUTÓNOMO MUNICIPAL DE CHUQUIUTA "AYLLU JUCUMANI"</v>
      </c>
      <c r="C483" s="4" t="s">
        <v>499</v>
      </c>
    </row>
    <row r="484" spans="1:3">
      <c r="A484" s="3">
        <v>1601</v>
      </c>
      <c r="B484" s="4" t="str">
        <f t="shared" si="7"/>
        <v>GOBIERNO AUTÓNOMO MUNICIPAL DE TARIJA</v>
      </c>
      <c r="C484" s="4" t="s">
        <v>500</v>
      </c>
    </row>
    <row r="485" spans="1:3">
      <c r="A485" s="3">
        <v>1602</v>
      </c>
      <c r="B485" s="4" t="str">
        <f t="shared" si="7"/>
        <v>GOBIERNO AUTÓNOMO MUNICIPAL DE PADCAYA</v>
      </c>
      <c r="C485" s="4" t="s">
        <v>501</v>
      </c>
    </row>
    <row r="486" spans="1:3">
      <c r="A486" s="3">
        <v>1603</v>
      </c>
      <c r="B486" s="4" t="str">
        <f t="shared" si="7"/>
        <v>GOBIERNO AUTÓNOMO MUNICIPAL DE BERMEJO</v>
      </c>
      <c r="C486" s="4" t="s">
        <v>502</v>
      </c>
    </row>
    <row r="487" spans="1:3">
      <c r="A487" s="3">
        <v>1604</v>
      </c>
      <c r="B487" s="4" t="str">
        <f t="shared" si="7"/>
        <v>GOBIERNO AUTÓNOMO MUNICIPAL DE YACUIBA</v>
      </c>
      <c r="C487" s="4" t="s">
        <v>503</v>
      </c>
    </row>
    <row r="488" spans="1:3">
      <c r="A488" s="3">
        <v>1605</v>
      </c>
      <c r="B488" s="4" t="str">
        <f t="shared" si="7"/>
        <v>GOBIERNO AUTÓNOMO MUNICIPAL DE CARAPARÍ</v>
      </c>
      <c r="C488" s="4" t="s">
        <v>504</v>
      </c>
    </row>
    <row r="489" spans="1:3">
      <c r="A489" s="3">
        <v>1606</v>
      </c>
      <c r="B489" s="4" t="str">
        <f t="shared" si="7"/>
        <v>GOBIERNO AUTÓNOMO MUNICIPAL DE VILLAMONTES</v>
      </c>
      <c r="C489" s="4" t="s">
        <v>505</v>
      </c>
    </row>
    <row r="490" spans="1:3">
      <c r="A490" s="3">
        <v>1607</v>
      </c>
      <c r="B490" s="4" t="str">
        <f t="shared" si="7"/>
        <v>GOBIERNO AUTÓNOMO MUNICIPAL DE URIONDO (CONCEPCIÓN)</v>
      </c>
      <c r="C490" s="4" t="s">
        <v>506</v>
      </c>
    </row>
    <row r="491" spans="1:3">
      <c r="A491" s="3">
        <v>1608</v>
      </c>
      <c r="B491" s="4" t="str">
        <f t="shared" si="7"/>
        <v>GOBIERNO AUTÓNOMO MUNICIPAL DE YUNCHARA</v>
      </c>
      <c r="C491" s="4" t="s">
        <v>507</v>
      </c>
    </row>
    <row r="492" spans="1:3">
      <c r="A492" s="3">
        <v>1609</v>
      </c>
      <c r="B492" s="4" t="str">
        <f t="shared" si="7"/>
        <v>GOBIERNO AUTÓNOMO MUNICIPAL DE SAN LORENZO</v>
      </c>
      <c r="C492" s="4" t="s">
        <v>508</v>
      </c>
    </row>
    <row r="493" spans="1:3">
      <c r="A493" s="3">
        <v>1610</v>
      </c>
      <c r="B493" s="4" t="str">
        <f t="shared" si="7"/>
        <v>GOBIERNO AUTÓNOMO MUNICIPAL DE EL PUENTE</v>
      </c>
      <c r="C493" s="4" t="s">
        <v>509</v>
      </c>
    </row>
    <row r="494" spans="1:3">
      <c r="A494" s="3">
        <v>1611</v>
      </c>
      <c r="B494" s="4" t="str">
        <f t="shared" si="7"/>
        <v>GOBIERNO AUTÓNOMO MUNICIPAL DE ENTRE RÍOS</v>
      </c>
      <c r="C494" s="4" t="s">
        <v>510</v>
      </c>
    </row>
    <row r="495" spans="1:3">
      <c r="A495" s="3">
        <v>1701</v>
      </c>
      <c r="B495" s="4" t="str">
        <f t="shared" si="7"/>
        <v>GOBIERNO AUTÓNOMO MUNICIPAL DE SANTA CRUZ DE LA SIERRA</v>
      </c>
      <c r="C495" s="4" t="s">
        <v>511</v>
      </c>
    </row>
    <row r="496" spans="1:3">
      <c r="A496" s="3">
        <v>1702</v>
      </c>
      <c r="B496" s="4" t="str">
        <f t="shared" si="7"/>
        <v>GOBIERNO AUTÓNOMO MUNICIPAL DE COTOCA</v>
      </c>
      <c r="C496" s="4" t="s">
        <v>512</v>
      </c>
    </row>
    <row r="497" spans="1:3">
      <c r="A497" s="3">
        <v>1703</v>
      </c>
      <c r="B497" s="4" t="str">
        <f t="shared" si="7"/>
        <v>GOBIERNO AUTÓNOMO MUNICIPAL DE PORONGO (AYACUCHO)</v>
      </c>
      <c r="C497" s="4" t="s">
        <v>513</v>
      </c>
    </row>
    <row r="498" spans="1:3">
      <c r="A498" s="3">
        <v>1704</v>
      </c>
      <c r="B498" s="4" t="str">
        <f t="shared" si="7"/>
        <v>GOBIERNO AUTÓNOMO MUNICIPAL DE LA GUARDIA</v>
      </c>
      <c r="C498" s="4" t="s">
        <v>514</v>
      </c>
    </row>
    <row r="499" spans="1:3">
      <c r="A499" s="3">
        <v>1705</v>
      </c>
      <c r="B499" s="4" t="str">
        <f t="shared" si="7"/>
        <v>GOBIERNO AUTÓNOMO MUNICIPAL DE EL TORNO</v>
      </c>
      <c r="C499" s="4" t="s">
        <v>515</v>
      </c>
    </row>
    <row r="500" spans="1:3">
      <c r="A500" s="3">
        <v>1706</v>
      </c>
      <c r="B500" s="4" t="str">
        <f t="shared" si="7"/>
        <v>GOBIERNO AUTÓNOMO MUNICIPAL DE WARNES</v>
      </c>
      <c r="C500" s="4" t="s">
        <v>516</v>
      </c>
    </row>
    <row r="501" spans="1:3">
      <c r="A501" s="3">
        <v>1707</v>
      </c>
      <c r="B501" s="4" t="str">
        <f t="shared" si="7"/>
        <v>GOBIERNO AUTÓNOMO MUNICIPAL DE SAN IGNACIO (SAN IGNACIO DE VELASCO)</v>
      </c>
      <c r="C501" s="4" t="s">
        <v>517</v>
      </c>
    </row>
    <row r="502" spans="1:3">
      <c r="A502" s="3">
        <v>1708</v>
      </c>
      <c r="B502" s="4" t="str">
        <f t="shared" si="7"/>
        <v>GOBIERNO AUTÓNOMO MUNICIPAL DE SAN MIGUEL (SAN MIGUEL DE VELASCO)</v>
      </c>
      <c r="C502" s="4" t="s">
        <v>518</v>
      </c>
    </row>
    <row r="503" spans="1:3">
      <c r="A503" s="3">
        <v>1709</v>
      </c>
      <c r="B503" s="4" t="str">
        <f t="shared" si="7"/>
        <v>GOBIERNO AUTÓNOMO MUNICIPAL DE SAN RAFAEL</v>
      </c>
      <c r="C503" s="4" t="s">
        <v>519</v>
      </c>
    </row>
    <row r="504" spans="1:3">
      <c r="A504" s="3">
        <v>1710</v>
      </c>
      <c r="B504" s="4" t="str">
        <f t="shared" si="7"/>
        <v>GOBIERNO AUTÓNOMO MUNICIPAL DE BUENA VISTA</v>
      </c>
      <c r="C504" s="4" t="s">
        <v>520</v>
      </c>
    </row>
    <row r="505" spans="1:3">
      <c r="A505" s="3">
        <v>1711</v>
      </c>
      <c r="B505" s="4" t="str">
        <f t="shared" si="7"/>
        <v>GOBIERNO AUTÓNOMO MUNICIPAL DE SAN CARLOS</v>
      </c>
      <c r="C505" s="4" t="s">
        <v>521</v>
      </c>
    </row>
    <row r="506" spans="1:3">
      <c r="A506" s="3">
        <v>1712</v>
      </c>
      <c r="B506" s="4" t="str">
        <f t="shared" si="7"/>
        <v>GOBIERNO AUTÓNOMO MUNICIPAL DE YAPACANÍ</v>
      </c>
      <c r="C506" s="4" t="s">
        <v>522</v>
      </c>
    </row>
    <row r="507" spans="1:3">
      <c r="A507" s="3">
        <v>1713</v>
      </c>
      <c r="B507" s="4" t="str">
        <f t="shared" si="7"/>
        <v>GOBIERNO AUTÓNOMO MUNICIPAL DE SAN JOSÉ</v>
      </c>
      <c r="C507" s="4" t="s">
        <v>523</v>
      </c>
    </row>
    <row r="508" spans="1:3">
      <c r="A508" s="3">
        <v>1714</v>
      </c>
      <c r="B508" s="4" t="str">
        <f t="shared" si="7"/>
        <v>GOBIERNO AUTÓNOMO MUNICIPAL DE PAILÓN</v>
      </c>
      <c r="C508" s="4" t="s">
        <v>524</v>
      </c>
    </row>
    <row r="509" spans="1:3">
      <c r="A509" s="3">
        <v>1715</v>
      </c>
      <c r="B509" s="4" t="str">
        <f t="shared" si="7"/>
        <v>GOBIERNO AUTÓNOMO MUNICIPAL DE ROBORÉ</v>
      </c>
      <c r="C509" s="4" t="s">
        <v>525</v>
      </c>
    </row>
    <row r="510" spans="1:3">
      <c r="A510" s="3">
        <v>1716</v>
      </c>
      <c r="B510" s="4" t="str">
        <f t="shared" si="7"/>
        <v>GOBIERNO AUTÓNOMO MUNICIPAL DE PORTACHUELO</v>
      </c>
      <c r="C510" s="4" t="s">
        <v>526</v>
      </c>
    </row>
    <row r="511" spans="1:3">
      <c r="A511" s="3">
        <v>1717</v>
      </c>
      <c r="B511" s="4" t="str">
        <f t="shared" si="7"/>
        <v>GOBIERNO AUTÓNOMO MUNICIPAL DE SANTA ROSA DEL SARA</v>
      </c>
      <c r="C511" s="4" t="s">
        <v>527</v>
      </c>
    </row>
    <row r="512" spans="1:3">
      <c r="A512" s="3">
        <v>1718</v>
      </c>
      <c r="B512" s="4" t="str">
        <f t="shared" si="7"/>
        <v>GOBIERNO AUTÓNOMO MUNICIPAL DE LAGUNILLAS</v>
      </c>
      <c r="C512" s="4" t="s">
        <v>528</v>
      </c>
    </row>
    <row r="513" spans="1:3">
      <c r="A513" s="3">
        <v>1719</v>
      </c>
      <c r="B513" s="4" t="str">
        <f t="shared" si="7"/>
        <v>GOBIERNO AUTÓNOMO MUNICIPAL DE CHARAGUA</v>
      </c>
      <c r="C513" s="4" t="s">
        <v>529</v>
      </c>
    </row>
    <row r="514" spans="1:3">
      <c r="A514" s="3">
        <v>1720</v>
      </c>
      <c r="B514" s="4" t="str">
        <f t="shared" si="7"/>
        <v>GOBIERNO AUTÓNOMO MUNICIPAL DE CABEZAS</v>
      </c>
      <c r="C514" s="4" t="s">
        <v>530</v>
      </c>
    </row>
    <row r="515" spans="1:3">
      <c r="A515" s="3">
        <v>1721</v>
      </c>
      <c r="B515" s="4" t="str">
        <f t="shared" si="7"/>
        <v>GOBIERNO AUTÓNOMO MUNICIPAL DE CUEVO</v>
      </c>
      <c r="C515" s="4" t="s">
        <v>531</v>
      </c>
    </row>
    <row r="516" spans="1:3">
      <c r="A516" s="3">
        <v>1722</v>
      </c>
      <c r="B516" s="4" t="str">
        <f t="shared" si="7"/>
        <v>GOBIERNO AUTÓNOMO MUNICIPAL DE GUTIÉRREZ</v>
      </c>
      <c r="C516" s="4" t="s">
        <v>532</v>
      </c>
    </row>
    <row r="517" spans="1:3">
      <c r="A517" s="3">
        <v>1723</v>
      </c>
      <c r="B517" s="4" t="str">
        <f t="shared" si="7"/>
        <v>GOBIERNO AUTÓNOMO MUNICIPAL DE CAMIRI</v>
      </c>
      <c r="C517" s="4" t="s">
        <v>533</v>
      </c>
    </row>
    <row r="518" spans="1:3">
      <c r="A518" s="3">
        <v>1724</v>
      </c>
      <c r="B518" s="4" t="str">
        <f t="shared" si="7"/>
        <v>GOBIERNO AUTÓNOMO MUNICIPAL DE BOYUIBE</v>
      </c>
      <c r="C518" s="4" t="s">
        <v>534</v>
      </c>
    </row>
    <row r="519" spans="1:3">
      <c r="A519" s="3">
        <v>1725</v>
      </c>
      <c r="B519" s="4" t="str">
        <f t="shared" si="7"/>
        <v>GOBIERNO AUTÓNOMO MUNICIPAL DE VALLEGRANDE</v>
      </c>
      <c r="C519" s="4" t="s">
        <v>535</v>
      </c>
    </row>
    <row r="520" spans="1:3">
      <c r="A520" s="3">
        <v>1726</v>
      </c>
      <c r="B520" s="4" t="str">
        <f t="shared" si="7"/>
        <v>GOBIERNO AUTÓNOMO MUNICIPAL DE TRIGAL</v>
      </c>
      <c r="C520" s="4" t="s">
        <v>536</v>
      </c>
    </row>
    <row r="521" spans="1:3">
      <c r="A521" s="3">
        <v>1727</v>
      </c>
      <c r="B521" s="4" t="str">
        <f t="shared" si="7"/>
        <v>GOBIERNO AUTÓNOMO MUNICIPAL DE MORO MORO</v>
      </c>
      <c r="C521" s="4" t="s">
        <v>537</v>
      </c>
    </row>
    <row r="522" spans="1:3">
      <c r="A522" s="3">
        <v>1728</v>
      </c>
      <c r="B522" s="4" t="str">
        <f t="shared" si="7"/>
        <v>GOBIERNO AUTÓNOMO MUNICIPAL DE POSTRER VALLE</v>
      </c>
      <c r="C522" s="4" t="s">
        <v>538</v>
      </c>
    </row>
    <row r="523" spans="1:3">
      <c r="A523" s="3">
        <v>1729</v>
      </c>
      <c r="B523" s="4" t="str">
        <f t="shared" si="7"/>
        <v>GOBIERNO AUTÓNOMO MUNICIPAL DE PUCARA</v>
      </c>
      <c r="C523" s="4" t="s">
        <v>539</v>
      </c>
    </row>
    <row r="524" spans="1:3">
      <c r="A524" s="3">
        <v>1730</v>
      </c>
      <c r="B524" s="4" t="str">
        <f t="shared" si="7"/>
        <v>GOBIERNO AUTÓNOMO MUNICIPAL DE SAMAIPATA</v>
      </c>
      <c r="C524" s="4" t="s">
        <v>540</v>
      </c>
    </row>
    <row r="525" spans="1:3">
      <c r="A525" s="3">
        <v>1731</v>
      </c>
      <c r="B525" s="4" t="str">
        <f t="shared" si="7"/>
        <v>GOBIERNO AUTÓNOMO MUNICIPAL DE PAMPA GRANDE</v>
      </c>
      <c r="C525" s="4" t="s">
        <v>541</v>
      </c>
    </row>
    <row r="526" spans="1:3">
      <c r="A526" s="3">
        <v>1732</v>
      </c>
      <c r="B526" s="4" t="str">
        <f t="shared" si="7"/>
        <v>GOBIERNO AUTÓNOMO MUNICIPAL DE MAIRANA</v>
      </c>
      <c r="C526" s="4" t="s">
        <v>542</v>
      </c>
    </row>
    <row r="527" spans="1:3">
      <c r="A527" s="3">
        <v>1733</v>
      </c>
      <c r="B527" s="4" t="str">
        <f t="shared" si="7"/>
        <v>GOBIERNO AUTÓNOMO MUNICIPAL DE QUIRUSILLAS</v>
      </c>
      <c r="C527" s="4" t="s">
        <v>543</v>
      </c>
    </row>
    <row r="528" spans="1:3">
      <c r="A528" s="3">
        <v>1734</v>
      </c>
      <c r="B528" s="4" t="str">
        <f t="shared" si="7"/>
        <v>GOBIERNO AUTÓNOMO MUNICIPAL DE MONTERO</v>
      </c>
      <c r="C528" s="4" t="s">
        <v>544</v>
      </c>
    </row>
    <row r="529" spans="1:3">
      <c r="A529" s="3">
        <v>1735</v>
      </c>
      <c r="B529" s="4" t="str">
        <f t="shared" si="7"/>
        <v>GOBIERNO AUTÓNOMO MUNICIPAL DE GENERAL AGUSTÍN SAAVEDRA</v>
      </c>
      <c r="C529" s="4" t="s">
        <v>545</v>
      </c>
    </row>
    <row r="530" spans="1:3">
      <c r="A530" s="3">
        <v>1736</v>
      </c>
      <c r="B530" s="4" t="str">
        <f t="shared" si="7"/>
        <v>GOBIERNO AUTÓNOMO MUNICIPAL DE MINEROS</v>
      </c>
      <c r="C530" s="4" t="s">
        <v>546</v>
      </c>
    </row>
    <row r="531" spans="1:3">
      <c r="A531" s="3">
        <v>1737</v>
      </c>
      <c r="B531" s="4" t="str">
        <f t="shared" ref="B531:B594" si="8">UPPER(C531)</f>
        <v>GOBIERNO AUTÓNOMO MUNICIPAL DE CONCEPCIÓN</v>
      </c>
      <c r="C531" s="4" t="s">
        <v>547</v>
      </c>
    </row>
    <row r="532" spans="1:3">
      <c r="A532" s="3">
        <v>1738</v>
      </c>
      <c r="B532" s="4" t="str">
        <f t="shared" si="8"/>
        <v>GOBIERNO AUTÓNOMO MUNICIPAL DE SAN JAVIER</v>
      </c>
      <c r="C532" s="4" t="s">
        <v>548</v>
      </c>
    </row>
    <row r="533" spans="1:3">
      <c r="A533" s="3">
        <v>1739</v>
      </c>
      <c r="B533" s="4" t="str">
        <f t="shared" si="8"/>
        <v>GOBIERNO AUTÓNOMO MUNICIPAL DE SAN JULIÁN</v>
      </c>
      <c r="C533" s="4" t="s">
        <v>549</v>
      </c>
    </row>
    <row r="534" spans="1:3">
      <c r="A534" s="3">
        <v>1740</v>
      </c>
      <c r="B534" s="4" t="str">
        <f t="shared" si="8"/>
        <v>GOBIERNO AUTÓNOMO MUNICIPAL DE SAN MATÍAS</v>
      </c>
      <c r="C534" s="4" t="s">
        <v>550</v>
      </c>
    </row>
    <row r="535" spans="1:3">
      <c r="A535" s="3">
        <v>1741</v>
      </c>
      <c r="B535" s="4" t="str">
        <f t="shared" si="8"/>
        <v>GOBIERNO AUTÓNOMO MUNICIPAL DE COMARAPA</v>
      </c>
      <c r="C535" s="4" t="s">
        <v>551</v>
      </c>
    </row>
    <row r="536" spans="1:3">
      <c r="A536" s="3">
        <v>1742</v>
      </c>
      <c r="B536" s="4" t="str">
        <f t="shared" si="8"/>
        <v>GOBIERNO AUTÓNOMO MUNICIPAL DE SAIPINA</v>
      </c>
      <c r="C536" s="4" t="s">
        <v>552</v>
      </c>
    </row>
    <row r="537" spans="1:3">
      <c r="A537" s="3">
        <v>1743</v>
      </c>
      <c r="B537" s="4" t="str">
        <f t="shared" si="8"/>
        <v>GOBIERNO AUTÓNOMO MUNICIPAL DE PUERTO SUÁREZ</v>
      </c>
      <c r="C537" s="4" t="s">
        <v>553</v>
      </c>
    </row>
    <row r="538" spans="1:3">
      <c r="A538" s="3">
        <v>1744</v>
      </c>
      <c r="B538" s="4" t="str">
        <f t="shared" si="8"/>
        <v>GOBIERNO AUTÓNOMO MUNICIPAL DE PUERTO QUIJARRO</v>
      </c>
      <c r="C538" s="4" t="s">
        <v>554</v>
      </c>
    </row>
    <row r="539" spans="1:3">
      <c r="A539" s="3">
        <v>1745</v>
      </c>
      <c r="B539" s="4" t="str">
        <f t="shared" si="8"/>
        <v>GOBIERNO AUTÓNOMO MUNICIPAL DE ASCENCIÓN DE GUARAYOS</v>
      </c>
      <c r="C539" s="4" t="s">
        <v>555</v>
      </c>
    </row>
    <row r="540" spans="1:3">
      <c r="A540" s="3">
        <v>1746</v>
      </c>
      <c r="B540" s="4" t="str">
        <f t="shared" si="8"/>
        <v>GOBIERNO AUTÓNOMO MUNICIPAL DE URUBICHA</v>
      </c>
      <c r="C540" s="4" t="s">
        <v>556</v>
      </c>
    </row>
    <row r="541" spans="1:3">
      <c r="A541" s="3">
        <v>1747</v>
      </c>
      <c r="B541" s="4" t="str">
        <f t="shared" si="8"/>
        <v>GOBIERNO AUTÓNOMO MUNICIPAL DE EL PUENTE</v>
      </c>
      <c r="C541" s="4" t="s">
        <v>509</v>
      </c>
    </row>
    <row r="542" spans="1:3">
      <c r="A542" s="3">
        <v>1748</v>
      </c>
      <c r="B542" s="4" t="str">
        <f t="shared" si="8"/>
        <v>GOBIERNO AUTÓNOMO MUNICIPAL DE OKINAWA UNO</v>
      </c>
      <c r="C542" s="4" t="s">
        <v>557</v>
      </c>
    </row>
    <row r="543" spans="1:3">
      <c r="A543" s="3">
        <v>1749</v>
      </c>
      <c r="B543" s="4" t="str">
        <f t="shared" si="8"/>
        <v>GOBIERNO AUTÓNOMO MUNICIPAL DE SAN ANTONIO DE LOMERIO</v>
      </c>
      <c r="C543" s="4" t="s">
        <v>558</v>
      </c>
    </row>
    <row r="544" spans="1:3">
      <c r="A544" s="3">
        <v>1750</v>
      </c>
      <c r="B544" s="4" t="str">
        <f t="shared" si="8"/>
        <v>GOBIERNO AUTÓNOMO MUNICIPAL DE SAN RAMÓN</v>
      </c>
      <c r="C544" s="4" t="s">
        <v>559</v>
      </c>
    </row>
    <row r="545" spans="1:3">
      <c r="A545" s="3">
        <v>1751</v>
      </c>
      <c r="B545" s="4" t="str">
        <f t="shared" si="8"/>
        <v>GOBIERNO AUTÓNOMO MUNICIPAL DE EL CARMEN RIVERO TÓRREZ</v>
      </c>
      <c r="C545" s="4" t="s">
        <v>560</v>
      </c>
    </row>
    <row r="546" spans="1:3">
      <c r="A546" s="3">
        <v>1752</v>
      </c>
      <c r="B546" s="4" t="str">
        <f t="shared" si="8"/>
        <v>GOBIERNO AUTÓNOMO MUNICIPAL DE SAN JUAN</v>
      </c>
      <c r="C546" s="4" t="s">
        <v>561</v>
      </c>
    </row>
    <row r="547" spans="1:3">
      <c r="A547" s="3">
        <v>1753</v>
      </c>
      <c r="B547" s="4" t="str">
        <f t="shared" si="8"/>
        <v>GOBIERNO AUTÓNOMO MUNICIPAL DE FERNÁNDEZ ALONSO</v>
      </c>
      <c r="C547" s="4" t="s">
        <v>562</v>
      </c>
    </row>
    <row r="548" spans="1:3">
      <c r="A548" s="3">
        <v>1754</v>
      </c>
      <c r="B548" s="4" t="str">
        <f t="shared" si="8"/>
        <v>GOBIERNO AUTÓNOMO MUNICIPAL DE SAN PEDRO</v>
      </c>
      <c r="C548" s="4" t="s">
        <v>563</v>
      </c>
    </row>
    <row r="549" spans="1:3">
      <c r="A549" s="3">
        <v>1755</v>
      </c>
      <c r="B549" s="4" t="str">
        <f t="shared" si="8"/>
        <v>GOBIERNO AUTÓNOMO MUNICIPAL DE CUATRO CAÑADAS</v>
      </c>
      <c r="C549" s="4" t="s">
        <v>564</v>
      </c>
    </row>
    <row r="550" spans="1:3">
      <c r="A550" s="3">
        <v>1756</v>
      </c>
      <c r="B550" s="4" t="str">
        <f t="shared" si="8"/>
        <v>GOBIERNO AUTÓNOMO MUNICIPAL DE COLPA BÉLGICA</v>
      </c>
      <c r="C550" s="4" t="s">
        <v>565</v>
      </c>
    </row>
    <row r="551" spans="1:3">
      <c r="A551" s="3">
        <v>1801</v>
      </c>
      <c r="B551" s="4" t="str">
        <f t="shared" si="8"/>
        <v>GOBIERNO AUTÓNOMO MUNICIPAL DE TRINIDAD</v>
      </c>
      <c r="C551" s="4" t="s">
        <v>566</v>
      </c>
    </row>
    <row r="552" spans="1:3">
      <c r="A552" s="3">
        <v>1802</v>
      </c>
      <c r="B552" s="4" t="str">
        <f t="shared" si="8"/>
        <v>GOBIERNO AUTÓNOMO MUNICIPAL DE SAN JAVIER</v>
      </c>
      <c r="C552" s="4" t="s">
        <v>548</v>
      </c>
    </row>
    <row r="553" spans="1:3">
      <c r="A553" s="3">
        <v>1803</v>
      </c>
      <c r="B553" s="4" t="str">
        <f t="shared" si="8"/>
        <v>GOBIERNO AUTÓNOMO MUNICIPAL DE RIBERALTA</v>
      </c>
      <c r="C553" s="4" t="s">
        <v>567</v>
      </c>
    </row>
    <row r="554" spans="1:3">
      <c r="A554" s="3">
        <v>1805</v>
      </c>
      <c r="B554" s="4" t="str">
        <f t="shared" si="8"/>
        <v>GOBIERNO AUTÓNOMO MUNICIPAL DE PUERTO GUAYARAMERÍN</v>
      </c>
      <c r="C554" s="4" t="s">
        <v>568</v>
      </c>
    </row>
    <row r="555" spans="1:3">
      <c r="A555" s="3">
        <v>1806</v>
      </c>
      <c r="B555" s="4" t="str">
        <f t="shared" si="8"/>
        <v>GOBIERNO AUTÓNOMO MUNICIPAL DE REYES</v>
      </c>
      <c r="C555" s="4" t="s">
        <v>569</v>
      </c>
    </row>
    <row r="556" spans="1:3">
      <c r="A556" s="3">
        <v>1807</v>
      </c>
      <c r="B556" s="4" t="str">
        <f t="shared" si="8"/>
        <v>GOBIERNO AUTÓNOMO MUNICIPAL DE PUERTO RURRENABAQUE</v>
      </c>
      <c r="C556" s="4" t="s">
        <v>570</v>
      </c>
    </row>
    <row r="557" spans="1:3">
      <c r="A557" s="3">
        <v>1808</v>
      </c>
      <c r="B557" s="4" t="str">
        <f t="shared" si="8"/>
        <v>GOBIERNO AUTÓNOMO MUNICIPAL DE SAN BORJA</v>
      </c>
      <c r="C557" s="4" t="s">
        <v>571</v>
      </c>
    </row>
    <row r="558" spans="1:3">
      <c r="A558" s="3">
        <v>1809</v>
      </c>
      <c r="B558" s="4" t="str">
        <f t="shared" si="8"/>
        <v>GOBIERNO AUTÓNOMO MUNICIPAL DE SANTA ROSA</v>
      </c>
      <c r="C558" s="4" t="s">
        <v>572</v>
      </c>
    </row>
    <row r="559" spans="1:3">
      <c r="A559" s="3">
        <v>1810</v>
      </c>
      <c r="B559" s="4" t="str">
        <f t="shared" si="8"/>
        <v>GOBIERNO AUTÓNOMO MUNICIPAL DE SANTA ANA</v>
      </c>
      <c r="C559" s="4" t="s">
        <v>573</v>
      </c>
    </row>
    <row r="560" spans="1:3">
      <c r="A560" s="3">
        <v>1811</v>
      </c>
      <c r="B560" s="4" t="str">
        <f t="shared" si="8"/>
        <v>GOBIERNO AUTÓNOMO MUNICIPAL DE SAN IGNACIO</v>
      </c>
      <c r="C560" s="4" t="s">
        <v>574</v>
      </c>
    </row>
    <row r="561" spans="1:3">
      <c r="A561" s="3">
        <v>1812</v>
      </c>
      <c r="B561" s="4" t="str">
        <f t="shared" si="8"/>
        <v>GOBIERNO AUTÓNOMO MUNICIPAL DE LORETO</v>
      </c>
      <c r="C561" s="4" t="s">
        <v>575</v>
      </c>
    </row>
    <row r="562" spans="1:3">
      <c r="A562" s="3">
        <v>1813</v>
      </c>
      <c r="B562" s="4" t="str">
        <f t="shared" si="8"/>
        <v>GOBIERNO AUTÓNOMO MUNICIPAL DE SAN ANDRÉS</v>
      </c>
      <c r="C562" s="4" t="s">
        <v>576</v>
      </c>
    </row>
    <row r="563" spans="1:3">
      <c r="A563" s="3">
        <v>1814</v>
      </c>
      <c r="B563" s="4" t="str">
        <f t="shared" si="8"/>
        <v>GOBIERNO AUTÓNOMO MUNICIPAL DE SAN JOAQUÍN</v>
      </c>
      <c r="C563" s="4" t="s">
        <v>577</v>
      </c>
    </row>
    <row r="564" spans="1:3">
      <c r="A564" s="3">
        <v>1815</v>
      </c>
      <c r="B564" s="4" t="str">
        <f t="shared" si="8"/>
        <v>GOBIERNO AUTÓNOMO MUNICIPAL DE SAN RAMÓN</v>
      </c>
      <c r="C564" s="4" t="s">
        <v>559</v>
      </c>
    </row>
    <row r="565" spans="1:3">
      <c r="A565" s="3">
        <v>1816</v>
      </c>
      <c r="B565" s="4" t="str">
        <f t="shared" si="8"/>
        <v>GOBIERNO AUTÓNOMO MUNICIPAL DE PUERTO SÍLES</v>
      </c>
      <c r="C565" s="4" t="s">
        <v>578</v>
      </c>
    </row>
    <row r="566" spans="1:3">
      <c r="A566" s="3">
        <v>1817</v>
      </c>
      <c r="B566" s="4" t="str">
        <f t="shared" si="8"/>
        <v>GOBIERNO AUTÓNOMO MUNICIPAL DE MAGDALENA</v>
      </c>
      <c r="C566" s="4" t="s">
        <v>579</v>
      </c>
    </row>
    <row r="567" spans="1:3">
      <c r="A567" s="3">
        <v>1818</v>
      </c>
      <c r="B567" s="4" t="str">
        <f t="shared" si="8"/>
        <v>GOBIERNO AUTÓNOMO MUNICIPAL DE BAURES</v>
      </c>
      <c r="C567" s="4" t="s">
        <v>580</v>
      </c>
    </row>
    <row r="568" spans="1:3">
      <c r="A568" s="3">
        <v>1819</v>
      </c>
      <c r="B568" s="4" t="str">
        <f t="shared" si="8"/>
        <v>GOBIERNO AUTÓNOMO MUNICIPAL DE HUACARAJE</v>
      </c>
      <c r="C568" s="4" t="s">
        <v>581</v>
      </c>
    </row>
    <row r="569" spans="1:3">
      <c r="A569" s="3">
        <v>1820</v>
      </c>
      <c r="B569" s="4" t="str">
        <f t="shared" si="8"/>
        <v>GOBIERNO AUTÓNOMO MUNICIPAL DE EXALTACIÓN</v>
      </c>
      <c r="C569" s="4" t="s">
        <v>582</v>
      </c>
    </row>
    <row r="570" spans="1:3">
      <c r="A570" s="3">
        <v>1901</v>
      </c>
      <c r="B570" s="4" t="str">
        <f t="shared" si="8"/>
        <v>GOBIERNO AUTÓNOMO MUNICIPAL DE COBIJA</v>
      </c>
      <c r="C570" s="4" t="s">
        <v>583</v>
      </c>
    </row>
    <row r="571" spans="1:3">
      <c r="A571" s="3">
        <v>1902</v>
      </c>
      <c r="B571" s="4" t="str">
        <f t="shared" si="8"/>
        <v>GOBIERNO AUTÓNOMO MUNICIPAL DE PORVENIR</v>
      </c>
      <c r="C571" s="4" t="s">
        <v>584</v>
      </c>
    </row>
    <row r="572" spans="1:3">
      <c r="A572" s="3">
        <v>1903</v>
      </c>
      <c r="B572" s="4" t="str">
        <f t="shared" si="8"/>
        <v>GOBIERNO AUTÓNOMO MUNICIPAL DE BOLPEBRA</v>
      </c>
      <c r="C572" s="4" t="s">
        <v>585</v>
      </c>
    </row>
    <row r="573" spans="1:3">
      <c r="A573" s="3">
        <v>1904</v>
      </c>
      <c r="B573" s="4" t="str">
        <f t="shared" si="8"/>
        <v>GOBIERNO AUTÓNOMO MUNICIPAL DE BELLA FLOR</v>
      </c>
      <c r="C573" s="4" t="s">
        <v>586</v>
      </c>
    </row>
    <row r="574" spans="1:3">
      <c r="A574" s="3">
        <v>1905</v>
      </c>
      <c r="B574" s="4" t="str">
        <f t="shared" si="8"/>
        <v>GOBIERNO AUTÓNOMO MUNICIPAL DE PUERTO RICO</v>
      </c>
      <c r="C574" s="4" t="s">
        <v>587</v>
      </c>
    </row>
    <row r="575" spans="1:3">
      <c r="A575" s="3">
        <v>1906</v>
      </c>
      <c r="B575" s="4" t="str">
        <f t="shared" si="8"/>
        <v>GOBIERNO AUTÓNOMO MUNICIPAL DE SAN PEDRO</v>
      </c>
      <c r="C575" s="4" t="s">
        <v>563</v>
      </c>
    </row>
    <row r="576" spans="1:3">
      <c r="A576" s="3">
        <v>1907</v>
      </c>
      <c r="B576" s="4" t="str">
        <f t="shared" si="8"/>
        <v>GOBIERNO AUTÓNOMO MUNICIPAL DE FILADELFIA</v>
      </c>
      <c r="C576" s="4" t="s">
        <v>588</v>
      </c>
    </row>
    <row r="577" spans="1:3">
      <c r="A577" s="3">
        <v>1908</v>
      </c>
      <c r="B577" s="4" t="str">
        <f t="shared" si="8"/>
        <v>GOBIERNO AUTÓNOMO MUNICIPAL DE PUERTO GONZALO MORENO</v>
      </c>
      <c r="C577" s="4" t="s">
        <v>589</v>
      </c>
    </row>
    <row r="578" spans="1:3">
      <c r="A578" s="3">
        <v>1909</v>
      </c>
      <c r="B578" s="4" t="str">
        <f t="shared" si="8"/>
        <v>GOBIERNO AUTÓNOMO MUNICIPAL DE SAN LORENZO</v>
      </c>
      <c r="C578" s="4" t="s">
        <v>508</v>
      </c>
    </row>
    <row r="579" spans="1:3">
      <c r="A579" s="3">
        <v>1910</v>
      </c>
      <c r="B579" s="4" t="str">
        <f t="shared" si="8"/>
        <v>GOBIERNO AUTÓNOMO MUNICIPAL DE SENA</v>
      </c>
      <c r="C579" s="4" t="s">
        <v>590</v>
      </c>
    </row>
    <row r="580" spans="1:3">
      <c r="A580" s="3">
        <v>1911</v>
      </c>
      <c r="B580" s="4" t="str">
        <f t="shared" si="8"/>
        <v>GOBIERNO AUTÓNOMO MUNICIPAL DE SANTA ROSA DEL ABUNÁ</v>
      </c>
      <c r="C580" s="4" t="s">
        <v>591</v>
      </c>
    </row>
    <row r="581" spans="1:3">
      <c r="A581" s="3">
        <v>1912</v>
      </c>
      <c r="B581" s="4" t="str">
        <f t="shared" si="8"/>
        <v>GOBIERNO AUTÓNOMO MUNICIPAL DE INGAVI (HUMAITA)</v>
      </c>
      <c r="C581" s="4" t="s">
        <v>592</v>
      </c>
    </row>
    <row r="582" spans="1:3">
      <c r="A582" s="3">
        <v>1913</v>
      </c>
      <c r="B582" s="4" t="str">
        <f t="shared" si="8"/>
        <v>GOBIERNO AUTÓNOMO MUNICIPAL DE NUEVA ESPERANZA</v>
      </c>
      <c r="C582" s="4" t="s">
        <v>593</v>
      </c>
    </row>
    <row r="583" spans="1:3">
      <c r="A583" s="3">
        <v>1914</v>
      </c>
      <c r="B583" s="4" t="str">
        <f t="shared" si="8"/>
        <v>GOBIERNO AUTÓNOMO MUNICIPAL DE VILLA NUEVA (LOMA ALTA)</v>
      </c>
      <c r="C583" s="4" t="s">
        <v>594</v>
      </c>
    </row>
    <row r="584" spans="1:3">
      <c r="A584" s="3">
        <v>1915</v>
      </c>
      <c r="B584" s="4" t="str">
        <f t="shared" si="8"/>
        <v>GOBIERNO AUTÓNOMO MUNICIPAL DE SANTOS MERCADO</v>
      </c>
      <c r="C584" s="4" t="s">
        <v>595</v>
      </c>
    </row>
    <row r="585" spans="1:3">
      <c r="A585" s="3">
        <v>2301</v>
      </c>
      <c r="B585" s="4" t="str">
        <f t="shared" si="8"/>
        <v>EMPRESA MUNICIPAL DE GESTIÓN DE RESIDUOS SÓLIDOS</v>
      </c>
      <c r="C585" s="4" t="s">
        <v>596</v>
      </c>
    </row>
    <row r="586" spans="1:3">
      <c r="A586" s="3">
        <v>2302</v>
      </c>
      <c r="B586" s="4" t="str">
        <f t="shared" si="8"/>
        <v>EMPRESA MUNICIPAL DE AGUA POTABLE Y ALCANTARILLADO SACABA</v>
      </c>
      <c r="C586" s="4" t="s">
        <v>597</v>
      </c>
    </row>
    <row r="587" spans="1:3">
      <c r="A587" s="3">
        <v>2303</v>
      </c>
      <c r="B587" s="4" t="str">
        <f t="shared" si="8"/>
        <v>EMPRESA MUNICIPAL DE AREAS VERDES Y RECREACIÓN ALTERNATIVA</v>
      </c>
      <c r="C587" s="4" t="s">
        <v>598</v>
      </c>
    </row>
    <row r="588" spans="1:3">
      <c r="A588" s="3">
        <v>2311</v>
      </c>
      <c r="B588" s="4" t="str">
        <f t="shared" si="8"/>
        <v>SERVICIO DE CUENCAS (SEARPI)</v>
      </c>
      <c r="C588" s="4" t="s">
        <v>599</v>
      </c>
    </row>
    <row r="589" spans="1:3">
      <c r="A589" s="3">
        <v>2312</v>
      </c>
      <c r="B589" s="4" t="str">
        <f t="shared" si="8"/>
        <v>EMPRESA MUNICIPAL DE AGUA POTABLE Y ALCANTARILLADO VIACHA</v>
      </c>
      <c r="C589" s="4" t="s">
        <v>600</v>
      </c>
    </row>
    <row r="590" spans="1:3">
      <c r="A590" s="3">
        <v>2313</v>
      </c>
      <c r="B590" s="4" t="str">
        <f t="shared" si="8"/>
        <v>ENTIDAD MUNICIPAL DE ASEO URBANO SUCRE</v>
      </c>
      <c r="C590" s="4" t="s">
        <v>601</v>
      </c>
    </row>
    <row r="591" spans="1:3">
      <c r="A591" s="3">
        <v>2314</v>
      </c>
      <c r="B591" s="4" t="str">
        <f t="shared" si="8"/>
        <v>EMPRESA MUNICIPAL DE AREAS VERDES SUCRE</v>
      </c>
      <c r="C591" s="4" t="s">
        <v>602</v>
      </c>
    </row>
    <row r="592" spans="1:3">
      <c r="A592" s="3">
        <v>2315</v>
      </c>
      <c r="B592" s="4" t="str">
        <f t="shared" si="8"/>
        <v xml:space="preserve">EMPRESA MUNICIPAL DE SERVICIO DE ASEO </v>
      </c>
      <c r="C592" s="4" t="s">
        <v>603</v>
      </c>
    </row>
    <row r="593" spans="1:3">
      <c r="A593" s="3">
        <v>2316</v>
      </c>
      <c r="B593" s="4" t="str">
        <f t="shared" si="8"/>
        <v>EMPRESA MUNICIPAL DE ÁREAS VERDES, PARQUES Y FORESTACIÓN</v>
      </c>
      <c r="C593" s="4" t="s">
        <v>604</v>
      </c>
    </row>
    <row r="594" spans="1:3">
      <c r="A594" s="3">
        <v>2317</v>
      </c>
      <c r="B594" s="4" t="str">
        <f t="shared" si="8"/>
        <v>EMPRESA MUNICIPAL DE ASFALTOS Y VÍAS</v>
      </c>
      <c r="C594" s="4" t="s">
        <v>605</v>
      </c>
    </row>
    <row r="595" spans="1:3">
      <c r="A595" s="3">
        <v>2318</v>
      </c>
      <c r="B595" s="4" t="str">
        <f t="shared" ref="B595:B613" si="9">UPPER(C595)</f>
        <v>ENTIDAD DESCENTRALIZADA UMMIPRE PROMAN</v>
      </c>
      <c r="C595" s="4" t="s">
        <v>606</v>
      </c>
    </row>
    <row r="596" spans="1:3">
      <c r="A596" s="3">
        <v>2319</v>
      </c>
      <c r="B596" s="4" t="str">
        <f t="shared" si="9"/>
        <v>EMPRESA PÚBLICA DEPARTAMENTAL ESTRATÉGICA DE AGUAS - LA PAZ</v>
      </c>
      <c r="C596" s="4" t="s">
        <v>607</v>
      </c>
    </row>
    <row r="597" spans="1:3">
      <c r="A597" s="3">
        <v>2320</v>
      </c>
      <c r="B597" s="4" t="str">
        <f t="shared" si="9"/>
        <v>EMPRESA PUBLICA MUNICIPAL DE SERVICIOS DE AGUA Y ALCANTARRILLADO SANITARIO DE COBIJA</v>
      </c>
      <c r="C597" s="4" t="s">
        <v>608</v>
      </c>
    </row>
    <row r="598" spans="1:3">
      <c r="A598" s="3">
        <v>2321</v>
      </c>
      <c r="B598" s="4" t="str">
        <f t="shared" si="9"/>
        <v>EMPRESA MUNICIPAL DE ASEO DE EL ALTO</v>
      </c>
      <c r="C598" s="4" t="s">
        <v>609</v>
      </c>
    </row>
    <row r="599" spans="1:3">
      <c r="A599" s="3">
        <v>2322</v>
      </c>
      <c r="B599" s="4" t="str">
        <f t="shared" si="9"/>
        <v>ENTIDAD MATADERO FRIGORIFICO MUNICIPAL DE TARIJA</v>
      </c>
      <c r="C599" s="4" t="s">
        <v>610</v>
      </c>
    </row>
    <row r="600" spans="1:3">
      <c r="A600" s="3">
        <v>2323</v>
      </c>
      <c r="B600" s="4" t="str">
        <f t="shared" si="9"/>
        <v>ENTIDAD ASEO MUNICIPAL DE TARIJA</v>
      </c>
      <c r="C600" s="4" t="s">
        <v>611</v>
      </c>
    </row>
    <row r="601" spans="1:3">
      <c r="A601" s="3">
        <v>2324</v>
      </c>
      <c r="B601" s="4" t="str">
        <f t="shared" si="9"/>
        <v>ENTIDAD OBRAS PUBLICAS MUNICIPALES DE TARIJA</v>
      </c>
      <c r="C601" s="4" t="s">
        <v>612</v>
      </c>
    </row>
    <row r="602" spans="1:3">
      <c r="A602" s="3">
        <v>2325</v>
      </c>
      <c r="B602" s="4" t="str">
        <f t="shared" si="9"/>
        <v>ENTIDAD ORDENAMIENTO TERRITORIAL DE TARIJA</v>
      </c>
      <c r="C602" s="4" t="s">
        <v>613</v>
      </c>
    </row>
    <row r="603" spans="1:3">
      <c r="A603" s="3">
        <v>2326</v>
      </c>
      <c r="B603" s="4" t="str">
        <f t="shared" si="9"/>
        <v>ENTIDAD ORDEN Y SEGURIDAD CIUDADANA MUNICIPAL DE TARIJA</v>
      </c>
      <c r="C603" s="4" t="s">
        <v>614</v>
      </c>
    </row>
    <row r="604" spans="1:3">
      <c r="A604" s="3">
        <v>2327</v>
      </c>
      <c r="B604" s="4" t="str">
        <f t="shared" si="9"/>
        <v>EMPRESA MUNICIPAL AUTONOMA DE AGUA POTABLE Y ALCANTARILLADO  DE YACUIBA</v>
      </c>
      <c r="C604" s="4" t="s">
        <v>615</v>
      </c>
    </row>
    <row r="605" spans="1:3">
      <c r="A605" s="3">
        <v>9001</v>
      </c>
      <c r="B605" s="4" t="str">
        <f t="shared" si="9"/>
        <v>FEDERACIÓN DE ASOCIACIONES MUNICIPALES DE BOLIVIA</v>
      </c>
      <c r="C605" s="4" t="s">
        <v>616</v>
      </c>
    </row>
    <row r="606" spans="1:3">
      <c r="A606" s="3" t="s">
        <v>617</v>
      </c>
      <c r="B606" s="4" t="str">
        <f t="shared" si="9"/>
        <v>DIRECCIÓN GENERAL DE PROGRAMACIÓN Y OPERACIONES DEL TESORO</v>
      </c>
      <c r="C606" s="4" t="s">
        <v>618</v>
      </c>
    </row>
    <row r="607" spans="1:3">
      <c r="A607" s="3" t="s">
        <v>619</v>
      </c>
      <c r="B607" s="4" t="str">
        <f t="shared" si="9"/>
        <v>DIRECCIÓN GENERAL DE PROGRAMACIÓN Y OPERACIONES DEL TESORO</v>
      </c>
      <c r="C607" s="4" t="s">
        <v>618</v>
      </c>
    </row>
    <row r="608" spans="1:3">
      <c r="A608" s="3" t="s">
        <v>620</v>
      </c>
      <c r="B608" s="4" t="str">
        <f t="shared" si="9"/>
        <v>DIRECCIÓN GENERAL DE CRÉDITO PÚBLICO</v>
      </c>
      <c r="C608" s="4" t="s">
        <v>621</v>
      </c>
    </row>
    <row r="609" spans="1:3">
      <c r="A609" s="3" t="s">
        <v>622</v>
      </c>
      <c r="B609" s="4" t="str">
        <f t="shared" si="9"/>
        <v>DIRECCIÓN GENERAL DE ADMINISTRACIÓN Y FINANZAS TERRITORIALES</v>
      </c>
      <c r="C609" s="4" t="s">
        <v>623</v>
      </c>
    </row>
    <row r="610" spans="1:3">
      <c r="A610" s="3" t="s">
        <v>624</v>
      </c>
      <c r="B610" s="4" t="str">
        <f t="shared" si="9"/>
        <v>DIRECCIÓN GENERAL DE PENSIONES Y JUBILACIONES</v>
      </c>
      <c r="C610" s="4" t="s">
        <v>625</v>
      </c>
    </row>
    <row r="611" spans="1:3">
      <c r="A611" s="71" t="s">
        <v>626</v>
      </c>
      <c r="B611" s="4" t="str">
        <f t="shared" si="9"/>
        <v>ACREEDORES</v>
      </c>
      <c r="C611" s="4" t="s">
        <v>627</v>
      </c>
    </row>
    <row r="612" spans="1:3">
      <c r="A612" s="71" t="s">
        <v>628</v>
      </c>
      <c r="B612" s="4" t="str">
        <f t="shared" si="9"/>
        <v>AREA DE CONTABILIDAD</v>
      </c>
      <c r="C612" s="4" t="s">
        <v>629</v>
      </c>
    </row>
    <row r="613" spans="1:3">
      <c r="A613" s="71" t="s">
        <v>630</v>
      </c>
      <c r="B613" s="4" t="str">
        <f t="shared" si="9"/>
        <v>NO IDENTIFICADO</v>
      </c>
      <c r="C613" s="4" t="s">
        <v>635</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R637"/>
  <sheetViews>
    <sheetView showGridLines="0" view="pageBreakPreview" zoomScale="85" zoomScaleNormal="70" zoomScaleSheetLayoutView="85" workbookViewId="0">
      <pane xSplit="3" ySplit="10" topLeftCell="D230" activePane="bottomRight" state="frozen"/>
      <selection activeCell="H15" sqref="H15:I15"/>
      <selection pane="topRight" activeCell="H15" sqref="H15:I15"/>
      <selection pane="bottomLeft" activeCell="H15" sqref="H15:I15"/>
      <selection pane="bottomRight" activeCell="G235" sqref="G235"/>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95" bestFit="1" customWidth="1" outlineLevel="1"/>
    <col min="5" max="5" width="21" style="95" bestFit="1" customWidth="1" outlineLevel="1"/>
    <col min="6" max="6" width="23.140625" style="95" bestFit="1" customWidth="1" outlineLevel="1"/>
    <col min="7" max="7" width="21" style="95" bestFit="1" customWidth="1" outlineLevel="1"/>
    <col min="8" max="8" width="20.42578125" style="95" bestFit="1" customWidth="1" outlineLevel="1"/>
    <col min="9" max="9" width="17.42578125" style="95" bestFit="1" customWidth="1" outlineLevel="1"/>
    <col min="10" max="10" width="23.140625" style="95" bestFit="1" customWidth="1" outlineLevel="1"/>
    <col min="11" max="11" width="13.42578125" style="95" bestFit="1" customWidth="1" outlineLevel="1"/>
    <col min="12" max="12" width="17.85546875" style="95" bestFit="1" customWidth="1" outlineLevel="1"/>
    <col min="13" max="13" width="19.28515625" style="95" bestFit="1" customWidth="1" outlineLevel="1"/>
    <col min="14" max="14" width="14" style="95" bestFit="1" customWidth="1" outlineLevel="1"/>
    <col min="15" max="15" width="21.42578125" style="95" bestFit="1" customWidth="1" outlineLevel="1"/>
    <col min="16" max="16" width="16" style="95" bestFit="1" customWidth="1" outlineLevel="1"/>
    <col min="17" max="17" width="21.7109375" style="95" bestFit="1" customWidth="1" outlineLevel="1"/>
    <col min="18" max="18" width="20.5703125" style="95" bestFit="1" customWidth="1" outlineLevel="1"/>
    <col min="19" max="19" width="15.28515625" style="95" bestFit="1" customWidth="1" outlineLevel="1"/>
    <col min="20" max="20" width="14.28515625" style="95" bestFit="1" customWidth="1" outlineLevel="1"/>
    <col min="21" max="21" width="13.140625" style="95" bestFit="1" customWidth="1" outlineLevel="1"/>
    <col min="22" max="22" width="16.85546875" style="95" customWidth="1" outlineLevel="1"/>
    <col min="23" max="24" width="19.7109375" style="95" bestFit="1" customWidth="1" outlineLevel="1" collapsed="1"/>
    <col min="25" max="25" width="18.7109375" style="95" bestFit="1" customWidth="1" outlineLevel="1" collapsed="1"/>
    <col min="26" max="26" width="13.5703125" style="95" bestFit="1" customWidth="1" outlineLevel="1"/>
    <col min="27" max="27" width="13.85546875" style="95" bestFit="1" customWidth="1" outlineLevel="1"/>
    <col min="28" max="28" width="24" style="95" bestFit="1" customWidth="1" outlineLevel="1" collapsed="1"/>
    <col min="29" max="29" width="24" style="95" customWidth="1" outlineLevel="1"/>
    <col min="30" max="30" width="17.42578125" style="95" bestFit="1" customWidth="1" outlineLevel="1"/>
    <col min="31" max="31" width="18.7109375" style="95" bestFit="1" customWidth="1" outlineLevel="1"/>
    <col min="32" max="32" width="15" style="95" bestFit="1" customWidth="1" outlineLevel="1"/>
    <col min="33" max="33" width="18.85546875" style="95" bestFit="1" customWidth="1" outlineLevel="1"/>
    <col min="34" max="34" width="21.42578125" style="95" bestFit="1" customWidth="1" outlineLevel="1"/>
    <col min="35" max="36" width="13.42578125" style="95" bestFit="1" customWidth="1" outlineLevel="1"/>
    <col min="37" max="37" width="13.140625" style="95" bestFit="1" customWidth="1" outlineLevel="1"/>
    <col min="38" max="38" width="13.42578125" style="95" bestFit="1" customWidth="1" outlineLevel="1"/>
    <col min="39" max="39" width="28.7109375" style="96" bestFit="1" customWidth="1"/>
    <col min="40" max="40" width="11.42578125" style="16"/>
    <col min="41" max="41" width="19.28515625" style="96" bestFit="1" customWidth="1"/>
    <col min="42" max="42" width="14.85546875" style="16" bestFit="1" customWidth="1"/>
    <col min="43" max="43" width="17.140625" style="16" customWidth="1"/>
    <col min="44" max="44" width="14.42578125" style="16" customWidth="1"/>
    <col min="45" max="16384" width="11.42578125" style="16"/>
  </cols>
  <sheetData>
    <row r="1" spans="1:44"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2"/>
      <c r="AO1" s="92"/>
    </row>
    <row r="2" spans="1:44"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2"/>
      <c r="AO2" s="92"/>
    </row>
    <row r="3" spans="1:44"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2"/>
      <c r="AO3" s="92"/>
    </row>
    <row r="4" spans="1:44" s="27" customFormat="1" ht="18" customHeight="1">
      <c r="A4" s="369" t="s">
        <v>638</v>
      </c>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O4" s="92"/>
    </row>
    <row r="5" spans="1:44" s="27" customFormat="1" ht="18.75">
      <c r="A5" s="369" t="str">
        <f>+'CUT MN'!A4</f>
        <v>CORRESPONDIENTE AL PERIODO DE ENERO A SEPTIEMBRE DE 2018</v>
      </c>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O5" s="92"/>
    </row>
    <row r="6" spans="1:44" s="27" customFormat="1" ht="18.75">
      <c r="A6" s="369" t="str">
        <f>+'CUT MN'!A5</f>
        <v>ACTUALIZADO AL : 4 de Octubre de 2018</v>
      </c>
      <c r="B6" s="369"/>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369"/>
      <c r="AM6" s="369"/>
      <c r="AO6" s="92"/>
    </row>
    <row r="7" spans="1:44" s="27" customFormat="1" ht="18.75">
      <c r="A7" s="369" t="s">
        <v>639</v>
      </c>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69"/>
      <c r="AO7" s="92"/>
    </row>
    <row r="8" spans="1:44"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2"/>
      <c r="AO8" s="92"/>
    </row>
    <row r="9" spans="1:44" s="27" customFormat="1" ht="15" customHeight="1">
      <c r="A9" s="55"/>
      <c r="B9" s="28"/>
      <c r="C9" s="29"/>
      <c r="D9" s="373" t="s">
        <v>640</v>
      </c>
      <c r="E9" s="373"/>
      <c r="F9" s="373"/>
      <c r="G9" s="373"/>
      <c r="H9" s="373"/>
      <c r="I9" s="373"/>
      <c r="J9" s="373"/>
      <c r="K9" s="373"/>
      <c r="L9" s="373"/>
      <c r="M9" s="373"/>
      <c r="N9" s="373"/>
      <c r="O9" s="373"/>
      <c r="P9" s="373"/>
      <c r="Q9" s="373"/>
      <c r="R9" s="373"/>
      <c r="S9" s="373"/>
      <c r="T9" s="373"/>
      <c r="U9" s="373"/>
      <c r="V9" s="374"/>
      <c r="W9" s="370" t="s">
        <v>641</v>
      </c>
      <c r="X9" s="371"/>
      <c r="Y9" s="371"/>
      <c r="Z9" s="371"/>
      <c r="AA9" s="371"/>
      <c r="AB9" s="371"/>
      <c r="AC9" s="371"/>
      <c r="AD9" s="371"/>
      <c r="AE9" s="371"/>
      <c r="AF9" s="371"/>
      <c r="AG9" s="371"/>
      <c r="AH9" s="371"/>
      <c r="AI9" s="371"/>
      <c r="AJ9" s="371"/>
      <c r="AK9" s="371"/>
      <c r="AL9" s="372"/>
      <c r="AM9" s="92"/>
      <c r="AO9" s="92"/>
    </row>
    <row r="10" spans="1:44" s="181" customFormat="1" ht="34.5">
      <c r="A10" s="56" t="s">
        <v>642</v>
      </c>
      <c r="B10" s="58" t="s">
        <v>41</v>
      </c>
      <c r="C10" s="58" t="s">
        <v>643</v>
      </c>
      <c r="D10" s="93" t="s">
        <v>1249</v>
      </c>
      <c r="E10" s="93" t="s">
        <v>1248</v>
      </c>
      <c r="F10" s="94" t="s">
        <v>27</v>
      </c>
      <c r="G10" s="94" t="s">
        <v>3</v>
      </c>
      <c r="H10" s="94" t="s">
        <v>1255</v>
      </c>
      <c r="I10" s="94" t="s">
        <v>11</v>
      </c>
      <c r="J10" s="94" t="s">
        <v>6</v>
      </c>
      <c r="K10" s="94" t="s">
        <v>1314</v>
      </c>
      <c r="L10" s="94" t="s">
        <v>15</v>
      </c>
      <c r="M10" s="94" t="s">
        <v>1256</v>
      </c>
      <c r="N10" s="94" t="s">
        <v>17</v>
      </c>
      <c r="O10" s="94" t="s">
        <v>13</v>
      </c>
      <c r="P10" s="94" t="s">
        <v>1257</v>
      </c>
      <c r="Q10" s="94" t="s">
        <v>1313</v>
      </c>
      <c r="R10" s="94" t="s">
        <v>20</v>
      </c>
      <c r="S10" s="94" t="s">
        <v>21</v>
      </c>
      <c r="T10" s="94" t="s">
        <v>8</v>
      </c>
      <c r="U10" s="94" t="s">
        <v>1245</v>
      </c>
      <c r="V10" s="94" t="s">
        <v>9808</v>
      </c>
      <c r="W10" s="93" t="s">
        <v>1250</v>
      </c>
      <c r="X10" s="93" t="s">
        <v>1252</v>
      </c>
      <c r="Y10" s="94" t="s">
        <v>3</v>
      </c>
      <c r="Z10" s="94" t="s">
        <v>631</v>
      </c>
      <c r="AA10" s="94" t="s">
        <v>11</v>
      </c>
      <c r="AB10" s="94" t="s">
        <v>6</v>
      </c>
      <c r="AC10" s="94" t="s">
        <v>15</v>
      </c>
      <c r="AD10" s="94" t="s">
        <v>17</v>
      </c>
      <c r="AE10" s="94" t="s">
        <v>13</v>
      </c>
      <c r="AF10" s="94" t="s">
        <v>1257</v>
      </c>
      <c r="AG10" s="94" t="s">
        <v>1313</v>
      </c>
      <c r="AH10" s="94" t="s">
        <v>20</v>
      </c>
      <c r="AI10" s="94" t="s">
        <v>21</v>
      </c>
      <c r="AJ10" s="94" t="s">
        <v>23</v>
      </c>
      <c r="AK10" s="94" t="s">
        <v>1247</v>
      </c>
      <c r="AL10" s="94" t="s">
        <v>9808</v>
      </c>
      <c r="AM10" s="93" t="s">
        <v>644</v>
      </c>
      <c r="AO10" s="240"/>
    </row>
    <row r="11" spans="1:44" ht="33" customHeight="1">
      <c r="A11" s="310">
        <v>6</v>
      </c>
      <c r="B11" s="88" t="s">
        <v>689</v>
      </c>
      <c r="C11" s="89" t="s">
        <v>1326</v>
      </c>
      <c r="D11" s="113">
        <v>0</v>
      </c>
      <c r="E11" s="113">
        <v>0</v>
      </c>
      <c r="F11" s="113">
        <v>0</v>
      </c>
      <c r="G11" s="113">
        <v>4833.8999999999996</v>
      </c>
      <c r="H11" s="113">
        <v>0</v>
      </c>
      <c r="I11" s="113">
        <v>0</v>
      </c>
      <c r="J11" s="113">
        <v>158000</v>
      </c>
      <c r="K11" s="113">
        <v>0</v>
      </c>
      <c r="L11" s="113">
        <v>843.96</v>
      </c>
      <c r="M11" s="113">
        <v>0</v>
      </c>
      <c r="N11" s="113">
        <v>0</v>
      </c>
      <c r="O11" s="113">
        <v>0</v>
      </c>
      <c r="P11" s="113">
        <v>84.54</v>
      </c>
      <c r="Q11" s="113">
        <v>0</v>
      </c>
      <c r="R11" s="113">
        <v>0</v>
      </c>
      <c r="S11" s="113">
        <v>0</v>
      </c>
      <c r="T11" s="113">
        <v>0</v>
      </c>
      <c r="U11" s="113">
        <v>0</v>
      </c>
      <c r="V11" s="113">
        <v>0</v>
      </c>
      <c r="W11" s="113">
        <v>0</v>
      </c>
      <c r="X11" s="113">
        <v>0</v>
      </c>
      <c r="Y11" s="113">
        <v>0</v>
      </c>
      <c r="Z11" s="113">
        <v>0</v>
      </c>
      <c r="AA11" s="113">
        <v>0</v>
      </c>
      <c r="AB11" s="113">
        <v>0</v>
      </c>
      <c r="AC11" s="113">
        <v>0</v>
      </c>
      <c r="AD11" s="113">
        <v>0</v>
      </c>
      <c r="AE11" s="113">
        <v>0</v>
      </c>
      <c r="AF11" s="113">
        <v>0</v>
      </c>
      <c r="AG11" s="113">
        <v>0</v>
      </c>
      <c r="AH11" s="113">
        <v>0</v>
      </c>
      <c r="AI11" s="113">
        <v>0</v>
      </c>
      <c r="AJ11" s="113">
        <v>0</v>
      </c>
      <c r="AK11" s="113">
        <v>0</v>
      </c>
      <c r="AL11" s="113">
        <v>0</v>
      </c>
      <c r="AM11" s="113">
        <f t="shared" ref="AM11:AM74" si="0">SUM(D11:AL11)</f>
        <v>163762.4</v>
      </c>
      <c r="AP11" s="70"/>
    </row>
    <row r="12" spans="1:44" ht="33" customHeight="1">
      <c r="A12" s="310">
        <v>10</v>
      </c>
      <c r="B12" s="88" t="s">
        <v>690</v>
      </c>
      <c r="C12" s="89" t="s">
        <v>1327</v>
      </c>
      <c r="D12" s="113">
        <v>0</v>
      </c>
      <c r="E12" s="113">
        <v>0</v>
      </c>
      <c r="F12" s="113">
        <v>0</v>
      </c>
      <c r="G12" s="113">
        <v>87074.310000000041</v>
      </c>
      <c r="H12" s="113">
        <v>0</v>
      </c>
      <c r="I12" s="113">
        <v>50</v>
      </c>
      <c r="J12" s="113">
        <v>3444172.4199999995</v>
      </c>
      <c r="K12" s="113">
        <v>0</v>
      </c>
      <c r="L12" s="113">
        <v>121202.32999999996</v>
      </c>
      <c r="M12" s="113">
        <v>0</v>
      </c>
      <c r="N12" s="113">
        <v>0</v>
      </c>
      <c r="O12" s="113">
        <v>0</v>
      </c>
      <c r="P12" s="113">
        <v>0</v>
      </c>
      <c r="Q12" s="113">
        <v>0</v>
      </c>
      <c r="R12" s="113">
        <v>0</v>
      </c>
      <c r="S12" s="113">
        <v>0</v>
      </c>
      <c r="T12" s="113">
        <v>0</v>
      </c>
      <c r="U12" s="113">
        <v>0</v>
      </c>
      <c r="V12" s="113">
        <v>0</v>
      </c>
      <c r="W12" s="113">
        <v>0</v>
      </c>
      <c r="X12" s="113">
        <v>0</v>
      </c>
      <c r="Y12" s="113">
        <v>0</v>
      </c>
      <c r="Z12" s="113">
        <v>0</v>
      </c>
      <c r="AA12" s="113">
        <v>0</v>
      </c>
      <c r="AB12" s="113">
        <v>0</v>
      </c>
      <c r="AC12" s="113">
        <v>0</v>
      </c>
      <c r="AD12" s="113">
        <v>0</v>
      </c>
      <c r="AE12" s="113">
        <v>0</v>
      </c>
      <c r="AF12" s="113">
        <v>0</v>
      </c>
      <c r="AG12" s="113">
        <v>0</v>
      </c>
      <c r="AH12" s="113">
        <v>0</v>
      </c>
      <c r="AI12" s="113">
        <v>0</v>
      </c>
      <c r="AJ12" s="113">
        <v>0</v>
      </c>
      <c r="AK12" s="113">
        <v>0</v>
      </c>
      <c r="AL12" s="113">
        <v>0</v>
      </c>
      <c r="AM12" s="113">
        <f t="shared" si="0"/>
        <v>3652499.0599999996</v>
      </c>
      <c r="AP12" s="70"/>
    </row>
    <row r="13" spans="1:44" ht="33" customHeight="1">
      <c r="A13" s="310">
        <v>15</v>
      </c>
      <c r="B13" s="88" t="s">
        <v>691</v>
      </c>
      <c r="C13" s="89" t="s">
        <v>1328</v>
      </c>
      <c r="D13" s="113">
        <v>0</v>
      </c>
      <c r="E13" s="113">
        <v>0</v>
      </c>
      <c r="F13" s="113">
        <v>74041612.340000004</v>
      </c>
      <c r="G13" s="113">
        <v>2217743.11</v>
      </c>
      <c r="H13" s="113">
        <v>0</v>
      </c>
      <c r="I13" s="113">
        <v>0</v>
      </c>
      <c r="J13" s="113">
        <v>6497345.8600000003</v>
      </c>
      <c r="K13" s="113">
        <v>0</v>
      </c>
      <c r="L13" s="113">
        <v>13943.890000000001</v>
      </c>
      <c r="M13" s="113">
        <v>0</v>
      </c>
      <c r="N13" s="113">
        <v>0</v>
      </c>
      <c r="O13" s="113">
        <v>0</v>
      </c>
      <c r="P13" s="113">
        <v>0</v>
      </c>
      <c r="Q13" s="113">
        <v>0</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3">
        <v>0</v>
      </c>
      <c r="AK13" s="113">
        <v>0</v>
      </c>
      <c r="AL13" s="113">
        <v>0</v>
      </c>
      <c r="AM13" s="113">
        <f t="shared" si="0"/>
        <v>82770645.200000003</v>
      </c>
      <c r="AP13" s="70"/>
    </row>
    <row r="14" spans="1:44" ht="33" customHeight="1">
      <c r="A14" s="310">
        <v>16</v>
      </c>
      <c r="B14" s="88" t="s">
        <v>692</v>
      </c>
      <c r="C14" s="89" t="s">
        <v>1329</v>
      </c>
      <c r="D14" s="113">
        <v>0</v>
      </c>
      <c r="E14" s="113">
        <v>59606</v>
      </c>
      <c r="F14" s="113">
        <v>4032425.6200000006</v>
      </c>
      <c r="G14" s="113">
        <v>6610288.4699999997</v>
      </c>
      <c r="H14" s="113">
        <v>0</v>
      </c>
      <c r="I14" s="113">
        <v>525.9</v>
      </c>
      <c r="J14" s="113">
        <v>361.33000000000004</v>
      </c>
      <c r="K14" s="113">
        <v>0</v>
      </c>
      <c r="L14" s="113">
        <v>8570.19</v>
      </c>
      <c r="M14" s="113">
        <v>0</v>
      </c>
      <c r="N14" s="113">
        <v>0</v>
      </c>
      <c r="O14" s="113">
        <v>279.18</v>
      </c>
      <c r="P14" s="113">
        <v>17449.910000000003</v>
      </c>
      <c r="Q14" s="113">
        <v>7359</v>
      </c>
      <c r="R14" s="113">
        <v>0</v>
      </c>
      <c r="S14" s="113">
        <v>0</v>
      </c>
      <c r="T14" s="113">
        <v>0</v>
      </c>
      <c r="U14" s="113">
        <v>0</v>
      </c>
      <c r="V14" s="113">
        <v>1000</v>
      </c>
      <c r="W14" s="113">
        <v>0</v>
      </c>
      <c r="X14" s="113">
        <v>0</v>
      </c>
      <c r="Y14" s="113">
        <v>0</v>
      </c>
      <c r="Z14" s="113">
        <v>0</v>
      </c>
      <c r="AA14" s="113">
        <v>0</v>
      </c>
      <c r="AB14" s="113">
        <v>461543.75</v>
      </c>
      <c r="AC14" s="113">
        <v>0</v>
      </c>
      <c r="AD14" s="113">
        <v>0</v>
      </c>
      <c r="AE14" s="113">
        <v>0</v>
      </c>
      <c r="AF14" s="113">
        <v>0</v>
      </c>
      <c r="AG14" s="113">
        <v>0</v>
      </c>
      <c r="AH14" s="113">
        <v>0</v>
      </c>
      <c r="AI14" s="113">
        <v>0</v>
      </c>
      <c r="AJ14" s="113">
        <v>0</v>
      </c>
      <c r="AK14" s="113">
        <v>0</v>
      </c>
      <c r="AL14" s="113">
        <v>0</v>
      </c>
      <c r="AM14" s="113">
        <f t="shared" si="0"/>
        <v>11199409.35</v>
      </c>
      <c r="AP14" s="70"/>
      <c r="AR14" s="18"/>
    </row>
    <row r="15" spans="1:44" ht="33" customHeight="1">
      <c r="A15" s="310">
        <v>20</v>
      </c>
      <c r="B15" s="88" t="s">
        <v>693</v>
      </c>
      <c r="C15" s="89" t="s">
        <v>1327</v>
      </c>
      <c r="D15" s="113">
        <v>0</v>
      </c>
      <c r="E15" s="113">
        <v>0</v>
      </c>
      <c r="F15" s="113">
        <v>24783620.519999996</v>
      </c>
      <c r="G15" s="113">
        <v>1945585.7400000002</v>
      </c>
      <c r="H15" s="113">
        <v>0</v>
      </c>
      <c r="I15" s="113">
        <v>2816.87</v>
      </c>
      <c r="J15" s="113">
        <v>0</v>
      </c>
      <c r="K15" s="113">
        <v>0</v>
      </c>
      <c r="L15" s="113">
        <v>34938.31</v>
      </c>
      <c r="M15" s="113">
        <v>0</v>
      </c>
      <c r="N15" s="113">
        <v>0</v>
      </c>
      <c r="O15" s="113">
        <v>348</v>
      </c>
      <c r="P15" s="113">
        <v>14222.36</v>
      </c>
      <c r="Q15" s="113">
        <v>0</v>
      </c>
      <c r="R15" s="113">
        <v>0</v>
      </c>
      <c r="S15" s="113">
        <v>0</v>
      </c>
      <c r="T15" s="113">
        <v>0</v>
      </c>
      <c r="U15" s="113">
        <v>0</v>
      </c>
      <c r="V15" s="113">
        <v>0</v>
      </c>
      <c r="W15" s="113">
        <v>0</v>
      </c>
      <c r="X15" s="113">
        <v>0</v>
      </c>
      <c r="Y15" s="113">
        <v>0</v>
      </c>
      <c r="Z15" s="113">
        <v>0</v>
      </c>
      <c r="AA15" s="113">
        <v>50.01</v>
      </c>
      <c r="AB15" s="113">
        <v>2244489.9900000002</v>
      </c>
      <c r="AC15" s="113">
        <v>0</v>
      </c>
      <c r="AD15" s="113">
        <v>0</v>
      </c>
      <c r="AE15" s="113">
        <v>0</v>
      </c>
      <c r="AF15" s="113">
        <v>0</v>
      </c>
      <c r="AG15" s="113">
        <v>0</v>
      </c>
      <c r="AH15" s="113">
        <v>0</v>
      </c>
      <c r="AI15" s="113">
        <v>0</v>
      </c>
      <c r="AJ15" s="113">
        <v>0</v>
      </c>
      <c r="AK15" s="113">
        <v>0</v>
      </c>
      <c r="AL15" s="113">
        <v>0</v>
      </c>
      <c r="AM15" s="113">
        <f t="shared" si="0"/>
        <v>29026071.799999997</v>
      </c>
      <c r="AP15" s="70"/>
      <c r="AQ15" s="18"/>
      <c r="AR15" s="18"/>
    </row>
    <row r="16" spans="1:44" ht="33" customHeight="1">
      <c r="A16" s="310">
        <v>25</v>
      </c>
      <c r="B16" s="88" t="s">
        <v>694</v>
      </c>
      <c r="C16" s="89" t="s">
        <v>1329</v>
      </c>
      <c r="D16" s="113">
        <v>0</v>
      </c>
      <c r="E16" s="113">
        <v>0</v>
      </c>
      <c r="F16" s="113">
        <v>3690</v>
      </c>
      <c r="G16" s="113">
        <v>6773159.2299999967</v>
      </c>
      <c r="H16" s="113">
        <v>0</v>
      </c>
      <c r="I16" s="113">
        <v>50</v>
      </c>
      <c r="J16" s="113">
        <v>363194.48999999993</v>
      </c>
      <c r="K16" s="113">
        <v>0</v>
      </c>
      <c r="L16" s="113">
        <v>13722.6</v>
      </c>
      <c r="M16" s="113">
        <v>2912630.91</v>
      </c>
      <c r="N16" s="113">
        <v>0</v>
      </c>
      <c r="O16" s="113">
        <v>56.38</v>
      </c>
      <c r="P16" s="113">
        <v>1561.2</v>
      </c>
      <c r="Q16" s="113">
        <v>234989554.45999986</v>
      </c>
      <c r="R16" s="113">
        <v>0</v>
      </c>
      <c r="S16" s="113">
        <v>0</v>
      </c>
      <c r="T16" s="113">
        <v>0</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3">
        <v>0</v>
      </c>
      <c r="AK16" s="113">
        <v>0</v>
      </c>
      <c r="AL16" s="113">
        <v>0</v>
      </c>
      <c r="AM16" s="113">
        <f t="shared" si="0"/>
        <v>245057619.26999986</v>
      </c>
      <c r="AP16" s="70"/>
      <c r="AQ16" s="18"/>
      <c r="AR16" s="18"/>
    </row>
    <row r="17" spans="1:42" ht="33" customHeight="1">
      <c r="A17" s="310">
        <v>30</v>
      </c>
      <c r="B17" s="88" t="s">
        <v>1399</v>
      </c>
      <c r="C17" s="89" t="s">
        <v>1328</v>
      </c>
      <c r="D17" s="113">
        <v>0</v>
      </c>
      <c r="E17" s="113">
        <v>0</v>
      </c>
      <c r="F17" s="113">
        <v>6800000</v>
      </c>
      <c r="G17" s="113">
        <v>147192.61000000002</v>
      </c>
      <c r="H17" s="113">
        <v>0</v>
      </c>
      <c r="I17" s="113">
        <v>100</v>
      </c>
      <c r="J17" s="113">
        <v>1346520.9000000001</v>
      </c>
      <c r="K17" s="113">
        <v>0</v>
      </c>
      <c r="L17" s="113">
        <v>271.37</v>
      </c>
      <c r="M17" s="113">
        <v>0</v>
      </c>
      <c r="N17" s="113">
        <v>0</v>
      </c>
      <c r="O17" s="113">
        <v>0</v>
      </c>
      <c r="P17" s="113">
        <v>0</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3">
        <v>0</v>
      </c>
      <c r="AL17" s="113">
        <v>0</v>
      </c>
      <c r="AM17" s="113">
        <f t="shared" si="0"/>
        <v>8294084.8800000008</v>
      </c>
      <c r="AP17" s="70"/>
    </row>
    <row r="18" spans="1:42" ht="33" customHeight="1">
      <c r="A18" s="310">
        <v>35</v>
      </c>
      <c r="B18" s="88" t="s">
        <v>696</v>
      </c>
      <c r="C18" s="89" t="s">
        <v>1330</v>
      </c>
      <c r="D18" s="113">
        <v>0</v>
      </c>
      <c r="E18" s="113">
        <v>0</v>
      </c>
      <c r="F18" s="113">
        <v>0</v>
      </c>
      <c r="G18" s="113">
        <v>2132924.0399999996</v>
      </c>
      <c r="H18" s="113">
        <v>0</v>
      </c>
      <c r="I18" s="113">
        <v>0</v>
      </c>
      <c r="J18" s="113">
        <v>563799.39</v>
      </c>
      <c r="K18" s="113">
        <v>0</v>
      </c>
      <c r="L18" s="113">
        <v>2235.5</v>
      </c>
      <c r="M18" s="113">
        <v>0</v>
      </c>
      <c r="N18" s="113">
        <v>0</v>
      </c>
      <c r="O18" s="113">
        <v>0</v>
      </c>
      <c r="P18" s="113">
        <v>39.93</v>
      </c>
      <c r="Q18" s="113">
        <v>3109306.22</v>
      </c>
      <c r="R18" s="113">
        <v>0</v>
      </c>
      <c r="S18" s="113">
        <v>0</v>
      </c>
      <c r="T18" s="113">
        <v>0</v>
      </c>
      <c r="U18" s="113">
        <v>0</v>
      </c>
      <c r="V18" s="113">
        <v>0</v>
      </c>
      <c r="W18" s="113">
        <v>0</v>
      </c>
      <c r="X18" s="113">
        <v>0</v>
      </c>
      <c r="Y18" s="113">
        <v>0</v>
      </c>
      <c r="Z18" s="113">
        <v>0</v>
      </c>
      <c r="AA18" s="113">
        <v>0</v>
      </c>
      <c r="AB18" s="113">
        <v>0</v>
      </c>
      <c r="AC18" s="113">
        <v>0</v>
      </c>
      <c r="AD18" s="113">
        <v>0</v>
      </c>
      <c r="AE18" s="113">
        <v>0</v>
      </c>
      <c r="AF18" s="113">
        <v>0</v>
      </c>
      <c r="AG18" s="113">
        <v>0</v>
      </c>
      <c r="AH18" s="113">
        <v>0</v>
      </c>
      <c r="AI18" s="113">
        <v>0</v>
      </c>
      <c r="AJ18" s="113">
        <v>0</v>
      </c>
      <c r="AK18" s="113">
        <v>0</v>
      </c>
      <c r="AL18" s="113">
        <v>0</v>
      </c>
      <c r="AM18" s="113">
        <f t="shared" si="0"/>
        <v>5808305.0800000001</v>
      </c>
      <c r="AP18" s="70"/>
    </row>
    <row r="19" spans="1:42" ht="33" customHeight="1">
      <c r="A19" s="310">
        <v>41</v>
      </c>
      <c r="B19" s="88" t="s">
        <v>697</v>
      </c>
      <c r="C19" s="115" t="s">
        <v>1331</v>
      </c>
      <c r="D19" s="113">
        <v>0</v>
      </c>
      <c r="E19" s="113">
        <v>153158.40000000002</v>
      </c>
      <c r="F19" s="113">
        <v>0</v>
      </c>
      <c r="G19" s="113">
        <v>3438518.27</v>
      </c>
      <c r="H19" s="113">
        <v>0</v>
      </c>
      <c r="I19" s="113">
        <v>0</v>
      </c>
      <c r="J19" s="113">
        <v>14207087</v>
      </c>
      <c r="K19" s="113">
        <v>0</v>
      </c>
      <c r="L19" s="113">
        <v>649.54999999999995</v>
      </c>
      <c r="M19" s="113">
        <v>12997528.140000001</v>
      </c>
      <c r="N19" s="113">
        <v>0</v>
      </c>
      <c r="O19" s="113">
        <v>0</v>
      </c>
      <c r="P19" s="113">
        <v>0</v>
      </c>
      <c r="Q19" s="113">
        <v>262462.59999999998</v>
      </c>
      <c r="R19" s="113">
        <v>0</v>
      </c>
      <c r="S19" s="113">
        <v>0</v>
      </c>
      <c r="T19" s="113">
        <v>0</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3">
        <v>0</v>
      </c>
      <c r="AK19" s="113">
        <v>0</v>
      </c>
      <c r="AL19" s="113">
        <v>0</v>
      </c>
      <c r="AM19" s="113">
        <f t="shared" si="0"/>
        <v>31059403.960000005</v>
      </c>
      <c r="AP19" s="70"/>
    </row>
    <row r="20" spans="1:42" ht="33" customHeight="1">
      <c r="A20" s="310">
        <v>46</v>
      </c>
      <c r="B20" s="88" t="s">
        <v>698</v>
      </c>
      <c r="C20" s="89" t="s">
        <v>1332</v>
      </c>
      <c r="D20" s="113">
        <v>0</v>
      </c>
      <c r="E20" s="113">
        <v>720000</v>
      </c>
      <c r="F20" s="113">
        <v>13800216.92</v>
      </c>
      <c r="G20" s="113">
        <v>5731404.9900000002</v>
      </c>
      <c r="H20" s="113">
        <v>0</v>
      </c>
      <c r="I20" s="113">
        <v>50</v>
      </c>
      <c r="J20" s="113">
        <v>6785328.4099999992</v>
      </c>
      <c r="K20" s="113">
        <v>0</v>
      </c>
      <c r="L20" s="113">
        <f>49762.37-301.76-419.48-309.38</f>
        <v>48731.75</v>
      </c>
      <c r="M20" s="113">
        <v>0</v>
      </c>
      <c r="N20" s="113">
        <v>0</v>
      </c>
      <c r="O20" s="113">
        <v>50</v>
      </c>
      <c r="P20" s="113">
        <v>0</v>
      </c>
      <c r="Q20" s="113">
        <v>169065</v>
      </c>
      <c r="R20" s="113">
        <v>0</v>
      </c>
      <c r="S20" s="113">
        <v>0</v>
      </c>
      <c r="T20" s="113">
        <v>0</v>
      </c>
      <c r="U20" s="113">
        <v>0</v>
      </c>
      <c r="V20" s="113">
        <v>39020523.899999991</v>
      </c>
      <c r="W20" s="113">
        <v>0</v>
      </c>
      <c r="X20" s="113">
        <v>0</v>
      </c>
      <c r="Y20" s="113">
        <v>0</v>
      </c>
      <c r="Z20" s="113">
        <v>0</v>
      </c>
      <c r="AA20" s="113">
        <v>0</v>
      </c>
      <c r="AB20" s="113">
        <v>0</v>
      </c>
      <c r="AC20" s="113">
        <v>0</v>
      </c>
      <c r="AD20" s="113">
        <v>0</v>
      </c>
      <c r="AE20" s="113">
        <v>0</v>
      </c>
      <c r="AF20" s="113">
        <v>0</v>
      </c>
      <c r="AG20" s="113">
        <v>0</v>
      </c>
      <c r="AH20" s="113">
        <v>0</v>
      </c>
      <c r="AI20" s="113">
        <v>0</v>
      </c>
      <c r="AJ20" s="113">
        <v>0</v>
      </c>
      <c r="AK20" s="113">
        <v>0</v>
      </c>
      <c r="AL20" s="113">
        <v>0</v>
      </c>
      <c r="AM20" s="113">
        <f t="shared" si="0"/>
        <v>66275370.969999991</v>
      </c>
      <c r="AP20" s="70"/>
    </row>
    <row r="21" spans="1:42" ht="33" customHeight="1">
      <c r="A21" s="310">
        <v>47</v>
      </c>
      <c r="B21" s="88" t="s">
        <v>699</v>
      </c>
      <c r="C21" s="89" t="s">
        <v>1333</v>
      </c>
      <c r="D21" s="113">
        <v>0</v>
      </c>
      <c r="E21" s="113">
        <v>0</v>
      </c>
      <c r="F21" s="113">
        <v>289124.06</v>
      </c>
      <c r="G21" s="113">
        <v>571117.02</v>
      </c>
      <c r="H21" s="113">
        <v>0</v>
      </c>
      <c r="I21" s="113">
        <v>50</v>
      </c>
      <c r="J21" s="113">
        <v>85342.34</v>
      </c>
      <c r="K21" s="113">
        <v>0</v>
      </c>
      <c r="L21" s="113">
        <v>305.60000000000002</v>
      </c>
      <c r="M21" s="113">
        <v>0</v>
      </c>
      <c r="N21" s="113">
        <v>0</v>
      </c>
      <c r="O21" s="113">
        <v>120.83</v>
      </c>
      <c r="P21" s="113">
        <v>412.88</v>
      </c>
      <c r="Q21" s="113">
        <v>0</v>
      </c>
      <c r="R21" s="113">
        <v>0</v>
      </c>
      <c r="S21" s="113">
        <v>0</v>
      </c>
      <c r="T21" s="113">
        <v>0</v>
      </c>
      <c r="U21" s="113">
        <v>0</v>
      </c>
      <c r="V21" s="113">
        <v>0</v>
      </c>
      <c r="W21" s="113">
        <v>0</v>
      </c>
      <c r="X21" s="113">
        <v>0</v>
      </c>
      <c r="Y21" s="113">
        <v>0</v>
      </c>
      <c r="Z21" s="113">
        <v>0</v>
      </c>
      <c r="AA21" s="113">
        <v>0</v>
      </c>
      <c r="AB21" s="113">
        <v>9929560.8499999996</v>
      </c>
      <c r="AC21" s="113">
        <v>0</v>
      </c>
      <c r="AD21" s="113">
        <v>0</v>
      </c>
      <c r="AE21" s="113">
        <v>0</v>
      </c>
      <c r="AF21" s="113">
        <v>0</v>
      </c>
      <c r="AG21" s="113">
        <v>0</v>
      </c>
      <c r="AH21" s="113">
        <v>0</v>
      </c>
      <c r="AI21" s="113">
        <v>0</v>
      </c>
      <c r="AJ21" s="113">
        <v>0</v>
      </c>
      <c r="AK21" s="113">
        <v>0</v>
      </c>
      <c r="AL21" s="113">
        <v>0</v>
      </c>
      <c r="AM21" s="113">
        <f t="shared" si="0"/>
        <v>10876033.58</v>
      </c>
      <c r="AP21" s="70"/>
    </row>
    <row r="22" spans="1:42" ht="33" customHeight="1">
      <c r="A22" s="310">
        <v>48</v>
      </c>
      <c r="B22" s="88" t="s">
        <v>700</v>
      </c>
      <c r="C22" s="89" t="s">
        <v>1397</v>
      </c>
      <c r="D22" s="113">
        <v>0</v>
      </c>
      <c r="E22" s="113">
        <v>0</v>
      </c>
      <c r="F22" s="113">
        <v>254188</v>
      </c>
      <c r="G22" s="113">
        <v>305432.21999999997</v>
      </c>
      <c r="H22" s="113">
        <v>0</v>
      </c>
      <c r="I22" s="113">
        <v>0</v>
      </c>
      <c r="J22" s="113">
        <v>0</v>
      </c>
      <c r="K22" s="113">
        <v>0</v>
      </c>
      <c r="L22" s="113">
        <v>3638.22</v>
      </c>
      <c r="M22" s="113">
        <v>0</v>
      </c>
      <c r="N22" s="113">
        <v>0</v>
      </c>
      <c r="O22" s="113">
        <v>0</v>
      </c>
      <c r="P22" s="113">
        <v>1936.82</v>
      </c>
      <c r="Q22" s="113">
        <v>1044000</v>
      </c>
      <c r="R22" s="113">
        <v>0</v>
      </c>
      <c r="S22" s="113">
        <v>0</v>
      </c>
      <c r="T22" s="113">
        <v>0</v>
      </c>
      <c r="U22" s="113">
        <v>0</v>
      </c>
      <c r="V22" s="113">
        <v>0</v>
      </c>
      <c r="W22" s="113">
        <v>0</v>
      </c>
      <c r="X22" s="113">
        <v>0</v>
      </c>
      <c r="Y22" s="113">
        <v>0</v>
      </c>
      <c r="Z22" s="113">
        <v>0</v>
      </c>
      <c r="AA22" s="113">
        <v>0</v>
      </c>
      <c r="AB22" s="113">
        <v>0</v>
      </c>
      <c r="AC22" s="113">
        <v>0</v>
      </c>
      <c r="AD22" s="113">
        <v>0</v>
      </c>
      <c r="AE22" s="113">
        <v>0</v>
      </c>
      <c r="AF22" s="113">
        <v>0</v>
      </c>
      <c r="AG22" s="113">
        <v>0</v>
      </c>
      <c r="AH22" s="113">
        <v>0</v>
      </c>
      <c r="AI22" s="113">
        <v>0</v>
      </c>
      <c r="AJ22" s="113">
        <v>0</v>
      </c>
      <c r="AK22" s="113">
        <v>0</v>
      </c>
      <c r="AL22" s="113">
        <v>0</v>
      </c>
      <c r="AM22" s="113">
        <f t="shared" si="0"/>
        <v>1609195.2599999998</v>
      </c>
      <c r="AP22" s="70"/>
    </row>
    <row r="23" spans="1:42" ht="33" customHeight="1">
      <c r="A23" s="87">
        <v>50</v>
      </c>
      <c r="B23" s="88" t="s">
        <v>701</v>
      </c>
      <c r="C23" s="115" t="s">
        <v>1296</v>
      </c>
      <c r="D23" s="113">
        <v>0</v>
      </c>
      <c r="E23" s="113">
        <v>0</v>
      </c>
      <c r="F23" s="113">
        <v>0</v>
      </c>
      <c r="G23" s="113">
        <v>0</v>
      </c>
      <c r="H23" s="113">
        <v>0</v>
      </c>
      <c r="I23" s="113">
        <v>0</v>
      </c>
      <c r="J23" s="113">
        <v>0</v>
      </c>
      <c r="K23" s="113">
        <v>0</v>
      </c>
      <c r="L23" s="113">
        <v>0</v>
      </c>
      <c r="M23" s="113">
        <v>0</v>
      </c>
      <c r="N23" s="113">
        <v>0</v>
      </c>
      <c r="O23" s="113">
        <v>0</v>
      </c>
      <c r="P23" s="113">
        <v>0</v>
      </c>
      <c r="Q23" s="113">
        <v>0</v>
      </c>
      <c r="R23" s="113">
        <v>0</v>
      </c>
      <c r="S23" s="113">
        <v>0</v>
      </c>
      <c r="T23" s="113">
        <v>0</v>
      </c>
      <c r="U23" s="113">
        <v>0</v>
      </c>
      <c r="V23" s="113">
        <v>0</v>
      </c>
      <c r="W23" s="113">
        <v>0</v>
      </c>
      <c r="X23" s="113">
        <v>0</v>
      </c>
      <c r="Y23" s="113">
        <v>0</v>
      </c>
      <c r="Z23" s="113">
        <v>0</v>
      </c>
      <c r="AA23" s="113">
        <v>0</v>
      </c>
      <c r="AB23" s="113">
        <v>0</v>
      </c>
      <c r="AC23" s="113">
        <v>0</v>
      </c>
      <c r="AD23" s="113">
        <v>0</v>
      </c>
      <c r="AE23" s="113">
        <v>0</v>
      </c>
      <c r="AF23" s="113">
        <v>0</v>
      </c>
      <c r="AG23" s="113">
        <v>0</v>
      </c>
      <c r="AH23" s="113">
        <v>0</v>
      </c>
      <c r="AI23" s="113">
        <v>0</v>
      </c>
      <c r="AJ23" s="113">
        <v>0</v>
      </c>
      <c r="AK23" s="113">
        <v>0</v>
      </c>
      <c r="AL23" s="113">
        <v>0</v>
      </c>
      <c r="AM23" s="113">
        <f t="shared" si="0"/>
        <v>0</v>
      </c>
      <c r="AP23" s="70"/>
    </row>
    <row r="24" spans="1:42" ht="33" customHeight="1">
      <c r="A24" s="87">
        <v>51</v>
      </c>
      <c r="B24" s="88" t="s">
        <v>1400</v>
      </c>
      <c r="C24" s="89" t="s">
        <v>1326</v>
      </c>
      <c r="D24" s="113">
        <v>0</v>
      </c>
      <c r="E24" s="113">
        <v>0</v>
      </c>
      <c r="F24" s="113">
        <v>0</v>
      </c>
      <c r="G24" s="113">
        <v>0</v>
      </c>
      <c r="H24" s="113">
        <v>0</v>
      </c>
      <c r="I24" s="113">
        <v>0</v>
      </c>
      <c r="J24" s="113">
        <v>0</v>
      </c>
      <c r="K24" s="113">
        <v>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3">
        <v>0</v>
      </c>
      <c r="AK24" s="113">
        <v>0</v>
      </c>
      <c r="AL24" s="113">
        <v>0</v>
      </c>
      <c r="AM24" s="113">
        <f t="shared" si="0"/>
        <v>0</v>
      </c>
      <c r="AP24" s="70"/>
    </row>
    <row r="25" spans="1:42" ht="33" customHeight="1">
      <c r="A25" s="310">
        <v>52</v>
      </c>
      <c r="B25" s="88" t="s">
        <v>703</v>
      </c>
      <c r="C25" s="89" t="s">
        <v>1334</v>
      </c>
      <c r="D25" s="113">
        <v>25179.84</v>
      </c>
      <c r="E25" s="113">
        <v>0</v>
      </c>
      <c r="F25" s="113">
        <v>36762.11</v>
      </c>
      <c r="G25" s="113">
        <v>109000</v>
      </c>
      <c r="H25" s="113">
        <v>0</v>
      </c>
      <c r="I25" s="113">
        <v>150</v>
      </c>
      <c r="J25" s="113">
        <v>0</v>
      </c>
      <c r="K25" s="113">
        <v>0</v>
      </c>
      <c r="L25" s="113">
        <v>1609.4499999999998</v>
      </c>
      <c r="M25" s="113">
        <v>0</v>
      </c>
      <c r="N25" s="113">
        <v>0</v>
      </c>
      <c r="O25" s="113">
        <v>497.5</v>
      </c>
      <c r="P25" s="113">
        <v>7642.2</v>
      </c>
      <c r="Q25" s="113">
        <v>0</v>
      </c>
      <c r="R25" s="113">
        <v>0</v>
      </c>
      <c r="S25" s="113">
        <v>0</v>
      </c>
      <c r="T25" s="113">
        <v>0</v>
      </c>
      <c r="U25" s="113">
        <v>0</v>
      </c>
      <c r="V25" s="113">
        <v>48304</v>
      </c>
      <c r="W25" s="113">
        <v>0</v>
      </c>
      <c r="X25" s="113">
        <v>0</v>
      </c>
      <c r="Y25" s="113">
        <v>0</v>
      </c>
      <c r="Z25" s="113">
        <v>0</v>
      </c>
      <c r="AA25" s="113">
        <v>0</v>
      </c>
      <c r="AB25" s="113">
        <v>0</v>
      </c>
      <c r="AC25" s="113">
        <v>0</v>
      </c>
      <c r="AD25" s="113">
        <v>0</v>
      </c>
      <c r="AE25" s="113">
        <v>0</v>
      </c>
      <c r="AF25" s="113">
        <v>0</v>
      </c>
      <c r="AG25" s="113">
        <v>0</v>
      </c>
      <c r="AH25" s="113">
        <v>0</v>
      </c>
      <c r="AI25" s="113">
        <v>0</v>
      </c>
      <c r="AJ25" s="113">
        <v>0</v>
      </c>
      <c r="AK25" s="113">
        <v>0</v>
      </c>
      <c r="AL25" s="113">
        <v>0</v>
      </c>
      <c r="AM25" s="113">
        <f t="shared" si="0"/>
        <v>229145.10000000003</v>
      </c>
      <c r="AP25" s="70"/>
    </row>
    <row r="26" spans="1:42" ht="33" customHeight="1">
      <c r="A26" s="310">
        <v>66</v>
      </c>
      <c r="B26" s="88" t="s">
        <v>704</v>
      </c>
      <c r="C26" s="89" t="s">
        <v>1335</v>
      </c>
      <c r="D26" s="113">
        <v>2406129.8400000003</v>
      </c>
      <c r="E26" s="113">
        <v>112000</v>
      </c>
      <c r="F26" s="113">
        <v>10447.5</v>
      </c>
      <c r="G26" s="113">
        <v>63784.959999999999</v>
      </c>
      <c r="H26" s="113">
        <v>0</v>
      </c>
      <c r="I26" s="113">
        <v>0</v>
      </c>
      <c r="J26" s="113">
        <v>11207.55</v>
      </c>
      <c r="K26" s="113">
        <v>0</v>
      </c>
      <c r="L26" s="113">
        <v>0</v>
      </c>
      <c r="M26" s="113">
        <v>0</v>
      </c>
      <c r="N26" s="113">
        <v>0</v>
      </c>
      <c r="O26" s="113">
        <v>0</v>
      </c>
      <c r="P26" s="113">
        <v>0</v>
      </c>
      <c r="Q26" s="113">
        <v>0</v>
      </c>
      <c r="R26" s="113">
        <v>0</v>
      </c>
      <c r="S26" s="113">
        <v>0</v>
      </c>
      <c r="T26" s="113">
        <v>0</v>
      </c>
      <c r="U26" s="113">
        <v>0</v>
      </c>
      <c r="V26" s="113">
        <v>0</v>
      </c>
      <c r="W26" s="113">
        <v>0</v>
      </c>
      <c r="X26" s="113">
        <v>0</v>
      </c>
      <c r="Y26" s="113">
        <v>100.02</v>
      </c>
      <c r="Z26" s="113">
        <v>0</v>
      </c>
      <c r="AA26" s="113">
        <v>100.02</v>
      </c>
      <c r="AB26" s="113">
        <v>24022876.629999999</v>
      </c>
      <c r="AC26" s="113">
        <v>0</v>
      </c>
      <c r="AD26" s="113">
        <v>0</v>
      </c>
      <c r="AE26" s="113">
        <v>0</v>
      </c>
      <c r="AF26" s="113">
        <v>0</v>
      </c>
      <c r="AG26" s="113">
        <v>0</v>
      </c>
      <c r="AH26" s="113">
        <v>0</v>
      </c>
      <c r="AI26" s="113">
        <v>0</v>
      </c>
      <c r="AJ26" s="113">
        <v>0</v>
      </c>
      <c r="AK26" s="113">
        <v>0</v>
      </c>
      <c r="AL26" s="113">
        <v>0</v>
      </c>
      <c r="AM26" s="113">
        <f t="shared" si="0"/>
        <v>26626646.52</v>
      </c>
      <c r="AP26" s="70"/>
    </row>
    <row r="27" spans="1:42" ht="33" customHeight="1">
      <c r="A27" s="310">
        <v>70</v>
      </c>
      <c r="B27" s="88" t="s">
        <v>705</v>
      </c>
      <c r="C27" s="89" t="s">
        <v>1335</v>
      </c>
      <c r="D27" s="113">
        <v>0</v>
      </c>
      <c r="E27" s="113">
        <v>0</v>
      </c>
      <c r="F27" s="113">
        <v>110369</v>
      </c>
      <c r="G27" s="113">
        <v>63434.689999999995</v>
      </c>
      <c r="H27" s="113">
        <v>0</v>
      </c>
      <c r="I27" s="113">
        <v>0</v>
      </c>
      <c r="J27" s="113">
        <v>0</v>
      </c>
      <c r="K27" s="113">
        <v>0</v>
      </c>
      <c r="L27" s="113">
        <v>0</v>
      </c>
      <c r="M27" s="113">
        <v>0</v>
      </c>
      <c r="N27" s="113">
        <v>0</v>
      </c>
      <c r="O27" s="113">
        <v>0</v>
      </c>
      <c r="P27" s="113">
        <v>0</v>
      </c>
      <c r="Q27" s="113">
        <v>0</v>
      </c>
      <c r="R27" s="113">
        <v>0</v>
      </c>
      <c r="S27" s="113">
        <v>0</v>
      </c>
      <c r="T27" s="113">
        <v>0</v>
      </c>
      <c r="U27" s="113">
        <v>0</v>
      </c>
      <c r="V27" s="113">
        <v>208193.76</v>
      </c>
      <c r="W27" s="113">
        <v>0</v>
      </c>
      <c r="X27" s="113">
        <v>0</v>
      </c>
      <c r="Y27" s="113">
        <v>0</v>
      </c>
      <c r="Z27" s="113">
        <v>0</v>
      </c>
      <c r="AA27" s="113">
        <v>0</v>
      </c>
      <c r="AB27" s="113">
        <v>0</v>
      </c>
      <c r="AC27" s="113">
        <v>0</v>
      </c>
      <c r="AD27" s="113">
        <v>0</v>
      </c>
      <c r="AE27" s="113">
        <v>0</v>
      </c>
      <c r="AF27" s="113">
        <v>0</v>
      </c>
      <c r="AG27" s="113">
        <v>0</v>
      </c>
      <c r="AH27" s="113">
        <v>0</v>
      </c>
      <c r="AI27" s="113">
        <v>0</v>
      </c>
      <c r="AJ27" s="113">
        <v>0</v>
      </c>
      <c r="AK27" s="113">
        <v>0</v>
      </c>
      <c r="AL27" s="113">
        <v>0</v>
      </c>
      <c r="AM27" s="113">
        <f t="shared" si="0"/>
        <v>381997.45</v>
      </c>
      <c r="AP27" s="70"/>
    </row>
    <row r="28" spans="1:42" ht="33" customHeight="1">
      <c r="A28" s="310">
        <v>76</v>
      </c>
      <c r="B28" s="88" t="s">
        <v>706</v>
      </c>
      <c r="C28" s="89" t="s">
        <v>1326</v>
      </c>
      <c r="D28" s="113">
        <v>7288503.8700000001</v>
      </c>
      <c r="E28" s="113">
        <v>35569.93</v>
      </c>
      <c r="F28" s="113">
        <v>0</v>
      </c>
      <c r="G28" s="113">
        <v>0</v>
      </c>
      <c r="H28" s="113">
        <v>0</v>
      </c>
      <c r="I28" s="113">
        <v>0</v>
      </c>
      <c r="J28" s="113">
        <v>0</v>
      </c>
      <c r="K28" s="113">
        <v>0</v>
      </c>
      <c r="L28" s="113">
        <v>0</v>
      </c>
      <c r="M28" s="113">
        <v>0</v>
      </c>
      <c r="N28" s="113">
        <v>0</v>
      </c>
      <c r="O28" s="113">
        <v>0</v>
      </c>
      <c r="P28" s="113">
        <v>0</v>
      </c>
      <c r="Q28" s="113">
        <v>0</v>
      </c>
      <c r="R28" s="113">
        <v>0</v>
      </c>
      <c r="S28" s="113">
        <v>0</v>
      </c>
      <c r="T28" s="113">
        <v>0</v>
      </c>
      <c r="U28" s="113">
        <v>0</v>
      </c>
      <c r="V28" s="113">
        <v>0</v>
      </c>
      <c r="W28" s="113">
        <v>0</v>
      </c>
      <c r="X28" s="113">
        <v>0</v>
      </c>
      <c r="Y28" s="113">
        <v>0</v>
      </c>
      <c r="Z28" s="113">
        <v>0</v>
      </c>
      <c r="AA28" s="113">
        <v>0</v>
      </c>
      <c r="AB28" s="113">
        <v>0</v>
      </c>
      <c r="AC28" s="113">
        <v>0</v>
      </c>
      <c r="AD28" s="113">
        <v>0</v>
      </c>
      <c r="AE28" s="113">
        <v>0</v>
      </c>
      <c r="AF28" s="113">
        <v>0</v>
      </c>
      <c r="AG28" s="113">
        <v>0</v>
      </c>
      <c r="AH28" s="113">
        <v>0</v>
      </c>
      <c r="AI28" s="113">
        <v>0</v>
      </c>
      <c r="AJ28" s="113">
        <v>0</v>
      </c>
      <c r="AK28" s="113">
        <v>0</v>
      </c>
      <c r="AL28" s="113">
        <v>0</v>
      </c>
      <c r="AM28" s="113">
        <f t="shared" si="0"/>
        <v>7324073.7999999998</v>
      </c>
      <c r="AP28" s="70"/>
    </row>
    <row r="29" spans="1:42" ht="33" customHeight="1">
      <c r="A29" s="310">
        <v>78</v>
      </c>
      <c r="B29" s="88" t="s">
        <v>1401</v>
      </c>
      <c r="C29" s="89" t="s">
        <v>1328</v>
      </c>
      <c r="D29" s="113">
        <v>1701452.59</v>
      </c>
      <c r="E29" s="113">
        <v>0</v>
      </c>
      <c r="F29" s="113">
        <v>1</v>
      </c>
      <c r="G29" s="113">
        <v>13653.869999999999</v>
      </c>
      <c r="H29" s="113">
        <v>0</v>
      </c>
      <c r="I29" s="113">
        <v>270</v>
      </c>
      <c r="J29" s="113">
        <v>0</v>
      </c>
      <c r="K29" s="113">
        <v>0</v>
      </c>
      <c r="L29" s="113">
        <v>393.48</v>
      </c>
      <c r="M29" s="113">
        <v>0</v>
      </c>
      <c r="N29" s="113">
        <v>0</v>
      </c>
      <c r="O29" s="113">
        <v>0</v>
      </c>
      <c r="P29" s="113">
        <v>0</v>
      </c>
      <c r="Q29" s="113">
        <v>0</v>
      </c>
      <c r="R29" s="113">
        <v>0</v>
      </c>
      <c r="S29" s="113">
        <v>0</v>
      </c>
      <c r="T29" s="113">
        <v>0</v>
      </c>
      <c r="U29" s="113">
        <v>0</v>
      </c>
      <c r="V29" s="113">
        <v>0</v>
      </c>
      <c r="W29" s="113">
        <v>0</v>
      </c>
      <c r="X29" s="113">
        <v>0</v>
      </c>
      <c r="Y29" s="113">
        <v>0</v>
      </c>
      <c r="Z29" s="113">
        <v>0</v>
      </c>
      <c r="AA29" s="113">
        <v>0</v>
      </c>
      <c r="AB29" s="113">
        <v>0</v>
      </c>
      <c r="AC29" s="113">
        <v>0</v>
      </c>
      <c r="AD29" s="113">
        <v>0</v>
      </c>
      <c r="AE29" s="113">
        <v>0</v>
      </c>
      <c r="AF29" s="113">
        <v>0</v>
      </c>
      <c r="AG29" s="113">
        <v>0</v>
      </c>
      <c r="AH29" s="113">
        <v>0</v>
      </c>
      <c r="AI29" s="113">
        <v>0</v>
      </c>
      <c r="AJ29" s="113">
        <v>0</v>
      </c>
      <c r="AK29" s="113">
        <v>0</v>
      </c>
      <c r="AL29" s="113">
        <v>0</v>
      </c>
      <c r="AM29" s="113">
        <f t="shared" si="0"/>
        <v>1715770.9400000002</v>
      </c>
      <c r="AP29" s="70"/>
    </row>
    <row r="30" spans="1:42" ht="33" customHeight="1">
      <c r="A30" s="87">
        <v>80</v>
      </c>
      <c r="B30" s="88" t="s">
        <v>708</v>
      </c>
      <c r="C30" s="115" t="s">
        <v>1296</v>
      </c>
      <c r="D30" s="113">
        <v>0</v>
      </c>
      <c r="E30" s="113">
        <v>0</v>
      </c>
      <c r="F30" s="113">
        <v>0</v>
      </c>
      <c r="G30" s="113">
        <v>0</v>
      </c>
      <c r="H30" s="113">
        <v>0</v>
      </c>
      <c r="I30" s="113">
        <v>0</v>
      </c>
      <c r="J30" s="113">
        <v>0</v>
      </c>
      <c r="K30" s="113">
        <v>0</v>
      </c>
      <c r="L30" s="113">
        <v>0</v>
      </c>
      <c r="M30" s="113">
        <v>0</v>
      </c>
      <c r="N30" s="113">
        <v>0</v>
      </c>
      <c r="O30" s="113">
        <v>0</v>
      </c>
      <c r="P30" s="113">
        <v>0</v>
      </c>
      <c r="Q30" s="113">
        <v>0</v>
      </c>
      <c r="R30" s="113">
        <v>0</v>
      </c>
      <c r="S30" s="113">
        <v>0</v>
      </c>
      <c r="T30" s="113">
        <v>0</v>
      </c>
      <c r="U30" s="113">
        <v>0</v>
      </c>
      <c r="V30" s="113">
        <v>0</v>
      </c>
      <c r="W30" s="113">
        <v>0</v>
      </c>
      <c r="X30" s="113">
        <v>0</v>
      </c>
      <c r="Y30" s="113">
        <v>0</v>
      </c>
      <c r="Z30" s="113">
        <v>0</v>
      </c>
      <c r="AA30" s="113">
        <v>0</v>
      </c>
      <c r="AB30" s="113">
        <v>0</v>
      </c>
      <c r="AC30" s="113">
        <v>0</v>
      </c>
      <c r="AD30" s="113">
        <v>0</v>
      </c>
      <c r="AE30" s="113">
        <v>0</v>
      </c>
      <c r="AF30" s="113">
        <v>0</v>
      </c>
      <c r="AG30" s="113">
        <v>0</v>
      </c>
      <c r="AH30" s="113">
        <v>0</v>
      </c>
      <c r="AI30" s="113">
        <v>0</v>
      </c>
      <c r="AJ30" s="113">
        <v>0</v>
      </c>
      <c r="AK30" s="113">
        <v>0</v>
      </c>
      <c r="AL30" s="113">
        <v>0</v>
      </c>
      <c r="AM30" s="113">
        <f t="shared" si="0"/>
        <v>0</v>
      </c>
      <c r="AP30" s="70"/>
    </row>
    <row r="31" spans="1:42" ht="33" customHeight="1">
      <c r="A31" s="310">
        <v>81</v>
      </c>
      <c r="B31" s="249" t="s">
        <v>709</v>
      </c>
      <c r="C31" s="89" t="s">
        <v>1326</v>
      </c>
      <c r="D31" s="113">
        <v>636421.61</v>
      </c>
      <c r="E31" s="113">
        <v>11646105.66</v>
      </c>
      <c r="F31" s="113">
        <v>0</v>
      </c>
      <c r="G31" s="113">
        <f>92241.02-32037.16-10087.79</f>
        <v>50116.07</v>
      </c>
      <c r="H31" s="113">
        <v>0</v>
      </c>
      <c r="I31" s="113">
        <v>0</v>
      </c>
      <c r="J31" s="113">
        <v>8289</v>
      </c>
      <c r="K31" s="113">
        <v>0</v>
      </c>
      <c r="L31" s="113">
        <v>0</v>
      </c>
      <c r="M31" s="113">
        <v>0</v>
      </c>
      <c r="N31" s="113">
        <v>0</v>
      </c>
      <c r="O31" s="113">
        <v>0</v>
      </c>
      <c r="P31" s="113">
        <v>0</v>
      </c>
      <c r="Q31" s="113">
        <v>0</v>
      </c>
      <c r="R31" s="113">
        <v>0</v>
      </c>
      <c r="S31" s="113">
        <v>0</v>
      </c>
      <c r="T31" s="113">
        <v>0</v>
      </c>
      <c r="U31" s="113">
        <v>0</v>
      </c>
      <c r="V31" s="113">
        <v>0</v>
      </c>
      <c r="W31" s="113">
        <v>0</v>
      </c>
      <c r="X31" s="113">
        <v>0</v>
      </c>
      <c r="Y31" s="113">
        <v>0</v>
      </c>
      <c r="Z31" s="113">
        <v>0</v>
      </c>
      <c r="AA31" s="113">
        <v>0</v>
      </c>
      <c r="AB31" s="113">
        <v>0</v>
      </c>
      <c r="AC31" s="113">
        <v>0</v>
      </c>
      <c r="AD31" s="113">
        <v>0</v>
      </c>
      <c r="AE31" s="113">
        <v>0</v>
      </c>
      <c r="AF31" s="113">
        <v>0</v>
      </c>
      <c r="AG31" s="113">
        <v>0</v>
      </c>
      <c r="AH31" s="113">
        <v>0</v>
      </c>
      <c r="AI31" s="113">
        <v>0</v>
      </c>
      <c r="AJ31" s="113">
        <v>0</v>
      </c>
      <c r="AK31" s="113">
        <v>0</v>
      </c>
      <c r="AL31" s="113">
        <v>0</v>
      </c>
      <c r="AM31" s="113">
        <f t="shared" si="0"/>
        <v>12340932.34</v>
      </c>
      <c r="AP31" s="70"/>
    </row>
    <row r="32" spans="1:42" ht="33" customHeight="1">
      <c r="A32" s="310">
        <v>85</v>
      </c>
      <c r="B32" s="88" t="s">
        <v>1402</v>
      </c>
      <c r="C32" s="89" t="s">
        <v>1328</v>
      </c>
      <c r="D32" s="113">
        <v>0</v>
      </c>
      <c r="E32" s="113">
        <v>1694847.99</v>
      </c>
      <c r="F32" s="113">
        <v>0</v>
      </c>
      <c r="G32" s="113">
        <v>47301.440000000002</v>
      </c>
      <c r="H32" s="113">
        <v>0</v>
      </c>
      <c r="I32" s="113">
        <v>0</v>
      </c>
      <c r="J32" s="113">
        <v>849809.94</v>
      </c>
      <c r="K32" s="113">
        <v>0</v>
      </c>
      <c r="L32" s="113">
        <v>50</v>
      </c>
      <c r="M32" s="113">
        <v>0</v>
      </c>
      <c r="N32" s="113">
        <v>0</v>
      </c>
      <c r="O32" s="113">
        <v>0</v>
      </c>
      <c r="P32" s="113">
        <v>0</v>
      </c>
      <c r="Q32" s="113">
        <v>0</v>
      </c>
      <c r="R32" s="113">
        <v>0</v>
      </c>
      <c r="S32" s="113">
        <v>0</v>
      </c>
      <c r="T32" s="113">
        <v>0</v>
      </c>
      <c r="U32" s="113">
        <v>0</v>
      </c>
      <c r="V32" s="113">
        <v>33279.369999999995</v>
      </c>
      <c r="W32" s="113">
        <v>0</v>
      </c>
      <c r="X32" s="113">
        <v>0</v>
      </c>
      <c r="Y32" s="113">
        <v>0</v>
      </c>
      <c r="Z32" s="113">
        <v>0</v>
      </c>
      <c r="AA32" s="113">
        <v>250.04999999999998</v>
      </c>
      <c r="AB32" s="113">
        <v>12264698.260000002</v>
      </c>
      <c r="AC32" s="113">
        <v>0</v>
      </c>
      <c r="AD32" s="113">
        <v>0</v>
      </c>
      <c r="AE32" s="113">
        <v>0</v>
      </c>
      <c r="AF32" s="113">
        <v>0</v>
      </c>
      <c r="AG32" s="113">
        <v>0</v>
      </c>
      <c r="AH32" s="113">
        <v>0</v>
      </c>
      <c r="AI32" s="113">
        <v>0</v>
      </c>
      <c r="AJ32" s="113">
        <v>0</v>
      </c>
      <c r="AK32" s="113">
        <v>0</v>
      </c>
      <c r="AL32" s="113">
        <v>0</v>
      </c>
      <c r="AM32" s="113">
        <f t="shared" si="0"/>
        <v>14890237.050000001</v>
      </c>
      <c r="AP32" s="70"/>
    </row>
    <row r="33" spans="1:42" ht="33" customHeight="1">
      <c r="A33" s="310">
        <v>86</v>
      </c>
      <c r="B33" s="88" t="s">
        <v>710</v>
      </c>
      <c r="C33" s="89" t="s">
        <v>1329</v>
      </c>
      <c r="D33" s="113">
        <v>0</v>
      </c>
      <c r="E33" s="113">
        <v>0</v>
      </c>
      <c r="F33" s="113">
        <v>1034006</v>
      </c>
      <c r="G33" s="113">
        <v>4667956.8199999975</v>
      </c>
      <c r="H33" s="113">
        <v>0</v>
      </c>
      <c r="I33" s="113">
        <v>50</v>
      </c>
      <c r="J33" s="113">
        <v>86714078.609999985</v>
      </c>
      <c r="K33" s="113">
        <v>0</v>
      </c>
      <c r="L33" s="113">
        <v>306.02</v>
      </c>
      <c r="M33" s="113">
        <v>0</v>
      </c>
      <c r="N33" s="113">
        <v>0</v>
      </c>
      <c r="O33" s="113">
        <v>243.18</v>
      </c>
      <c r="P33" s="113">
        <v>0</v>
      </c>
      <c r="Q33" s="113">
        <v>0</v>
      </c>
      <c r="R33" s="113">
        <v>0</v>
      </c>
      <c r="S33" s="113">
        <v>0</v>
      </c>
      <c r="T33" s="113">
        <v>0</v>
      </c>
      <c r="U33" s="113">
        <v>0</v>
      </c>
      <c r="V33" s="113">
        <v>50450</v>
      </c>
      <c r="W33" s="113">
        <v>0</v>
      </c>
      <c r="X33" s="113">
        <v>0</v>
      </c>
      <c r="Y33" s="113">
        <v>50.01</v>
      </c>
      <c r="Z33" s="113">
        <v>0</v>
      </c>
      <c r="AA33" s="113">
        <v>550.11</v>
      </c>
      <c r="AB33" s="113">
        <v>131765568.64999999</v>
      </c>
      <c r="AC33" s="113">
        <v>0</v>
      </c>
      <c r="AD33" s="113">
        <v>0</v>
      </c>
      <c r="AE33" s="113">
        <v>0</v>
      </c>
      <c r="AF33" s="113">
        <v>0</v>
      </c>
      <c r="AG33" s="113">
        <v>0</v>
      </c>
      <c r="AH33" s="113">
        <v>0</v>
      </c>
      <c r="AI33" s="113">
        <v>0</v>
      </c>
      <c r="AJ33" s="113">
        <v>0</v>
      </c>
      <c r="AK33" s="113">
        <v>0</v>
      </c>
      <c r="AL33" s="113">
        <v>0</v>
      </c>
      <c r="AM33" s="113">
        <f t="shared" si="0"/>
        <v>224233259.39999998</v>
      </c>
      <c r="AP33" s="70"/>
    </row>
    <row r="34" spans="1:42" ht="33" customHeight="1">
      <c r="A34" s="310">
        <v>87</v>
      </c>
      <c r="B34" s="88" t="s">
        <v>711</v>
      </c>
      <c r="C34" s="89" t="s">
        <v>1335</v>
      </c>
      <c r="D34" s="113">
        <v>0</v>
      </c>
      <c r="E34" s="113">
        <v>0</v>
      </c>
      <c r="F34" s="113">
        <v>0</v>
      </c>
      <c r="G34" s="113">
        <v>15558.65</v>
      </c>
      <c r="H34" s="113">
        <v>0</v>
      </c>
      <c r="I34" s="113">
        <v>0</v>
      </c>
      <c r="J34" s="113">
        <v>0</v>
      </c>
      <c r="K34" s="113">
        <v>0</v>
      </c>
      <c r="L34" s="113">
        <v>696.96</v>
      </c>
      <c r="M34" s="113">
        <v>0</v>
      </c>
      <c r="N34" s="113">
        <v>0</v>
      </c>
      <c r="O34" s="113">
        <v>0</v>
      </c>
      <c r="P34" s="113">
        <v>0</v>
      </c>
      <c r="Q34" s="113">
        <v>0</v>
      </c>
      <c r="R34" s="113">
        <v>0</v>
      </c>
      <c r="S34" s="113">
        <v>0</v>
      </c>
      <c r="T34" s="113">
        <v>0</v>
      </c>
      <c r="U34" s="113">
        <v>0</v>
      </c>
      <c r="V34" s="113">
        <v>0</v>
      </c>
      <c r="W34" s="113">
        <v>0</v>
      </c>
      <c r="X34" s="113">
        <v>0</v>
      </c>
      <c r="Y34" s="113">
        <v>0</v>
      </c>
      <c r="Z34" s="113">
        <v>0</v>
      </c>
      <c r="AA34" s="113">
        <v>0</v>
      </c>
      <c r="AB34" s="113">
        <v>0</v>
      </c>
      <c r="AC34" s="113">
        <v>0</v>
      </c>
      <c r="AD34" s="113">
        <v>0</v>
      </c>
      <c r="AE34" s="113">
        <v>0</v>
      </c>
      <c r="AF34" s="113">
        <v>0</v>
      </c>
      <c r="AG34" s="113">
        <v>0</v>
      </c>
      <c r="AH34" s="113">
        <v>0</v>
      </c>
      <c r="AI34" s="113">
        <v>0</v>
      </c>
      <c r="AJ34" s="113">
        <v>0</v>
      </c>
      <c r="AK34" s="113">
        <v>0</v>
      </c>
      <c r="AL34" s="113">
        <v>0</v>
      </c>
      <c r="AM34" s="113">
        <f t="shared" si="0"/>
        <v>16255.61</v>
      </c>
      <c r="AP34" s="70"/>
    </row>
    <row r="35" spans="1:42" ht="33" customHeight="1">
      <c r="A35" s="87">
        <v>95</v>
      </c>
      <c r="B35" s="88" t="s">
        <v>712</v>
      </c>
      <c r="C35" s="89" t="s">
        <v>1331</v>
      </c>
      <c r="D35" s="113">
        <v>0</v>
      </c>
      <c r="E35" s="113">
        <v>0</v>
      </c>
      <c r="F35" s="113">
        <v>0</v>
      </c>
      <c r="G35" s="113">
        <v>0</v>
      </c>
      <c r="H35" s="113">
        <v>0</v>
      </c>
      <c r="I35" s="113">
        <v>0</v>
      </c>
      <c r="J35" s="113">
        <v>0</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3">
        <v>0</v>
      </c>
      <c r="AK35" s="113">
        <v>0</v>
      </c>
      <c r="AL35" s="113">
        <v>0</v>
      </c>
      <c r="AM35" s="113">
        <f t="shared" si="0"/>
        <v>0</v>
      </c>
      <c r="AP35" s="70"/>
    </row>
    <row r="36" spans="1:42" ht="33" customHeight="1">
      <c r="A36" s="310" t="s">
        <v>617</v>
      </c>
      <c r="B36" s="88" t="s">
        <v>713</v>
      </c>
      <c r="C36" s="115" t="s">
        <v>1332</v>
      </c>
      <c r="D36" s="113">
        <v>850847.33000000007</v>
      </c>
      <c r="E36" s="113">
        <v>0</v>
      </c>
      <c r="F36" s="113">
        <v>0</v>
      </c>
      <c r="G36" s="113">
        <v>31.69</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3">
        <v>0</v>
      </c>
      <c r="AK36" s="113">
        <v>0</v>
      </c>
      <c r="AL36" s="113">
        <v>0</v>
      </c>
      <c r="AM36" s="113">
        <f t="shared" si="0"/>
        <v>850879.02</v>
      </c>
      <c r="AP36" s="70"/>
    </row>
    <row r="37" spans="1:42" ht="33" customHeight="1">
      <c r="A37" s="310" t="s">
        <v>619</v>
      </c>
      <c r="B37" s="88" t="s">
        <v>713</v>
      </c>
      <c r="C37" s="115" t="s">
        <v>1332</v>
      </c>
      <c r="D37" s="113">
        <v>7091710.4900000002</v>
      </c>
      <c r="E37" s="113">
        <v>14653641.940000001</v>
      </c>
      <c r="F37" s="113">
        <v>165420654.20999998</v>
      </c>
      <c r="G37" s="113">
        <f>13004118.71+5-89225.16+37393.85+2196.98</f>
        <v>12954489.380000001</v>
      </c>
      <c r="H37" s="113">
        <v>0</v>
      </c>
      <c r="I37" s="113">
        <v>720</v>
      </c>
      <c r="J37" s="113">
        <v>56802430.729999997</v>
      </c>
      <c r="K37" s="113">
        <v>0</v>
      </c>
      <c r="L37" s="113">
        <v>71039.309999999983</v>
      </c>
      <c r="M37" s="113">
        <v>0</v>
      </c>
      <c r="N37" s="113">
        <v>0</v>
      </c>
      <c r="O37" s="113">
        <v>0</v>
      </c>
      <c r="P37" s="113">
        <v>0</v>
      </c>
      <c r="Q37" s="113">
        <v>33975665.299999997</v>
      </c>
      <c r="R37" s="113">
        <v>0</v>
      </c>
      <c r="S37" s="113">
        <v>0</v>
      </c>
      <c r="T37" s="113">
        <v>0</v>
      </c>
      <c r="U37" s="113">
        <v>0</v>
      </c>
      <c r="V37" s="113">
        <v>22064167.050000001</v>
      </c>
      <c r="W37" s="113">
        <v>215045</v>
      </c>
      <c r="X37" s="113">
        <v>23748840.740000002</v>
      </c>
      <c r="Y37" s="113">
        <v>80033.36</v>
      </c>
      <c r="Z37" s="113">
        <v>0</v>
      </c>
      <c r="AA37" s="113">
        <v>50.01</v>
      </c>
      <c r="AB37" s="113">
        <v>249273193.24999997</v>
      </c>
      <c r="AC37" s="113">
        <v>0</v>
      </c>
      <c r="AD37" s="113">
        <v>0</v>
      </c>
      <c r="AE37" s="113">
        <v>0</v>
      </c>
      <c r="AF37" s="113">
        <v>24659.71</v>
      </c>
      <c r="AG37" s="113">
        <v>2813469.3</v>
      </c>
      <c r="AH37" s="113">
        <v>0</v>
      </c>
      <c r="AI37" s="113">
        <v>0</v>
      </c>
      <c r="AJ37" s="113">
        <v>1.2600000000000009</v>
      </c>
      <c r="AK37" s="113">
        <v>0</v>
      </c>
      <c r="AL37" s="113">
        <v>0</v>
      </c>
      <c r="AM37" s="113">
        <f t="shared" si="0"/>
        <v>589189811.03999996</v>
      </c>
      <c r="AP37" s="70"/>
    </row>
    <row r="38" spans="1:42" ht="33" customHeight="1">
      <c r="A38" s="310" t="s">
        <v>620</v>
      </c>
      <c r="B38" s="88" t="s">
        <v>714</v>
      </c>
      <c r="C38" s="115" t="s">
        <v>1333</v>
      </c>
      <c r="D38" s="113">
        <v>0</v>
      </c>
      <c r="E38" s="113">
        <v>0</v>
      </c>
      <c r="F38" s="113">
        <v>1063196750</v>
      </c>
      <c r="G38" s="113">
        <v>50</v>
      </c>
      <c r="H38" s="113">
        <v>0</v>
      </c>
      <c r="I38" s="113">
        <v>547739.03000000014</v>
      </c>
      <c r="J38" s="113">
        <v>598189193.30000007</v>
      </c>
      <c r="K38" s="113">
        <v>0</v>
      </c>
      <c r="L38" s="113">
        <v>28665.85</v>
      </c>
      <c r="M38" s="113">
        <v>41936.53</v>
      </c>
      <c r="N38" s="113">
        <v>0</v>
      </c>
      <c r="O38" s="113">
        <v>21376194.5</v>
      </c>
      <c r="P38" s="113">
        <v>0</v>
      </c>
      <c r="Q38" s="113">
        <v>12327.9</v>
      </c>
      <c r="R38" s="113">
        <v>233222.79</v>
      </c>
      <c r="S38" s="113">
        <v>0</v>
      </c>
      <c r="T38" s="113">
        <v>0</v>
      </c>
      <c r="U38" s="113">
        <v>0</v>
      </c>
      <c r="V38" s="113">
        <v>0</v>
      </c>
      <c r="W38" s="113">
        <v>0</v>
      </c>
      <c r="X38" s="113">
        <v>0</v>
      </c>
      <c r="Y38" s="113">
        <v>100.02</v>
      </c>
      <c r="Z38" s="113">
        <v>0</v>
      </c>
      <c r="AA38" s="113">
        <v>343</v>
      </c>
      <c r="AB38" s="113">
        <v>1108518.24</v>
      </c>
      <c r="AC38" s="113">
        <v>0</v>
      </c>
      <c r="AD38" s="113">
        <v>0</v>
      </c>
      <c r="AE38" s="113">
        <v>237520478.37</v>
      </c>
      <c r="AF38" s="113">
        <v>0</v>
      </c>
      <c r="AG38" s="113">
        <v>0</v>
      </c>
      <c r="AH38" s="113">
        <v>300245895.28000009</v>
      </c>
      <c r="AI38" s="113">
        <v>0</v>
      </c>
      <c r="AJ38" s="113">
        <v>0</v>
      </c>
      <c r="AK38" s="113">
        <v>0</v>
      </c>
      <c r="AL38" s="113">
        <v>0</v>
      </c>
      <c r="AM38" s="113">
        <f t="shared" si="0"/>
        <v>2222501414.8099999</v>
      </c>
      <c r="AP38" s="70"/>
    </row>
    <row r="39" spans="1:42" ht="33" customHeight="1">
      <c r="A39" s="310" t="s">
        <v>622</v>
      </c>
      <c r="B39" s="88" t="s">
        <v>715</v>
      </c>
      <c r="C39" s="115" t="s">
        <v>1397</v>
      </c>
      <c r="D39" s="113">
        <v>0</v>
      </c>
      <c r="E39" s="113">
        <v>0</v>
      </c>
      <c r="F39" s="113">
        <v>897014.4</v>
      </c>
      <c r="G39" s="113">
        <v>9485981.0999999996</v>
      </c>
      <c r="H39" s="113">
        <v>0</v>
      </c>
      <c r="I39" s="113">
        <v>622.16000000000008</v>
      </c>
      <c r="J39" s="113">
        <v>74795.520000000004</v>
      </c>
      <c r="K39" s="113">
        <v>0</v>
      </c>
      <c r="L39" s="113">
        <v>0</v>
      </c>
      <c r="M39" s="113">
        <v>2766365.1599999997</v>
      </c>
      <c r="N39" s="113">
        <v>0</v>
      </c>
      <c r="O39" s="113">
        <v>17901421</v>
      </c>
      <c r="P39" s="113">
        <v>0</v>
      </c>
      <c r="Q39" s="113">
        <v>16137351.629999999</v>
      </c>
      <c r="R39" s="113">
        <v>0</v>
      </c>
      <c r="S39" s="113">
        <v>0</v>
      </c>
      <c r="T39" s="113">
        <v>0</v>
      </c>
      <c r="U39" s="113">
        <v>0</v>
      </c>
      <c r="V39" s="113">
        <v>0</v>
      </c>
      <c r="W39" s="113">
        <v>0</v>
      </c>
      <c r="X39" s="113">
        <v>0</v>
      </c>
      <c r="Y39" s="113">
        <v>0</v>
      </c>
      <c r="Z39" s="113">
        <v>0</v>
      </c>
      <c r="AA39" s="113">
        <v>0</v>
      </c>
      <c r="AB39" s="113">
        <v>0</v>
      </c>
      <c r="AC39" s="113">
        <v>0</v>
      </c>
      <c r="AD39" s="113">
        <v>0</v>
      </c>
      <c r="AE39" s="113">
        <v>0</v>
      </c>
      <c r="AF39" s="113">
        <v>0</v>
      </c>
      <c r="AG39" s="113">
        <v>0</v>
      </c>
      <c r="AH39" s="113">
        <v>0</v>
      </c>
      <c r="AI39" s="113">
        <v>0</v>
      </c>
      <c r="AJ39" s="113">
        <v>0</v>
      </c>
      <c r="AK39" s="113">
        <v>0</v>
      </c>
      <c r="AL39" s="113">
        <v>0</v>
      </c>
      <c r="AM39" s="113">
        <f t="shared" si="0"/>
        <v>47263550.969999999</v>
      </c>
      <c r="AP39" s="70"/>
    </row>
    <row r="40" spans="1:42" ht="33" customHeight="1">
      <c r="A40" s="87" t="s">
        <v>624</v>
      </c>
      <c r="B40" s="88" t="s">
        <v>716</v>
      </c>
      <c r="C40" s="115" t="s">
        <v>1397</v>
      </c>
      <c r="D40" s="113">
        <v>0</v>
      </c>
      <c r="E40" s="113">
        <v>0</v>
      </c>
      <c r="F40" s="113">
        <v>0</v>
      </c>
      <c r="G40" s="113">
        <v>0</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3">
        <v>0</v>
      </c>
      <c r="AK40" s="113">
        <v>0</v>
      </c>
      <c r="AL40" s="113">
        <v>0</v>
      </c>
      <c r="AM40" s="113">
        <f t="shared" si="0"/>
        <v>0</v>
      </c>
      <c r="AP40" s="70"/>
    </row>
    <row r="41" spans="1:42" ht="33" customHeight="1">
      <c r="A41" s="310">
        <v>108</v>
      </c>
      <c r="B41" s="88" t="s">
        <v>66</v>
      </c>
      <c r="C41" s="89" t="s">
        <v>1330</v>
      </c>
      <c r="D41" s="113">
        <v>0</v>
      </c>
      <c r="E41" s="113">
        <v>0</v>
      </c>
      <c r="F41" s="113">
        <v>119005</v>
      </c>
      <c r="G41" s="113">
        <v>0</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3">
        <v>0</v>
      </c>
      <c r="AL41" s="113">
        <v>0</v>
      </c>
      <c r="AM41" s="113">
        <f t="shared" si="0"/>
        <v>119005</v>
      </c>
      <c r="AP41" s="70"/>
    </row>
    <row r="42" spans="1:42" ht="33" customHeight="1">
      <c r="A42" s="310">
        <v>109</v>
      </c>
      <c r="B42" s="88" t="s">
        <v>717</v>
      </c>
      <c r="C42" s="89" t="s">
        <v>1330</v>
      </c>
      <c r="D42" s="113">
        <v>0</v>
      </c>
      <c r="E42" s="113">
        <v>0</v>
      </c>
      <c r="F42" s="113">
        <v>14554.150000000001</v>
      </c>
      <c r="G42" s="113">
        <v>0</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3">
        <v>0</v>
      </c>
      <c r="AK42" s="113">
        <v>0</v>
      </c>
      <c r="AL42" s="113">
        <v>0</v>
      </c>
      <c r="AM42" s="113">
        <f t="shared" si="0"/>
        <v>14554.150000000001</v>
      </c>
      <c r="AP42" s="70"/>
    </row>
    <row r="43" spans="1:42" ht="33" customHeight="1">
      <c r="A43" s="310">
        <v>111</v>
      </c>
      <c r="B43" s="88" t="s">
        <v>718</v>
      </c>
      <c r="C43" s="89" t="s">
        <v>1332</v>
      </c>
      <c r="D43" s="113">
        <v>0</v>
      </c>
      <c r="E43" s="113">
        <v>0</v>
      </c>
      <c r="F43" s="113">
        <v>0</v>
      </c>
      <c r="G43" s="113">
        <v>0</v>
      </c>
      <c r="H43" s="113">
        <v>0</v>
      </c>
      <c r="I43" s="113">
        <v>0</v>
      </c>
      <c r="J43" s="113">
        <v>0</v>
      </c>
      <c r="K43" s="113">
        <v>0</v>
      </c>
      <c r="L43" s="113">
        <v>0</v>
      </c>
      <c r="M43" s="113">
        <v>0</v>
      </c>
      <c r="N43" s="113">
        <v>0</v>
      </c>
      <c r="O43" s="113">
        <v>0</v>
      </c>
      <c r="P43" s="113">
        <v>0</v>
      </c>
      <c r="Q43" s="113">
        <v>0</v>
      </c>
      <c r="R43" s="113">
        <v>0</v>
      </c>
      <c r="S43" s="113">
        <v>0</v>
      </c>
      <c r="T43" s="113">
        <v>0</v>
      </c>
      <c r="U43" s="113">
        <v>0</v>
      </c>
      <c r="V43" s="113">
        <v>60291.119999999995</v>
      </c>
      <c r="W43" s="113">
        <v>0</v>
      </c>
      <c r="X43" s="113">
        <v>0</v>
      </c>
      <c r="Y43" s="113">
        <v>0</v>
      </c>
      <c r="Z43" s="113">
        <v>0</v>
      </c>
      <c r="AA43" s="113">
        <v>0</v>
      </c>
      <c r="AB43" s="113">
        <v>0</v>
      </c>
      <c r="AC43" s="113">
        <v>0</v>
      </c>
      <c r="AD43" s="113">
        <v>0</v>
      </c>
      <c r="AE43" s="113">
        <v>0</v>
      </c>
      <c r="AF43" s="113">
        <v>0</v>
      </c>
      <c r="AG43" s="113">
        <v>0</v>
      </c>
      <c r="AH43" s="113">
        <v>0</v>
      </c>
      <c r="AI43" s="113">
        <v>0</v>
      </c>
      <c r="AJ43" s="113">
        <v>0</v>
      </c>
      <c r="AK43" s="113">
        <v>0</v>
      </c>
      <c r="AL43" s="113">
        <v>0</v>
      </c>
      <c r="AM43" s="113">
        <f t="shared" si="0"/>
        <v>60291.119999999995</v>
      </c>
      <c r="AP43" s="70"/>
    </row>
    <row r="44" spans="1:42" ht="33" customHeight="1">
      <c r="A44" s="310">
        <v>112</v>
      </c>
      <c r="B44" s="88" t="s">
        <v>719</v>
      </c>
      <c r="C44" s="89" t="s">
        <v>1332</v>
      </c>
      <c r="D44" s="113">
        <v>0</v>
      </c>
      <c r="E44" s="113">
        <v>0</v>
      </c>
      <c r="F44" s="113">
        <v>0</v>
      </c>
      <c r="G44" s="113">
        <v>7213.6099999999988</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3">
        <v>0</v>
      </c>
      <c r="AK44" s="113">
        <v>0</v>
      </c>
      <c r="AL44" s="113">
        <v>0</v>
      </c>
      <c r="AM44" s="113">
        <f t="shared" si="0"/>
        <v>7213.6099999999988</v>
      </c>
      <c r="AP44" s="70"/>
    </row>
    <row r="45" spans="1:42" ht="33" customHeight="1">
      <c r="A45" s="87">
        <v>113</v>
      </c>
      <c r="B45" s="88" t="s">
        <v>720</v>
      </c>
      <c r="C45" s="115" t="s">
        <v>1296</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3">
        <v>0</v>
      </c>
      <c r="AL45" s="113">
        <v>0</v>
      </c>
      <c r="AM45" s="113">
        <f t="shared" si="0"/>
        <v>0</v>
      </c>
      <c r="AP45" s="70"/>
    </row>
    <row r="46" spans="1:42" ht="33" customHeight="1">
      <c r="A46" s="87">
        <v>115</v>
      </c>
      <c r="B46" s="88" t="s">
        <v>721</v>
      </c>
      <c r="C46" s="89" t="s">
        <v>1332</v>
      </c>
      <c r="D46" s="113">
        <v>0</v>
      </c>
      <c r="E46" s="113">
        <v>0</v>
      </c>
      <c r="F46" s="113">
        <v>0</v>
      </c>
      <c r="G46" s="113">
        <v>0</v>
      </c>
      <c r="H46" s="113">
        <v>0</v>
      </c>
      <c r="I46" s="113">
        <v>0</v>
      </c>
      <c r="J46" s="113">
        <v>0</v>
      </c>
      <c r="K46" s="113">
        <v>0</v>
      </c>
      <c r="L46" s="113">
        <v>0</v>
      </c>
      <c r="M46" s="113">
        <v>0</v>
      </c>
      <c r="N46" s="113">
        <v>0</v>
      </c>
      <c r="O46" s="113">
        <v>0</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3">
        <v>0</v>
      </c>
      <c r="AK46" s="113">
        <v>0</v>
      </c>
      <c r="AL46" s="113">
        <v>0</v>
      </c>
      <c r="AM46" s="113">
        <f t="shared" si="0"/>
        <v>0</v>
      </c>
      <c r="AP46" s="70"/>
    </row>
    <row r="47" spans="1:42" ht="33" customHeight="1">
      <c r="A47" s="310">
        <v>117</v>
      </c>
      <c r="B47" s="88" t="s">
        <v>722</v>
      </c>
      <c r="C47" s="89" t="s">
        <v>1335</v>
      </c>
      <c r="D47" s="113">
        <v>0</v>
      </c>
      <c r="E47" s="113">
        <v>0</v>
      </c>
      <c r="F47" s="113">
        <v>3192782.8699999996</v>
      </c>
      <c r="G47" s="113">
        <v>25691.4</v>
      </c>
      <c r="H47" s="113">
        <v>0</v>
      </c>
      <c r="I47" s="113">
        <v>4150</v>
      </c>
      <c r="J47" s="113">
        <v>0</v>
      </c>
      <c r="K47" s="113">
        <v>0</v>
      </c>
      <c r="L47" s="113">
        <v>4726.24</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3">
        <v>0</v>
      </c>
      <c r="AL47" s="113">
        <v>0</v>
      </c>
      <c r="AM47" s="113">
        <f t="shared" si="0"/>
        <v>3227350.51</v>
      </c>
      <c r="AP47" s="70"/>
    </row>
    <row r="48" spans="1:42" ht="33" customHeight="1">
      <c r="A48" s="87">
        <v>119</v>
      </c>
      <c r="B48" s="88" t="s">
        <v>723</v>
      </c>
      <c r="C48" s="89" t="s">
        <v>1335</v>
      </c>
      <c r="D48" s="113">
        <v>0</v>
      </c>
      <c r="E48" s="113">
        <v>0</v>
      </c>
      <c r="F48" s="113">
        <v>0</v>
      </c>
      <c r="G48" s="113">
        <v>0</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3">
        <v>0</v>
      </c>
      <c r="AL48" s="113">
        <v>0</v>
      </c>
      <c r="AM48" s="113">
        <f t="shared" si="0"/>
        <v>0</v>
      </c>
      <c r="AP48" s="70"/>
    </row>
    <row r="49" spans="1:42" ht="33" customHeight="1">
      <c r="A49" s="310">
        <v>121</v>
      </c>
      <c r="B49" s="88" t="s">
        <v>724</v>
      </c>
      <c r="C49" s="89" t="s">
        <v>1334</v>
      </c>
      <c r="D49" s="113">
        <v>0</v>
      </c>
      <c r="E49" s="113">
        <v>0</v>
      </c>
      <c r="F49" s="113">
        <v>39470</v>
      </c>
      <c r="G49" s="113">
        <v>0</v>
      </c>
      <c r="H49" s="113">
        <v>0</v>
      </c>
      <c r="I49" s="113">
        <v>0</v>
      </c>
      <c r="J49" s="113">
        <v>40460.28</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3">
        <v>0</v>
      </c>
      <c r="AK49" s="113">
        <v>0</v>
      </c>
      <c r="AL49" s="113">
        <v>0</v>
      </c>
      <c r="AM49" s="113">
        <f t="shared" si="0"/>
        <v>79930.28</v>
      </c>
      <c r="AP49" s="70"/>
    </row>
    <row r="50" spans="1:42" ht="33" customHeight="1">
      <c r="A50" s="87">
        <v>124</v>
      </c>
      <c r="B50" s="88" t="s">
        <v>725</v>
      </c>
      <c r="C50" s="89" t="s">
        <v>1330</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3">
        <v>0</v>
      </c>
      <c r="AL50" s="113">
        <v>0</v>
      </c>
      <c r="AM50" s="113">
        <f t="shared" si="0"/>
        <v>0</v>
      </c>
      <c r="AP50" s="70"/>
    </row>
    <row r="51" spans="1:42" ht="33" customHeight="1">
      <c r="A51" s="310">
        <v>129</v>
      </c>
      <c r="B51" s="88" t="s">
        <v>726</v>
      </c>
      <c r="C51" s="89" t="s">
        <v>1327</v>
      </c>
      <c r="D51" s="113">
        <v>0</v>
      </c>
      <c r="E51" s="113">
        <v>0</v>
      </c>
      <c r="F51" s="113">
        <v>1445930.2</v>
      </c>
      <c r="G51" s="113">
        <v>602</v>
      </c>
      <c r="H51" s="113">
        <v>0</v>
      </c>
      <c r="I51" s="113">
        <v>0</v>
      </c>
      <c r="J51" s="113">
        <v>336020</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3">
        <v>0</v>
      </c>
      <c r="AL51" s="113">
        <v>0</v>
      </c>
      <c r="AM51" s="113">
        <f t="shared" si="0"/>
        <v>1782552.2</v>
      </c>
      <c r="AP51" s="70"/>
    </row>
    <row r="52" spans="1:42" ht="33" customHeight="1">
      <c r="A52" s="310">
        <v>130</v>
      </c>
      <c r="B52" s="88" t="s">
        <v>727</v>
      </c>
      <c r="C52" s="89" t="s">
        <v>1326</v>
      </c>
      <c r="D52" s="113">
        <v>0</v>
      </c>
      <c r="E52" s="113">
        <v>0</v>
      </c>
      <c r="F52" s="113">
        <v>1914672.19</v>
      </c>
      <c r="G52" s="113">
        <v>2975746.95</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3">
        <v>0</v>
      </c>
      <c r="AL52" s="113">
        <v>0</v>
      </c>
      <c r="AM52" s="113">
        <f t="shared" si="0"/>
        <v>4890419.1400000006</v>
      </c>
      <c r="AP52" s="70"/>
    </row>
    <row r="53" spans="1:42" ht="33" customHeight="1">
      <c r="A53" s="310">
        <v>132</v>
      </c>
      <c r="B53" s="88" t="s">
        <v>728</v>
      </c>
      <c r="C53" s="89" t="s">
        <v>1327</v>
      </c>
      <c r="D53" s="113">
        <v>53943104.230000004</v>
      </c>
      <c r="E53" s="113">
        <v>0</v>
      </c>
      <c r="F53" s="113">
        <v>0</v>
      </c>
      <c r="G53" s="113">
        <v>186172.54</v>
      </c>
      <c r="H53" s="113">
        <v>0</v>
      </c>
      <c r="I53" s="113">
        <v>11936.32</v>
      </c>
      <c r="J53" s="113">
        <v>278730703.36000001</v>
      </c>
      <c r="K53" s="113">
        <v>0</v>
      </c>
      <c r="L53" s="113">
        <v>243046.2</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3">
        <v>0</v>
      </c>
      <c r="AL53" s="113">
        <v>0</v>
      </c>
      <c r="AM53" s="113">
        <f t="shared" si="0"/>
        <v>333114962.65000004</v>
      </c>
      <c r="AP53" s="70"/>
    </row>
    <row r="54" spans="1:42" ht="33" customHeight="1">
      <c r="A54" s="310">
        <v>133</v>
      </c>
      <c r="B54" s="88" t="s">
        <v>729</v>
      </c>
      <c r="C54" s="115" t="s">
        <v>1331</v>
      </c>
      <c r="D54" s="113">
        <v>0</v>
      </c>
      <c r="E54" s="113">
        <v>0</v>
      </c>
      <c r="F54" s="113">
        <v>762494.03</v>
      </c>
      <c r="G54" s="113">
        <v>65332.44</v>
      </c>
      <c r="H54" s="113">
        <v>0</v>
      </c>
      <c r="I54" s="113">
        <v>0</v>
      </c>
      <c r="J54" s="113">
        <v>0</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3">
        <v>0</v>
      </c>
      <c r="AL54" s="113">
        <v>0</v>
      </c>
      <c r="AM54" s="113">
        <f t="shared" si="0"/>
        <v>827826.47</v>
      </c>
      <c r="AP54" s="70"/>
    </row>
    <row r="55" spans="1:42" ht="33" customHeight="1">
      <c r="A55" s="310">
        <v>134</v>
      </c>
      <c r="B55" s="88" t="s">
        <v>730</v>
      </c>
      <c r="C55" s="89" t="s">
        <v>1328</v>
      </c>
      <c r="D55" s="113">
        <v>0</v>
      </c>
      <c r="E55" s="113">
        <v>0</v>
      </c>
      <c r="F55" s="113">
        <v>78885964.409999996</v>
      </c>
      <c r="G55" s="113">
        <v>0</v>
      </c>
      <c r="H55" s="113">
        <v>0</v>
      </c>
      <c r="I55" s="113">
        <v>0</v>
      </c>
      <c r="J55" s="113">
        <v>0</v>
      </c>
      <c r="K55" s="113">
        <v>0</v>
      </c>
      <c r="L55" s="113">
        <v>0</v>
      </c>
      <c r="M55" s="113">
        <v>0</v>
      </c>
      <c r="N55" s="113">
        <v>0</v>
      </c>
      <c r="O55" s="113">
        <v>0</v>
      </c>
      <c r="P55" s="113">
        <v>0</v>
      </c>
      <c r="Q55" s="113">
        <v>0</v>
      </c>
      <c r="R55" s="113">
        <v>0</v>
      </c>
      <c r="S55" s="113">
        <v>0</v>
      </c>
      <c r="T55" s="113">
        <v>0</v>
      </c>
      <c r="U55" s="113">
        <v>0</v>
      </c>
      <c r="V55" s="113">
        <v>0.02</v>
      </c>
      <c r="W55" s="113">
        <v>0</v>
      </c>
      <c r="X55" s="113">
        <v>0</v>
      </c>
      <c r="Y55" s="113">
        <v>0</v>
      </c>
      <c r="Z55" s="113">
        <v>0</v>
      </c>
      <c r="AA55" s="113">
        <v>0</v>
      </c>
      <c r="AB55" s="113">
        <v>0</v>
      </c>
      <c r="AC55" s="113">
        <v>0</v>
      </c>
      <c r="AD55" s="113">
        <v>0</v>
      </c>
      <c r="AE55" s="113">
        <v>0</v>
      </c>
      <c r="AF55" s="113">
        <v>0</v>
      </c>
      <c r="AG55" s="113">
        <v>0</v>
      </c>
      <c r="AH55" s="113">
        <v>0</v>
      </c>
      <c r="AI55" s="113">
        <v>0</v>
      </c>
      <c r="AJ55" s="113">
        <v>0</v>
      </c>
      <c r="AK55" s="113">
        <v>0</v>
      </c>
      <c r="AL55" s="113">
        <v>0</v>
      </c>
      <c r="AM55" s="113">
        <f t="shared" si="0"/>
        <v>78885964.429999992</v>
      </c>
      <c r="AP55" s="70"/>
    </row>
    <row r="56" spans="1:42" ht="33" customHeight="1">
      <c r="A56" s="87">
        <v>137</v>
      </c>
      <c r="B56" s="88" t="s">
        <v>731</v>
      </c>
      <c r="C56" s="89" t="s">
        <v>1327</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3">
        <v>0</v>
      </c>
      <c r="AL56" s="113">
        <v>0</v>
      </c>
      <c r="AM56" s="113">
        <f t="shared" si="0"/>
        <v>0</v>
      </c>
      <c r="AP56" s="70"/>
    </row>
    <row r="57" spans="1:42" ht="33" customHeight="1">
      <c r="A57" s="87">
        <v>138</v>
      </c>
      <c r="B57" s="88" t="s">
        <v>732</v>
      </c>
      <c r="C57" s="115" t="s">
        <v>1296</v>
      </c>
      <c r="D57" s="113">
        <v>0</v>
      </c>
      <c r="E57" s="113">
        <v>0</v>
      </c>
      <c r="F57" s="113">
        <v>0</v>
      </c>
      <c r="G57" s="113">
        <v>0</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3">
        <v>0</v>
      </c>
      <c r="AL57" s="113">
        <v>0</v>
      </c>
      <c r="AM57" s="113">
        <f t="shared" si="0"/>
        <v>0</v>
      </c>
      <c r="AP57" s="70"/>
    </row>
    <row r="58" spans="1:42" ht="33" customHeight="1">
      <c r="A58" s="87">
        <v>139</v>
      </c>
      <c r="B58" s="88" t="s">
        <v>733</v>
      </c>
      <c r="C58" s="115" t="s">
        <v>1296</v>
      </c>
      <c r="D58" s="113">
        <v>0</v>
      </c>
      <c r="E58" s="113">
        <v>0</v>
      </c>
      <c r="F58" s="113">
        <v>0</v>
      </c>
      <c r="G58" s="113">
        <v>0</v>
      </c>
      <c r="H58" s="113">
        <v>0</v>
      </c>
      <c r="I58" s="113">
        <v>0</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3">
        <v>0</v>
      </c>
      <c r="AL58" s="113">
        <v>0</v>
      </c>
      <c r="AM58" s="113">
        <f t="shared" si="0"/>
        <v>0</v>
      </c>
      <c r="AP58" s="70"/>
    </row>
    <row r="59" spans="1:42" ht="33" customHeight="1">
      <c r="A59" s="87">
        <v>140</v>
      </c>
      <c r="B59" s="88" t="s">
        <v>734</v>
      </c>
      <c r="C59" s="115" t="s">
        <v>1296</v>
      </c>
      <c r="D59" s="113">
        <v>0</v>
      </c>
      <c r="E59" s="113">
        <v>0</v>
      </c>
      <c r="F59" s="113">
        <v>0</v>
      </c>
      <c r="G59" s="113">
        <v>0</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3">
        <v>0</v>
      </c>
      <c r="AL59" s="113">
        <v>0</v>
      </c>
      <c r="AM59" s="113">
        <f t="shared" si="0"/>
        <v>0</v>
      </c>
      <c r="AP59" s="70"/>
    </row>
    <row r="60" spans="1:42" ht="33" customHeight="1">
      <c r="A60" s="87">
        <v>141</v>
      </c>
      <c r="B60" s="88" t="s">
        <v>735</v>
      </c>
      <c r="C60" s="115" t="s">
        <v>1296</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3">
        <v>0</v>
      </c>
      <c r="AL60" s="113">
        <v>0</v>
      </c>
      <c r="AM60" s="113">
        <f t="shared" si="0"/>
        <v>0</v>
      </c>
      <c r="AP60" s="70"/>
    </row>
    <row r="61" spans="1:42" ht="33" customHeight="1">
      <c r="A61" s="87">
        <v>142</v>
      </c>
      <c r="B61" s="88" t="s">
        <v>736</v>
      </c>
      <c r="C61" s="115" t="s">
        <v>1296</v>
      </c>
      <c r="D61" s="113">
        <v>0</v>
      </c>
      <c r="E61" s="113">
        <v>0</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B61" s="113">
        <v>0</v>
      </c>
      <c r="AC61" s="113">
        <v>0</v>
      </c>
      <c r="AD61" s="113">
        <v>0</v>
      </c>
      <c r="AE61" s="113">
        <v>0</v>
      </c>
      <c r="AF61" s="113">
        <v>0</v>
      </c>
      <c r="AG61" s="113">
        <v>0</v>
      </c>
      <c r="AH61" s="113">
        <v>0</v>
      </c>
      <c r="AI61" s="113">
        <v>0</v>
      </c>
      <c r="AJ61" s="113">
        <v>0</v>
      </c>
      <c r="AK61" s="113">
        <v>0</v>
      </c>
      <c r="AL61" s="113">
        <v>0</v>
      </c>
      <c r="AM61" s="113">
        <f t="shared" si="0"/>
        <v>0</v>
      </c>
      <c r="AP61" s="70"/>
    </row>
    <row r="62" spans="1:42" ht="33" customHeight="1">
      <c r="A62" s="87">
        <v>143</v>
      </c>
      <c r="B62" s="88" t="s">
        <v>87</v>
      </c>
      <c r="C62" s="115" t="s">
        <v>1296</v>
      </c>
      <c r="D62" s="113">
        <v>0</v>
      </c>
      <c r="E62" s="113">
        <v>0</v>
      </c>
      <c r="F62" s="113">
        <v>0</v>
      </c>
      <c r="G62" s="113">
        <v>0</v>
      </c>
      <c r="H62" s="113">
        <v>0</v>
      </c>
      <c r="I62" s="113">
        <v>0</v>
      </c>
      <c r="J62" s="113">
        <v>0</v>
      </c>
      <c r="K62" s="113">
        <v>0</v>
      </c>
      <c r="L62" s="113">
        <v>0</v>
      </c>
      <c r="M62" s="113">
        <v>0</v>
      </c>
      <c r="N62" s="113">
        <v>0</v>
      </c>
      <c r="O62" s="113">
        <v>0</v>
      </c>
      <c r="P62" s="113">
        <v>0</v>
      </c>
      <c r="Q62" s="113">
        <v>0</v>
      </c>
      <c r="R62" s="113">
        <v>0</v>
      </c>
      <c r="S62" s="113">
        <v>0</v>
      </c>
      <c r="T62" s="113">
        <v>0</v>
      </c>
      <c r="U62" s="113">
        <v>0</v>
      </c>
      <c r="V62" s="113">
        <v>0</v>
      </c>
      <c r="W62" s="113">
        <v>0</v>
      </c>
      <c r="X62" s="113">
        <v>0</v>
      </c>
      <c r="Y62" s="113">
        <v>0</v>
      </c>
      <c r="Z62" s="113">
        <v>0</v>
      </c>
      <c r="AA62" s="113">
        <v>0</v>
      </c>
      <c r="AB62" s="113">
        <v>0</v>
      </c>
      <c r="AC62" s="113">
        <v>0</v>
      </c>
      <c r="AD62" s="113">
        <v>0</v>
      </c>
      <c r="AE62" s="113">
        <v>0</v>
      </c>
      <c r="AF62" s="113">
        <v>0</v>
      </c>
      <c r="AG62" s="113">
        <v>0</v>
      </c>
      <c r="AH62" s="113">
        <v>0</v>
      </c>
      <c r="AI62" s="113">
        <v>0</v>
      </c>
      <c r="AJ62" s="113">
        <v>0</v>
      </c>
      <c r="AK62" s="113">
        <v>0</v>
      </c>
      <c r="AL62" s="113">
        <v>0</v>
      </c>
      <c r="AM62" s="113">
        <f t="shared" si="0"/>
        <v>0</v>
      </c>
      <c r="AP62" s="70"/>
    </row>
    <row r="63" spans="1:42" ht="33" customHeight="1">
      <c r="A63" s="87">
        <v>144</v>
      </c>
      <c r="B63" s="88" t="s">
        <v>737</v>
      </c>
      <c r="C63" s="115" t="s">
        <v>1296</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3">
        <v>0</v>
      </c>
      <c r="AL63" s="113">
        <v>0</v>
      </c>
      <c r="AM63" s="113">
        <f t="shared" si="0"/>
        <v>0</v>
      </c>
      <c r="AP63" s="70"/>
    </row>
    <row r="64" spans="1:42" ht="33" customHeight="1">
      <c r="A64" s="87">
        <v>145</v>
      </c>
      <c r="B64" s="88" t="s">
        <v>89</v>
      </c>
      <c r="C64" s="115" t="s">
        <v>1296</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f t="shared" si="0"/>
        <v>0</v>
      </c>
      <c r="AP64" s="70"/>
    </row>
    <row r="65" spans="1:42" ht="33" customHeight="1">
      <c r="A65" s="87">
        <v>146</v>
      </c>
      <c r="B65" s="88" t="s">
        <v>90</v>
      </c>
      <c r="C65" s="115" t="s">
        <v>1296</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c r="AG65" s="113">
        <v>0</v>
      </c>
      <c r="AH65" s="113">
        <v>0</v>
      </c>
      <c r="AI65" s="113">
        <v>0</v>
      </c>
      <c r="AJ65" s="113">
        <v>0</v>
      </c>
      <c r="AK65" s="113">
        <v>0</v>
      </c>
      <c r="AL65" s="113">
        <v>0</v>
      </c>
      <c r="AM65" s="113">
        <f t="shared" si="0"/>
        <v>0</v>
      </c>
      <c r="AP65" s="70"/>
    </row>
    <row r="66" spans="1:42" ht="33" customHeight="1">
      <c r="A66" s="87">
        <v>147</v>
      </c>
      <c r="B66" s="88" t="s">
        <v>738</v>
      </c>
      <c r="C66" s="115" t="s">
        <v>1296</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3">
        <v>0</v>
      </c>
      <c r="AL66" s="113">
        <v>0</v>
      </c>
      <c r="AM66" s="113">
        <f t="shared" si="0"/>
        <v>0</v>
      </c>
      <c r="AP66" s="70"/>
    </row>
    <row r="67" spans="1:42" ht="33" customHeight="1">
      <c r="A67" s="87">
        <v>148</v>
      </c>
      <c r="B67" s="88" t="s">
        <v>739</v>
      </c>
      <c r="C67" s="115" t="s">
        <v>1296</v>
      </c>
      <c r="D67" s="113">
        <v>0</v>
      </c>
      <c r="E67" s="113">
        <v>0</v>
      </c>
      <c r="F67" s="113">
        <v>0</v>
      </c>
      <c r="G67" s="113">
        <v>0</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3">
        <v>0</v>
      </c>
      <c r="AL67" s="113">
        <v>0</v>
      </c>
      <c r="AM67" s="113">
        <f t="shared" si="0"/>
        <v>0</v>
      </c>
      <c r="AP67" s="70"/>
    </row>
    <row r="68" spans="1:42" ht="33" customHeight="1">
      <c r="A68" s="87">
        <v>149</v>
      </c>
      <c r="B68" s="88" t="s">
        <v>740</v>
      </c>
      <c r="C68" s="89" t="s">
        <v>1330</v>
      </c>
      <c r="D68" s="113">
        <v>0</v>
      </c>
      <c r="E68" s="113">
        <v>0</v>
      </c>
      <c r="F68" s="113">
        <v>0</v>
      </c>
      <c r="G68" s="113">
        <v>0</v>
      </c>
      <c r="H68" s="113">
        <v>0</v>
      </c>
      <c r="I68" s="113">
        <v>0</v>
      </c>
      <c r="J68" s="113">
        <v>0</v>
      </c>
      <c r="K68" s="113">
        <v>0</v>
      </c>
      <c r="L68" s="113">
        <v>0</v>
      </c>
      <c r="M68" s="113">
        <v>0</v>
      </c>
      <c r="N68" s="113">
        <v>0</v>
      </c>
      <c r="O68" s="113">
        <v>0</v>
      </c>
      <c r="P68" s="113">
        <v>0</v>
      </c>
      <c r="Q68" s="113">
        <v>0</v>
      </c>
      <c r="R68" s="113">
        <v>0</v>
      </c>
      <c r="S68" s="113">
        <v>0</v>
      </c>
      <c r="T68" s="113">
        <v>0</v>
      </c>
      <c r="U68" s="113">
        <v>0</v>
      </c>
      <c r="V68" s="113">
        <v>0</v>
      </c>
      <c r="W68" s="113">
        <v>0</v>
      </c>
      <c r="X68" s="113">
        <v>0</v>
      </c>
      <c r="Y68" s="113">
        <v>0</v>
      </c>
      <c r="Z68" s="113">
        <v>0</v>
      </c>
      <c r="AA68" s="113">
        <v>0</v>
      </c>
      <c r="AB68" s="113">
        <v>0</v>
      </c>
      <c r="AC68" s="113">
        <v>0</v>
      </c>
      <c r="AD68" s="113">
        <v>0</v>
      </c>
      <c r="AE68" s="113">
        <v>0</v>
      </c>
      <c r="AF68" s="113">
        <v>0</v>
      </c>
      <c r="AG68" s="113">
        <v>0</v>
      </c>
      <c r="AH68" s="113">
        <v>0</v>
      </c>
      <c r="AI68" s="113">
        <v>0</v>
      </c>
      <c r="AJ68" s="113">
        <v>0</v>
      </c>
      <c r="AK68" s="113">
        <v>0</v>
      </c>
      <c r="AL68" s="113">
        <v>0</v>
      </c>
      <c r="AM68" s="113">
        <f t="shared" si="0"/>
        <v>0</v>
      </c>
      <c r="AP68" s="70"/>
    </row>
    <row r="69" spans="1:42" ht="33" customHeight="1">
      <c r="A69" s="310">
        <v>150</v>
      </c>
      <c r="B69" s="88" t="s">
        <v>94</v>
      </c>
      <c r="C69" s="89" t="s">
        <v>1330</v>
      </c>
      <c r="D69" s="113">
        <v>0</v>
      </c>
      <c r="E69" s="113">
        <v>0</v>
      </c>
      <c r="F69" s="113">
        <v>0</v>
      </c>
      <c r="G69" s="113">
        <v>0</v>
      </c>
      <c r="H69" s="113">
        <v>0</v>
      </c>
      <c r="I69" s="113">
        <v>0</v>
      </c>
      <c r="J69" s="113">
        <v>20932.2</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3">
        <v>0</v>
      </c>
      <c r="AK69" s="113">
        <v>0</v>
      </c>
      <c r="AL69" s="113">
        <v>0</v>
      </c>
      <c r="AM69" s="113">
        <f t="shared" si="0"/>
        <v>20932.2</v>
      </c>
      <c r="AP69" s="70"/>
    </row>
    <row r="70" spans="1:42" ht="33" customHeight="1">
      <c r="A70" s="87">
        <v>152</v>
      </c>
      <c r="B70" s="88" t="s">
        <v>741</v>
      </c>
      <c r="C70" s="89" t="s">
        <v>1327</v>
      </c>
      <c r="D70" s="113">
        <v>0</v>
      </c>
      <c r="E70" s="113">
        <v>0</v>
      </c>
      <c r="F70" s="113">
        <v>0</v>
      </c>
      <c r="G70" s="113">
        <v>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3">
        <v>0</v>
      </c>
      <c r="AK70" s="113">
        <v>0</v>
      </c>
      <c r="AL70" s="113">
        <v>0</v>
      </c>
      <c r="AM70" s="113">
        <f t="shared" si="0"/>
        <v>0</v>
      </c>
      <c r="AP70" s="70"/>
    </row>
    <row r="71" spans="1:42" ht="33" customHeight="1">
      <c r="A71" s="87">
        <v>153</v>
      </c>
      <c r="B71" s="88" t="s">
        <v>742</v>
      </c>
      <c r="C71" s="89" t="s">
        <v>1327</v>
      </c>
      <c r="D71" s="113">
        <v>0</v>
      </c>
      <c r="E71" s="113">
        <v>0</v>
      </c>
      <c r="F71" s="113">
        <v>0</v>
      </c>
      <c r="G71" s="113">
        <v>0</v>
      </c>
      <c r="H71" s="113">
        <v>0</v>
      </c>
      <c r="I71" s="113">
        <v>0</v>
      </c>
      <c r="J71" s="113">
        <v>0</v>
      </c>
      <c r="K71" s="113">
        <v>0</v>
      </c>
      <c r="L71" s="113">
        <v>0</v>
      </c>
      <c r="M71" s="113">
        <v>0</v>
      </c>
      <c r="N71" s="113">
        <v>0</v>
      </c>
      <c r="O71" s="113">
        <v>0</v>
      </c>
      <c r="P71" s="113">
        <v>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3">
        <v>0</v>
      </c>
      <c r="AK71" s="113">
        <v>0</v>
      </c>
      <c r="AL71" s="113">
        <v>0</v>
      </c>
      <c r="AM71" s="113">
        <f t="shared" si="0"/>
        <v>0</v>
      </c>
      <c r="AP71" s="70"/>
    </row>
    <row r="72" spans="1:42" ht="33" customHeight="1">
      <c r="A72" s="87">
        <v>154</v>
      </c>
      <c r="B72" s="88" t="s">
        <v>743</v>
      </c>
      <c r="C72" s="89" t="s">
        <v>1327</v>
      </c>
      <c r="D72" s="113">
        <v>0</v>
      </c>
      <c r="E72" s="113">
        <v>0</v>
      </c>
      <c r="F72" s="113">
        <v>0</v>
      </c>
      <c r="G72" s="113">
        <v>0</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3">
        <v>0</v>
      </c>
      <c r="AL72" s="113">
        <v>0</v>
      </c>
      <c r="AM72" s="113">
        <f t="shared" si="0"/>
        <v>0</v>
      </c>
      <c r="AP72" s="70"/>
    </row>
    <row r="73" spans="1:42" ht="33" customHeight="1">
      <c r="A73" s="310">
        <v>155</v>
      </c>
      <c r="B73" s="88" t="s">
        <v>744</v>
      </c>
      <c r="C73" s="89" t="s">
        <v>1397</v>
      </c>
      <c r="D73" s="113">
        <v>0</v>
      </c>
      <c r="E73" s="113">
        <v>0</v>
      </c>
      <c r="F73" s="113">
        <v>0</v>
      </c>
      <c r="G73" s="113">
        <v>82552.5</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3">
        <v>0</v>
      </c>
      <c r="AK73" s="113">
        <v>0</v>
      </c>
      <c r="AL73" s="113">
        <v>0</v>
      </c>
      <c r="AM73" s="113">
        <f t="shared" si="0"/>
        <v>82552.5</v>
      </c>
      <c r="AP73" s="70"/>
    </row>
    <row r="74" spans="1:42" ht="33" customHeight="1">
      <c r="A74" s="87">
        <v>156</v>
      </c>
      <c r="B74" s="88" t="s">
        <v>745</v>
      </c>
      <c r="C74" s="89" t="s">
        <v>1331</v>
      </c>
      <c r="D74" s="113">
        <v>0</v>
      </c>
      <c r="E74" s="113">
        <v>0</v>
      </c>
      <c r="F74" s="113">
        <v>0</v>
      </c>
      <c r="G74" s="113">
        <v>0</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3">
        <v>0</v>
      </c>
      <c r="AK74" s="113">
        <v>0</v>
      </c>
      <c r="AL74" s="113">
        <v>0</v>
      </c>
      <c r="AM74" s="113">
        <f t="shared" si="0"/>
        <v>0</v>
      </c>
      <c r="AP74" s="70"/>
    </row>
    <row r="75" spans="1:42" ht="33" customHeight="1">
      <c r="A75" s="310">
        <v>157</v>
      </c>
      <c r="B75" s="88" t="s">
        <v>746</v>
      </c>
      <c r="C75" s="115" t="s">
        <v>1397</v>
      </c>
      <c r="D75" s="113">
        <v>0</v>
      </c>
      <c r="E75" s="113">
        <v>0</v>
      </c>
      <c r="F75" s="113">
        <v>0</v>
      </c>
      <c r="G75" s="113">
        <v>18063.59</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3">
        <v>0</v>
      </c>
      <c r="AK75" s="113">
        <v>0</v>
      </c>
      <c r="AL75" s="113">
        <v>0</v>
      </c>
      <c r="AM75" s="113">
        <f t="shared" ref="AM75:AM138" si="1">SUM(D75:AL75)</f>
        <v>18063.59</v>
      </c>
      <c r="AP75" s="70"/>
    </row>
    <row r="76" spans="1:42" ht="33" customHeight="1">
      <c r="A76" s="87">
        <v>159</v>
      </c>
      <c r="B76" s="88" t="s">
        <v>747</v>
      </c>
      <c r="C76" s="115" t="s">
        <v>1397</v>
      </c>
      <c r="D76" s="113">
        <v>0</v>
      </c>
      <c r="E76" s="113">
        <v>0</v>
      </c>
      <c r="F76" s="113">
        <v>0</v>
      </c>
      <c r="G76" s="113">
        <v>0</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3">
        <v>0</v>
      </c>
      <c r="AL76" s="113">
        <v>0</v>
      </c>
      <c r="AM76" s="113">
        <f t="shared" si="1"/>
        <v>0</v>
      </c>
      <c r="AP76" s="70"/>
    </row>
    <row r="77" spans="1:42" ht="33" customHeight="1">
      <c r="A77" s="310">
        <v>163</v>
      </c>
      <c r="B77" s="88" t="s">
        <v>748</v>
      </c>
      <c r="C77" s="89" t="s">
        <v>1328</v>
      </c>
      <c r="D77" s="113">
        <v>0</v>
      </c>
      <c r="E77" s="113">
        <v>0</v>
      </c>
      <c r="F77" s="113">
        <v>2603950.5099999998</v>
      </c>
      <c r="G77" s="113">
        <v>1718.08</v>
      </c>
      <c r="H77" s="113">
        <v>0</v>
      </c>
      <c r="I77" s="113">
        <v>0</v>
      </c>
      <c r="J77" s="113">
        <v>0</v>
      </c>
      <c r="K77" s="113">
        <v>0</v>
      </c>
      <c r="L77" s="113">
        <v>587.21</v>
      </c>
      <c r="M77" s="113">
        <v>0</v>
      </c>
      <c r="N77" s="113">
        <v>0</v>
      </c>
      <c r="O77" s="113">
        <v>0</v>
      </c>
      <c r="P77" s="113">
        <v>0</v>
      </c>
      <c r="Q77" s="113">
        <v>409648.45</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3">
        <v>0</v>
      </c>
      <c r="AL77" s="113">
        <v>0</v>
      </c>
      <c r="AM77" s="113">
        <f t="shared" si="1"/>
        <v>3015904.25</v>
      </c>
      <c r="AP77" s="70"/>
    </row>
    <row r="78" spans="1:42" ht="33" customHeight="1">
      <c r="A78" s="310">
        <v>169</v>
      </c>
      <c r="B78" s="88" t="s">
        <v>749</v>
      </c>
      <c r="C78" s="89" t="s">
        <v>1334</v>
      </c>
      <c r="D78" s="113">
        <v>0</v>
      </c>
      <c r="E78" s="113">
        <v>0</v>
      </c>
      <c r="F78" s="113">
        <v>0</v>
      </c>
      <c r="G78" s="113">
        <v>3342</v>
      </c>
      <c r="H78" s="113">
        <v>0</v>
      </c>
      <c r="I78" s="113">
        <v>0</v>
      </c>
      <c r="J78" s="113">
        <v>0</v>
      </c>
      <c r="K78" s="113">
        <v>0</v>
      </c>
      <c r="L78" s="113">
        <v>276.86</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3">
        <v>0</v>
      </c>
      <c r="AK78" s="113">
        <v>0</v>
      </c>
      <c r="AL78" s="113">
        <v>0</v>
      </c>
      <c r="AM78" s="113">
        <f t="shared" si="1"/>
        <v>3618.86</v>
      </c>
      <c r="AP78" s="70"/>
    </row>
    <row r="79" spans="1:42" ht="33" customHeight="1">
      <c r="A79" s="87">
        <v>170</v>
      </c>
      <c r="B79" s="88" t="s">
        <v>750</v>
      </c>
      <c r="C79" s="89" t="s">
        <v>1331</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3">
        <v>0</v>
      </c>
      <c r="AK79" s="113">
        <v>0</v>
      </c>
      <c r="AL79" s="113">
        <v>0</v>
      </c>
      <c r="AM79" s="113">
        <f t="shared" si="1"/>
        <v>0</v>
      </c>
      <c r="AP79" s="70"/>
    </row>
    <row r="80" spans="1:42" ht="33" customHeight="1">
      <c r="A80" s="87">
        <v>171</v>
      </c>
      <c r="B80" s="88" t="s">
        <v>751</v>
      </c>
      <c r="C80" s="115" t="s">
        <v>1296</v>
      </c>
      <c r="D80" s="113">
        <v>0</v>
      </c>
      <c r="E80" s="113">
        <v>0</v>
      </c>
      <c r="F80" s="113">
        <v>0</v>
      </c>
      <c r="G80" s="113">
        <v>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3">
        <v>0</v>
      </c>
      <c r="AK80" s="113">
        <v>0</v>
      </c>
      <c r="AL80" s="113">
        <v>0</v>
      </c>
      <c r="AM80" s="113">
        <f t="shared" si="1"/>
        <v>0</v>
      </c>
      <c r="AP80" s="70"/>
    </row>
    <row r="81" spans="1:42" ht="33" customHeight="1">
      <c r="A81" s="87">
        <v>188</v>
      </c>
      <c r="B81" s="88" t="s">
        <v>752</v>
      </c>
      <c r="C81" s="115" t="s">
        <v>1397</v>
      </c>
      <c r="D81" s="113">
        <v>0</v>
      </c>
      <c r="E81" s="113">
        <v>0</v>
      </c>
      <c r="F81" s="113">
        <v>0</v>
      </c>
      <c r="G81" s="113">
        <v>0</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3">
        <v>0</v>
      </c>
      <c r="AK81" s="113">
        <v>0</v>
      </c>
      <c r="AL81" s="113">
        <v>0</v>
      </c>
      <c r="AM81" s="113">
        <f t="shared" si="1"/>
        <v>0</v>
      </c>
      <c r="AP81" s="70"/>
    </row>
    <row r="82" spans="1:42" ht="33" customHeight="1">
      <c r="A82" s="310">
        <v>190</v>
      </c>
      <c r="B82" s="88" t="s">
        <v>107</v>
      </c>
      <c r="C82" s="89" t="s">
        <v>1326</v>
      </c>
      <c r="D82" s="113">
        <v>0</v>
      </c>
      <c r="E82" s="113">
        <v>0</v>
      </c>
      <c r="F82" s="113">
        <v>0</v>
      </c>
      <c r="G82" s="113">
        <v>3842</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3">
        <v>0</v>
      </c>
      <c r="AK82" s="113">
        <v>0</v>
      </c>
      <c r="AL82" s="113">
        <v>0</v>
      </c>
      <c r="AM82" s="113">
        <f t="shared" si="1"/>
        <v>3842</v>
      </c>
      <c r="AP82" s="70"/>
    </row>
    <row r="83" spans="1:42" ht="33" customHeight="1">
      <c r="A83" s="310">
        <v>192</v>
      </c>
      <c r="B83" s="88" t="s">
        <v>753</v>
      </c>
      <c r="C83" s="115" t="s">
        <v>1331</v>
      </c>
      <c r="D83" s="113">
        <v>0</v>
      </c>
      <c r="E83" s="113">
        <v>0</v>
      </c>
      <c r="F83" s="113">
        <v>0</v>
      </c>
      <c r="G83" s="113">
        <v>7845</v>
      </c>
      <c r="H83" s="113">
        <v>0</v>
      </c>
      <c r="I83" s="113">
        <v>0</v>
      </c>
      <c r="J83" s="113">
        <v>0</v>
      </c>
      <c r="K83" s="113">
        <v>0</v>
      </c>
      <c r="L83" s="113">
        <v>0</v>
      </c>
      <c r="M83" s="113">
        <v>0</v>
      </c>
      <c r="N83" s="113">
        <v>0</v>
      </c>
      <c r="O83" s="113">
        <v>0</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3">
        <v>0</v>
      </c>
      <c r="AK83" s="113">
        <v>0</v>
      </c>
      <c r="AL83" s="113">
        <v>0</v>
      </c>
      <c r="AM83" s="113">
        <f t="shared" si="1"/>
        <v>7845</v>
      </c>
      <c r="AP83" s="70"/>
    </row>
    <row r="84" spans="1:42" ht="33" customHeight="1">
      <c r="A84" s="310">
        <v>197</v>
      </c>
      <c r="B84" s="88" t="s">
        <v>1403</v>
      </c>
      <c r="C84" s="115" t="s">
        <v>1331</v>
      </c>
      <c r="D84" s="113">
        <v>0</v>
      </c>
      <c r="E84" s="113">
        <v>0</v>
      </c>
      <c r="F84" s="113">
        <v>0</v>
      </c>
      <c r="G84" s="113">
        <v>47060.329999999994</v>
      </c>
      <c r="H84" s="113">
        <v>0</v>
      </c>
      <c r="I84" s="113">
        <v>100</v>
      </c>
      <c r="J84" s="113">
        <v>43.49</v>
      </c>
      <c r="K84" s="113">
        <v>0</v>
      </c>
      <c r="L84" s="113">
        <v>7554.3300000000008</v>
      </c>
      <c r="M84" s="113">
        <v>0</v>
      </c>
      <c r="N84" s="113">
        <v>0</v>
      </c>
      <c r="O84" s="113">
        <v>199.79000000000002</v>
      </c>
      <c r="P84" s="113">
        <v>21466.619999999995</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3">
        <v>0</v>
      </c>
      <c r="AK84" s="113">
        <v>0</v>
      </c>
      <c r="AL84" s="113">
        <v>0</v>
      </c>
      <c r="AM84" s="113">
        <f t="shared" si="1"/>
        <v>76424.56</v>
      </c>
      <c r="AP84" s="70"/>
    </row>
    <row r="85" spans="1:42" ht="33" customHeight="1">
      <c r="A85" s="87">
        <v>200</v>
      </c>
      <c r="B85" s="88" t="s">
        <v>755</v>
      </c>
      <c r="C85" s="89" t="s">
        <v>1335</v>
      </c>
      <c r="D85" s="113">
        <v>0</v>
      </c>
      <c r="E85" s="113">
        <v>0</v>
      </c>
      <c r="F85" s="113">
        <v>0</v>
      </c>
      <c r="G85" s="113">
        <v>0</v>
      </c>
      <c r="H85" s="113">
        <v>0</v>
      </c>
      <c r="I85" s="113">
        <v>0</v>
      </c>
      <c r="J85" s="113">
        <v>0</v>
      </c>
      <c r="K85" s="113">
        <v>0</v>
      </c>
      <c r="L85" s="113">
        <v>0</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3">
        <v>0</v>
      </c>
      <c r="AK85" s="113">
        <v>0</v>
      </c>
      <c r="AL85" s="113">
        <v>0</v>
      </c>
      <c r="AM85" s="113">
        <f t="shared" si="1"/>
        <v>0</v>
      </c>
      <c r="AP85" s="70"/>
    </row>
    <row r="86" spans="1:42" ht="33" customHeight="1">
      <c r="A86" s="310">
        <v>201</v>
      </c>
      <c r="B86" s="88" t="s">
        <v>756</v>
      </c>
      <c r="C86" s="115" t="s">
        <v>1331</v>
      </c>
      <c r="D86" s="113">
        <v>0</v>
      </c>
      <c r="E86" s="113">
        <v>849.63</v>
      </c>
      <c r="F86" s="113">
        <v>0</v>
      </c>
      <c r="G86" s="113">
        <v>52910.21</v>
      </c>
      <c r="H86" s="113">
        <v>0</v>
      </c>
      <c r="I86" s="113">
        <v>0</v>
      </c>
      <c r="J86" s="113">
        <v>0</v>
      </c>
      <c r="K86" s="113">
        <v>0</v>
      </c>
      <c r="L86" s="113">
        <v>0</v>
      </c>
      <c r="M86" s="113">
        <v>0</v>
      </c>
      <c r="N86" s="113">
        <v>0</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3">
        <v>0</v>
      </c>
      <c r="AK86" s="113">
        <v>0</v>
      </c>
      <c r="AL86" s="113">
        <v>0</v>
      </c>
      <c r="AM86" s="113">
        <f t="shared" si="1"/>
        <v>53759.839999999997</v>
      </c>
      <c r="AP86" s="70"/>
    </row>
    <row r="87" spans="1:42" ht="33" customHeight="1">
      <c r="A87" s="310">
        <v>203</v>
      </c>
      <c r="B87" s="88" t="s">
        <v>757</v>
      </c>
      <c r="C87" s="89" t="s">
        <v>1334</v>
      </c>
      <c r="D87" s="113">
        <v>0</v>
      </c>
      <c r="E87" s="113">
        <v>0</v>
      </c>
      <c r="F87" s="113">
        <v>0</v>
      </c>
      <c r="G87" s="113">
        <v>10452.459999999999</v>
      </c>
      <c r="H87" s="113">
        <v>0</v>
      </c>
      <c r="I87" s="113">
        <v>0</v>
      </c>
      <c r="J87" s="113">
        <v>0</v>
      </c>
      <c r="K87" s="113">
        <v>0</v>
      </c>
      <c r="L87" s="113">
        <v>0</v>
      </c>
      <c r="M87" s="113">
        <v>0</v>
      </c>
      <c r="N87" s="113">
        <v>0</v>
      </c>
      <c r="O87" s="113">
        <v>0</v>
      </c>
      <c r="P87" s="113">
        <v>0</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3">
        <v>0</v>
      </c>
      <c r="AK87" s="113">
        <v>0</v>
      </c>
      <c r="AL87" s="113">
        <v>0</v>
      </c>
      <c r="AM87" s="113">
        <f t="shared" si="1"/>
        <v>10452.459999999999</v>
      </c>
      <c r="AP87" s="70"/>
    </row>
    <row r="88" spans="1:42" ht="33" customHeight="1">
      <c r="A88" s="310">
        <v>206</v>
      </c>
      <c r="B88" s="88" t="s">
        <v>758</v>
      </c>
      <c r="C88" s="89" t="s">
        <v>1330</v>
      </c>
      <c r="D88" s="113">
        <v>0</v>
      </c>
      <c r="E88" s="113">
        <v>0</v>
      </c>
      <c r="F88" s="113">
        <v>0</v>
      </c>
      <c r="G88" s="113">
        <f>768747.1-37393.85</f>
        <v>731353.25</v>
      </c>
      <c r="H88" s="113">
        <v>0</v>
      </c>
      <c r="I88" s="113">
        <v>0</v>
      </c>
      <c r="J88" s="113">
        <v>0</v>
      </c>
      <c r="K88" s="113">
        <v>0</v>
      </c>
      <c r="L88" s="113">
        <v>930.67000000000007</v>
      </c>
      <c r="M88" s="113">
        <v>0</v>
      </c>
      <c r="N88" s="113">
        <v>0</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3">
        <v>0</v>
      </c>
      <c r="AK88" s="113">
        <v>0</v>
      </c>
      <c r="AL88" s="113">
        <v>0</v>
      </c>
      <c r="AM88" s="113">
        <f t="shared" si="1"/>
        <v>732283.92</v>
      </c>
      <c r="AP88" s="70"/>
    </row>
    <row r="89" spans="1:42" ht="33" customHeight="1">
      <c r="A89" s="87">
        <v>209</v>
      </c>
      <c r="B89" s="88" t="s">
        <v>759</v>
      </c>
      <c r="C89" s="115" t="s">
        <v>1326</v>
      </c>
      <c r="D89" s="113">
        <v>0</v>
      </c>
      <c r="E89" s="113">
        <v>0</v>
      </c>
      <c r="F89" s="113">
        <v>0</v>
      </c>
      <c r="G89" s="113">
        <v>0</v>
      </c>
      <c r="H89" s="113">
        <v>0</v>
      </c>
      <c r="I89" s="113">
        <v>0</v>
      </c>
      <c r="J89" s="113">
        <v>0</v>
      </c>
      <c r="K89" s="113">
        <v>0</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3">
        <v>0</v>
      </c>
      <c r="AK89" s="113">
        <v>0</v>
      </c>
      <c r="AL89" s="113">
        <v>0</v>
      </c>
      <c r="AM89" s="113">
        <f t="shared" si="1"/>
        <v>0</v>
      </c>
      <c r="AP89" s="70"/>
    </row>
    <row r="90" spans="1:42" ht="33" customHeight="1">
      <c r="A90" s="310">
        <v>210</v>
      </c>
      <c r="B90" s="88" t="s">
        <v>760</v>
      </c>
      <c r="C90" s="89" t="s">
        <v>1334</v>
      </c>
      <c r="D90" s="113">
        <v>0</v>
      </c>
      <c r="E90" s="113">
        <v>0</v>
      </c>
      <c r="F90" s="113">
        <v>0</v>
      </c>
      <c r="G90" s="113">
        <v>0</v>
      </c>
      <c r="H90" s="113">
        <v>0</v>
      </c>
      <c r="I90" s="113">
        <v>0</v>
      </c>
      <c r="J90" s="113">
        <v>0</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3">
        <v>0</v>
      </c>
      <c r="AK90" s="113">
        <v>0</v>
      </c>
      <c r="AL90" s="113">
        <v>0</v>
      </c>
      <c r="AM90" s="113">
        <f t="shared" si="1"/>
        <v>0</v>
      </c>
      <c r="AP90" s="70"/>
    </row>
    <row r="91" spans="1:42" ht="33" customHeight="1">
      <c r="A91" s="310">
        <v>212</v>
      </c>
      <c r="B91" s="88" t="s">
        <v>761</v>
      </c>
      <c r="C91" s="89" t="s">
        <v>1333</v>
      </c>
      <c r="D91" s="113">
        <v>0</v>
      </c>
      <c r="E91" s="113">
        <v>0</v>
      </c>
      <c r="F91" s="113">
        <v>0</v>
      </c>
      <c r="G91" s="113">
        <v>212696.98999999996</v>
      </c>
      <c r="H91" s="113">
        <v>0</v>
      </c>
      <c r="I91" s="113">
        <v>0</v>
      </c>
      <c r="J91" s="113">
        <v>0</v>
      </c>
      <c r="K91" s="113">
        <v>0</v>
      </c>
      <c r="L91" s="113">
        <v>0</v>
      </c>
      <c r="M91" s="113">
        <v>0</v>
      </c>
      <c r="N91" s="113">
        <v>0</v>
      </c>
      <c r="O91" s="113">
        <v>0</v>
      </c>
      <c r="P91" s="113">
        <v>0</v>
      </c>
      <c r="Q91" s="113">
        <v>1448</v>
      </c>
      <c r="R91" s="113">
        <v>0</v>
      </c>
      <c r="S91" s="113">
        <v>0</v>
      </c>
      <c r="T91" s="113">
        <v>0</v>
      </c>
      <c r="U91" s="113">
        <v>0</v>
      </c>
      <c r="V91" s="113">
        <v>0</v>
      </c>
      <c r="W91" s="113">
        <v>0</v>
      </c>
      <c r="X91" s="113">
        <v>0</v>
      </c>
      <c r="Y91" s="113">
        <v>0</v>
      </c>
      <c r="Z91" s="113">
        <v>0</v>
      </c>
      <c r="AA91" s="113">
        <v>0</v>
      </c>
      <c r="AB91" s="113">
        <v>0</v>
      </c>
      <c r="AC91" s="113">
        <v>0</v>
      </c>
      <c r="AD91" s="113">
        <v>0</v>
      </c>
      <c r="AE91" s="113">
        <v>0</v>
      </c>
      <c r="AF91" s="113">
        <v>0</v>
      </c>
      <c r="AG91" s="113">
        <v>0</v>
      </c>
      <c r="AH91" s="113">
        <v>0</v>
      </c>
      <c r="AI91" s="113">
        <v>0</v>
      </c>
      <c r="AJ91" s="113">
        <v>0</v>
      </c>
      <c r="AK91" s="113">
        <v>0</v>
      </c>
      <c r="AL91" s="113">
        <v>0</v>
      </c>
      <c r="AM91" s="113">
        <f t="shared" si="1"/>
        <v>214144.98999999996</v>
      </c>
      <c r="AP91" s="70"/>
    </row>
    <row r="92" spans="1:42" ht="33" customHeight="1">
      <c r="A92" s="310">
        <v>213</v>
      </c>
      <c r="B92" s="88" t="s">
        <v>762</v>
      </c>
      <c r="C92" s="89" t="s">
        <v>1331</v>
      </c>
      <c r="D92" s="113">
        <v>1920</v>
      </c>
      <c r="E92" s="113">
        <v>0</v>
      </c>
      <c r="F92" s="113">
        <v>0</v>
      </c>
      <c r="G92" s="113">
        <v>0</v>
      </c>
      <c r="H92" s="113">
        <v>0</v>
      </c>
      <c r="I92" s="113">
        <v>0</v>
      </c>
      <c r="J92" s="113">
        <v>0</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3">
        <v>0</v>
      </c>
      <c r="AK92" s="113">
        <v>0</v>
      </c>
      <c r="AL92" s="113">
        <v>0</v>
      </c>
      <c r="AM92" s="113">
        <f t="shared" si="1"/>
        <v>1920</v>
      </c>
      <c r="AP92" s="70"/>
    </row>
    <row r="93" spans="1:42" ht="33" customHeight="1">
      <c r="A93" s="310">
        <v>221</v>
      </c>
      <c r="B93" s="88" t="s">
        <v>763</v>
      </c>
      <c r="C93" s="115" t="s">
        <v>1397</v>
      </c>
      <c r="D93" s="113">
        <v>0</v>
      </c>
      <c r="E93" s="113">
        <v>0</v>
      </c>
      <c r="F93" s="113">
        <v>0</v>
      </c>
      <c r="G93" s="113">
        <v>5004.9399999999996</v>
      </c>
      <c r="H93" s="113">
        <v>0</v>
      </c>
      <c r="I93" s="113">
        <v>0</v>
      </c>
      <c r="J93" s="113">
        <v>0</v>
      </c>
      <c r="K93" s="113">
        <v>0</v>
      </c>
      <c r="L93" s="113">
        <v>0</v>
      </c>
      <c r="M93" s="113">
        <v>0</v>
      </c>
      <c r="N93" s="113">
        <v>0</v>
      </c>
      <c r="O93" s="113">
        <v>0</v>
      </c>
      <c r="P93" s="113">
        <v>0</v>
      </c>
      <c r="Q93" s="113">
        <v>0</v>
      </c>
      <c r="R93" s="113">
        <v>0</v>
      </c>
      <c r="S93" s="113">
        <v>0</v>
      </c>
      <c r="T93" s="113">
        <v>0</v>
      </c>
      <c r="U93" s="113">
        <v>0</v>
      </c>
      <c r="V93" s="113">
        <v>0</v>
      </c>
      <c r="W93" s="113">
        <v>0</v>
      </c>
      <c r="X93" s="113">
        <v>0</v>
      </c>
      <c r="Y93" s="113">
        <v>0</v>
      </c>
      <c r="Z93" s="113">
        <v>0</v>
      </c>
      <c r="AA93" s="113">
        <v>0</v>
      </c>
      <c r="AB93" s="113">
        <v>0</v>
      </c>
      <c r="AC93" s="113">
        <v>0</v>
      </c>
      <c r="AD93" s="113">
        <v>0</v>
      </c>
      <c r="AE93" s="113">
        <v>0</v>
      </c>
      <c r="AF93" s="113">
        <v>0</v>
      </c>
      <c r="AG93" s="113">
        <v>0</v>
      </c>
      <c r="AH93" s="113">
        <v>0</v>
      </c>
      <c r="AI93" s="113">
        <v>0</v>
      </c>
      <c r="AJ93" s="113">
        <v>0</v>
      </c>
      <c r="AK93" s="113">
        <v>0</v>
      </c>
      <c r="AL93" s="113">
        <v>0</v>
      </c>
      <c r="AM93" s="113">
        <f t="shared" si="1"/>
        <v>5004.9399999999996</v>
      </c>
      <c r="AP93" s="70"/>
    </row>
    <row r="94" spans="1:42" ht="33" customHeight="1">
      <c r="A94" s="310">
        <v>222</v>
      </c>
      <c r="B94" s="88" t="s">
        <v>764</v>
      </c>
      <c r="C94" s="89" t="s">
        <v>1333</v>
      </c>
      <c r="D94" s="113">
        <v>0</v>
      </c>
      <c r="E94" s="113">
        <v>1426.35</v>
      </c>
      <c r="F94" s="113">
        <v>3201891.46</v>
      </c>
      <c r="G94" s="113">
        <v>294178.12</v>
      </c>
      <c r="H94" s="113">
        <v>0</v>
      </c>
      <c r="I94" s="113">
        <v>100</v>
      </c>
      <c r="J94" s="113">
        <v>240100</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3">
        <v>0</v>
      </c>
      <c r="AL94" s="113">
        <v>0</v>
      </c>
      <c r="AM94" s="113">
        <f t="shared" si="1"/>
        <v>3737695.93</v>
      </c>
      <c r="AP94" s="70"/>
    </row>
    <row r="95" spans="1:42" ht="33" customHeight="1">
      <c r="A95" s="310">
        <v>223</v>
      </c>
      <c r="B95" s="88" t="s">
        <v>765</v>
      </c>
      <c r="C95" s="89" t="s">
        <v>1333</v>
      </c>
      <c r="D95" s="113">
        <v>0</v>
      </c>
      <c r="E95" s="113">
        <v>0</v>
      </c>
      <c r="F95" s="113">
        <v>3638205.46</v>
      </c>
      <c r="G95" s="113">
        <v>0</v>
      </c>
      <c r="H95" s="113">
        <v>0</v>
      </c>
      <c r="I95" s="113">
        <v>0</v>
      </c>
      <c r="J95" s="113">
        <v>0</v>
      </c>
      <c r="K95" s="113">
        <v>0</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3">
        <v>0</v>
      </c>
      <c r="AL95" s="113">
        <v>0</v>
      </c>
      <c r="AM95" s="113">
        <f t="shared" si="1"/>
        <v>3638205.46</v>
      </c>
      <c r="AP95" s="70"/>
    </row>
    <row r="96" spans="1:42" ht="33" customHeight="1">
      <c r="A96" s="310">
        <v>224</v>
      </c>
      <c r="B96" s="88" t="s">
        <v>120</v>
      </c>
      <c r="C96" s="89" t="s">
        <v>1326</v>
      </c>
      <c r="D96" s="113">
        <v>0</v>
      </c>
      <c r="E96" s="113">
        <v>0</v>
      </c>
      <c r="F96" s="113">
        <v>0</v>
      </c>
      <c r="G96" s="258">
        <f>5504808.56-5500000</f>
        <v>4808.5599999995902</v>
      </c>
      <c r="H96" s="113">
        <v>0</v>
      </c>
      <c r="I96" s="113">
        <v>1965.11</v>
      </c>
      <c r="J96" s="113">
        <v>0</v>
      </c>
      <c r="K96" s="113">
        <v>0</v>
      </c>
      <c r="L96" s="113">
        <v>837.44</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3">
        <v>0</v>
      </c>
      <c r="AK96" s="113">
        <v>0</v>
      </c>
      <c r="AL96" s="113">
        <v>0</v>
      </c>
      <c r="AM96" s="113">
        <f t="shared" si="1"/>
        <v>7611.1099999995895</v>
      </c>
      <c r="AP96" s="70"/>
    </row>
    <row r="97" spans="1:42" ht="33" customHeight="1">
      <c r="A97" s="310">
        <v>225</v>
      </c>
      <c r="B97" s="88" t="s">
        <v>766</v>
      </c>
      <c r="C97" s="89" t="s">
        <v>1334</v>
      </c>
      <c r="D97" s="113">
        <v>0</v>
      </c>
      <c r="E97" s="113">
        <v>0</v>
      </c>
      <c r="F97" s="113">
        <v>31802.7</v>
      </c>
      <c r="G97" s="113">
        <v>508.14</v>
      </c>
      <c r="H97" s="113">
        <v>0</v>
      </c>
      <c r="I97" s="113">
        <v>0</v>
      </c>
      <c r="J97" s="113">
        <v>0</v>
      </c>
      <c r="K97" s="113">
        <v>0</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3">
        <v>0</v>
      </c>
      <c r="AK97" s="113">
        <v>0</v>
      </c>
      <c r="AL97" s="113">
        <v>0</v>
      </c>
      <c r="AM97" s="113">
        <f t="shared" si="1"/>
        <v>32310.84</v>
      </c>
      <c r="AP97" s="70"/>
    </row>
    <row r="98" spans="1:42" ht="33" customHeight="1">
      <c r="A98" s="87">
        <v>226</v>
      </c>
      <c r="B98" s="88" t="s">
        <v>767</v>
      </c>
      <c r="C98" s="89" t="s">
        <v>1326</v>
      </c>
      <c r="D98" s="113">
        <v>0</v>
      </c>
      <c r="E98" s="113">
        <v>0</v>
      </c>
      <c r="F98" s="113">
        <v>0</v>
      </c>
      <c r="G98" s="113">
        <v>0</v>
      </c>
      <c r="H98" s="113">
        <v>0</v>
      </c>
      <c r="I98" s="113">
        <v>0</v>
      </c>
      <c r="J98" s="113">
        <v>0</v>
      </c>
      <c r="K98" s="113">
        <v>0</v>
      </c>
      <c r="L98" s="113">
        <v>0</v>
      </c>
      <c r="M98" s="113">
        <v>0</v>
      </c>
      <c r="N98" s="113">
        <v>0</v>
      </c>
      <c r="O98" s="113">
        <v>0</v>
      </c>
      <c r="P98" s="113">
        <v>0</v>
      </c>
      <c r="Q98" s="113">
        <v>0</v>
      </c>
      <c r="R98" s="113">
        <v>0</v>
      </c>
      <c r="S98" s="113">
        <v>0</v>
      </c>
      <c r="T98" s="113">
        <v>0</v>
      </c>
      <c r="U98" s="113">
        <v>0</v>
      </c>
      <c r="V98" s="113">
        <v>0</v>
      </c>
      <c r="W98" s="113">
        <v>0</v>
      </c>
      <c r="X98" s="113">
        <v>0</v>
      </c>
      <c r="Y98" s="113">
        <v>0</v>
      </c>
      <c r="Z98" s="113">
        <v>0</v>
      </c>
      <c r="AA98" s="113">
        <v>0</v>
      </c>
      <c r="AB98" s="113">
        <v>0</v>
      </c>
      <c r="AC98" s="113">
        <v>0</v>
      </c>
      <c r="AD98" s="113">
        <v>0</v>
      </c>
      <c r="AE98" s="113">
        <v>0</v>
      </c>
      <c r="AF98" s="113">
        <v>0</v>
      </c>
      <c r="AG98" s="113">
        <v>0</v>
      </c>
      <c r="AH98" s="113">
        <v>0</v>
      </c>
      <c r="AI98" s="113">
        <v>0</v>
      </c>
      <c r="AJ98" s="113">
        <v>0</v>
      </c>
      <c r="AK98" s="113">
        <v>0</v>
      </c>
      <c r="AL98" s="113">
        <v>0</v>
      </c>
      <c r="AM98" s="113">
        <f t="shared" si="1"/>
        <v>0</v>
      </c>
      <c r="AP98" s="70"/>
    </row>
    <row r="99" spans="1:42" ht="33" customHeight="1">
      <c r="A99" s="87">
        <v>227</v>
      </c>
      <c r="B99" s="88" t="s">
        <v>768</v>
      </c>
      <c r="C99" s="89" t="s">
        <v>1331</v>
      </c>
      <c r="D99" s="113">
        <v>0</v>
      </c>
      <c r="E99" s="113">
        <v>0</v>
      </c>
      <c r="F99" s="113">
        <v>0</v>
      </c>
      <c r="G99" s="113">
        <v>0</v>
      </c>
      <c r="H99" s="113">
        <v>0</v>
      </c>
      <c r="I99" s="113">
        <v>0</v>
      </c>
      <c r="J99" s="113">
        <v>0</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3">
        <v>0</v>
      </c>
      <c r="AK99" s="113">
        <v>0</v>
      </c>
      <c r="AL99" s="113">
        <v>0</v>
      </c>
      <c r="AM99" s="113">
        <f t="shared" si="1"/>
        <v>0</v>
      </c>
      <c r="AP99" s="70"/>
    </row>
    <row r="100" spans="1:42" ht="33" customHeight="1">
      <c r="A100" s="310">
        <v>234</v>
      </c>
      <c r="B100" s="88" t="s">
        <v>124</v>
      </c>
      <c r="C100" s="89" t="s">
        <v>1329</v>
      </c>
      <c r="D100" s="113">
        <v>0</v>
      </c>
      <c r="E100" s="113">
        <v>0</v>
      </c>
      <c r="F100" s="113">
        <v>1045209.04</v>
      </c>
      <c r="G100" s="113">
        <v>12323.7</v>
      </c>
      <c r="H100" s="113">
        <v>0</v>
      </c>
      <c r="I100" s="113">
        <v>0</v>
      </c>
      <c r="J100" s="113">
        <v>3909</v>
      </c>
      <c r="K100" s="113">
        <v>0</v>
      </c>
      <c r="L100" s="113">
        <v>0</v>
      </c>
      <c r="M100" s="113">
        <v>0</v>
      </c>
      <c r="N100" s="113">
        <v>0</v>
      </c>
      <c r="O100" s="113">
        <v>0</v>
      </c>
      <c r="P100" s="113">
        <v>0</v>
      </c>
      <c r="Q100" s="113">
        <v>0</v>
      </c>
      <c r="R100" s="113">
        <v>0</v>
      </c>
      <c r="S100" s="113">
        <v>0</v>
      </c>
      <c r="T100" s="113">
        <v>0</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3">
        <v>0</v>
      </c>
      <c r="AK100" s="113">
        <v>0</v>
      </c>
      <c r="AL100" s="113">
        <v>0</v>
      </c>
      <c r="AM100" s="113">
        <f t="shared" si="1"/>
        <v>1061441.74</v>
      </c>
      <c r="AP100" s="70"/>
    </row>
    <row r="101" spans="1:42" ht="33" customHeight="1">
      <c r="A101" s="87">
        <v>242</v>
      </c>
      <c r="B101" s="88" t="s">
        <v>769</v>
      </c>
      <c r="C101" s="115" t="s">
        <v>1397</v>
      </c>
      <c r="D101" s="113">
        <v>0</v>
      </c>
      <c r="E101" s="113">
        <v>0</v>
      </c>
      <c r="F101" s="113">
        <v>0</v>
      </c>
      <c r="G101" s="113">
        <v>0</v>
      </c>
      <c r="H101" s="113">
        <v>0</v>
      </c>
      <c r="I101" s="113">
        <v>0</v>
      </c>
      <c r="J101" s="113">
        <v>0</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3">
        <v>0</v>
      </c>
      <c r="AK101" s="113">
        <v>0</v>
      </c>
      <c r="AL101" s="113">
        <v>0</v>
      </c>
      <c r="AM101" s="113">
        <f t="shared" si="1"/>
        <v>0</v>
      </c>
      <c r="AP101" s="70"/>
    </row>
    <row r="102" spans="1:42" ht="33" customHeight="1">
      <c r="A102" s="87">
        <v>243</v>
      </c>
      <c r="B102" s="88" t="s">
        <v>770</v>
      </c>
      <c r="C102" s="89" t="s">
        <v>1329</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3">
        <v>0</v>
      </c>
      <c r="AL102" s="113">
        <v>0</v>
      </c>
      <c r="AM102" s="113">
        <f t="shared" si="1"/>
        <v>0</v>
      </c>
      <c r="AP102" s="70"/>
    </row>
    <row r="103" spans="1:42" ht="33" customHeight="1">
      <c r="A103" s="87">
        <v>244</v>
      </c>
      <c r="B103" s="88" t="s">
        <v>771</v>
      </c>
      <c r="C103" s="89" t="s">
        <v>1335</v>
      </c>
      <c r="D103" s="113">
        <v>0</v>
      </c>
      <c r="E103" s="113">
        <v>0</v>
      </c>
      <c r="F103" s="113">
        <v>0</v>
      </c>
      <c r="G103" s="113">
        <v>0</v>
      </c>
      <c r="H103" s="113">
        <v>0</v>
      </c>
      <c r="I103" s="113">
        <v>50</v>
      </c>
      <c r="J103" s="113">
        <v>0</v>
      </c>
      <c r="K103" s="113">
        <v>0</v>
      </c>
      <c r="L103" s="113">
        <v>280.5</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3">
        <v>0</v>
      </c>
      <c r="AK103" s="113">
        <v>0</v>
      </c>
      <c r="AL103" s="113">
        <v>0</v>
      </c>
      <c r="AM103" s="113">
        <f t="shared" si="1"/>
        <v>330.5</v>
      </c>
      <c r="AP103" s="70"/>
    </row>
    <row r="104" spans="1:42" ht="33" customHeight="1">
      <c r="A104" s="87">
        <v>245</v>
      </c>
      <c r="B104" s="88" t="s">
        <v>772</v>
      </c>
      <c r="C104" s="89" t="s">
        <v>1335</v>
      </c>
      <c r="D104" s="113">
        <v>0</v>
      </c>
      <c r="E104" s="113">
        <v>0</v>
      </c>
      <c r="F104" s="113">
        <v>0</v>
      </c>
      <c r="G104" s="113">
        <v>0</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3">
        <v>0</v>
      </c>
      <c r="AL104" s="113">
        <v>0</v>
      </c>
      <c r="AM104" s="113">
        <f t="shared" si="1"/>
        <v>0</v>
      </c>
      <c r="AP104" s="70"/>
    </row>
    <row r="105" spans="1:42" ht="33" customHeight="1">
      <c r="A105" s="87">
        <v>247</v>
      </c>
      <c r="B105" s="88" t="s">
        <v>773</v>
      </c>
      <c r="C105" s="89" t="s">
        <v>1329</v>
      </c>
      <c r="D105" s="113">
        <v>0</v>
      </c>
      <c r="E105" s="113">
        <v>0</v>
      </c>
      <c r="F105" s="113">
        <v>0</v>
      </c>
      <c r="G105" s="113">
        <v>0</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3">
        <v>0</v>
      </c>
      <c r="AK105" s="113">
        <v>0</v>
      </c>
      <c r="AL105" s="113">
        <v>0</v>
      </c>
      <c r="AM105" s="113">
        <f t="shared" si="1"/>
        <v>0</v>
      </c>
      <c r="AP105" s="70"/>
    </row>
    <row r="106" spans="1:42" ht="33" customHeight="1">
      <c r="A106" s="87">
        <v>248</v>
      </c>
      <c r="B106" s="88" t="s">
        <v>774</v>
      </c>
      <c r="C106" s="115" t="s">
        <v>1296</v>
      </c>
      <c r="D106" s="113">
        <v>0</v>
      </c>
      <c r="E106" s="113">
        <v>0</v>
      </c>
      <c r="F106" s="113">
        <v>0</v>
      </c>
      <c r="G106" s="113">
        <v>0</v>
      </c>
      <c r="H106" s="113">
        <v>0</v>
      </c>
      <c r="I106" s="113">
        <v>0</v>
      </c>
      <c r="J106" s="113">
        <v>0</v>
      </c>
      <c r="K106" s="113">
        <v>0</v>
      </c>
      <c r="L106" s="113">
        <v>0</v>
      </c>
      <c r="M106" s="113">
        <v>0</v>
      </c>
      <c r="N106" s="113">
        <v>0</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3">
        <v>0</v>
      </c>
      <c r="AK106" s="113">
        <v>0</v>
      </c>
      <c r="AL106" s="113">
        <v>0</v>
      </c>
      <c r="AM106" s="113">
        <f t="shared" si="1"/>
        <v>0</v>
      </c>
      <c r="AP106" s="70"/>
    </row>
    <row r="107" spans="1:42" ht="33" customHeight="1">
      <c r="A107" s="310">
        <v>249</v>
      </c>
      <c r="B107" s="88" t="s">
        <v>775</v>
      </c>
      <c r="C107" s="89" t="s">
        <v>1332</v>
      </c>
      <c r="D107" s="113">
        <v>0</v>
      </c>
      <c r="E107" s="113">
        <v>0</v>
      </c>
      <c r="F107" s="113">
        <v>323556</v>
      </c>
      <c r="G107" s="113">
        <v>547.59</v>
      </c>
      <c r="H107" s="113">
        <v>0</v>
      </c>
      <c r="I107" s="113">
        <v>0</v>
      </c>
      <c r="J107" s="113">
        <v>0</v>
      </c>
      <c r="K107" s="113">
        <v>0</v>
      </c>
      <c r="L107" s="113">
        <v>339.15</v>
      </c>
      <c r="M107" s="113">
        <v>0</v>
      </c>
      <c r="N107" s="113">
        <v>0</v>
      </c>
      <c r="O107" s="113">
        <v>0</v>
      </c>
      <c r="P107" s="113">
        <v>482.6</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3">
        <v>0</v>
      </c>
      <c r="AK107" s="113">
        <v>0</v>
      </c>
      <c r="AL107" s="113">
        <v>0</v>
      </c>
      <c r="AM107" s="113">
        <f t="shared" si="1"/>
        <v>324925.34000000003</v>
      </c>
      <c r="AP107" s="70"/>
    </row>
    <row r="108" spans="1:42" ht="33" customHeight="1">
      <c r="A108" s="87">
        <v>250</v>
      </c>
      <c r="B108" s="88" t="s">
        <v>776</v>
      </c>
      <c r="C108" s="115" t="s">
        <v>1296</v>
      </c>
      <c r="D108" s="113">
        <v>0</v>
      </c>
      <c r="E108" s="113">
        <v>0</v>
      </c>
      <c r="F108" s="113">
        <v>0</v>
      </c>
      <c r="G108" s="113">
        <v>0</v>
      </c>
      <c r="H108" s="113">
        <v>0</v>
      </c>
      <c r="I108" s="113">
        <v>0</v>
      </c>
      <c r="J108" s="113">
        <v>0</v>
      </c>
      <c r="K108" s="113">
        <v>0</v>
      </c>
      <c r="L108" s="113">
        <v>0</v>
      </c>
      <c r="M108" s="113">
        <v>0</v>
      </c>
      <c r="N108" s="113">
        <v>0</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3">
        <v>0</v>
      </c>
      <c r="AK108" s="113">
        <v>0</v>
      </c>
      <c r="AL108" s="113">
        <v>0</v>
      </c>
      <c r="AM108" s="113">
        <f t="shared" si="1"/>
        <v>0</v>
      </c>
      <c r="AP108" s="70"/>
    </row>
    <row r="109" spans="1:42" ht="33" customHeight="1">
      <c r="A109" s="310">
        <v>251</v>
      </c>
      <c r="B109" s="88" t="s">
        <v>777</v>
      </c>
      <c r="C109" s="89" t="s">
        <v>1332</v>
      </c>
      <c r="D109" s="113">
        <v>0</v>
      </c>
      <c r="E109" s="113">
        <v>0</v>
      </c>
      <c r="F109" s="113">
        <v>5838066.5599999996</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0</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3">
        <v>0</v>
      </c>
      <c r="AK109" s="113">
        <v>0</v>
      </c>
      <c r="AL109" s="113">
        <v>0</v>
      </c>
      <c r="AM109" s="113">
        <f t="shared" si="1"/>
        <v>5838066.5599999996</v>
      </c>
      <c r="AP109" s="70"/>
    </row>
    <row r="110" spans="1:42" ht="33" customHeight="1">
      <c r="A110" s="310">
        <v>253</v>
      </c>
      <c r="B110" s="88" t="s">
        <v>778</v>
      </c>
      <c r="C110" s="89" t="s">
        <v>1334</v>
      </c>
      <c r="D110" s="113">
        <v>0</v>
      </c>
      <c r="E110" s="113">
        <v>4254305</v>
      </c>
      <c r="F110" s="113">
        <v>0</v>
      </c>
      <c r="G110" s="113">
        <v>1431070.98</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150.03</v>
      </c>
      <c r="AB110" s="113">
        <v>159547465.20999998</v>
      </c>
      <c r="AC110" s="113">
        <v>0</v>
      </c>
      <c r="AD110" s="113">
        <v>0</v>
      </c>
      <c r="AE110" s="113">
        <v>0</v>
      </c>
      <c r="AF110" s="113">
        <v>0</v>
      </c>
      <c r="AG110" s="113">
        <v>0</v>
      </c>
      <c r="AH110" s="113">
        <v>0</v>
      </c>
      <c r="AI110" s="113">
        <v>0</v>
      </c>
      <c r="AJ110" s="113">
        <v>0</v>
      </c>
      <c r="AK110" s="113">
        <v>0</v>
      </c>
      <c r="AL110" s="113">
        <v>0</v>
      </c>
      <c r="AM110" s="113">
        <f t="shared" si="1"/>
        <v>165232991.21999997</v>
      </c>
      <c r="AP110" s="70"/>
    </row>
    <row r="111" spans="1:42" ht="33" customHeight="1">
      <c r="A111" s="310">
        <v>254</v>
      </c>
      <c r="B111" s="88" t="s">
        <v>779</v>
      </c>
      <c r="C111" s="89" t="s">
        <v>1326</v>
      </c>
      <c r="D111" s="113">
        <v>0</v>
      </c>
      <c r="E111" s="113">
        <v>0</v>
      </c>
      <c r="F111" s="113">
        <v>0</v>
      </c>
      <c r="G111" s="113">
        <v>148879.78</v>
      </c>
      <c r="H111" s="113">
        <v>0</v>
      </c>
      <c r="I111" s="113">
        <v>0</v>
      </c>
      <c r="J111" s="113">
        <v>0</v>
      </c>
      <c r="K111" s="113">
        <v>0</v>
      </c>
      <c r="L111" s="113">
        <v>0</v>
      </c>
      <c r="M111" s="113">
        <v>0</v>
      </c>
      <c r="N111" s="113">
        <v>0</v>
      </c>
      <c r="O111" s="113">
        <v>0</v>
      </c>
      <c r="P111" s="113">
        <v>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3">
        <v>0</v>
      </c>
      <c r="AK111" s="113">
        <v>0</v>
      </c>
      <c r="AL111" s="113">
        <v>0</v>
      </c>
      <c r="AM111" s="113">
        <f t="shared" si="1"/>
        <v>148879.78</v>
      </c>
      <c r="AP111" s="70"/>
    </row>
    <row r="112" spans="1:42" ht="33" customHeight="1">
      <c r="A112" s="310">
        <v>265</v>
      </c>
      <c r="B112" s="88" t="s">
        <v>780</v>
      </c>
      <c r="C112" s="115" t="s">
        <v>1331</v>
      </c>
      <c r="D112" s="113">
        <v>0</v>
      </c>
      <c r="E112" s="113">
        <v>0</v>
      </c>
      <c r="F112" s="113">
        <v>0</v>
      </c>
      <c r="G112" s="113">
        <v>0</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3">
        <v>0</v>
      </c>
      <c r="AK112" s="113">
        <v>0</v>
      </c>
      <c r="AL112" s="113">
        <v>0</v>
      </c>
      <c r="AM112" s="113">
        <f t="shared" si="1"/>
        <v>0</v>
      </c>
      <c r="AP112" s="70"/>
    </row>
    <row r="113" spans="1:42" ht="33" customHeight="1">
      <c r="A113" s="310">
        <v>266</v>
      </c>
      <c r="B113" s="88" t="s">
        <v>781</v>
      </c>
      <c r="C113" s="115" t="s">
        <v>1331</v>
      </c>
      <c r="D113" s="113">
        <v>0</v>
      </c>
      <c r="E113" s="113">
        <v>0</v>
      </c>
      <c r="F113" s="113">
        <v>2674182</v>
      </c>
      <c r="G113" s="113">
        <v>10550.550000000001</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3">
        <v>0</v>
      </c>
      <c r="AK113" s="113">
        <v>0</v>
      </c>
      <c r="AL113" s="113">
        <v>0</v>
      </c>
      <c r="AM113" s="113">
        <f t="shared" si="1"/>
        <v>2684732.55</v>
      </c>
      <c r="AP113" s="70"/>
    </row>
    <row r="114" spans="1:42" ht="33" customHeight="1">
      <c r="A114" s="310">
        <v>267</v>
      </c>
      <c r="B114" s="88" t="s">
        <v>782</v>
      </c>
      <c r="C114" s="115" t="s">
        <v>1331</v>
      </c>
      <c r="D114" s="113">
        <v>0</v>
      </c>
      <c r="E114" s="113">
        <v>0</v>
      </c>
      <c r="F114" s="113">
        <v>0</v>
      </c>
      <c r="G114" s="113">
        <v>0</v>
      </c>
      <c r="H114" s="113">
        <v>0</v>
      </c>
      <c r="I114" s="113">
        <v>0</v>
      </c>
      <c r="J114" s="113">
        <v>317.36</v>
      </c>
      <c r="K114" s="113">
        <v>0</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3">
        <v>0</v>
      </c>
      <c r="AL114" s="113">
        <v>0</v>
      </c>
      <c r="AM114" s="113">
        <f t="shared" si="1"/>
        <v>317.36</v>
      </c>
      <c r="AP114" s="70"/>
    </row>
    <row r="115" spans="1:42" ht="33" customHeight="1">
      <c r="A115" s="87">
        <v>268</v>
      </c>
      <c r="B115" s="88" t="s">
        <v>783</v>
      </c>
      <c r="C115" s="115" t="s">
        <v>1331</v>
      </c>
      <c r="D115" s="113">
        <v>0</v>
      </c>
      <c r="E115" s="113">
        <v>0</v>
      </c>
      <c r="F115" s="113">
        <v>0</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3">
        <v>0</v>
      </c>
      <c r="AK115" s="113">
        <v>0</v>
      </c>
      <c r="AL115" s="113">
        <v>0</v>
      </c>
      <c r="AM115" s="113">
        <f t="shared" si="1"/>
        <v>0</v>
      </c>
      <c r="AP115" s="70"/>
    </row>
    <row r="116" spans="1:42" ht="33" customHeight="1">
      <c r="A116" s="310">
        <v>269</v>
      </c>
      <c r="B116" s="88" t="s">
        <v>784</v>
      </c>
      <c r="C116" s="115" t="s">
        <v>1331</v>
      </c>
      <c r="D116" s="113">
        <v>0</v>
      </c>
      <c r="E116" s="113">
        <v>0</v>
      </c>
      <c r="F116" s="113">
        <v>65029</v>
      </c>
      <c r="G116" s="113">
        <v>534960.07999999996</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3">
        <v>0</v>
      </c>
      <c r="AK116" s="113">
        <v>0</v>
      </c>
      <c r="AL116" s="113">
        <v>0</v>
      </c>
      <c r="AM116" s="113">
        <f t="shared" si="1"/>
        <v>599989.07999999996</v>
      </c>
      <c r="AP116" s="70"/>
    </row>
    <row r="117" spans="1:42" ht="33" customHeight="1">
      <c r="A117" s="310">
        <v>270</v>
      </c>
      <c r="B117" s="88" t="s">
        <v>785</v>
      </c>
      <c r="C117" s="115" t="s">
        <v>1331</v>
      </c>
      <c r="D117" s="113">
        <v>0</v>
      </c>
      <c r="E117" s="113">
        <v>0</v>
      </c>
      <c r="F117" s="113">
        <v>0</v>
      </c>
      <c r="G117" s="113">
        <v>0</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3">
        <v>0</v>
      </c>
      <c r="AK117" s="113">
        <v>0</v>
      </c>
      <c r="AL117" s="113">
        <v>0</v>
      </c>
      <c r="AM117" s="113">
        <f t="shared" si="1"/>
        <v>0</v>
      </c>
      <c r="AP117" s="70"/>
    </row>
    <row r="118" spans="1:42" ht="33" customHeight="1">
      <c r="A118" s="310">
        <v>271</v>
      </c>
      <c r="B118" s="88" t="s">
        <v>786</v>
      </c>
      <c r="C118" s="115" t="s">
        <v>1331</v>
      </c>
      <c r="D118" s="113">
        <v>0</v>
      </c>
      <c r="E118" s="113">
        <v>0</v>
      </c>
      <c r="F118" s="113">
        <v>0</v>
      </c>
      <c r="G118" s="113">
        <v>23265.489999999998</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3">
        <v>0</v>
      </c>
      <c r="AK118" s="113">
        <v>0</v>
      </c>
      <c r="AL118" s="113">
        <v>0</v>
      </c>
      <c r="AM118" s="113">
        <f t="shared" si="1"/>
        <v>23265.489999999998</v>
      </c>
      <c r="AP118" s="70"/>
    </row>
    <row r="119" spans="1:42" ht="33" customHeight="1">
      <c r="A119" s="87">
        <v>272</v>
      </c>
      <c r="B119" s="88" t="s">
        <v>787</v>
      </c>
      <c r="C119" s="115" t="s">
        <v>1331</v>
      </c>
      <c r="D119" s="113">
        <v>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3">
        <v>0</v>
      </c>
      <c r="AL119" s="113">
        <v>0</v>
      </c>
      <c r="AM119" s="113">
        <f t="shared" si="1"/>
        <v>0</v>
      </c>
      <c r="AP119" s="70"/>
    </row>
    <row r="120" spans="1:42" ht="33" customHeight="1">
      <c r="A120" s="310">
        <v>273</v>
      </c>
      <c r="B120" s="88" t="s">
        <v>788</v>
      </c>
      <c r="C120" s="115" t="s">
        <v>1331</v>
      </c>
      <c r="D120" s="113">
        <v>0</v>
      </c>
      <c r="E120" s="113">
        <v>0</v>
      </c>
      <c r="F120" s="113">
        <v>179414</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3">
        <v>0</v>
      </c>
      <c r="AK120" s="113">
        <v>0</v>
      </c>
      <c r="AL120" s="113">
        <v>0</v>
      </c>
      <c r="AM120" s="113">
        <f t="shared" si="1"/>
        <v>179414</v>
      </c>
      <c r="AP120" s="70"/>
    </row>
    <row r="121" spans="1:42" ht="33" customHeight="1">
      <c r="A121" s="87">
        <v>281</v>
      </c>
      <c r="B121" s="88" t="s">
        <v>789</v>
      </c>
      <c r="C121" s="89" t="s">
        <v>1333</v>
      </c>
      <c r="D121" s="113">
        <v>0</v>
      </c>
      <c r="E121" s="113">
        <v>0</v>
      </c>
      <c r="F121" s="113">
        <v>0</v>
      </c>
      <c r="G121" s="113">
        <v>0</v>
      </c>
      <c r="H121" s="113">
        <v>0</v>
      </c>
      <c r="I121" s="113">
        <v>0</v>
      </c>
      <c r="J121" s="113">
        <v>0</v>
      </c>
      <c r="K121" s="113">
        <v>0</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3">
        <v>0</v>
      </c>
      <c r="AK121" s="113">
        <v>0</v>
      </c>
      <c r="AL121" s="113">
        <v>0</v>
      </c>
      <c r="AM121" s="113">
        <f t="shared" si="1"/>
        <v>0</v>
      </c>
      <c r="AP121" s="70"/>
    </row>
    <row r="122" spans="1:42" ht="33" customHeight="1">
      <c r="A122" s="310">
        <v>283</v>
      </c>
      <c r="B122" s="88" t="s">
        <v>146</v>
      </c>
      <c r="C122" s="115" t="s">
        <v>1331</v>
      </c>
      <c r="D122" s="113">
        <v>0</v>
      </c>
      <c r="E122" s="113">
        <v>0</v>
      </c>
      <c r="F122" s="113">
        <v>2054701.48</v>
      </c>
      <c r="G122" s="113">
        <v>22461.3</v>
      </c>
      <c r="H122" s="113">
        <v>0</v>
      </c>
      <c r="I122" s="113">
        <v>50</v>
      </c>
      <c r="J122" s="113">
        <v>0</v>
      </c>
      <c r="K122" s="113">
        <v>0</v>
      </c>
      <c r="L122" s="113">
        <v>0</v>
      </c>
      <c r="M122" s="113">
        <v>0</v>
      </c>
      <c r="N122" s="113">
        <v>0</v>
      </c>
      <c r="O122" s="113">
        <v>80.739999999999995</v>
      </c>
      <c r="P122" s="113">
        <v>0</v>
      </c>
      <c r="Q122" s="113">
        <v>0</v>
      </c>
      <c r="R122" s="113">
        <v>0</v>
      </c>
      <c r="S122" s="113">
        <v>0</v>
      </c>
      <c r="T122" s="113">
        <v>0</v>
      </c>
      <c r="U122" s="113">
        <v>0</v>
      </c>
      <c r="V122" s="113">
        <v>0</v>
      </c>
      <c r="W122" s="113">
        <v>0</v>
      </c>
      <c r="X122" s="113">
        <v>0</v>
      </c>
      <c r="Y122" s="113">
        <v>0</v>
      </c>
      <c r="Z122" s="113">
        <v>0</v>
      </c>
      <c r="AA122" s="113">
        <v>0</v>
      </c>
      <c r="AB122" s="113">
        <v>0</v>
      </c>
      <c r="AC122" s="113">
        <v>0</v>
      </c>
      <c r="AD122" s="113">
        <v>0</v>
      </c>
      <c r="AE122" s="113">
        <v>0</v>
      </c>
      <c r="AF122" s="113">
        <v>0</v>
      </c>
      <c r="AG122" s="113">
        <v>0</v>
      </c>
      <c r="AH122" s="113">
        <v>0</v>
      </c>
      <c r="AI122" s="113">
        <v>0</v>
      </c>
      <c r="AJ122" s="113">
        <v>0</v>
      </c>
      <c r="AK122" s="113">
        <v>0</v>
      </c>
      <c r="AL122" s="113">
        <v>0</v>
      </c>
      <c r="AM122" s="113">
        <f t="shared" si="1"/>
        <v>2077293.52</v>
      </c>
      <c r="AP122" s="70"/>
    </row>
    <row r="123" spans="1:42" ht="33" customHeight="1">
      <c r="A123" s="310">
        <v>287</v>
      </c>
      <c r="B123" s="88" t="s">
        <v>790</v>
      </c>
      <c r="C123" s="89" t="s">
        <v>1327</v>
      </c>
      <c r="D123" s="113">
        <v>0</v>
      </c>
      <c r="E123" s="113">
        <v>17376.650000000001</v>
      </c>
      <c r="F123" s="113">
        <v>198562.73</v>
      </c>
      <c r="G123" s="113">
        <v>5608205.4399999995</v>
      </c>
      <c r="H123" s="113">
        <v>0</v>
      </c>
      <c r="I123" s="113">
        <v>450</v>
      </c>
      <c r="J123" s="113">
        <v>440724.9</v>
      </c>
      <c r="K123" s="113">
        <v>0</v>
      </c>
      <c r="L123" s="113">
        <v>0</v>
      </c>
      <c r="M123" s="113">
        <v>0</v>
      </c>
      <c r="N123" s="113">
        <v>0</v>
      </c>
      <c r="O123" s="113">
        <v>0</v>
      </c>
      <c r="P123" s="113">
        <v>0</v>
      </c>
      <c r="Q123" s="113">
        <v>0</v>
      </c>
      <c r="R123" s="113">
        <v>0</v>
      </c>
      <c r="S123" s="113">
        <v>0</v>
      </c>
      <c r="T123" s="113">
        <v>0</v>
      </c>
      <c r="U123" s="113">
        <v>0</v>
      </c>
      <c r="V123" s="113">
        <v>0</v>
      </c>
      <c r="W123" s="113">
        <v>0</v>
      </c>
      <c r="X123" s="113">
        <v>0</v>
      </c>
      <c r="Y123" s="113">
        <v>0</v>
      </c>
      <c r="Z123" s="113">
        <v>0</v>
      </c>
      <c r="AA123" s="113">
        <v>0</v>
      </c>
      <c r="AB123" s="113">
        <v>149038429.38999999</v>
      </c>
      <c r="AC123" s="113">
        <v>0</v>
      </c>
      <c r="AD123" s="113">
        <v>0</v>
      </c>
      <c r="AE123" s="113">
        <v>0</v>
      </c>
      <c r="AF123" s="113">
        <v>0</v>
      </c>
      <c r="AG123" s="113">
        <v>0</v>
      </c>
      <c r="AH123" s="113">
        <v>0</v>
      </c>
      <c r="AI123" s="113">
        <v>0</v>
      </c>
      <c r="AJ123" s="113">
        <v>0</v>
      </c>
      <c r="AK123" s="113">
        <v>0</v>
      </c>
      <c r="AL123" s="113">
        <v>0</v>
      </c>
      <c r="AM123" s="113">
        <f t="shared" si="1"/>
        <v>155303749.10999998</v>
      </c>
      <c r="AP123" s="70"/>
    </row>
    <row r="124" spans="1:42" ht="33" customHeight="1">
      <c r="A124" s="310">
        <v>288</v>
      </c>
      <c r="B124" s="88" t="s">
        <v>791</v>
      </c>
      <c r="C124" s="115" t="s">
        <v>1397</v>
      </c>
      <c r="D124" s="113">
        <v>0</v>
      </c>
      <c r="E124" s="113">
        <v>0</v>
      </c>
      <c r="F124" s="113">
        <v>0</v>
      </c>
      <c r="G124" s="113">
        <v>0</v>
      </c>
      <c r="H124" s="113">
        <v>0</v>
      </c>
      <c r="I124" s="113">
        <v>0</v>
      </c>
      <c r="J124" s="113">
        <v>0</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0</v>
      </c>
      <c r="AB124" s="113">
        <v>0</v>
      </c>
      <c r="AC124" s="113">
        <v>0</v>
      </c>
      <c r="AD124" s="113">
        <v>0</v>
      </c>
      <c r="AE124" s="113">
        <v>0</v>
      </c>
      <c r="AF124" s="113">
        <v>0</v>
      </c>
      <c r="AG124" s="113">
        <v>0</v>
      </c>
      <c r="AH124" s="113">
        <v>0</v>
      </c>
      <c r="AI124" s="113">
        <v>0</v>
      </c>
      <c r="AJ124" s="113">
        <v>0</v>
      </c>
      <c r="AK124" s="113">
        <v>0</v>
      </c>
      <c r="AL124" s="113">
        <v>0</v>
      </c>
      <c r="AM124" s="113">
        <f t="shared" si="1"/>
        <v>0</v>
      </c>
      <c r="AP124" s="70"/>
    </row>
    <row r="125" spans="1:42" ht="33" customHeight="1">
      <c r="A125" s="87">
        <v>289</v>
      </c>
      <c r="B125" s="88" t="s">
        <v>792</v>
      </c>
      <c r="C125" s="89" t="s">
        <v>1328</v>
      </c>
      <c r="D125" s="113">
        <v>0</v>
      </c>
      <c r="E125" s="113">
        <v>0</v>
      </c>
      <c r="F125" s="113">
        <v>0</v>
      </c>
      <c r="G125" s="113">
        <v>0</v>
      </c>
      <c r="H125" s="113">
        <v>0</v>
      </c>
      <c r="I125" s="113">
        <v>0</v>
      </c>
      <c r="J125" s="113">
        <v>0</v>
      </c>
      <c r="K125" s="113">
        <v>0</v>
      </c>
      <c r="L125" s="113">
        <v>0</v>
      </c>
      <c r="M125" s="113">
        <v>0</v>
      </c>
      <c r="N125" s="113">
        <v>0</v>
      </c>
      <c r="O125" s="113">
        <v>0</v>
      </c>
      <c r="P125" s="113">
        <v>0</v>
      </c>
      <c r="Q125" s="113">
        <v>0</v>
      </c>
      <c r="R125" s="113">
        <v>0</v>
      </c>
      <c r="S125" s="113">
        <v>0</v>
      </c>
      <c r="T125" s="113">
        <v>0</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3">
        <v>0</v>
      </c>
      <c r="AK125" s="113">
        <v>0</v>
      </c>
      <c r="AL125" s="113">
        <v>0</v>
      </c>
      <c r="AM125" s="113">
        <f t="shared" si="1"/>
        <v>0</v>
      </c>
      <c r="AP125" s="70"/>
    </row>
    <row r="126" spans="1:42" ht="33" customHeight="1">
      <c r="A126" s="310">
        <v>290</v>
      </c>
      <c r="B126" s="88" t="s">
        <v>793</v>
      </c>
      <c r="C126" s="115" t="s">
        <v>1331</v>
      </c>
      <c r="D126" s="113">
        <v>0</v>
      </c>
      <c r="E126" s="113">
        <v>3863.06</v>
      </c>
      <c r="F126" s="113">
        <v>0</v>
      </c>
      <c r="G126" s="113">
        <v>162961.74</v>
      </c>
      <c r="H126" s="113">
        <v>0</v>
      </c>
      <c r="I126" s="113">
        <v>0</v>
      </c>
      <c r="J126" s="113">
        <v>0</v>
      </c>
      <c r="K126" s="113">
        <v>0</v>
      </c>
      <c r="L126" s="113">
        <v>0</v>
      </c>
      <c r="M126" s="113">
        <v>0</v>
      </c>
      <c r="N126" s="113">
        <v>0</v>
      </c>
      <c r="O126" s="113">
        <v>0</v>
      </c>
      <c r="P126" s="113">
        <v>0</v>
      </c>
      <c r="Q126" s="113">
        <v>738737.68</v>
      </c>
      <c r="R126" s="113">
        <v>0</v>
      </c>
      <c r="S126" s="113">
        <v>0</v>
      </c>
      <c r="T126" s="113">
        <v>0</v>
      </c>
      <c r="U126" s="113">
        <v>0</v>
      </c>
      <c r="V126" s="113">
        <v>0</v>
      </c>
      <c r="W126" s="113">
        <v>0</v>
      </c>
      <c r="X126" s="113">
        <v>0</v>
      </c>
      <c r="Y126" s="113">
        <v>0</v>
      </c>
      <c r="Z126" s="113">
        <v>0</v>
      </c>
      <c r="AA126" s="113">
        <v>0</v>
      </c>
      <c r="AB126" s="113">
        <v>0</v>
      </c>
      <c r="AC126" s="113">
        <v>0</v>
      </c>
      <c r="AD126" s="113">
        <v>0</v>
      </c>
      <c r="AE126" s="113">
        <v>0</v>
      </c>
      <c r="AF126" s="113">
        <v>0</v>
      </c>
      <c r="AG126" s="113">
        <v>0</v>
      </c>
      <c r="AH126" s="113">
        <v>0</v>
      </c>
      <c r="AI126" s="113">
        <v>0</v>
      </c>
      <c r="AJ126" s="113">
        <v>0</v>
      </c>
      <c r="AK126" s="113">
        <v>0</v>
      </c>
      <c r="AL126" s="113">
        <v>0</v>
      </c>
      <c r="AM126" s="113">
        <f t="shared" si="1"/>
        <v>905562.48</v>
      </c>
      <c r="AP126" s="70"/>
    </row>
    <row r="127" spans="1:42" ht="33" customHeight="1">
      <c r="A127" s="310">
        <v>291</v>
      </c>
      <c r="B127" s="88" t="s">
        <v>794</v>
      </c>
      <c r="C127" s="89" t="s">
        <v>1333</v>
      </c>
      <c r="D127" s="113">
        <v>1034620.81</v>
      </c>
      <c r="E127" s="113">
        <v>3977181</v>
      </c>
      <c r="F127" s="113">
        <v>149601194.88000005</v>
      </c>
      <c r="G127" s="113">
        <v>12800300.939999998</v>
      </c>
      <c r="H127" s="113">
        <v>0</v>
      </c>
      <c r="I127" s="113">
        <v>2200</v>
      </c>
      <c r="J127" s="113">
        <v>27979616.619999997</v>
      </c>
      <c r="K127" s="113">
        <v>0</v>
      </c>
      <c r="L127" s="113">
        <v>2707.0599999999995</v>
      </c>
      <c r="M127" s="113">
        <v>0</v>
      </c>
      <c r="N127" s="113">
        <v>0</v>
      </c>
      <c r="O127" s="113">
        <v>0</v>
      </c>
      <c r="P127" s="113">
        <v>0</v>
      </c>
      <c r="Q127" s="113">
        <v>0</v>
      </c>
      <c r="R127" s="113">
        <v>0</v>
      </c>
      <c r="S127" s="113">
        <v>0</v>
      </c>
      <c r="T127" s="113">
        <v>0</v>
      </c>
      <c r="U127" s="113">
        <v>0</v>
      </c>
      <c r="V127" s="113">
        <v>0</v>
      </c>
      <c r="W127" s="113">
        <v>21446000</v>
      </c>
      <c r="X127" s="113">
        <v>0</v>
      </c>
      <c r="Y127" s="113">
        <v>720.3</v>
      </c>
      <c r="Z127" s="113">
        <v>0</v>
      </c>
      <c r="AA127" s="113">
        <v>0</v>
      </c>
      <c r="AB127" s="113">
        <v>252372953.78999999</v>
      </c>
      <c r="AC127" s="113">
        <v>0</v>
      </c>
      <c r="AD127" s="113">
        <v>0</v>
      </c>
      <c r="AE127" s="113">
        <v>0</v>
      </c>
      <c r="AF127" s="113">
        <v>0</v>
      </c>
      <c r="AG127" s="113">
        <v>0</v>
      </c>
      <c r="AH127" s="113">
        <v>0</v>
      </c>
      <c r="AI127" s="113">
        <v>0</v>
      </c>
      <c r="AJ127" s="113">
        <v>0</v>
      </c>
      <c r="AK127" s="113">
        <v>0</v>
      </c>
      <c r="AL127" s="113">
        <v>0</v>
      </c>
      <c r="AM127" s="113">
        <f t="shared" si="1"/>
        <v>469217495.4000001</v>
      </c>
      <c r="AP127" s="70"/>
    </row>
    <row r="128" spans="1:42" ht="33" customHeight="1">
      <c r="A128" s="310">
        <v>292</v>
      </c>
      <c r="B128" s="88" t="s">
        <v>152</v>
      </c>
      <c r="C128" s="89" t="s">
        <v>1332</v>
      </c>
      <c r="D128" s="113">
        <v>0</v>
      </c>
      <c r="E128" s="113">
        <v>271.10000000000002</v>
      </c>
      <c r="F128" s="113">
        <v>488068.28</v>
      </c>
      <c r="G128" s="113">
        <v>14867.91</v>
      </c>
      <c r="H128" s="113">
        <v>0</v>
      </c>
      <c r="I128" s="113">
        <v>0</v>
      </c>
      <c r="J128" s="113">
        <v>176.4</v>
      </c>
      <c r="K128" s="113">
        <v>0</v>
      </c>
      <c r="L128" s="113">
        <v>0</v>
      </c>
      <c r="M128" s="113">
        <v>0</v>
      </c>
      <c r="N128" s="113">
        <v>0</v>
      </c>
      <c r="O128" s="113">
        <v>0</v>
      </c>
      <c r="P128" s="113">
        <v>0</v>
      </c>
      <c r="Q128" s="113">
        <v>1833</v>
      </c>
      <c r="R128" s="113">
        <v>0</v>
      </c>
      <c r="S128" s="113">
        <v>0</v>
      </c>
      <c r="T128" s="113">
        <v>0</v>
      </c>
      <c r="U128" s="113">
        <v>0</v>
      </c>
      <c r="V128" s="113">
        <v>0</v>
      </c>
      <c r="W128" s="113">
        <v>0</v>
      </c>
      <c r="X128" s="113">
        <v>0</v>
      </c>
      <c r="Y128" s="113">
        <v>0</v>
      </c>
      <c r="Z128" s="113">
        <v>0</v>
      </c>
      <c r="AA128" s="113">
        <v>0</v>
      </c>
      <c r="AB128" s="113">
        <v>0</v>
      </c>
      <c r="AC128" s="113">
        <v>0</v>
      </c>
      <c r="AD128" s="113">
        <v>0</v>
      </c>
      <c r="AE128" s="113">
        <v>0</v>
      </c>
      <c r="AF128" s="113">
        <v>0</v>
      </c>
      <c r="AG128" s="113">
        <v>0</v>
      </c>
      <c r="AH128" s="113">
        <v>0</v>
      </c>
      <c r="AI128" s="113">
        <v>0</v>
      </c>
      <c r="AJ128" s="113">
        <v>0</v>
      </c>
      <c r="AK128" s="113">
        <v>0</v>
      </c>
      <c r="AL128" s="113">
        <v>0</v>
      </c>
      <c r="AM128" s="113">
        <f t="shared" si="1"/>
        <v>505216.69</v>
      </c>
      <c r="AP128" s="70"/>
    </row>
    <row r="129" spans="1:42" ht="33" customHeight="1">
      <c r="A129" s="310">
        <v>293</v>
      </c>
      <c r="B129" s="88" t="s">
        <v>795</v>
      </c>
      <c r="C129" s="89" t="s">
        <v>1332</v>
      </c>
      <c r="D129" s="113">
        <v>0</v>
      </c>
      <c r="E129" s="113">
        <v>0</v>
      </c>
      <c r="F129" s="113">
        <v>108578.7</v>
      </c>
      <c r="G129" s="113">
        <v>1279</v>
      </c>
      <c r="H129" s="113">
        <v>0</v>
      </c>
      <c r="I129" s="113">
        <v>0</v>
      </c>
      <c r="J129" s="113">
        <v>0</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3">
        <v>0</v>
      </c>
      <c r="AK129" s="113">
        <v>0</v>
      </c>
      <c r="AL129" s="113">
        <v>0</v>
      </c>
      <c r="AM129" s="113">
        <f t="shared" si="1"/>
        <v>109857.7</v>
      </c>
      <c r="AP129" s="70"/>
    </row>
    <row r="130" spans="1:42" ht="33" customHeight="1">
      <c r="A130" s="87">
        <v>294</v>
      </c>
      <c r="B130" s="88" t="s">
        <v>154</v>
      </c>
      <c r="C130" s="115" t="s">
        <v>1296</v>
      </c>
      <c r="D130" s="113">
        <v>0</v>
      </c>
      <c r="E130" s="113">
        <v>0</v>
      </c>
      <c r="F130" s="113">
        <v>0</v>
      </c>
      <c r="G130" s="113">
        <v>0</v>
      </c>
      <c r="H130" s="113">
        <v>0</v>
      </c>
      <c r="I130" s="113">
        <v>0</v>
      </c>
      <c r="J130" s="113">
        <v>0</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3">
        <v>0</v>
      </c>
      <c r="AK130" s="113">
        <v>0</v>
      </c>
      <c r="AL130" s="113">
        <v>0</v>
      </c>
      <c r="AM130" s="113">
        <f t="shared" si="1"/>
        <v>0</v>
      </c>
      <c r="AP130" s="70"/>
    </row>
    <row r="131" spans="1:42" ht="33" customHeight="1">
      <c r="A131" s="87">
        <v>295</v>
      </c>
      <c r="B131" s="88" t="s">
        <v>155</v>
      </c>
      <c r="C131" s="115" t="s">
        <v>1296</v>
      </c>
      <c r="D131" s="113">
        <v>0</v>
      </c>
      <c r="E131" s="113">
        <v>0</v>
      </c>
      <c r="F131" s="113">
        <v>0</v>
      </c>
      <c r="G131" s="113">
        <v>0</v>
      </c>
      <c r="H131" s="113">
        <v>0</v>
      </c>
      <c r="I131" s="113">
        <v>0</v>
      </c>
      <c r="J131" s="113">
        <v>0</v>
      </c>
      <c r="K131" s="113">
        <v>0</v>
      </c>
      <c r="L131" s="113">
        <v>0</v>
      </c>
      <c r="M131" s="113">
        <v>0</v>
      </c>
      <c r="N131" s="113">
        <v>0</v>
      </c>
      <c r="O131" s="113">
        <v>0</v>
      </c>
      <c r="P131" s="113">
        <v>0</v>
      </c>
      <c r="Q131" s="113">
        <v>0</v>
      </c>
      <c r="R131" s="113">
        <v>0</v>
      </c>
      <c r="S131" s="113">
        <v>0</v>
      </c>
      <c r="T131" s="113">
        <v>0</v>
      </c>
      <c r="U131" s="113">
        <v>0</v>
      </c>
      <c r="V131" s="113">
        <v>0</v>
      </c>
      <c r="W131" s="113">
        <v>0</v>
      </c>
      <c r="X131" s="113">
        <v>0</v>
      </c>
      <c r="Y131" s="113">
        <v>0</v>
      </c>
      <c r="Z131" s="113">
        <v>0</v>
      </c>
      <c r="AA131" s="113">
        <v>0</v>
      </c>
      <c r="AB131" s="113">
        <v>0</v>
      </c>
      <c r="AC131" s="113">
        <v>0</v>
      </c>
      <c r="AD131" s="113">
        <v>0</v>
      </c>
      <c r="AE131" s="113">
        <v>0</v>
      </c>
      <c r="AF131" s="113">
        <v>0</v>
      </c>
      <c r="AG131" s="113">
        <v>0</v>
      </c>
      <c r="AH131" s="113">
        <v>0</v>
      </c>
      <c r="AI131" s="113">
        <v>0</v>
      </c>
      <c r="AJ131" s="113">
        <v>0</v>
      </c>
      <c r="AK131" s="113">
        <v>0</v>
      </c>
      <c r="AL131" s="113">
        <v>0</v>
      </c>
      <c r="AM131" s="113">
        <f t="shared" si="1"/>
        <v>0</v>
      </c>
      <c r="AP131" s="70"/>
    </row>
    <row r="132" spans="1:42" ht="33" customHeight="1">
      <c r="A132" s="87">
        <v>296</v>
      </c>
      <c r="B132" s="88" t="s">
        <v>156</v>
      </c>
      <c r="C132" s="115" t="s">
        <v>1296</v>
      </c>
      <c r="D132" s="113">
        <v>0</v>
      </c>
      <c r="E132" s="113">
        <v>0</v>
      </c>
      <c r="F132" s="113">
        <v>0</v>
      </c>
      <c r="G132" s="113">
        <v>0</v>
      </c>
      <c r="H132" s="113">
        <v>0</v>
      </c>
      <c r="I132" s="113">
        <v>0</v>
      </c>
      <c r="J132" s="113">
        <v>0</v>
      </c>
      <c r="K132" s="113">
        <v>0</v>
      </c>
      <c r="L132" s="113">
        <v>0</v>
      </c>
      <c r="M132" s="113">
        <v>0</v>
      </c>
      <c r="N132" s="113">
        <v>0</v>
      </c>
      <c r="O132" s="113">
        <v>0</v>
      </c>
      <c r="P132" s="113">
        <v>0</v>
      </c>
      <c r="Q132" s="113">
        <v>0</v>
      </c>
      <c r="R132" s="113">
        <v>0</v>
      </c>
      <c r="S132" s="113">
        <v>0</v>
      </c>
      <c r="T132" s="113">
        <v>0</v>
      </c>
      <c r="U132" s="113">
        <v>0</v>
      </c>
      <c r="V132" s="113">
        <v>0</v>
      </c>
      <c r="W132" s="113">
        <v>0</v>
      </c>
      <c r="X132" s="113">
        <v>0</v>
      </c>
      <c r="Y132" s="113">
        <v>0</v>
      </c>
      <c r="Z132" s="113">
        <v>0</v>
      </c>
      <c r="AA132" s="113">
        <v>0</v>
      </c>
      <c r="AB132" s="113">
        <v>0</v>
      </c>
      <c r="AC132" s="113">
        <v>0</v>
      </c>
      <c r="AD132" s="113">
        <v>0</v>
      </c>
      <c r="AE132" s="113">
        <v>0</v>
      </c>
      <c r="AF132" s="113">
        <v>0</v>
      </c>
      <c r="AG132" s="113">
        <v>0</v>
      </c>
      <c r="AH132" s="113">
        <v>0</v>
      </c>
      <c r="AI132" s="113">
        <v>0</v>
      </c>
      <c r="AJ132" s="113">
        <v>0</v>
      </c>
      <c r="AK132" s="113">
        <v>0</v>
      </c>
      <c r="AL132" s="113">
        <v>0</v>
      </c>
      <c r="AM132" s="113">
        <f t="shared" si="1"/>
        <v>0</v>
      </c>
      <c r="AP132" s="70"/>
    </row>
    <row r="133" spans="1:42" ht="33" customHeight="1">
      <c r="A133" s="87">
        <v>297</v>
      </c>
      <c r="B133" s="88" t="s">
        <v>796</v>
      </c>
      <c r="C133" s="115" t="s">
        <v>1296</v>
      </c>
      <c r="D133" s="113">
        <v>0</v>
      </c>
      <c r="E133" s="113">
        <v>0</v>
      </c>
      <c r="F133" s="113">
        <v>0</v>
      </c>
      <c r="G133" s="113">
        <v>0</v>
      </c>
      <c r="H133" s="113">
        <v>0</v>
      </c>
      <c r="I133" s="113">
        <v>0</v>
      </c>
      <c r="J133" s="113">
        <v>0</v>
      </c>
      <c r="K133" s="113">
        <v>0</v>
      </c>
      <c r="L133" s="113">
        <v>0</v>
      </c>
      <c r="M133" s="113">
        <v>0</v>
      </c>
      <c r="N133" s="113">
        <v>0</v>
      </c>
      <c r="O133" s="113">
        <v>0</v>
      </c>
      <c r="P133" s="113">
        <v>0</v>
      </c>
      <c r="Q133" s="113">
        <v>0</v>
      </c>
      <c r="R133" s="113">
        <v>0</v>
      </c>
      <c r="S133" s="113">
        <v>0</v>
      </c>
      <c r="T133" s="113">
        <v>0</v>
      </c>
      <c r="U133" s="113">
        <v>0</v>
      </c>
      <c r="V133" s="113">
        <v>0</v>
      </c>
      <c r="W133" s="113">
        <v>0</v>
      </c>
      <c r="X133" s="113">
        <v>0</v>
      </c>
      <c r="Y133" s="113">
        <v>0</v>
      </c>
      <c r="Z133" s="113">
        <v>0</v>
      </c>
      <c r="AA133" s="113">
        <v>0</v>
      </c>
      <c r="AB133" s="113">
        <v>0</v>
      </c>
      <c r="AC133" s="113">
        <v>0</v>
      </c>
      <c r="AD133" s="113">
        <v>0</v>
      </c>
      <c r="AE133" s="113">
        <v>0</v>
      </c>
      <c r="AF133" s="113">
        <v>0</v>
      </c>
      <c r="AG133" s="113">
        <v>0</v>
      </c>
      <c r="AH133" s="113">
        <v>0</v>
      </c>
      <c r="AI133" s="113">
        <v>0</v>
      </c>
      <c r="AJ133" s="113">
        <v>0</v>
      </c>
      <c r="AK133" s="113">
        <v>0</v>
      </c>
      <c r="AL133" s="113">
        <v>0</v>
      </c>
      <c r="AM133" s="113">
        <f t="shared" si="1"/>
        <v>0</v>
      </c>
      <c r="AP133" s="70"/>
    </row>
    <row r="134" spans="1:42" ht="33" customHeight="1">
      <c r="A134" s="87">
        <v>298</v>
      </c>
      <c r="B134" s="88" t="s">
        <v>797</v>
      </c>
      <c r="C134" s="115" t="s">
        <v>1397</v>
      </c>
      <c r="D134" s="113">
        <v>0</v>
      </c>
      <c r="E134" s="113">
        <v>0</v>
      </c>
      <c r="F134" s="113">
        <v>0</v>
      </c>
      <c r="G134" s="113">
        <v>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3">
        <v>0</v>
      </c>
      <c r="AK134" s="113">
        <v>0</v>
      </c>
      <c r="AL134" s="113">
        <v>0</v>
      </c>
      <c r="AM134" s="113">
        <f t="shared" si="1"/>
        <v>0</v>
      </c>
      <c r="AP134" s="70"/>
    </row>
    <row r="135" spans="1:42" ht="33" customHeight="1">
      <c r="A135" s="310">
        <v>299</v>
      </c>
      <c r="B135" s="88" t="s">
        <v>798</v>
      </c>
      <c r="C135" s="115" t="s">
        <v>1397</v>
      </c>
      <c r="D135" s="113">
        <v>0</v>
      </c>
      <c r="E135" s="113">
        <v>0</v>
      </c>
      <c r="F135" s="113">
        <v>0</v>
      </c>
      <c r="G135" s="113">
        <v>675655.03999999992</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3">
        <v>0</v>
      </c>
      <c r="AK135" s="113">
        <v>0</v>
      </c>
      <c r="AL135" s="113">
        <v>0</v>
      </c>
      <c r="AM135" s="113">
        <f t="shared" si="1"/>
        <v>675655.03999999992</v>
      </c>
      <c r="AP135" s="70"/>
    </row>
    <row r="136" spans="1:42" ht="33" customHeight="1">
      <c r="A136" s="87">
        <v>300</v>
      </c>
      <c r="B136" s="88" t="s">
        <v>799</v>
      </c>
      <c r="C136" s="115" t="s">
        <v>1397</v>
      </c>
      <c r="D136" s="113">
        <v>0</v>
      </c>
      <c r="E136" s="113">
        <v>0</v>
      </c>
      <c r="F136" s="113">
        <v>0</v>
      </c>
      <c r="G136" s="113">
        <v>0</v>
      </c>
      <c r="H136" s="113">
        <v>0</v>
      </c>
      <c r="I136" s="113">
        <v>0</v>
      </c>
      <c r="J136" s="113">
        <v>0</v>
      </c>
      <c r="K136" s="113">
        <v>0</v>
      </c>
      <c r="L136" s="113">
        <v>0</v>
      </c>
      <c r="M136" s="113">
        <v>0</v>
      </c>
      <c r="N136" s="113">
        <v>0</v>
      </c>
      <c r="O136" s="113">
        <v>0</v>
      </c>
      <c r="P136" s="113">
        <v>0</v>
      </c>
      <c r="Q136" s="113">
        <v>0</v>
      </c>
      <c r="R136" s="113">
        <v>0</v>
      </c>
      <c r="S136" s="113">
        <v>0</v>
      </c>
      <c r="T136" s="113">
        <v>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3">
        <v>0</v>
      </c>
      <c r="AK136" s="113">
        <v>0</v>
      </c>
      <c r="AL136" s="113">
        <v>0</v>
      </c>
      <c r="AM136" s="113">
        <f t="shared" si="1"/>
        <v>0</v>
      </c>
      <c r="AP136" s="70"/>
    </row>
    <row r="137" spans="1:42" ht="33" customHeight="1">
      <c r="A137" s="87">
        <v>301</v>
      </c>
      <c r="B137" s="88" t="s">
        <v>800</v>
      </c>
      <c r="C137" s="115" t="s">
        <v>1397</v>
      </c>
      <c r="D137" s="113">
        <v>0</v>
      </c>
      <c r="E137" s="113">
        <v>0</v>
      </c>
      <c r="F137" s="113">
        <v>0</v>
      </c>
      <c r="G137" s="113">
        <v>300000</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3">
        <v>0</v>
      </c>
      <c r="AK137" s="113">
        <v>0</v>
      </c>
      <c r="AL137" s="113">
        <v>0</v>
      </c>
      <c r="AM137" s="113">
        <f t="shared" si="1"/>
        <v>300000</v>
      </c>
      <c r="AP137" s="70"/>
    </row>
    <row r="138" spans="1:42" ht="33" customHeight="1">
      <c r="A138" s="87">
        <v>302</v>
      </c>
      <c r="B138" s="88" t="s">
        <v>801</v>
      </c>
      <c r="C138" s="115" t="s">
        <v>1397</v>
      </c>
      <c r="D138" s="113">
        <v>0</v>
      </c>
      <c r="E138" s="113">
        <v>0</v>
      </c>
      <c r="F138" s="113">
        <v>0</v>
      </c>
      <c r="G138" s="113">
        <v>0</v>
      </c>
      <c r="H138" s="113">
        <v>0</v>
      </c>
      <c r="I138" s="113">
        <v>0</v>
      </c>
      <c r="J138" s="113">
        <v>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3">
        <v>0</v>
      </c>
      <c r="AK138" s="113">
        <v>0</v>
      </c>
      <c r="AL138" s="113">
        <v>0</v>
      </c>
      <c r="AM138" s="113">
        <f t="shared" si="1"/>
        <v>0</v>
      </c>
      <c r="AP138" s="70"/>
    </row>
    <row r="139" spans="1:42" ht="33" customHeight="1">
      <c r="A139" s="87">
        <v>303</v>
      </c>
      <c r="B139" s="88" t="s">
        <v>802</v>
      </c>
      <c r="C139" s="115" t="s">
        <v>1397</v>
      </c>
      <c r="D139" s="113">
        <v>0</v>
      </c>
      <c r="E139" s="113">
        <v>0</v>
      </c>
      <c r="F139" s="113">
        <v>0</v>
      </c>
      <c r="G139" s="113">
        <v>0</v>
      </c>
      <c r="H139" s="113">
        <v>0</v>
      </c>
      <c r="I139" s="113">
        <v>0</v>
      </c>
      <c r="J139" s="113">
        <v>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3">
        <v>0</v>
      </c>
      <c r="AK139" s="113">
        <v>0</v>
      </c>
      <c r="AL139" s="113">
        <v>0</v>
      </c>
      <c r="AM139" s="113">
        <f t="shared" ref="AM139:AM202" si="2">SUM(D139:AL139)</f>
        <v>0</v>
      </c>
      <c r="AP139" s="70"/>
    </row>
    <row r="140" spans="1:42" ht="33" customHeight="1">
      <c r="A140" s="87">
        <v>304</v>
      </c>
      <c r="B140" s="88" t="s">
        <v>803</v>
      </c>
      <c r="C140" s="115" t="s">
        <v>1397</v>
      </c>
      <c r="D140" s="113">
        <v>0</v>
      </c>
      <c r="E140" s="113">
        <v>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3">
        <v>0</v>
      </c>
      <c r="AK140" s="113">
        <v>0</v>
      </c>
      <c r="AL140" s="113">
        <v>0</v>
      </c>
      <c r="AM140" s="113">
        <f t="shared" si="2"/>
        <v>0</v>
      </c>
      <c r="AP140" s="70"/>
    </row>
    <row r="141" spans="1:42" ht="33" customHeight="1">
      <c r="A141" s="87">
        <v>305</v>
      </c>
      <c r="B141" s="88" t="s">
        <v>804</v>
      </c>
      <c r="C141" s="115" t="s">
        <v>1397</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3">
        <v>0</v>
      </c>
      <c r="AK141" s="113">
        <v>0</v>
      </c>
      <c r="AL141" s="113">
        <v>0</v>
      </c>
      <c r="AM141" s="113">
        <f t="shared" si="2"/>
        <v>0</v>
      </c>
      <c r="AP141" s="70"/>
    </row>
    <row r="142" spans="1:42" ht="33" customHeight="1">
      <c r="A142" s="87">
        <v>306</v>
      </c>
      <c r="B142" s="88" t="s">
        <v>805</v>
      </c>
      <c r="C142" s="115" t="s">
        <v>1397</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3">
        <v>0</v>
      </c>
      <c r="AK142" s="113">
        <v>0</v>
      </c>
      <c r="AL142" s="113">
        <v>0</v>
      </c>
      <c r="AM142" s="113">
        <f t="shared" si="2"/>
        <v>0</v>
      </c>
      <c r="AP142" s="70"/>
    </row>
    <row r="143" spans="1:42" ht="33" customHeight="1">
      <c r="A143" s="87">
        <v>309</v>
      </c>
      <c r="B143" s="88" t="s">
        <v>806</v>
      </c>
      <c r="C143" s="89" t="s">
        <v>1329</v>
      </c>
      <c r="D143" s="113">
        <v>0</v>
      </c>
      <c r="E143" s="113">
        <v>0</v>
      </c>
      <c r="F143" s="113">
        <v>0</v>
      </c>
      <c r="G143" s="113">
        <v>0</v>
      </c>
      <c r="H143" s="113">
        <v>0</v>
      </c>
      <c r="I143" s="113">
        <v>0</v>
      </c>
      <c r="J143" s="113">
        <v>0</v>
      </c>
      <c r="K143" s="113">
        <v>0</v>
      </c>
      <c r="L143" s="113">
        <v>0</v>
      </c>
      <c r="M143" s="113">
        <v>0</v>
      </c>
      <c r="N143" s="113">
        <v>0</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3">
        <v>0</v>
      </c>
      <c r="AK143" s="113">
        <v>0</v>
      </c>
      <c r="AL143" s="113">
        <v>0</v>
      </c>
      <c r="AM143" s="113">
        <f t="shared" si="2"/>
        <v>0</v>
      </c>
      <c r="AP143" s="70"/>
    </row>
    <row r="144" spans="1:42" ht="33" customHeight="1">
      <c r="A144" s="310">
        <v>310</v>
      </c>
      <c r="B144" s="88" t="s">
        <v>807</v>
      </c>
      <c r="C144" s="89" t="s">
        <v>1335</v>
      </c>
      <c r="D144" s="113">
        <v>0</v>
      </c>
      <c r="E144" s="113">
        <v>0</v>
      </c>
      <c r="F144" s="113">
        <v>287379869.37</v>
      </c>
      <c r="G144" s="113">
        <v>3780207.9999999991</v>
      </c>
      <c r="H144" s="113">
        <v>0</v>
      </c>
      <c r="I144" s="113">
        <v>0</v>
      </c>
      <c r="J144" s="113">
        <v>0</v>
      </c>
      <c r="K144" s="113">
        <v>0</v>
      </c>
      <c r="L144" s="113">
        <v>4612.34</v>
      </c>
      <c r="M144" s="113">
        <v>0</v>
      </c>
      <c r="N144" s="113">
        <v>0</v>
      </c>
      <c r="O144" s="113">
        <v>0</v>
      </c>
      <c r="P144" s="113">
        <v>42771.18</v>
      </c>
      <c r="Q144" s="113">
        <v>4471.2</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3">
        <v>0</v>
      </c>
      <c r="AK144" s="113">
        <v>0</v>
      </c>
      <c r="AL144" s="113">
        <v>0</v>
      </c>
      <c r="AM144" s="113">
        <f t="shared" si="2"/>
        <v>291211932.08999997</v>
      </c>
      <c r="AP144" s="70"/>
    </row>
    <row r="145" spans="1:42" ht="33" customHeight="1">
      <c r="A145" s="310">
        <v>311</v>
      </c>
      <c r="B145" s="88" t="s">
        <v>808</v>
      </c>
      <c r="C145" s="89" t="s">
        <v>1335</v>
      </c>
      <c r="D145" s="113">
        <v>0</v>
      </c>
      <c r="E145" s="113">
        <v>0</v>
      </c>
      <c r="F145" s="113">
        <v>0</v>
      </c>
      <c r="G145" s="113">
        <v>0</v>
      </c>
      <c r="H145" s="113">
        <v>0</v>
      </c>
      <c r="I145" s="113">
        <v>0</v>
      </c>
      <c r="J145" s="113">
        <v>0</v>
      </c>
      <c r="K145" s="113">
        <v>0</v>
      </c>
      <c r="L145" s="113">
        <v>0</v>
      </c>
      <c r="M145" s="113">
        <v>0</v>
      </c>
      <c r="N145" s="113">
        <v>0</v>
      </c>
      <c r="O145" s="113">
        <v>0</v>
      </c>
      <c r="P145" s="113">
        <v>0</v>
      </c>
      <c r="Q145" s="113">
        <v>0</v>
      </c>
      <c r="R145" s="113">
        <v>0</v>
      </c>
      <c r="S145" s="113">
        <v>0</v>
      </c>
      <c r="T145" s="113">
        <v>0</v>
      </c>
      <c r="U145" s="113">
        <v>0</v>
      </c>
      <c r="V145" s="113">
        <v>33207.47</v>
      </c>
      <c r="W145" s="113">
        <v>0</v>
      </c>
      <c r="X145" s="113">
        <v>0</v>
      </c>
      <c r="Y145" s="113">
        <v>0</v>
      </c>
      <c r="Z145" s="113">
        <v>0</v>
      </c>
      <c r="AA145" s="113">
        <v>0</v>
      </c>
      <c r="AB145" s="113">
        <v>0</v>
      </c>
      <c r="AC145" s="113">
        <v>0</v>
      </c>
      <c r="AD145" s="113">
        <v>0</v>
      </c>
      <c r="AE145" s="113">
        <v>0</v>
      </c>
      <c r="AF145" s="113">
        <v>0</v>
      </c>
      <c r="AG145" s="113">
        <v>0</v>
      </c>
      <c r="AH145" s="113">
        <v>0</v>
      </c>
      <c r="AI145" s="113">
        <v>0</v>
      </c>
      <c r="AJ145" s="113">
        <v>0</v>
      </c>
      <c r="AK145" s="113">
        <v>0</v>
      </c>
      <c r="AL145" s="113">
        <v>0</v>
      </c>
      <c r="AM145" s="113">
        <f t="shared" si="2"/>
        <v>33207.47</v>
      </c>
      <c r="AP145" s="70"/>
    </row>
    <row r="146" spans="1:42" ht="33" customHeight="1">
      <c r="A146" s="310">
        <v>312</v>
      </c>
      <c r="B146" s="88" t="s">
        <v>809</v>
      </c>
      <c r="C146" s="89" t="s">
        <v>1332</v>
      </c>
      <c r="D146" s="113">
        <v>131749.51999999999</v>
      </c>
      <c r="E146" s="113">
        <v>0</v>
      </c>
      <c r="F146" s="113">
        <v>40767185.419999994</v>
      </c>
      <c r="G146" s="113">
        <v>40560.199999999997</v>
      </c>
      <c r="H146" s="113">
        <v>0</v>
      </c>
      <c r="I146" s="113">
        <v>0</v>
      </c>
      <c r="J146" s="113">
        <v>1809574.17</v>
      </c>
      <c r="K146" s="113">
        <v>0</v>
      </c>
      <c r="L146" s="113">
        <v>50</v>
      </c>
      <c r="M146" s="113">
        <v>0</v>
      </c>
      <c r="N146" s="113">
        <v>0</v>
      </c>
      <c r="O146" s="113">
        <v>0</v>
      </c>
      <c r="P146" s="113">
        <v>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3">
        <v>0</v>
      </c>
      <c r="AK146" s="113">
        <v>0</v>
      </c>
      <c r="AL146" s="113">
        <v>0</v>
      </c>
      <c r="AM146" s="113">
        <f t="shared" si="2"/>
        <v>42749119.310000002</v>
      </c>
      <c r="AP146" s="70"/>
    </row>
    <row r="147" spans="1:42" ht="33" customHeight="1">
      <c r="A147" s="310">
        <v>313</v>
      </c>
      <c r="B147" s="88" t="s">
        <v>810</v>
      </c>
      <c r="C147" s="89" t="s">
        <v>1334</v>
      </c>
      <c r="D147" s="113">
        <v>0</v>
      </c>
      <c r="E147" s="113">
        <v>0</v>
      </c>
      <c r="F147" s="113">
        <v>0</v>
      </c>
      <c r="G147" s="113">
        <v>0.04</v>
      </c>
      <c r="H147" s="113">
        <v>0</v>
      </c>
      <c r="I147" s="113">
        <v>0</v>
      </c>
      <c r="J147" s="113">
        <v>0</v>
      </c>
      <c r="K147" s="113">
        <v>0</v>
      </c>
      <c r="L147" s="113">
        <v>0</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3">
        <v>0</v>
      </c>
      <c r="AK147" s="113">
        <v>0</v>
      </c>
      <c r="AL147" s="113">
        <v>0</v>
      </c>
      <c r="AM147" s="113">
        <f t="shared" si="2"/>
        <v>0.04</v>
      </c>
      <c r="AP147" s="70"/>
    </row>
    <row r="148" spans="1:42" ht="33" customHeight="1">
      <c r="A148" s="310">
        <v>314</v>
      </c>
      <c r="B148" s="88" t="s">
        <v>811</v>
      </c>
      <c r="C148" s="89" t="s">
        <v>1327</v>
      </c>
      <c r="D148" s="113">
        <v>0</v>
      </c>
      <c r="E148" s="113">
        <v>0</v>
      </c>
      <c r="F148" s="113">
        <v>0</v>
      </c>
      <c r="G148" s="113">
        <v>0</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3">
        <v>0</v>
      </c>
      <c r="AK148" s="113">
        <v>0</v>
      </c>
      <c r="AL148" s="113">
        <v>0</v>
      </c>
      <c r="AM148" s="113">
        <f t="shared" si="2"/>
        <v>0</v>
      </c>
      <c r="AP148" s="70"/>
    </row>
    <row r="149" spans="1:42" ht="33" customHeight="1">
      <c r="A149" s="87">
        <v>315</v>
      </c>
      <c r="B149" s="88" t="s">
        <v>812</v>
      </c>
      <c r="C149" s="89" t="s">
        <v>1326</v>
      </c>
      <c r="D149" s="113">
        <v>0</v>
      </c>
      <c r="E149" s="113">
        <v>0</v>
      </c>
      <c r="F149" s="113">
        <v>0</v>
      </c>
      <c r="G149" s="113">
        <v>0</v>
      </c>
      <c r="H149" s="113">
        <v>0</v>
      </c>
      <c r="I149" s="113">
        <v>0</v>
      </c>
      <c r="J149" s="113">
        <v>0</v>
      </c>
      <c r="K149" s="113">
        <v>0</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3">
        <v>0</v>
      </c>
      <c r="AK149" s="113">
        <v>0</v>
      </c>
      <c r="AL149" s="113">
        <v>0</v>
      </c>
      <c r="AM149" s="113">
        <f t="shared" si="2"/>
        <v>0</v>
      </c>
      <c r="AP149" s="70"/>
    </row>
    <row r="150" spans="1:42" ht="33" customHeight="1">
      <c r="A150" s="310">
        <v>324</v>
      </c>
      <c r="B150" s="88" t="s">
        <v>813</v>
      </c>
      <c r="C150" s="89" t="s">
        <v>1326</v>
      </c>
      <c r="D150" s="113">
        <v>0</v>
      </c>
      <c r="E150" s="113">
        <v>0</v>
      </c>
      <c r="F150" s="113">
        <v>0</v>
      </c>
      <c r="G150" s="113">
        <v>0</v>
      </c>
      <c r="H150" s="113">
        <v>0</v>
      </c>
      <c r="I150" s="113">
        <v>0</v>
      </c>
      <c r="J150" s="113">
        <v>0</v>
      </c>
      <c r="K150" s="113">
        <v>0</v>
      </c>
      <c r="L150" s="113">
        <v>0</v>
      </c>
      <c r="M150" s="113">
        <v>0</v>
      </c>
      <c r="N150" s="113">
        <v>0</v>
      </c>
      <c r="O150" s="113">
        <v>0</v>
      </c>
      <c r="P150" s="113">
        <v>0</v>
      </c>
      <c r="Q150" s="113">
        <v>0</v>
      </c>
      <c r="R150" s="113">
        <v>0</v>
      </c>
      <c r="S150" s="113">
        <v>0</v>
      </c>
      <c r="T150" s="113">
        <v>0</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3">
        <v>0</v>
      </c>
      <c r="AK150" s="113">
        <v>0</v>
      </c>
      <c r="AL150" s="113">
        <v>0</v>
      </c>
      <c r="AM150" s="113">
        <f t="shared" si="2"/>
        <v>0</v>
      </c>
      <c r="AP150" s="70"/>
    </row>
    <row r="151" spans="1:42" ht="33" customHeight="1">
      <c r="A151" s="310">
        <v>340</v>
      </c>
      <c r="B151" s="88" t="s">
        <v>814</v>
      </c>
      <c r="C151" s="89" t="s">
        <v>1334</v>
      </c>
      <c r="D151" s="113">
        <v>0</v>
      </c>
      <c r="E151" s="113">
        <v>0</v>
      </c>
      <c r="F151" s="113">
        <v>0</v>
      </c>
      <c r="G151" s="113">
        <v>7563.76</v>
      </c>
      <c r="H151" s="113">
        <v>0</v>
      </c>
      <c r="I151" s="113">
        <v>0</v>
      </c>
      <c r="J151" s="113">
        <v>850620.91999999993</v>
      </c>
      <c r="K151" s="113">
        <v>0</v>
      </c>
      <c r="L151" s="113">
        <v>3829.58</v>
      </c>
      <c r="M151" s="113">
        <v>0</v>
      </c>
      <c r="N151" s="113">
        <v>0</v>
      </c>
      <c r="O151" s="113">
        <v>0</v>
      </c>
      <c r="P151" s="113">
        <v>0</v>
      </c>
      <c r="Q151" s="113">
        <v>0</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3">
        <v>0</v>
      </c>
      <c r="AK151" s="113">
        <v>0</v>
      </c>
      <c r="AL151" s="113">
        <v>0</v>
      </c>
      <c r="AM151" s="113">
        <f t="shared" si="2"/>
        <v>862014.25999999989</v>
      </c>
      <c r="AP151" s="70"/>
    </row>
    <row r="152" spans="1:42" ht="33" customHeight="1">
      <c r="A152" s="87">
        <v>341</v>
      </c>
      <c r="B152" s="88" t="s">
        <v>815</v>
      </c>
      <c r="C152" s="89" t="s">
        <v>1334</v>
      </c>
      <c r="D152" s="113">
        <v>0</v>
      </c>
      <c r="E152" s="113">
        <v>0</v>
      </c>
      <c r="F152" s="113">
        <v>0</v>
      </c>
      <c r="G152" s="113">
        <v>0</v>
      </c>
      <c r="H152" s="113">
        <v>0</v>
      </c>
      <c r="I152" s="113">
        <v>0</v>
      </c>
      <c r="J152" s="113">
        <v>0</v>
      </c>
      <c r="K152" s="113">
        <v>0</v>
      </c>
      <c r="L152" s="113">
        <v>0</v>
      </c>
      <c r="M152" s="113">
        <v>0</v>
      </c>
      <c r="N152" s="113">
        <v>0</v>
      </c>
      <c r="O152" s="113">
        <v>0</v>
      </c>
      <c r="P152" s="113">
        <v>0</v>
      </c>
      <c r="Q152" s="113">
        <v>0</v>
      </c>
      <c r="R152" s="113">
        <v>0</v>
      </c>
      <c r="S152" s="113">
        <v>0</v>
      </c>
      <c r="T152" s="113">
        <v>0</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3">
        <v>0</v>
      </c>
      <c r="AK152" s="113">
        <v>0</v>
      </c>
      <c r="AL152" s="113">
        <v>0</v>
      </c>
      <c r="AM152" s="113">
        <f t="shared" si="2"/>
        <v>0</v>
      </c>
      <c r="AP152" s="70"/>
    </row>
    <row r="153" spans="1:42" ht="33" customHeight="1">
      <c r="A153" s="310">
        <v>342</v>
      </c>
      <c r="B153" s="88" t="s">
        <v>816</v>
      </c>
      <c r="C153" s="89" t="s">
        <v>1329</v>
      </c>
      <c r="D153" s="113">
        <v>0</v>
      </c>
      <c r="E153" s="113">
        <v>134.26</v>
      </c>
      <c r="F153" s="113">
        <v>0</v>
      </c>
      <c r="G153" s="113">
        <v>11185.28</v>
      </c>
      <c r="H153" s="113">
        <v>0</v>
      </c>
      <c r="I153" s="113">
        <v>0</v>
      </c>
      <c r="J153" s="113">
        <v>5249620.17</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3">
        <v>0</v>
      </c>
      <c r="AK153" s="113">
        <v>0</v>
      </c>
      <c r="AL153" s="113">
        <v>0</v>
      </c>
      <c r="AM153" s="113">
        <f t="shared" si="2"/>
        <v>5260939.71</v>
      </c>
      <c r="AP153" s="70"/>
    </row>
    <row r="154" spans="1:42" ht="33" customHeight="1">
      <c r="A154" s="87">
        <v>343</v>
      </c>
      <c r="B154" s="88" t="s">
        <v>817</v>
      </c>
      <c r="C154" s="89" t="s">
        <v>1329</v>
      </c>
      <c r="D154" s="113">
        <v>0</v>
      </c>
      <c r="E154" s="113">
        <v>0</v>
      </c>
      <c r="F154" s="113">
        <v>0</v>
      </c>
      <c r="G154" s="113">
        <v>0</v>
      </c>
      <c r="H154" s="113">
        <v>0</v>
      </c>
      <c r="I154" s="113">
        <v>0</v>
      </c>
      <c r="J154" s="113">
        <v>0</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3">
        <v>0</v>
      </c>
      <c r="AK154" s="113">
        <v>0</v>
      </c>
      <c r="AL154" s="113">
        <v>0</v>
      </c>
      <c r="AM154" s="113">
        <f t="shared" si="2"/>
        <v>0</v>
      </c>
      <c r="AP154" s="70"/>
    </row>
    <row r="155" spans="1:42" ht="33" customHeight="1">
      <c r="A155" s="310">
        <v>344</v>
      </c>
      <c r="B155" s="88" t="s">
        <v>818</v>
      </c>
      <c r="C155" s="89" t="s">
        <v>1327</v>
      </c>
      <c r="D155" s="113">
        <v>5847</v>
      </c>
      <c r="E155" s="113">
        <v>0</v>
      </c>
      <c r="F155" s="113">
        <v>2300000</v>
      </c>
      <c r="G155" s="113">
        <v>12055.179999999998</v>
      </c>
      <c r="H155" s="113">
        <v>0</v>
      </c>
      <c r="I155" s="113">
        <v>0</v>
      </c>
      <c r="J155" s="113">
        <v>391921</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3">
        <v>0</v>
      </c>
      <c r="AK155" s="113">
        <v>0</v>
      </c>
      <c r="AL155" s="113">
        <v>0</v>
      </c>
      <c r="AM155" s="113">
        <f t="shared" si="2"/>
        <v>2709823.18</v>
      </c>
      <c r="AP155" s="70"/>
    </row>
    <row r="156" spans="1:42" ht="33" customHeight="1">
      <c r="A156" s="87">
        <v>345</v>
      </c>
      <c r="B156" s="88" t="s">
        <v>819</v>
      </c>
      <c r="C156" s="89" t="s">
        <v>1328</v>
      </c>
      <c r="D156" s="113">
        <v>0</v>
      </c>
      <c r="E156" s="113">
        <v>0</v>
      </c>
      <c r="F156" s="113">
        <v>0</v>
      </c>
      <c r="G156" s="113">
        <v>0</v>
      </c>
      <c r="H156" s="113">
        <v>0</v>
      </c>
      <c r="I156" s="113">
        <v>0</v>
      </c>
      <c r="J156" s="113">
        <v>0</v>
      </c>
      <c r="K156" s="113">
        <v>0</v>
      </c>
      <c r="L156" s="113">
        <v>0</v>
      </c>
      <c r="M156" s="113">
        <v>0</v>
      </c>
      <c r="N156" s="113">
        <v>0</v>
      </c>
      <c r="O156" s="113">
        <v>0</v>
      </c>
      <c r="P156" s="113">
        <v>0</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3">
        <v>0</v>
      </c>
      <c r="AK156" s="113">
        <v>0</v>
      </c>
      <c r="AL156" s="113">
        <v>0</v>
      </c>
      <c r="AM156" s="113">
        <f t="shared" si="2"/>
        <v>0</v>
      </c>
      <c r="AP156" s="70"/>
    </row>
    <row r="157" spans="1:42" ht="33" customHeight="1">
      <c r="A157" s="310">
        <v>346</v>
      </c>
      <c r="B157" s="88" t="s">
        <v>820</v>
      </c>
      <c r="C157" s="89" t="s">
        <v>1328</v>
      </c>
      <c r="D157" s="113">
        <v>0</v>
      </c>
      <c r="E157" s="113">
        <v>0</v>
      </c>
      <c r="F157" s="113">
        <v>0</v>
      </c>
      <c r="G157" s="113">
        <v>5386.33</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3">
        <v>0</v>
      </c>
      <c r="AK157" s="113">
        <v>0</v>
      </c>
      <c r="AL157" s="113">
        <v>0</v>
      </c>
      <c r="AM157" s="113">
        <f t="shared" si="2"/>
        <v>5386.33</v>
      </c>
      <c r="AP157" s="70"/>
    </row>
    <row r="158" spans="1:42" ht="33" customHeight="1">
      <c r="A158" s="310">
        <v>347</v>
      </c>
      <c r="B158" s="88" t="s">
        <v>821</v>
      </c>
      <c r="C158" s="89" t="s">
        <v>1328</v>
      </c>
      <c r="D158" s="113">
        <v>0</v>
      </c>
      <c r="E158" s="113">
        <v>0</v>
      </c>
      <c r="F158" s="113">
        <v>45569</v>
      </c>
      <c r="G158" s="113">
        <v>1329.79</v>
      </c>
      <c r="H158" s="113">
        <v>0</v>
      </c>
      <c r="I158" s="113">
        <v>0</v>
      </c>
      <c r="J158" s="113">
        <v>0</v>
      </c>
      <c r="K158" s="113">
        <v>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3">
        <v>0</v>
      </c>
      <c r="AK158" s="113">
        <v>0</v>
      </c>
      <c r="AL158" s="113">
        <v>0</v>
      </c>
      <c r="AM158" s="113">
        <f t="shared" si="2"/>
        <v>46898.79</v>
      </c>
      <c r="AP158" s="70"/>
    </row>
    <row r="159" spans="1:42" ht="33" customHeight="1">
      <c r="A159" s="87">
        <v>348</v>
      </c>
      <c r="B159" s="88" t="s">
        <v>822</v>
      </c>
      <c r="C159" s="89" t="s">
        <v>1332</v>
      </c>
      <c r="D159" s="113">
        <v>0</v>
      </c>
      <c r="E159" s="113">
        <v>0</v>
      </c>
      <c r="F159" s="113">
        <v>0</v>
      </c>
      <c r="G159" s="113">
        <v>0</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3">
        <v>0</v>
      </c>
      <c r="AK159" s="113">
        <v>0</v>
      </c>
      <c r="AL159" s="113">
        <v>0</v>
      </c>
      <c r="AM159" s="113">
        <f t="shared" si="2"/>
        <v>0</v>
      </c>
      <c r="AP159" s="70"/>
    </row>
    <row r="160" spans="1:42" ht="33" customHeight="1">
      <c r="A160" s="87">
        <v>349</v>
      </c>
      <c r="B160" s="88" t="s">
        <v>823</v>
      </c>
      <c r="C160" s="89" t="s">
        <v>1330</v>
      </c>
      <c r="D160" s="113">
        <v>0</v>
      </c>
      <c r="E160" s="113">
        <v>0</v>
      </c>
      <c r="F160" s="113">
        <v>0</v>
      </c>
      <c r="G160" s="113">
        <v>0</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3">
        <v>0</v>
      </c>
      <c r="AK160" s="113">
        <v>0</v>
      </c>
      <c r="AL160" s="113">
        <v>0</v>
      </c>
      <c r="AM160" s="113">
        <f t="shared" si="2"/>
        <v>0</v>
      </c>
      <c r="AP160" s="70"/>
    </row>
    <row r="161" spans="1:42" ht="33" customHeight="1">
      <c r="A161" s="87">
        <v>371</v>
      </c>
      <c r="B161" s="88" t="s">
        <v>824</v>
      </c>
      <c r="C161" s="89" t="s">
        <v>1329</v>
      </c>
      <c r="D161" s="113">
        <v>0</v>
      </c>
      <c r="E161" s="113">
        <v>0</v>
      </c>
      <c r="F161" s="113">
        <v>0</v>
      </c>
      <c r="G161" s="113">
        <v>193</v>
      </c>
      <c r="H161" s="113">
        <v>0</v>
      </c>
      <c r="I161" s="113">
        <v>0</v>
      </c>
      <c r="J161" s="113">
        <v>0</v>
      </c>
      <c r="K161" s="113">
        <v>0</v>
      </c>
      <c r="L161" s="113">
        <v>0</v>
      </c>
      <c r="M161" s="113">
        <v>0</v>
      </c>
      <c r="N161" s="113">
        <v>0</v>
      </c>
      <c r="O161" s="113">
        <v>0</v>
      </c>
      <c r="P161" s="113">
        <v>0</v>
      </c>
      <c r="Q161" s="113">
        <v>0</v>
      </c>
      <c r="R161" s="113">
        <v>0</v>
      </c>
      <c r="S161" s="113">
        <v>0</v>
      </c>
      <c r="T161" s="113">
        <v>0</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3">
        <v>0</v>
      </c>
      <c r="AK161" s="113">
        <v>0</v>
      </c>
      <c r="AL161" s="113">
        <v>0</v>
      </c>
      <c r="AM161" s="113">
        <f t="shared" si="2"/>
        <v>193</v>
      </c>
      <c r="AP161" s="70"/>
    </row>
    <row r="162" spans="1:42" ht="33" customHeight="1">
      <c r="A162" s="87">
        <v>372</v>
      </c>
      <c r="B162" s="88" t="s">
        <v>1268</v>
      </c>
      <c r="C162" s="89" t="s">
        <v>1331</v>
      </c>
      <c r="D162" s="113">
        <v>0</v>
      </c>
      <c r="E162" s="113">
        <v>0</v>
      </c>
      <c r="F162" s="113">
        <v>0</v>
      </c>
      <c r="G162" s="113">
        <v>0</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3">
        <v>0</v>
      </c>
      <c r="AK162" s="113">
        <v>0</v>
      </c>
      <c r="AL162" s="113">
        <v>0</v>
      </c>
      <c r="AM162" s="113">
        <f t="shared" si="2"/>
        <v>0</v>
      </c>
      <c r="AP162" s="70"/>
    </row>
    <row r="163" spans="1:42" ht="33" customHeight="1">
      <c r="A163" s="310">
        <v>373</v>
      </c>
      <c r="B163" s="88" t="s">
        <v>1269</v>
      </c>
      <c r="C163" s="115" t="s">
        <v>1331</v>
      </c>
      <c r="D163" s="113">
        <v>0</v>
      </c>
      <c r="E163" s="113">
        <v>0</v>
      </c>
      <c r="F163" s="113">
        <v>0</v>
      </c>
      <c r="G163" s="258">
        <v>1482135.4899999995</v>
      </c>
      <c r="H163" s="113">
        <v>0</v>
      </c>
      <c r="I163" s="113">
        <v>0</v>
      </c>
      <c r="J163" s="113">
        <v>1722145</v>
      </c>
      <c r="K163" s="113">
        <v>0</v>
      </c>
      <c r="L163" s="113">
        <v>0</v>
      </c>
      <c r="M163" s="113">
        <v>0</v>
      </c>
      <c r="N163" s="113">
        <v>0</v>
      </c>
      <c r="O163" s="113">
        <v>0</v>
      </c>
      <c r="P163" s="113">
        <v>0</v>
      </c>
      <c r="Q163" s="113">
        <v>359093451.74000001</v>
      </c>
      <c r="R163" s="113">
        <v>0</v>
      </c>
      <c r="S163" s="113">
        <v>0</v>
      </c>
      <c r="T163" s="113">
        <v>0</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3">
        <v>0</v>
      </c>
      <c r="AK163" s="113">
        <v>0</v>
      </c>
      <c r="AL163" s="113">
        <v>0</v>
      </c>
      <c r="AM163" s="113">
        <f t="shared" si="2"/>
        <v>362297732.23000002</v>
      </c>
      <c r="AP163" s="70"/>
    </row>
    <row r="164" spans="1:42" ht="33" customHeight="1">
      <c r="A164" s="310">
        <v>374</v>
      </c>
      <c r="B164" s="88" t="s">
        <v>1270</v>
      </c>
      <c r="C164" s="89" t="s">
        <v>1335</v>
      </c>
      <c r="D164" s="113">
        <v>0</v>
      </c>
      <c r="E164" s="113">
        <v>0</v>
      </c>
      <c r="F164" s="113">
        <v>0</v>
      </c>
      <c r="G164" s="113">
        <v>5075.96</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3">
        <v>0</v>
      </c>
      <c r="AK164" s="113">
        <v>0</v>
      </c>
      <c r="AL164" s="113">
        <v>0</v>
      </c>
      <c r="AM164" s="113">
        <f t="shared" si="2"/>
        <v>5075.96</v>
      </c>
      <c r="AP164" s="70"/>
    </row>
    <row r="165" spans="1:42" ht="33" customHeight="1">
      <c r="A165" s="310">
        <v>375</v>
      </c>
      <c r="B165" s="88" t="s">
        <v>1271</v>
      </c>
      <c r="C165" s="115" t="s">
        <v>1296</v>
      </c>
      <c r="D165" s="113">
        <v>0</v>
      </c>
      <c r="E165" s="113">
        <v>0</v>
      </c>
      <c r="F165" s="113">
        <v>0</v>
      </c>
      <c r="G165" s="113">
        <v>125815.18</v>
      </c>
      <c r="H165" s="113">
        <v>0</v>
      </c>
      <c r="I165" s="113">
        <v>0</v>
      </c>
      <c r="J165" s="113">
        <v>0</v>
      </c>
      <c r="K165" s="113">
        <v>0</v>
      </c>
      <c r="L165" s="113">
        <v>815.15</v>
      </c>
      <c r="M165" s="113">
        <v>0</v>
      </c>
      <c r="N165" s="113">
        <v>0</v>
      </c>
      <c r="O165" s="113">
        <v>0</v>
      </c>
      <c r="P165" s="113">
        <v>0</v>
      </c>
      <c r="Q165" s="113">
        <v>0</v>
      </c>
      <c r="R165" s="113">
        <v>0</v>
      </c>
      <c r="S165" s="113">
        <v>0</v>
      </c>
      <c r="T165" s="113">
        <v>0</v>
      </c>
      <c r="U165" s="113">
        <v>0</v>
      </c>
      <c r="V165" s="113">
        <v>3421771.25</v>
      </c>
      <c r="W165" s="113">
        <v>0</v>
      </c>
      <c r="X165" s="113">
        <v>0</v>
      </c>
      <c r="Y165" s="113">
        <v>0</v>
      </c>
      <c r="Z165" s="113">
        <v>0</v>
      </c>
      <c r="AA165" s="113">
        <v>0</v>
      </c>
      <c r="AB165" s="113">
        <v>0</v>
      </c>
      <c r="AC165" s="113">
        <v>0</v>
      </c>
      <c r="AD165" s="113">
        <v>0</v>
      </c>
      <c r="AE165" s="113">
        <v>0</v>
      </c>
      <c r="AF165" s="113">
        <v>0</v>
      </c>
      <c r="AG165" s="113">
        <v>0</v>
      </c>
      <c r="AH165" s="113">
        <v>0</v>
      </c>
      <c r="AI165" s="113">
        <v>0</v>
      </c>
      <c r="AJ165" s="113">
        <v>0</v>
      </c>
      <c r="AK165" s="113">
        <v>0</v>
      </c>
      <c r="AL165" s="113">
        <v>0</v>
      </c>
      <c r="AM165" s="113">
        <f t="shared" si="2"/>
        <v>3548401.58</v>
      </c>
      <c r="AP165" s="70"/>
    </row>
    <row r="166" spans="1:42" ht="33" customHeight="1">
      <c r="A166" s="310">
        <v>376</v>
      </c>
      <c r="B166" s="88" t="s">
        <v>1272</v>
      </c>
      <c r="C166" s="89" t="s">
        <v>1328</v>
      </c>
      <c r="D166" s="113">
        <v>0</v>
      </c>
      <c r="E166" s="113">
        <v>0</v>
      </c>
      <c r="F166" s="113">
        <v>0</v>
      </c>
      <c r="G166" s="113">
        <v>297042.28000000003</v>
      </c>
      <c r="H166" s="113">
        <v>0</v>
      </c>
      <c r="I166" s="113">
        <v>1739784.35</v>
      </c>
      <c r="J166" s="113">
        <v>0</v>
      </c>
      <c r="K166" s="113">
        <v>0</v>
      </c>
      <c r="L166" s="113">
        <v>9215.77</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3">
        <v>0</v>
      </c>
      <c r="AK166" s="113">
        <v>0</v>
      </c>
      <c r="AL166" s="113">
        <v>0</v>
      </c>
      <c r="AM166" s="113">
        <f t="shared" si="2"/>
        <v>2046042.4000000001</v>
      </c>
      <c r="AP166" s="70"/>
    </row>
    <row r="167" spans="1:42" ht="33" customHeight="1">
      <c r="A167" s="87">
        <v>377</v>
      </c>
      <c r="B167" s="88" t="s">
        <v>1273</v>
      </c>
      <c r="C167" s="115" t="s">
        <v>1296</v>
      </c>
      <c r="D167" s="113">
        <v>0</v>
      </c>
      <c r="E167" s="113">
        <v>0</v>
      </c>
      <c r="F167" s="113">
        <v>0</v>
      </c>
      <c r="G167" s="113">
        <v>0</v>
      </c>
      <c r="H167" s="113">
        <v>0</v>
      </c>
      <c r="I167" s="113">
        <v>0</v>
      </c>
      <c r="J167" s="113">
        <v>0</v>
      </c>
      <c r="K167" s="113">
        <v>0</v>
      </c>
      <c r="L167" s="113">
        <v>0</v>
      </c>
      <c r="M167" s="113">
        <v>0</v>
      </c>
      <c r="N167" s="113">
        <v>0</v>
      </c>
      <c r="O167" s="113">
        <v>0</v>
      </c>
      <c r="P167" s="113">
        <v>0</v>
      </c>
      <c r="Q167" s="113">
        <v>0</v>
      </c>
      <c r="R167" s="113">
        <v>0</v>
      </c>
      <c r="S167" s="113">
        <v>0</v>
      </c>
      <c r="T167" s="113">
        <v>0</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3">
        <v>0</v>
      </c>
      <c r="AK167" s="113">
        <v>0</v>
      </c>
      <c r="AL167" s="113">
        <v>0</v>
      </c>
      <c r="AM167" s="113">
        <f t="shared" si="2"/>
        <v>0</v>
      </c>
      <c r="AP167" s="70"/>
    </row>
    <row r="168" spans="1:42" ht="33" customHeight="1">
      <c r="A168" s="310">
        <v>378</v>
      </c>
      <c r="B168" s="88" t="s">
        <v>1274</v>
      </c>
      <c r="C168" s="115" t="s">
        <v>1397</v>
      </c>
      <c r="D168" s="113">
        <v>46811</v>
      </c>
      <c r="E168" s="113">
        <v>0</v>
      </c>
      <c r="F168" s="113">
        <v>0</v>
      </c>
      <c r="G168" s="113">
        <v>36372.71</v>
      </c>
      <c r="H168" s="113">
        <v>0</v>
      </c>
      <c r="I168" s="113">
        <v>1746.72</v>
      </c>
      <c r="J168" s="113">
        <v>0</v>
      </c>
      <c r="K168" s="113">
        <v>0</v>
      </c>
      <c r="L168" s="113">
        <v>842.04</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3">
        <v>0</v>
      </c>
      <c r="AK168" s="113">
        <v>0</v>
      </c>
      <c r="AL168" s="113">
        <v>0</v>
      </c>
      <c r="AM168" s="113">
        <f t="shared" si="2"/>
        <v>85772.469999999987</v>
      </c>
      <c r="AP168" s="70"/>
    </row>
    <row r="169" spans="1:42" ht="33" customHeight="1">
      <c r="A169" s="87">
        <v>380</v>
      </c>
      <c r="B169" s="88" t="s">
        <v>1323</v>
      </c>
      <c r="C169" s="115" t="s">
        <v>1332</v>
      </c>
      <c r="D169" s="113">
        <v>0</v>
      </c>
      <c r="E169" s="113">
        <v>0</v>
      </c>
      <c r="F169" s="113">
        <v>0</v>
      </c>
      <c r="G169" s="113">
        <v>0</v>
      </c>
      <c r="H169" s="113">
        <v>0</v>
      </c>
      <c r="I169" s="113">
        <v>0</v>
      </c>
      <c r="J169" s="113">
        <v>0</v>
      </c>
      <c r="K169" s="113">
        <v>0</v>
      </c>
      <c r="L169" s="113">
        <v>0</v>
      </c>
      <c r="M169" s="113">
        <v>0</v>
      </c>
      <c r="N169" s="113">
        <v>0</v>
      </c>
      <c r="O169" s="113">
        <v>0</v>
      </c>
      <c r="P169" s="113">
        <v>0</v>
      </c>
      <c r="Q169" s="113">
        <v>0</v>
      </c>
      <c r="R169" s="113">
        <v>0</v>
      </c>
      <c r="S169" s="113">
        <v>0</v>
      </c>
      <c r="T169" s="113">
        <v>0</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3">
        <v>0</v>
      </c>
      <c r="AK169" s="113">
        <v>0</v>
      </c>
      <c r="AL169" s="113">
        <v>0</v>
      </c>
      <c r="AM169" s="113">
        <f t="shared" si="2"/>
        <v>0</v>
      </c>
      <c r="AP169" s="70"/>
    </row>
    <row r="170" spans="1:42" ht="33" customHeight="1">
      <c r="A170" s="87">
        <v>382</v>
      </c>
      <c r="B170" s="88" t="s">
        <v>12398</v>
      </c>
      <c r="C170" s="292"/>
      <c r="D170" s="113">
        <v>0</v>
      </c>
      <c r="E170" s="113">
        <v>0</v>
      </c>
      <c r="F170" s="113">
        <v>0</v>
      </c>
      <c r="G170" s="113">
        <v>0</v>
      </c>
      <c r="H170" s="113">
        <v>0</v>
      </c>
      <c r="I170" s="113">
        <v>0</v>
      </c>
      <c r="J170" s="113">
        <v>0</v>
      </c>
      <c r="K170" s="113">
        <v>0</v>
      </c>
      <c r="L170" s="113">
        <v>0</v>
      </c>
      <c r="M170" s="113">
        <v>0</v>
      </c>
      <c r="N170" s="113">
        <v>0</v>
      </c>
      <c r="O170" s="113">
        <v>0</v>
      </c>
      <c r="P170" s="113">
        <v>0</v>
      </c>
      <c r="Q170" s="113">
        <v>0</v>
      </c>
      <c r="R170" s="113">
        <v>0</v>
      </c>
      <c r="S170" s="113">
        <v>0</v>
      </c>
      <c r="T170" s="113">
        <v>0</v>
      </c>
      <c r="U170" s="113">
        <v>0</v>
      </c>
      <c r="V170" s="113">
        <v>0</v>
      </c>
      <c r="W170" s="113">
        <v>0</v>
      </c>
      <c r="X170" s="113">
        <v>0</v>
      </c>
      <c r="Y170" s="113">
        <v>0</v>
      </c>
      <c r="Z170" s="113">
        <v>0</v>
      </c>
      <c r="AA170" s="113">
        <v>0</v>
      </c>
      <c r="AB170" s="113">
        <v>0</v>
      </c>
      <c r="AC170" s="113">
        <v>0</v>
      </c>
      <c r="AD170" s="113">
        <v>0</v>
      </c>
      <c r="AE170" s="113">
        <v>0</v>
      </c>
      <c r="AF170" s="113">
        <v>0</v>
      </c>
      <c r="AG170" s="113">
        <v>0</v>
      </c>
      <c r="AH170" s="113">
        <v>0</v>
      </c>
      <c r="AI170" s="113">
        <v>0</v>
      </c>
      <c r="AJ170" s="113">
        <v>0</v>
      </c>
      <c r="AK170" s="113">
        <v>0</v>
      </c>
      <c r="AL170" s="113">
        <v>0</v>
      </c>
      <c r="AM170" s="113">
        <f t="shared" si="2"/>
        <v>0</v>
      </c>
      <c r="AP170" s="70"/>
    </row>
    <row r="171" spans="1:42" ht="33" customHeight="1">
      <c r="A171" s="310">
        <v>383</v>
      </c>
      <c r="B171" s="88" t="s">
        <v>12399</v>
      </c>
      <c r="C171" s="291"/>
      <c r="D171" s="113">
        <v>0</v>
      </c>
      <c r="E171" s="113">
        <v>0</v>
      </c>
      <c r="F171" s="113">
        <v>0</v>
      </c>
      <c r="G171" s="113">
        <v>165</v>
      </c>
      <c r="H171" s="113">
        <v>0</v>
      </c>
      <c r="I171" s="113">
        <v>0</v>
      </c>
      <c r="J171" s="113">
        <v>0</v>
      </c>
      <c r="K171" s="113">
        <v>0</v>
      </c>
      <c r="L171" s="113">
        <v>0</v>
      </c>
      <c r="M171" s="113">
        <v>0</v>
      </c>
      <c r="N171" s="113">
        <v>0</v>
      </c>
      <c r="O171" s="113">
        <v>0</v>
      </c>
      <c r="P171" s="113">
        <v>0</v>
      </c>
      <c r="Q171" s="113">
        <v>0</v>
      </c>
      <c r="R171" s="113">
        <v>0</v>
      </c>
      <c r="S171" s="113">
        <v>0</v>
      </c>
      <c r="T171" s="113">
        <v>0</v>
      </c>
      <c r="U171" s="113">
        <v>0</v>
      </c>
      <c r="V171" s="113">
        <v>0</v>
      </c>
      <c r="W171" s="113">
        <v>0</v>
      </c>
      <c r="X171" s="113">
        <v>0</v>
      </c>
      <c r="Y171" s="113">
        <v>0</v>
      </c>
      <c r="Z171" s="113">
        <v>0</v>
      </c>
      <c r="AA171" s="113">
        <v>0</v>
      </c>
      <c r="AB171" s="113">
        <v>0</v>
      </c>
      <c r="AC171" s="113">
        <v>0</v>
      </c>
      <c r="AD171" s="113">
        <v>0</v>
      </c>
      <c r="AE171" s="113">
        <v>0</v>
      </c>
      <c r="AF171" s="113">
        <v>0</v>
      </c>
      <c r="AG171" s="113">
        <v>0</v>
      </c>
      <c r="AH171" s="113">
        <v>0</v>
      </c>
      <c r="AI171" s="113">
        <v>0</v>
      </c>
      <c r="AJ171" s="113">
        <v>0</v>
      </c>
      <c r="AK171" s="113">
        <v>0</v>
      </c>
      <c r="AL171" s="113">
        <v>0</v>
      </c>
      <c r="AM171" s="113">
        <f t="shared" si="2"/>
        <v>165</v>
      </c>
      <c r="AP171" s="70"/>
    </row>
    <row r="172" spans="1:42" ht="33" customHeight="1">
      <c r="A172" s="87">
        <v>385</v>
      </c>
      <c r="B172" s="249" t="s">
        <v>15982</v>
      </c>
      <c r="C172" s="115"/>
      <c r="D172" s="113">
        <v>0</v>
      </c>
      <c r="E172" s="113">
        <v>0</v>
      </c>
      <c r="F172" s="113">
        <v>27500000</v>
      </c>
      <c r="G172" s="113">
        <v>0</v>
      </c>
      <c r="H172" s="113">
        <v>0</v>
      </c>
      <c r="I172" s="113">
        <v>0</v>
      </c>
      <c r="J172" s="113">
        <v>0</v>
      </c>
      <c r="K172" s="113">
        <v>0</v>
      </c>
      <c r="L172" s="113">
        <v>0</v>
      </c>
      <c r="M172" s="113">
        <v>0</v>
      </c>
      <c r="N172" s="113">
        <v>0</v>
      </c>
      <c r="O172" s="113">
        <v>0</v>
      </c>
      <c r="P172" s="113">
        <v>0</v>
      </c>
      <c r="Q172" s="113">
        <v>0</v>
      </c>
      <c r="R172" s="113">
        <v>0</v>
      </c>
      <c r="S172" s="113">
        <v>0</v>
      </c>
      <c r="T172" s="113">
        <v>0</v>
      </c>
      <c r="U172" s="113">
        <v>0</v>
      </c>
      <c r="V172" s="113">
        <v>125165.62</v>
      </c>
      <c r="W172" s="113">
        <v>0</v>
      </c>
      <c r="X172" s="113">
        <v>0</v>
      </c>
      <c r="Y172" s="113">
        <v>0</v>
      </c>
      <c r="Z172" s="113">
        <v>0</v>
      </c>
      <c r="AA172" s="113">
        <v>0</v>
      </c>
      <c r="AB172" s="113">
        <v>0</v>
      </c>
      <c r="AC172" s="113">
        <v>0</v>
      </c>
      <c r="AD172" s="113">
        <v>0</v>
      </c>
      <c r="AE172" s="113">
        <v>0</v>
      </c>
      <c r="AF172" s="113">
        <v>0</v>
      </c>
      <c r="AG172" s="113">
        <v>0</v>
      </c>
      <c r="AH172" s="113">
        <v>0</v>
      </c>
      <c r="AI172" s="113">
        <v>0</v>
      </c>
      <c r="AJ172" s="113">
        <v>0</v>
      </c>
      <c r="AK172" s="113">
        <v>0</v>
      </c>
      <c r="AL172" s="113">
        <v>0</v>
      </c>
      <c r="AM172" s="113">
        <f t="shared" si="2"/>
        <v>27625165.620000001</v>
      </c>
      <c r="AP172" s="70"/>
    </row>
    <row r="173" spans="1:42" ht="33" customHeight="1">
      <c r="A173" s="87">
        <v>411</v>
      </c>
      <c r="B173" s="88" t="s">
        <v>825</v>
      </c>
      <c r="C173" s="115" t="s">
        <v>1296</v>
      </c>
      <c r="D173" s="113">
        <v>0</v>
      </c>
      <c r="E173" s="113">
        <v>0</v>
      </c>
      <c r="F173" s="113">
        <v>0</v>
      </c>
      <c r="G173" s="113">
        <v>0</v>
      </c>
      <c r="H173" s="113">
        <v>0</v>
      </c>
      <c r="I173" s="113">
        <v>0</v>
      </c>
      <c r="J173" s="113">
        <v>0</v>
      </c>
      <c r="K173" s="113">
        <v>0</v>
      </c>
      <c r="L173" s="113">
        <v>0</v>
      </c>
      <c r="M173" s="113">
        <v>0</v>
      </c>
      <c r="N173" s="113">
        <v>0</v>
      </c>
      <c r="O173" s="113">
        <v>0</v>
      </c>
      <c r="P173" s="113">
        <v>0</v>
      </c>
      <c r="Q173" s="113">
        <v>0</v>
      </c>
      <c r="R173" s="113">
        <v>0</v>
      </c>
      <c r="S173" s="113">
        <v>0</v>
      </c>
      <c r="T173" s="113">
        <v>0</v>
      </c>
      <c r="U173" s="113">
        <v>0</v>
      </c>
      <c r="V173" s="113">
        <v>0</v>
      </c>
      <c r="W173" s="113">
        <v>0</v>
      </c>
      <c r="X173" s="113">
        <v>0</v>
      </c>
      <c r="Y173" s="113">
        <v>0</v>
      </c>
      <c r="Z173" s="113">
        <v>0</v>
      </c>
      <c r="AA173" s="113">
        <v>0</v>
      </c>
      <c r="AB173" s="113">
        <v>0</v>
      </c>
      <c r="AC173" s="113">
        <v>0</v>
      </c>
      <c r="AD173" s="113">
        <v>0</v>
      </c>
      <c r="AE173" s="113">
        <v>0</v>
      </c>
      <c r="AF173" s="113">
        <v>0</v>
      </c>
      <c r="AG173" s="113">
        <v>0</v>
      </c>
      <c r="AH173" s="113">
        <v>0</v>
      </c>
      <c r="AI173" s="113">
        <v>0</v>
      </c>
      <c r="AJ173" s="113">
        <v>0</v>
      </c>
      <c r="AK173" s="113">
        <v>0</v>
      </c>
      <c r="AL173" s="113">
        <v>0</v>
      </c>
      <c r="AM173" s="113">
        <f t="shared" si="2"/>
        <v>0</v>
      </c>
      <c r="AP173" s="70"/>
    </row>
    <row r="174" spans="1:42" ht="33" customHeight="1">
      <c r="A174" s="87">
        <v>417</v>
      </c>
      <c r="B174" s="88" t="s">
        <v>826</v>
      </c>
      <c r="C174" s="115" t="s">
        <v>1296</v>
      </c>
      <c r="D174" s="113">
        <v>0</v>
      </c>
      <c r="E174" s="113">
        <v>0</v>
      </c>
      <c r="F174" s="113">
        <v>0</v>
      </c>
      <c r="G174" s="113">
        <v>0</v>
      </c>
      <c r="H174" s="113">
        <v>0</v>
      </c>
      <c r="I174" s="113">
        <v>0</v>
      </c>
      <c r="J174" s="113">
        <v>0</v>
      </c>
      <c r="K174" s="113">
        <v>0</v>
      </c>
      <c r="L174" s="113">
        <v>0</v>
      </c>
      <c r="M174" s="113">
        <v>0</v>
      </c>
      <c r="N174" s="113">
        <v>0</v>
      </c>
      <c r="O174" s="113">
        <v>0</v>
      </c>
      <c r="P174" s="113">
        <v>0</v>
      </c>
      <c r="Q174" s="113">
        <v>0</v>
      </c>
      <c r="R174" s="113">
        <v>0</v>
      </c>
      <c r="S174" s="113">
        <v>0</v>
      </c>
      <c r="T174" s="113">
        <v>0</v>
      </c>
      <c r="U174" s="113">
        <v>0</v>
      </c>
      <c r="V174" s="113">
        <v>0</v>
      </c>
      <c r="W174" s="113">
        <v>0</v>
      </c>
      <c r="X174" s="113">
        <v>0</v>
      </c>
      <c r="Y174" s="113">
        <v>0</v>
      </c>
      <c r="Z174" s="113">
        <v>0</v>
      </c>
      <c r="AA174" s="113">
        <v>0</v>
      </c>
      <c r="AB174" s="113">
        <v>0</v>
      </c>
      <c r="AC174" s="113">
        <v>0</v>
      </c>
      <c r="AD174" s="113">
        <v>0</v>
      </c>
      <c r="AE174" s="113">
        <v>0</v>
      </c>
      <c r="AF174" s="113">
        <v>0</v>
      </c>
      <c r="AG174" s="113">
        <v>0</v>
      </c>
      <c r="AH174" s="113">
        <v>0</v>
      </c>
      <c r="AI174" s="113">
        <v>0</v>
      </c>
      <c r="AJ174" s="113">
        <v>0</v>
      </c>
      <c r="AK174" s="113">
        <v>0</v>
      </c>
      <c r="AL174" s="113">
        <v>0</v>
      </c>
      <c r="AM174" s="113">
        <f t="shared" si="2"/>
        <v>0</v>
      </c>
      <c r="AP174" s="70"/>
    </row>
    <row r="175" spans="1:42" ht="33" customHeight="1">
      <c r="A175" s="87">
        <v>418</v>
      </c>
      <c r="B175" s="88" t="s">
        <v>827</v>
      </c>
      <c r="C175" s="115" t="s">
        <v>1296</v>
      </c>
      <c r="D175" s="113">
        <v>0</v>
      </c>
      <c r="E175" s="113">
        <v>0</v>
      </c>
      <c r="F175" s="113">
        <v>0</v>
      </c>
      <c r="G175" s="113">
        <v>0</v>
      </c>
      <c r="H175" s="113">
        <v>0</v>
      </c>
      <c r="I175" s="113">
        <v>0</v>
      </c>
      <c r="J175" s="113">
        <v>0</v>
      </c>
      <c r="K175" s="113">
        <v>0</v>
      </c>
      <c r="L175" s="113">
        <v>0</v>
      </c>
      <c r="M175" s="113">
        <v>0</v>
      </c>
      <c r="N175" s="113">
        <v>0</v>
      </c>
      <c r="O175" s="113">
        <v>0</v>
      </c>
      <c r="P175" s="113">
        <v>0</v>
      </c>
      <c r="Q175" s="113">
        <v>0</v>
      </c>
      <c r="R175" s="113">
        <v>0</v>
      </c>
      <c r="S175" s="113">
        <v>0</v>
      </c>
      <c r="T175" s="113">
        <v>0</v>
      </c>
      <c r="U175" s="113">
        <v>0</v>
      </c>
      <c r="V175" s="113">
        <v>0</v>
      </c>
      <c r="W175" s="113">
        <v>0</v>
      </c>
      <c r="X175" s="113">
        <v>0</v>
      </c>
      <c r="Y175" s="113">
        <v>0</v>
      </c>
      <c r="Z175" s="113">
        <v>0</v>
      </c>
      <c r="AA175" s="113">
        <v>0</v>
      </c>
      <c r="AB175" s="113">
        <v>0</v>
      </c>
      <c r="AC175" s="113">
        <v>0</v>
      </c>
      <c r="AD175" s="113">
        <v>0</v>
      </c>
      <c r="AE175" s="113">
        <v>0</v>
      </c>
      <c r="AF175" s="113">
        <v>0</v>
      </c>
      <c r="AG175" s="113">
        <v>0</v>
      </c>
      <c r="AH175" s="113">
        <v>0</v>
      </c>
      <c r="AI175" s="113">
        <v>0</v>
      </c>
      <c r="AJ175" s="113">
        <v>0</v>
      </c>
      <c r="AK175" s="113">
        <v>0</v>
      </c>
      <c r="AL175" s="113">
        <v>0</v>
      </c>
      <c r="AM175" s="113">
        <f t="shared" si="2"/>
        <v>0</v>
      </c>
      <c r="AP175" s="70"/>
    </row>
    <row r="176" spans="1:42" ht="33" customHeight="1">
      <c r="A176" s="87">
        <v>422</v>
      </c>
      <c r="B176" s="88" t="s">
        <v>828</v>
      </c>
      <c r="C176" s="115" t="s">
        <v>1296</v>
      </c>
      <c r="D176" s="113">
        <v>0</v>
      </c>
      <c r="E176" s="113">
        <v>0</v>
      </c>
      <c r="F176" s="113">
        <v>0</v>
      </c>
      <c r="G176" s="113">
        <v>0</v>
      </c>
      <c r="H176" s="113">
        <v>0</v>
      </c>
      <c r="I176" s="113">
        <v>0</v>
      </c>
      <c r="J176" s="113">
        <v>0</v>
      </c>
      <c r="K176" s="113">
        <v>0</v>
      </c>
      <c r="L176" s="113">
        <v>0</v>
      </c>
      <c r="M176" s="113">
        <v>0</v>
      </c>
      <c r="N176" s="113">
        <v>0</v>
      </c>
      <c r="O176" s="113">
        <v>0</v>
      </c>
      <c r="P176" s="113">
        <v>0</v>
      </c>
      <c r="Q176" s="113">
        <v>0</v>
      </c>
      <c r="R176" s="113">
        <v>0</v>
      </c>
      <c r="S176" s="113">
        <v>0</v>
      </c>
      <c r="T176" s="113">
        <v>0</v>
      </c>
      <c r="U176" s="113">
        <v>0</v>
      </c>
      <c r="V176" s="113">
        <v>0</v>
      </c>
      <c r="W176" s="113">
        <v>0</v>
      </c>
      <c r="X176" s="113">
        <v>0</v>
      </c>
      <c r="Y176" s="113">
        <v>0</v>
      </c>
      <c r="Z176" s="113">
        <v>0</v>
      </c>
      <c r="AA176" s="113">
        <v>0</v>
      </c>
      <c r="AB176" s="113">
        <v>0</v>
      </c>
      <c r="AC176" s="113">
        <v>0</v>
      </c>
      <c r="AD176" s="113">
        <v>0</v>
      </c>
      <c r="AE176" s="113">
        <v>0</v>
      </c>
      <c r="AF176" s="113">
        <v>0</v>
      </c>
      <c r="AG176" s="113">
        <v>0</v>
      </c>
      <c r="AH176" s="113">
        <v>0</v>
      </c>
      <c r="AI176" s="113">
        <v>0</v>
      </c>
      <c r="AJ176" s="113">
        <v>0</v>
      </c>
      <c r="AK176" s="113">
        <v>0</v>
      </c>
      <c r="AL176" s="113">
        <v>0</v>
      </c>
      <c r="AM176" s="113">
        <f t="shared" si="2"/>
        <v>0</v>
      </c>
      <c r="AP176" s="70"/>
    </row>
    <row r="177" spans="1:42" ht="33" customHeight="1">
      <c r="A177" s="87">
        <v>423</v>
      </c>
      <c r="B177" s="88" t="s">
        <v>829</v>
      </c>
      <c r="C177" s="115" t="s">
        <v>1296</v>
      </c>
      <c r="D177" s="113">
        <v>0</v>
      </c>
      <c r="E177" s="113">
        <v>0</v>
      </c>
      <c r="F177" s="113">
        <v>0</v>
      </c>
      <c r="G177" s="113">
        <v>0</v>
      </c>
      <c r="H177" s="113">
        <v>0</v>
      </c>
      <c r="I177" s="113">
        <v>0</v>
      </c>
      <c r="J177" s="113">
        <v>0</v>
      </c>
      <c r="K177" s="113">
        <v>0</v>
      </c>
      <c r="L177" s="113">
        <v>0</v>
      </c>
      <c r="M177" s="113">
        <v>0</v>
      </c>
      <c r="N177" s="113">
        <v>0</v>
      </c>
      <c r="O177" s="113">
        <v>0</v>
      </c>
      <c r="P177" s="113">
        <v>0</v>
      </c>
      <c r="Q177" s="113">
        <v>0</v>
      </c>
      <c r="R177" s="113">
        <v>0</v>
      </c>
      <c r="S177" s="113">
        <v>0</v>
      </c>
      <c r="T177" s="113">
        <v>0</v>
      </c>
      <c r="U177" s="113">
        <v>0</v>
      </c>
      <c r="V177" s="113">
        <v>0</v>
      </c>
      <c r="W177" s="113">
        <v>0</v>
      </c>
      <c r="X177" s="113">
        <v>0</v>
      </c>
      <c r="Y177" s="113">
        <v>0</v>
      </c>
      <c r="Z177" s="113">
        <v>0</v>
      </c>
      <c r="AA177" s="113">
        <v>0</v>
      </c>
      <c r="AB177" s="113">
        <v>0</v>
      </c>
      <c r="AC177" s="113">
        <v>0</v>
      </c>
      <c r="AD177" s="113">
        <v>0</v>
      </c>
      <c r="AE177" s="113">
        <v>0</v>
      </c>
      <c r="AF177" s="113">
        <v>0</v>
      </c>
      <c r="AG177" s="113">
        <v>0</v>
      </c>
      <c r="AH177" s="113">
        <v>0</v>
      </c>
      <c r="AI177" s="113">
        <v>0</v>
      </c>
      <c r="AJ177" s="113">
        <v>0</v>
      </c>
      <c r="AK177" s="113">
        <v>0</v>
      </c>
      <c r="AL177" s="113">
        <v>0</v>
      </c>
      <c r="AM177" s="113">
        <f t="shared" si="2"/>
        <v>0</v>
      </c>
      <c r="AP177" s="70"/>
    </row>
    <row r="178" spans="1:42" ht="33" customHeight="1">
      <c r="A178" s="87">
        <v>424</v>
      </c>
      <c r="B178" s="88" t="s">
        <v>830</v>
      </c>
      <c r="C178" s="115" t="s">
        <v>1296</v>
      </c>
      <c r="D178" s="113">
        <v>0</v>
      </c>
      <c r="E178" s="113">
        <v>0</v>
      </c>
      <c r="F178" s="113">
        <v>0</v>
      </c>
      <c r="G178" s="113">
        <v>0</v>
      </c>
      <c r="H178" s="113">
        <v>0</v>
      </c>
      <c r="I178" s="113">
        <v>0</v>
      </c>
      <c r="J178" s="113">
        <v>0</v>
      </c>
      <c r="K178" s="113">
        <v>0</v>
      </c>
      <c r="L178" s="113">
        <v>0</v>
      </c>
      <c r="M178" s="113">
        <v>0</v>
      </c>
      <c r="N178" s="113">
        <v>0</v>
      </c>
      <c r="O178" s="113">
        <v>0</v>
      </c>
      <c r="P178" s="113">
        <v>0</v>
      </c>
      <c r="Q178" s="113">
        <v>0</v>
      </c>
      <c r="R178" s="113">
        <v>0</v>
      </c>
      <c r="S178" s="113">
        <v>0</v>
      </c>
      <c r="T178" s="113">
        <v>0</v>
      </c>
      <c r="U178" s="113">
        <v>0</v>
      </c>
      <c r="V178" s="113">
        <v>0</v>
      </c>
      <c r="W178" s="113">
        <v>0</v>
      </c>
      <c r="X178" s="113">
        <v>0</v>
      </c>
      <c r="Y178" s="113">
        <v>0</v>
      </c>
      <c r="Z178" s="113">
        <v>0</v>
      </c>
      <c r="AA178" s="113">
        <v>0</v>
      </c>
      <c r="AB178" s="113">
        <v>0</v>
      </c>
      <c r="AC178" s="113">
        <v>0</v>
      </c>
      <c r="AD178" s="113">
        <v>0</v>
      </c>
      <c r="AE178" s="113">
        <v>0</v>
      </c>
      <c r="AF178" s="113">
        <v>0</v>
      </c>
      <c r="AG178" s="113">
        <v>0</v>
      </c>
      <c r="AH178" s="113">
        <v>0</v>
      </c>
      <c r="AI178" s="113">
        <v>0</v>
      </c>
      <c r="AJ178" s="113">
        <v>0</v>
      </c>
      <c r="AK178" s="113">
        <v>0</v>
      </c>
      <c r="AL178" s="113">
        <v>0</v>
      </c>
      <c r="AM178" s="113">
        <f t="shared" si="2"/>
        <v>0</v>
      </c>
      <c r="AP178" s="70"/>
    </row>
    <row r="179" spans="1:42" ht="33" customHeight="1">
      <c r="A179" s="87">
        <v>425</v>
      </c>
      <c r="B179" s="88" t="s">
        <v>831</v>
      </c>
      <c r="C179" s="115" t="s">
        <v>1296</v>
      </c>
      <c r="D179" s="113">
        <v>0</v>
      </c>
      <c r="E179" s="113">
        <v>0</v>
      </c>
      <c r="F179" s="113">
        <v>0</v>
      </c>
      <c r="G179" s="113">
        <v>0</v>
      </c>
      <c r="H179" s="113">
        <v>0</v>
      </c>
      <c r="I179" s="113">
        <v>0</v>
      </c>
      <c r="J179" s="113">
        <v>0</v>
      </c>
      <c r="K179" s="113">
        <v>0</v>
      </c>
      <c r="L179" s="113">
        <v>0</v>
      </c>
      <c r="M179" s="113">
        <v>0</v>
      </c>
      <c r="N179" s="113">
        <v>0</v>
      </c>
      <c r="O179" s="113">
        <v>0</v>
      </c>
      <c r="P179" s="113">
        <v>0</v>
      </c>
      <c r="Q179" s="113">
        <v>0</v>
      </c>
      <c r="R179" s="113">
        <v>0</v>
      </c>
      <c r="S179" s="113">
        <v>0</v>
      </c>
      <c r="T179" s="113">
        <v>0</v>
      </c>
      <c r="U179" s="113">
        <v>0</v>
      </c>
      <c r="V179" s="113">
        <v>0</v>
      </c>
      <c r="W179" s="113">
        <v>0</v>
      </c>
      <c r="X179" s="113">
        <v>0</v>
      </c>
      <c r="Y179" s="113">
        <v>0</v>
      </c>
      <c r="Z179" s="113">
        <v>0</v>
      </c>
      <c r="AA179" s="113">
        <v>0</v>
      </c>
      <c r="AB179" s="113">
        <v>0</v>
      </c>
      <c r="AC179" s="113">
        <v>0</v>
      </c>
      <c r="AD179" s="113">
        <v>0</v>
      </c>
      <c r="AE179" s="113">
        <v>0</v>
      </c>
      <c r="AF179" s="113">
        <v>0</v>
      </c>
      <c r="AG179" s="113">
        <v>0</v>
      </c>
      <c r="AH179" s="113">
        <v>0</v>
      </c>
      <c r="AI179" s="113">
        <v>0</v>
      </c>
      <c r="AJ179" s="113">
        <v>0</v>
      </c>
      <c r="AK179" s="113">
        <v>0</v>
      </c>
      <c r="AL179" s="113">
        <v>0</v>
      </c>
      <c r="AM179" s="113">
        <f t="shared" si="2"/>
        <v>0</v>
      </c>
      <c r="AP179" s="70"/>
    </row>
    <row r="180" spans="1:42" ht="33" customHeight="1">
      <c r="A180" s="87">
        <v>426</v>
      </c>
      <c r="B180" s="88" t="s">
        <v>832</v>
      </c>
      <c r="C180" s="115" t="s">
        <v>1296</v>
      </c>
      <c r="D180" s="113">
        <v>0</v>
      </c>
      <c r="E180" s="113">
        <v>0</v>
      </c>
      <c r="F180" s="113">
        <v>0</v>
      </c>
      <c r="G180" s="113">
        <v>0</v>
      </c>
      <c r="H180" s="113">
        <v>0</v>
      </c>
      <c r="I180" s="113">
        <v>0</v>
      </c>
      <c r="J180" s="113">
        <v>0</v>
      </c>
      <c r="K180" s="113">
        <v>0</v>
      </c>
      <c r="L180" s="113">
        <v>0</v>
      </c>
      <c r="M180" s="113">
        <v>0</v>
      </c>
      <c r="N180" s="113">
        <v>0</v>
      </c>
      <c r="O180" s="113">
        <v>0</v>
      </c>
      <c r="P180" s="113">
        <v>0</v>
      </c>
      <c r="Q180" s="113">
        <v>0</v>
      </c>
      <c r="R180" s="113">
        <v>0</v>
      </c>
      <c r="S180" s="113">
        <v>0</v>
      </c>
      <c r="T180" s="113">
        <v>0</v>
      </c>
      <c r="U180" s="113">
        <v>0</v>
      </c>
      <c r="V180" s="113">
        <v>0</v>
      </c>
      <c r="W180" s="113">
        <v>0</v>
      </c>
      <c r="X180" s="113">
        <v>0</v>
      </c>
      <c r="Y180" s="113">
        <v>0</v>
      </c>
      <c r="Z180" s="113">
        <v>0</v>
      </c>
      <c r="AA180" s="113">
        <v>0</v>
      </c>
      <c r="AB180" s="113">
        <v>0</v>
      </c>
      <c r="AC180" s="113">
        <v>0</v>
      </c>
      <c r="AD180" s="113">
        <v>0</v>
      </c>
      <c r="AE180" s="113">
        <v>0</v>
      </c>
      <c r="AF180" s="113">
        <v>0</v>
      </c>
      <c r="AG180" s="113">
        <v>0</v>
      </c>
      <c r="AH180" s="113">
        <v>0</v>
      </c>
      <c r="AI180" s="113">
        <v>0</v>
      </c>
      <c r="AJ180" s="113">
        <v>0</v>
      </c>
      <c r="AK180" s="113">
        <v>0</v>
      </c>
      <c r="AL180" s="113">
        <v>0</v>
      </c>
      <c r="AM180" s="113">
        <f t="shared" si="2"/>
        <v>0</v>
      </c>
      <c r="AP180" s="70"/>
    </row>
    <row r="181" spans="1:42" ht="33" customHeight="1">
      <c r="A181" s="87">
        <v>427</v>
      </c>
      <c r="B181" s="88" t="s">
        <v>833</v>
      </c>
      <c r="C181" s="115" t="s">
        <v>1296</v>
      </c>
      <c r="D181" s="113">
        <v>0</v>
      </c>
      <c r="E181" s="113">
        <v>0</v>
      </c>
      <c r="F181" s="113">
        <v>0</v>
      </c>
      <c r="G181" s="113">
        <v>0</v>
      </c>
      <c r="H181" s="113">
        <v>0</v>
      </c>
      <c r="I181" s="113">
        <v>0</v>
      </c>
      <c r="J181" s="113">
        <v>0</v>
      </c>
      <c r="K181" s="113">
        <v>0</v>
      </c>
      <c r="L181" s="113">
        <v>0</v>
      </c>
      <c r="M181" s="113">
        <v>0</v>
      </c>
      <c r="N181" s="113">
        <v>0</v>
      </c>
      <c r="O181" s="113">
        <v>0</v>
      </c>
      <c r="P181" s="113">
        <v>0</v>
      </c>
      <c r="Q181" s="113">
        <v>0</v>
      </c>
      <c r="R181" s="113">
        <v>0</v>
      </c>
      <c r="S181" s="113">
        <v>0</v>
      </c>
      <c r="T181" s="113">
        <v>0</v>
      </c>
      <c r="U181" s="113">
        <v>0</v>
      </c>
      <c r="V181" s="113">
        <v>0</v>
      </c>
      <c r="W181" s="113">
        <v>0</v>
      </c>
      <c r="X181" s="113">
        <v>0</v>
      </c>
      <c r="Y181" s="113">
        <v>0</v>
      </c>
      <c r="Z181" s="113">
        <v>0</v>
      </c>
      <c r="AA181" s="113">
        <v>0</v>
      </c>
      <c r="AB181" s="113">
        <v>0</v>
      </c>
      <c r="AC181" s="113">
        <v>0</v>
      </c>
      <c r="AD181" s="113">
        <v>0</v>
      </c>
      <c r="AE181" s="113">
        <v>0</v>
      </c>
      <c r="AF181" s="113">
        <v>0</v>
      </c>
      <c r="AG181" s="113">
        <v>0</v>
      </c>
      <c r="AH181" s="113">
        <v>0</v>
      </c>
      <c r="AI181" s="113">
        <v>0</v>
      </c>
      <c r="AJ181" s="113">
        <v>0</v>
      </c>
      <c r="AK181" s="113">
        <v>0</v>
      </c>
      <c r="AL181" s="113">
        <v>0</v>
      </c>
      <c r="AM181" s="113">
        <f t="shared" si="2"/>
        <v>0</v>
      </c>
      <c r="AP181" s="70"/>
    </row>
    <row r="182" spans="1:42" ht="33" customHeight="1">
      <c r="A182" s="87">
        <v>428</v>
      </c>
      <c r="B182" s="88" t="s">
        <v>834</v>
      </c>
      <c r="C182" s="115" t="s">
        <v>1296</v>
      </c>
      <c r="D182" s="113">
        <v>0</v>
      </c>
      <c r="E182" s="113">
        <v>0</v>
      </c>
      <c r="F182" s="113">
        <v>0</v>
      </c>
      <c r="G182" s="113">
        <v>0</v>
      </c>
      <c r="H182" s="113">
        <v>0</v>
      </c>
      <c r="I182" s="113">
        <v>0</v>
      </c>
      <c r="J182" s="113">
        <v>0</v>
      </c>
      <c r="K182" s="113">
        <v>0</v>
      </c>
      <c r="L182" s="113">
        <v>0</v>
      </c>
      <c r="M182" s="113">
        <v>0</v>
      </c>
      <c r="N182" s="113">
        <v>0</v>
      </c>
      <c r="O182" s="113">
        <v>0</v>
      </c>
      <c r="P182" s="113">
        <v>0</v>
      </c>
      <c r="Q182" s="113">
        <v>0</v>
      </c>
      <c r="R182" s="113">
        <v>0</v>
      </c>
      <c r="S182" s="113">
        <v>0</v>
      </c>
      <c r="T182" s="113">
        <v>0</v>
      </c>
      <c r="U182" s="113">
        <v>0</v>
      </c>
      <c r="V182" s="113">
        <v>0</v>
      </c>
      <c r="W182" s="113">
        <v>0</v>
      </c>
      <c r="X182" s="113">
        <v>0</v>
      </c>
      <c r="Y182" s="113">
        <v>0</v>
      </c>
      <c r="Z182" s="113">
        <v>0</v>
      </c>
      <c r="AA182" s="113">
        <v>0</v>
      </c>
      <c r="AB182" s="113">
        <v>0</v>
      </c>
      <c r="AC182" s="113">
        <v>0</v>
      </c>
      <c r="AD182" s="113">
        <v>0</v>
      </c>
      <c r="AE182" s="113">
        <v>0</v>
      </c>
      <c r="AF182" s="113">
        <v>0</v>
      </c>
      <c r="AG182" s="113">
        <v>0</v>
      </c>
      <c r="AH182" s="113">
        <v>0</v>
      </c>
      <c r="AI182" s="113">
        <v>0</v>
      </c>
      <c r="AJ182" s="113">
        <v>0</v>
      </c>
      <c r="AK182" s="113">
        <v>0</v>
      </c>
      <c r="AL182" s="113">
        <v>0</v>
      </c>
      <c r="AM182" s="113">
        <f t="shared" si="2"/>
        <v>0</v>
      </c>
      <c r="AP182" s="70"/>
    </row>
    <row r="183" spans="1:42" ht="33" customHeight="1">
      <c r="A183" s="87">
        <v>429</v>
      </c>
      <c r="B183" s="88" t="s">
        <v>835</v>
      </c>
      <c r="C183" s="115" t="s">
        <v>1296</v>
      </c>
      <c r="D183" s="113">
        <v>0</v>
      </c>
      <c r="E183" s="113">
        <v>0</v>
      </c>
      <c r="F183" s="113">
        <v>0</v>
      </c>
      <c r="G183" s="113">
        <v>0</v>
      </c>
      <c r="H183" s="113">
        <v>0</v>
      </c>
      <c r="I183" s="113">
        <v>0</v>
      </c>
      <c r="J183" s="113">
        <v>0</v>
      </c>
      <c r="K183" s="113">
        <v>0</v>
      </c>
      <c r="L183" s="113">
        <v>0</v>
      </c>
      <c r="M183" s="113">
        <v>0</v>
      </c>
      <c r="N183" s="113">
        <v>0</v>
      </c>
      <c r="O183" s="113">
        <v>0</v>
      </c>
      <c r="P183" s="113">
        <v>0</v>
      </c>
      <c r="Q183" s="113">
        <v>0</v>
      </c>
      <c r="R183" s="113">
        <v>0</v>
      </c>
      <c r="S183" s="113">
        <v>0</v>
      </c>
      <c r="T183" s="113">
        <v>0</v>
      </c>
      <c r="U183" s="113">
        <v>0</v>
      </c>
      <c r="V183" s="113">
        <v>0</v>
      </c>
      <c r="W183" s="113">
        <v>0</v>
      </c>
      <c r="X183" s="113">
        <v>0</v>
      </c>
      <c r="Y183" s="113">
        <v>0</v>
      </c>
      <c r="Z183" s="113">
        <v>0</v>
      </c>
      <c r="AA183" s="113">
        <v>0</v>
      </c>
      <c r="AB183" s="113">
        <v>0</v>
      </c>
      <c r="AC183" s="113">
        <v>0</v>
      </c>
      <c r="AD183" s="113">
        <v>0</v>
      </c>
      <c r="AE183" s="113">
        <v>0</v>
      </c>
      <c r="AF183" s="113">
        <v>0</v>
      </c>
      <c r="AG183" s="113">
        <v>0</v>
      </c>
      <c r="AH183" s="113">
        <v>0</v>
      </c>
      <c r="AI183" s="113">
        <v>0</v>
      </c>
      <c r="AJ183" s="113">
        <v>0</v>
      </c>
      <c r="AK183" s="113">
        <v>0</v>
      </c>
      <c r="AL183" s="113">
        <v>0</v>
      </c>
      <c r="AM183" s="113">
        <f t="shared" si="2"/>
        <v>0</v>
      </c>
      <c r="AP183" s="70"/>
    </row>
    <row r="184" spans="1:42" ht="33" customHeight="1">
      <c r="A184" s="87">
        <v>432</v>
      </c>
      <c r="B184" s="88" t="s">
        <v>836</v>
      </c>
      <c r="C184" s="115" t="s">
        <v>1296</v>
      </c>
      <c r="D184" s="113">
        <v>0</v>
      </c>
      <c r="E184" s="113">
        <v>0</v>
      </c>
      <c r="F184" s="113">
        <v>0</v>
      </c>
      <c r="G184" s="113">
        <v>0</v>
      </c>
      <c r="H184" s="113">
        <v>0</v>
      </c>
      <c r="I184" s="113">
        <v>0</v>
      </c>
      <c r="J184" s="113">
        <v>0</v>
      </c>
      <c r="K184" s="113">
        <v>0</v>
      </c>
      <c r="L184" s="113">
        <v>0</v>
      </c>
      <c r="M184" s="113">
        <v>0</v>
      </c>
      <c r="N184" s="113">
        <v>0</v>
      </c>
      <c r="O184" s="113">
        <v>0</v>
      </c>
      <c r="P184" s="113">
        <v>0</v>
      </c>
      <c r="Q184" s="113">
        <v>0</v>
      </c>
      <c r="R184" s="113">
        <v>0</v>
      </c>
      <c r="S184" s="113">
        <v>0</v>
      </c>
      <c r="T184" s="113">
        <v>0</v>
      </c>
      <c r="U184" s="113">
        <v>0</v>
      </c>
      <c r="V184" s="113">
        <v>0</v>
      </c>
      <c r="W184" s="113">
        <v>0</v>
      </c>
      <c r="X184" s="113">
        <v>0</v>
      </c>
      <c r="Y184" s="113">
        <v>0</v>
      </c>
      <c r="Z184" s="113">
        <v>0</v>
      </c>
      <c r="AA184" s="113">
        <v>0</v>
      </c>
      <c r="AB184" s="113">
        <v>0</v>
      </c>
      <c r="AC184" s="113">
        <v>0</v>
      </c>
      <c r="AD184" s="113">
        <v>0</v>
      </c>
      <c r="AE184" s="113">
        <v>0</v>
      </c>
      <c r="AF184" s="113">
        <v>0</v>
      </c>
      <c r="AG184" s="113">
        <v>0</v>
      </c>
      <c r="AH184" s="113">
        <v>0</v>
      </c>
      <c r="AI184" s="113">
        <v>0</v>
      </c>
      <c r="AJ184" s="113">
        <v>0</v>
      </c>
      <c r="AK184" s="113">
        <v>0</v>
      </c>
      <c r="AL184" s="113">
        <v>0</v>
      </c>
      <c r="AM184" s="113">
        <f t="shared" si="2"/>
        <v>0</v>
      </c>
      <c r="AP184" s="70"/>
    </row>
    <row r="185" spans="1:42" ht="33" customHeight="1">
      <c r="A185" s="87">
        <v>433</v>
      </c>
      <c r="B185" s="88" t="s">
        <v>837</v>
      </c>
      <c r="C185" s="115" t="s">
        <v>1296</v>
      </c>
      <c r="D185" s="113">
        <v>0</v>
      </c>
      <c r="E185" s="113">
        <v>0</v>
      </c>
      <c r="F185" s="113">
        <v>0</v>
      </c>
      <c r="G185" s="113">
        <v>0</v>
      </c>
      <c r="H185" s="113">
        <v>0</v>
      </c>
      <c r="I185" s="113">
        <v>0</v>
      </c>
      <c r="J185" s="113">
        <v>0</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0</v>
      </c>
      <c r="Z185" s="113">
        <v>0</v>
      </c>
      <c r="AA185" s="113">
        <v>0</v>
      </c>
      <c r="AB185" s="113">
        <v>0</v>
      </c>
      <c r="AC185" s="113">
        <v>0</v>
      </c>
      <c r="AD185" s="113">
        <v>0</v>
      </c>
      <c r="AE185" s="113">
        <v>0</v>
      </c>
      <c r="AF185" s="113">
        <v>0</v>
      </c>
      <c r="AG185" s="113">
        <v>0</v>
      </c>
      <c r="AH185" s="113">
        <v>0</v>
      </c>
      <c r="AI185" s="113">
        <v>0</v>
      </c>
      <c r="AJ185" s="113">
        <v>0</v>
      </c>
      <c r="AK185" s="113">
        <v>0</v>
      </c>
      <c r="AL185" s="113">
        <v>0</v>
      </c>
      <c r="AM185" s="113">
        <f t="shared" si="2"/>
        <v>0</v>
      </c>
      <c r="AP185" s="70"/>
    </row>
    <row r="186" spans="1:42" ht="33" customHeight="1">
      <c r="A186" s="87">
        <v>434</v>
      </c>
      <c r="B186" s="88" t="s">
        <v>838</v>
      </c>
      <c r="C186" s="115" t="s">
        <v>1296</v>
      </c>
      <c r="D186" s="113">
        <v>0</v>
      </c>
      <c r="E186" s="113">
        <v>0</v>
      </c>
      <c r="F186" s="113">
        <v>0</v>
      </c>
      <c r="G186" s="113">
        <v>0</v>
      </c>
      <c r="H186" s="113">
        <v>0</v>
      </c>
      <c r="I186" s="113">
        <v>0</v>
      </c>
      <c r="J186" s="113">
        <v>0</v>
      </c>
      <c r="K186" s="113">
        <v>0</v>
      </c>
      <c r="L186" s="113">
        <v>0</v>
      </c>
      <c r="M186" s="113">
        <v>0</v>
      </c>
      <c r="N186" s="113">
        <v>0</v>
      </c>
      <c r="O186" s="113">
        <v>0</v>
      </c>
      <c r="P186" s="113">
        <v>0</v>
      </c>
      <c r="Q186" s="113">
        <v>0</v>
      </c>
      <c r="R186" s="113">
        <v>0</v>
      </c>
      <c r="S186" s="113">
        <v>0</v>
      </c>
      <c r="T186" s="113">
        <v>0</v>
      </c>
      <c r="U186" s="113">
        <v>0</v>
      </c>
      <c r="V186" s="113">
        <v>0</v>
      </c>
      <c r="W186" s="113">
        <v>0</v>
      </c>
      <c r="X186" s="113">
        <v>0</v>
      </c>
      <c r="Y186" s="113">
        <v>0</v>
      </c>
      <c r="Z186" s="113">
        <v>0</v>
      </c>
      <c r="AA186" s="113">
        <v>0</v>
      </c>
      <c r="AB186" s="113">
        <v>0</v>
      </c>
      <c r="AC186" s="113">
        <v>0</v>
      </c>
      <c r="AD186" s="113">
        <v>0</v>
      </c>
      <c r="AE186" s="113">
        <v>0</v>
      </c>
      <c r="AF186" s="113">
        <v>0</v>
      </c>
      <c r="AG186" s="113">
        <v>0</v>
      </c>
      <c r="AH186" s="113">
        <v>0</v>
      </c>
      <c r="AI186" s="113">
        <v>0</v>
      </c>
      <c r="AJ186" s="113">
        <v>0</v>
      </c>
      <c r="AK186" s="113">
        <v>0</v>
      </c>
      <c r="AL186" s="113">
        <v>0</v>
      </c>
      <c r="AM186" s="113">
        <f t="shared" si="2"/>
        <v>0</v>
      </c>
      <c r="AP186" s="70"/>
    </row>
    <row r="187" spans="1:42" ht="33" customHeight="1">
      <c r="A187" s="87">
        <v>435</v>
      </c>
      <c r="B187" s="88" t="s">
        <v>839</v>
      </c>
      <c r="C187" s="115" t="s">
        <v>1296</v>
      </c>
      <c r="D187" s="113">
        <v>0</v>
      </c>
      <c r="E187" s="113">
        <v>0</v>
      </c>
      <c r="F187" s="113">
        <v>0</v>
      </c>
      <c r="G187" s="113">
        <v>0</v>
      </c>
      <c r="H187" s="113">
        <v>0</v>
      </c>
      <c r="I187" s="113">
        <v>0</v>
      </c>
      <c r="J187" s="113">
        <v>0</v>
      </c>
      <c r="K187" s="113">
        <v>0</v>
      </c>
      <c r="L187" s="113">
        <v>0</v>
      </c>
      <c r="M187" s="113">
        <v>0</v>
      </c>
      <c r="N187" s="113">
        <v>0</v>
      </c>
      <c r="O187" s="113">
        <v>0</v>
      </c>
      <c r="P187" s="113">
        <v>0</v>
      </c>
      <c r="Q187" s="113">
        <v>0</v>
      </c>
      <c r="R187" s="113">
        <v>0</v>
      </c>
      <c r="S187" s="113">
        <v>0</v>
      </c>
      <c r="T187" s="113">
        <v>0</v>
      </c>
      <c r="U187" s="113">
        <v>0</v>
      </c>
      <c r="V187" s="113">
        <v>0</v>
      </c>
      <c r="W187" s="113">
        <v>0</v>
      </c>
      <c r="X187" s="113">
        <v>0</v>
      </c>
      <c r="Y187" s="113">
        <v>0</v>
      </c>
      <c r="Z187" s="113">
        <v>0</v>
      </c>
      <c r="AA187" s="113">
        <v>0</v>
      </c>
      <c r="AB187" s="113">
        <v>0</v>
      </c>
      <c r="AC187" s="113">
        <v>0</v>
      </c>
      <c r="AD187" s="113">
        <v>0</v>
      </c>
      <c r="AE187" s="113">
        <v>0</v>
      </c>
      <c r="AF187" s="113">
        <v>0</v>
      </c>
      <c r="AG187" s="113">
        <v>0</v>
      </c>
      <c r="AH187" s="113">
        <v>0</v>
      </c>
      <c r="AI187" s="113">
        <v>0</v>
      </c>
      <c r="AJ187" s="113">
        <v>0</v>
      </c>
      <c r="AK187" s="113">
        <v>0</v>
      </c>
      <c r="AL187" s="113">
        <v>0</v>
      </c>
      <c r="AM187" s="113">
        <f t="shared" si="2"/>
        <v>0</v>
      </c>
      <c r="AP187" s="70"/>
    </row>
    <row r="188" spans="1:42" ht="33" customHeight="1">
      <c r="A188" s="311">
        <v>512</v>
      </c>
      <c r="B188" s="88" t="s">
        <v>840</v>
      </c>
      <c r="C188" s="89" t="s">
        <v>1330</v>
      </c>
      <c r="D188" s="113">
        <v>0</v>
      </c>
      <c r="E188" s="113">
        <v>0</v>
      </c>
      <c r="F188" s="113">
        <v>700601.7</v>
      </c>
      <c r="G188" s="113">
        <v>43291.49</v>
      </c>
      <c r="H188" s="113">
        <v>0</v>
      </c>
      <c r="I188" s="113">
        <v>0</v>
      </c>
      <c r="J188" s="113">
        <v>0</v>
      </c>
      <c r="K188" s="113">
        <v>0</v>
      </c>
      <c r="L188" s="113">
        <v>813.51</v>
      </c>
      <c r="M188" s="113">
        <v>0</v>
      </c>
      <c r="N188" s="113">
        <v>0</v>
      </c>
      <c r="O188" s="113">
        <v>0</v>
      </c>
      <c r="P188" s="113">
        <v>0</v>
      </c>
      <c r="Q188" s="113">
        <v>0</v>
      </c>
      <c r="R188" s="113">
        <v>0</v>
      </c>
      <c r="S188" s="113">
        <v>0</v>
      </c>
      <c r="T188" s="113">
        <v>0</v>
      </c>
      <c r="U188" s="113">
        <v>0</v>
      </c>
      <c r="V188" s="113">
        <v>0</v>
      </c>
      <c r="W188" s="113">
        <v>0</v>
      </c>
      <c r="X188" s="113">
        <v>0</v>
      </c>
      <c r="Y188" s="113">
        <v>0</v>
      </c>
      <c r="Z188" s="113">
        <v>0</v>
      </c>
      <c r="AA188" s="113">
        <v>250.04999999999998</v>
      </c>
      <c r="AB188" s="113">
        <v>50.01</v>
      </c>
      <c r="AC188" s="113">
        <v>3200.6400000000049</v>
      </c>
      <c r="AD188" s="113">
        <v>0</v>
      </c>
      <c r="AE188" s="113">
        <v>0</v>
      </c>
      <c r="AF188" s="113">
        <v>0</v>
      </c>
      <c r="AG188" s="113">
        <v>0</v>
      </c>
      <c r="AH188" s="113">
        <v>0</v>
      </c>
      <c r="AI188" s="113">
        <v>0</v>
      </c>
      <c r="AJ188" s="113">
        <v>0</v>
      </c>
      <c r="AK188" s="113">
        <v>0</v>
      </c>
      <c r="AL188" s="113">
        <v>0</v>
      </c>
      <c r="AM188" s="113">
        <f t="shared" si="2"/>
        <v>748207.4</v>
      </c>
      <c r="AP188" s="70"/>
    </row>
    <row r="189" spans="1:42" ht="33" customHeight="1">
      <c r="A189" s="310">
        <v>513</v>
      </c>
      <c r="B189" s="88" t="s">
        <v>201</v>
      </c>
      <c r="C189" s="115" t="s">
        <v>1331</v>
      </c>
      <c r="D189" s="113">
        <v>0</v>
      </c>
      <c r="E189" s="113">
        <v>31845698.469999999</v>
      </c>
      <c r="F189" s="113">
        <v>0</v>
      </c>
      <c r="G189" s="113">
        <v>479005.54</v>
      </c>
      <c r="H189" s="113">
        <v>0</v>
      </c>
      <c r="I189" s="113">
        <v>114437.29999999999</v>
      </c>
      <c r="J189" s="113">
        <v>243525202.70999998</v>
      </c>
      <c r="K189" s="113">
        <v>0</v>
      </c>
      <c r="L189" s="113">
        <v>666601.47000000009</v>
      </c>
      <c r="M189" s="113">
        <v>0</v>
      </c>
      <c r="N189" s="113">
        <v>0</v>
      </c>
      <c r="O189" s="113">
        <v>33427263.180000003</v>
      </c>
      <c r="P189" s="113">
        <v>0</v>
      </c>
      <c r="Q189" s="113">
        <v>180589141.61999997</v>
      </c>
      <c r="R189" s="113">
        <v>0</v>
      </c>
      <c r="S189" s="113">
        <v>0</v>
      </c>
      <c r="T189" s="113">
        <v>0</v>
      </c>
      <c r="U189" s="113">
        <v>0</v>
      </c>
      <c r="V189" s="113">
        <v>31782132.190000001</v>
      </c>
      <c r="W189" s="113">
        <v>0</v>
      </c>
      <c r="X189" s="113">
        <v>0</v>
      </c>
      <c r="Y189" s="113">
        <v>0</v>
      </c>
      <c r="Z189" s="113">
        <v>0</v>
      </c>
      <c r="AA189" s="113">
        <v>0</v>
      </c>
      <c r="AB189" s="113">
        <v>180259501.55000007</v>
      </c>
      <c r="AC189" s="113">
        <v>0</v>
      </c>
      <c r="AD189" s="113">
        <v>0</v>
      </c>
      <c r="AE189" s="113">
        <v>0</v>
      </c>
      <c r="AF189" s="113">
        <v>0</v>
      </c>
      <c r="AG189" s="113">
        <v>0</v>
      </c>
      <c r="AH189" s="113">
        <v>0</v>
      </c>
      <c r="AI189" s="113">
        <v>0</v>
      </c>
      <c r="AJ189" s="113">
        <v>0</v>
      </c>
      <c r="AK189" s="113">
        <v>0</v>
      </c>
      <c r="AL189" s="113">
        <v>0</v>
      </c>
      <c r="AM189" s="113">
        <f t="shared" si="2"/>
        <v>702688984.02999997</v>
      </c>
      <c r="AP189" s="70"/>
    </row>
    <row r="190" spans="1:42" ht="33" customHeight="1">
      <c r="A190" s="310">
        <v>514</v>
      </c>
      <c r="B190" s="88" t="s">
        <v>841</v>
      </c>
      <c r="C190" s="89" t="s">
        <v>1334</v>
      </c>
      <c r="D190" s="113">
        <v>0</v>
      </c>
      <c r="E190" s="113">
        <v>0</v>
      </c>
      <c r="F190" s="113">
        <v>0</v>
      </c>
      <c r="G190" s="113">
        <v>23746.99</v>
      </c>
      <c r="H190" s="113">
        <v>0</v>
      </c>
      <c r="I190" s="113">
        <v>0</v>
      </c>
      <c r="J190" s="113">
        <v>218830849</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3">
        <v>0</v>
      </c>
      <c r="AK190" s="113">
        <v>0</v>
      </c>
      <c r="AL190" s="113">
        <v>0</v>
      </c>
      <c r="AM190" s="113">
        <f t="shared" si="2"/>
        <v>218854595.99000001</v>
      </c>
      <c r="AP190" s="70"/>
    </row>
    <row r="191" spans="1:42" ht="33" customHeight="1">
      <c r="A191" s="87">
        <v>517</v>
      </c>
      <c r="B191" s="88" t="s">
        <v>842</v>
      </c>
      <c r="C191" s="89" t="s">
        <v>1334</v>
      </c>
      <c r="D191" s="113">
        <v>0</v>
      </c>
      <c r="E191" s="113">
        <v>0</v>
      </c>
      <c r="F191" s="113">
        <v>0</v>
      </c>
      <c r="G191" s="113">
        <v>0</v>
      </c>
      <c r="H191" s="113">
        <v>0</v>
      </c>
      <c r="I191" s="113">
        <v>0</v>
      </c>
      <c r="J191" s="113">
        <v>0</v>
      </c>
      <c r="K191" s="113">
        <v>0</v>
      </c>
      <c r="L191" s="113">
        <v>0</v>
      </c>
      <c r="M191" s="113">
        <v>0</v>
      </c>
      <c r="N191" s="113">
        <v>0</v>
      </c>
      <c r="O191" s="113">
        <v>0</v>
      </c>
      <c r="P191" s="113">
        <v>0</v>
      </c>
      <c r="Q191" s="113">
        <v>0</v>
      </c>
      <c r="R191" s="113">
        <v>0</v>
      </c>
      <c r="S191" s="113">
        <v>0</v>
      </c>
      <c r="T191" s="113">
        <v>0</v>
      </c>
      <c r="U191" s="113">
        <v>0</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3">
        <v>0</v>
      </c>
      <c r="AK191" s="113">
        <v>0</v>
      </c>
      <c r="AL191" s="113">
        <v>0</v>
      </c>
      <c r="AM191" s="113">
        <f t="shared" si="2"/>
        <v>0</v>
      </c>
      <c r="AP191" s="70"/>
    </row>
    <row r="192" spans="1:42" ht="15" customHeight="1">
      <c r="A192" s="87">
        <v>520</v>
      </c>
      <c r="B192" s="249" t="s">
        <v>843</v>
      </c>
      <c r="C192" s="89" t="s">
        <v>1326</v>
      </c>
      <c r="D192" s="113">
        <v>0</v>
      </c>
      <c r="E192" s="113">
        <v>0</v>
      </c>
      <c r="F192" s="113">
        <v>0</v>
      </c>
      <c r="G192" s="113">
        <v>0</v>
      </c>
      <c r="H192" s="113">
        <v>0</v>
      </c>
      <c r="I192" s="113">
        <v>0</v>
      </c>
      <c r="J192" s="113">
        <v>0</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3">
        <v>0</v>
      </c>
      <c r="AK192" s="113">
        <v>0</v>
      </c>
      <c r="AL192" s="113">
        <v>0</v>
      </c>
      <c r="AM192" s="113">
        <f t="shared" si="2"/>
        <v>0</v>
      </c>
      <c r="AP192" s="70"/>
    </row>
    <row r="193" spans="1:42" ht="33" customHeight="1">
      <c r="A193" s="310">
        <v>522</v>
      </c>
      <c r="B193" s="88" t="s">
        <v>844</v>
      </c>
      <c r="C193" s="115" t="s">
        <v>1326</v>
      </c>
      <c r="D193" s="113">
        <v>8000000</v>
      </c>
      <c r="E193" s="113">
        <v>0</v>
      </c>
      <c r="F193" s="113">
        <v>595512.01</v>
      </c>
      <c r="G193" s="113">
        <v>1637.1</v>
      </c>
      <c r="H193" s="113">
        <v>0</v>
      </c>
      <c r="I193" s="113">
        <v>0</v>
      </c>
      <c r="J193" s="113">
        <v>0</v>
      </c>
      <c r="K193" s="113">
        <v>0</v>
      </c>
      <c r="L193" s="113">
        <v>0</v>
      </c>
      <c r="M193" s="113">
        <v>0</v>
      </c>
      <c r="N193" s="113">
        <v>0</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3">
        <v>0</v>
      </c>
      <c r="AK193" s="113">
        <v>0</v>
      </c>
      <c r="AL193" s="113">
        <v>0</v>
      </c>
      <c r="AM193" s="113">
        <f t="shared" si="2"/>
        <v>8597149.1099999994</v>
      </c>
      <c r="AP193" s="70"/>
    </row>
    <row r="194" spans="1:42" ht="33" customHeight="1">
      <c r="A194" s="282">
        <v>523</v>
      </c>
      <c r="B194" s="88" t="s">
        <v>845</v>
      </c>
      <c r="C194" s="89" t="s">
        <v>1327</v>
      </c>
      <c r="D194" s="113">
        <v>0</v>
      </c>
      <c r="E194" s="113">
        <v>0</v>
      </c>
      <c r="F194" s="113">
        <v>0</v>
      </c>
      <c r="G194" s="113">
        <v>0</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3">
        <v>0</v>
      </c>
      <c r="AK194" s="113">
        <v>0</v>
      </c>
      <c r="AL194" s="113">
        <v>0</v>
      </c>
      <c r="AM194" s="113">
        <f t="shared" si="2"/>
        <v>0</v>
      </c>
      <c r="AP194" s="70"/>
    </row>
    <row r="195" spans="1:42" ht="33" customHeight="1">
      <c r="A195" s="310">
        <v>525</v>
      </c>
      <c r="B195" s="88" t="s">
        <v>206</v>
      </c>
      <c r="C195" s="89" t="s">
        <v>1335</v>
      </c>
      <c r="D195" s="113">
        <v>0</v>
      </c>
      <c r="E195" s="113">
        <v>0</v>
      </c>
      <c r="F195" s="113">
        <v>7773.69</v>
      </c>
      <c r="G195" s="113">
        <v>0</v>
      </c>
      <c r="H195" s="113">
        <v>0</v>
      </c>
      <c r="I195" s="113">
        <v>0</v>
      </c>
      <c r="J195" s="113">
        <v>2376088.39</v>
      </c>
      <c r="K195" s="113">
        <v>0</v>
      </c>
      <c r="L195" s="113">
        <v>50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3">
        <v>0</v>
      </c>
      <c r="AK195" s="113">
        <v>0</v>
      </c>
      <c r="AL195" s="113">
        <v>0</v>
      </c>
      <c r="AM195" s="113">
        <f t="shared" si="2"/>
        <v>2383912.08</v>
      </c>
      <c r="AP195" s="70"/>
    </row>
    <row r="196" spans="1:42" ht="33" customHeight="1">
      <c r="A196" s="310">
        <v>526</v>
      </c>
      <c r="B196" s="88" t="s">
        <v>846</v>
      </c>
      <c r="C196" s="89" t="s">
        <v>1326</v>
      </c>
      <c r="D196" s="113">
        <v>0</v>
      </c>
      <c r="E196" s="113">
        <v>0</v>
      </c>
      <c r="F196" s="113">
        <v>0</v>
      </c>
      <c r="G196" s="113">
        <v>42307.179999999993</v>
      </c>
      <c r="H196" s="113">
        <v>0</v>
      </c>
      <c r="I196" s="113">
        <v>0</v>
      </c>
      <c r="J196" s="113">
        <v>0</v>
      </c>
      <c r="K196" s="113">
        <v>0</v>
      </c>
      <c r="L196" s="113">
        <v>4181.03</v>
      </c>
      <c r="M196" s="113">
        <v>0</v>
      </c>
      <c r="N196" s="113">
        <v>0</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3">
        <v>0</v>
      </c>
      <c r="AK196" s="113">
        <v>0</v>
      </c>
      <c r="AL196" s="113">
        <v>0</v>
      </c>
      <c r="AM196" s="113">
        <f t="shared" si="2"/>
        <v>46488.209999999992</v>
      </c>
      <c r="AP196" s="70"/>
    </row>
    <row r="197" spans="1:42" ht="33" customHeight="1">
      <c r="A197" s="87">
        <v>548</v>
      </c>
      <c r="B197" s="88" t="s">
        <v>847</v>
      </c>
      <c r="C197" s="89" t="s">
        <v>1333</v>
      </c>
      <c r="D197" s="113">
        <v>0</v>
      </c>
      <c r="E197" s="113">
        <v>0</v>
      </c>
      <c r="F197" s="113">
        <v>0</v>
      </c>
      <c r="G197" s="113">
        <v>0</v>
      </c>
      <c r="H197" s="113">
        <v>0</v>
      </c>
      <c r="I197" s="113">
        <v>0</v>
      </c>
      <c r="J197" s="113">
        <v>0</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0</v>
      </c>
      <c r="AC197" s="113">
        <v>0</v>
      </c>
      <c r="AD197" s="113">
        <v>0</v>
      </c>
      <c r="AE197" s="113">
        <v>0</v>
      </c>
      <c r="AF197" s="113">
        <v>0</v>
      </c>
      <c r="AG197" s="113">
        <v>0</v>
      </c>
      <c r="AH197" s="113">
        <v>0</v>
      </c>
      <c r="AI197" s="113">
        <v>0</v>
      </c>
      <c r="AJ197" s="113">
        <v>0</v>
      </c>
      <c r="AK197" s="113">
        <v>0</v>
      </c>
      <c r="AL197" s="113">
        <v>0</v>
      </c>
      <c r="AM197" s="113">
        <f t="shared" si="2"/>
        <v>0</v>
      </c>
      <c r="AP197" s="70"/>
    </row>
    <row r="198" spans="1:42" ht="33" customHeight="1">
      <c r="A198" s="87">
        <v>551</v>
      </c>
      <c r="B198" s="88" t="s">
        <v>209</v>
      </c>
      <c r="C198" s="89" t="s">
        <v>1335</v>
      </c>
      <c r="D198" s="113">
        <v>0</v>
      </c>
      <c r="E198" s="113">
        <v>0</v>
      </c>
      <c r="F198" s="113">
        <v>0</v>
      </c>
      <c r="G198" s="113">
        <v>0</v>
      </c>
      <c r="H198" s="113">
        <v>0</v>
      </c>
      <c r="I198" s="113">
        <v>0</v>
      </c>
      <c r="J198" s="113">
        <v>0</v>
      </c>
      <c r="K198" s="113">
        <v>0</v>
      </c>
      <c r="L198" s="113">
        <v>0</v>
      </c>
      <c r="M198" s="113">
        <v>0</v>
      </c>
      <c r="N198" s="113">
        <v>0</v>
      </c>
      <c r="O198" s="113">
        <v>0</v>
      </c>
      <c r="P198" s="113">
        <v>0</v>
      </c>
      <c r="Q198" s="113">
        <v>0</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3">
        <v>0</v>
      </c>
      <c r="AK198" s="113">
        <v>0</v>
      </c>
      <c r="AL198" s="113">
        <v>0</v>
      </c>
      <c r="AM198" s="113">
        <f t="shared" si="2"/>
        <v>0</v>
      </c>
      <c r="AP198" s="70"/>
    </row>
    <row r="199" spans="1:42" ht="33" customHeight="1">
      <c r="A199" s="310">
        <v>572</v>
      </c>
      <c r="B199" s="88" t="s">
        <v>848</v>
      </c>
      <c r="C199" s="89" t="s">
        <v>1333</v>
      </c>
      <c r="D199" s="113">
        <v>0</v>
      </c>
      <c r="E199" s="113">
        <v>0</v>
      </c>
      <c r="F199" s="113">
        <v>4151510.3</v>
      </c>
      <c r="G199" s="113">
        <v>2031.51</v>
      </c>
      <c r="H199" s="113">
        <v>0</v>
      </c>
      <c r="I199" s="113">
        <v>0</v>
      </c>
      <c r="J199" s="113">
        <v>2595611.02</v>
      </c>
      <c r="K199" s="113">
        <v>0</v>
      </c>
      <c r="L199" s="113">
        <v>0</v>
      </c>
      <c r="M199" s="113">
        <v>0</v>
      </c>
      <c r="N199" s="113">
        <v>0</v>
      </c>
      <c r="O199" s="113">
        <v>0</v>
      </c>
      <c r="P199" s="113">
        <v>0</v>
      </c>
      <c r="Q199" s="113">
        <v>1162</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3">
        <v>0</v>
      </c>
      <c r="AK199" s="113">
        <v>0</v>
      </c>
      <c r="AL199" s="113">
        <v>0</v>
      </c>
      <c r="AM199" s="113">
        <f t="shared" si="2"/>
        <v>6750314.8300000001</v>
      </c>
      <c r="AP199" s="70"/>
    </row>
    <row r="200" spans="1:42" ht="33" customHeight="1">
      <c r="A200" s="87">
        <v>573</v>
      </c>
      <c r="B200" s="88" t="s">
        <v>849</v>
      </c>
      <c r="C200" s="89" t="s">
        <v>1326</v>
      </c>
      <c r="D200" s="113">
        <v>0</v>
      </c>
      <c r="E200" s="113">
        <v>0</v>
      </c>
      <c r="F200" s="113">
        <v>0</v>
      </c>
      <c r="G200" s="113">
        <v>0</v>
      </c>
      <c r="H200" s="113">
        <v>0</v>
      </c>
      <c r="I200" s="113">
        <v>0</v>
      </c>
      <c r="J200" s="113">
        <v>0</v>
      </c>
      <c r="K200" s="113">
        <v>0</v>
      </c>
      <c r="L200" s="113">
        <v>0</v>
      </c>
      <c r="M200" s="113">
        <v>0</v>
      </c>
      <c r="N200" s="113">
        <v>0</v>
      </c>
      <c r="O200" s="113">
        <v>0</v>
      </c>
      <c r="P200" s="113">
        <v>0</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3">
        <v>0</v>
      </c>
      <c r="AK200" s="113">
        <v>0</v>
      </c>
      <c r="AL200" s="113">
        <v>0</v>
      </c>
      <c r="AM200" s="113">
        <f t="shared" si="2"/>
        <v>0</v>
      </c>
      <c r="AP200" s="70"/>
    </row>
    <row r="201" spans="1:42" ht="33" customHeight="1">
      <c r="A201" s="87">
        <v>574</v>
      </c>
      <c r="B201" s="88" t="s">
        <v>850</v>
      </c>
      <c r="C201" s="89" t="s">
        <v>1332</v>
      </c>
      <c r="D201" s="113">
        <v>56124427.960000001</v>
      </c>
      <c r="E201" s="113">
        <v>0</v>
      </c>
      <c r="F201" s="113">
        <v>0</v>
      </c>
      <c r="G201" s="113">
        <v>0</v>
      </c>
      <c r="H201" s="113">
        <v>0</v>
      </c>
      <c r="I201" s="113">
        <v>0</v>
      </c>
      <c r="J201" s="113">
        <v>0</v>
      </c>
      <c r="K201" s="113">
        <v>0</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3">
        <v>0</v>
      </c>
      <c r="AK201" s="113">
        <v>0</v>
      </c>
      <c r="AL201" s="113">
        <v>0</v>
      </c>
      <c r="AM201" s="113">
        <f t="shared" si="2"/>
        <v>56124427.960000001</v>
      </c>
      <c r="AP201" s="70"/>
    </row>
    <row r="202" spans="1:42" ht="33" customHeight="1">
      <c r="A202" s="87">
        <v>575</v>
      </c>
      <c r="B202" s="88" t="s">
        <v>851</v>
      </c>
      <c r="C202" s="89" t="s">
        <v>1327</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3">
        <v>0</v>
      </c>
      <c r="AK202" s="113">
        <v>0</v>
      </c>
      <c r="AL202" s="113">
        <v>0</v>
      </c>
      <c r="AM202" s="113">
        <f t="shared" si="2"/>
        <v>0</v>
      </c>
      <c r="AP202" s="70"/>
    </row>
    <row r="203" spans="1:42" ht="33" customHeight="1">
      <c r="A203" s="310">
        <v>576</v>
      </c>
      <c r="B203" s="88" t="s">
        <v>852</v>
      </c>
      <c r="C203" s="89" t="s">
        <v>1332</v>
      </c>
      <c r="D203" s="113">
        <v>0</v>
      </c>
      <c r="E203" s="113">
        <v>0</v>
      </c>
      <c r="F203" s="113">
        <v>0</v>
      </c>
      <c r="G203" s="113">
        <v>5375.42</v>
      </c>
      <c r="H203" s="113">
        <v>0</v>
      </c>
      <c r="I203" s="113">
        <v>0</v>
      </c>
      <c r="J203" s="113">
        <v>0</v>
      </c>
      <c r="K203" s="113">
        <v>0</v>
      </c>
      <c r="L203" s="113">
        <v>10963.37</v>
      </c>
      <c r="M203" s="113">
        <v>0</v>
      </c>
      <c r="N203" s="113">
        <v>0</v>
      </c>
      <c r="O203" s="113">
        <v>0</v>
      </c>
      <c r="P203" s="113">
        <v>328.27</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3">
        <v>0</v>
      </c>
      <c r="AK203" s="113">
        <v>0</v>
      </c>
      <c r="AL203" s="113">
        <v>0</v>
      </c>
      <c r="AM203" s="113">
        <f t="shared" ref="AM203:AM266" si="3">SUM(D203:AL203)</f>
        <v>16667.060000000001</v>
      </c>
      <c r="AP203" s="70"/>
    </row>
    <row r="204" spans="1:42" ht="33" customHeight="1">
      <c r="A204" s="310">
        <v>578</v>
      </c>
      <c r="B204" s="88" t="s">
        <v>853</v>
      </c>
      <c r="C204" s="89" t="s">
        <v>1326</v>
      </c>
      <c r="D204" s="113">
        <v>626.4</v>
      </c>
      <c r="E204" s="113">
        <v>179.32</v>
      </c>
      <c r="F204" s="113">
        <v>0</v>
      </c>
      <c r="G204" s="113">
        <v>9954.8399999999983</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45</v>
      </c>
      <c r="Y204" s="113">
        <v>0</v>
      </c>
      <c r="Z204" s="113">
        <v>0</v>
      </c>
      <c r="AA204" s="113">
        <v>0</v>
      </c>
      <c r="AB204" s="113">
        <v>732040.68</v>
      </c>
      <c r="AC204" s="113">
        <v>0</v>
      </c>
      <c r="AD204" s="113">
        <v>0</v>
      </c>
      <c r="AE204" s="113">
        <v>0</v>
      </c>
      <c r="AF204" s="113">
        <v>0</v>
      </c>
      <c r="AG204" s="113">
        <v>0</v>
      </c>
      <c r="AH204" s="113">
        <v>0</v>
      </c>
      <c r="AI204" s="113">
        <v>0</v>
      </c>
      <c r="AJ204" s="113">
        <v>0</v>
      </c>
      <c r="AK204" s="113">
        <v>0</v>
      </c>
      <c r="AL204" s="113">
        <v>0</v>
      </c>
      <c r="AM204" s="113">
        <f t="shared" si="3"/>
        <v>742846.24</v>
      </c>
      <c r="AP204" s="70"/>
    </row>
    <row r="205" spans="1:42" ht="33" customHeight="1">
      <c r="A205" s="87">
        <v>579</v>
      </c>
      <c r="B205" s="88" t="s">
        <v>854</v>
      </c>
      <c r="C205" s="89" t="s">
        <v>1332</v>
      </c>
      <c r="D205" s="113">
        <v>0</v>
      </c>
      <c r="E205" s="113">
        <v>0</v>
      </c>
      <c r="F205" s="113">
        <v>0</v>
      </c>
      <c r="G205" s="113">
        <v>0</v>
      </c>
      <c r="H205" s="113">
        <v>0</v>
      </c>
      <c r="I205" s="113">
        <v>0</v>
      </c>
      <c r="J205" s="113">
        <v>0</v>
      </c>
      <c r="K205" s="113">
        <v>0</v>
      </c>
      <c r="L205" s="113">
        <v>0</v>
      </c>
      <c r="M205" s="113">
        <v>0</v>
      </c>
      <c r="N205" s="113">
        <v>0</v>
      </c>
      <c r="O205" s="113">
        <v>0</v>
      </c>
      <c r="P205" s="113">
        <v>0</v>
      </c>
      <c r="Q205" s="113">
        <v>0</v>
      </c>
      <c r="R205" s="113">
        <v>0</v>
      </c>
      <c r="S205" s="113">
        <v>0</v>
      </c>
      <c r="T205" s="113">
        <v>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3">
        <v>0</v>
      </c>
      <c r="AK205" s="113">
        <v>0</v>
      </c>
      <c r="AL205" s="113">
        <v>0</v>
      </c>
      <c r="AM205" s="113">
        <f t="shared" si="3"/>
        <v>0</v>
      </c>
      <c r="AP205" s="70"/>
    </row>
    <row r="206" spans="1:42" ht="33" customHeight="1">
      <c r="A206" s="310">
        <v>580</v>
      </c>
      <c r="B206" s="88" t="s">
        <v>217</v>
      </c>
      <c r="C206" s="89" t="s">
        <v>1334</v>
      </c>
      <c r="D206" s="113">
        <v>0</v>
      </c>
      <c r="E206" s="113">
        <v>0</v>
      </c>
      <c r="F206" s="113">
        <v>24721.360000000001</v>
      </c>
      <c r="G206" s="113">
        <v>23389.91</v>
      </c>
      <c r="H206" s="113">
        <v>0</v>
      </c>
      <c r="I206" s="113">
        <v>0</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3">
        <v>0</v>
      </c>
      <c r="AK206" s="113">
        <v>0</v>
      </c>
      <c r="AL206" s="113">
        <v>0</v>
      </c>
      <c r="AM206" s="113">
        <f t="shared" si="3"/>
        <v>48111.270000000004</v>
      </c>
      <c r="AP206" s="70"/>
    </row>
    <row r="207" spans="1:42" ht="33" customHeight="1">
      <c r="A207" s="87">
        <v>581</v>
      </c>
      <c r="B207" s="88" t="s">
        <v>855</v>
      </c>
      <c r="C207" s="89" t="s">
        <v>1335</v>
      </c>
      <c r="D207" s="113">
        <v>0</v>
      </c>
      <c r="E207" s="113">
        <v>0</v>
      </c>
      <c r="F207" s="113">
        <v>0</v>
      </c>
      <c r="G207" s="113">
        <v>0</v>
      </c>
      <c r="H207" s="113">
        <v>0</v>
      </c>
      <c r="I207" s="113">
        <v>0</v>
      </c>
      <c r="J207" s="113">
        <v>0</v>
      </c>
      <c r="K207" s="113">
        <v>0</v>
      </c>
      <c r="L207" s="113">
        <v>0</v>
      </c>
      <c r="M207" s="113">
        <v>0</v>
      </c>
      <c r="N207" s="113">
        <v>0</v>
      </c>
      <c r="O207" s="113">
        <v>0</v>
      </c>
      <c r="P207" s="113">
        <v>0</v>
      </c>
      <c r="Q207" s="113">
        <v>0</v>
      </c>
      <c r="R207" s="113">
        <v>0</v>
      </c>
      <c r="S207" s="113">
        <v>0</v>
      </c>
      <c r="T207" s="113">
        <v>0</v>
      </c>
      <c r="U207" s="113">
        <v>0</v>
      </c>
      <c r="V207" s="113">
        <v>0</v>
      </c>
      <c r="W207" s="113">
        <v>0</v>
      </c>
      <c r="X207" s="113">
        <v>0</v>
      </c>
      <c r="Y207" s="113">
        <v>0</v>
      </c>
      <c r="Z207" s="113">
        <v>0</v>
      </c>
      <c r="AA207" s="113">
        <v>0</v>
      </c>
      <c r="AB207" s="113">
        <v>0</v>
      </c>
      <c r="AC207" s="113">
        <v>0</v>
      </c>
      <c r="AD207" s="113">
        <v>0</v>
      </c>
      <c r="AE207" s="113">
        <v>0</v>
      </c>
      <c r="AF207" s="113">
        <v>0</v>
      </c>
      <c r="AG207" s="113">
        <v>0</v>
      </c>
      <c r="AH207" s="113">
        <v>0</v>
      </c>
      <c r="AI207" s="113">
        <v>0</v>
      </c>
      <c r="AJ207" s="113">
        <v>0</v>
      </c>
      <c r="AK207" s="113">
        <v>0</v>
      </c>
      <c r="AL207" s="113">
        <v>0</v>
      </c>
      <c r="AM207" s="113">
        <f t="shared" si="3"/>
        <v>0</v>
      </c>
      <c r="AP207" s="70"/>
    </row>
    <row r="208" spans="1:42" ht="33" customHeight="1">
      <c r="A208" s="310">
        <v>582</v>
      </c>
      <c r="B208" s="88" t="s">
        <v>856</v>
      </c>
      <c r="C208" s="115" t="s">
        <v>1331</v>
      </c>
      <c r="D208" s="113">
        <v>53786148.179999992</v>
      </c>
      <c r="E208" s="113">
        <v>0</v>
      </c>
      <c r="F208" s="113">
        <v>0</v>
      </c>
      <c r="G208" s="113">
        <v>0</v>
      </c>
      <c r="H208" s="113">
        <v>0</v>
      </c>
      <c r="I208" s="113">
        <v>0</v>
      </c>
      <c r="J208" s="113">
        <v>0</v>
      </c>
      <c r="K208" s="113">
        <v>0</v>
      </c>
      <c r="L208" s="113">
        <v>0</v>
      </c>
      <c r="M208" s="113">
        <v>0</v>
      </c>
      <c r="N208" s="113">
        <v>0</v>
      </c>
      <c r="O208" s="113">
        <v>0</v>
      </c>
      <c r="P208" s="113">
        <v>0</v>
      </c>
      <c r="Q208" s="113">
        <v>0</v>
      </c>
      <c r="R208" s="113">
        <v>0</v>
      </c>
      <c r="S208" s="113">
        <v>0</v>
      </c>
      <c r="T208" s="113">
        <v>0</v>
      </c>
      <c r="U208" s="113">
        <v>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3">
        <v>0</v>
      </c>
      <c r="AK208" s="113">
        <v>0</v>
      </c>
      <c r="AL208" s="113">
        <v>0</v>
      </c>
      <c r="AM208" s="113">
        <f t="shared" si="3"/>
        <v>53786148.179999992</v>
      </c>
      <c r="AP208" s="70"/>
    </row>
    <row r="209" spans="1:42" ht="33" customHeight="1">
      <c r="A209" s="310">
        <v>584</v>
      </c>
      <c r="B209" s="88" t="s">
        <v>857</v>
      </c>
      <c r="C209" s="89" t="s">
        <v>1330</v>
      </c>
      <c r="D209" s="113">
        <v>0</v>
      </c>
      <c r="E209" s="113">
        <v>0</v>
      </c>
      <c r="F209" s="113">
        <v>234000</v>
      </c>
      <c r="G209" s="113">
        <v>0</v>
      </c>
      <c r="H209" s="113">
        <v>0</v>
      </c>
      <c r="I209" s="113">
        <v>0</v>
      </c>
      <c r="J209" s="113">
        <v>0</v>
      </c>
      <c r="K209" s="113">
        <v>0</v>
      </c>
      <c r="L209" s="113">
        <v>1647.15</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3">
        <v>0</v>
      </c>
      <c r="AK209" s="113">
        <v>0</v>
      </c>
      <c r="AL209" s="113">
        <v>0</v>
      </c>
      <c r="AM209" s="113">
        <f t="shared" si="3"/>
        <v>235647.15</v>
      </c>
      <c r="AP209" s="70"/>
    </row>
    <row r="210" spans="1:42">
      <c r="A210" s="310">
        <v>585</v>
      </c>
      <c r="B210" s="88" t="s">
        <v>221</v>
      </c>
      <c r="C210" s="115" t="s">
        <v>1331</v>
      </c>
      <c r="D210" s="113">
        <v>0</v>
      </c>
      <c r="E210" s="113">
        <v>0</v>
      </c>
      <c r="F210" s="113">
        <v>0</v>
      </c>
      <c r="G210" s="113">
        <v>1952.6200000000001</v>
      </c>
      <c r="H210" s="113">
        <v>0</v>
      </c>
      <c r="I210" s="113">
        <v>200</v>
      </c>
      <c r="J210" s="113">
        <v>34212.400000000001</v>
      </c>
      <c r="K210" s="113">
        <v>0</v>
      </c>
      <c r="L210" s="113">
        <v>1727.56</v>
      </c>
      <c r="M210" s="113">
        <v>0</v>
      </c>
      <c r="N210" s="113">
        <v>0</v>
      </c>
      <c r="O210" s="113">
        <v>354.68</v>
      </c>
      <c r="P210" s="113">
        <v>44.61</v>
      </c>
      <c r="Q210" s="113">
        <v>0</v>
      </c>
      <c r="R210" s="113">
        <v>0</v>
      </c>
      <c r="S210" s="113">
        <v>0</v>
      </c>
      <c r="T210" s="113">
        <v>0</v>
      </c>
      <c r="U210" s="113">
        <v>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3">
        <v>0</v>
      </c>
      <c r="AK210" s="113">
        <v>0</v>
      </c>
      <c r="AL210" s="113">
        <v>0</v>
      </c>
      <c r="AM210" s="113">
        <f t="shared" si="3"/>
        <v>38491.870000000003</v>
      </c>
      <c r="AP210" s="70"/>
    </row>
    <row r="211" spans="1:42" ht="33" customHeight="1">
      <c r="A211" s="310">
        <v>586</v>
      </c>
      <c r="B211" s="88" t="s">
        <v>222</v>
      </c>
      <c r="C211" s="115" t="s">
        <v>1331</v>
      </c>
      <c r="D211" s="113">
        <v>0</v>
      </c>
      <c r="E211" s="113">
        <v>0</v>
      </c>
      <c r="F211" s="113">
        <v>302141</v>
      </c>
      <c r="G211" s="113">
        <v>843.2</v>
      </c>
      <c r="H211" s="113">
        <v>0</v>
      </c>
      <c r="I211" s="113">
        <v>0</v>
      </c>
      <c r="J211" s="113">
        <v>0</v>
      </c>
      <c r="K211" s="113">
        <v>0</v>
      </c>
      <c r="L211" s="113">
        <v>0</v>
      </c>
      <c r="M211" s="113">
        <v>0</v>
      </c>
      <c r="N211" s="113">
        <v>0</v>
      </c>
      <c r="O211" s="113">
        <v>0</v>
      </c>
      <c r="P211" s="113">
        <v>0</v>
      </c>
      <c r="Q211" s="113">
        <v>0</v>
      </c>
      <c r="R211" s="113">
        <v>0</v>
      </c>
      <c r="S211" s="113">
        <v>0</v>
      </c>
      <c r="T211" s="113">
        <v>0</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3">
        <v>0</v>
      </c>
      <c r="AK211" s="113">
        <v>0</v>
      </c>
      <c r="AL211" s="113">
        <v>0</v>
      </c>
      <c r="AM211" s="113">
        <f t="shared" si="3"/>
        <v>302984.2</v>
      </c>
      <c r="AP211" s="70"/>
    </row>
    <row r="212" spans="1:42" ht="15" customHeight="1">
      <c r="A212" s="310">
        <v>587</v>
      </c>
      <c r="B212" s="88" t="s">
        <v>858</v>
      </c>
      <c r="C212" s="89" t="s">
        <v>1334</v>
      </c>
      <c r="D212" s="113">
        <v>0</v>
      </c>
      <c r="E212" s="113">
        <v>2613.8200000000002</v>
      </c>
      <c r="F212" s="113">
        <v>12828679.360000001</v>
      </c>
      <c r="G212" s="113">
        <v>2090545.21</v>
      </c>
      <c r="H212" s="113">
        <v>0</v>
      </c>
      <c r="I212" s="113">
        <v>0</v>
      </c>
      <c r="J212" s="113">
        <v>0</v>
      </c>
      <c r="K212" s="113">
        <v>0</v>
      </c>
      <c r="L212" s="113">
        <v>0</v>
      </c>
      <c r="M212" s="113">
        <v>0</v>
      </c>
      <c r="N212" s="113">
        <v>0</v>
      </c>
      <c r="O212" s="113">
        <v>0</v>
      </c>
      <c r="P212" s="113">
        <v>0</v>
      </c>
      <c r="Q212" s="113">
        <v>0</v>
      </c>
      <c r="R212" s="113">
        <v>0</v>
      </c>
      <c r="S212" s="113">
        <v>0</v>
      </c>
      <c r="T212" s="113">
        <v>0</v>
      </c>
      <c r="U212" s="113">
        <v>0</v>
      </c>
      <c r="V212" s="113">
        <v>0</v>
      </c>
      <c r="W212" s="113">
        <v>0</v>
      </c>
      <c r="X212" s="113">
        <v>0</v>
      </c>
      <c r="Y212" s="113">
        <v>0</v>
      </c>
      <c r="Z212" s="113">
        <v>0</v>
      </c>
      <c r="AA212" s="113">
        <v>0</v>
      </c>
      <c r="AB212" s="113">
        <v>0</v>
      </c>
      <c r="AC212" s="113">
        <v>0</v>
      </c>
      <c r="AD212" s="113">
        <v>0</v>
      </c>
      <c r="AE212" s="113">
        <v>0</v>
      </c>
      <c r="AF212" s="113">
        <v>0</v>
      </c>
      <c r="AG212" s="113">
        <v>0</v>
      </c>
      <c r="AH212" s="113">
        <v>0</v>
      </c>
      <c r="AI212" s="113">
        <v>0</v>
      </c>
      <c r="AJ212" s="113">
        <v>0</v>
      </c>
      <c r="AK212" s="113">
        <v>0</v>
      </c>
      <c r="AL212" s="113">
        <v>0</v>
      </c>
      <c r="AM212" s="113">
        <f t="shared" si="3"/>
        <v>14921838.390000001</v>
      </c>
      <c r="AP212" s="70"/>
    </row>
    <row r="213" spans="1:42" ht="33" customHeight="1">
      <c r="A213" s="87">
        <v>588</v>
      </c>
      <c r="B213" s="88" t="s">
        <v>223</v>
      </c>
      <c r="C213" s="89" t="s">
        <v>1334</v>
      </c>
      <c r="D213" s="113">
        <v>0</v>
      </c>
      <c r="E213" s="113">
        <v>0</v>
      </c>
      <c r="F213" s="113">
        <v>0</v>
      </c>
      <c r="G213" s="113">
        <v>0</v>
      </c>
      <c r="H213" s="113">
        <v>0</v>
      </c>
      <c r="I213" s="113">
        <v>0</v>
      </c>
      <c r="J213" s="113">
        <v>0</v>
      </c>
      <c r="K213" s="113">
        <v>0</v>
      </c>
      <c r="L213" s="113">
        <v>0</v>
      </c>
      <c r="M213" s="113">
        <v>0</v>
      </c>
      <c r="N213" s="113">
        <v>0</v>
      </c>
      <c r="O213" s="113">
        <v>0</v>
      </c>
      <c r="P213" s="113">
        <v>0</v>
      </c>
      <c r="Q213" s="113">
        <v>0</v>
      </c>
      <c r="R213" s="113">
        <v>0</v>
      </c>
      <c r="S213" s="113">
        <v>0</v>
      </c>
      <c r="T213" s="113">
        <v>0</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3">
        <v>0</v>
      </c>
      <c r="AK213" s="113">
        <v>0</v>
      </c>
      <c r="AL213" s="113">
        <v>0</v>
      </c>
      <c r="AM213" s="113">
        <f t="shared" si="3"/>
        <v>0</v>
      </c>
      <c r="AP213" s="70"/>
    </row>
    <row r="214" spans="1:42" ht="33" customHeight="1">
      <c r="A214" s="87">
        <v>589</v>
      </c>
      <c r="B214" s="88" t="s">
        <v>859</v>
      </c>
      <c r="C214" s="89" t="s">
        <v>1329</v>
      </c>
      <c r="D214" s="113">
        <v>0</v>
      </c>
      <c r="E214" s="113">
        <v>0</v>
      </c>
      <c r="F214" s="113">
        <v>0</v>
      </c>
      <c r="G214" s="113">
        <v>0</v>
      </c>
      <c r="H214" s="113">
        <v>0</v>
      </c>
      <c r="I214" s="113">
        <v>0</v>
      </c>
      <c r="J214" s="113">
        <v>0</v>
      </c>
      <c r="K214" s="113">
        <v>0</v>
      </c>
      <c r="L214" s="113">
        <v>0</v>
      </c>
      <c r="M214" s="113">
        <v>0</v>
      </c>
      <c r="N214" s="113">
        <v>0</v>
      </c>
      <c r="O214" s="113">
        <v>0</v>
      </c>
      <c r="P214" s="113">
        <v>0</v>
      </c>
      <c r="Q214" s="113">
        <v>0</v>
      </c>
      <c r="R214" s="113">
        <v>0</v>
      </c>
      <c r="S214" s="113">
        <v>0</v>
      </c>
      <c r="T214" s="113">
        <v>0</v>
      </c>
      <c r="U214" s="113">
        <v>0</v>
      </c>
      <c r="V214" s="113">
        <v>0</v>
      </c>
      <c r="W214" s="113">
        <v>0</v>
      </c>
      <c r="X214" s="113">
        <v>0</v>
      </c>
      <c r="Y214" s="113">
        <v>0</v>
      </c>
      <c r="Z214" s="113">
        <v>0</v>
      </c>
      <c r="AA214" s="113">
        <v>0</v>
      </c>
      <c r="AB214" s="113">
        <v>0</v>
      </c>
      <c r="AC214" s="113">
        <v>0</v>
      </c>
      <c r="AD214" s="113">
        <v>0</v>
      </c>
      <c r="AE214" s="113">
        <v>0</v>
      </c>
      <c r="AF214" s="113">
        <v>0</v>
      </c>
      <c r="AG214" s="113">
        <v>0</v>
      </c>
      <c r="AH214" s="113">
        <v>0</v>
      </c>
      <c r="AI214" s="113">
        <v>0</v>
      </c>
      <c r="AJ214" s="113">
        <v>0</v>
      </c>
      <c r="AK214" s="113">
        <v>0</v>
      </c>
      <c r="AL214" s="113">
        <v>0</v>
      </c>
      <c r="AM214" s="113">
        <f t="shared" si="3"/>
        <v>0</v>
      </c>
      <c r="AP214" s="70"/>
    </row>
    <row r="215" spans="1:42" ht="33" customHeight="1">
      <c r="A215" s="310">
        <v>590</v>
      </c>
      <c r="B215" s="88" t="s">
        <v>860</v>
      </c>
      <c r="C215" s="89" t="s">
        <v>1329</v>
      </c>
      <c r="D215" s="113">
        <v>0</v>
      </c>
      <c r="E215" s="113">
        <v>0</v>
      </c>
      <c r="F215" s="113">
        <v>0</v>
      </c>
      <c r="G215" s="113">
        <v>920</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3">
        <v>0</v>
      </c>
      <c r="AK215" s="113">
        <v>0</v>
      </c>
      <c r="AL215" s="113">
        <v>0</v>
      </c>
      <c r="AM215" s="113">
        <f t="shared" si="3"/>
        <v>920</v>
      </c>
      <c r="AP215" s="70"/>
    </row>
    <row r="216" spans="1:42" ht="33" customHeight="1">
      <c r="A216" s="310">
        <v>591</v>
      </c>
      <c r="B216" s="88" t="s">
        <v>861</v>
      </c>
      <c r="C216" s="89" t="s">
        <v>1328</v>
      </c>
      <c r="D216" s="113">
        <v>0</v>
      </c>
      <c r="E216" s="113">
        <v>0</v>
      </c>
      <c r="F216" s="113">
        <v>23399635.27</v>
      </c>
      <c r="G216" s="113">
        <v>426877.36000000004</v>
      </c>
      <c r="H216" s="113">
        <v>0</v>
      </c>
      <c r="I216" s="113">
        <v>0</v>
      </c>
      <c r="J216" s="113">
        <v>0</v>
      </c>
      <c r="K216" s="113">
        <v>0</v>
      </c>
      <c r="L216" s="113">
        <v>0</v>
      </c>
      <c r="M216" s="113">
        <v>0</v>
      </c>
      <c r="N216" s="113">
        <v>0</v>
      </c>
      <c r="O216" s="113">
        <v>0</v>
      </c>
      <c r="P216" s="113">
        <v>0</v>
      </c>
      <c r="Q216" s="113">
        <v>1099</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3">
        <v>0</v>
      </c>
      <c r="AK216" s="113">
        <v>0</v>
      </c>
      <c r="AL216" s="113">
        <v>0</v>
      </c>
      <c r="AM216" s="113">
        <f t="shared" si="3"/>
        <v>23827611.629999999</v>
      </c>
      <c r="AP216" s="70"/>
    </row>
    <row r="217" spans="1:42" ht="33" customHeight="1">
      <c r="A217" s="310">
        <v>592</v>
      </c>
      <c r="B217" s="88" t="s">
        <v>862</v>
      </c>
      <c r="C217" s="89" t="s">
        <v>1332</v>
      </c>
      <c r="D217" s="113">
        <v>0</v>
      </c>
      <c r="E217" s="113">
        <v>0</v>
      </c>
      <c r="F217" s="113">
        <v>11188099.619999999</v>
      </c>
      <c r="G217" s="113">
        <v>827052.59000000008</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3">
        <v>0</v>
      </c>
      <c r="AK217" s="113">
        <v>0</v>
      </c>
      <c r="AL217" s="113">
        <v>0</v>
      </c>
      <c r="AM217" s="113">
        <f t="shared" si="3"/>
        <v>12015152.209999999</v>
      </c>
      <c r="AP217" s="70"/>
    </row>
    <row r="218" spans="1:42" ht="33" customHeight="1">
      <c r="A218" s="310">
        <v>593</v>
      </c>
      <c r="B218" s="88" t="s">
        <v>863</v>
      </c>
      <c r="C218" s="89" t="s">
        <v>1332</v>
      </c>
      <c r="D218" s="113">
        <v>0</v>
      </c>
      <c r="E218" s="113">
        <v>0</v>
      </c>
      <c r="F218" s="113">
        <v>0</v>
      </c>
      <c r="G218" s="113">
        <v>4597538.1900000004</v>
      </c>
      <c r="H218" s="113">
        <v>0</v>
      </c>
      <c r="I218" s="113">
        <v>0</v>
      </c>
      <c r="J218" s="113">
        <v>0</v>
      </c>
      <c r="K218" s="113">
        <v>0</v>
      </c>
      <c r="L218" s="113">
        <v>0</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0</v>
      </c>
      <c r="AC218" s="113">
        <v>0</v>
      </c>
      <c r="AD218" s="113">
        <v>0</v>
      </c>
      <c r="AE218" s="113">
        <v>0</v>
      </c>
      <c r="AF218" s="113">
        <v>0</v>
      </c>
      <c r="AG218" s="113">
        <v>0</v>
      </c>
      <c r="AH218" s="113">
        <v>0</v>
      </c>
      <c r="AI218" s="113">
        <v>0</v>
      </c>
      <c r="AJ218" s="113">
        <v>0</v>
      </c>
      <c r="AK218" s="113">
        <v>0</v>
      </c>
      <c r="AL218" s="113">
        <v>0</v>
      </c>
      <c r="AM218" s="113">
        <f t="shared" si="3"/>
        <v>4597538.1900000004</v>
      </c>
      <c r="AP218" s="70"/>
    </row>
    <row r="219" spans="1:42" ht="33" customHeight="1">
      <c r="A219" s="310">
        <v>594</v>
      </c>
      <c r="B219" s="88" t="s">
        <v>113</v>
      </c>
      <c r="C219" s="115" t="s">
        <v>1326</v>
      </c>
      <c r="D219" s="113">
        <v>0</v>
      </c>
      <c r="E219" s="113">
        <v>0</v>
      </c>
      <c r="F219" s="113">
        <v>28289.380000000121</v>
      </c>
      <c r="G219" s="113">
        <v>423.78</v>
      </c>
      <c r="H219" s="113">
        <v>0</v>
      </c>
      <c r="I219" s="113">
        <v>0</v>
      </c>
      <c r="J219" s="113">
        <v>0</v>
      </c>
      <c r="K219" s="113">
        <v>0</v>
      </c>
      <c r="L219" s="113">
        <v>9790.1299999999992</v>
      </c>
      <c r="M219" s="113">
        <v>0</v>
      </c>
      <c r="N219" s="113">
        <v>0</v>
      </c>
      <c r="O219" s="113">
        <v>0</v>
      </c>
      <c r="P219" s="113">
        <v>0</v>
      </c>
      <c r="Q219" s="113">
        <v>0</v>
      </c>
      <c r="R219" s="113">
        <v>0</v>
      </c>
      <c r="S219" s="113">
        <v>0</v>
      </c>
      <c r="T219" s="113">
        <v>0</v>
      </c>
      <c r="U219" s="113">
        <v>0</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3">
        <v>0</v>
      </c>
      <c r="AK219" s="113">
        <v>0</v>
      </c>
      <c r="AL219" s="113">
        <v>0</v>
      </c>
      <c r="AM219" s="113">
        <f t="shared" si="3"/>
        <v>38503.290000000117</v>
      </c>
      <c r="AP219" s="70"/>
    </row>
    <row r="220" spans="1:42" ht="33" customHeight="1">
      <c r="A220" s="87">
        <v>595</v>
      </c>
      <c r="B220" s="88" t="s">
        <v>1275</v>
      </c>
      <c r="C220" s="89" t="s">
        <v>1326</v>
      </c>
      <c r="D220" s="113">
        <v>0</v>
      </c>
      <c r="E220" s="113">
        <v>0</v>
      </c>
      <c r="F220" s="113">
        <v>0</v>
      </c>
      <c r="G220" s="113">
        <v>0</v>
      </c>
      <c r="H220" s="113">
        <v>0</v>
      </c>
      <c r="I220" s="113">
        <v>0</v>
      </c>
      <c r="J220" s="113">
        <v>0</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3">
        <v>0</v>
      </c>
      <c r="AK220" s="113">
        <v>0</v>
      </c>
      <c r="AL220" s="113">
        <v>0</v>
      </c>
      <c r="AM220" s="113">
        <f t="shared" si="3"/>
        <v>0</v>
      </c>
      <c r="AP220" s="70"/>
    </row>
    <row r="221" spans="1:42" ht="33" customHeight="1">
      <c r="A221" s="87">
        <v>596</v>
      </c>
      <c r="B221" s="88" t="s">
        <v>12459</v>
      </c>
      <c r="C221" s="89" t="s">
        <v>1328</v>
      </c>
      <c r="D221" s="113">
        <v>0</v>
      </c>
      <c r="E221" s="113">
        <v>0</v>
      </c>
      <c r="F221" s="113">
        <v>0</v>
      </c>
      <c r="G221" s="113">
        <v>0</v>
      </c>
      <c r="H221" s="113">
        <v>0</v>
      </c>
      <c r="I221" s="113">
        <v>0</v>
      </c>
      <c r="J221" s="113">
        <v>0</v>
      </c>
      <c r="K221" s="113">
        <v>0</v>
      </c>
      <c r="L221" s="113">
        <v>0</v>
      </c>
      <c r="M221" s="113">
        <v>0</v>
      </c>
      <c r="N221" s="113">
        <v>0</v>
      </c>
      <c r="O221" s="113">
        <v>0</v>
      </c>
      <c r="P221" s="113">
        <v>0</v>
      </c>
      <c r="Q221" s="113">
        <v>1914229.67</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3">
        <v>0</v>
      </c>
      <c r="AK221" s="113">
        <v>0</v>
      </c>
      <c r="AL221" s="113">
        <v>0</v>
      </c>
      <c r="AM221" s="113">
        <f t="shared" si="3"/>
        <v>1914229.67</v>
      </c>
      <c r="AP221" s="70"/>
    </row>
    <row r="222" spans="1:42" ht="33" customHeight="1">
      <c r="A222" s="310">
        <v>597</v>
      </c>
      <c r="B222" s="88" t="s">
        <v>3387</v>
      </c>
      <c r="C222" s="89" t="s">
        <v>1397</v>
      </c>
      <c r="D222" s="113">
        <v>0</v>
      </c>
      <c r="E222" s="113">
        <v>0</v>
      </c>
      <c r="F222" s="113">
        <v>0</v>
      </c>
      <c r="G222" s="113">
        <v>3152565.2100000004</v>
      </c>
      <c r="H222" s="113">
        <v>29698.34</v>
      </c>
      <c r="I222" s="113">
        <v>46985.87</v>
      </c>
      <c r="J222" s="113">
        <v>2805191.2100000004</v>
      </c>
      <c r="K222" s="113">
        <v>0</v>
      </c>
      <c r="L222" s="113">
        <v>2491.73</v>
      </c>
      <c r="M222" s="113">
        <v>0</v>
      </c>
      <c r="N222" s="113">
        <v>0</v>
      </c>
      <c r="O222" s="113">
        <v>348</v>
      </c>
      <c r="P222" s="113">
        <v>0</v>
      </c>
      <c r="Q222" s="113">
        <v>0</v>
      </c>
      <c r="R222" s="113">
        <v>0</v>
      </c>
      <c r="S222" s="113">
        <v>0</v>
      </c>
      <c r="T222" s="113">
        <v>0</v>
      </c>
      <c r="U222" s="113">
        <v>0</v>
      </c>
      <c r="V222" s="113">
        <v>0</v>
      </c>
      <c r="W222" s="113">
        <v>0</v>
      </c>
      <c r="X222" s="113">
        <v>215000</v>
      </c>
      <c r="Y222" s="113">
        <v>0</v>
      </c>
      <c r="Z222" s="113">
        <v>0</v>
      </c>
      <c r="AA222" s="113">
        <v>0</v>
      </c>
      <c r="AB222" s="113">
        <v>621515.99999999988</v>
      </c>
      <c r="AC222" s="113">
        <v>0</v>
      </c>
      <c r="AD222" s="113">
        <v>0</v>
      </c>
      <c r="AE222" s="113">
        <v>0</v>
      </c>
      <c r="AF222" s="113">
        <v>0</v>
      </c>
      <c r="AG222" s="113">
        <v>0</v>
      </c>
      <c r="AH222" s="113">
        <v>0</v>
      </c>
      <c r="AI222" s="113">
        <v>0</v>
      </c>
      <c r="AJ222" s="113">
        <v>0</v>
      </c>
      <c r="AK222" s="113">
        <v>0</v>
      </c>
      <c r="AL222" s="113">
        <v>0</v>
      </c>
      <c r="AM222" s="113">
        <f t="shared" si="3"/>
        <v>6873796.3600000013</v>
      </c>
      <c r="AP222" s="70"/>
    </row>
    <row r="223" spans="1:42" ht="33" customHeight="1">
      <c r="A223" s="310">
        <v>598</v>
      </c>
      <c r="B223" s="88" t="s">
        <v>1404</v>
      </c>
      <c r="C223" s="89" t="s">
        <v>1397</v>
      </c>
      <c r="D223" s="113">
        <v>0</v>
      </c>
      <c r="E223" s="113">
        <v>0</v>
      </c>
      <c r="F223" s="113">
        <v>0</v>
      </c>
      <c r="G223" s="113">
        <v>11499.82</v>
      </c>
      <c r="H223" s="113">
        <v>0</v>
      </c>
      <c r="I223" s="113">
        <v>0</v>
      </c>
      <c r="J223" s="113">
        <v>11357092</v>
      </c>
      <c r="K223" s="113">
        <v>0</v>
      </c>
      <c r="L223" s="113">
        <v>0</v>
      </c>
      <c r="M223" s="113">
        <v>0</v>
      </c>
      <c r="N223" s="113">
        <v>0</v>
      </c>
      <c r="O223" s="113">
        <v>0</v>
      </c>
      <c r="P223" s="113">
        <v>0</v>
      </c>
      <c r="Q223" s="113">
        <v>0</v>
      </c>
      <c r="R223" s="113">
        <v>0</v>
      </c>
      <c r="S223" s="113">
        <v>0</v>
      </c>
      <c r="T223" s="113">
        <v>0</v>
      </c>
      <c r="U223" s="113">
        <v>0</v>
      </c>
      <c r="V223" s="113">
        <v>6537449.129999999</v>
      </c>
      <c r="W223" s="113">
        <v>0</v>
      </c>
      <c r="X223" s="113">
        <v>0</v>
      </c>
      <c r="Y223" s="113">
        <v>0</v>
      </c>
      <c r="Z223" s="113">
        <v>0</v>
      </c>
      <c r="AA223" s="113">
        <v>0</v>
      </c>
      <c r="AB223" s="113">
        <v>0</v>
      </c>
      <c r="AC223" s="113">
        <v>0</v>
      </c>
      <c r="AD223" s="113">
        <v>0</v>
      </c>
      <c r="AE223" s="113">
        <v>0</v>
      </c>
      <c r="AF223" s="113">
        <v>0</v>
      </c>
      <c r="AG223" s="113">
        <v>0</v>
      </c>
      <c r="AH223" s="113">
        <v>0</v>
      </c>
      <c r="AI223" s="113">
        <v>0</v>
      </c>
      <c r="AJ223" s="113">
        <v>0</v>
      </c>
      <c r="AK223" s="113">
        <v>0</v>
      </c>
      <c r="AL223" s="113">
        <v>0</v>
      </c>
      <c r="AM223" s="113">
        <f t="shared" si="3"/>
        <v>17906040.949999999</v>
      </c>
      <c r="AP223" s="70"/>
    </row>
    <row r="224" spans="1:42" ht="33" customHeight="1">
      <c r="A224" s="87">
        <v>599</v>
      </c>
      <c r="B224" s="249" t="s">
        <v>12458</v>
      </c>
      <c r="C224" s="89" t="s">
        <v>1328</v>
      </c>
      <c r="D224" s="113">
        <v>0</v>
      </c>
      <c r="E224" s="113">
        <v>112007981.89999999</v>
      </c>
      <c r="F224" s="113">
        <v>0</v>
      </c>
      <c r="G224" s="113">
        <v>0</v>
      </c>
      <c r="H224" s="113">
        <v>0</v>
      </c>
      <c r="I224" s="113">
        <v>540</v>
      </c>
      <c r="J224" s="113">
        <v>1218141.5900000001</v>
      </c>
      <c r="K224" s="113">
        <v>0</v>
      </c>
      <c r="L224" s="113">
        <v>0</v>
      </c>
      <c r="M224" s="113">
        <v>0</v>
      </c>
      <c r="N224" s="113">
        <v>0</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3">
        <v>0</v>
      </c>
      <c r="AK224" s="113">
        <v>0</v>
      </c>
      <c r="AL224" s="113">
        <v>0</v>
      </c>
      <c r="AM224" s="113">
        <f t="shared" si="3"/>
        <v>113226663.48999999</v>
      </c>
      <c r="AP224" s="70"/>
    </row>
    <row r="225" spans="1:42" ht="33" customHeight="1">
      <c r="A225" s="87">
        <v>620</v>
      </c>
      <c r="B225" s="88" t="s">
        <v>864</v>
      </c>
      <c r="C225" s="89" t="s">
        <v>1327</v>
      </c>
      <c r="D225" s="113">
        <v>0</v>
      </c>
      <c r="E225" s="113">
        <v>0</v>
      </c>
      <c r="F225" s="113">
        <v>0</v>
      </c>
      <c r="G225" s="113">
        <v>0</v>
      </c>
      <c r="H225" s="113">
        <v>0</v>
      </c>
      <c r="I225" s="113">
        <v>0</v>
      </c>
      <c r="J225" s="113">
        <v>0</v>
      </c>
      <c r="K225" s="113">
        <v>0</v>
      </c>
      <c r="L225" s="113">
        <v>0</v>
      </c>
      <c r="M225" s="113">
        <v>0</v>
      </c>
      <c r="N225" s="113">
        <v>0</v>
      </c>
      <c r="O225" s="113">
        <v>0</v>
      </c>
      <c r="P225" s="113">
        <v>0</v>
      </c>
      <c r="Q225" s="113">
        <v>0</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3">
        <v>0</v>
      </c>
      <c r="AK225" s="113">
        <v>0</v>
      </c>
      <c r="AL225" s="113">
        <v>0</v>
      </c>
      <c r="AM225" s="113">
        <f t="shared" si="3"/>
        <v>0</v>
      </c>
      <c r="AP225" s="70"/>
    </row>
    <row r="226" spans="1:42" ht="33" customHeight="1">
      <c r="A226" s="87">
        <v>633</v>
      </c>
      <c r="B226" s="88" t="s">
        <v>230</v>
      </c>
      <c r="C226" s="89" t="s">
        <v>1333</v>
      </c>
      <c r="D226" s="113">
        <v>0</v>
      </c>
      <c r="E226" s="113">
        <v>0</v>
      </c>
      <c r="F226" s="113">
        <v>0</v>
      </c>
      <c r="G226" s="113">
        <v>0</v>
      </c>
      <c r="H226" s="113">
        <v>0</v>
      </c>
      <c r="I226" s="113">
        <v>0</v>
      </c>
      <c r="J226" s="113">
        <v>0</v>
      </c>
      <c r="K226" s="113">
        <v>0</v>
      </c>
      <c r="L226" s="113">
        <v>0</v>
      </c>
      <c r="M226" s="113">
        <v>0</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3">
        <v>0</v>
      </c>
      <c r="AK226" s="113">
        <v>0</v>
      </c>
      <c r="AL226" s="113">
        <v>0</v>
      </c>
      <c r="AM226" s="113">
        <f t="shared" si="3"/>
        <v>0</v>
      </c>
      <c r="AP226" s="70"/>
    </row>
    <row r="227" spans="1:42" ht="33" customHeight="1">
      <c r="A227" s="87">
        <v>634</v>
      </c>
      <c r="B227" s="88" t="s">
        <v>865</v>
      </c>
      <c r="C227" s="89" t="s">
        <v>1331</v>
      </c>
      <c r="D227" s="113">
        <v>0</v>
      </c>
      <c r="E227" s="113">
        <v>0</v>
      </c>
      <c r="F227" s="113">
        <v>0</v>
      </c>
      <c r="G227" s="113">
        <v>0</v>
      </c>
      <c r="H227" s="113">
        <v>0</v>
      </c>
      <c r="I227" s="113">
        <v>0</v>
      </c>
      <c r="J227" s="113">
        <v>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3">
        <v>0</v>
      </c>
      <c r="AK227" s="113">
        <v>0</v>
      </c>
      <c r="AL227" s="113">
        <v>0</v>
      </c>
      <c r="AM227" s="113">
        <f t="shared" si="3"/>
        <v>0</v>
      </c>
      <c r="AP227" s="70"/>
    </row>
    <row r="228" spans="1:42" ht="33" customHeight="1">
      <c r="A228" s="310">
        <v>650</v>
      </c>
      <c r="B228" s="88" t="s">
        <v>232</v>
      </c>
      <c r="C228" s="89" t="s">
        <v>1334</v>
      </c>
      <c r="D228" s="113">
        <v>0</v>
      </c>
      <c r="E228" s="113">
        <v>0</v>
      </c>
      <c r="F228" s="113">
        <v>0</v>
      </c>
      <c r="G228" s="113">
        <v>45300.18</v>
      </c>
      <c r="H228" s="113">
        <v>0</v>
      </c>
      <c r="I228" s="113">
        <v>0</v>
      </c>
      <c r="J228" s="113">
        <v>76417</v>
      </c>
      <c r="K228" s="113">
        <v>0</v>
      </c>
      <c r="L228" s="113">
        <v>0</v>
      </c>
      <c r="M228" s="113">
        <v>0</v>
      </c>
      <c r="N228" s="113">
        <v>0</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3">
        <v>0</v>
      </c>
      <c r="AK228" s="113">
        <v>0</v>
      </c>
      <c r="AL228" s="113">
        <v>0</v>
      </c>
      <c r="AM228" s="113">
        <f t="shared" si="3"/>
        <v>121717.18</v>
      </c>
      <c r="AP228" s="70"/>
    </row>
    <row r="229" spans="1:42" ht="33" customHeight="1">
      <c r="A229" s="310">
        <v>660</v>
      </c>
      <c r="B229" s="88" t="s">
        <v>233</v>
      </c>
      <c r="C229" s="89" t="s">
        <v>1333</v>
      </c>
      <c r="D229" s="113">
        <v>0</v>
      </c>
      <c r="E229" s="113">
        <v>11570.69</v>
      </c>
      <c r="F229" s="113">
        <v>36089294.469999999</v>
      </c>
      <c r="G229" s="113">
        <f>616769.01+89225.16</f>
        <v>705994.17</v>
      </c>
      <c r="H229" s="113">
        <v>0</v>
      </c>
      <c r="I229" s="113">
        <v>0</v>
      </c>
      <c r="J229" s="113">
        <v>0</v>
      </c>
      <c r="K229" s="113">
        <v>0</v>
      </c>
      <c r="L229" s="113">
        <v>0</v>
      </c>
      <c r="M229" s="113">
        <v>0</v>
      </c>
      <c r="N229" s="113">
        <v>0</v>
      </c>
      <c r="O229" s="113">
        <v>0</v>
      </c>
      <c r="P229" s="113">
        <v>0</v>
      </c>
      <c r="Q229" s="113">
        <v>0</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3">
        <v>0</v>
      </c>
      <c r="AK229" s="113">
        <v>0</v>
      </c>
      <c r="AL229" s="113">
        <v>0</v>
      </c>
      <c r="AM229" s="113">
        <f t="shared" si="3"/>
        <v>36806859.329999998</v>
      </c>
      <c r="AP229" s="70"/>
    </row>
    <row r="230" spans="1:42" ht="33" customHeight="1">
      <c r="A230" s="310">
        <v>661</v>
      </c>
      <c r="B230" s="88" t="s">
        <v>234</v>
      </c>
      <c r="C230" s="89" t="s">
        <v>1333</v>
      </c>
      <c r="D230" s="113">
        <v>0</v>
      </c>
      <c r="E230" s="113">
        <v>0</v>
      </c>
      <c r="F230" s="113">
        <v>0</v>
      </c>
      <c r="G230" s="113">
        <v>79903.7</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3">
        <v>0</v>
      </c>
      <c r="AK230" s="113">
        <v>0</v>
      </c>
      <c r="AL230" s="113">
        <v>0</v>
      </c>
      <c r="AM230" s="113">
        <f t="shared" si="3"/>
        <v>79903.7</v>
      </c>
      <c r="AP230" s="70"/>
    </row>
    <row r="231" spans="1:42" ht="33" customHeight="1">
      <c r="A231" s="310">
        <v>670</v>
      </c>
      <c r="B231" s="88" t="s">
        <v>235</v>
      </c>
      <c r="C231" s="89" t="s">
        <v>1327</v>
      </c>
      <c r="D231" s="113">
        <v>0</v>
      </c>
      <c r="E231" s="113">
        <v>0</v>
      </c>
      <c r="F231" s="113">
        <v>19935465</v>
      </c>
      <c r="G231" s="113">
        <v>554157.12</v>
      </c>
      <c r="H231" s="113">
        <v>0</v>
      </c>
      <c r="I231" s="113">
        <v>0</v>
      </c>
      <c r="J231" s="113">
        <v>132102</v>
      </c>
      <c r="K231" s="113">
        <v>0</v>
      </c>
      <c r="L231" s="113">
        <v>590.63</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3">
        <v>0</v>
      </c>
      <c r="AK231" s="113">
        <v>0</v>
      </c>
      <c r="AL231" s="113">
        <v>0</v>
      </c>
      <c r="AM231" s="113">
        <f t="shared" si="3"/>
        <v>20622314.75</v>
      </c>
      <c r="AP231" s="70"/>
    </row>
    <row r="232" spans="1:42" ht="33" customHeight="1">
      <c r="A232" s="310">
        <v>680</v>
      </c>
      <c r="B232" s="88" t="s">
        <v>866</v>
      </c>
      <c r="C232" s="89" t="s">
        <v>1330</v>
      </c>
      <c r="D232" s="113">
        <v>0</v>
      </c>
      <c r="E232" s="113">
        <v>0</v>
      </c>
      <c r="F232" s="113">
        <v>0</v>
      </c>
      <c r="G232" s="113">
        <v>66742.53</v>
      </c>
      <c r="H232" s="113">
        <v>0</v>
      </c>
      <c r="I232" s="113">
        <v>0</v>
      </c>
      <c r="J232" s="113">
        <v>0</v>
      </c>
      <c r="K232" s="113">
        <v>0</v>
      </c>
      <c r="L232" s="113">
        <v>288.45</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3">
        <v>0</v>
      </c>
      <c r="AK232" s="113">
        <v>0</v>
      </c>
      <c r="AL232" s="113">
        <v>0</v>
      </c>
      <c r="AM232" s="113">
        <f t="shared" si="3"/>
        <v>67030.98</v>
      </c>
      <c r="AP232" s="70"/>
    </row>
    <row r="233" spans="1:42" ht="33" customHeight="1">
      <c r="A233" s="310">
        <v>681</v>
      </c>
      <c r="B233" s="88" t="s">
        <v>237</v>
      </c>
      <c r="C233" s="89" t="s">
        <v>1397</v>
      </c>
      <c r="D233" s="113">
        <v>0</v>
      </c>
      <c r="E233" s="113">
        <v>0</v>
      </c>
      <c r="F233" s="113">
        <v>0</v>
      </c>
      <c r="G233" s="113">
        <v>271396.67000000004</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3">
        <v>0</v>
      </c>
      <c r="AK233" s="113">
        <v>0</v>
      </c>
      <c r="AL233" s="113">
        <v>0</v>
      </c>
      <c r="AM233" s="113">
        <f t="shared" si="3"/>
        <v>271396.67000000004</v>
      </c>
      <c r="AP233" s="70"/>
    </row>
    <row r="234" spans="1:42" ht="33" customHeight="1">
      <c r="A234" s="87">
        <v>682</v>
      </c>
      <c r="B234" s="88" t="s">
        <v>867</v>
      </c>
      <c r="C234" s="89" t="s">
        <v>1333</v>
      </c>
      <c r="D234" s="113">
        <v>0</v>
      </c>
      <c r="E234" s="113">
        <v>0</v>
      </c>
      <c r="F234" s="113">
        <v>0</v>
      </c>
      <c r="G234" s="113">
        <v>150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3">
        <v>0</v>
      </c>
      <c r="AK234" s="113">
        <v>0</v>
      </c>
      <c r="AL234" s="113">
        <v>0</v>
      </c>
      <c r="AM234" s="113">
        <f t="shared" si="3"/>
        <v>150</v>
      </c>
      <c r="AP234" s="70"/>
    </row>
    <row r="235" spans="1:42" ht="33" customHeight="1">
      <c r="A235" s="310">
        <v>683</v>
      </c>
      <c r="B235" s="88" t="s">
        <v>868</v>
      </c>
      <c r="C235" s="89" t="s">
        <v>1330</v>
      </c>
      <c r="D235" s="113">
        <v>0</v>
      </c>
      <c r="E235" s="113">
        <v>0</v>
      </c>
      <c r="F235" s="113">
        <v>0</v>
      </c>
      <c r="G235" s="113">
        <f>3083.44-2196.98</f>
        <v>886.46</v>
      </c>
      <c r="H235" s="113">
        <v>0</v>
      </c>
      <c r="I235" s="113">
        <v>0</v>
      </c>
      <c r="J235" s="113">
        <v>0</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494052.74</v>
      </c>
      <c r="AC235" s="113">
        <v>50.01</v>
      </c>
      <c r="AD235" s="113">
        <v>0</v>
      </c>
      <c r="AE235" s="113">
        <v>0</v>
      </c>
      <c r="AF235" s="113">
        <v>0</v>
      </c>
      <c r="AG235" s="113">
        <v>0</v>
      </c>
      <c r="AH235" s="113">
        <v>0</v>
      </c>
      <c r="AI235" s="113">
        <v>0</v>
      </c>
      <c r="AJ235" s="113">
        <v>0</v>
      </c>
      <c r="AK235" s="113">
        <v>0</v>
      </c>
      <c r="AL235" s="113">
        <v>0</v>
      </c>
      <c r="AM235" s="113">
        <f t="shared" si="3"/>
        <v>494989.21</v>
      </c>
      <c r="AP235" s="70"/>
    </row>
    <row r="236" spans="1:42" ht="33" customHeight="1">
      <c r="A236" s="87">
        <v>716</v>
      </c>
      <c r="B236" s="88" t="s">
        <v>869</v>
      </c>
      <c r="C236" s="115" t="s">
        <v>1296</v>
      </c>
      <c r="D236" s="113">
        <v>0</v>
      </c>
      <c r="E236" s="113">
        <v>0</v>
      </c>
      <c r="F236" s="113">
        <v>0</v>
      </c>
      <c r="G236" s="113">
        <v>0</v>
      </c>
      <c r="H236" s="113">
        <v>0</v>
      </c>
      <c r="I236" s="113">
        <v>0</v>
      </c>
      <c r="J236" s="113">
        <v>0</v>
      </c>
      <c r="K236" s="113">
        <v>0</v>
      </c>
      <c r="L236" s="113">
        <v>0</v>
      </c>
      <c r="M236" s="113">
        <v>0</v>
      </c>
      <c r="N236" s="113">
        <v>0</v>
      </c>
      <c r="O236" s="113">
        <v>0</v>
      </c>
      <c r="P236" s="113">
        <v>0</v>
      </c>
      <c r="Q236" s="113">
        <v>0</v>
      </c>
      <c r="R236" s="113">
        <v>0</v>
      </c>
      <c r="S236" s="113">
        <v>0</v>
      </c>
      <c r="T236" s="113">
        <v>0</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3">
        <v>0</v>
      </c>
      <c r="AK236" s="113">
        <v>0</v>
      </c>
      <c r="AL236" s="113">
        <v>0</v>
      </c>
      <c r="AM236" s="113">
        <f t="shared" si="3"/>
        <v>0</v>
      </c>
      <c r="AP236" s="70"/>
    </row>
    <row r="237" spans="1:42" ht="33" customHeight="1">
      <c r="A237" s="87">
        <v>718</v>
      </c>
      <c r="B237" s="88" t="s">
        <v>241</v>
      </c>
      <c r="C237" s="115" t="s">
        <v>1296</v>
      </c>
      <c r="D237" s="113">
        <v>0</v>
      </c>
      <c r="E237" s="113">
        <v>0</v>
      </c>
      <c r="F237" s="113">
        <v>0</v>
      </c>
      <c r="G237" s="113">
        <v>0</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3">
        <v>0</v>
      </c>
      <c r="AK237" s="113">
        <v>0</v>
      </c>
      <c r="AL237" s="113">
        <v>0</v>
      </c>
      <c r="AM237" s="113">
        <f t="shared" si="3"/>
        <v>0</v>
      </c>
      <c r="AP237" s="70"/>
    </row>
    <row r="238" spans="1:42" ht="33" customHeight="1">
      <c r="A238" s="87">
        <v>761</v>
      </c>
      <c r="B238" s="88" t="s">
        <v>870</v>
      </c>
      <c r="C238" s="115" t="s">
        <v>1296</v>
      </c>
      <c r="D238" s="113">
        <v>0</v>
      </c>
      <c r="E238" s="113">
        <v>0</v>
      </c>
      <c r="F238" s="113">
        <v>0</v>
      </c>
      <c r="G238" s="113">
        <v>0</v>
      </c>
      <c r="H238" s="113">
        <v>0</v>
      </c>
      <c r="I238" s="113">
        <v>0</v>
      </c>
      <c r="J238" s="113">
        <v>0</v>
      </c>
      <c r="K238" s="113">
        <v>0</v>
      </c>
      <c r="L238" s="113">
        <v>0</v>
      </c>
      <c r="M238" s="113">
        <v>0</v>
      </c>
      <c r="N238" s="113">
        <v>0</v>
      </c>
      <c r="O238" s="113">
        <v>0</v>
      </c>
      <c r="P238" s="113">
        <v>0</v>
      </c>
      <c r="Q238" s="113">
        <v>0</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3">
        <v>0</v>
      </c>
      <c r="AK238" s="113">
        <v>0</v>
      </c>
      <c r="AL238" s="113">
        <v>0</v>
      </c>
      <c r="AM238" s="113">
        <f t="shared" si="3"/>
        <v>0</v>
      </c>
      <c r="AP238" s="70"/>
    </row>
    <row r="239" spans="1:42" ht="33" customHeight="1">
      <c r="A239" s="87">
        <v>781</v>
      </c>
      <c r="B239" s="88" t="s">
        <v>871</v>
      </c>
      <c r="C239" s="115" t="s">
        <v>1296</v>
      </c>
      <c r="D239" s="113">
        <v>0</v>
      </c>
      <c r="E239" s="113">
        <v>0</v>
      </c>
      <c r="F239" s="113">
        <v>0</v>
      </c>
      <c r="G239" s="113">
        <v>0</v>
      </c>
      <c r="H239" s="113">
        <v>0</v>
      </c>
      <c r="I239" s="113">
        <v>0</v>
      </c>
      <c r="J239" s="113">
        <v>0</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3">
        <v>0</v>
      </c>
      <c r="AK239" s="113">
        <v>0</v>
      </c>
      <c r="AL239" s="113">
        <v>0</v>
      </c>
      <c r="AM239" s="113">
        <f t="shared" si="3"/>
        <v>0</v>
      </c>
      <c r="AP239" s="70"/>
    </row>
    <row r="240" spans="1:42" ht="33" customHeight="1">
      <c r="A240" s="87">
        <v>802</v>
      </c>
      <c r="B240" s="88" t="s">
        <v>872</v>
      </c>
      <c r="C240" s="115" t="s">
        <v>1296</v>
      </c>
      <c r="D240" s="113">
        <v>0</v>
      </c>
      <c r="E240" s="113">
        <v>0</v>
      </c>
      <c r="F240" s="113">
        <v>0</v>
      </c>
      <c r="G240" s="113">
        <v>0</v>
      </c>
      <c r="H240" s="113">
        <v>0</v>
      </c>
      <c r="I240" s="113">
        <v>0</v>
      </c>
      <c r="J240" s="113">
        <v>0</v>
      </c>
      <c r="K240" s="113">
        <v>0</v>
      </c>
      <c r="L240" s="113">
        <v>0</v>
      </c>
      <c r="M240" s="113">
        <v>0</v>
      </c>
      <c r="N240" s="113">
        <v>0</v>
      </c>
      <c r="O240" s="113">
        <v>0</v>
      </c>
      <c r="P240" s="113">
        <v>0</v>
      </c>
      <c r="Q240" s="113">
        <v>0</v>
      </c>
      <c r="R240" s="113">
        <v>0</v>
      </c>
      <c r="S240" s="113">
        <v>0</v>
      </c>
      <c r="T240" s="113">
        <v>0</v>
      </c>
      <c r="U240" s="113">
        <v>0</v>
      </c>
      <c r="V240" s="113">
        <v>0</v>
      </c>
      <c r="W240" s="113">
        <v>0</v>
      </c>
      <c r="X240" s="113">
        <v>0</v>
      </c>
      <c r="Y240" s="113">
        <v>0</v>
      </c>
      <c r="Z240" s="113">
        <v>0</v>
      </c>
      <c r="AA240" s="113">
        <v>0</v>
      </c>
      <c r="AB240" s="113">
        <v>0</v>
      </c>
      <c r="AC240" s="113">
        <v>0</v>
      </c>
      <c r="AD240" s="113">
        <v>0</v>
      </c>
      <c r="AE240" s="113">
        <v>0</v>
      </c>
      <c r="AF240" s="113">
        <v>0</v>
      </c>
      <c r="AG240" s="113">
        <v>0</v>
      </c>
      <c r="AH240" s="113">
        <v>0</v>
      </c>
      <c r="AI240" s="113">
        <v>0</v>
      </c>
      <c r="AJ240" s="113">
        <v>0</v>
      </c>
      <c r="AK240" s="113">
        <v>0</v>
      </c>
      <c r="AL240" s="113">
        <v>0</v>
      </c>
      <c r="AM240" s="113">
        <f t="shared" si="3"/>
        <v>0</v>
      </c>
      <c r="AP240" s="70"/>
    </row>
    <row r="241" spans="1:42" ht="33" customHeight="1">
      <c r="A241" s="87">
        <v>821</v>
      </c>
      <c r="B241" s="88" t="s">
        <v>873</v>
      </c>
      <c r="C241" s="115" t="s">
        <v>1296</v>
      </c>
      <c r="D241" s="113">
        <v>0</v>
      </c>
      <c r="E241" s="113">
        <v>0</v>
      </c>
      <c r="F241" s="113">
        <v>0</v>
      </c>
      <c r="G241" s="113">
        <v>0</v>
      </c>
      <c r="H241" s="113">
        <v>0</v>
      </c>
      <c r="I241" s="113">
        <v>0</v>
      </c>
      <c r="J241" s="113">
        <v>0</v>
      </c>
      <c r="K241" s="113">
        <v>0</v>
      </c>
      <c r="L241" s="113">
        <v>0</v>
      </c>
      <c r="M241" s="113">
        <v>0</v>
      </c>
      <c r="N241" s="113">
        <v>0</v>
      </c>
      <c r="O241" s="113">
        <v>0</v>
      </c>
      <c r="P241" s="113">
        <v>0</v>
      </c>
      <c r="Q241" s="113">
        <v>0</v>
      </c>
      <c r="R241" s="113">
        <v>0</v>
      </c>
      <c r="S241" s="113">
        <v>0</v>
      </c>
      <c r="T241" s="113">
        <v>0</v>
      </c>
      <c r="U241" s="113">
        <v>0</v>
      </c>
      <c r="V241" s="113">
        <v>0</v>
      </c>
      <c r="W241" s="113">
        <v>0</v>
      </c>
      <c r="X241" s="113">
        <v>0</v>
      </c>
      <c r="Y241" s="113">
        <v>0</v>
      </c>
      <c r="Z241" s="113">
        <v>0</v>
      </c>
      <c r="AA241" s="113">
        <v>0</v>
      </c>
      <c r="AB241" s="113">
        <v>0</v>
      </c>
      <c r="AC241" s="113">
        <v>0</v>
      </c>
      <c r="AD241" s="113">
        <v>0</v>
      </c>
      <c r="AE241" s="113">
        <v>0</v>
      </c>
      <c r="AF241" s="113">
        <v>0</v>
      </c>
      <c r="AG241" s="113">
        <v>0</v>
      </c>
      <c r="AH241" s="113">
        <v>0</v>
      </c>
      <c r="AI241" s="113">
        <v>0</v>
      </c>
      <c r="AJ241" s="113">
        <v>0</v>
      </c>
      <c r="AK241" s="113">
        <v>0</v>
      </c>
      <c r="AL241" s="113">
        <v>0</v>
      </c>
      <c r="AM241" s="113">
        <f t="shared" si="3"/>
        <v>0</v>
      </c>
      <c r="AP241" s="70"/>
    </row>
    <row r="242" spans="1:42" ht="33" customHeight="1">
      <c r="A242" s="87">
        <v>831</v>
      </c>
      <c r="B242" s="88" t="s">
        <v>874</v>
      </c>
      <c r="C242" s="115" t="s">
        <v>1296</v>
      </c>
      <c r="D242" s="113">
        <v>0</v>
      </c>
      <c r="E242" s="113">
        <v>0</v>
      </c>
      <c r="F242" s="113">
        <v>0</v>
      </c>
      <c r="G242" s="113">
        <v>0</v>
      </c>
      <c r="H242" s="113">
        <v>0</v>
      </c>
      <c r="I242" s="113">
        <v>0</v>
      </c>
      <c r="J242" s="113">
        <v>0</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0</v>
      </c>
      <c r="AA242" s="113">
        <v>0</v>
      </c>
      <c r="AB242" s="113">
        <v>0</v>
      </c>
      <c r="AC242" s="113">
        <v>0</v>
      </c>
      <c r="AD242" s="113">
        <v>0</v>
      </c>
      <c r="AE242" s="113">
        <v>0</v>
      </c>
      <c r="AF242" s="113">
        <v>0</v>
      </c>
      <c r="AG242" s="113">
        <v>0</v>
      </c>
      <c r="AH242" s="113">
        <v>0</v>
      </c>
      <c r="AI242" s="113">
        <v>0</v>
      </c>
      <c r="AJ242" s="113">
        <v>0</v>
      </c>
      <c r="AK242" s="113">
        <v>0</v>
      </c>
      <c r="AL242" s="113">
        <v>0</v>
      </c>
      <c r="AM242" s="113">
        <f t="shared" si="3"/>
        <v>0</v>
      </c>
      <c r="AP242" s="70"/>
    </row>
    <row r="243" spans="1:42" ht="33" customHeight="1">
      <c r="A243" s="310">
        <v>862</v>
      </c>
      <c r="B243" s="88" t="s">
        <v>875</v>
      </c>
      <c r="C243" s="89" t="s">
        <v>1330</v>
      </c>
      <c r="D243" s="113">
        <v>0</v>
      </c>
      <c r="E243" s="113">
        <v>0</v>
      </c>
      <c r="F243" s="113">
        <v>0</v>
      </c>
      <c r="G243" s="113">
        <v>0</v>
      </c>
      <c r="H243" s="113">
        <v>0</v>
      </c>
      <c r="I243" s="113">
        <v>0</v>
      </c>
      <c r="J243" s="113">
        <v>0</v>
      </c>
      <c r="K243" s="113">
        <v>0</v>
      </c>
      <c r="L243" s="113">
        <v>0</v>
      </c>
      <c r="M243" s="113">
        <v>0</v>
      </c>
      <c r="N243" s="113">
        <v>0</v>
      </c>
      <c r="O243" s="113">
        <v>0</v>
      </c>
      <c r="P243" s="113">
        <v>0</v>
      </c>
      <c r="Q243" s="113">
        <v>0</v>
      </c>
      <c r="R243" s="113">
        <v>0</v>
      </c>
      <c r="S243" s="113">
        <v>0</v>
      </c>
      <c r="T243" s="113">
        <v>0</v>
      </c>
      <c r="U243" s="113">
        <v>0</v>
      </c>
      <c r="V243" s="113">
        <v>72176.399999999994</v>
      </c>
      <c r="W243" s="113">
        <v>0</v>
      </c>
      <c r="X243" s="113">
        <v>0</v>
      </c>
      <c r="Y243" s="113">
        <v>0</v>
      </c>
      <c r="Z243" s="113">
        <v>0</v>
      </c>
      <c r="AA243" s="113">
        <v>0</v>
      </c>
      <c r="AB243" s="113">
        <v>0</v>
      </c>
      <c r="AC243" s="113">
        <v>0</v>
      </c>
      <c r="AD243" s="113">
        <v>0</v>
      </c>
      <c r="AE243" s="113">
        <v>0</v>
      </c>
      <c r="AF243" s="113">
        <v>0</v>
      </c>
      <c r="AG243" s="113">
        <v>0</v>
      </c>
      <c r="AH243" s="113">
        <v>0</v>
      </c>
      <c r="AI243" s="113">
        <v>0</v>
      </c>
      <c r="AJ243" s="113">
        <v>0</v>
      </c>
      <c r="AK243" s="113">
        <v>0</v>
      </c>
      <c r="AL243" s="113">
        <v>0</v>
      </c>
      <c r="AM243" s="113">
        <f t="shared" si="3"/>
        <v>72176.399999999994</v>
      </c>
      <c r="AP243" s="70"/>
    </row>
    <row r="244" spans="1:42" ht="33" customHeight="1">
      <c r="A244" s="310">
        <v>865</v>
      </c>
      <c r="B244" s="88" t="s">
        <v>876</v>
      </c>
      <c r="C244" s="89" t="s">
        <v>1333</v>
      </c>
      <c r="D244" s="113">
        <v>0</v>
      </c>
      <c r="E244" s="113">
        <v>0</v>
      </c>
      <c r="F244" s="113">
        <v>0</v>
      </c>
      <c r="G244" s="113">
        <v>0</v>
      </c>
      <c r="H244" s="113">
        <v>0</v>
      </c>
      <c r="I244" s="113">
        <v>0</v>
      </c>
      <c r="J244" s="113">
        <v>4577.4399999999996</v>
      </c>
      <c r="K244" s="113">
        <v>0</v>
      </c>
      <c r="L244" s="113">
        <v>0</v>
      </c>
      <c r="M244" s="113">
        <v>0</v>
      </c>
      <c r="N244" s="113">
        <v>0</v>
      </c>
      <c r="O244" s="113">
        <v>0</v>
      </c>
      <c r="P244" s="113">
        <v>0</v>
      </c>
      <c r="Q244" s="113">
        <v>0</v>
      </c>
      <c r="R244" s="113">
        <v>0</v>
      </c>
      <c r="S244" s="113">
        <v>0</v>
      </c>
      <c r="T244" s="113">
        <v>0</v>
      </c>
      <c r="U244" s="113">
        <v>0</v>
      </c>
      <c r="V244" s="113">
        <v>0</v>
      </c>
      <c r="W244" s="113">
        <v>0</v>
      </c>
      <c r="X244" s="113">
        <v>0</v>
      </c>
      <c r="Y244" s="113">
        <v>0</v>
      </c>
      <c r="Z244" s="113">
        <v>0</v>
      </c>
      <c r="AA244" s="113">
        <v>0</v>
      </c>
      <c r="AB244" s="113">
        <v>0</v>
      </c>
      <c r="AC244" s="113">
        <v>0</v>
      </c>
      <c r="AD244" s="113">
        <v>0</v>
      </c>
      <c r="AE244" s="113">
        <v>0</v>
      </c>
      <c r="AF244" s="113">
        <v>0</v>
      </c>
      <c r="AG244" s="113">
        <v>0</v>
      </c>
      <c r="AH244" s="113">
        <v>0</v>
      </c>
      <c r="AI244" s="113">
        <v>0</v>
      </c>
      <c r="AJ244" s="113">
        <v>0</v>
      </c>
      <c r="AK244" s="113">
        <v>0</v>
      </c>
      <c r="AL244" s="113">
        <v>0</v>
      </c>
      <c r="AM244" s="113">
        <f t="shared" si="3"/>
        <v>4577.4399999999996</v>
      </c>
      <c r="AP244" s="70"/>
    </row>
    <row r="245" spans="1:42" ht="33" customHeight="1">
      <c r="A245" s="87">
        <v>866</v>
      </c>
      <c r="B245" s="88" t="s">
        <v>877</v>
      </c>
      <c r="C245" s="115" t="s">
        <v>1296</v>
      </c>
      <c r="D245" s="113">
        <v>0</v>
      </c>
      <c r="E245" s="113">
        <v>0</v>
      </c>
      <c r="F245" s="113">
        <v>0</v>
      </c>
      <c r="G245" s="113">
        <v>0</v>
      </c>
      <c r="H245" s="113">
        <v>0</v>
      </c>
      <c r="I245" s="113">
        <v>0</v>
      </c>
      <c r="J245" s="113">
        <v>0</v>
      </c>
      <c r="K245" s="113">
        <v>0</v>
      </c>
      <c r="L245" s="113">
        <v>0</v>
      </c>
      <c r="M245" s="113">
        <v>0</v>
      </c>
      <c r="N245" s="113">
        <v>0</v>
      </c>
      <c r="O245" s="113">
        <v>0</v>
      </c>
      <c r="P245" s="113">
        <v>0</v>
      </c>
      <c r="Q245" s="113">
        <v>0</v>
      </c>
      <c r="R245" s="113">
        <v>0</v>
      </c>
      <c r="S245" s="113">
        <v>0</v>
      </c>
      <c r="T245" s="113">
        <v>0</v>
      </c>
      <c r="U245" s="113">
        <v>0</v>
      </c>
      <c r="V245" s="113">
        <v>0</v>
      </c>
      <c r="W245" s="113">
        <v>0</v>
      </c>
      <c r="X245" s="113">
        <v>0</v>
      </c>
      <c r="Y245" s="113">
        <v>0</v>
      </c>
      <c r="Z245" s="113">
        <v>0</v>
      </c>
      <c r="AA245" s="113">
        <v>0</v>
      </c>
      <c r="AB245" s="113">
        <v>0</v>
      </c>
      <c r="AC245" s="113">
        <v>0</v>
      </c>
      <c r="AD245" s="113">
        <v>0</v>
      </c>
      <c r="AE245" s="113">
        <v>0</v>
      </c>
      <c r="AF245" s="113">
        <v>0</v>
      </c>
      <c r="AG245" s="113">
        <v>0</v>
      </c>
      <c r="AH245" s="113">
        <v>0</v>
      </c>
      <c r="AI245" s="113">
        <v>0</v>
      </c>
      <c r="AJ245" s="113">
        <v>0</v>
      </c>
      <c r="AK245" s="113">
        <v>0</v>
      </c>
      <c r="AL245" s="113">
        <v>0</v>
      </c>
      <c r="AM245" s="113">
        <f t="shared" si="3"/>
        <v>0</v>
      </c>
      <c r="AP245" s="70"/>
    </row>
    <row r="246" spans="1:42" ht="33" customHeight="1">
      <c r="A246" s="87">
        <v>867</v>
      </c>
      <c r="B246" s="88" t="s">
        <v>878</v>
      </c>
      <c r="C246" s="89" t="s">
        <v>1333</v>
      </c>
      <c r="D246" s="113">
        <v>0</v>
      </c>
      <c r="E246" s="113">
        <v>0</v>
      </c>
      <c r="F246" s="113">
        <v>0</v>
      </c>
      <c r="G246" s="113">
        <v>0</v>
      </c>
      <c r="H246" s="113">
        <v>0</v>
      </c>
      <c r="I246" s="113">
        <v>0</v>
      </c>
      <c r="J246" s="113">
        <v>0</v>
      </c>
      <c r="K246" s="113">
        <v>0</v>
      </c>
      <c r="L246" s="113">
        <v>0</v>
      </c>
      <c r="M246" s="113">
        <v>0</v>
      </c>
      <c r="N246" s="113">
        <v>0</v>
      </c>
      <c r="O246" s="113">
        <v>0</v>
      </c>
      <c r="P246" s="113">
        <v>0</v>
      </c>
      <c r="Q246" s="113">
        <v>0</v>
      </c>
      <c r="R246" s="113">
        <v>0</v>
      </c>
      <c r="S246" s="113">
        <v>0</v>
      </c>
      <c r="T246" s="113">
        <v>0</v>
      </c>
      <c r="U246" s="113">
        <v>0</v>
      </c>
      <c r="V246" s="113">
        <v>0</v>
      </c>
      <c r="W246" s="113">
        <v>0</v>
      </c>
      <c r="X246" s="113">
        <v>0</v>
      </c>
      <c r="Y246" s="113">
        <v>0</v>
      </c>
      <c r="Z246" s="113">
        <v>0</v>
      </c>
      <c r="AA246" s="113">
        <v>0</v>
      </c>
      <c r="AB246" s="113">
        <v>0</v>
      </c>
      <c r="AC246" s="113">
        <v>0</v>
      </c>
      <c r="AD246" s="113">
        <v>0</v>
      </c>
      <c r="AE246" s="113">
        <v>0</v>
      </c>
      <c r="AF246" s="113">
        <v>0</v>
      </c>
      <c r="AG246" s="113">
        <v>0</v>
      </c>
      <c r="AH246" s="113">
        <v>0</v>
      </c>
      <c r="AI246" s="113">
        <v>0</v>
      </c>
      <c r="AJ246" s="113">
        <v>0</v>
      </c>
      <c r="AK246" s="113">
        <v>0</v>
      </c>
      <c r="AL246" s="113">
        <v>0</v>
      </c>
      <c r="AM246" s="113">
        <f t="shared" si="3"/>
        <v>0</v>
      </c>
      <c r="AP246" s="70"/>
    </row>
    <row r="247" spans="1:42" ht="33" customHeight="1">
      <c r="A247" s="87">
        <v>901</v>
      </c>
      <c r="B247" s="88" t="s">
        <v>879</v>
      </c>
      <c r="C247" s="115" t="s">
        <v>1397</v>
      </c>
      <c r="D247" s="113">
        <v>0</v>
      </c>
      <c r="E247" s="113">
        <v>0</v>
      </c>
      <c r="F247" s="113">
        <v>0</v>
      </c>
      <c r="G247" s="113">
        <v>0</v>
      </c>
      <c r="H247" s="113">
        <v>0</v>
      </c>
      <c r="I247" s="113">
        <v>0</v>
      </c>
      <c r="J247" s="113">
        <v>0</v>
      </c>
      <c r="K247" s="113">
        <v>0</v>
      </c>
      <c r="L247" s="113">
        <v>0</v>
      </c>
      <c r="M247" s="113">
        <v>0</v>
      </c>
      <c r="N247" s="113">
        <v>0</v>
      </c>
      <c r="O247" s="113">
        <v>0</v>
      </c>
      <c r="P247" s="113">
        <v>0</v>
      </c>
      <c r="Q247" s="113">
        <v>0</v>
      </c>
      <c r="R247" s="113">
        <v>0</v>
      </c>
      <c r="S247" s="113">
        <v>0</v>
      </c>
      <c r="T247" s="113">
        <v>0</v>
      </c>
      <c r="U247" s="113">
        <v>0</v>
      </c>
      <c r="V247" s="113">
        <v>0</v>
      </c>
      <c r="W247" s="113">
        <v>0</v>
      </c>
      <c r="X247" s="113">
        <v>0</v>
      </c>
      <c r="Y247" s="113">
        <v>0</v>
      </c>
      <c r="Z247" s="113">
        <v>0</v>
      </c>
      <c r="AA247" s="113">
        <v>0</v>
      </c>
      <c r="AB247" s="113">
        <v>0</v>
      </c>
      <c r="AC247" s="113">
        <v>0</v>
      </c>
      <c r="AD247" s="113">
        <v>0</v>
      </c>
      <c r="AE247" s="113">
        <v>0</v>
      </c>
      <c r="AF247" s="113">
        <v>0</v>
      </c>
      <c r="AG247" s="113">
        <v>0</v>
      </c>
      <c r="AH247" s="113">
        <v>0</v>
      </c>
      <c r="AI247" s="113">
        <v>0</v>
      </c>
      <c r="AJ247" s="113">
        <v>0</v>
      </c>
      <c r="AK247" s="113">
        <v>0</v>
      </c>
      <c r="AL247" s="113">
        <v>0</v>
      </c>
      <c r="AM247" s="113">
        <f t="shared" si="3"/>
        <v>0</v>
      </c>
      <c r="AP247" s="70"/>
    </row>
    <row r="248" spans="1:42" ht="33" customHeight="1">
      <c r="A248" s="87">
        <v>902</v>
      </c>
      <c r="B248" s="88" t="s">
        <v>880</v>
      </c>
      <c r="C248" s="115" t="s">
        <v>1397</v>
      </c>
      <c r="D248" s="113">
        <v>0</v>
      </c>
      <c r="E248" s="113">
        <v>0</v>
      </c>
      <c r="F248" s="113">
        <v>0</v>
      </c>
      <c r="G248" s="113">
        <v>9681.6500000000015</v>
      </c>
      <c r="H248" s="113">
        <v>0</v>
      </c>
      <c r="I248" s="113">
        <v>0</v>
      </c>
      <c r="J248" s="113">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c r="AB248" s="113">
        <v>0</v>
      </c>
      <c r="AC248" s="113">
        <v>0</v>
      </c>
      <c r="AD248" s="113">
        <v>0</v>
      </c>
      <c r="AE248" s="113">
        <v>0</v>
      </c>
      <c r="AF248" s="113">
        <v>0</v>
      </c>
      <c r="AG248" s="113">
        <v>0</v>
      </c>
      <c r="AH248" s="113">
        <v>0</v>
      </c>
      <c r="AI248" s="113">
        <v>0</v>
      </c>
      <c r="AJ248" s="113">
        <v>0</v>
      </c>
      <c r="AK248" s="113">
        <v>0</v>
      </c>
      <c r="AL248" s="113">
        <v>0</v>
      </c>
      <c r="AM248" s="113">
        <f t="shared" si="3"/>
        <v>9681.6500000000015</v>
      </c>
      <c r="AP248" s="70"/>
    </row>
    <row r="249" spans="1:42" ht="33" customHeight="1">
      <c r="A249" s="87">
        <v>903</v>
      </c>
      <c r="B249" s="88" t="s">
        <v>881</v>
      </c>
      <c r="C249" s="115" t="s">
        <v>1397</v>
      </c>
      <c r="D249" s="113">
        <v>0</v>
      </c>
      <c r="E249" s="113">
        <v>0</v>
      </c>
      <c r="F249" s="113">
        <v>0</v>
      </c>
      <c r="G249" s="113">
        <v>0</v>
      </c>
      <c r="H249" s="113">
        <v>0</v>
      </c>
      <c r="I249" s="113">
        <v>0</v>
      </c>
      <c r="J249" s="113">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c r="AB249" s="113">
        <v>0</v>
      </c>
      <c r="AC249" s="113">
        <v>0</v>
      </c>
      <c r="AD249" s="113">
        <v>0</v>
      </c>
      <c r="AE249" s="113">
        <v>0</v>
      </c>
      <c r="AF249" s="113">
        <v>0</v>
      </c>
      <c r="AG249" s="113">
        <v>0</v>
      </c>
      <c r="AH249" s="113">
        <v>0</v>
      </c>
      <c r="AI249" s="113">
        <v>0</v>
      </c>
      <c r="AJ249" s="113">
        <v>0</v>
      </c>
      <c r="AK249" s="113">
        <v>0</v>
      </c>
      <c r="AL249" s="113">
        <v>0</v>
      </c>
      <c r="AM249" s="113">
        <f t="shared" si="3"/>
        <v>0</v>
      </c>
      <c r="AP249" s="70"/>
    </row>
    <row r="250" spans="1:42" ht="33" customHeight="1">
      <c r="A250" s="87">
        <v>904</v>
      </c>
      <c r="B250" s="88" t="s">
        <v>882</v>
      </c>
      <c r="C250" s="115" t="s">
        <v>1397</v>
      </c>
      <c r="D250" s="113">
        <v>0</v>
      </c>
      <c r="E250" s="113">
        <v>0</v>
      </c>
      <c r="F250" s="113">
        <v>0</v>
      </c>
      <c r="G250" s="113">
        <v>0</v>
      </c>
      <c r="H250" s="113">
        <v>0</v>
      </c>
      <c r="I250" s="113">
        <v>0</v>
      </c>
      <c r="J250" s="113">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c r="AB250" s="113">
        <v>0</v>
      </c>
      <c r="AC250" s="113">
        <v>0</v>
      </c>
      <c r="AD250" s="113">
        <v>0</v>
      </c>
      <c r="AE250" s="113">
        <v>0</v>
      </c>
      <c r="AF250" s="113">
        <v>0</v>
      </c>
      <c r="AG250" s="113">
        <v>0</v>
      </c>
      <c r="AH250" s="113">
        <v>0</v>
      </c>
      <c r="AI250" s="113">
        <v>0</v>
      </c>
      <c r="AJ250" s="113">
        <v>0</v>
      </c>
      <c r="AK250" s="113">
        <v>0</v>
      </c>
      <c r="AL250" s="113">
        <v>0</v>
      </c>
      <c r="AM250" s="113">
        <f t="shared" si="3"/>
        <v>0</v>
      </c>
      <c r="AP250" s="70"/>
    </row>
    <row r="251" spans="1:42" ht="33" customHeight="1">
      <c r="A251" s="87">
        <v>905</v>
      </c>
      <c r="B251" s="88" t="s">
        <v>883</v>
      </c>
      <c r="C251" s="115" t="s">
        <v>1397</v>
      </c>
      <c r="D251" s="113">
        <v>0</v>
      </c>
      <c r="E251" s="113">
        <v>0</v>
      </c>
      <c r="F251" s="113">
        <v>0</v>
      </c>
      <c r="G251" s="113">
        <v>0</v>
      </c>
      <c r="H251" s="113">
        <v>0</v>
      </c>
      <c r="I251" s="113">
        <v>0</v>
      </c>
      <c r="J251" s="113">
        <v>0</v>
      </c>
      <c r="K251" s="113">
        <v>0</v>
      </c>
      <c r="L251" s="113">
        <v>0</v>
      </c>
      <c r="M251" s="113">
        <v>0</v>
      </c>
      <c r="N251" s="113">
        <v>0</v>
      </c>
      <c r="O251" s="113">
        <v>0</v>
      </c>
      <c r="P251" s="113">
        <v>0</v>
      </c>
      <c r="Q251" s="113">
        <v>0</v>
      </c>
      <c r="R251" s="113">
        <v>0</v>
      </c>
      <c r="S251" s="113">
        <v>0</v>
      </c>
      <c r="T251" s="113">
        <v>0</v>
      </c>
      <c r="U251" s="113">
        <v>0</v>
      </c>
      <c r="V251" s="113">
        <v>0</v>
      </c>
      <c r="W251" s="113">
        <v>0</v>
      </c>
      <c r="X251" s="113">
        <v>0</v>
      </c>
      <c r="Y251" s="113">
        <v>0</v>
      </c>
      <c r="Z251" s="113">
        <v>0</v>
      </c>
      <c r="AA251" s="113">
        <v>0</v>
      </c>
      <c r="AB251" s="113">
        <v>0</v>
      </c>
      <c r="AC251" s="113">
        <v>0</v>
      </c>
      <c r="AD251" s="113">
        <v>0</v>
      </c>
      <c r="AE251" s="113">
        <v>0</v>
      </c>
      <c r="AF251" s="113">
        <v>0</v>
      </c>
      <c r="AG251" s="113">
        <v>0</v>
      </c>
      <c r="AH251" s="113">
        <v>0</v>
      </c>
      <c r="AI251" s="113">
        <v>0</v>
      </c>
      <c r="AJ251" s="113">
        <v>0</v>
      </c>
      <c r="AK251" s="113">
        <v>0</v>
      </c>
      <c r="AL251" s="113">
        <v>0</v>
      </c>
      <c r="AM251" s="113">
        <f t="shared" si="3"/>
        <v>0</v>
      </c>
      <c r="AP251" s="70"/>
    </row>
    <row r="252" spans="1:42" ht="33" customHeight="1">
      <c r="A252" s="87">
        <v>906</v>
      </c>
      <c r="B252" s="88" t="s">
        <v>884</v>
      </c>
      <c r="C252" s="115" t="s">
        <v>1397</v>
      </c>
      <c r="D252" s="113">
        <v>0</v>
      </c>
      <c r="E252" s="113">
        <v>0</v>
      </c>
      <c r="F252" s="113">
        <v>0</v>
      </c>
      <c r="G252" s="113">
        <v>0</v>
      </c>
      <c r="H252" s="113">
        <v>0</v>
      </c>
      <c r="I252" s="113">
        <v>0</v>
      </c>
      <c r="J252" s="113">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c r="AB252" s="113">
        <v>0</v>
      </c>
      <c r="AC252" s="113">
        <v>0</v>
      </c>
      <c r="AD252" s="113">
        <v>0</v>
      </c>
      <c r="AE252" s="113">
        <v>0</v>
      </c>
      <c r="AF252" s="113">
        <v>0</v>
      </c>
      <c r="AG252" s="113">
        <v>0</v>
      </c>
      <c r="AH252" s="113">
        <v>0</v>
      </c>
      <c r="AI252" s="113">
        <v>0</v>
      </c>
      <c r="AJ252" s="113">
        <v>0</v>
      </c>
      <c r="AK252" s="113">
        <v>0</v>
      </c>
      <c r="AL252" s="113">
        <v>0</v>
      </c>
      <c r="AM252" s="113">
        <f t="shared" si="3"/>
        <v>0</v>
      </c>
      <c r="AP252" s="70"/>
    </row>
    <row r="253" spans="1:42" ht="33" customHeight="1">
      <c r="A253" s="87">
        <v>907</v>
      </c>
      <c r="B253" s="88" t="s">
        <v>885</v>
      </c>
      <c r="C253" s="115" t="s">
        <v>1397</v>
      </c>
      <c r="D253" s="113">
        <v>0</v>
      </c>
      <c r="E253" s="113">
        <v>0</v>
      </c>
      <c r="F253" s="113">
        <v>0</v>
      </c>
      <c r="G253" s="113">
        <v>0</v>
      </c>
      <c r="H253" s="113">
        <v>0</v>
      </c>
      <c r="I253" s="113">
        <v>0</v>
      </c>
      <c r="J253" s="113">
        <v>0</v>
      </c>
      <c r="K253" s="113">
        <v>0</v>
      </c>
      <c r="L253" s="113">
        <v>0</v>
      </c>
      <c r="M253" s="113">
        <v>0</v>
      </c>
      <c r="N253" s="113">
        <v>0</v>
      </c>
      <c r="O253" s="113">
        <v>0</v>
      </c>
      <c r="P253" s="113">
        <v>0</v>
      </c>
      <c r="Q253" s="113">
        <v>0</v>
      </c>
      <c r="R253" s="113">
        <v>0</v>
      </c>
      <c r="S253" s="113">
        <v>0</v>
      </c>
      <c r="T253" s="113">
        <v>0</v>
      </c>
      <c r="U253" s="113">
        <v>0</v>
      </c>
      <c r="V253" s="113">
        <v>0</v>
      </c>
      <c r="W253" s="113">
        <v>0</v>
      </c>
      <c r="X253" s="113">
        <v>0</v>
      </c>
      <c r="Y253" s="113">
        <v>0</v>
      </c>
      <c r="Z253" s="113">
        <v>0</v>
      </c>
      <c r="AA253" s="113">
        <v>0</v>
      </c>
      <c r="AB253" s="113">
        <v>0</v>
      </c>
      <c r="AC253" s="113">
        <v>0</v>
      </c>
      <c r="AD253" s="113">
        <v>0</v>
      </c>
      <c r="AE253" s="113">
        <v>0</v>
      </c>
      <c r="AF253" s="113">
        <v>0</v>
      </c>
      <c r="AG253" s="113">
        <v>0</v>
      </c>
      <c r="AH253" s="113">
        <v>0</v>
      </c>
      <c r="AI253" s="113">
        <v>0</v>
      </c>
      <c r="AJ253" s="113">
        <v>0</v>
      </c>
      <c r="AK253" s="113">
        <v>0</v>
      </c>
      <c r="AL253" s="113">
        <v>0</v>
      </c>
      <c r="AM253" s="113">
        <f t="shared" si="3"/>
        <v>0</v>
      </c>
      <c r="AP253" s="70"/>
    </row>
    <row r="254" spans="1:42" ht="33" customHeight="1">
      <c r="A254" s="87">
        <v>908</v>
      </c>
      <c r="B254" s="88" t="s">
        <v>886</v>
      </c>
      <c r="C254" s="115" t="s">
        <v>1397</v>
      </c>
      <c r="D254" s="113">
        <v>0</v>
      </c>
      <c r="E254" s="113">
        <v>0</v>
      </c>
      <c r="F254" s="113">
        <v>0</v>
      </c>
      <c r="G254" s="113">
        <v>0</v>
      </c>
      <c r="H254" s="113">
        <v>0</v>
      </c>
      <c r="I254" s="113">
        <v>0</v>
      </c>
      <c r="J254" s="113">
        <v>0</v>
      </c>
      <c r="K254" s="113">
        <v>0</v>
      </c>
      <c r="L254" s="113">
        <v>0</v>
      </c>
      <c r="M254" s="113">
        <v>0</v>
      </c>
      <c r="N254" s="113">
        <v>0</v>
      </c>
      <c r="O254" s="113">
        <v>0</v>
      </c>
      <c r="P254" s="113">
        <v>0</v>
      </c>
      <c r="Q254" s="113">
        <v>0</v>
      </c>
      <c r="R254" s="113">
        <v>0</v>
      </c>
      <c r="S254" s="113">
        <v>0</v>
      </c>
      <c r="T254" s="113">
        <v>0</v>
      </c>
      <c r="U254" s="113">
        <v>0</v>
      </c>
      <c r="V254" s="113">
        <v>0</v>
      </c>
      <c r="W254" s="113">
        <v>0</v>
      </c>
      <c r="X254" s="113">
        <v>0</v>
      </c>
      <c r="Y254" s="113">
        <v>0</v>
      </c>
      <c r="Z254" s="113">
        <v>0</v>
      </c>
      <c r="AA254" s="113">
        <v>0</v>
      </c>
      <c r="AB254" s="113">
        <v>0</v>
      </c>
      <c r="AC254" s="113">
        <v>0</v>
      </c>
      <c r="AD254" s="113">
        <v>0</v>
      </c>
      <c r="AE254" s="113">
        <v>0</v>
      </c>
      <c r="AF254" s="113">
        <v>0</v>
      </c>
      <c r="AG254" s="113">
        <v>0</v>
      </c>
      <c r="AH254" s="113">
        <v>0</v>
      </c>
      <c r="AI254" s="113">
        <v>0</v>
      </c>
      <c r="AJ254" s="113">
        <v>0</v>
      </c>
      <c r="AK254" s="113">
        <v>0</v>
      </c>
      <c r="AL254" s="113">
        <v>0</v>
      </c>
      <c r="AM254" s="113">
        <f t="shared" si="3"/>
        <v>0</v>
      </c>
      <c r="AP254" s="70"/>
    </row>
    <row r="255" spans="1:42" ht="33" customHeight="1">
      <c r="A255" s="87">
        <v>909</v>
      </c>
      <c r="B255" s="88" t="s">
        <v>887</v>
      </c>
      <c r="C255" s="115" t="s">
        <v>1397</v>
      </c>
      <c r="D255" s="113">
        <v>0</v>
      </c>
      <c r="E255" s="113">
        <v>0</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3">
        <v>0</v>
      </c>
      <c r="AL255" s="113">
        <v>0</v>
      </c>
      <c r="AM255" s="113">
        <f t="shared" si="3"/>
        <v>0</v>
      </c>
      <c r="AP255" s="70"/>
    </row>
    <row r="256" spans="1:42" ht="33" customHeight="1">
      <c r="A256" s="87">
        <v>950</v>
      </c>
      <c r="B256" s="88" t="s">
        <v>260</v>
      </c>
      <c r="C256" s="115" t="s">
        <v>1296</v>
      </c>
      <c r="D256" s="113">
        <v>0</v>
      </c>
      <c r="E256" s="113">
        <v>0</v>
      </c>
      <c r="F256" s="113">
        <v>0</v>
      </c>
      <c r="G256" s="113">
        <v>0</v>
      </c>
      <c r="H256" s="113">
        <v>0</v>
      </c>
      <c r="I256" s="113">
        <v>0</v>
      </c>
      <c r="J256" s="113">
        <v>0</v>
      </c>
      <c r="K256" s="113">
        <v>0</v>
      </c>
      <c r="L256" s="113">
        <v>0</v>
      </c>
      <c r="M256" s="113">
        <v>0</v>
      </c>
      <c r="N256" s="113">
        <v>0</v>
      </c>
      <c r="O256" s="113">
        <v>0</v>
      </c>
      <c r="P256" s="113">
        <v>0</v>
      </c>
      <c r="Q256" s="113">
        <v>0</v>
      </c>
      <c r="R256" s="113">
        <v>0</v>
      </c>
      <c r="S256" s="113">
        <v>0</v>
      </c>
      <c r="T256" s="113">
        <v>0</v>
      </c>
      <c r="U256" s="113">
        <v>0</v>
      </c>
      <c r="V256" s="113">
        <v>0</v>
      </c>
      <c r="W256" s="113">
        <v>0</v>
      </c>
      <c r="X256" s="113">
        <v>0</v>
      </c>
      <c r="Y256" s="113">
        <v>0</v>
      </c>
      <c r="Z256" s="113">
        <v>0</v>
      </c>
      <c r="AA256" s="113">
        <v>0</v>
      </c>
      <c r="AB256" s="113">
        <v>0</v>
      </c>
      <c r="AC256" s="113">
        <v>0</v>
      </c>
      <c r="AD256" s="113">
        <v>0</v>
      </c>
      <c r="AE256" s="113">
        <v>0</v>
      </c>
      <c r="AF256" s="113">
        <v>0</v>
      </c>
      <c r="AG256" s="113">
        <v>0</v>
      </c>
      <c r="AH256" s="113">
        <v>0</v>
      </c>
      <c r="AI256" s="113">
        <v>0</v>
      </c>
      <c r="AJ256" s="113">
        <v>0</v>
      </c>
      <c r="AK256" s="113">
        <v>0</v>
      </c>
      <c r="AL256" s="113">
        <v>0</v>
      </c>
      <c r="AM256" s="113">
        <f t="shared" si="3"/>
        <v>0</v>
      </c>
      <c r="AP256" s="70"/>
    </row>
    <row r="257" spans="1:42" ht="33" customHeight="1">
      <c r="A257" s="87">
        <v>951</v>
      </c>
      <c r="B257" s="88" t="s">
        <v>888</v>
      </c>
      <c r="C257" s="115" t="s">
        <v>1296</v>
      </c>
      <c r="D257" s="113">
        <v>0</v>
      </c>
      <c r="E257" s="113">
        <v>0</v>
      </c>
      <c r="F257" s="113">
        <v>0</v>
      </c>
      <c r="G257" s="113">
        <v>0</v>
      </c>
      <c r="H257" s="113">
        <v>0</v>
      </c>
      <c r="I257" s="113">
        <v>0</v>
      </c>
      <c r="J257" s="113">
        <v>0</v>
      </c>
      <c r="K257" s="113">
        <v>0</v>
      </c>
      <c r="L257" s="113">
        <v>0</v>
      </c>
      <c r="M257" s="113">
        <v>0</v>
      </c>
      <c r="N257" s="113">
        <v>0</v>
      </c>
      <c r="O257" s="113">
        <v>0</v>
      </c>
      <c r="P257" s="113">
        <v>0</v>
      </c>
      <c r="Q257" s="113">
        <v>0</v>
      </c>
      <c r="R257" s="113">
        <v>0</v>
      </c>
      <c r="S257" s="113">
        <v>0</v>
      </c>
      <c r="T257" s="113">
        <v>0</v>
      </c>
      <c r="U257" s="113">
        <v>0</v>
      </c>
      <c r="V257" s="113">
        <v>0</v>
      </c>
      <c r="W257" s="113">
        <v>0</v>
      </c>
      <c r="X257" s="113">
        <v>0</v>
      </c>
      <c r="Y257" s="113">
        <v>0</v>
      </c>
      <c r="Z257" s="113">
        <v>0</v>
      </c>
      <c r="AA257" s="113">
        <v>0</v>
      </c>
      <c r="AB257" s="113">
        <v>0</v>
      </c>
      <c r="AC257" s="113">
        <v>0</v>
      </c>
      <c r="AD257" s="113">
        <v>0</v>
      </c>
      <c r="AE257" s="113">
        <v>0</v>
      </c>
      <c r="AF257" s="113">
        <v>0</v>
      </c>
      <c r="AG257" s="113">
        <v>0</v>
      </c>
      <c r="AH257" s="113">
        <v>0</v>
      </c>
      <c r="AI257" s="113">
        <v>0</v>
      </c>
      <c r="AJ257" s="113">
        <v>0</v>
      </c>
      <c r="AK257" s="113">
        <v>0</v>
      </c>
      <c r="AL257" s="113">
        <v>0</v>
      </c>
      <c r="AM257" s="113">
        <f t="shared" si="3"/>
        <v>0</v>
      </c>
      <c r="AP257" s="70"/>
    </row>
    <row r="258" spans="1:42" ht="33" customHeight="1">
      <c r="A258" s="87">
        <v>999</v>
      </c>
      <c r="B258" s="88" t="s">
        <v>262</v>
      </c>
      <c r="C258" s="115" t="s">
        <v>1296</v>
      </c>
      <c r="D258" s="113">
        <v>0</v>
      </c>
      <c r="E258" s="113">
        <v>0</v>
      </c>
      <c r="F258" s="113">
        <v>0</v>
      </c>
      <c r="G258" s="113">
        <v>0</v>
      </c>
      <c r="H258" s="113">
        <v>0</v>
      </c>
      <c r="I258" s="113">
        <v>0</v>
      </c>
      <c r="J258" s="113">
        <v>0</v>
      </c>
      <c r="K258" s="113">
        <v>0</v>
      </c>
      <c r="L258" s="113">
        <v>0</v>
      </c>
      <c r="M258" s="113">
        <v>0</v>
      </c>
      <c r="N258" s="113">
        <v>0</v>
      </c>
      <c r="O258" s="113">
        <v>0</v>
      </c>
      <c r="P258" s="113">
        <v>0</v>
      </c>
      <c r="Q258" s="113">
        <v>0</v>
      </c>
      <c r="R258" s="113">
        <v>0</v>
      </c>
      <c r="S258" s="113">
        <v>0</v>
      </c>
      <c r="T258" s="113">
        <v>0</v>
      </c>
      <c r="U258" s="113">
        <v>0</v>
      </c>
      <c r="V258" s="113">
        <v>0</v>
      </c>
      <c r="W258" s="113">
        <v>0</v>
      </c>
      <c r="X258" s="113">
        <v>0</v>
      </c>
      <c r="Y258" s="113">
        <v>0</v>
      </c>
      <c r="Z258" s="113">
        <v>0</v>
      </c>
      <c r="AA258" s="113">
        <v>0</v>
      </c>
      <c r="AB258" s="113">
        <v>0</v>
      </c>
      <c r="AC258" s="113">
        <v>0</v>
      </c>
      <c r="AD258" s="113">
        <v>0</v>
      </c>
      <c r="AE258" s="113">
        <v>0</v>
      </c>
      <c r="AF258" s="113">
        <v>0</v>
      </c>
      <c r="AG258" s="113">
        <v>0</v>
      </c>
      <c r="AH258" s="113">
        <v>0</v>
      </c>
      <c r="AI258" s="113">
        <v>0</v>
      </c>
      <c r="AJ258" s="113">
        <v>0</v>
      </c>
      <c r="AK258" s="113">
        <v>0</v>
      </c>
      <c r="AL258" s="113">
        <v>0</v>
      </c>
      <c r="AM258" s="113">
        <f t="shared" si="3"/>
        <v>0</v>
      </c>
      <c r="AP258" s="70"/>
    </row>
    <row r="259" spans="1:42" ht="33" customHeight="1">
      <c r="A259" s="87">
        <v>1101</v>
      </c>
      <c r="B259" s="88" t="s">
        <v>889</v>
      </c>
      <c r="C259" s="115" t="s">
        <v>1397</v>
      </c>
      <c r="D259" s="113">
        <v>0</v>
      </c>
      <c r="E259" s="113">
        <v>0</v>
      </c>
      <c r="F259" s="113">
        <v>0</v>
      </c>
      <c r="G259" s="113">
        <v>0</v>
      </c>
      <c r="H259" s="113">
        <v>0</v>
      </c>
      <c r="I259" s="113">
        <v>0</v>
      </c>
      <c r="J259" s="113">
        <v>0</v>
      </c>
      <c r="K259" s="113">
        <v>0</v>
      </c>
      <c r="L259" s="113">
        <v>0</v>
      </c>
      <c r="M259" s="113">
        <v>0</v>
      </c>
      <c r="N259" s="113">
        <v>0</v>
      </c>
      <c r="O259" s="113">
        <v>0</v>
      </c>
      <c r="P259" s="113">
        <v>0</v>
      </c>
      <c r="Q259" s="113">
        <v>0</v>
      </c>
      <c r="R259" s="113">
        <v>0</v>
      </c>
      <c r="S259" s="113">
        <v>0</v>
      </c>
      <c r="T259" s="113">
        <v>0</v>
      </c>
      <c r="U259" s="113">
        <v>0</v>
      </c>
      <c r="V259" s="113">
        <v>0</v>
      </c>
      <c r="W259" s="113">
        <v>0</v>
      </c>
      <c r="X259" s="113">
        <v>0</v>
      </c>
      <c r="Y259" s="113">
        <v>0</v>
      </c>
      <c r="Z259" s="113">
        <v>0</v>
      </c>
      <c r="AA259" s="113">
        <v>0</v>
      </c>
      <c r="AB259" s="113">
        <v>0</v>
      </c>
      <c r="AC259" s="113">
        <v>0</v>
      </c>
      <c r="AD259" s="113">
        <v>0</v>
      </c>
      <c r="AE259" s="113">
        <v>0</v>
      </c>
      <c r="AF259" s="113">
        <v>0</v>
      </c>
      <c r="AG259" s="113">
        <v>0</v>
      </c>
      <c r="AH259" s="113">
        <v>0</v>
      </c>
      <c r="AI259" s="113">
        <v>0</v>
      </c>
      <c r="AJ259" s="113">
        <v>0</v>
      </c>
      <c r="AK259" s="113">
        <v>0</v>
      </c>
      <c r="AL259" s="113">
        <v>0</v>
      </c>
      <c r="AM259" s="113">
        <f t="shared" si="3"/>
        <v>0</v>
      </c>
      <c r="AP259" s="70"/>
    </row>
    <row r="260" spans="1:42" ht="33" customHeight="1">
      <c r="A260" s="87">
        <v>1102</v>
      </c>
      <c r="B260" s="88" t="s">
        <v>890</v>
      </c>
      <c r="C260" s="115" t="s">
        <v>1397</v>
      </c>
      <c r="D260" s="113">
        <v>0</v>
      </c>
      <c r="E260" s="113">
        <v>0</v>
      </c>
      <c r="F260" s="113">
        <v>0</v>
      </c>
      <c r="G260" s="113">
        <v>0</v>
      </c>
      <c r="H260" s="113">
        <v>0</v>
      </c>
      <c r="I260" s="113">
        <v>0</v>
      </c>
      <c r="J260" s="113">
        <v>0</v>
      </c>
      <c r="K260" s="113">
        <v>0</v>
      </c>
      <c r="L260" s="113">
        <v>0</v>
      </c>
      <c r="M260" s="113">
        <v>0</v>
      </c>
      <c r="N260" s="113">
        <v>0</v>
      </c>
      <c r="O260" s="113">
        <v>0</v>
      </c>
      <c r="P260" s="113">
        <v>0</v>
      </c>
      <c r="Q260" s="113">
        <v>0</v>
      </c>
      <c r="R260" s="113">
        <v>0</v>
      </c>
      <c r="S260" s="113">
        <v>0</v>
      </c>
      <c r="T260" s="113">
        <v>0</v>
      </c>
      <c r="U260" s="113">
        <v>0</v>
      </c>
      <c r="V260" s="113">
        <v>0</v>
      </c>
      <c r="W260" s="113">
        <v>0</v>
      </c>
      <c r="X260" s="113">
        <v>0</v>
      </c>
      <c r="Y260" s="113">
        <v>0</v>
      </c>
      <c r="Z260" s="113">
        <v>0</v>
      </c>
      <c r="AA260" s="113">
        <v>0</v>
      </c>
      <c r="AB260" s="113">
        <v>0</v>
      </c>
      <c r="AC260" s="113">
        <v>0</v>
      </c>
      <c r="AD260" s="113">
        <v>0</v>
      </c>
      <c r="AE260" s="113">
        <v>0</v>
      </c>
      <c r="AF260" s="113">
        <v>0</v>
      </c>
      <c r="AG260" s="113">
        <v>0</v>
      </c>
      <c r="AH260" s="113">
        <v>0</v>
      </c>
      <c r="AI260" s="113">
        <v>0</v>
      </c>
      <c r="AJ260" s="113">
        <v>0</v>
      </c>
      <c r="AK260" s="113">
        <v>0</v>
      </c>
      <c r="AL260" s="113">
        <v>0</v>
      </c>
      <c r="AM260" s="113">
        <f t="shared" si="3"/>
        <v>0</v>
      </c>
      <c r="AP260" s="70"/>
    </row>
    <row r="261" spans="1:42" ht="33" customHeight="1">
      <c r="A261" s="87">
        <v>1103</v>
      </c>
      <c r="B261" s="88" t="s">
        <v>891</v>
      </c>
      <c r="C261" s="115" t="s">
        <v>1397</v>
      </c>
      <c r="D261" s="113">
        <v>0</v>
      </c>
      <c r="E261" s="113">
        <v>0</v>
      </c>
      <c r="F261" s="113">
        <v>0</v>
      </c>
      <c r="G261" s="113">
        <v>0</v>
      </c>
      <c r="H261" s="113">
        <v>0</v>
      </c>
      <c r="I261" s="113">
        <v>0</v>
      </c>
      <c r="J261" s="113">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c r="AB261" s="113">
        <v>0</v>
      </c>
      <c r="AC261" s="113">
        <v>0</v>
      </c>
      <c r="AD261" s="113">
        <v>0</v>
      </c>
      <c r="AE261" s="113">
        <v>0</v>
      </c>
      <c r="AF261" s="113">
        <v>0</v>
      </c>
      <c r="AG261" s="113">
        <v>0</v>
      </c>
      <c r="AH261" s="113">
        <v>0</v>
      </c>
      <c r="AI261" s="113">
        <v>0</v>
      </c>
      <c r="AJ261" s="113">
        <v>0</v>
      </c>
      <c r="AK261" s="113">
        <v>0</v>
      </c>
      <c r="AL261" s="113">
        <v>0</v>
      </c>
      <c r="AM261" s="113">
        <f t="shared" si="3"/>
        <v>0</v>
      </c>
      <c r="AP261" s="70"/>
    </row>
    <row r="262" spans="1:42" ht="33" customHeight="1">
      <c r="A262" s="87">
        <v>1104</v>
      </c>
      <c r="B262" s="88" t="s">
        <v>892</v>
      </c>
      <c r="C262" s="115" t="s">
        <v>1397</v>
      </c>
      <c r="D262" s="113">
        <v>0</v>
      </c>
      <c r="E262" s="113">
        <v>0</v>
      </c>
      <c r="F262" s="113">
        <v>0</v>
      </c>
      <c r="G262" s="113">
        <v>0</v>
      </c>
      <c r="H262" s="113">
        <v>0</v>
      </c>
      <c r="I262" s="113">
        <v>0</v>
      </c>
      <c r="J262" s="113">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c r="AB262" s="113">
        <v>0</v>
      </c>
      <c r="AC262" s="113">
        <v>0</v>
      </c>
      <c r="AD262" s="113">
        <v>0</v>
      </c>
      <c r="AE262" s="113">
        <v>0</v>
      </c>
      <c r="AF262" s="113">
        <v>0</v>
      </c>
      <c r="AG262" s="113">
        <v>0</v>
      </c>
      <c r="AH262" s="113">
        <v>0</v>
      </c>
      <c r="AI262" s="113">
        <v>0</v>
      </c>
      <c r="AJ262" s="113">
        <v>0</v>
      </c>
      <c r="AK262" s="113">
        <v>0</v>
      </c>
      <c r="AL262" s="113">
        <v>0</v>
      </c>
      <c r="AM262" s="113">
        <f t="shared" si="3"/>
        <v>0</v>
      </c>
      <c r="AP262" s="70"/>
    </row>
    <row r="263" spans="1:42" ht="33" customHeight="1">
      <c r="A263" s="87">
        <v>1105</v>
      </c>
      <c r="B263" s="88" t="s">
        <v>893</v>
      </c>
      <c r="C263" s="115" t="s">
        <v>1397</v>
      </c>
      <c r="D263" s="113">
        <v>0</v>
      </c>
      <c r="E263" s="113">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113">
        <v>0</v>
      </c>
      <c r="V263" s="113">
        <v>0</v>
      </c>
      <c r="W263" s="113">
        <v>0</v>
      </c>
      <c r="X263" s="113">
        <v>0</v>
      </c>
      <c r="Y263" s="113">
        <v>0</v>
      </c>
      <c r="Z263" s="113">
        <v>0</v>
      </c>
      <c r="AA263" s="113">
        <v>0</v>
      </c>
      <c r="AB263" s="113">
        <v>0</v>
      </c>
      <c r="AC263" s="113">
        <v>0</v>
      </c>
      <c r="AD263" s="113">
        <v>0</v>
      </c>
      <c r="AE263" s="113">
        <v>0</v>
      </c>
      <c r="AF263" s="113">
        <v>0</v>
      </c>
      <c r="AG263" s="113">
        <v>0</v>
      </c>
      <c r="AH263" s="113">
        <v>0</v>
      </c>
      <c r="AI263" s="113">
        <v>0</v>
      </c>
      <c r="AJ263" s="113">
        <v>0</v>
      </c>
      <c r="AK263" s="113">
        <v>0</v>
      </c>
      <c r="AL263" s="113">
        <v>0</v>
      </c>
      <c r="AM263" s="113">
        <f t="shared" si="3"/>
        <v>0</v>
      </c>
      <c r="AP263" s="70"/>
    </row>
    <row r="264" spans="1:42" ht="33" customHeight="1">
      <c r="A264" s="87">
        <v>1106</v>
      </c>
      <c r="B264" s="88" t="s">
        <v>894</v>
      </c>
      <c r="C264" s="115" t="s">
        <v>1397</v>
      </c>
      <c r="D264" s="113">
        <v>0</v>
      </c>
      <c r="E264" s="113">
        <v>0</v>
      </c>
      <c r="F264" s="113">
        <v>0</v>
      </c>
      <c r="G264" s="113">
        <v>0</v>
      </c>
      <c r="H264" s="113">
        <v>0</v>
      </c>
      <c r="I264" s="113">
        <v>0</v>
      </c>
      <c r="J264" s="113">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c r="AB264" s="113">
        <v>0</v>
      </c>
      <c r="AC264" s="113">
        <v>0</v>
      </c>
      <c r="AD264" s="113">
        <v>0</v>
      </c>
      <c r="AE264" s="113">
        <v>0</v>
      </c>
      <c r="AF264" s="113">
        <v>0</v>
      </c>
      <c r="AG264" s="113">
        <v>0</v>
      </c>
      <c r="AH264" s="113">
        <v>0</v>
      </c>
      <c r="AI264" s="113">
        <v>0</v>
      </c>
      <c r="AJ264" s="113">
        <v>0</v>
      </c>
      <c r="AK264" s="113">
        <v>0</v>
      </c>
      <c r="AL264" s="113">
        <v>0</v>
      </c>
      <c r="AM264" s="113">
        <f t="shared" si="3"/>
        <v>0</v>
      </c>
      <c r="AP264" s="70"/>
    </row>
    <row r="265" spans="1:42" ht="33" customHeight="1">
      <c r="A265" s="87">
        <v>1107</v>
      </c>
      <c r="B265" s="88" t="s">
        <v>895</v>
      </c>
      <c r="C265" s="115" t="s">
        <v>1397</v>
      </c>
      <c r="D265" s="113">
        <v>0</v>
      </c>
      <c r="E265" s="113">
        <v>0</v>
      </c>
      <c r="F265" s="113">
        <v>0</v>
      </c>
      <c r="G265" s="113">
        <v>0</v>
      </c>
      <c r="H265" s="113">
        <v>0</v>
      </c>
      <c r="I265" s="113">
        <v>0</v>
      </c>
      <c r="J265" s="113">
        <v>0</v>
      </c>
      <c r="K265" s="113">
        <v>0</v>
      </c>
      <c r="L265" s="113">
        <v>0</v>
      </c>
      <c r="M265" s="113">
        <v>0</v>
      </c>
      <c r="N265" s="113">
        <v>0</v>
      </c>
      <c r="O265" s="113">
        <v>0</v>
      </c>
      <c r="P265" s="113">
        <v>0</v>
      </c>
      <c r="Q265" s="113">
        <v>0</v>
      </c>
      <c r="R265" s="113">
        <v>0</v>
      </c>
      <c r="S265" s="113">
        <v>0</v>
      </c>
      <c r="T265" s="113">
        <v>0</v>
      </c>
      <c r="U265" s="113">
        <v>0</v>
      </c>
      <c r="V265" s="113">
        <v>0</v>
      </c>
      <c r="W265" s="113">
        <v>0</v>
      </c>
      <c r="X265" s="113">
        <v>0</v>
      </c>
      <c r="Y265" s="113">
        <v>0</v>
      </c>
      <c r="Z265" s="113">
        <v>0</v>
      </c>
      <c r="AA265" s="113">
        <v>0</v>
      </c>
      <c r="AB265" s="113">
        <v>0</v>
      </c>
      <c r="AC265" s="113">
        <v>0</v>
      </c>
      <c r="AD265" s="113">
        <v>0</v>
      </c>
      <c r="AE265" s="113">
        <v>0</v>
      </c>
      <c r="AF265" s="113">
        <v>0</v>
      </c>
      <c r="AG265" s="113">
        <v>0</v>
      </c>
      <c r="AH265" s="113">
        <v>0</v>
      </c>
      <c r="AI265" s="113">
        <v>0</v>
      </c>
      <c r="AJ265" s="113">
        <v>0</v>
      </c>
      <c r="AK265" s="113">
        <v>0</v>
      </c>
      <c r="AL265" s="113">
        <v>0</v>
      </c>
      <c r="AM265" s="113">
        <f t="shared" si="3"/>
        <v>0</v>
      </c>
      <c r="AP265" s="70"/>
    </row>
    <row r="266" spans="1:42" ht="33" customHeight="1">
      <c r="A266" s="87">
        <v>1108</v>
      </c>
      <c r="B266" s="88" t="s">
        <v>896</v>
      </c>
      <c r="C266" s="115" t="s">
        <v>1397</v>
      </c>
      <c r="D266" s="113">
        <v>0</v>
      </c>
      <c r="E266" s="113">
        <v>0</v>
      </c>
      <c r="F266" s="113">
        <v>0</v>
      </c>
      <c r="G266" s="113">
        <v>0</v>
      </c>
      <c r="H266" s="113">
        <v>0</v>
      </c>
      <c r="I266" s="113">
        <v>0</v>
      </c>
      <c r="J266" s="113">
        <v>0</v>
      </c>
      <c r="K266" s="113">
        <v>0</v>
      </c>
      <c r="L266" s="113">
        <v>0</v>
      </c>
      <c r="M266" s="113">
        <v>0</v>
      </c>
      <c r="N266" s="113">
        <v>0</v>
      </c>
      <c r="O266" s="113">
        <v>0</v>
      </c>
      <c r="P266" s="113">
        <v>0</v>
      </c>
      <c r="Q266" s="113">
        <v>0</v>
      </c>
      <c r="R266" s="113">
        <v>0</v>
      </c>
      <c r="S266" s="113">
        <v>0</v>
      </c>
      <c r="T266" s="113">
        <v>0</v>
      </c>
      <c r="U266" s="113">
        <v>0</v>
      </c>
      <c r="V266" s="113">
        <v>0</v>
      </c>
      <c r="W266" s="113">
        <v>0</v>
      </c>
      <c r="X266" s="113">
        <v>0</v>
      </c>
      <c r="Y266" s="113">
        <v>0</v>
      </c>
      <c r="Z266" s="113">
        <v>0</v>
      </c>
      <c r="AA266" s="113">
        <v>0</v>
      </c>
      <c r="AB266" s="113">
        <v>0</v>
      </c>
      <c r="AC266" s="113">
        <v>0</v>
      </c>
      <c r="AD266" s="113">
        <v>0</v>
      </c>
      <c r="AE266" s="113">
        <v>0</v>
      </c>
      <c r="AF266" s="113">
        <v>0</v>
      </c>
      <c r="AG266" s="113">
        <v>0</v>
      </c>
      <c r="AH266" s="113">
        <v>0</v>
      </c>
      <c r="AI266" s="113">
        <v>0</v>
      </c>
      <c r="AJ266" s="113">
        <v>0</v>
      </c>
      <c r="AK266" s="113">
        <v>0</v>
      </c>
      <c r="AL266" s="113">
        <v>0</v>
      </c>
      <c r="AM266" s="113">
        <f t="shared" si="3"/>
        <v>0</v>
      </c>
      <c r="AP266" s="70"/>
    </row>
    <row r="267" spans="1:42" ht="33" customHeight="1">
      <c r="A267" s="87">
        <v>1109</v>
      </c>
      <c r="B267" s="88" t="s">
        <v>897</v>
      </c>
      <c r="C267" s="115" t="s">
        <v>1397</v>
      </c>
      <c r="D267" s="113">
        <v>0</v>
      </c>
      <c r="E267" s="113">
        <v>0</v>
      </c>
      <c r="F267" s="113">
        <v>0</v>
      </c>
      <c r="G267" s="113">
        <v>0</v>
      </c>
      <c r="H267" s="113">
        <v>0</v>
      </c>
      <c r="I267" s="113">
        <v>0</v>
      </c>
      <c r="J267" s="113">
        <v>0</v>
      </c>
      <c r="K267" s="113">
        <v>0</v>
      </c>
      <c r="L267" s="113">
        <v>0</v>
      </c>
      <c r="M267" s="113">
        <v>0</v>
      </c>
      <c r="N267" s="113">
        <v>0</v>
      </c>
      <c r="O267" s="113">
        <v>0</v>
      </c>
      <c r="P267" s="113">
        <v>0</v>
      </c>
      <c r="Q267" s="113">
        <v>0</v>
      </c>
      <c r="R267" s="113">
        <v>0</v>
      </c>
      <c r="S267" s="113">
        <v>0</v>
      </c>
      <c r="T267" s="113">
        <v>0</v>
      </c>
      <c r="U267" s="113">
        <v>0</v>
      </c>
      <c r="V267" s="113">
        <v>0</v>
      </c>
      <c r="W267" s="113">
        <v>0</v>
      </c>
      <c r="X267" s="113">
        <v>0</v>
      </c>
      <c r="Y267" s="113">
        <v>0</v>
      </c>
      <c r="Z267" s="113">
        <v>0</v>
      </c>
      <c r="AA267" s="113">
        <v>0</v>
      </c>
      <c r="AB267" s="113">
        <v>0</v>
      </c>
      <c r="AC267" s="113">
        <v>0</v>
      </c>
      <c r="AD267" s="113">
        <v>0</v>
      </c>
      <c r="AE267" s="113">
        <v>0</v>
      </c>
      <c r="AF267" s="113">
        <v>0</v>
      </c>
      <c r="AG267" s="113">
        <v>0</v>
      </c>
      <c r="AH267" s="113">
        <v>0</v>
      </c>
      <c r="AI267" s="113">
        <v>0</v>
      </c>
      <c r="AJ267" s="113">
        <v>0</v>
      </c>
      <c r="AK267" s="113">
        <v>0</v>
      </c>
      <c r="AL267" s="113">
        <v>0</v>
      </c>
      <c r="AM267" s="113">
        <f t="shared" ref="AM267:AM330" si="4">SUM(D267:AL267)</f>
        <v>0</v>
      </c>
      <c r="AP267" s="70"/>
    </row>
    <row r="268" spans="1:42" ht="33" customHeight="1">
      <c r="A268" s="87">
        <v>1110</v>
      </c>
      <c r="B268" s="88" t="s">
        <v>898</v>
      </c>
      <c r="C268" s="115" t="s">
        <v>1397</v>
      </c>
      <c r="D268" s="113">
        <v>0</v>
      </c>
      <c r="E268" s="113">
        <v>0</v>
      </c>
      <c r="F268" s="113">
        <v>0</v>
      </c>
      <c r="G268" s="113">
        <v>0</v>
      </c>
      <c r="H268" s="113">
        <v>0</v>
      </c>
      <c r="I268" s="113">
        <v>0</v>
      </c>
      <c r="J268" s="113">
        <v>0</v>
      </c>
      <c r="K268" s="113">
        <v>0</v>
      </c>
      <c r="L268" s="113">
        <v>0</v>
      </c>
      <c r="M268" s="113">
        <v>0</v>
      </c>
      <c r="N268" s="113">
        <v>0</v>
      </c>
      <c r="O268" s="113">
        <v>0</v>
      </c>
      <c r="P268" s="113">
        <v>0</v>
      </c>
      <c r="Q268" s="113">
        <v>0</v>
      </c>
      <c r="R268" s="113">
        <v>0</v>
      </c>
      <c r="S268" s="113">
        <v>0</v>
      </c>
      <c r="T268" s="113">
        <v>0</v>
      </c>
      <c r="U268" s="113">
        <v>0</v>
      </c>
      <c r="V268" s="113">
        <v>0</v>
      </c>
      <c r="W268" s="113">
        <v>0</v>
      </c>
      <c r="X268" s="113">
        <v>0</v>
      </c>
      <c r="Y268" s="113">
        <v>0</v>
      </c>
      <c r="Z268" s="113">
        <v>0</v>
      </c>
      <c r="AA268" s="113">
        <v>0</v>
      </c>
      <c r="AB268" s="113">
        <v>0</v>
      </c>
      <c r="AC268" s="113">
        <v>0</v>
      </c>
      <c r="AD268" s="113">
        <v>0</v>
      </c>
      <c r="AE268" s="113">
        <v>0</v>
      </c>
      <c r="AF268" s="113">
        <v>0</v>
      </c>
      <c r="AG268" s="113">
        <v>0</v>
      </c>
      <c r="AH268" s="113">
        <v>0</v>
      </c>
      <c r="AI268" s="113">
        <v>0</v>
      </c>
      <c r="AJ268" s="113">
        <v>0</v>
      </c>
      <c r="AK268" s="113">
        <v>0</v>
      </c>
      <c r="AL268" s="113">
        <v>0</v>
      </c>
      <c r="AM268" s="113">
        <f t="shared" si="4"/>
        <v>0</v>
      </c>
      <c r="AP268" s="70"/>
    </row>
    <row r="269" spans="1:42" ht="33" customHeight="1">
      <c r="A269" s="87">
        <v>1111</v>
      </c>
      <c r="B269" s="88" t="s">
        <v>899</v>
      </c>
      <c r="C269" s="115" t="s">
        <v>1397</v>
      </c>
      <c r="D269" s="113">
        <v>0</v>
      </c>
      <c r="E269" s="113">
        <v>0</v>
      </c>
      <c r="F269" s="113">
        <v>0</v>
      </c>
      <c r="G269" s="113">
        <v>0</v>
      </c>
      <c r="H269" s="113">
        <v>0</v>
      </c>
      <c r="I269" s="113">
        <v>0</v>
      </c>
      <c r="J269" s="113">
        <v>0</v>
      </c>
      <c r="K269" s="113">
        <v>0</v>
      </c>
      <c r="L269" s="113">
        <v>0</v>
      </c>
      <c r="M269" s="113">
        <v>0</v>
      </c>
      <c r="N269" s="113">
        <v>0</v>
      </c>
      <c r="O269" s="113">
        <v>0</v>
      </c>
      <c r="P269" s="113">
        <v>0</v>
      </c>
      <c r="Q269" s="113">
        <v>0</v>
      </c>
      <c r="R269" s="113">
        <v>0</v>
      </c>
      <c r="S269" s="113">
        <v>0</v>
      </c>
      <c r="T269" s="113">
        <v>0</v>
      </c>
      <c r="U269" s="113">
        <v>0</v>
      </c>
      <c r="V269" s="113">
        <v>0</v>
      </c>
      <c r="W269" s="113">
        <v>0</v>
      </c>
      <c r="X269" s="113">
        <v>0</v>
      </c>
      <c r="Y269" s="113">
        <v>0</v>
      </c>
      <c r="Z269" s="113">
        <v>0</v>
      </c>
      <c r="AA269" s="113">
        <v>0</v>
      </c>
      <c r="AB269" s="113">
        <v>0</v>
      </c>
      <c r="AC269" s="113">
        <v>0</v>
      </c>
      <c r="AD269" s="113">
        <v>0</v>
      </c>
      <c r="AE269" s="113">
        <v>0</v>
      </c>
      <c r="AF269" s="113">
        <v>0</v>
      </c>
      <c r="AG269" s="113">
        <v>0</v>
      </c>
      <c r="AH269" s="113">
        <v>0</v>
      </c>
      <c r="AI269" s="113">
        <v>0</v>
      </c>
      <c r="AJ269" s="113">
        <v>0</v>
      </c>
      <c r="AK269" s="113">
        <v>0</v>
      </c>
      <c r="AL269" s="113">
        <v>0</v>
      </c>
      <c r="AM269" s="113">
        <f t="shared" si="4"/>
        <v>0</v>
      </c>
      <c r="AP269" s="70"/>
    </row>
    <row r="270" spans="1:42" ht="33" customHeight="1">
      <c r="A270" s="87">
        <v>1112</v>
      </c>
      <c r="B270" s="88" t="s">
        <v>900</v>
      </c>
      <c r="C270" s="115" t="s">
        <v>1397</v>
      </c>
      <c r="D270" s="113">
        <v>0</v>
      </c>
      <c r="E270" s="113">
        <v>0</v>
      </c>
      <c r="F270" s="113">
        <v>0</v>
      </c>
      <c r="G270" s="113">
        <v>0</v>
      </c>
      <c r="H270" s="113">
        <v>0</v>
      </c>
      <c r="I270" s="113">
        <v>0</v>
      </c>
      <c r="J270" s="113">
        <v>0</v>
      </c>
      <c r="K270" s="113">
        <v>0</v>
      </c>
      <c r="L270" s="113">
        <v>0</v>
      </c>
      <c r="M270" s="113">
        <v>0</v>
      </c>
      <c r="N270" s="113">
        <v>0</v>
      </c>
      <c r="O270" s="113">
        <v>0</v>
      </c>
      <c r="P270" s="113">
        <v>0</v>
      </c>
      <c r="Q270" s="113">
        <v>0</v>
      </c>
      <c r="R270" s="113">
        <v>0</v>
      </c>
      <c r="S270" s="113">
        <v>0</v>
      </c>
      <c r="T270" s="113">
        <v>0</v>
      </c>
      <c r="U270" s="113">
        <v>0</v>
      </c>
      <c r="V270" s="113">
        <v>0</v>
      </c>
      <c r="W270" s="113">
        <v>0</v>
      </c>
      <c r="X270" s="113">
        <v>0</v>
      </c>
      <c r="Y270" s="113">
        <v>0</v>
      </c>
      <c r="Z270" s="113">
        <v>0</v>
      </c>
      <c r="AA270" s="113">
        <v>0</v>
      </c>
      <c r="AB270" s="113">
        <v>0</v>
      </c>
      <c r="AC270" s="113">
        <v>0</v>
      </c>
      <c r="AD270" s="113">
        <v>0</v>
      </c>
      <c r="AE270" s="113">
        <v>0</v>
      </c>
      <c r="AF270" s="113">
        <v>0</v>
      </c>
      <c r="AG270" s="113">
        <v>0</v>
      </c>
      <c r="AH270" s="113">
        <v>0</v>
      </c>
      <c r="AI270" s="113">
        <v>0</v>
      </c>
      <c r="AJ270" s="113">
        <v>0</v>
      </c>
      <c r="AK270" s="113">
        <v>0</v>
      </c>
      <c r="AL270" s="113">
        <v>0</v>
      </c>
      <c r="AM270" s="113">
        <f t="shared" si="4"/>
        <v>0</v>
      </c>
      <c r="AP270" s="70"/>
    </row>
    <row r="271" spans="1:42" ht="33" customHeight="1">
      <c r="A271" s="87">
        <v>1113</v>
      </c>
      <c r="B271" s="88" t="s">
        <v>901</v>
      </c>
      <c r="C271" s="115" t="s">
        <v>1397</v>
      </c>
      <c r="D271" s="113">
        <v>0</v>
      </c>
      <c r="E271" s="113">
        <v>0</v>
      </c>
      <c r="F271" s="113">
        <v>0</v>
      </c>
      <c r="G271" s="113">
        <v>0</v>
      </c>
      <c r="H271" s="113">
        <v>0</v>
      </c>
      <c r="I271" s="113">
        <v>0</v>
      </c>
      <c r="J271" s="113">
        <v>0</v>
      </c>
      <c r="K271" s="113">
        <v>0</v>
      </c>
      <c r="L271" s="113">
        <v>0</v>
      </c>
      <c r="M271" s="113">
        <v>0</v>
      </c>
      <c r="N271" s="113">
        <v>0</v>
      </c>
      <c r="O271" s="113">
        <v>0</v>
      </c>
      <c r="P271" s="113">
        <v>0</v>
      </c>
      <c r="Q271" s="113">
        <v>0</v>
      </c>
      <c r="R271" s="113">
        <v>0</v>
      </c>
      <c r="S271" s="113">
        <v>0</v>
      </c>
      <c r="T271" s="113">
        <v>0</v>
      </c>
      <c r="U271" s="113">
        <v>0</v>
      </c>
      <c r="V271" s="113">
        <v>0</v>
      </c>
      <c r="W271" s="113">
        <v>0</v>
      </c>
      <c r="X271" s="113">
        <v>0</v>
      </c>
      <c r="Y271" s="113">
        <v>0</v>
      </c>
      <c r="Z271" s="113">
        <v>0</v>
      </c>
      <c r="AA271" s="113">
        <v>0</v>
      </c>
      <c r="AB271" s="113">
        <v>0</v>
      </c>
      <c r="AC271" s="113">
        <v>0</v>
      </c>
      <c r="AD271" s="113">
        <v>0</v>
      </c>
      <c r="AE271" s="113">
        <v>0</v>
      </c>
      <c r="AF271" s="113">
        <v>0</v>
      </c>
      <c r="AG271" s="113">
        <v>0</v>
      </c>
      <c r="AH271" s="113">
        <v>0</v>
      </c>
      <c r="AI271" s="113">
        <v>0</v>
      </c>
      <c r="AJ271" s="113">
        <v>0</v>
      </c>
      <c r="AK271" s="113">
        <v>0</v>
      </c>
      <c r="AL271" s="113">
        <v>0</v>
      </c>
      <c r="AM271" s="113">
        <f t="shared" si="4"/>
        <v>0</v>
      </c>
      <c r="AP271" s="70"/>
    </row>
    <row r="272" spans="1:42" ht="33" customHeight="1">
      <c r="A272" s="87">
        <v>1114</v>
      </c>
      <c r="B272" s="88" t="s">
        <v>902</v>
      </c>
      <c r="C272" s="115" t="s">
        <v>1397</v>
      </c>
      <c r="D272" s="113">
        <v>0</v>
      </c>
      <c r="E272" s="113">
        <v>0</v>
      </c>
      <c r="F272" s="113">
        <v>0</v>
      </c>
      <c r="G272" s="113">
        <v>0</v>
      </c>
      <c r="H272" s="113">
        <v>0</v>
      </c>
      <c r="I272" s="113">
        <v>0</v>
      </c>
      <c r="J272" s="113">
        <v>0</v>
      </c>
      <c r="K272" s="113">
        <v>0</v>
      </c>
      <c r="L272" s="113">
        <v>0</v>
      </c>
      <c r="M272" s="113">
        <v>0</v>
      </c>
      <c r="N272" s="113">
        <v>0</v>
      </c>
      <c r="O272" s="113">
        <v>0</v>
      </c>
      <c r="P272" s="113">
        <v>0</v>
      </c>
      <c r="Q272" s="113">
        <v>0</v>
      </c>
      <c r="R272" s="113">
        <v>0</v>
      </c>
      <c r="S272" s="113">
        <v>0</v>
      </c>
      <c r="T272" s="113">
        <v>0</v>
      </c>
      <c r="U272" s="113">
        <v>0</v>
      </c>
      <c r="V272" s="113">
        <v>0</v>
      </c>
      <c r="W272" s="113">
        <v>0</v>
      </c>
      <c r="X272" s="113">
        <v>0</v>
      </c>
      <c r="Y272" s="113">
        <v>0</v>
      </c>
      <c r="Z272" s="113">
        <v>0</v>
      </c>
      <c r="AA272" s="113">
        <v>0</v>
      </c>
      <c r="AB272" s="113">
        <v>0</v>
      </c>
      <c r="AC272" s="113">
        <v>0</v>
      </c>
      <c r="AD272" s="113">
        <v>0</v>
      </c>
      <c r="AE272" s="113">
        <v>0</v>
      </c>
      <c r="AF272" s="113">
        <v>0</v>
      </c>
      <c r="AG272" s="113">
        <v>0</v>
      </c>
      <c r="AH272" s="113">
        <v>0</v>
      </c>
      <c r="AI272" s="113">
        <v>0</v>
      </c>
      <c r="AJ272" s="113">
        <v>0</v>
      </c>
      <c r="AK272" s="113">
        <v>0</v>
      </c>
      <c r="AL272" s="113">
        <v>0</v>
      </c>
      <c r="AM272" s="113">
        <f t="shared" si="4"/>
        <v>0</v>
      </c>
      <c r="AP272" s="70"/>
    </row>
    <row r="273" spans="1:42" ht="33" customHeight="1">
      <c r="A273" s="87">
        <v>1115</v>
      </c>
      <c r="B273" s="88" t="s">
        <v>903</v>
      </c>
      <c r="C273" s="115" t="s">
        <v>1397</v>
      </c>
      <c r="D273" s="113">
        <v>0</v>
      </c>
      <c r="E273" s="113">
        <v>0</v>
      </c>
      <c r="F273" s="113">
        <v>0</v>
      </c>
      <c r="G273" s="113">
        <v>0</v>
      </c>
      <c r="H273" s="113">
        <v>0</v>
      </c>
      <c r="I273" s="113">
        <v>0</v>
      </c>
      <c r="J273" s="113">
        <v>0</v>
      </c>
      <c r="K273" s="113">
        <v>0</v>
      </c>
      <c r="L273" s="113">
        <v>0</v>
      </c>
      <c r="M273" s="113">
        <v>0</v>
      </c>
      <c r="N273" s="113">
        <v>0</v>
      </c>
      <c r="O273" s="113">
        <v>0</v>
      </c>
      <c r="P273" s="113">
        <v>0</v>
      </c>
      <c r="Q273" s="113">
        <v>0</v>
      </c>
      <c r="R273" s="113">
        <v>0</v>
      </c>
      <c r="S273" s="113">
        <v>0</v>
      </c>
      <c r="T273" s="113">
        <v>0</v>
      </c>
      <c r="U273" s="113">
        <v>0</v>
      </c>
      <c r="V273" s="113">
        <v>0</v>
      </c>
      <c r="W273" s="113">
        <v>0</v>
      </c>
      <c r="X273" s="113">
        <v>0</v>
      </c>
      <c r="Y273" s="113">
        <v>0</v>
      </c>
      <c r="Z273" s="113">
        <v>0</v>
      </c>
      <c r="AA273" s="113">
        <v>0</v>
      </c>
      <c r="AB273" s="113">
        <v>0</v>
      </c>
      <c r="AC273" s="113">
        <v>0</v>
      </c>
      <c r="AD273" s="113">
        <v>0</v>
      </c>
      <c r="AE273" s="113">
        <v>0</v>
      </c>
      <c r="AF273" s="113">
        <v>0</v>
      </c>
      <c r="AG273" s="113">
        <v>0</v>
      </c>
      <c r="AH273" s="113">
        <v>0</v>
      </c>
      <c r="AI273" s="113">
        <v>0</v>
      </c>
      <c r="AJ273" s="113">
        <v>0</v>
      </c>
      <c r="AK273" s="113">
        <v>0</v>
      </c>
      <c r="AL273" s="113">
        <v>0</v>
      </c>
      <c r="AM273" s="113">
        <f t="shared" si="4"/>
        <v>0</v>
      </c>
      <c r="AP273" s="70"/>
    </row>
    <row r="274" spans="1:42" ht="33" customHeight="1">
      <c r="A274" s="87">
        <v>1116</v>
      </c>
      <c r="B274" s="88" t="s">
        <v>904</v>
      </c>
      <c r="C274" s="115" t="s">
        <v>1397</v>
      </c>
      <c r="D274" s="113">
        <v>0</v>
      </c>
      <c r="E274" s="113">
        <v>0</v>
      </c>
      <c r="F274" s="113">
        <v>0</v>
      </c>
      <c r="G274" s="113">
        <v>0</v>
      </c>
      <c r="H274" s="113">
        <v>0</v>
      </c>
      <c r="I274" s="113">
        <v>0</v>
      </c>
      <c r="J274" s="113">
        <v>0</v>
      </c>
      <c r="K274" s="113">
        <v>0</v>
      </c>
      <c r="L274" s="113">
        <v>0</v>
      </c>
      <c r="M274" s="113">
        <v>0</v>
      </c>
      <c r="N274" s="113">
        <v>0</v>
      </c>
      <c r="O274" s="113">
        <v>0</v>
      </c>
      <c r="P274" s="113">
        <v>0</v>
      </c>
      <c r="Q274" s="113">
        <v>0</v>
      </c>
      <c r="R274" s="113">
        <v>0</v>
      </c>
      <c r="S274" s="113">
        <v>0</v>
      </c>
      <c r="T274" s="113">
        <v>0</v>
      </c>
      <c r="U274" s="113">
        <v>0</v>
      </c>
      <c r="V274" s="113">
        <v>0</v>
      </c>
      <c r="W274" s="113">
        <v>0</v>
      </c>
      <c r="X274" s="113">
        <v>0</v>
      </c>
      <c r="Y274" s="113">
        <v>0</v>
      </c>
      <c r="Z274" s="113">
        <v>0</v>
      </c>
      <c r="AA274" s="113">
        <v>0</v>
      </c>
      <c r="AB274" s="113">
        <v>0</v>
      </c>
      <c r="AC274" s="113">
        <v>0</v>
      </c>
      <c r="AD274" s="113">
        <v>0</v>
      </c>
      <c r="AE274" s="113">
        <v>0</v>
      </c>
      <c r="AF274" s="113">
        <v>0</v>
      </c>
      <c r="AG274" s="113">
        <v>0</v>
      </c>
      <c r="AH274" s="113">
        <v>0</v>
      </c>
      <c r="AI274" s="113">
        <v>0</v>
      </c>
      <c r="AJ274" s="113">
        <v>0</v>
      </c>
      <c r="AK274" s="113">
        <v>0</v>
      </c>
      <c r="AL274" s="113">
        <v>0</v>
      </c>
      <c r="AM274" s="113">
        <f t="shared" si="4"/>
        <v>0</v>
      </c>
      <c r="AP274" s="70"/>
    </row>
    <row r="275" spans="1:42" ht="33" customHeight="1">
      <c r="A275" s="87">
        <v>1117</v>
      </c>
      <c r="B275" s="88" t="s">
        <v>905</v>
      </c>
      <c r="C275" s="115" t="s">
        <v>1397</v>
      </c>
      <c r="D275" s="113">
        <v>0</v>
      </c>
      <c r="E275" s="113">
        <v>0</v>
      </c>
      <c r="F275" s="113">
        <v>0</v>
      </c>
      <c r="G275" s="113">
        <v>0</v>
      </c>
      <c r="H275" s="113">
        <v>0</v>
      </c>
      <c r="I275" s="113">
        <v>0</v>
      </c>
      <c r="J275" s="113">
        <v>0</v>
      </c>
      <c r="K275" s="113">
        <v>0</v>
      </c>
      <c r="L275" s="113">
        <v>0</v>
      </c>
      <c r="M275" s="113">
        <v>0</v>
      </c>
      <c r="N275" s="113">
        <v>0</v>
      </c>
      <c r="O275" s="113">
        <v>0</v>
      </c>
      <c r="P275" s="113">
        <v>0</v>
      </c>
      <c r="Q275" s="113">
        <v>0</v>
      </c>
      <c r="R275" s="113">
        <v>0</v>
      </c>
      <c r="S275" s="113">
        <v>0</v>
      </c>
      <c r="T275" s="113">
        <v>0</v>
      </c>
      <c r="U275" s="113">
        <v>0</v>
      </c>
      <c r="V275" s="113">
        <v>0</v>
      </c>
      <c r="W275" s="113">
        <v>0</v>
      </c>
      <c r="X275" s="113">
        <v>0</v>
      </c>
      <c r="Y275" s="113">
        <v>0</v>
      </c>
      <c r="Z275" s="113">
        <v>0</v>
      </c>
      <c r="AA275" s="113">
        <v>0</v>
      </c>
      <c r="AB275" s="113">
        <v>0</v>
      </c>
      <c r="AC275" s="113">
        <v>0</v>
      </c>
      <c r="AD275" s="113">
        <v>0</v>
      </c>
      <c r="AE275" s="113">
        <v>0</v>
      </c>
      <c r="AF275" s="113">
        <v>0</v>
      </c>
      <c r="AG275" s="113">
        <v>0</v>
      </c>
      <c r="AH275" s="113">
        <v>0</v>
      </c>
      <c r="AI275" s="113">
        <v>0</v>
      </c>
      <c r="AJ275" s="113">
        <v>0</v>
      </c>
      <c r="AK275" s="113">
        <v>0</v>
      </c>
      <c r="AL275" s="113">
        <v>0</v>
      </c>
      <c r="AM275" s="113">
        <f t="shared" si="4"/>
        <v>0</v>
      </c>
      <c r="AP275" s="70"/>
    </row>
    <row r="276" spans="1:42" ht="33" customHeight="1">
      <c r="A276" s="87">
        <v>1118</v>
      </c>
      <c r="B276" s="88" t="s">
        <v>906</v>
      </c>
      <c r="C276" s="115" t="s">
        <v>1397</v>
      </c>
      <c r="D276" s="113">
        <v>0</v>
      </c>
      <c r="E276" s="113">
        <v>0</v>
      </c>
      <c r="F276" s="113">
        <v>0</v>
      </c>
      <c r="G276" s="113">
        <v>0</v>
      </c>
      <c r="H276" s="113">
        <v>0</v>
      </c>
      <c r="I276" s="113">
        <v>0</v>
      </c>
      <c r="J276" s="113">
        <v>0</v>
      </c>
      <c r="K276" s="113">
        <v>0</v>
      </c>
      <c r="L276" s="113">
        <v>0</v>
      </c>
      <c r="M276" s="113">
        <v>0</v>
      </c>
      <c r="N276" s="113">
        <v>0</v>
      </c>
      <c r="O276" s="113">
        <v>0</v>
      </c>
      <c r="P276" s="113">
        <v>0</v>
      </c>
      <c r="Q276" s="113">
        <v>0</v>
      </c>
      <c r="R276" s="113">
        <v>0</v>
      </c>
      <c r="S276" s="113">
        <v>0</v>
      </c>
      <c r="T276" s="113">
        <v>0</v>
      </c>
      <c r="U276" s="113">
        <v>0</v>
      </c>
      <c r="V276" s="113">
        <v>0</v>
      </c>
      <c r="W276" s="113">
        <v>0</v>
      </c>
      <c r="X276" s="113">
        <v>0</v>
      </c>
      <c r="Y276" s="113">
        <v>0</v>
      </c>
      <c r="Z276" s="113">
        <v>0</v>
      </c>
      <c r="AA276" s="113">
        <v>0</v>
      </c>
      <c r="AB276" s="113">
        <v>0</v>
      </c>
      <c r="AC276" s="113">
        <v>0</v>
      </c>
      <c r="AD276" s="113">
        <v>0</v>
      </c>
      <c r="AE276" s="113">
        <v>0</v>
      </c>
      <c r="AF276" s="113">
        <v>0</v>
      </c>
      <c r="AG276" s="113">
        <v>0</v>
      </c>
      <c r="AH276" s="113">
        <v>0</v>
      </c>
      <c r="AI276" s="113">
        <v>0</v>
      </c>
      <c r="AJ276" s="113">
        <v>0</v>
      </c>
      <c r="AK276" s="113">
        <v>0</v>
      </c>
      <c r="AL276" s="113">
        <v>0</v>
      </c>
      <c r="AM276" s="113">
        <f t="shared" si="4"/>
        <v>0</v>
      </c>
      <c r="AP276" s="70"/>
    </row>
    <row r="277" spans="1:42" ht="33" customHeight="1">
      <c r="A277" s="87">
        <v>1119</v>
      </c>
      <c r="B277" s="88" t="s">
        <v>907</v>
      </c>
      <c r="C277" s="115" t="s">
        <v>1397</v>
      </c>
      <c r="D277" s="113">
        <v>0</v>
      </c>
      <c r="E277" s="113">
        <v>0</v>
      </c>
      <c r="F277" s="113">
        <v>0</v>
      </c>
      <c r="G277" s="113">
        <v>0</v>
      </c>
      <c r="H277" s="113">
        <v>0</v>
      </c>
      <c r="I277" s="113">
        <v>0</v>
      </c>
      <c r="J277" s="113">
        <v>0</v>
      </c>
      <c r="K277" s="113">
        <v>0</v>
      </c>
      <c r="L277" s="113">
        <v>0</v>
      </c>
      <c r="M277" s="113">
        <v>0</v>
      </c>
      <c r="N277" s="113">
        <v>0</v>
      </c>
      <c r="O277" s="113">
        <v>0</v>
      </c>
      <c r="P277" s="113">
        <v>0</v>
      </c>
      <c r="Q277" s="113">
        <v>0</v>
      </c>
      <c r="R277" s="113">
        <v>0</v>
      </c>
      <c r="S277" s="113">
        <v>0</v>
      </c>
      <c r="T277" s="113">
        <v>0</v>
      </c>
      <c r="U277" s="113">
        <v>0</v>
      </c>
      <c r="V277" s="113">
        <v>0</v>
      </c>
      <c r="W277" s="113">
        <v>0</v>
      </c>
      <c r="X277" s="113">
        <v>0</v>
      </c>
      <c r="Y277" s="113">
        <v>0</v>
      </c>
      <c r="Z277" s="113">
        <v>0</v>
      </c>
      <c r="AA277" s="113">
        <v>0</v>
      </c>
      <c r="AB277" s="113">
        <v>0</v>
      </c>
      <c r="AC277" s="113">
        <v>0</v>
      </c>
      <c r="AD277" s="113">
        <v>0</v>
      </c>
      <c r="AE277" s="113">
        <v>0</v>
      </c>
      <c r="AF277" s="113">
        <v>0</v>
      </c>
      <c r="AG277" s="113">
        <v>0</v>
      </c>
      <c r="AH277" s="113">
        <v>0</v>
      </c>
      <c r="AI277" s="113">
        <v>0</v>
      </c>
      <c r="AJ277" s="113">
        <v>0</v>
      </c>
      <c r="AK277" s="113">
        <v>0</v>
      </c>
      <c r="AL277" s="113">
        <v>0</v>
      </c>
      <c r="AM277" s="113">
        <f t="shared" si="4"/>
        <v>0</v>
      </c>
      <c r="AP277" s="70"/>
    </row>
    <row r="278" spans="1:42" ht="33" customHeight="1">
      <c r="A278" s="87">
        <v>1120</v>
      </c>
      <c r="B278" s="88" t="s">
        <v>908</v>
      </c>
      <c r="C278" s="115" t="s">
        <v>1397</v>
      </c>
      <c r="D278" s="113">
        <v>0</v>
      </c>
      <c r="E278" s="113">
        <v>0</v>
      </c>
      <c r="F278" s="113">
        <v>0</v>
      </c>
      <c r="G278" s="113">
        <v>0</v>
      </c>
      <c r="H278" s="113">
        <v>0</v>
      </c>
      <c r="I278" s="113">
        <v>0</v>
      </c>
      <c r="J278" s="113">
        <v>0</v>
      </c>
      <c r="K278" s="113">
        <v>0</v>
      </c>
      <c r="L278" s="113">
        <v>0</v>
      </c>
      <c r="M278" s="113">
        <v>0</v>
      </c>
      <c r="N278" s="113">
        <v>0</v>
      </c>
      <c r="O278" s="113">
        <v>0</v>
      </c>
      <c r="P278" s="113">
        <v>0</v>
      </c>
      <c r="Q278" s="113">
        <v>0</v>
      </c>
      <c r="R278" s="113">
        <v>0</v>
      </c>
      <c r="S278" s="113">
        <v>0</v>
      </c>
      <c r="T278" s="113">
        <v>0</v>
      </c>
      <c r="U278" s="113">
        <v>0</v>
      </c>
      <c r="V278" s="113">
        <v>0</v>
      </c>
      <c r="W278" s="113">
        <v>0</v>
      </c>
      <c r="X278" s="113">
        <v>0</v>
      </c>
      <c r="Y278" s="113">
        <v>0</v>
      </c>
      <c r="Z278" s="113">
        <v>0</v>
      </c>
      <c r="AA278" s="113">
        <v>0</v>
      </c>
      <c r="AB278" s="113">
        <v>0</v>
      </c>
      <c r="AC278" s="113">
        <v>0</v>
      </c>
      <c r="AD278" s="113">
        <v>0</v>
      </c>
      <c r="AE278" s="113">
        <v>0</v>
      </c>
      <c r="AF278" s="113">
        <v>0</v>
      </c>
      <c r="AG278" s="113">
        <v>0</v>
      </c>
      <c r="AH278" s="113">
        <v>0</v>
      </c>
      <c r="AI278" s="113">
        <v>0</v>
      </c>
      <c r="AJ278" s="113">
        <v>0</v>
      </c>
      <c r="AK278" s="113">
        <v>0</v>
      </c>
      <c r="AL278" s="113">
        <v>0</v>
      </c>
      <c r="AM278" s="113">
        <f t="shared" si="4"/>
        <v>0</v>
      </c>
      <c r="AP278" s="70"/>
    </row>
    <row r="279" spans="1:42" ht="33" customHeight="1">
      <c r="A279" s="87">
        <v>1121</v>
      </c>
      <c r="B279" s="88" t="s">
        <v>909</v>
      </c>
      <c r="C279" s="115" t="s">
        <v>1397</v>
      </c>
      <c r="D279" s="113">
        <v>0</v>
      </c>
      <c r="E279" s="113">
        <v>0</v>
      </c>
      <c r="F279" s="113">
        <v>0</v>
      </c>
      <c r="G279" s="113">
        <v>0</v>
      </c>
      <c r="H279" s="113">
        <v>0</v>
      </c>
      <c r="I279" s="113">
        <v>0</v>
      </c>
      <c r="J279" s="113">
        <v>0</v>
      </c>
      <c r="K279" s="113">
        <v>0</v>
      </c>
      <c r="L279" s="113">
        <v>0</v>
      </c>
      <c r="M279" s="113">
        <v>0</v>
      </c>
      <c r="N279" s="113">
        <v>0</v>
      </c>
      <c r="O279" s="113">
        <v>0</v>
      </c>
      <c r="P279" s="113">
        <v>0</v>
      </c>
      <c r="Q279" s="113">
        <v>0</v>
      </c>
      <c r="R279" s="113">
        <v>0</v>
      </c>
      <c r="S279" s="113">
        <v>0</v>
      </c>
      <c r="T279" s="113">
        <v>0</v>
      </c>
      <c r="U279" s="113">
        <v>0</v>
      </c>
      <c r="V279" s="113">
        <v>0</v>
      </c>
      <c r="W279" s="113">
        <v>0</v>
      </c>
      <c r="X279" s="113">
        <v>0</v>
      </c>
      <c r="Y279" s="113">
        <v>0</v>
      </c>
      <c r="Z279" s="113">
        <v>0</v>
      </c>
      <c r="AA279" s="113">
        <v>0</v>
      </c>
      <c r="AB279" s="113">
        <v>0</v>
      </c>
      <c r="AC279" s="113">
        <v>0</v>
      </c>
      <c r="AD279" s="113">
        <v>0</v>
      </c>
      <c r="AE279" s="113">
        <v>0</v>
      </c>
      <c r="AF279" s="113">
        <v>0</v>
      </c>
      <c r="AG279" s="113">
        <v>0</v>
      </c>
      <c r="AH279" s="113">
        <v>0</v>
      </c>
      <c r="AI279" s="113">
        <v>0</v>
      </c>
      <c r="AJ279" s="113">
        <v>0</v>
      </c>
      <c r="AK279" s="113">
        <v>0</v>
      </c>
      <c r="AL279" s="113">
        <v>0</v>
      </c>
      <c r="AM279" s="113">
        <f t="shared" si="4"/>
        <v>0</v>
      </c>
      <c r="AP279" s="70"/>
    </row>
    <row r="280" spans="1:42" ht="33" customHeight="1">
      <c r="A280" s="87">
        <v>1122</v>
      </c>
      <c r="B280" s="88" t="s">
        <v>910</v>
      </c>
      <c r="C280" s="115" t="s">
        <v>1397</v>
      </c>
      <c r="D280" s="113">
        <v>0</v>
      </c>
      <c r="E280" s="113">
        <v>0</v>
      </c>
      <c r="F280" s="113">
        <v>0</v>
      </c>
      <c r="G280" s="113">
        <v>0</v>
      </c>
      <c r="H280" s="113">
        <v>0</v>
      </c>
      <c r="I280" s="113">
        <v>0</v>
      </c>
      <c r="J280" s="113">
        <v>0</v>
      </c>
      <c r="K280" s="113">
        <v>0</v>
      </c>
      <c r="L280" s="113">
        <v>0</v>
      </c>
      <c r="M280" s="113">
        <v>0</v>
      </c>
      <c r="N280" s="113">
        <v>0</v>
      </c>
      <c r="O280" s="113">
        <v>0</v>
      </c>
      <c r="P280" s="113">
        <v>0</v>
      </c>
      <c r="Q280" s="113">
        <v>0</v>
      </c>
      <c r="R280" s="113">
        <v>0</v>
      </c>
      <c r="S280" s="113">
        <v>0</v>
      </c>
      <c r="T280" s="113">
        <v>0</v>
      </c>
      <c r="U280" s="113">
        <v>0</v>
      </c>
      <c r="V280" s="113">
        <v>0</v>
      </c>
      <c r="W280" s="113">
        <v>0</v>
      </c>
      <c r="X280" s="113">
        <v>0</v>
      </c>
      <c r="Y280" s="113">
        <v>0</v>
      </c>
      <c r="Z280" s="113">
        <v>0</v>
      </c>
      <c r="AA280" s="113">
        <v>0</v>
      </c>
      <c r="AB280" s="113">
        <v>0</v>
      </c>
      <c r="AC280" s="113">
        <v>0</v>
      </c>
      <c r="AD280" s="113">
        <v>0</v>
      </c>
      <c r="AE280" s="113">
        <v>0</v>
      </c>
      <c r="AF280" s="113">
        <v>0</v>
      </c>
      <c r="AG280" s="113">
        <v>0</v>
      </c>
      <c r="AH280" s="113">
        <v>0</v>
      </c>
      <c r="AI280" s="113">
        <v>0</v>
      </c>
      <c r="AJ280" s="113">
        <v>0</v>
      </c>
      <c r="AK280" s="113">
        <v>0</v>
      </c>
      <c r="AL280" s="113">
        <v>0</v>
      </c>
      <c r="AM280" s="113">
        <f t="shared" si="4"/>
        <v>0</v>
      </c>
      <c r="AP280" s="70"/>
    </row>
    <row r="281" spans="1:42" ht="33" customHeight="1">
      <c r="A281" s="87">
        <v>1123</v>
      </c>
      <c r="B281" s="88" t="s">
        <v>911</v>
      </c>
      <c r="C281" s="115" t="s">
        <v>1397</v>
      </c>
      <c r="D281" s="113">
        <v>0</v>
      </c>
      <c r="E281" s="113">
        <v>0</v>
      </c>
      <c r="F281" s="113">
        <v>0</v>
      </c>
      <c r="G281" s="113">
        <v>0</v>
      </c>
      <c r="H281" s="113">
        <v>0</v>
      </c>
      <c r="I281" s="113">
        <v>0</v>
      </c>
      <c r="J281" s="113">
        <v>0</v>
      </c>
      <c r="K281" s="113">
        <v>0</v>
      </c>
      <c r="L281" s="113">
        <v>0</v>
      </c>
      <c r="M281" s="113">
        <v>0</v>
      </c>
      <c r="N281" s="113">
        <v>0</v>
      </c>
      <c r="O281" s="113">
        <v>0</v>
      </c>
      <c r="P281" s="113">
        <v>0</v>
      </c>
      <c r="Q281" s="113">
        <v>0</v>
      </c>
      <c r="R281" s="113">
        <v>0</v>
      </c>
      <c r="S281" s="113">
        <v>0</v>
      </c>
      <c r="T281" s="113">
        <v>0</v>
      </c>
      <c r="U281" s="113">
        <v>0</v>
      </c>
      <c r="V281" s="113">
        <v>0</v>
      </c>
      <c r="W281" s="113">
        <v>0</v>
      </c>
      <c r="X281" s="113">
        <v>0</v>
      </c>
      <c r="Y281" s="113">
        <v>0</v>
      </c>
      <c r="Z281" s="113">
        <v>0</v>
      </c>
      <c r="AA281" s="113">
        <v>0</v>
      </c>
      <c r="AB281" s="113">
        <v>0</v>
      </c>
      <c r="AC281" s="113">
        <v>0</v>
      </c>
      <c r="AD281" s="113">
        <v>0</v>
      </c>
      <c r="AE281" s="113">
        <v>0</v>
      </c>
      <c r="AF281" s="113">
        <v>0</v>
      </c>
      <c r="AG281" s="113">
        <v>0</v>
      </c>
      <c r="AH281" s="113">
        <v>0</v>
      </c>
      <c r="AI281" s="113">
        <v>0</v>
      </c>
      <c r="AJ281" s="113">
        <v>0</v>
      </c>
      <c r="AK281" s="113">
        <v>0</v>
      </c>
      <c r="AL281" s="113">
        <v>0</v>
      </c>
      <c r="AM281" s="113">
        <f t="shared" si="4"/>
        <v>0</v>
      </c>
      <c r="AP281" s="70"/>
    </row>
    <row r="282" spans="1:42" ht="33" customHeight="1">
      <c r="A282" s="87">
        <v>1124</v>
      </c>
      <c r="B282" s="88" t="s">
        <v>912</v>
      </c>
      <c r="C282" s="115" t="s">
        <v>1397</v>
      </c>
      <c r="D282" s="113">
        <v>0</v>
      </c>
      <c r="E282" s="113">
        <v>0</v>
      </c>
      <c r="F282" s="113">
        <v>0</v>
      </c>
      <c r="G282" s="113">
        <v>0</v>
      </c>
      <c r="H282" s="113">
        <v>0</v>
      </c>
      <c r="I282" s="113">
        <v>0</v>
      </c>
      <c r="J282" s="113">
        <v>0</v>
      </c>
      <c r="K282" s="113">
        <v>0</v>
      </c>
      <c r="L282" s="113">
        <v>0</v>
      </c>
      <c r="M282" s="113">
        <v>0</v>
      </c>
      <c r="N282" s="113">
        <v>0</v>
      </c>
      <c r="O282" s="113">
        <v>0</v>
      </c>
      <c r="P282" s="113">
        <v>0</v>
      </c>
      <c r="Q282" s="113">
        <v>0</v>
      </c>
      <c r="R282" s="113">
        <v>0</v>
      </c>
      <c r="S282" s="113">
        <v>0</v>
      </c>
      <c r="T282" s="113">
        <v>0</v>
      </c>
      <c r="U282" s="113">
        <v>0</v>
      </c>
      <c r="V282" s="113">
        <v>0</v>
      </c>
      <c r="W282" s="113">
        <v>0</v>
      </c>
      <c r="X282" s="113">
        <v>0</v>
      </c>
      <c r="Y282" s="113">
        <v>0</v>
      </c>
      <c r="Z282" s="113">
        <v>0</v>
      </c>
      <c r="AA282" s="113">
        <v>0</v>
      </c>
      <c r="AB282" s="113">
        <v>0</v>
      </c>
      <c r="AC282" s="113">
        <v>0</v>
      </c>
      <c r="AD282" s="113">
        <v>0</v>
      </c>
      <c r="AE282" s="113">
        <v>0</v>
      </c>
      <c r="AF282" s="113">
        <v>0</v>
      </c>
      <c r="AG282" s="113">
        <v>0</v>
      </c>
      <c r="AH282" s="113">
        <v>0</v>
      </c>
      <c r="AI282" s="113">
        <v>0</v>
      </c>
      <c r="AJ282" s="113">
        <v>0</v>
      </c>
      <c r="AK282" s="113">
        <v>0</v>
      </c>
      <c r="AL282" s="113">
        <v>0</v>
      </c>
      <c r="AM282" s="113">
        <f t="shared" si="4"/>
        <v>0</v>
      </c>
      <c r="AP282" s="70"/>
    </row>
    <row r="283" spans="1:42" ht="33" customHeight="1">
      <c r="A283" s="87">
        <v>1125</v>
      </c>
      <c r="B283" s="88" t="s">
        <v>913</v>
      </c>
      <c r="C283" s="115" t="s">
        <v>1397</v>
      </c>
      <c r="D283" s="113">
        <v>0</v>
      </c>
      <c r="E283" s="113">
        <v>0</v>
      </c>
      <c r="F283" s="113">
        <v>0</v>
      </c>
      <c r="G283" s="113">
        <v>0</v>
      </c>
      <c r="H283" s="113">
        <v>0</v>
      </c>
      <c r="I283" s="113">
        <v>0</v>
      </c>
      <c r="J283" s="113">
        <v>0</v>
      </c>
      <c r="K283" s="113">
        <v>0</v>
      </c>
      <c r="L283" s="113">
        <v>0</v>
      </c>
      <c r="M283" s="113">
        <v>0</v>
      </c>
      <c r="N283" s="113">
        <v>0</v>
      </c>
      <c r="O283" s="113">
        <v>0</v>
      </c>
      <c r="P283" s="113">
        <v>0</v>
      </c>
      <c r="Q283" s="113">
        <v>0</v>
      </c>
      <c r="R283" s="113">
        <v>0</v>
      </c>
      <c r="S283" s="113">
        <v>0</v>
      </c>
      <c r="T283" s="113">
        <v>0</v>
      </c>
      <c r="U283" s="113">
        <v>0</v>
      </c>
      <c r="V283" s="113">
        <v>0</v>
      </c>
      <c r="W283" s="113">
        <v>0</v>
      </c>
      <c r="X283" s="113">
        <v>0</v>
      </c>
      <c r="Y283" s="113">
        <v>0</v>
      </c>
      <c r="Z283" s="113">
        <v>0</v>
      </c>
      <c r="AA283" s="113">
        <v>0</v>
      </c>
      <c r="AB283" s="113">
        <v>0</v>
      </c>
      <c r="AC283" s="113">
        <v>0</v>
      </c>
      <c r="AD283" s="113">
        <v>0</v>
      </c>
      <c r="AE283" s="113">
        <v>0</v>
      </c>
      <c r="AF283" s="113">
        <v>0</v>
      </c>
      <c r="AG283" s="113">
        <v>0</v>
      </c>
      <c r="AH283" s="113">
        <v>0</v>
      </c>
      <c r="AI283" s="113">
        <v>0</v>
      </c>
      <c r="AJ283" s="113">
        <v>0</v>
      </c>
      <c r="AK283" s="113">
        <v>0</v>
      </c>
      <c r="AL283" s="113">
        <v>0</v>
      </c>
      <c r="AM283" s="113">
        <f t="shared" si="4"/>
        <v>0</v>
      </c>
      <c r="AP283" s="70"/>
    </row>
    <row r="284" spans="1:42" ht="33" customHeight="1">
      <c r="A284" s="87">
        <v>1126</v>
      </c>
      <c r="B284" s="88" t="s">
        <v>914</v>
      </c>
      <c r="C284" s="115" t="s">
        <v>1397</v>
      </c>
      <c r="D284" s="113">
        <v>0</v>
      </c>
      <c r="E284" s="113">
        <v>0</v>
      </c>
      <c r="F284" s="113">
        <v>0</v>
      </c>
      <c r="G284" s="113">
        <v>0</v>
      </c>
      <c r="H284" s="113">
        <v>0</v>
      </c>
      <c r="I284" s="113">
        <v>0</v>
      </c>
      <c r="J284" s="113">
        <v>0</v>
      </c>
      <c r="K284" s="113">
        <v>0</v>
      </c>
      <c r="L284" s="113">
        <v>0</v>
      </c>
      <c r="M284" s="113">
        <v>0</v>
      </c>
      <c r="N284" s="113">
        <v>0</v>
      </c>
      <c r="O284" s="113">
        <v>0</v>
      </c>
      <c r="P284" s="113">
        <v>0</v>
      </c>
      <c r="Q284" s="113">
        <v>0</v>
      </c>
      <c r="R284" s="113">
        <v>0</v>
      </c>
      <c r="S284" s="113">
        <v>0</v>
      </c>
      <c r="T284" s="113">
        <v>0</v>
      </c>
      <c r="U284" s="113">
        <v>0</v>
      </c>
      <c r="V284" s="113">
        <v>0</v>
      </c>
      <c r="W284" s="113">
        <v>0</v>
      </c>
      <c r="X284" s="113">
        <v>0</v>
      </c>
      <c r="Y284" s="113">
        <v>0</v>
      </c>
      <c r="Z284" s="113">
        <v>0</v>
      </c>
      <c r="AA284" s="113">
        <v>0</v>
      </c>
      <c r="AB284" s="113">
        <v>0</v>
      </c>
      <c r="AC284" s="113">
        <v>0</v>
      </c>
      <c r="AD284" s="113">
        <v>0</v>
      </c>
      <c r="AE284" s="113">
        <v>0</v>
      </c>
      <c r="AF284" s="113">
        <v>0</v>
      </c>
      <c r="AG284" s="113">
        <v>0</v>
      </c>
      <c r="AH284" s="113">
        <v>0</v>
      </c>
      <c r="AI284" s="113">
        <v>0</v>
      </c>
      <c r="AJ284" s="113">
        <v>0</v>
      </c>
      <c r="AK284" s="113">
        <v>0</v>
      </c>
      <c r="AL284" s="113">
        <v>0</v>
      </c>
      <c r="AM284" s="113">
        <f t="shared" si="4"/>
        <v>0</v>
      </c>
      <c r="AP284" s="70"/>
    </row>
    <row r="285" spans="1:42" ht="33" customHeight="1">
      <c r="A285" s="87">
        <v>1127</v>
      </c>
      <c r="B285" s="88" t="s">
        <v>915</v>
      </c>
      <c r="C285" s="115" t="s">
        <v>1397</v>
      </c>
      <c r="D285" s="113">
        <v>0</v>
      </c>
      <c r="E285" s="113">
        <v>0</v>
      </c>
      <c r="F285" s="113">
        <v>0</v>
      </c>
      <c r="G285" s="113">
        <v>0</v>
      </c>
      <c r="H285" s="113">
        <v>0</v>
      </c>
      <c r="I285" s="113">
        <v>0</v>
      </c>
      <c r="J285" s="113">
        <v>0</v>
      </c>
      <c r="K285" s="113">
        <v>0</v>
      </c>
      <c r="L285" s="113">
        <v>0</v>
      </c>
      <c r="M285" s="113">
        <v>0</v>
      </c>
      <c r="N285" s="113">
        <v>0</v>
      </c>
      <c r="O285" s="113">
        <v>0</v>
      </c>
      <c r="P285" s="113">
        <v>0</v>
      </c>
      <c r="Q285" s="113">
        <v>0</v>
      </c>
      <c r="R285" s="113">
        <v>0</v>
      </c>
      <c r="S285" s="113">
        <v>0</v>
      </c>
      <c r="T285" s="113">
        <v>0</v>
      </c>
      <c r="U285" s="113">
        <v>0</v>
      </c>
      <c r="V285" s="113">
        <v>0</v>
      </c>
      <c r="W285" s="113">
        <v>0</v>
      </c>
      <c r="X285" s="113">
        <v>0</v>
      </c>
      <c r="Y285" s="113">
        <v>0</v>
      </c>
      <c r="Z285" s="113">
        <v>0</v>
      </c>
      <c r="AA285" s="113">
        <v>0</v>
      </c>
      <c r="AB285" s="113">
        <v>0</v>
      </c>
      <c r="AC285" s="113">
        <v>0</v>
      </c>
      <c r="AD285" s="113">
        <v>0</v>
      </c>
      <c r="AE285" s="113">
        <v>0</v>
      </c>
      <c r="AF285" s="113">
        <v>0</v>
      </c>
      <c r="AG285" s="113">
        <v>0</v>
      </c>
      <c r="AH285" s="113">
        <v>0</v>
      </c>
      <c r="AI285" s="113">
        <v>0</v>
      </c>
      <c r="AJ285" s="113">
        <v>0</v>
      </c>
      <c r="AK285" s="113">
        <v>0</v>
      </c>
      <c r="AL285" s="113">
        <v>0</v>
      </c>
      <c r="AM285" s="113">
        <f t="shared" si="4"/>
        <v>0</v>
      </c>
      <c r="AP285" s="70"/>
    </row>
    <row r="286" spans="1:42" ht="33" customHeight="1">
      <c r="A286" s="87">
        <v>1128</v>
      </c>
      <c r="B286" s="88" t="s">
        <v>916</v>
      </c>
      <c r="C286" s="115" t="s">
        <v>1397</v>
      </c>
      <c r="D286" s="113">
        <v>0</v>
      </c>
      <c r="E286" s="113">
        <v>0</v>
      </c>
      <c r="F286" s="113">
        <v>0</v>
      </c>
      <c r="G286" s="113">
        <v>0</v>
      </c>
      <c r="H286" s="113">
        <v>0</v>
      </c>
      <c r="I286" s="113">
        <v>0</v>
      </c>
      <c r="J286" s="113">
        <v>0</v>
      </c>
      <c r="K286" s="113">
        <v>0</v>
      </c>
      <c r="L286" s="113">
        <v>0</v>
      </c>
      <c r="M286" s="113">
        <v>0</v>
      </c>
      <c r="N286" s="113">
        <v>0</v>
      </c>
      <c r="O286" s="113">
        <v>0</v>
      </c>
      <c r="P286" s="113">
        <v>0</v>
      </c>
      <c r="Q286" s="113">
        <v>0</v>
      </c>
      <c r="R286" s="113">
        <v>0</v>
      </c>
      <c r="S286" s="113">
        <v>0</v>
      </c>
      <c r="T286" s="113">
        <v>0</v>
      </c>
      <c r="U286" s="113">
        <v>0</v>
      </c>
      <c r="V286" s="113">
        <v>0</v>
      </c>
      <c r="W286" s="113">
        <v>0</v>
      </c>
      <c r="X286" s="113">
        <v>0</v>
      </c>
      <c r="Y286" s="113">
        <v>0</v>
      </c>
      <c r="Z286" s="113">
        <v>0</v>
      </c>
      <c r="AA286" s="113">
        <v>0</v>
      </c>
      <c r="AB286" s="113">
        <v>0</v>
      </c>
      <c r="AC286" s="113">
        <v>0</v>
      </c>
      <c r="AD286" s="113">
        <v>0</v>
      </c>
      <c r="AE286" s="113">
        <v>0</v>
      </c>
      <c r="AF286" s="113">
        <v>0</v>
      </c>
      <c r="AG286" s="113">
        <v>0</v>
      </c>
      <c r="AH286" s="113">
        <v>0</v>
      </c>
      <c r="AI286" s="113">
        <v>0</v>
      </c>
      <c r="AJ286" s="113">
        <v>0</v>
      </c>
      <c r="AK286" s="113">
        <v>0</v>
      </c>
      <c r="AL286" s="113">
        <v>0</v>
      </c>
      <c r="AM286" s="113">
        <f t="shared" si="4"/>
        <v>0</v>
      </c>
      <c r="AP286" s="70"/>
    </row>
    <row r="287" spans="1:42" ht="33" customHeight="1">
      <c r="A287" s="87">
        <v>1129</v>
      </c>
      <c r="B287" s="88" t="s">
        <v>917</v>
      </c>
      <c r="C287" s="115" t="s">
        <v>1397</v>
      </c>
      <c r="D287" s="113">
        <v>0</v>
      </c>
      <c r="E287" s="113">
        <v>0</v>
      </c>
      <c r="F287" s="113">
        <v>0</v>
      </c>
      <c r="G287" s="113">
        <v>0</v>
      </c>
      <c r="H287" s="113">
        <v>0</v>
      </c>
      <c r="I287" s="113">
        <v>0</v>
      </c>
      <c r="J287" s="113">
        <v>0</v>
      </c>
      <c r="K287" s="113">
        <v>0</v>
      </c>
      <c r="L287" s="113">
        <v>0</v>
      </c>
      <c r="M287" s="113">
        <v>0</v>
      </c>
      <c r="N287" s="113">
        <v>0</v>
      </c>
      <c r="O287" s="113">
        <v>0</v>
      </c>
      <c r="P287" s="113">
        <v>0</v>
      </c>
      <c r="Q287" s="113">
        <v>0</v>
      </c>
      <c r="R287" s="113">
        <v>0</v>
      </c>
      <c r="S287" s="113">
        <v>0</v>
      </c>
      <c r="T287" s="113">
        <v>0</v>
      </c>
      <c r="U287" s="113">
        <v>0</v>
      </c>
      <c r="V287" s="113">
        <v>0</v>
      </c>
      <c r="W287" s="113">
        <v>0</v>
      </c>
      <c r="X287" s="113">
        <v>0</v>
      </c>
      <c r="Y287" s="113">
        <v>0</v>
      </c>
      <c r="Z287" s="113">
        <v>0</v>
      </c>
      <c r="AA287" s="113">
        <v>0</v>
      </c>
      <c r="AB287" s="113">
        <v>0</v>
      </c>
      <c r="AC287" s="113">
        <v>0</v>
      </c>
      <c r="AD287" s="113">
        <v>0</v>
      </c>
      <c r="AE287" s="113">
        <v>0</v>
      </c>
      <c r="AF287" s="113">
        <v>0</v>
      </c>
      <c r="AG287" s="113">
        <v>0</v>
      </c>
      <c r="AH287" s="113">
        <v>0</v>
      </c>
      <c r="AI287" s="113">
        <v>0</v>
      </c>
      <c r="AJ287" s="113">
        <v>0</v>
      </c>
      <c r="AK287" s="113">
        <v>0</v>
      </c>
      <c r="AL287" s="113">
        <v>0</v>
      </c>
      <c r="AM287" s="113">
        <f t="shared" si="4"/>
        <v>0</v>
      </c>
      <c r="AP287" s="70"/>
    </row>
    <row r="288" spans="1:42" ht="33" customHeight="1">
      <c r="A288" s="87">
        <v>1201</v>
      </c>
      <c r="B288" s="88" t="s">
        <v>918</v>
      </c>
      <c r="C288" s="115" t="s">
        <v>1397</v>
      </c>
      <c r="D288" s="113">
        <v>0</v>
      </c>
      <c r="E288" s="113">
        <v>0</v>
      </c>
      <c r="F288" s="113">
        <v>0</v>
      </c>
      <c r="G288" s="113">
        <v>0</v>
      </c>
      <c r="H288" s="113">
        <v>0</v>
      </c>
      <c r="I288" s="113">
        <v>0</v>
      </c>
      <c r="J288" s="113">
        <v>0</v>
      </c>
      <c r="K288" s="113">
        <v>0</v>
      </c>
      <c r="L288" s="113">
        <v>0</v>
      </c>
      <c r="M288" s="113">
        <v>0</v>
      </c>
      <c r="N288" s="113">
        <v>0</v>
      </c>
      <c r="O288" s="113">
        <v>0</v>
      </c>
      <c r="P288" s="113">
        <v>0</v>
      </c>
      <c r="Q288" s="113">
        <v>0</v>
      </c>
      <c r="R288" s="113">
        <v>0</v>
      </c>
      <c r="S288" s="113">
        <v>0</v>
      </c>
      <c r="T288" s="113">
        <v>0</v>
      </c>
      <c r="U288" s="113">
        <v>0</v>
      </c>
      <c r="V288" s="113">
        <v>0</v>
      </c>
      <c r="W288" s="113">
        <v>0</v>
      </c>
      <c r="X288" s="113">
        <v>0</v>
      </c>
      <c r="Y288" s="113">
        <v>0</v>
      </c>
      <c r="Z288" s="113">
        <v>0</v>
      </c>
      <c r="AA288" s="113">
        <v>0</v>
      </c>
      <c r="AB288" s="113">
        <v>0</v>
      </c>
      <c r="AC288" s="113">
        <v>0</v>
      </c>
      <c r="AD288" s="113">
        <v>0</v>
      </c>
      <c r="AE288" s="113">
        <v>0</v>
      </c>
      <c r="AF288" s="113">
        <v>0</v>
      </c>
      <c r="AG288" s="113">
        <v>0</v>
      </c>
      <c r="AH288" s="113">
        <v>0</v>
      </c>
      <c r="AI288" s="113">
        <v>0</v>
      </c>
      <c r="AJ288" s="113">
        <v>0</v>
      </c>
      <c r="AK288" s="113">
        <v>0</v>
      </c>
      <c r="AL288" s="113">
        <v>0</v>
      </c>
      <c r="AM288" s="113">
        <f t="shared" si="4"/>
        <v>0</v>
      </c>
      <c r="AP288" s="70"/>
    </row>
    <row r="289" spans="1:42" ht="33" customHeight="1">
      <c r="A289" s="87">
        <v>1202</v>
      </c>
      <c r="B289" s="88" t="s">
        <v>919</v>
      </c>
      <c r="C289" s="115" t="s">
        <v>1397</v>
      </c>
      <c r="D289" s="113">
        <v>0</v>
      </c>
      <c r="E289" s="113">
        <v>0</v>
      </c>
      <c r="F289" s="113">
        <v>0</v>
      </c>
      <c r="G289" s="113">
        <v>0</v>
      </c>
      <c r="H289" s="113">
        <v>0</v>
      </c>
      <c r="I289" s="113">
        <v>0</v>
      </c>
      <c r="J289" s="113">
        <v>0</v>
      </c>
      <c r="K289" s="113">
        <v>0</v>
      </c>
      <c r="L289" s="113">
        <v>0</v>
      </c>
      <c r="M289" s="113">
        <v>0</v>
      </c>
      <c r="N289" s="113">
        <v>0</v>
      </c>
      <c r="O289" s="113">
        <v>0</v>
      </c>
      <c r="P289" s="113">
        <v>0</v>
      </c>
      <c r="Q289" s="113">
        <v>0</v>
      </c>
      <c r="R289" s="113">
        <v>0</v>
      </c>
      <c r="S289" s="113">
        <v>0</v>
      </c>
      <c r="T289" s="113">
        <v>0</v>
      </c>
      <c r="U289" s="113">
        <v>0</v>
      </c>
      <c r="V289" s="113">
        <v>0</v>
      </c>
      <c r="W289" s="113">
        <v>0</v>
      </c>
      <c r="X289" s="113">
        <v>0</v>
      </c>
      <c r="Y289" s="113">
        <v>0</v>
      </c>
      <c r="Z289" s="113">
        <v>0</v>
      </c>
      <c r="AA289" s="113">
        <v>0</v>
      </c>
      <c r="AB289" s="113">
        <v>0</v>
      </c>
      <c r="AC289" s="113">
        <v>0</v>
      </c>
      <c r="AD289" s="113">
        <v>0</v>
      </c>
      <c r="AE289" s="113">
        <v>0</v>
      </c>
      <c r="AF289" s="113">
        <v>0</v>
      </c>
      <c r="AG289" s="113">
        <v>0</v>
      </c>
      <c r="AH289" s="113">
        <v>0</v>
      </c>
      <c r="AI289" s="113">
        <v>0</v>
      </c>
      <c r="AJ289" s="113">
        <v>0</v>
      </c>
      <c r="AK289" s="113">
        <v>0</v>
      </c>
      <c r="AL289" s="113">
        <v>0</v>
      </c>
      <c r="AM289" s="113">
        <f t="shared" si="4"/>
        <v>0</v>
      </c>
      <c r="AP289" s="70"/>
    </row>
    <row r="290" spans="1:42" ht="33" customHeight="1">
      <c r="A290" s="87">
        <v>1203</v>
      </c>
      <c r="B290" s="88" t="s">
        <v>920</v>
      </c>
      <c r="C290" s="115" t="s">
        <v>1397</v>
      </c>
      <c r="D290" s="113">
        <v>0</v>
      </c>
      <c r="E290" s="113">
        <v>0</v>
      </c>
      <c r="F290" s="113">
        <v>0</v>
      </c>
      <c r="G290" s="113">
        <v>0</v>
      </c>
      <c r="H290" s="113">
        <v>0</v>
      </c>
      <c r="I290" s="113">
        <v>0</v>
      </c>
      <c r="J290" s="113">
        <v>0</v>
      </c>
      <c r="K290" s="113">
        <v>0</v>
      </c>
      <c r="L290" s="113">
        <v>0</v>
      </c>
      <c r="M290" s="113">
        <v>0</v>
      </c>
      <c r="N290" s="113">
        <v>0</v>
      </c>
      <c r="O290" s="113">
        <v>0</v>
      </c>
      <c r="P290" s="113">
        <v>0</v>
      </c>
      <c r="Q290" s="113">
        <v>0</v>
      </c>
      <c r="R290" s="113">
        <v>0</v>
      </c>
      <c r="S290" s="113">
        <v>0</v>
      </c>
      <c r="T290" s="113">
        <v>0</v>
      </c>
      <c r="U290" s="113">
        <v>0</v>
      </c>
      <c r="V290" s="113">
        <v>0</v>
      </c>
      <c r="W290" s="113">
        <v>0</v>
      </c>
      <c r="X290" s="113">
        <v>0</v>
      </c>
      <c r="Y290" s="113">
        <v>0</v>
      </c>
      <c r="Z290" s="113">
        <v>0</v>
      </c>
      <c r="AA290" s="113">
        <v>0</v>
      </c>
      <c r="AB290" s="113">
        <v>0</v>
      </c>
      <c r="AC290" s="113">
        <v>0</v>
      </c>
      <c r="AD290" s="113">
        <v>0</v>
      </c>
      <c r="AE290" s="113">
        <v>0</v>
      </c>
      <c r="AF290" s="113">
        <v>0</v>
      </c>
      <c r="AG290" s="113">
        <v>0</v>
      </c>
      <c r="AH290" s="113">
        <v>0</v>
      </c>
      <c r="AI290" s="113">
        <v>0</v>
      </c>
      <c r="AJ290" s="113">
        <v>0</v>
      </c>
      <c r="AK290" s="113">
        <v>0</v>
      </c>
      <c r="AL290" s="113">
        <v>0</v>
      </c>
      <c r="AM290" s="113">
        <f t="shared" si="4"/>
        <v>0</v>
      </c>
      <c r="AP290" s="70"/>
    </row>
    <row r="291" spans="1:42" ht="33" customHeight="1">
      <c r="A291" s="87">
        <v>1204</v>
      </c>
      <c r="B291" s="88" t="s">
        <v>921</v>
      </c>
      <c r="C291" s="115" t="s">
        <v>1397</v>
      </c>
      <c r="D291" s="113">
        <v>0</v>
      </c>
      <c r="E291" s="113">
        <v>0</v>
      </c>
      <c r="F291" s="113">
        <v>0</v>
      </c>
      <c r="G291" s="113">
        <v>0</v>
      </c>
      <c r="H291" s="113">
        <v>0</v>
      </c>
      <c r="I291" s="113">
        <v>0</v>
      </c>
      <c r="J291" s="113">
        <v>0</v>
      </c>
      <c r="K291" s="113">
        <v>0</v>
      </c>
      <c r="L291" s="113">
        <v>0</v>
      </c>
      <c r="M291" s="113">
        <v>0</v>
      </c>
      <c r="N291" s="113">
        <v>0</v>
      </c>
      <c r="O291" s="113">
        <v>0</v>
      </c>
      <c r="P291" s="113">
        <v>0</v>
      </c>
      <c r="Q291" s="113">
        <v>0</v>
      </c>
      <c r="R291" s="113">
        <v>0</v>
      </c>
      <c r="S291" s="113">
        <v>0</v>
      </c>
      <c r="T291" s="113">
        <v>0</v>
      </c>
      <c r="U291" s="113">
        <v>0</v>
      </c>
      <c r="V291" s="113">
        <v>0</v>
      </c>
      <c r="W291" s="113">
        <v>0</v>
      </c>
      <c r="X291" s="113">
        <v>0</v>
      </c>
      <c r="Y291" s="113">
        <v>0</v>
      </c>
      <c r="Z291" s="113">
        <v>0</v>
      </c>
      <c r="AA291" s="113">
        <v>0</v>
      </c>
      <c r="AB291" s="113">
        <v>0</v>
      </c>
      <c r="AC291" s="113">
        <v>0</v>
      </c>
      <c r="AD291" s="113">
        <v>0</v>
      </c>
      <c r="AE291" s="113">
        <v>0</v>
      </c>
      <c r="AF291" s="113">
        <v>0</v>
      </c>
      <c r="AG291" s="113">
        <v>0</v>
      </c>
      <c r="AH291" s="113">
        <v>0</v>
      </c>
      <c r="AI291" s="113">
        <v>0</v>
      </c>
      <c r="AJ291" s="113">
        <v>0</v>
      </c>
      <c r="AK291" s="113">
        <v>0</v>
      </c>
      <c r="AL291" s="113">
        <v>0</v>
      </c>
      <c r="AM291" s="113">
        <f t="shared" si="4"/>
        <v>0</v>
      </c>
      <c r="AP291" s="70"/>
    </row>
    <row r="292" spans="1:42" ht="33" customHeight="1">
      <c r="A292" s="87">
        <v>1205</v>
      </c>
      <c r="B292" s="88" t="s">
        <v>922</v>
      </c>
      <c r="C292" s="115" t="s">
        <v>1397</v>
      </c>
      <c r="D292" s="113">
        <v>0</v>
      </c>
      <c r="E292" s="113">
        <v>0</v>
      </c>
      <c r="F292" s="113">
        <v>0</v>
      </c>
      <c r="G292" s="113">
        <v>0</v>
      </c>
      <c r="H292" s="113">
        <v>0</v>
      </c>
      <c r="I292" s="113">
        <v>0</v>
      </c>
      <c r="J292" s="113">
        <v>0</v>
      </c>
      <c r="K292" s="113">
        <v>0</v>
      </c>
      <c r="L292" s="113">
        <v>0</v>
      </c>
      <c r="M292" s="113">
        <v>0</v>
      </c>
      <c r="N292" s="113">
        <v>0</v>
      </c>
      <c r="O292" s="113">
        <v>0</v>
      </c>
      <c r="P292" s="113">
        <v>0</v>
      </c>
      <c r="Q292" s="113">
        <v>0</v>
      </c>
      <c r="R292" s="113">
        <v>0</v>
      </c>
      <c r="S292" s="113">
        <v>0</v>
      </c>
      <c r="T292" s="113">
        <v>0</v>
      </c>
      <c r="U292" s="113">
        <v>0</v>
      </c>
      <c r="V292" s="113">
        <v>0</v>
      </c>
      <c r="W292" s="113">
        <v>0</v>
      </c>
      <c r="X292" s="113">
        <v>0</v>
      </c>
      <c r="Y292" s="113">
        <v>0</v>
      </c>
      <c r="Z292" s="113">
        <v>0</v>
      </c>
      <c r="AA292" s="113">
        <v>0</v>
      </c>
      <c r="AB292" s="113">
        <v>0</v>
      </c>
      <c r="AC292" s="113">
        <v>0</v>
      </c>
      <c r="AD292" s="113">
        <v>0</v>
      </c>
      <c r="AE292" s="113">
        <v>0</v>
      </c>
      <c r="AF292" s="113">
        <v>0</v>
      </c>
      <c r="AG292" s="113">
        <v>0</v>
      </c>
      <c r="AH292" s="113">
        <v>0</v>
      </c>
      <c r="AI292" s="113">
        <v>0</v>
      </c>
      <c r="AJ292" s="113">
        <v>0</v>
      </c>
      <c r="AK292" s="113">
        <v>0</v>
      </c>
      <c r="AL292" s="113">
        <v>0</v>
      </c>
      <c r="AM292" s="113">
        <f t="shared" si="4"/>
        <v>0</v>
      </c>
      <c r="AP292" s="70"/>
    </row>
    <row r="293" spans="1:42" ht="33" customHeight="1">
      <c r="A293" s="87">
        <v>1206</v>
      </c>
      <c r="B293" s="88" t="s">
        <v>923</v>
      </c>
      <c r="C293" s="115" t="s">
        <v>1397</v>
      </c>
      <c r="D293" s="113">
        <v>0</v>
      </c>
      <c r="E293" s="113">
        <v>0</v>
      </c>
      <c r="F293" s="113">
        <v>0</v>
      </c>
      <c r="G293" s="113">
        <v>0</v>
      </c>
      <c r="H293" s="113">
        <v>0</v>
      </c>
      <c r="I293" s="113">
        <v>0</v>
      </c>
      <c r="J293" s="113">
        <v>0</v>
      </c>
      <c r="K293" s="113">
        <v>0</v>
      </c>
      <c r="L293" s="113">
        <v>0</v>
      </c>
      <c r="M293" s="113">
        <v>0</v>
      </c>
      <c r="N293" s="113">
        <v>0</v>
      </c>
      <c r="O293" s="113">
        <v>0</v>
      </c>
      <c r="P293" s="113">
        <v>0</v>
      </c>
      <c r="Q293" s="113">
        <v>0</v>
      </c>
      <c r="R293" s="113">
        <v>0</v>
      </c>
      <c r="S293" s="113">
        <v>0</v>
      </c>
      <c r="T293" s="113">
        <v>0</v>
      </c>
      <c r="U293" s="113">
        <v>0</v>
      </c>
      <c r="V293" s="113">
        <v>0</v>
      </c>
      <c r="W293" s="113">
        <v>0</v>
      </c>
      <c r="X293" s="113">
        <v>0</v>
      </c>
      <c r="Y293" s="113">
        <v>0</v>
      </c>
      <c r="Z293" s="113">
        <v>0</v>
      </c>
      <c r="AA293" s="113">
        <v>0</v>
      </c>
      <c r="AB293" s="113">
        <v>0</v>
      </c>
      <c r="AC293" s="113">
        <v>0</v>
      </c>
      <c r="AD293" s="113">
        <v>0</v>
      </c>
      <c r="AE293" s="113">
        <v>0</v>
      </c>
      <c r="AF293" s="113">
        <v>0</v>
      </c>
      <c r="AG293" s="113">
        <v>0</v>
      </c>
      <c r="AH293" s="113">
        <v>0</v>
      </c>
      <c r="AI293" s="113">
        <v>0</v>
      </c>
      <c r="AJ293" s="113">
        <v>0</v>
      </c>
      <c r="AK293" s="113">
        <v>0</v>
      </c>
      <c r="AL293" s="113">
        <v>0</v>
      </c>
      <c r="AM293" s="113">
        <f t="shared" si="4"/>
        <v>0</v>
      </c>
      <c r="AP293" s="70"/>
    </row>
    <row r="294" spans="1:42" ht="33" customHeight="1">
      <c r="A294" s="87">
        <v>1207</v>
      </c>
      <c r="B294" s="88" t="s">
        <v>924</v>
      </c>
      <c r="C294" s="115" t="s">
        <v>1397</v>
      </c>
      <c r="D294" s="113">
        <v>0</v>
      </c>
      <c r="E294" s="113">
        <v>0</v>
      </c>
      <c r="F294" s="113">
        <v>0</v>
      </c>
      <c r="G294" s="113">
        <v>0</v>
      </c>
      <c r="H294" s="113">
        <v>0</v>
      </c>
      <c r="I294" s="113">
        <v>0</v>
      </c>
      <c r="J294" s="113">
        <v>0</v>
      </c>
      <c r="K294" s="113">
        <v>0</v>
      </c>
      <c r="L294" s="113">
        <v>0</v>
      </c>
      <c r="M294" s="113">
        <v>0</v>
      </c>
      <c r="N294" s="113">
        <v>0</v>
      </c>
      <c r="O294" s="113">
        <v>0</v>
      </c>
      <c r="P294" s="113">
        <v>0</v>
      </c>
      <c r="Q294" s="113">
        <v>0</v>
      </c>
      <c r="R294" s="113">
        <v>0</v>
      </c>
      <c r="S294" s="113">
        <v>0</v>
      </c>
      <c r="T294" s="113">
        <v>0</v>
      </c>
      <c r="U294" s="113">
        <v>0</v>
      </c>
      <c r="V294" s="113">
        <v>0</v>
      </c>
      <c r="W294" s="113">
        <v>0</v>
      </c>
      <c r="X294" s="113">
        <v>0</v>
      </c>
      <c r="Y294" s="113">
        <v>0</v>
      </c>
      <c r="Z294" s="113">
        <v>0</v>
      </c>
      <c r="AA294" s="113">
        <v>0</v>
      </c>
      <c r="AB294" s="113">
        <v>0</v>
      </c>
      <c r="AC294" s="113">
        <v>0</v>
      </c>
      <c r="AD294" s="113">
        <v>0</v>
      </c>
      <c r="AE294" s="113">
        <v>0</v>
      </c>
      <c r="AF294" s="113">
        <v>0</v>
      </c>
      <c r="AG294" s="113">
        <v>0</v>
      </c>
      <c r="AH294" s="113">
        <v>0</v>
      </c>
      <c r="AI294" s="113">
        <v>0</v>
      </c>
      <c r="AJ294" s="113">
        <v>0</v>
      </c>
      <c r="AK294" s="113">
        <v>0</v>
      </c>
      <c r="AL294" s="113">
        <v>0</v>
      </c>
      <c r="AM294" s="113">
        <f t="shared" si="4"/>
        <v>0</v>
      </c>
      <c r="AP294" s="70"/>
    </row>
    <row r="295" spans="1:42" ht="33" customHeight="1">
      <c r="A295" s="87">
        <v>1208</v>
      </c>
      <c r="B295" s="88" t="s">
        <v>925</v>
      </c>
      <c r="C295" s="115" t="s">
        <v>1397</v>
      </c>
      <c r="D295" s="113">
        <v>0</v>
      </c>
      <c r="E295" s="113">
        <v>0</v>
      </c>
      <c r="F295" s="113">
        <v>0</v>
      </c>
      <c r="G295" s="113">
        <v>0</v>
      </c>
      <c r="H295" s="113">
        <v>0</v>
      </c>
      <c r="I295" s="113">
        <v>0</v>
      </c>
      <c r="J295" s="113">
        <v>0</v>
      </c>
      <c r="K295" s="113">
        <v>0</v>
      </c>
      <c r="L295" s="113">
        <v>0</v>
      </c>
      <c r="M295" s="113">
        <v>0</v>
      </c>
      <c r="N295" s="113">
        <v>0</v>
      </c>
      <c r="O295" s="113">
        <v>0</v>
      </c>
      <c r="P295" s="113">
        <v>0</v>
      </c>
      <c r="Q295" s="113">
        <v>0</v>
      </c>
      <c r="R295" s="113">
        <v>0</v>
      </c>
      <c r="S295" s="113">
        <v>0</v>
      </c>
      <c r="T295" s="113">
        <v>0</v>
      </c>
      <c r="U295" s="113">
        <v>0</v>
      </c>
      <c r="V295" s="113">
        <v>0</v>
      </c>
      <c r="W295" s="113">
        <v>0</v>
      </c>
      <c r="X295" s="113">
        <v>0</v>
      </c>
      <c r="Y295" s="113">
        <v>0</v>
      </c>
      <c r="Z295" s="113">
        <v>0</v>
      </c>
      <c r="AA295" s="113">
        <v>0</v>
      </c>
      <c r="AB295" s="113">
        <v>0</v>
      </c>
      <c r="AC295" s="113">
        <v>0</v>
      </c>
      <c r="AD295" s="113">
        <v>0</v>
      </c>
      <c r="AE295" s="113">
        <v>0</v>
      </c>
      <c r="AF295" s="113">
        <v>0</v>
      </c>
      <c r="AG295" s="113">
        <v>0</v>
      </c>
      <c r="AH295" s="113">
        <v>0</v>
      </c>
      <c r="AI295" s="113">
        <v>0</v>
      </c>
      <c r="AJ295" s="113">
        <v>0</v>
      </c>
      <c r="AK295" s="113">
        <v>0</v>
      </c>
      <c r="AL295" s="113">
        <v>0</v>
      </c>
      <c r="AM295" s="113">
        <f t="shared" si="4"/>
        <v>0</v>
      </c>
      <c r="AP295" s="70"/>
    </row>
    <row r="296" spans="1:42" ht="33" customHeight="1">
      <c r="A296" s="87">
        <v>1209</v>
      </c>
      <c r="B296" s="88" t="s">
        <v>926</v>
      </c>
      <c r="C296" s="115" t="s">
        <v>1397</v>
      </c>
      <c r="D296" s="113">
        <v>0</v>
      </c>
      <c r="E296" s="113">
        <v>0</v>
      </c>
      <c r="F296" s="113">
        <v>0</v>
      </c>
      <c r="G296" s="113">
        <v>0</v>
      </c>
      <c r="H296" s="113">
        <v>0</v>
      </c>
      <c r="I296" s="113">
        <v>0</v>
      </c>
      <c r="J296" s="113">
        <v>0</v>
      </c>
      <c r="K296" s="113">
        <v>0</v>
      </c>
      <c r="L296" s="113">
        <v>0</v>
      </c>
      <c r="M296" s="113">
        <v>0</v>
      </c>
      <c r="N296" s="113">
        <v>0</v>
      </c>
      <c r="O296" s="113">
        <v>0</v>
      </c>
      <c r="P296" s="113">
        <v>0</v>
      </c>
      <c r="Q296" s="113">
        <v>0</v>
      </c>
      <c r="R296" s="113">
        <v>0</v>
      </c>
      <c r="S296" s="113">
        <v>0</v>
      </c>
      <c r="T296" s="113">
        <v>0</v>
      </c>
      <c r="U296" s="113">
        <v>0</v>
      </c>
      <c r="V296" s="113">
        <v>0</v>
      </c>
      <c r="W296" s="113">
        <v>0</v>
      </c>
      <c r="X296" s="113">
        <v>0</v>
      </c>
      <c r="Y296" s="113">
        <v>0</v>
      </c>
      <c r="Z296" s="113">
        <v>0</v>
      </c>
      <c r="AA296" s="113">
        <v>0</v>
      </c>
      <c r="AB296" s="113">
        <v>0</v>
      </c>
      <c r="AC296" s="113">
        <v>0</v>
      </c>
      <c r="AD296" s="113">
        <v>0</v>
      </c>
      <c r="AE296" s="113">
        <v>0</v>
      </c>
      <c r="AF296" s="113">
        <v>0</v>
      </c>
      <c r="AG296" s="113">
        <v>0</v>
      </c>
      <c r="AH296" s="113">
        <v>0</v>
      </c>
      <c r="AI296" s="113">
        <v>0</v>
      </c>
      <c r="AJ296" s="113">
        <v>0</v>
      </c>
      <c r="AK296" s="113">
        <v>0</v>
      </c>
      <c r="AL296" s="113">
        <v>0</v>
      </c>
      <c r="AM296" s="113">
        <f t="shared" si="4"/>
        <v>0</v>
      </c>
      <c r="AP296" s="70"/>
    </row>
    <row r="297" spans="1:42" ht="33" customHeight="1">
      <c r="A297" s="87">
        <v>1210</v>
      </c>
      <c r="B297" s="88" t="s">
        <v>927</v>
      </c>
      <c r="C297" s="115" t="s">
        <v>1397</v>
      </c>
      <c r="D297" s="113">
        <v>0</v>
      </c>
      <c r="E297" s="113">
        <v>0</v>
      </c>
      <c r="F297" s="113">
        <v>0</v>
      </c>
      <c r="G297" s="113">
        <v>0</v>
      </c>
      <c r="H297" s="113">
        <v>0</v>
      </c>
      <c r="I297" s="113">
        <v>0</v>
      </c>
      <c r="J297" s="113">
        <v>0</v>
      </c>
      <c r="K297" s="113">
        <v>0</v>
      </c>
      <c r="L297" s="113">
        <v>0</v>
      </c>
      <c r="M297" s="113">
        <v>0</v>
      </c>
      <c r="N297" s="113">
        <v>0</v>
      </c>
      <c r="O297" s="113">
        <v>0</v>
      </c>
      <c r="P297" s="113">
        <v>0</v>
      </c>
      <c r="Q297" s="113">
        <v>0</v>
      </c>
      <c r="R297" s="113">
        <v>0</v>
      </c>
      <c r="S297" s="113">
        <v>0</v>
      </c>
      <c r="T297" s="113">
        <v>0</v>
      </c>
      <c r="U297" s="113">
        <v>0</v>
      </c>
      <c r="V297" s="113">
        <v>0</v>
      </c>
      <c r="W297" s="113">
        <v>0</v>
      </c>
      <c r="X297" s="113">
        <v>0</v>
      </c>
      <c r="Y297" s="113">
        <v>0</v>
      </c>
      <c r="Z297" s="113">
        <v>0</v>
      </c>
      <c r="AA297" s="113">
        <v>0</v>
      </c>
      <c r="AB297" s="113">
        <v>0</v>
      </c>
      <c r="AC297" s="113">
        <v>0</v>
      </c>
      <c r="AD297" s="113">
        <v>0</v>
      </c>
      <c r="AE297" s="113">
        <v>0</v>
      </c>
      <c r="AF297" s="113">
        <v>0</v>
      </c>
      <c r="AG297" s="113">
        <v>0</v>
      </c>
      <c r="AH297" s="113">
        <v>0</v>
      </c>
      <c r="AI297" s="113">
        <v>0</v>
      </c>
      <c r="AJ297" s="113">
        <v>0</v>
      </c>
      <c r="AK297" s="113">
        <v>0</v>
      </c>
      <c r="AL297" s="113">
        <v>0</v>
      </c>
      <c r="AM297" s="113">
        <f t="shared" si="4"/>
        <v>0</v>
      </c>
      <c r="AP297" s="70"/>
    </row>
    <row r="298" spans="1:42" ht="33" customHeight="1">
      <c r="A298" s="87">
        <v>1211</v>
      </c>
      <c r="B298" s="88" t="s">
        <v>928</v>
      </c>
      <c r="C298" s="115" t="s">
        <v>1397</v>
      </c>
      <c r="D298" s="113">
        <v>0</v>
      </c>
      <c r="E298" s="113">
        <v>0</v>
      </c>
      <c r="F298" s="113">
        <v>0</v>
      </c>
      <c r="G298" s="113">
        <v>0</v>
      </c>
      <c r="H298" s="113">
        <v>0</v>
      </c>
      <c r="I298" s="113">
        <v>0</v>
      </c>
      <c r="J298" s="113">
        <v>0</v>
      </c>
      <c r="K298" s="113">
        <v>0</v>
      </c>
      <c r="L298" s="113">
        <v>0</v>
      </c>
      <c r="M298" s="113">
        <v>0</v>
      </c>
      <c r="N298" s="113">
        <v>0</v>
      </c>
      <c r="O298" s="113">
        <v>0</v>
      </c>
      <c r="P298" s="113">
        <v>0</v>
      </c>
      <c r="Q298" s="113">
        <v>0</v>
      </c>
      <c r="R298" s="113">
        <v>0</v>
      </c>
      <c r="S298" s="113">
        <v>0</v>
      </c>
      <c r="T298" s="113">
        <v>0</v>
      </c>
      <c r="U298" s="113">
        <v>0</v>
      </c>
      <c r="V298" s="113">
        <v>0</v>
      </c>
      <c r="W298" s="113">
        <v>0</v>
      </c>
      <c r="X298" s="113">
        <v>0</v>
      </c>
      <c r="Y298" s="113">
        <v>0</v>
      </c>
      <c r="Z298" s="113">
        <v>0</v>
      </c>
      <c r="AA298" s="113">
        <v>0</v>
      </c>
      <c r="AB298" s="113">
        <v>0</v>
      </c>
      <c r="AC298" s="113">
        <v>0</v>
      </c>
      <c r="AD298" s="113">
        <v>0</v>
      </c>
      <c r="AE298" s="113">
        <v>0</v>
      </c>
      <c r="AF298" s="113">
        <v>0</v>
      </c>
      <c r="AG298" s="113">
        <v>0</v>
      </c>
      <c r="AH298" s="113">
        <v>0</v>
      </c>
      <c r="AI298" s="113">
        <v>0</v>
      </c>
      <c r="AJ298" s="113">
        <v>0</v>
      </c>
      <c r="AK298" s="113">
        <v>0</v>
      </c>
      <c r="AL298" s="113">
        <v>0</v>
      </c>
      <c r="AM298" s="113">
        <f t="shared" si="4"/>
        <v>0</v>
      </c>
      <c r="AP298" s="70"/>
    </row>
    <row r="299" spans="1:42" ht="33" customHeight="1">
      <c r="A299" s="87">
        <v>1212</v>
      </c>
      <c r="B299" s="88" t="s">
        <v>929</v>
      </c>
      <c r="C299" s="115" t="s">
        <v>1397</v>
      </c>
      <c r="D299" s="113">
        <v>0</v>
      </c>
      <c r="E299" s="113">
        <v>0</v>
      </c>
      <c r="F299" s="113">
        <v>0</v>
      </c>
      <c r="G299" s="113">
        <v>0</v>
      </c>
      <c r="H299" s="113">
        <v>0</v>
      </c>
      <c r="I299" s="113">
        <v>0</v>
      </c>
      <c r="J299" s="113">
        <v>0</v>
      </c>
      <c r="K299" s="113">
        <v>0</v>
      </c>
      <c r="L299" s="113">
        <v>0</v>
      </c>
      <c r="M299" s="113">
        <v>0</v>
      </c>
      <c r="N299" s="113">
        <v>0</v>
      </c>
      <c r="O299" s="113">
        <v>0</v>
      </c>
      <c r="P299" s="113">
        <v>0</v>
      </c>
      <c r="Q299" s="113">
        <v>0</v>
      </c>
      <c r="R299" s="113">
        <v>0</v>
      </c>
      <c r="S299" s="113">
        <v>0</v>
      </c>
      <c r="T299" s="113">
        <v>0</v>
      </c>
      <c r="U299" s="113">
        <v>0</v>
      </c>
      <c r="V299" s="113">
        <v>0</v>
      </c>
      <c r="W299" s="113">
        <v>0</v>
      </c>
      <c r="X299" s="113">
        <v>0</v>
      </c>
      <c r="Y299" s="113">
        <v>0</v>
      </c>
      <c r="Z299" s="113">
        <v>0</v>
      </c>
      <c r="AA299" s="113">
        <v>0</v>
      </c>
      <c r="AB299" s="113">
        <v>0</v>
      </c>
      <c r="AC299" s="113">
        <v>0</v>
      </c>
      <c r="AD299" s="113">
        <v>0</v>
      </c>
      <c r="AE299" s="113">
        <v>0</v>
      </c>
      <c r="AF299" s="113">
        <v>0</v>
      </c>
      <c r="AG299" s="113">
        <v>0</v>
      </c>
      <c r="AH299" s="113">
        <v>0</v>
      </c>
      <c r="AI299" s="113">
        <v>0</v>
      </c>
      <c r="AJ299" s="113">
        <v>0</v>
      </c>
      <c r="AK299" s="113">
        <v>0</v>
      </c>
      <c r="AL299" s="113">
        <v>0</v>
      </c>
      <c r="AM299" s="113">
        <f t="shared" si="4"/>
        <v>0</v>
      </c>
      <c r="AP299" s="70"/>
    </row>
    <row r="300" spans="1:42" ht="33" customHeight="1">
      <c r="A300" s="87">
        <v>1213</v>
      </c>
      <c r="B300" s="88" t="s">
        <v>930</v>
      </c>
      <c r="C300" s="115" t="s">
        <v>1397</v>
      </c>
      <c r="D300" s="113">
        <v>0</v>
      </c>
      <c r="E300" s="113">
        <v>0</v>
      </c>
      <c r="F300" s="113">
        <v>0</v>
      </c>
      <c r="G300" s="113">
        <v>0</v>
      </c>
      <c r="H300" s="113">
        <v>0</v>
      </c>
      <c r="I300" s="113">
        <v>0</v>
      </c>
      <c r="J300" s="113">
        <v>0</v>
      </c>
      <c r="K300" s="113">
        <v>0</v>
      </c>
      <c r="L300" s="113">
        <v>0</v>
      </c>
      <c r="M300" s="113">
        <v>0</v>
      </c>
      <c r="N300" s="113">
        <v>0</v>
      </c>
      <c r="O300" s="113">
        <v>0</v>
      </c>
      <c r="P300" s="113">
        <v>0</v>
      </c>
      <c r="Q300" s="113">
        <v>0</v>
      </c>
      <c r="R300" s="113">
        <v>0</v>
      </c>
      <c r="S300" s="113">
        <v>0</v>
      </c>
      <c r="T300" s="113">
        <v>0</v>
      </c>
      <c r="U300" s="113">
        <v>0</v>
      </c>
      <c r="V300" s="113">
        <v>0</v>
      </c>
      <c r="W300" s="113">
        <v>0</v>
      </c>
      <c r="X300" s="113">
        <v>0</v>
      </c>
      <c r="Y300" s="113">
        <v>0</v>
      </c>
      <c r="Z300" s="113">
        <v>0</v>
      </c>
      <c r="AA300" s="113">
        <v>0</v>
      </c>
      <c r="AB300" s="113">
        <v>0</v>
      </c>
      <c r="AC300" s="113">
        <v>0</v>
      </c>
      <c r="AD300" s="113">
        <v>0</v>
      </c>
      <c r="AE300" s="113">
        <v>0</v>
      </c>
      <c r="AF300" s="113">
        <v>0</v>
      </c>
      <c r="AG300" s="113">
        <v>0</v>
      </c>
      <c r="AH300" s="113">
        <v>0</v>
      </c>
      <c r="AI300" s="113">
        <v>0</v>
      </c>
      <c r="AJ300" s="113">
        <v>0</v>
      </c>
      <c r="AK300" s="113">
        <v>0</v>
      </c>
      <c r="AL300" s="113">
        <v>0</v>
      </c>
      <c r="AM300" s="113">
        <f t="shared" si="4"/>
        <v>0</v>
      </c>
      <c r="AP300" s="70"/>
    </row>
    <row r="301" spans="1:42" ht="33" customHeight="1">
      <c r="A301" s="87">
        <v>1214</v>
      </c>
      <c r="B301" s="88" t="s">
        <v>931</v>
      </c>
      <c r="C301" s="115" t="s">
        <v>1397</v>
      </c>
      <c r="D301" s="113">
        <v>0</v>
      </c>
      <c r="E301" s="113">
        <v>0</v>
      </c>
      <c r="F301" s="113">
        <v>0</v>
      </c>
      <c r="G301" s="113">
        <v>0</v>
      </c>
      <c r="H301" s="113">
        <v>0</v>
      </c>
      <c r="I301" s="113">
        <v>0</v>
      </c>
      <c r="J301" s="113">
        <v>0</v>
      </c>
      <c r="K301" s="113">
        <v>0</v>
      </c>
      <c r="L301" s="113">
        <v>0</v>
      </c>
      <c r="M301" s="113">
        <v>0</v>
      </c>
      <c r="N301" s="113">
        <v>0</v>
      </c>
      <c r="O301" s="113">
        <v>0</v>
      </c>
      <c r="P301" s="113">
        <v>0</v>
      </c>
      <c r="Q301" s="113">
        <v>0</v>
      </c>
      <c r="R301" s="113">
        <v>0</v>
      </c>
      <c r="S301" s="113">
        <v>0</v>
      </c>
      <c r="T301" s="113">
        <v>0</v>
      </c>
      <c r="U301" s="113">
        <v>0</v>
      </c>
      <c r="V301" s="113">
        <v>0</v>
      </c>
      <c r="W301" s="113">
        <v>0</v>
      </c>
      <c r="X301" s="113">
        <v>0</v>
      </c>
      <c r="Y301" s="113">
        <v>0</v>
      </c>
      <c r="Z301" s="113">
        <v>0</v>
      </c>
      <c r="AA301" s="113">
        <v>0</v>
      </c>
      <c r="AB301" s="113">
        <v>0</v>
      </c>
      <c r="AC301" s="113">
        <v>0</v>
      </c>
      <c r="AD301" s="113">
        <v>0</v>
      </c>
      <c r="AE301" s="113">
        <v>0</v>
      </c>
      <c r="AF301" s="113">
        <v>0</v>
      </c>
      <c r="AG301" s="113">
        <v>0</v>
      </c>
      <c r="AH301" s="113">
        <v>0</v>
      </c>
      <c r="AI301" s="113">
        <v>0</v>
      </c>
      <c r="AJ301" s="113">
        <v>0</v>
      </c>
      <c r="AK301" s="113">
        <v>0</v>
      </c>
      <c r="AL301" s="113">
        <v>0</v>
      </c>
      <c r="AM301" s="113">
        <f t="shared" si="4"/>
        <v>0</v>
      </c>
      <c r="AP301" s="70"/>
    </row>
    <row r="302" spans="1:42" ht="33" customHeight="1">
      <c r="A302" s="87">
        <v>1215</v>
      </c>
      <c r="B302" s="88" t="s">
        <v>932</v>
      </c>
      <c r="C302" s="115" t="s">
        <v>1397</v>
      </c>
      <c r="D302" s="113">
        <v>0</v>
      </c>
      <c r="E302" s="113">
        <v>0</v>
      </c>
      <c r="F302" s="113">
        <v>0</v>
      </c>
      <c r="G302" s="113">
        <v>0</v>
      </c>
      <c r="H302" s="113">
        <v>0</v>
      </c>
      <c r="I302" s="113">
        <v>0</v>
      </c>
      <c r="J302" s="113">
        <v>0</v>
      </c>
      <c r="K302" s="113">
        <v>0</v>
      </c>
      <c r="L302" s="113">
        <v>0</v>
      </c>
      <c r="M302" s="113">
        <v>0</v>
      </c>
      <c r="N302" s="113">
        <v>0</v>
      </c>
      <c r="O302" s="113">
        <v>0</v>
      </c>
      <c r="P302" s="113">
        <v>0</v>
      </c>
      <c r="Q302" s="113">
        <v>0</v>
      </c>
      <c r="R302" s="113">
        <v>0</v>
      </c>
      <c r="S302" s="113">
        <v>0</v>
      </c>
      <c r="T302" s="113">
        <v>0</v>
      </c>
      <c r="U302" s="113">
        <v>0</v>
      </c>
      <c r="V302" s="113">
        <v>0</v>
      </c>
      <c r="W302" s="113">
        <v>0</v>
      </c>
      <c r="X302" s="113">
        <v>0</v>
      </c>
      <c r="Y302" s="113">
        <v>0</v>
      </c>
      <c r="Z302" s="113">
        <v>0</v>
      </c>
      <c r="AA302" s="113">
        <v>0</v>
      </c>
      <c r="AB302" s="113">
        <v>0</v>
      </c>
      <c r="AC302" s="113">
        <v>0</v>
      </c>
      <c r="AD302" s="113">
        <v>0</v>
      </c>
      <c r="AE302" s="113">
        <v>0</v>
      </c>
      <c r="AF302" s="113">
        <v>0</v>
      </c>
      <c r="AG302" s="113">
        <v>0</v>
      </c>
      <c r="AH302" s="113">
        <v>0</v>
      </c>
      <c r="AI302" s="113">
        <v>0</v>
      </c>
      <c r="AJ302" s="113">
        <v>0</v>
      </c>
      <c r="AK302" s="113">
        <v>0</v>
      </c>
      <c r="AL302" s="113">
        <v>0</v>
      </c>
      <c r="AM302" s="113">
        <f t="shared" si="4"/>
        <v>0</v>
      </c>
      <c r="AP302" s="70"/>
    </row>
    <row r="303" spans="1:42" ht="33" customHeight="1">
      <c r="A303" s="87">
        <v>1216</v>
      </c>
      <c r="B303" s="88" t="s">
        <v>933</v>
      </c>
      <c r="C303" s="115" t="s">
        <v>1397</v>
      </c>
      <c r="D303" s="113">
        <v>0</v>
      </c>
      <c r="E303" s="113">
        <v>0</v>
      </c>
      <c r="F303" s="113">
        <v>0</v>
      </c>
      <c r="G303" s="113">
        <v>0</v>
      </c>
      <c r="H303" s="113">
        <v>0</v>
      </c>
      <c r="I303" s="113">
        <v>0</v>
      </c>
      <c r="J303" s="113">
        <v>0</v>
      </c>
      <c r="K303" s="113">
        <v>0</v>
      </c>
      <c r="L303" s="113">
        <v>0</v>
      </c>
      <c r="M303" s="113">
        <v>0</v>
      </c>
      <c r="N303" s="113">
        <v>0</v>
      </c>
      <c r="O303" s="113">
        <v>0</v>
      </c>
      <c r="P303" s="113">
        <v>0</v>
      </c>
      <c r="Q303" s="113">
        <v>0</v>
      </c>
      <c r="R303" s="113">
        <v>0</v>
      </c>
      <c r="S303" s="113">
        <v>0</v>
      </c>
      <c r="T303" s="113">
        <v>0</v>
      </c>
      <c r="U303" s="113">
        <v>0</v>
      </c>
      <c r="V303" s="113">
        <v>0</v>
      </c>
      <c r="W303" s="113">
        <v>0</v>
      </c>
      <c r="X303" s="113">
        <v>0</v>
      </c>
      <c r="Y303" s="113">
        <v>0</v>
      </c>
      <c r="Z303" s="113">
        <v>0</v>
      </c>
      <c r="AA303" s="113">
        <v>0</v>
      </c>
      <c r="AB303" s="113">
        <v>0</v>
      </c>
      <c r="AC303" s="113">
        <v>0</v>
      </c>
      <c r="AD303" s="113">
        <v>0</v>
      </c>
      <c r="AE303" s="113">
        <v>0</v>
      </c>
      <c r="AF303" s="113">
        <v>0</v>
      </c>
      <c r="AG303" s="113">
        <v>0</v>
      </c>
      <c r="AH303" s="113">
        <v>0</v>
      </c>
      <c r="AI303" s="113">
        <v>0</v>
      </c>
      <c r="AJ303" s="113">
        <v>0</v>
      </c>
      <c r="AK303" s="113">
        <v>0</v>
      </c>
      <c r="AL303" s="113">
        <v>0</v>
      </c>
      <c r="AM303" s="113">
        <f t="shared" si="4"/>
        <v>0</v>
      </c>
      <c r="AP303" s="70"/>
    </row>
    <row r="304" spans="1:42" ht="33" customHeight="1">
      <c r="A304" s="87">
        <v>1217</v>
      </c>
      <c r="B304" s="88" t="s">
        <v>934</v>
      </c>
      <c r="C304" s="115" t="s">
        <v>1397</v>
      </c>
      <c r="D304" s="113">
        <v>0</v>
      </c>
      <c r="E304" s="113">
        <v>0</v>
      </c>
      <c r="F304" s="113">
        <v>0</v>
      </c>
      <c r="G304" s="113">
        <v>0</v>
      </c>
      <c r="H304" s="113">
        <v>0</v>
      </c>
      <c r="I304" s="113">
        <v>0</v>
      </c>
      <c r="J304" s="113">
        <v>0</v>
      </c>
      <c r="K304" s="113">
        <v>0</v>
      </c>
      <c r="L304" s="113">
        <v>0</v>
      </c>
      <c r="M304" s="113">
        <v>0</v>
      </c>
      <c r="N304" s="113">
        <v>0</v>
      </c>
      <c r="O304" s="113">
        <v>0</v>
      </c>
      <c r="P304" s="113">
        <v>0</v>
      </c>
      <c r="Q304" s="113">
        <v>0</v>
      </c>
      <c r="R304" s="113">
        <v>0</v>
      </c>
      <c r="S304" s="113">
        <v>0</v>
      </c>
      <c r="T304" s="113">
        <v>0</v>
      </c>
      <c r="U304" s="113">
        <v>0</v>
      </c>
      <c r="V304" s="113">
        <v>0</v>
      </c>
      <c r="W304" s="113">
        <v>0</v>
      </c>
      <c r="X304" s="113">
        <v>0</v>
      </c>
      <c r="Y304" s="113">
        <v>0</v>
      </c>
      <c r="Z304" s="113">
        <v>0</v>
      </c>
      <c r="AA304" s="113">
        <v>0</v>
      </c>
      <c r="AB304" s="113">
        <v>0</v>
      </c>
      <c r="AC304" s="113">
        <v>0</v>
      </c>
      <c r="AD304" s="113">
        <v>0</v>
      </c>
      <c r="AE304" s="113">
        <v>0</v>
      </c>
      <c r="AF304" s="113">
        <v>0</v>
      </c>
      <c r="AG304" s="113">
        <v>0</v>
      </c>
      <c r="AH304" s="113">
        <v>0</v>
      </c>
      <c r="AI304" s="113">
        <v>0</v>
      </c>
      <c r="AJ304" s="113">
        <v>0</v>
      </c>
      <c r="AK304" s="113">
        <v>0</v>
      </c>
      <c r="AL304" s="113">
        <v>0</v>
      </c>
      <c r="AM304" s="113">
        <f t="shared" si="4"/>
        <v>0</v>
      </c>
      <c r="AP304" s="70"/>
    </row>
    <row r="305" spans="1:42" ht="33" customHeight="1">
      <c r="A305" s="87">
        <v>1218</v>
      </c>
      <c r="B305" s="88" t="s">
        <v>935</v>
      </c>
      <c r="C305" s="115" t="s">
        <v>1397</v>
      </c>
      <c r="D305" s="113">
        <v>0</v>
      </c>
      <c r="E305" s="113">
        <v>0</v>
      </c>
      <c r="F305" s="113">
        <v>0</v>
      </c>
      <c r="G305" s="113">
        <v>0</v>
      </c>
      <c r="H305" s="113">
        <v>0</v>
      </c>
      <c r="I305" s="113">
        <v>0</v>
      </c>
      <c r="J305" s="113">
        <v>0</v>
      </c>
      <c r="K305" s="113">
        <v>0</v>
      </c>
      <c r="L305" s="113">
        <v>0</v>
      </c>
      <c r="M305" s="113">
        <v>0</v>
      </c>
      <c r="N305" s="113">
        <v>0</v>
      </c>
      <c r="O305" s="113">
        <v>0</v>
      </c>
      <c r="P305" s="113">
        <v>0</v>
      </c>
      <c r="Q305" s="113">
        <v>0</v>
      </c>
      <c r="R305" s="113">
        <v>0</v>
      </c>
      <c r="S305" s="113">
        <v>0</v>
      </c>
      <c r="T305" s="113">
        <v>0</v>
      </c>
      <c r="U305" s="113">
        <v>0</v>
      </c>
      <c r="V305" s="113">
        <v>0</v>
      </c>
      <c r="W305" s="113">
        <v>0</v>
      </c>
      <c r="X305" s="113">
        <v>0</v>
      </c>
      <c r="Y305" s="113">
        <v>0</v>
      </c>
      <c r="Z305" s="113">
        <v>0</v>
      </c>
      <c r="AA305" s="113">
        <v>0</v>
      </c>
      <c r="AB305" s="113">
        <v>0</v>
      </c>
      <c r="AC305" s="113">
        <v>0</v>
      </c>
      <c r="AD305" s="113">
        <v>0</v>
      </c>
      <c r="AE305" s="113">
        <v>0</v>
      </c>
      <c r="AF305" s="113">
        <v>0</v>
      </c>
      <c r="AG305" s="113">
        <v>0</v>
      </c>
      <c r="AH305" s="113">
        <v>0</v>
      </c>
      <c r="AI305" s="113">
        <v>0</v>
      </c>
      <c r="AJ305" s="113">
        <v>0</v>
      </c>
      <c r="AK305" s="113">
        <v>0</v>
      </c>
      <c r="AL305" s="113">
        <v>0</v>
      </c>
      <c r="AM305" s="113">
        <f t="shared" si="4"/>
        <v>0</v>
      </c>
      <c r="AP305" s="70"/>
    </row>
    <row r="306" spans="1:42" ht="33" customHeight="1">
      <c r="A306" s="87">
        <v>1219</v>
      </c>
      <c r="B306" s="88" t="s">
        <v>936</v>
      </c>
      <c r="C306" s="115" t="s">
        <v>1397</v>
      </c>
      <c r="D306" s="113">
        <v>0</v>
      </c>
      <c r="E306" s="113">
        <v>0</v>
      </c>
      <c r="F306" s="113">
        <v>0</v>
      </c>
      <c r="G306" s="113">
        <v>0</v>
      </c>
      <c r="H306" s="113">
        <v>0</v>
      </c>
      <c r="I306" s="113">
        <v>0</v>
      </c>
      <c r="J306" s="113">
        <v>0</v>
      </c>
      <c r="K306" s="113">
        <v>0</v>
      </c>
      <c r="L306" s="113">
        <v>0</v>
      </c>
      <c r="M306" s="113">
        <v>0</v>
      </c>
      <c r="N306" s="113">
        <v>0</v>
      </c>
      <c r="O306" s="113">
        <v>0</v>
      </c>
      <c r="P306" s="113">
        <v>0</v>
      </c>
      <c r="Q306" s="113">
        <v>0</v>
      </c>
      <c r="R306" s="113">
        <v>0</v>
      </c>
      <c r="S306" s="113">
        <v>0</v>
      </c>
      <c r="T306" s="113">
        <v>0</v>
      </c>
      <c r="U306" s="113">
        <v>0</v>
      </c>
      <c r="V306" s="113">
        <v>0</v>
      </c>
      <c r="W306" s="113">
        <v>0</v>
      </c>
      <c r="X306" s="113">
        <v>0</v>
      </c>
      <c r="Y306" s="113">
        <v>0</v>
      </c>
      <c r="Z306" s="113">
        <v>0</v>
      </c>
      <c r="AA306" s="113">
        <v>0</v>
      </c>
      <c r="AB306" s="113">
        <v>0</v>
      </c>
      <c r="AC306" s="113">
        <v>0</v>
      </c>
      <c r="AD306" s="113">
        <v>0</v>
      </c>
      <c r="AE306" s="113">
        <v>0</v>
      </c>
      <c r="AF306" s="113">
        <v>0</v>
      </c>
      <c r="AG306" s="113">
        <v>0</v>
      </c>
      <c r="AH306" s="113">
        <v>0</v>
      </c>
      <c r="AI306" s="113">
        <v>0</v>
      </c>
      <c r="AJ306" s="113">
        <v>0</v>
      </c>
      <c r="AK306" s="113">
        <v>0</v>
      </c>
      <c r="AL306" s="113">
        <v>0</v>
      </c>
      <c r="AM306" s="113">
        <f t="shared" si="4"/>
        <v>0</v>
      </c>
      <c r="AP306" s="70"/>
    </row>
    <row r="307" spans="1:42" ht="33" customHeight="1">
      <c r="A307" s="87">
        <v>1220</v>
      </c>
      <c r="B307" s="88" t="s">
        <v>937</v>
      </c>
      <c r="C307" s="115" t="s">
        <v>1397</v>
      </c>
      <c r="D307" s="113">
        <v>0</v>
      </c>
      <c r="E307" s="113">
        <v>0</v>
      </c>
      <c r="F307" s="113">
        <v>0</v>
      </c>
      <c r="G307" s="113">
        <v>0</v>
      </c>
      <c r="H307" s="113">
        <v>0</v>
      </c>
      <c r="I307" s="113">
        <v>0</v>
      </c>
      <c r="J307" s="113">
        <v>0</v>
      </c>
      <c r="K307" s="113">
        <v>0</v>
      </c>
      <c r="L307" s="113">
        <v>0</v>
      </c>
      <c r="M307" s="113">
        <v>0</v>
      </c>
      <c r="N307" s="113">
        <v>0</v>
      </c>
      <c r="O307" s="113">
        <v>0</v>
      </c>
      <c r="P307" s="113">
        <v>0</v>
      </c>
      <c r="Q307" s="113">
        <v>0</v>
      </c>
      <c r="R307" s="113">
        <v>0</v>
      </c>
      <c r="S307" s="113">
        <v>0</v>
      </c>
      <c r="T307" s="113">
        <v>0</v>
      </c>
      <c r="U307" s="113">
        <v>0</v>
      </c>
      <c r="V307" s="113">
        <v>0</v>
      </c>
      <c r="W307" s="113">
        <v>0</v>
      </c>
      <c r="X307" s="113">
        <v>0</v>
      </c>
      <c r="Y307" s="113">
        <v>0</v>
      </c>
      <c r="Z307" s="113">
        <v>0</v>
      </c>
      <c r="AA307" s="113">
        <v>0</v>
      </c>
      <c r="AB307" s="113">
        <v>0</v>
      </c>
      <c r="AC307" s="113">
        <v>0</v>
      </c>
      <c r="AD307" s="113">
        <v>0</v>
      </c>
      <c r="AE307" s="113">
        <v>0</v>
      </c>
      <c r="AF307" s="113">
        <v>0</v>
      </c>
      <c r="AG307" s="113">
        <v>0</v>
      </c>
      <c r="AH307" s="113">
        <v>0</v>
      </c>
      <c r="AI307" s="113">
        <v>0</v>
      </c>
      <c r="AJ307" s="113">
        <v>0</v>
      </c>
      <c r="AK307" s="113">
        <v>0</v>
      </c>
      <c r="AL307" s="113">
        <v>0</v>
      </c>
      <c r="AM307" s="113">
        <f t="shared" si="4"/>
        <v>0</v>
      </c>
      <c r="AP307" s="70"/>
    </row>
    <row r="308" spans="1:42" ht="33" customHeight="1">
      <c r="A308" s="87">
        <v>1221</v>
      </c>
      <c r="B308" s="88" t="s">
        <v>938</v>
      </c>
      <c r="C308" s="115" t="s">
        <v>1397</v>
      </c>
      <c r="D308" s="113">
        <v>0</v>
      </c>
      <c r="E308" s="113">
        <v>0</v>
      </c>
      <c r="F308" s="113">
        <v>0</v>
      </c>
      <c r="G308" s="113">
        <v>0</v>
      </c>
      <c r="H308" s="113">
        <v>0</v>
      </c>
      <c r="I308" s="113">
        <v>0</v>
      </c>
      <c r="J308" s="113">
        <v>0</v>
      </c>
      <c r="K308" s="113">
        <v>0</v>
      </c>
      <c r="L308" s="113">
        <v>0</v>
      </c>
      <c r="M308" s="113">
        <v>0</v>
      </c>
      <c r="N308" s="113">
        <v>0</v>
      </c>
      <c r="O308" s="113">
        <v>0</v>
      </c>
      <c r="P308" s="113">
        <v>0</v>
      </c>
      <c r="Q308" s="113">
        <v>0</v>
      </c>
      <c r="R308" s="113">
        <v>0</v>
      </c>
      <c r="S308" s="113">
        <v>0</v>
      </c>
      <c r="T308" s="113">
        <v>0</v>
      </c>
      <c r="U308" s="113">
        <v>0</v>
      </c>
      <c r="V308" s="113">
        <v>0</v>
      </c>
      <c r="W308" s="113">
        <v>0</v>
      </c>
      <c r="X308" s="113">
        <v>0</v>
      </c>
      <c r="Y308" s="113">
        <v>0</v>
      </c>
      <c r="Z308" s="113">
        <v>0</v>
      </c>
      <c r="AA308" s="113">
        <v>0</v>
      </c>
      <c r="AB308" s="113">
        <v>0</v>
      </c>
      <c r="AC308" s="113">
        <v>0</v>
      </c>
      <c r="AD308" s="113">
        <v>0</v>
      </c>
      <c r="AE308" s="113">
        <v>0</v>
      </c>
      <c r="AF308" s="113">
        <v>0</v>
      </c>
      <c r="AG308" s="113">
        <v>0</v>
      </c>
      <c r="AH308" s="113">
        <v>0</v>
      </c>
      <c r="AI308" s="113">
        <v>0</v>
      </c>
      <c r="AJ308" s="113">
        <v>0</v>
      </c>
      <c r="AK308" s="113">
        <v>0</v>
      </c>
      <c r="AL308" s="113">
        <v>0</v>
      </c>
      <c r="AM308" s="113">
        <f t="shared" si="4"/>
        <v>0</v>
      </c>
      <c r="AP308" s="70"/>
    </row>
    <row r="309" spans="1:42" ht="33" customHeight="1">
      <c r="A309" s="87">
        <v>1222</v>
      </c>
      <c r="B309" s="88" t="s">
        <v>939</v>
      </c>
      <c r="C309" s="115" t="s">
        <v>1397</v>
      </c>
      <c r="D309" s="113">
        <v>0</v>
      </c>
      <c r="E309" s="113">
        <v>0</v>
      </c>
      <c r="F309" s="113">
        <v>0</v>
      </c>
      <c r="G309" s="113">
        <v>0</v>
      </c>
      <c r="H309" s="113">
        <v>0</v>
      </c>
      <c r="I309" s="113">
        <v>0</v>
      </c>
      <c r="J309" s="113">
        <v>0</v>
      </c>
      <c r="K309" s="113">
        <v>0</v>
      </c>
      <c r="L309" s="113">
        <v>0</v>
      </c>
      <c r="M309" s="113">
        <v>0</v>
      </c>
      <c r="N309" s="113">
        <v>0</v>
      </c>
      <c r="O309" s="113">
        <v>0</v>
      </c>
      <c r="P309" s="113">
        <v>0</v>
      </c>
      <c r="Q309" s="113">
        <v>0</v>
      </c>
      <c r="R309" s="113">
        <v>0</v>
      </c>
      <c r="S309" s="113">
        <v>0</v>
      </c>
      <c r="T309" s="113">
        <v>0</v>
      </c>
      <c r="U309" s="113">
        <v>0</v>
      </c>
      <c r="V309" s="113">
        <v>0</v>
      </c>
      <c r="W309" s="113">
        <v>0</v>
      </c>
      <c r="X309" s="113">
        <v>0</v>
      </c>
      <c r="Y309" s="113">
        <v>0</v>
      </c>
      <c r="Z309" s="113">
        <v>0</v>
      </c>
      <c r="AA309" s="113">
        <v>0</v>
      </c>
      <c r="AB309" s="113">
        <v>0</v>
      </c>
      <c r="AC309" s="113">
        <v>0</v>
      </c>
      <c r="AD309" s="113">
        <v>0</v>
      </c>
      <c r="AE309" s="113">
        <v>0</v>
      </c>
      <c r="AF309" s="113">
        <v>0</v>
      </c>
      <c r="AG309" s="113">
        <v>0</v>
      </c>
      <c r="AH309" s="113">
        <v>0</v>
      </c>
      <c r="AI309" s="113">
        <v>0</v>
      </c>
      <c r="AJ309" s="113">
        <v>0</v>
      </c>
      <c r="AK309" s="113">
        <v>0</v>
      </c>
      <c r="AL309" s="113">
        <v>0</v>
      </c>
      <c r="AM309" s="113">
        <f t="shared" si="4"/>
        <v>0</v>
      </c>
      <c r="AP309" s="70"/>
    </row>
    <row r="310" spans="1:42" ht="33" customHeight="1">
      <c r="A310" s="87">
        <v>1223</v>
      </c>
      <c r="B310" s="88" t="s">
        <v>940</v>
      </c>
      <c r="C310" s="115" t="s">
        <v>1397</v>
      </c>
      <c r="D310" s="113">
        <v>0</v>
      </c>
      <c r="E310" s="113">
        <v>0</v>
      </c>
      <c r="F310" s="113">
        <v>0</v>
      </c>
      <c r="G310" s="113">
        <v>0</v>
      </c>
      <c r="H310" s="113">
        <v>0</v>
      </c>
      <c r="I310" s="113">
        <v>0</v>
      </c>
      <c r="J310" s="113">
        <v>0</v>
      </c>
      <c r="K310" s="113">
        <v>0</v>
      </c>
      <c r="L310" s="113">
        <v>0</v>
      </c>
      <c r="M310" s="113">
        <v>0</v>
      </c>
      <c r="N310" s="113">
        <v>0</v>
      </c>
      <c r="O310" s="113">
        <v>0</v>
      </c>
      <c r="P310" s="113">
        <v>0</v>
      </c>
      <c r="Q310" s="113">
        <v>0</v>
      </c>
      <c r="R310" s="113">
        <v>0</v>
      </c>
      <c r="S310" s="113">
        <v>0</v>
      </c>
      <c r="T310" s="113">
        <v>0</v>
      </c>
      <c r="U310" s="113">
        <v>0</v>
      </c>
      <c r="V310" s="113">
        <v>0</v>
      </c>
      <c r="W310" s="113">
        <v>0</v>
      </c>
      <c r="X310" s="113">
        <v>0</v>
      </c>
      <c r="Y310" s="113">
        <v>0</v>
      </c>
      <c r="Z310" s="113">
        <v>0</v>
      </c>
      <c r="AA310" s="113">
        <v>0</v>
      </c>
      <c r="AB310" s="113">
        <v>0</v>
      </c>
      <c r="AC310" s="113">
        <v>0</v>
      </c>
      <c r="AD310" s="113">
        <v>0</v>
      </c>
      <c r="AE310" s="113">
        <v>0</v>
      </c>
      <c r="AF310" s="113">
        <v>0</v>
      </c>
      <c r="AG310" s="113">
        <v>0</v>
      </c>
      <c r="AH310" s="113">
        <v>0</v>
      </c>
      <c r="AI310" s="113">
        <v>0</v>
      </c>
      <c r="AJ310" s="113">
        <v>0</v>
      </c>
      <c r="AK310" s="113">
        <v>0</v>
      </c>
      <c r="AL310" s="113">
        <v>0</v>
      </c>
      <c r="AM310" s="113">
        <f t="shared" si="4"/>
        <v>0</v>
      </c>
      <c r="AP310" s="70"/>
    </row>
    <row r="311" spans="1:42" ht="33" customHeight="1">
      <c r="A311" s="87">
        <v>1224</v>
      </c>
      <c r="B311" s="88" t="s">
        <v>941</v>
      </c>
      <c r="C311" s="115" t="s">
        <v>1397</v>
      </c>
      <c r="D311" s="113">
        <v>0</v>
      </c>
      <c r="E311" s="113">
        <v>0</v>
      </c>
      <c r="F311" s="113">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v>0</v>
      </c>
      <c r="AA311" s="113">
        <v>0</v>
      </c>
      <c r="AB311" s="113">
        <v>0</v>
      </c>
      <c r="AC311" s="113">
        <v>0</v>
      </c>
      <c r="AD311" s="113">
        <v>0</v>
      </c>
      <c r="AE311" s="113">
        <v>0</v>
      </c>
      <c r="AF311" s="113">
        <v>0</v>
      </c>
      <c r="AG311" s="113">
        <v>0</v>
      </c>
      <c r="AH311" s="113">
        <v>0</v>
      </c>
      <c r="AI311" s="113">
        <v>0</v>
      </c>
      <c r="AJ311" s="113">
        <v>0</v>
      </c>
      <c r="AK311" s="113">
        <v>0</v>
      </c>
      <c r="AL311" s="113">
        <v>0</v>
      </c>
      <c r="AM311" s="113">
        <f t="shared" si="4"/>
        <v>0</v>
      </c>
      <c r="AP311" s="70"/>
    </row>
    <row r="312" spans="1:42" ht="33" customHeight="1">
      <c r="A312" s="87">
        <v>1225</v>
      </c>
      <c r="B312" s="88" t="s">
        <v>942</v>
      </c>
      <c r="C312" s="115" t="s">
        <v>1397</v>
      </c>
      <c r="D312" s="113">
        <v>0</v>
      </c>
      <c r="E312" s="113">
        <v>0</v>
      </c>
      <c r="F312" s="113">
        <v>0</v>
      </c>
      <c r="G312" s="113">
        <v>0</v>
      </c>
      <c r="H312" s="113">
        <v>0</v>
      </c>
      <c r="I312" s="113">
        <v>0</v>
      </c>
      <c r="J312" s="113">
        <v>0</v>
      </c>
      <c r="K312" s="113">
        <v>0</v>
      </c>
      <c r="L312" s="113">
        <v>0</v>
      </c>
      <c r="M312" s="113">
        <v>0</v>
      </c>
      <c r="N312" s="113">
        <v>0</v>
      </c>
      <c r="O312" s="113">
        <v>0</v>
      </c>
      <c r="P312" s="113">
        <v>0</v>
      </c>
      <c r="Q312" s="113">
        <v>0</v>
      </c>
      <c r="R312" s="113">
        <v>0</v>
      </c>
      <c r="S312" s="113">
        <v>0</v>
      </c>
      <c r="T312" s="113">
        <v>0</v>
      </c>
      <c r="U312" s="113">
        <v>0</v>
      </c>
      <c r="V312" s="113">
        <v>0</v>
      </c>
      <c r="W312" s="113">
        <v>0</v>
      </c>
      <c r="X312" s="113">
        <v>0</v>
      </c>
      <c r="Y312" s="113">
        <v>0</v>
      </c>
      <c r="Z312" s="113">
        <v>0</v>
      </c>
      <c r="AA312" s="113">
        <v>0</v>
      </c>
      <c r="AB312" s="113">
        <v>0</v>
      </c>
      <c r="AC312" s="113">
        <v>0</v>
      </c>
      <c r="AD312" s="113">
        <v>0</v>
      </c>
      <c r="AE312" s="113">
        <v>0</v>
      </c>
      <c r="AF312" s="113">
        <v>0</v>
      </c>
      <c r="AG312" s="113">
        <v>0</v>
      </c>
      <c r="AH312" s="113">
        <v>0</v>
      </c>
      <c r="AI312" s="113">
        <v>0</v>
      </c>
      <c r="AJ312" s="113">
        <v>0</v>
      </c>
      <c r="AK312" s="113">
        <v>0</v>
      </c>
      <c r="AL312" s="113">
        <v>0</v>
      </c>
      <c r="AM312" s="113">
        <f t="shared" si="4"/>
        <v>0</v>
      </c>
      <c r="AP312" s="70"/>
    </row>
    <row r="313" spans="1:42" ht="33" customHeight="1">
      <c r="A313" s="87">
        <v>1226</v>
      </c>
      <c r="B313" s="88" t="s">
        <v>943</v>
      </c>
      <c r="C313" s="115" t="s">
        <v>1397</v>
      </c>
      <c r="D313" s="113">
        <v>0</v>
      </c>
      <c r="E313" s="113">
        <v>0</v>
      </c>
      <c r="F313" s="113">
        <v>0</v>
      </c>
      <c r="G313" s="113">
        <v>0</v>
      </c>
      <c r="H313" s="113">
        <v>0</v>
      </c>
      <c r="I313" s="113">
        <v>0</v>
      </c>
      <c r="J313" s="113">
        <v>0</v>
      </c>
      <c r="K313" s="113">
        <v>0</v>
      </c>
      <c r="L313" s="113">
        <v>0</v>
      </c>
      <c r="M313" s="113">
        <v>0</v>
      </c>
      <c r="N313" s="113">
        <v>0</v>
      </c>
      <c r="O313" s="113">
        <v>0</v>
      </c>
      <c r="P313" s="113">
        <v>0</v>
      </c>
      <c r="Q313" s="113">
        <v>0</v>
      </c>
      <c r="R313" s="113">
        <v>0</v>
      </c>
      <c r="S313" s="113">
        <v>0</v>
      </c>
      <c r="T313" s="113">
        <v>0</v>
      </c>
      <c r="U313" s="113">
        <v>0</v>
      </c>
      <c r="V313" s="113">
        <v>0</v>
      </c>
      <c r="W313" s="113">
        <v>0</v>
      </c>
      <c r="X313" s="113">
        <v>0</v>
      </c>
      <c r="Y313" s="113">
        <v>0</v>
      </c>
      <c r="Z313" s="113">
        <v>0</v>
      </c>
      <c r="AA313" s="113">
        <v>0</v>
      </c>
      <c r="AB313" s="113">
        <v>0</v>
      </c>
      <c r="AC313" s="113">
        <v>0</v>
      </c>
      <c r="AD313" s="113">
        <v>0</v>
      </c>
      <c r="AE313" s="113">
        <v>0</v>
      </c>
      <c r="AF313" s="113">
        <v>0</v>
      </c>
      <c r="AG313" s="113">
        <v>0</v>
      </c>
      <c r="AH313" s="113">
        <v>0</v>
      </c>
      <c r="AI313" s="113">
        <v>0</v>
      </c>
      <c r="AJ313" s="113">
        <v>0</v>
      </c>
      <c r="AK313" s="113">
        <v>0</v>
      </c>
      <c r="AL313" s="113">
        <v>0</v>
      </c>
      <c r="AM313" s="113">
        <f t="shared" si="4"/>
        <v>0</v>
      </c>
      <c r="AP313" s="70"/>
    </row>
    <row r="314" spans="1:42" ht="33" customHeight="1">
      <c r="A314" s="87">
        <v>1227</v>
      </c>
      <c r="B314" s="88" t="s">
        <v>944</v>
      </c>
      <c r="C314" s="115" t="s">
        <v>1397</v>
      </c>
      <c r="D314" s="113">
        <v>0</v>
      </c>
      <c r="E314" s="113">
        <v>0</v>
      </c>
      <c r="F314" s="113">
        <v>0</v>
      </c>
      <c r="G314" s="113">
        <v>0</v>
      </c>
      <c r="H314" s="113">
        <v>0</v>
      </c>
      <c r="I314" s="113">
        <v>0</v>
      </c>
      <c r="J314" s="113">
        <v>0</v>
      </c>
      <c r="K314" s="113">
        <v>0</v>
      </c>
      <c r="L314" s="113">
        <v>0</v>
      </c>
      <c r="M314" s="113">
        <v>0</v>
      </c>
      <c r="N314" s="113">
        <v>0</v>
      </c>
      <c r="O314" s="113">
        <v>0</v>
      </c>
      <c r="P314" s="113">
        <v>0</v>
      </c>
      <c r="Q314" s="113">
        <v>0</v>
      </c>
      <c r="R314" s="113">
        <v>0</v>
      </c>
      <c r="S314" s="113">
        <v>0</v>
      </c>
      <c r="T314" s="113">
        <v>0</v>
      </c>
      <c r="U314" s="113">
        <v>0</v>
      </c>
      <c r="V314" s="113">
        <v>0</v>
      </c>
      <c r="W314" s="113">
        <v>0</v>
      </c>
      <c r="X314" s="113">
        <v>0</v>
      </c>
      <c r="Y314" s="113">
        <v>0</v>
      </c>
      <c r="Z314" s="113">
        <v>0</v>
      </c>
      <c r="AA314" s="113">
        <v>0</v>
      </c>
      <c r="AB314" s="113">
        <v>0</v>
      </c>
      <c r="AC314" s="113">
        <v>0</v>
      </c>
      <c r="AD314" s="113">
        <v>0</v>
      </c>
      <c r="AE314" s="113">
        <v>0</v>
      </c>
      <c r="AF314" s="113">
        <v>0</v>
      </c>
      <c r="AG314" s="113">
        <v>0</v>
      </c>
      <c r="AH314" s="113">
        <v>0</v>
      </c>
      <c r="AI314" s="113">
        <v>0</v>
      </c>
      <c r="AJ314" s="113">
        <v>0</v>
      </c>
      <c r="AK314" s="113">
        <v>0</v>
      </c>
      <c r="AL314" s="113">
        <v>0</v>
      </c>
      <c r="AM314" s="113">
        <f t="shared" si="4"/>
        <v>0</v>
      </c>
      <c r="AP314" s="70"/>
    </row>
    <row r="315" spans="1:42" ht="33" customHeight="1">
      <c r="A315" s="87">
        <v>1228</v>
      </c>
      <c r="B315" s="88" t="s">
        <v>945</v>
      </c>
      <c r="C315" s="115" t="s">
        <v>1397</v>
      </c>
      <c r="D315" s="113">
        <v>0</v>
      </c>
      <c r="E315" s="113">
        <v>0</v>
      </c>
      <c r="F315" s="113">
        <v>0</v>
      </c>
      <c r="G315" s="113">
        <v>0</v>
      </c>
      <c r="H315" s="113">
        <v>0</v>
      </c>
      <c r="I315" s="113">
        <v>0</v>
      </c>
      <c r="J315" s="113">
        <v>0</v>
      </c>
      <c r="K315" s="113">
        <v>0</v>
      </c>
      <c r="L315" s="113">
        <v>0</v>
      </c>
      <c r="M315" s="113">
        <v>0</v>
      </c>
      <c r="N315" s="113">
        <v>0</v>
      </c>
      <c r="O315" s="113">
        <v>0</v>
      </c>
      <c r="P315" s="113">
        <v>0</v>
      </c>
      <c r="Q315" s="113">
        <v>0</v>
      </c>
      <c r="R315" s="113">
        <v>0</v>
      </c>
      <c r="S315" s="113">
        <v>0</v>
      </c>
      <c r="T315" s="113">
        <v>0</v>
      </c>
      <c r="U315" s="113">
        <v>0</v>
      </c>
      <c r="V315" s="113">
        <v>0</v>
      </c>
      <c r="W315" s="113">
        <v>0</v>
      </c>
      <c r="X315" s="113">
        <v>0</v>
      </c>
      <c r="Y315" s="113">
        <v>0</v>
      </c>
      <c r="Z315" s="113">
        <v>0</v>
      </c>
      <c r="AA315" s="113">
        <v>0</v>
      </c>
      <c r="AB315" s="113">
        <v>0</v>
      </c>
      <c r="AC315" s="113">
        <v>0</v>
      </c>
      <c r="AD315" s="113">
        <v>0</v>
      </c>
      <c r="AE315" s="113">
        <v>0</v>
      </c>
      <c r="AF315" s="113">
        <v>0</v>
      </c>
      <c r="AG315" s="113">
        <v>0</v>
      </c>
      <c r="AH315" s="113">
        <v>0</v>
      </c>
      <c r="AI315" s="113">
        <v>0</v>
      </c>
      <c r="AJ315" s="113">
        <v>0</v>
      </c>
      <c r="AK315" s="113">
        <v>0</v>
      </c>
      <c r="AL315" s="113">
        <v>0</v>
      </c>
      <c r="AM315" s="113">
        <f t="shared" si="4"/>
        <v>0</v>
      </c>
      <c r="AP315" s="70"/>
    </row>
    <row r="316" spans="1:42" ht="33" customHeight="1">
      <c r="A316" s="87">
        <v>1229</v>
      </c>
      <c r="B316" s="88" t="s">
        <v>946</v>
      </c>
      <c r="C316" s="115" t="s">
        <v>1397</v>
      </c>
      <c r="D316" s="113">
        <v>0</v>
      </c>
      <c r="E316" s="113">
        <v>0</v>
      </c>
      <c r="F316" s="113">
        <v>0</v>
      </c>
      <c r="G316" s="113">
        <v>0</v>
      </c>
      <c r="H316" s="113">
        <v>0</v>
      </c>
      <c r="I316" s="113">
        <v>0</v>
      </c>
      <c r="J316" s="113">
        <v>0</v>
      </c>
      <c r="K316" s="113">
        <v>0</v>
      </c>
      <c r="L316" s="113">
        <v>0</v>
      </c>
      <c r="M316" s="113">
        <v>0</v>
      </c>
      <c r="N316" s="113">
        <v>0</v>
      </c>
      <c r="O316" s="113">
        <v>0</v>
      </c>
      <c r="P316" s="113">
        <v>0</v>
      </c>
      <c r="Q316" s="113">
        <v>0</v>
      </c>
      <c r="R316" s="113">
        <v>0</v>
      </c>
      <c r="S316" s="113">
        <v>0</v>
      </c>
      <c r="T316" s="113">
        <v>0</v>
      </c>
      <c r="U316" s="113">
        <v>0</v>
      </c>
      <c r="V316" s="113">
        <v>0</v>
      </c>
      <c r="W316" s="113">
        <v>0</v>
      </c>
      <c r="X316" s="113">
        <v>0</v>
      </c>
      <c r="Y316" s="113">
        <v>0</v>
      </c>
      <c r="Z316" s="113">
        <v>0</v>
      </c>
      <c r="AA316" s="113">
        <v>0</v>
      </c>
      <c r="AB316" s="113">
        <v>0</v>
      </c>
      <c r="AC316" s="113">
        <v>0</v>
      </c>
      <c r="AD316" s="113">
        <v>0</v>
      </c>
      <c r="AE316" s="113">
        <v>0</v>
      </c>
      <c r="AF316" s="113">
        <v>0</v>
      </c>
      <c r="AG316" s="113">
        <v>0</v>
      </c>
      <c r="AH316" s="113">
        <v>0</v>
      </c>
      <c r="AI316" s="113">
        <v>0</v>
      </c>
      <c r="AJ316" s="113">
        <v>0</v>
      </c>
      <c r="AK316" s="113">
        <v>0</v>
      </c>
      <c r="AL316" s="113">
        <v>0</v>
      </c>
      <c r="AM316" s="113">
        <f t="shared" si="4"/>
        <v>0</v>
      </c>
      <c r="AP316" s="70"/>
    </row>
    <row r="317" spans="1:42" ht="33" customHeight="1">
      <c r="A317" s="87">
        <v>1230</v>
      </c>
      <c r="B317" s="88" t="s">
        <v>947</v>
      </c>
      <c r="C317" s="115" t="s">
        <v>1397</v>
      </c>
      <c r="D317" s="113">
        <v>0</v>
      </c>
      <c r="E317" s="113">
        <v>0</v>
      </c>
      <c r="F317" s="113">
        <v>0</v>
      </c>
      <c r="G317" s="113">
        <v>0</v>
      </c>
      <c r="H317" s="113">
        <v>0</v>
      </c>
      <c r="I317" s="113">
        <v>0</v>
      </c>
      <c r="J317" s="113">
        <v>0</v>
      </c>
      <c r="K317" s="113">
        <v>0</v>
      </c>
      <c r="L317" s="113">
        <v>0</v>
      </c>
      <c r="M317" s="113">
        <v>0</v>
      </c>
      <c r="N317" s="113">
        <v>0</v>
      </c>
      <c r="O317" s="113">
        <v>0</v>
      </c>
      <c r="P317" s="113">
        <v>0</v>
      </c>
      <c r="Q317" s="113">
        <v>0</v>
      </c>
      <c r="R317" s="113">
        <v>0</v>
      </c>
      <c r="S317" s="113">
        <v>0</v>
      </c>
      <c r="T317" s="113">
        <v>0</v>
      </c>
      <c r="U317" s="113">
        <v>0</v>
      </c>
      <c r="V317" s="113">
        <v>0</v>
      </c>
      <c r="W317" s="113">
        <v>0</v>
      </c>
      <c r="X317" s="113">
        <v>0</v>
      </c>
      <c r="Y317" s="113">
        <v>0</v>
      </c>
      <c r="Z317" s="113">
        <v>0</v>
      </c>
      <c r="AA317" s="113">
        <v>0</v>
      </c>
      <c r="AB317" s="113">
        <v>0</v>
      </c>
      <c r="AC317" s="113">
        <v>0</v>
      </c>
      <c r="AD317" s="113">
        <v>0</v>
      </c>
      <c r="AE317" s="113">
        <v>0</v>
      </c>
      <c r="AF317" s="113">
        <v>0</v>
      </c>
      <c r="AG317" s="113">
        <v>0</v>
      </c>
      <c r="AH317" s="113">
        <v>0</v>
      </c>
      <c r="AI317" s="113">
        <v>0</v>
      </c>
      <c r="AJ317" s="113">
        <v>0</v>
      </c>
      <c r="AK317" s="113">
        <v>0</v>
      </c>
      <c r="AL317" s="113">
        <v>0</v>
      </c>
      <c r="AM317" s="113">
        <f t="shared" si="4"/>
        <v>0</v>
      </c>
      <c r="AP317" s="70"/>
    </row>
    <row r="318" spans="1:42" ht="33" customHeight="1">
      <c r="A318" s="87">
        <v>1231</v>
      </c>
      <c r="B318" s="88" t="s">
        <v>948</v>
      </c>
      <c r="C318" s="115" t="s">
        <v>1397</v>
      </c>
      <c r="D318" s="113">
        <v>0</v>
      </c>
      <c r="E318" s="113">
        <v>0</v>
      </c>
      <c r="F318" s="113">
        <v>0</v>
      </c>
      <c r="G318" s="113">
        <v>0</v>
      </c>
      <c r="H318" s="113">
        <v>0</v>
      </c>
      <c r="I318" s="113">
        <v>0</v>
      </c>
      <c r="J318" s="113">
        <v>0</v>
      </c>
      <c r="K318" s="113">
        <v>0</v>
      </c>
      <c r="L318" s="113">
        <v>0</v>
      </c>
      <c r="M318" s="113">
        <v>0</v>
      </c>
      <c r="N318" s="113">
        <v>0</v>
      </c>
      <c r="O318" s="113">
        <v>0</v>
      </c>
      <c r="P318" s="113">
        <v>0</v>
      </c>
      <c r="Q318" s="113">
        <v>0</v>
      </c>
      <c r="R318" s="113">
        <v>0</v>
      </c>
      <c r="S318" s="113">
        <v>0</v>
      </c>
      <c r="T318" s="113">
        <v>0</v>
      </c>
      <c r="U318" s="113">
        <v>0</v>
      </c>
      <c r="V318" s="113">
        <v>0</v>
      </c>
      <c r="W318" s="113">
        <v>0</v>
      </c>
      <c r="X318" s="113">
        <v>0</v>
      </c>
      <c r="Y318" s="113">
        <v>0</v>
      </c>
      <c r="Z318" s="113">
        <v>0</v>
      </c>
      <c r="AA318" s="113">
        <v>0</v>
      </c>
      <c r="AB318" s="113">
        <v>0</v>
      </c>
      <c r="AC318" s="113">
        <v>0</v>
      </c>
      <c r="AD318" s="113">
        <v>0</v>
      </c>
      <c r="AE318" s="113">
        <v>0</v>
      </c>
      <c r="AF318" s="113">
        <v>0</v>
      </c>
      <c r="AG318" s="113">
        <v>0</v>
      </c>
      <c r="AH318" s="113">
        <v>0</v>
      </c>
      <c r="AI318" s="113">
        <v>0</v>
      </c>
      <c r="AJ318" s="113">
        <v>0</v>
      </c>
      <c r="AK318" s="113">
        <v>0</v>
      </c>
      <c r="AL318" s="113">
        <v>0</v>
      </c>
      <c r="AM318" s="113">
        <f t="shared" si="4"/>
        <v>0</v>
      </c>
      <c r="AP318" s="70"/>
    </row>
    <row r="319" spans="1:42" ht="33" customHeight="1">
      <c r="A319" s="87">
        <v>1232</v>
      </c>
      <c r="B319" s="88" t="s">
        <v>949</v>
      </c>
      <c r="C319" s="115" t="s">
        <v>1397</v>
      </c>
      <c r="D319" s="113">
        <v>0</v>
      </c>
      <c r="E319" s="113">
        <v>0</v>
      </c>
      <c r="F319" s="113">
        <v>0</v>
      </c>
      <c r="G319" s="113">
        <v>0</v>
      </c>
      <c r="H319" s="113">
        <v>0</v>
      </c>
      <c r="I319" s="113">
        <v>0</v>
      </c>
      <c r="J319" s="113">
        <v>0</v>
      </c>
      <c r="K319" s="113">
        <v>0</v>
      </c>
      <c r="L319" s="113">
        <v>0</v>
      </c>
      <c r="M319" s="113">
        <v>0</v>
      </c>
      <c r="N319" s="113">
        <v>0</v>
      </c>
      <c r="O319" s="113">
        <v>0</v>
      </c>
      <c r="P319" s="113">
        <v>0</v>
      </c>
      <c r="Q319" s="113">
        <v>0</v>
      </c>
      <c r="R319" s="113">
        <v>0</v>
      </c>
      <c r="S319" s="113">
        <v>0</v>
      </c>
      <c r="T319" s="113">
        <v>0</v>
      </c>
      <c r="U319" s="113">
        <v>0</v>
      </c>
      <c r="V319" s="113">
        <v>0</v>
      </c>
      <c r="W319" s="113">
        <v>0</v>
      </c>
      <c r="X319" s="113">
        <v>0</v>
      </c>
      <c r="Y319" s="113">
        <v>0</v>
      </c>
      <c r="Z319" s="113">
        <v>0</v>
      </c>
      <c r="AA319" s="113">
        <v>0</v>
      </c>
      <c r="AB319" s="113">
        <v>0</v>
      </c>
      <c r="AC319" s="113">
        <v>0</v>
      </c>
      <c r="AD319" s="113">
        <v>0</v>
      </c>
      <c r="AE319" s="113">
        <v>0</v>
      </c>
      <c r="AF319" s="113">
        <v>0</v>
      </c>
      <c r="AG319" s="113">
        <v>0</v>
      </c>
      <c r="AH319" s="113">
        <v>0</v>
      </c>
      <c r="AI319" s="113">
        <v>0</v>
      </c>
      <c r="AJ319" s="113">
        <v>0</v>
      </c>
      <c r="AK319" s="113">
        <v>0</v>
      </c>
      <c r="AL319" s="113">
        <v>0</v>
      </c>
      <c r="AM319" s="113">
        <f t="shared" si="4"/>
        <v>0</v>
      </c>
      <c r="AP319" s="70"/>
    </row>
    <row r="320" spans="1:42" ht="33" customHeight="1">
      <c r="A320" s="87">
        <v>1233</v>
      </c>
      <c r="B320" s="88" t="s">
        <v>950</v>
      </c>
      <c r="C320" s="115" t="s">
        <v>1397</v>
      </c>
      <c r="D320" s="113">
        <v>0</v>
      </c>
      <c r="E320" s="113">
        <v>0</v>
      </c>
      <c r="F320" s="113">
        <v>0</v>
      </c>
      <c r="G320" s="113">
        <v>0</v>
      </c>
      <c r="H320" s="113">
        <v>0</v>
      </c>
      <c r="I320" s="113">
        <v>0</v>
      </c>
      <c r="J320" s="113">
        <v>0</v>
      </c>
      <c r="K320" s="113">
        <v>0</v>
      </c>
      <c r="L320" s="113">
        <v>0</v>
      </c>
      <c r="M320" s="113">
        <v>0</v>
      </c>
      <c r="N320" s="113">
        <v>0</v>
      </c>
      <c r="O320" s="113">
        <v>0</v>
      </c>
      <c r="P320" s="113">
        <v>0</v>
      </c>
      <c r="Q320" s="113">
        <v>0</v>
      </c>
      <c r="R320" s="113">
        <v>0</v>
      </c>
      <c r="S320" s="113">
        <v>0</v>
      </c>
      <c r="T320" s="113">
        <v>0</v>
      </c>
      <c r="U320" s="113">
        <v>0</v>
      </c>
      <c r="V320" s="113">
        <v>0</v>
      </c>
      <c r="W320" s="113">
        <v>0</v>
      </c>
      <c r="X320" s="113">
        <v>0</v>
      </c>
      <c r="Y320" s="113">
        <v>0</v>
      </c>
      <c r="Z320" s="113">
        <v>0</v>
      </c>
      <c r="AA320" s="113">
        <v>0</v>
      </c>
      <c r="AB320" s="113">
        <v>0</v>
      </c>
      <c r="AC320" s="113">
        <v>0</v>
      </c>
      <c r="AD320" s="113">
        <v>0</v>
      </c>
      <c r="AE320" s="113">
        <v>0</v>
      </c>
      <c r="AF320" s="113">
        <v>0</v>
      </c>
      <c r="AG320" s="113">
        <v>0</v>
      </c>
      <c r="AH320" s="113">
        <v>0</v>
      </c>
      <c r="AI320" s="113">
        <v>0</v>
      </c>
      <c r="AJ320" s="113">
        <v>0</v>
      </c>
      <c r="AK320" s="113">
        <v>0</v>
      </c>
      <c r="AL320" s="113">
        <v>0</v>
      </c>
      <c r="AM320" s="113">
        <f t="shared" si="4"/>
        <v>0</v>
      </c>
      <c r="AP320" s="70"/>
    </row>
    <row r="321" spans="1:42" ht="33" customHeight="1">
      <c r="A321" s="87">
        <v>1234</v>
      </c>
      <c r="B321" s="88" t="s">
        <v>951</v>
      </c>
      <c r="C321" s="115" t="s">
        <v>1397</v>
      </c>
      <c r="D321" s="113">
        <v>0</v>
      </c>
      <c r="E321" s="113">
        <v>0</v>
      </c>
      <c r="F321" s="113">
        <v>0</v>
      </c>
      <c r="G321" s="113">
        <v>0</v>
      </c>
      <c r="H321" s="113">
        <v>0</v>
      </c>
      <c r="I321" s="113">
        <v>0</v>
      </c>
      <c r="J321" s="113">
        <v>0</v>
      </c>
      <c r="K321" s="113">
        <v>0</v>
      </c>
      <c r="L321" s="113">
        <v>0</v>
      </c>
      <c r="M321" s="113">
        <v>0</v>
      </c>
      <c r="N321" s="113">
        <v>0</v>
      </c>
      <c r="O321" s="113">
        <v>0</v>
      </c>
      <c r="P321" s="113">
        <v>0</v>
      </c>
      <c r="Q321" s="113">
        <v>0</v>
      </c>
      <c r="R321" s="113">
        <v>0</v>
      </c>
      <c r="S321" s="113">
        <v>0</v>
      </c>
      <c r="T321" s="113">
        <v>0</v>
      </c>
      <c r="U321" s="113">
        <v>0</v>
      </c>
      <c r="V321" s="113">
        <v>0</v>
      </c>
      <c r="W321" s="113">
        <v>0</v>
      </c>
      <c r="X321" s="113">
        <v>0</v>
      </c>
      <c r="Y321" s="113">
        <v>0</v>
      </c>
      <c r="Z321" s="113">
        <v>0</v>
      </c>
      <c r="AA321" s="113">
        <v>0</v>
      </c>
      <c r="AB321" s="113">
        <v>0</v>
      </c>
      <c r="AC321" s="113">
        <v>0</v>
      </c>
      <c r="AD321" s="113">
        <v>0</v>
      </c>
      <c r="AE321" s="113">
        <v>0</v>
      </c>
      <c r="AF321" s="113">
        <v>0</v>
      </c>
      <c r="AG321" s="113">
        <v>0</v>
      </c>
      <c r="AH321" s="113">
        <v>0</v>
      </c>
      <c r="AI321" s="113">
        <v>0</v>
      </c>
      <c r="AJ321" s="113">
        <v>0</v>
      </c>
      <c r="AK321" s="113">
        <v>0</v>
      </c>
      <c r="AL321" s="113">
        <v>0</v>
      </c>
      <c r="AM321" s="113">
        <f t="shared" si="4"/>
        <v>0</v>
      </c>
      <c r="AP321" s="70"/>
    </row>
    <row r="322" spans="1:42" ht="33" customHeight="1">
      <c r="A322" s="87">
        <v>1235</v>
      </c>
      <c r="B322" s="88" t="s">
        <v>952</v>
      </c>
      <c r="C322" s="115" t="s">
        <v>1397</v>
      </c>
      <c r="D322" s="113">
        <v>0</v>
      </c>
      <c r="E322" s="113">
        <v>0</v>
      </c>
      <c r="F322" s="113">
        <v>0</v>
      </c>
      <c r="G322" s="113">
        <v>0</v>
      </c>
      <c r="H322" s="113">
        <v>0</v>
      </c>
      <c r="I322" s="113">
        <v>0</v>
      </c>
      <c r="J322" s="113">
        <v>0</v>
      </c>
      <c r="K322" s="113">
        <v>0</v>
      </c>
      <c r="L322" s="113">
        <v>0</v>
      </c>
      <c r="M322" s="113">
        <v>0</v>
      </c>
      <c r="N322" s="113">
        <v>0</v>
      </c>
      <c r="O322" s="113">
        <v>0</v>
      </c>
      <c r="P322" s="113">
        <v>0</v>
      </c>
      <c r="Q322" s="113">
        <v>0</v>
      </c>
      <c r="R322" s="113">
        <v>0</v>
      </c>
      <c r="S322" s="113">
        <v>0</v>
      </c>
      <c r="T322" s="113">
        <v>0</v>
      </c>
      <c r="U322" s="113">
        <v>0</v>
      </c>
      <c r="V322" s="113">
        <v>0</v>
      </c>
      <c r="W322" s="113">
        <v>0</v>
      </c>
      <c r="X322" s="113">
        <v>0</v>
      </c>
      <c r="Y322" s="113">
        <v>0</v>
      </c>
      <c r="Z322" s="113">
        <v>0</v>
      </c>
      <c r="AA322" s="113">
        <v>0</v>
      </c>
      <c r="AB322" s="113">
        <v>0</v>
      </c>
      <c r="AC322" s="113">
        <v>0</v>
      </c>
      <c r="AD322" s="113">
        <v>0</v>
      </c>
      <c r="AE322" s="113">
        <v>0</v>
      </c>
      <c r="AF322" s="113">
        <v>0</v>
      </c>
      <c r="AG322" s="113">
        <v>0</v>
      </c>
      <c r="AH322" s="113">
        <v>0</v>
      </c>
      <c r="AI322" s="113">
        <v>0</v>
      </c>
      <c r="AJ322" s="113">
        <v>0</v>
      </c>
      <c r="AK322" s="113">
        <v>0</v>
      </c>
      <c r="AL322" s="113">
        <v>0</v>
      </c>
      <c r="AM322" s="113">
        <f t="shared" si="4"/>
        <v>0</v>
      </c>
      <c r="AP322" s="70"/>
    </row>
    <row r="323" spans="1:42" ht="33" customHeight="1">
      <c r="A323" s="87">
        <v>1236</v>
      </c>
      <c r="B323" s="88" t="s">
        <v>953</v>
      </c>
      <c r="C323" s="115" t="s">
        <v>1397</v>
      </c>
      <c r="D323" s="113">
        <v>0</v>
      </c>
      <c r="E323" s="113">
        <v>0</v>
      </c>
      <c r="F323" s="113">
        <v>0</v>
      </c>
      <c r="G323" s="113">
        <v>0</v>
      </c>
      <c r="H323" s="113">
        <v>0</v>
      </c>
      <c r="I323" s="113">
        <v>0</v>
      </c>
      <c r="J323" s="113">
        <v>0</v>
      </c>
      <c r="K323" s="113">
        <v>0</v>
      </c>
      <c r="L323" s="113">
        <v>0</v>
      </c>
      <c r="M323" s="113">
        <v>0</v>
      </c>
      <c r="N323" s="113">
        <v>0</v>
      </c>
      <c r="O323" s="113">
        <v>0</v>
      </c>
      <c r="P323" s="113">
        <v>0</v>
      </c>
      <c r="Q323" s="113">
        <v>0</v>
      </c>
      <c r="R323" s="113">
        <v>0</v>
      </c>
      <c r="S323" s="113">
        <v>0</v>
      </c>
      <c r="T323" s="113">
        <v>0</v>
      </c>
      <c r="U323" s="113">
        <v>0</v>
      </c>
      <c r="V323" s="113">
        <v>0</v>
      </c>
      <c r="W323" s="113">
        <v>0</v>
      </c>
      <c r="X323" s="113">
        <v>0</v>
      </c>
      <c r="Y323" s="113">
        <v>0</v>
      </c>
      <c r="Z323" s="113">
        <v>0</v>
      </c>
      <c r="AA323" s="113">
        <v>0</v>
      </c>
      <c r="AB323" s="113">
        <v>0</v>
      </c>
      <c r="AC323" s="113">
        <v>0</v>
      </c>
      <c r="AD323" s="113">
        <v>0</v>
      </c>
      <c r="AE323" s="113">
        <v>0</v>
      </c>
      <c r="AF323" s="113">
        <v>0</v>
      </c>
      <c r="AG323" s="113">
        <v>0</v>
      </c>
      <c r="AH323" s="113">
        <v>0</v>
      </c>
      <c r="AI323" s="113">
        <v>0</v>
      </c>
      <c r="AJ323" s="113">
        <v>0</v>
      </c>
      <c r="AK323" s="113">
        <v>0</v>
      </c>
      <c r="AL323" s="113">
        <v>0</v>
      </c>
      <c r="AM323" s="113">
        <f t="shared" si="4"/>
        <v>0</v>
      </c>
      <c r="AP323" s="70"/>
    </row>
    <row r="324" spans="1:42" ht="33" customHeight="1">
      <c r="A324" s="87">
        <v>1237</v>
      </c>
      <c r="B324" s="88" t="s">
        <v>954</v>
      </c>
      <c r="C324" s="115" t="s">
        <v>1397</v>
      </c>
      <c r="D324" s="113">
        <v>0</v>
      </c>
      <c r="E324" s="113">
        <v>0</v>
      </c>
      <c r="F324" s="113">
        <v>0</v>
      </c>
      <c r="G324" s="113">
        <v>0</v>
      </c>
      <c r="H324" s="113">
        <v>0</v>
      </c>
      <c r="I324" s="113">
        <v>0</v>
      </c>
      <c r="J324" s="113">
        <v>0</v>
      </c>
      <c r="K324" s="113">
        <v>0</v>
      </c>
      <c r="L324" s="113">
        <v>0</v>
      </c>
      <c r="M324" s="113">
        <v>0</v>
      </c>
      <c r="N324" s="113">
        <v>0</v>
      </c>
      <c r="O324" s="113">
        <v>0</v>
      </c>
      <c r="P324" s="113">
        <v>0</v>
      </c>
      <c r="Q324" s="113">
        <v>0</v>
      </c>
      <c r="R324" s="113">
        <v>0</v>
      </c>
      <c r="S324" s="113">
        <v>0</v>
      </c>
      <c r="T324" s="113">
        <v>0</v>
      </c>
      <c r="U324" s="113">
        <v>0</v>
      </c>
      <c r="V324" s="113">
        <v>0</v>
      </c>
      <c r="W324" s="113">
        <v>0</v>
      </c>
      <c r="X324" s="113">
        <v>0</v>
      </c>
      <c r="Y324" s="113">
        <v>0</v>
      </c>
      <c r="Z324" s="113">
        <v>0</v>
      </c>
      <c r="AA324" s="113">
        <v>0</v>
      </c>
      <c r="AB324" s="113">
        <v>0</v>
      </c>
      <c r="AC324" s="113">
        <v>0</v>
      </c>
      <c r="AD324" s="113">
        <v>0</v>
      </c>
      <c r="AE324" s="113">
        <v>0</v>
      </c>
      <c r="AF324" s="113">
        <v>0</v>
      </c>
      <c r="AG324" s="113">
        <v>0</v>
      </c>
      <c r="AH324" s="113">
        <v>0</v>
      </c>
      <c r="AI324" s="113">
        <v>0</v>
      </c>
      <c r="AJ324" s="113">
        <v>0</v>
      </c>
      <c r="AK324" s="113">
        <v>0</v>
      </c>
      <c r="AL324" s="113">
        <v>0</v>
      </c>
      <c r="AM324" s="113">
        <f t="shared" si="4"/>
        <v>0</v>
      </c>
      <c r="AP324" s="70"/>
    </row>
    <row r="325" spans="1:42" ht="33" customHeight="1">
      <c r="A325" s="87">
        <v>1238</v>
      </c>
      <c r="B325" s="88" t="s">
        <v>955</v>
      </c>
      <c r="C325" s="115" t="s">
        <v>1397</v>
      </c>
      <c r="D325" s="113">
        <v>0</v>
      </c>
      <c r="E325" s="113">
        <v>0</v>
      </c>
      <c r="F325" s="113">
        <v>0</v>
      </c>
      <c r="G325" s="113">
        <v>0</v>
      </c>
      <c r="H325" s="113">
        <v>0</v>
      </c>
      <c r="I325" s="113">
        <v>0</v>
      </c>
      <c r="J325" s="113">
        <v>0</v>
      </c>
      <c r="K325" s="113">
        <v>0</v>
      </c>
      <c r="L325" s="113">
        <v>0</v>
      </c>
      <c r="M325" s="113">
        <v>0</v>
      </c>
      <c r="N325" s="113">
        <v>0</v>
      </c>
      <c r="O325" s="113">
        <v>0</v>
      </c>
      <c r="P325" s="113">
        <v>0</v>
      </c>
      <c r="Q325" s="113">
        <v>0</v>
      </c>
      <c r="R325" s="113">
        <v>0</v>
      </c>
      <c r="S325" s="113">
        <v>0</v>
      </c>
      <c r="T325" s="113">
        <v>0</v>
      </c>
      <c r="U325" s="113">
        <v>0</v>
      </c>
      <c r="V325" s="113">
        <v>0</v>
      </c>
      <c r="W325" s="113">
        <v>0</v>
      </c>
      <c r="X325" s="113">
        <v>0</v>
      </c>
      <c r="Y325" s="113">
        <v>0</v>
      </c>
      <c r="Z325" s="113">
        <v>0</v>
      </c>
      <c r="AA325" s="113">
        <v>0</v>
      </c>
      <c r="AB325" s="113">
        <v>0</v>
      </c>
      <c r="AC325" s="113">
        <v>0</v>
      </c>
      <c r="AD325" s="113">
        <v>0</v>
      </c>
      <c r="AE325" s="113">
        <v>0</v>
      </c>
      <c r="AF325" s="113">
        <v>0</v>
      </c>
      <c r="AG325" s="113">
        <v>0</v>
      </c>
      <c r="AH325" s="113">
        <v>0</v>
      </c>
      <c r="AI325" s="113">
        <v>0</v>
      </c>
      <c r="AJ325" s="113">
        <v>0</v>
      </c>
      <c r="AK325" s="113">
        <v>0</v>
      </c>
      <c r="AL325" s="113">
        <v>0</v>
      </c>
      <c r="AM325" s="113">
        <f t="shared" si="4"/>
        <v>0</v>
      </c>
      <c r="AP325" s="70"/>
    </row>
    <row r="326" spans="1:42" ht="33" customHeight="1">
      <c r="A326" s="87">
        <v>1239</v>
      </c>
      <c r="B326" s="88" t="s">
        <v>956</v>
      </c>
      <c r="C326" s="115" t="s">
        <v>1397</v>
      </c>
      <c r="D326" s="113">
        <v>0</v>
      </c>
      <c r="E326" s="113">
        <v>0</v>
      </c>
      <c r="F326" s="113">
        <v>0</v>
      </c>
      <c r="G326" s="113">
        <v>0</v>
      </c>
      <c r="H326" s="113">
        <v>0</v>
      </c>
      <c r="I326" s="113">
        <v>0</v>
      </c>
      <c r="J326" s="113">
        <v>0</v>
      </c>
      <c r="K326" s="113">
        <v>0</v>
      </c>
      <c r="L326" s="113">
        <v>0</v>
      </c>
      <c r="M326" s="113">
        <v>0</v>
      </c>
      <c r="N326" s="113">
        <v>0</v>
      </c>
      <c r="O326" s="113">
        <v>0</v>
      </c>
      <c r="P326" s="113">
        <v>0</v>
      </c>
      <c r="Q326" s="113">
        <v>0</v>
      </c>
      <c r="R326" s="113">
        <v>0</v>
      </c>
      <c r="S326" s="113">
        <v>0</v>
      </c>
      <c r="T326" s="113">
        <v>0</v>
      </c>
      <c r="U326" s="113">
        <v>0</v>
      </c>
      <c r="V326" s="113">
        <v>0</v>
      </c>
      <c r="W326" s="113">
        <v>0</v>
      </c>
      <c r="X326" s="113">
        <v>0</v>
      </c>
      <c r="Y326" s="113">
        <v>0</v>
      </c>
      <c r="Z326" s="113">
        <v>0</v>
      </c>
      <c r="AA326" s="113">
        <v>0</v>
      </c>
      <c r="AB326" s="113">
        <v>0</v>
      </c>
      <c r="AC326" s="113">
        <v>0</v>
      </c>
      <c r="AD326" s="113">
        <v>0</v>
      </c>
      <c r="AE326" s="113">
        <v>0</v>
      </c>
      <c r="AF326" s="113">
        <v>0</v>
      </c>
      <c r="AG326" s="113">
        <v>0</v>
      </c>
      <c r="AH326" s="113">
        <v>0</v>
      </c>
      <c r="AI326" s="113">
        <v>0</v>
      </c>
      <c r="AJ326" s="113">
        <v>0</v>
      </c>
      <c r="AK326" s="113">
        <v>0</v>
      </c>
      <c r="AL326" s="113">
        <v>0</v>
      </c>
      <c r="AM326" s="113">
        <f t="shared" si="4"/>
        <v>0</v>
      </c>
      <c r="AP326" s="70"/>
    </row>
    <row r="327" spans="1:42" ht="33" customHeight="1">
      <c r="A327" s="87">
        <v>1240</v>
      </c>
      <c r="B327" s="88" t="s">
        <v>957</v>
      </c>
      <c r="C327" s="115" t="s">
        <v>1397</v>
      </c>
      <c r="D327" s="113">
        <v>0</v>
      </c>
      <c r="E327" s="113">
        <v>0</v>
      </c>
      <c r="F327" s="113">
        <v>0</v>
      </c>
      <c r="G327" s="113">
        <v>0</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113">
        <v>0</v>
      </c>
      <c r="AE327" s="113">
        <v>0</v>
      </c>
      <c r="AF327" s="113">
        <v>0</v>
      </c>
      <c r="AG327" s="113">
        <v>0</v>
      </c>
      <c r="AH327" s="113">
        <v>0</v>
      </c>
      <c r="AI327" s="113">
        <v>0</v>
      </c>
      <c r="AJ327" s="113">
        <v>0</v>
      </c>
      <c r="AK327" s="113">
        <v>0</v>
      </c>
      <c r="AL327" s="113">
        <v>0</v>
      </c>
      <c r="AM327" s="113">
        <f t="shared" si="4"/>
        <v>0</v>
      </c>
      <c r="AP327" s="70"/>
    </row>
    <row r="328" spans="1:42" ht="33" customHeight="1">
      <c r="A328" s="87">
        <v>1241</v>
      </c>
      <c r="B328" s="88" t="s">
        <v>958</v>
      </c>
      <c r="C328" s="115" t="s">
        <v>1397</v>
      </c>
      <c r="D328" s="113">
        <v>0</v>
      </c>
      <c r="E328" s="113">
        <v>0</v>
      </c>
      <c r="F328" s="113">
        <v>0</v>
      </c>
      <c r="G328" s="113">
        <v>0</v>
      </c>
      <c r="H328" s="113">
        <v>0</v>
      </c>
      <c r="I328" s="113">
        <v>0</v>
      </c>
      <c r="J328" s="113">
        <v>0</v>
      </c>
      <c r="K328" s="113">
        <v>0</v>
      </c>
      <c r="L328" s="113">
        <v>0</v>
      </c>
      <c r="M328" s="113">
        <v>0</v>
      </c>
      <c r="N328" s="113">
        <v>0</v>
      </c>
      <c r="O328" s="113">
        <v>0</v>
      </c>
      <c r="P328" s="113">
        <v>0</v>
      </c>
      <c r="Q328" s="113">
        <v>0</v>
      </c>
      <c r="R328" s="113">
        <v>0</v>
      </c>
      <c r="S328" s="113">
        <v>0</v>
      </c>
      <c r="T328" s="113">
        <v>0</v>
      </c>
      <c r="U328" s="113">
        <v>0</v>
      </c>
      <c r="V328" s="113">
        <v>0</v>
      </c>
      <c r="W328" s="113">
        <v>0</v>
      </c>
      <c r="X328" s="113">
        <v>0</v>
      </c>
      <c r="Y328" s="113">
        <v>0</v>
      </c>
      <c r="Z328" s="113">
        <v>0</v>
      </c>
      <c r="AA328" s="113">
        <v>0</v>
      </c>
      <c r="AB328" s="113">
        <v>0</v>
      </c>
      <c r="AC328" s="113">
        <v>0</v>
      </c>
      <c r="AD328" s="113">
        <v>0</v>
      </c>
      <c r="AE328" s="113">
        <v>0</v>
      </c>
      <c r="AF328" s="113">
        <v>0</v>
      </c>
      <c r="AG328" s="113">
        <v>0</v>
      </c>
      <c r="AH328" s="113">
        <v>0</v>
      </c>
      <c r="AI328" s="113">
        <v>0</v>
      </c>
      <c r="AJ328" s="113">
        <v>0</v>
      </c>
      <c r="AK328" s="113">
        <v>0</v>
      </c>
      <c r="AL328" s="113">
        <v>0</v>
      </c>
      <c r="AM328" s="113">
        <f t="shared" si="4"/>
        <v>0</v>
      </c>
      <c r="AP328" s="70"/>
    </row>
    <row r="329" spans="1:42" ht="33" customHeight="1">
      <c r="A329" s="87">
        <v>1242</v>
      </c>
      <c r="B329" s="88" t="s">
        <v>959</v>
      </c>
      <c r="C329" s="115" t="s">
        <v>1397</v>
      </c>
      <c r="D329" s="113">
        <v>0</v>
      </c>
      <c r="E329" s="113">
        <v>0</v>
      </c>
      <c r="F329" s="113">
        <v>0</v>
      </c>
      <c r="G329" s="113">
        <v>0</v>
      </c>
      <c r="H329" s="113">
        <v>0</v>
      </c>
      <c r="I329" s="113">
        <v>0</v>
      </c>
      <c r="J329" s="113">
        <v>0</v>
      </c>
      <c r="K329" s="113">
        <v>0</v>
      </c>
      <c r="L329" s="113">
        <v>0</v>
      </c>
      <c r="M329" s="113">
        <v>0</v>
      </c>
      <c r="N329" s="113">
        <v>0</v>
      </c>
      <c r="O329" s="113">
        <v>0</v>
      </c>
      <c r="P329" s="113">
        <v>0</v>
      </c>
      <c r="Q329" s="113">
        <v>0</v>
      </c>
      <c r="R329" s="113">
        <v>0</v>
      </c>
      <c r="S329" s="113">
        <v>0</v>
      </c>
      <c r="T329" s="113">
        <v>0</v>
      </c>
      <c r="U329" s="113">
        <v>0</v>
      </c>
      <c r="V329" s="113">
        <v>0</v>
      </c>
      <c r="W329" s="113">
        <v>0</v>
      </c>
      <c r="X329" s="113">
        <v>0</v>
      </c>
      <c r="Y329" s="113">
        <v>0</v>
      </c>
      <c r="Z329" s="113">
        <v>0</v>
      </c>
      <c r="AA329" s="113">
        <v>0</v>
      </c>
      <c r="AB329" s="113">
        <v>0</v>
      </c>
      <c r="AC329" s="113">
        <v>0</v>
      </c>
      <c r="AD329" s="113">
        <v>0</v>
      </c>
      <c r="AE329" s="113">
        <v>0</v>
      </c>
      <c r="AF329" s="113">
        <v>0</v>
      </c>
      <c r="AG329" s="113">
        <v>0</v>
      </c>
      <c r="AH329" s="113">
        <v>0</v>
      </c>
      <c r="AI329" s="113">
        <v>0</v>
      </c>
      <c r="AJ329" s="113">
        <v>0</v>
      </c>
      <c r="AK329" s="113">
        <v>0</v>
      </c>
      <c r="AL329" s="113">
        <v>0</v>
      </c>
      <c r="AM329" s="113">
        <f t="shared" si="4"/>
        <v>0</v>
      </c>
      <c r="AP329" s="70"/>
    </row>
    <row r="330" spans="1:42" ht="33" customHeight="1">
      <c r="A330" s="87">
        <v>1243</v>
      </c>
      <c r="B330" s="88" t="s">
        <v>960</v>
      </c>
      <c r="C330" s="115" t="s">
        <v>1397</v>
      </c>
      <c r="D330" s="113">
        <v>0</v>
      </c>
      <c r="E330" s="113">
        <v>0</v>
      </c>
      <c r="F330" s="113">
        <v>0</v>
      </c>
      <c r="G330" s="113">
        <v>0</v>
      </c>
      <c r="H330" s="113">
        <v>0</v>
      </c>
      <c r="I330" s="113">
        <v>0</v>
      </c>
      <c r="J330" s="113">
        <v>0</v>
      </c>
      <c r="K330" s="113">
        <v>0</v>
      </c>
      <c r="L330" s="113">
        <v>0</v>
      </c>
      <c r="M330" s="113">
        <v>0</v>
      </c>
      <c r="N330" s="113">
        <v>0</v>
      </c>
      <c r="O330" s="113">
        <v>0</v>
      </c>
      <c r="P330" s="113">
        <v>0</v>
      </c>
      <c r="Q330" s="113">
        <v>0</v>
      </c>
      <c r="R330" s="113">
        <v>0</v>
      </c>
      <c r="S330" s="113">
        <v>0</v>
      </c>
      <c r="T330" s="113">
        <v>0</v>
      </c>
      <c r="U330" s="113">
        <v>0</v>
      </c>
      <c r="V330" s="113">
        <v>0</v>
      </c>
      <c r="W330" s="113">
        <v>0</v>
      </c>
      <c r="X330" s="113">
        <v>0</v>
      </c>
      <c r="Y330" s="113">
        <v>0</v>
      </c>
      <c r="Z330" s="113">
        <v>0</v>
      </c>
      <c r="AA330" s="113">
        <v>0</v>
      </c>
      <c r="AB330" s="113">
        <v>0</v>
      </c>
      <c r="AC330" s="113">
        <v>0</v>
      </c>
      <c r="AD330" s="113">
        <v>0</v>
      </c>
      <c r="AE330" s="113">
        <v>0</v>
      </c>
      <c r="AF330" s="113">
        <v>0</v>
      </c>
      <c r="AG330" s="113">
        <v>0</v>
      </c>
      <c r="AH330" s="113">
        <v>0</v>
      </c>
      <c r="AI330" s="113">
        <v>0</v>
      </c>
      <c r="AJ330" s="113">
        <v>0</v>
      </c>
      <c r="AK330" s="113">
        <v>0</v>
      </c>
      <c r="AL330" s="113">
        <v>0</v>
      </c>
      <c r="AM330" s="113">
        <f t="shared" si="4"/>
        <v>0</v>
      </c>
      <c r="AP330" s="70"/>
    </row>
    <row r="331" spans="1:42" ht="33" customHeight="1">
      <c r="A331" s="87">
        <v>1244</v>
      </c>
      <c r="B331" s="88" t="s">
        <v>961</v>
      </c>
      <c r="C331" s="115" t="s">
        <v>1397</v>
      </c>
      <c r="D331" s="113">
        <v>0</v>
      </c>
      <c r="E331" s="113">
        <v>0</v>
      </c>
      <c r="F331" s="113">
        <v>0</v>
      </c>
      <c r="G331" s="113">
        <v>0</v>
      </c>
      <c r="H331" s="113">
        <v>0</v>
      </c>
      <c r="I331" s="113">
        <v>0</v>
      </c>
      <c r="J331" s="113">
        <v>0</v>
      </c>
      <c r="K331" s="113">
        <v>0</v>
      </c>
      <c r="L331" s="113">
        <v>0</v>
      </c>
      <c r="M331" s="113">
        <v>0</v>
      </c>
      <c r="N331" s="113">
        <v>0</v>
      </c>
      <c r="O331" s="113">
        <v>0</v>
      </c>
      <c r="P331" s="113">
        <v>0</v>
      </c>
      <c r="Q331" s="113">
        <v>0</v>
      </c>
      <c r="R331" s="113">
        <v>0</v>
      </c>
      <c r="S331" s="113">
        <v>0</v>
      </c>
      <c r="T331" s="113">
        <v>0</v>
      </c>
      <c r="U331" s="113">
        <v>0</v>
      </c>
      <c r="V331" s="113">
        <v>0</v>
      </c>
      <c r="W331" s="113">
        <v>0</v>
      </c>
      <c r="X331" s="113">
        <v>0</v>
      </c>
      <c r="Y331" s="113">
        <v>0</v>
      </c>
      <c r="Z331" s="113">
        <v>0</v>
      </c>
      <c r="AA331" s="113">
        <v>0</v>
      </c>
      <c r="AB331" s="113">
        <v>0</v>
      </c>
      <c r="AC331" s="113">
        <v>0</v>
      </c>
      <c r="AD331" s="113">
        <v>0</v>
      </c>
      <c r="AE331" s="113">
        <v>0</v>
      </c>
      <c r="AF331" s="113">
        <v>0</v>
      </c>
      <c r="AG331" s="113">
        <v>0</v>
      </c>
      <c r="AH331" s="113">
        <v>0</v>
      </c>
      <c r="AI331" s="113">
        <v>0</v>
      </c>
      <c r="AJ331" s="113">
        <v>0</v>
      </c>
      <c r="AK331" s="113">
        <v>0</v>
      </c>
      <c r="AL331" s="113">
        <v>0</v>
      </c>
      <c r="AM331" s="113">
        <f t="shared" ref="AM331:AM394" si="5">SUM(D331:AL331)</f>
        <v>0</v>
      </c>
      <c r="AP331" s="70"/>
    </row>
    <row r="332" spans="1:42" ht="33" customHeight="1">
      <c r="A332" s="87">
        <v>1245</v>
      </c>
      <c r="B332" s="88" t="s">
        <v>962</v>
      </c>
      <c r="C332" s="115" t="s">
        <v>1397</v>
      </c>
      <c r="D332" s="113">
        <v>0</v>
      </c>
      <c r="E332" s="113">
        <v>0</v>
      </c>
      <c r="F332" s="113">
        <v>0</v>
      </c>
      <c r="G332" s="113">
        <v>0</v>
      </c>
      <c r="H332" s="113">
        <v>0</v>
      </c>
      <c r="I332" s="113">
        <v>0</v>
      </c>
      <c r="J332" s="113">
        <v>0</v>
      </c>
      <c r="K332" s="113">
        <v>0</v>
      </c>
      <c r="L332" s="113">
        <v>0</v>
      </c>
      <c r="M332" s="113">
        <v>0</v>
      </c>
      <c r="N332" s="113">
        <v>0</v>
      </c>
      <c r="O332" s="113">
        <v>0</v>
      </c>
      <c r="P332" s="113">
        <v>0</v>
      </c>
      <c r="Q332" s="113">
        <v>0</v>
      </c>
      <c r="R332" s="113">
        <v>0</v>
      </c>
      <c r="S332" s="113">
        <v>0</v>
      </c>
      <c r="T332" s="113">
        <v>0</v>
      </c>
      <c r="U332" s="113">
        <v>0</v>
      </c>
      <c r="V332" s="113">
        <v>0</v>
      </c>
      <c r="W332" s="113">
        <v>0</v>
      </c>
      <c r="X332" s="113">
        <v>0</v>
      </c>
      <c r="Y332" s="113">
        <v>0</v>
      </c>
      <c r="Z332" s="113">
        <v>0</v>
      </c>
      <c r="AA332" s="113">
        <v>0</v>
      </c>
      <c r="AB332" s="113">
        <v>0</v>
      </c>
      <c r="AC332" s="113">
        <v>0</v>
      </c>
      <c r="AD332" s="113">
        <v>0</v>
      </c>
      <c r="AE332" s="113">
        <v>0</v>
      </c>
      <c r="AF332" s="113">
        <v>0</v>
      </c>
      <c r="AG332" s="113">
        <v>0</v>
      </c>
      <c r="AH332" s="113">
        <v>0</v>
      </c>
      <c r="AI332" s="113">
        <v>0</v>
      </c>
      <c r="AJ332" s="113">
        <v>0</v>
      </c>
      <c r="AK332" s="113">
        <v>0</v>
      </c>
      <c r="AL332" s="113">
        <v>0</v>
      </c>
      <c r="AM332" s="113">
        <f t="shared" si="5"/>
        <v>0</v>
      </c>
      <c r="AP332" s="70"/>
    </row>
    <row r="333" spans="1:42" ht="33" customHeight="1">
      <c r="A333" s="87">
        <v>1246</v>
      </c>
      <c r="B333" s="88" t="s">
        <v>963</v>
      </c>
      <c r="C333" s="115" t="s">
        <v>1397</v>
      </c>
      <c r="D333" s="113">
        <v>0</v>
      </c>
      <c r="E333" s="113">
        <v>0</v>
      </c>
      <c r="F333" s="113">
        <v>0</v>
      </c>
      <c r="G333" s="113">
        <v>0</v>
      </c>
      <c r="H333" s="113">
        <v>0</v>
      </c>
      <c r="I333" s="113">
        <v>0</v>
      </c>
      <c r="J333" s="113">
        <v>0</v>
      </c>
      <c r="K333" s="113">
        <v>0</v>
      </c>
      <c r="L333" s="113">
        <v>0</v>
      </c>
      <c r="M333" s="113">
        <v>0</v>
      </c>
      <c r="N333" s="113">
        <v>0</v>
      </c>
      <c r="O333" s="113">
        <v>0</v>
      </c>
      <c r="P333" s="113">
        <v>0</v>
      </c>
      <c r="Q333" s="113">
        <v>0</v>
      </c>
      <c r="R333" s="113">
        <v>0</v>
      </c>
      <c r="S333" s="113">
        <v>0</v>
      </c>
      <c r="T333" s="113">
        <v>0</v>
      </c>
      <c r="U333" s="113">
        <v>0</v>
      </c>
      <c r="V333" s="113">
        <v>0</v>
      </c>
      <c r="W333" s="113">
        <v>0</v>
      </c>
      <c r="X333" s="113">
        <v>0</v>
      </c>
      <c r="Y333" s="113">
        <v>0</v>
      </c>
      <c r="Z333" s="113">
        <v>0</v>
      </c>
      <c r="AA333" s="113">
        <v>0</v>
      </c>
      <c r="AB333" s="113">
        <v>0</v>
      </c>
      <c r="AC333" s="113">
        <v>0</v>
      </c>
      <c r="AD333" s="113">
        <v>0</v>
      </c>
      <c r="AE333" s="113">
        <v>0</v>
      </c>
      <c r="AF333" s="113">
        <v>0</v>
      </c>
      <c r="AG333" s="113">
        <v>0</v>
      </c>
      <c r="AH333" s="113">
        <v>0</v>
      </c>
      <c r="AI333" s="113">
        <v>0</v>
      </c>
      <c r="AJ333" s="113">
        <v>0</v>
      </c>
      <c r="AK333" s="113">
        <v>0</v>
      </c>
      <c r="AL333" s="113">
        <v>0</v>
      </c>
      <c r="AM333" s="113">
        <f t="shared" si="5"/>
        <v>0</v>
      </c>
      <c r="AP333" s="70"/>
    </row>
    <row r="334" spans="1:42" ht="33" customHeight="1">
      <c r="A334" s="87">
        <v>1247</v>
      </c>
      <c r="B334" s="88" t="s">
        <v>964</v>
      </c>
      <c r="C334" s="115" t="s">
        <v>1397</v>
      </c>
      <c r="D334" s="113">
        <v>0</v>
      </c>
      <c r="E334" s="113">
        <v>0</v>
      </c>
      <c r="F334" s="113">
        <v>0</v>
      </c>
      <c r="G334" s="113">
        <v>0</v>
      </c>
      <c r="H334" s="113">
        <v>0</v>
      </c>
      <c r="I334" s="113">
        <v>0</v>
      </c>
      <c r="J334" s="113">
        <v>0</v>
      </c>
      <c r="K334" s="113">
        <v>0</v>
      </c>
      <c r="L334" s="113">
        <v>0</v>
      </c>
      <c r="M334" s="113">
        <v>0</v>
      </c>
      <c r="N334" s="113">
        <v>0</v>
      </c>
      <c r="O334" s="113">
        <v>0</v>
      </c>
      <c r="P334" s="113">
        <v>0</v>
      </c>
      <c r="Q334" s="113">
        <v>0</v>
      </c>
      <c r="R334" s="113">
        <v>0</v>
      </c>
      <c r="S334" s="113">
        <v>0</v>
      </c>
      <c r="T334" s="113">
        <v>0</v>
      </c>
      <c r="U334" s="113">
        <v>0</v>
      </c>
      <c r="V334" s="113">
        <v>0</v>
      </c>
      <c r="W334" s="113">
        <v>0</v>
      </c>
      <c r="X334" s="113">
        <v>0</v>
      </c>
      <c r="Y334" s="113">
        <v>0</v>
      </c>
      <c r="Z334" s="113">
        <v>0</v>
      </c>
      <c r="AA334" s="113">
        <v>0</v>
      </c>
      <c r="AB334" s="113">
        <v>0</v>
      </c>
      <c r="AC334" s="113">
        <v>0</v>
      </c>
      <c r="AD334" s="113">
        <v>0</v>
      </c>
      <c r="AE334" s="113">
        <v>0</v>
      </c>
      <c r="AF334" s="113">
        <v>0</v>
      </c>
      <c r="AG334" s="113">
        <v>0</v>
      </c>
      <c r="AH334" s="113">
        <v>0</v>
      </c>
      <c r="AI334" s="113">
        <v>0</v>
      </c>
      <c r="AJ334" s="113">
        <v>0</v>
      </c>
      <c r="AK334" s="113">
        <v>0</v>
      </c>
      <c r="AL334" s="113">
        <v>0</v>
      </c>
      <c r="AM334" s="113">
        <f t="shared" si="5"/>
        <v>0</v>
      </c>
      <c r="AP334" s="70"/>
    </row>
    <row r="335" spans="1:42" ht="33" customHeight="1">
      <c r="A335" s="87">
        <v>1248</v>
      </c>
      <c r="B335" s="88" t="s">
        <v>965</v>
      </c>
      <c r="C335" s="115" t="s">
        <v>1397</v>
      </c>
      <c r="D335" s="113">
        <v>0</v>
      </c>
      <c r="E335" s="113">
        <v>0</v>
      </c>
      <c r="F335" s="113">
        <v>0</v>
      </c>
      <c r="G335" s="113">
        <v>0</v>
      </c>
      <c r="H335" s="113">
        <v>0</v>
      </c>
      <c r="I335" s="113">
        <v>0</v>
      </c>
      <c r="J335" s="113">
        <v>0</v>
      </c>
      <c r="K335" s="113">
        <v>0</v>
      </c>
      <c r="L335" s="113">
        <v>0</v>
      </c>
      <c r="M335" s="113">
        <v>0</v>
      </c>
      <c r="N335" s="113">
        <v>0</v>
      </c>
      <c r="O335" s="113">
        <v>0</v>
      </c>
      <c r="P335" s="113">
        <v>0</v>
      </c>
      <c r="Q335" s="113">
        <v>0</v>
      </c>
      <c r="R335" s="113">
        <v>0</v>
      </c>
      <c r="S335" s="113">
        <v>0</v>
      </c>
      <c r="T335" s="113">
        <v>0</v>
      </c>
      <c r="U335" s="113">
        <v>0</v>
      </c>
      <c r="V335" s="113">
        <v>0</v>
      </c>
      <c r="W335" s="113">
        <v>0</v>
      </c>
      <c r="X335" s="113">
        <v>0</v>
      </c>
      <c r="Y335" s="113">
        <v>0</v>
      </c>
      <c r="Z335" s="113">
        <v>0</v>
      </c>
      <c r="AA335" s="113">
        <v>0</v>
      </c>
      <c r="AB335" s="113">
        <v>0</v>
      </c>
      <c r="AC335" s="113">
        <v>0</v>
      </c>
      <c r="AD335" s="113">
        <v>0</v>
      </c>
      <c r="AE335" s="113">
        <v>0</v>
      </c>
      <c r="AF335" s="113">
        <v>0</v>
      </c>
      <c r="AG335" s="113">
        <v>0</v>
      </c>
      <c r="AH335" s="113">
        <v>0</v>
      </c>
      <c r="AI335" s="113">
        <v>0</v>
      </c>
      <c r="AJ335" s="113">
        <v>0</v>
      </c>
      <c r="AK335" s="113">
        <v>0</v>
      </c>
      <c r="AL335" s="113">
        <v>0</v>
      </c>
      <c r="AM335" s="113">
        <f t="shared" si="5"/>
        <v>0</v>
      </c>
      <c r="AP335" s="70"/>
    </row>
    <row r="336" spans="1:42" ht="33" customHeight="1">
      <c r="A336" s="87">
        <v>1249</v>
      </c>
      <c r="B336" s="88" t="s">
        <v>966</v>
      </c>
      <c r="C336" s="115" t="s">
        <v>1397</v>
      </c>
      <c r="D336" s="113">
        <v>0</v>
      </c>
      <c r="E336" s="113">
        <v>0</v>
      </c>
      <c r="F336" s="113">
        <v>0</v>
      </c>
      <c r="G336" s="113">
        <v>0</v>
      </c>
      <c r="H336" s="113">
        <v>0</v>
      </c>
      <c r="I336" s="113">
        <v>0</v>
      </c>
      <c r="J336" s="113">
        <v>0</v>
      </c>
      <c r="K336" s="113">
        <v>0</v>
      </c>
      <c r="L336" s="113">
        <v>0</v>
      </c>
      <c r="M336" s="113">
        <v>0</v>
      </c>
      <c r="N336" s="113">
        <v>0</v>
      </c>
      <c r="O336" s="113">
        <v>0</v>
      </c>
      <c r="P336" s="113">
        <v>0</v>
      </c>
      <c r="Q336" s="113">
        <v>0</v>
      </c>
      <c r="R336" s="113">
        <v>0</v>
      </c>
      <c r="S336" s="113">
        <v>0</v>
      </c>
      <c r="T336" s="113">
        <v>0</v>
      </c>
      <c r="U336" s="113">
        <v>0</v>
      </c>
      <c r="V336" s="113">
        <v>0</v>
      </c>
      <c r="W336" s="113">
        <v>0</v>
      </c>
      <c r="X336" s="113">
        <v>0</v>
      </c>
      <c r="Y336" s="113">
        <v>0</v>
      </c>
      <c r="Z336" s="113">
        <v>0</v>
      </c>
      <c r="AA336" s="113">
        <v>0</v>
      </c>
      <c r="AB336" s="113">
        <v>0</v>
      </c>
      <c r="AC336" s="113">
        <v>0</v>
      </c>
      <c r="AD336" s="113">
        <v>0</v>
      </c>
      <c r="AE336" s="113">
        <v>0</v>
      </c>
      <c r="AF336" s="113">
        <v>0</v>
      </c>
      <c r="AG336" s="113">
        <v>0</v>
      </c>
      <c r="AH336" s="113">
        <v>0</v>
      </c>
      <c r="AI336" s="113">
        <v>0</v>
      </c>
      <c r="AJ336" s="113">
        <v>0</v>
      </c>
      <c r="AK336" s="113">
        <v>0</v>
      </c>
      <c r="AL336" s="113">
        <v>0</v>
      </c>
      <c r="AM336" s="113">
        <f t="shared" si="5"/>
        <v>0</v>
      </c>
      <c r="AP336" s="70"/>
    </row>
    <row r="337" spans="1:42" ht="33" customHeight="1">
      <c r="A337" s="87">
        <v>1250</v>
      </c>
      <c r="B337" s="88" t="s">
        <v>967</v>
      </c>
      <c r="C337" s="115" t="s">
        <v>1397</v>
      </c>
      <c r="D337" s="113">
        <v>0</v>
      </c>
      <c r="E337" s="113">
        <v>0</v>
      </c>
      <c r="F337" s="113">
        <v>0</v>
      </c>
      <c r="G337" s="113">
        <v>0</v>
      </c>
      <c r="H337" s="113">
        <v>0</v>
      </c>
      <c r="I337" s="113">
        <v>0</v>
      </c>
      <c r="J337" s="113">
        <v>0</v>
      </c>
      <c r="K337" s="113">
        <v>0</v>
      </c>
      <c r="L337" s="113">
        <v>0</v>
      </c>
      <c r="M337" s="113">
        <v>0</v>
      </c>
      <c r="N337" s="113">
        <v>0</v>
      </c>
      <c r="O337" s="113">
        <v>0</v>
      </c>
      <c r="P337" s="113">
        <v>0</v>
      </c>
      <c r="Q337" s="113">
        <v>0</v>
      </c>
      <c r="R337" s="113">
        <v>0</v>
      </c>
      <c r="S337" s="113">
        <v>0</v>
      </c>
      <c r="T337" s="113">
        <v>0</v>
      </c>
      <c r="U337" s="113">
        <v>0</v>
      </c>
      <c r="V337" s="113">
        <v>0</v>
      </c>
      <c r="W337" s="113">
        <v>0</v>
      </c>
      <c r="X337" s="113">
        <v>0</v>
      </c>
      <c r="Y337" s="113">
        <v>0</v>
      </c>
      <c r="Z337" s="113">
        <v>0</v>
      </c>
      <c r="AA337" s="113">
        <v>0</v>
      </c>
      <c r="AB337" s="113">
        <v>0</v>
      </c>
      <c r="AC337" s="113">
        <v>0</v>
      </c>
      <c r="AD337" s="113">
        <v>0</v>
      </c>
      <c r="AE337" s="113">
        <v>0</v>
      </c>
      <c r="AF337" s="113">
        <v>0</v>
      </c>
      <c r="AG337" s="113">
        <v>0</v>
      </c>
      <c r="AH337" s="113">
        <v>0</v>
      </c>
      <c r="AI337" s="113">
        <v>0</v>
      </c>
      <c r="AJ337" s="113">
        <v>0</v>
      </c>
      <c r="AK337" s="113">
        <v>0</v>
      </c>
      <c r="AL337" s="113">
        <v>0</v>
      </c>
      <c r="AM337" s="113">
        <f t="shared" si="5"/>
        <v>0</v>
      </c>
      <c r="AP337" s="70"/>
    </row>
    <row r="338" spans="1:42" ht="33" customHeight="1">
      <c r="A338" s="87">
        <v>1251</v>
      </c>
      <c r="B338" s="88" t="s">
        <v>968</v>
      </c>
      <c r="C338" s="115" t="s">
        <v>1397</v>
      </c>
      <c r="D338" s="113">
        <v>0</v>
      </c>
      <c r="E338" s="113">
        <v>0</v>
      </c>
      <c r="F338" s="113">
        <v>0</v>
      </c>
      <c r="G338" s="113">
        <v>0</v>
      </c>
      <c r="H338" s="113">
        <v>0</v>
      </c>
      <c r="I338" s="113">
        <v>0</v>
      </c>
      <c r="J338" s="113">
        <v>0</v>
      </c>
      <c r="K338" s="113">
        <v>0</v>
      </c>
      <c r="L338" s="113">
        <v>0</v>
      </c>
      <c r="M338" s="113">
        <v>0</v>
      </c>
      <c r="N338" s="113">
        <v>0</v>
      </c>
      <c r="O338" s="113">
        <v>0</v>
      </c>
      <c r="P338" s="113">
        <v>0</v>
      </c>
      <c r="Q338" s="113">
        <v>0</v>
      </c>
      <c r="R338" s="113">
        <v>0</v>
      </c>
      <c r="S338" s="113">
        <v>0</v>
      </c>
      <c r="T338" s="113">
        <v>0</v>
      </c>
      <c r="U338" s="113">
        <v>0</v>
      </c>
      <c r="V338" s="113">
        <v>0</v>
      </c>
      <c r="W338" s="113">
        <v>0</v>
      </c>
      <c r="X338" s="113">
        <v>0</v>
      </c>
      <c r="Y338" s="113">
        <v>0</v>
      </c>
      <c r="Z338" s="113">
        <v>0</v>
      </c>
      <c r="AA338" s="113">
        <v>0</v>
      </c>
      <c r="AB338" s="113">
        <v>0</v>
      </c>
      <c r="AC338" s="113">
        <v>0</v>
      </c>
      <c r="AD338" s="113">
        <v>0</v>
      </c>
      <c r="AE338" s="113">
        <v>0</v>
      </c>
      <c r="AF338" s="113">
        <v>0</v>
      </c>
      <c r="AG338" s="113">
        <v>0</v>
      </c>
      <c r="AH338" s="113">
        <v>0</v>
      </c>
      <c r="AI338" s="113">
        <v>0</v>
      </c>
      <c r="AJ338" s="113">
        <v>0</v>
      </c>
      <c r="AK338" s="113">
        <v>0</v>
      </c>
      <c r="AL338" s="113">
        <v>0</v>
      </c>
      <c r="AM338" s="113">
        <f t="shared" si="5"/>
        <v>0</v>
      </c>
      <c r="AP338" s="70"/>
    </row>
    <row r="339" spans="1:42" ht="33" customHeight="1">
      <c r="A339" s="87">
        <v>1252</v>
      </c>
      <c r="B339" s="88" t="s">
        <v>969</v>
      </c>
      <c r="C339" s="115" t="s">
        <v>1397</v>
      </c>
      <c r="D339" s="113">
        <v>0</v>
      </c>
      <c r="E339" s="113">
        <v>0</v>
      </c>
      <c r="F339" s="113">
        <v>0</v>
      </c>
      <c r="G339" s="113">
        <v>0</v>
      </c>
      <c r="H339" s="113">
        <v>0</v>
      </c>
      <c r="I339" s="113">
        <v>0</v>
      </c>
      <c r="J339" s="113">
        <v>0</v>
      </c>
      <c r="K339" s="113">
        <v>0</v>
      </c>
      <c r="L339" s="113">
        <v>0</v>
      </c>
      <c r="M339" s="113">
        <v>0</v>
      </c>
      <c r="N339" s="113">
        <v>0</v>
      </c>
      <c r="O339" s="113">
        <v>0</v>
      </c>
      <c r="P339" s="113">
        <v>0</v>
      </c>
      <c r="Q339" s="113">
        <v>0</v>
      </c>
      <c r="R339" s="113">
        <v>0</v>
      </c>
      <c r="S339" s="113">
        <v>0</v>
      </c>
      <c r="T339" s="113">
        <v>0</v>
      </c>
      <c r="U339" s="113">
        <v>0</v>
      </c>
      <c r="V339" s="113">
        <v>0</v>
      </c>
      <c r="W339" s="113">
        <v>0</v>
      </c>
      <c r="X339" s="113">
        <v>0</v>
      </c>
      <c r="Y339" s="113">
        <v>0</v>
      </c>
      <c r="Z339" s="113">
        <v>0</v>
      </c>
      <c r="AA339" s="113">
        <v>0</v>
      </c>
      <c r="AB339" s="113">
        <v>0</v>
      </c>
      <c r="AC339" s="113">
        <v>0</v>
      </c>
      <c r="AD339" s="113">
        <v>0</v>
      </c>
      <c r="AE339" s="113">
        <v>0</v>
      </c>
      <c r="AF339" s="113">
        <v>0</v>
      </c>
      <c r="AG339" s="113">
        <v>0</v>
      </c>
      <c r="AH339" s="113">
        <v>0</v>
      </c>
      <c r="AI339" s="113">
        <v>0</v>
      </c>
      <c r="AJ339" s="113">
        <v>0</v>
      </c>
      <c r="AK339" s="113">
        <v>0</v>
      </c>
      <c r="AL339" s="113">
        <v>0</v>
      </c>
      <c r="AM339" s="113">
        <f t="shared" si="5"/>
        <v>0</v>
      </c>
      <c r="AP339" s="70"/>
    </row>
    <row r="340" spans="1:42" ht="33" customHeight="1">
      <c r="A340" s="87">
        <v>1253</v>
      </c>
      <c r="B340" s="88" t="s">
        <v>970</v>
      </c>
      <c r="C340" s="115" t="s">
        <v>1397</v>
      </c>
      <c r="D340" s="113">
        <v>0</v>
      </c>
      <c r="E340" s="113">
        <v>0</v>
      </c>
      <c r="F340" s="113">
        <v>0</v>
      </c>
      <c r="G340" s="113">
        <v>0</v>
      </c>
      <c r="H340" s="113">
        <v>0</v>
      </c>
      <c r="I340" s="113">
        <v>0</v>
      </c>
      <c r="J340" s="113">
        <v>0</v>
      </c>
      <c r="K340" s="113">
        <v>0</v>
      </c>
      <c r="L340" s="113">
        <v>0</v>
      </c>
      <c r="M340" s="113">
        <v>0</v>
      </c>
      <c r="N340" s="113">
        <v>0</v>
      </c>
      <c r="O340" s="113">
        <v>0</v>
      </c>
      <c r="P340" s="113">
        <v>0</v>
      </c>
      <c r="Q340" s="113">
        <v>0</v>
      </c>
      <c r="R340" s="113">
        <v>0</v>
      </c>
      <c r="S340" s="113">
        <v>0</v>
      </c>
      <c r="T340" s="113">
        <v>0</v>
      </c>
      <c r="U340" s="113">
        <v>0</v>
      </c>
      <c r="V340" s="113">
        <v>0</v>
      </c>
      <c r="W340" s="113">
        <v>0</v>
      </c>
      <c r="X340" s="113">
        <v>0</v>
      </c>
      <c r="Y340" s="113">
        <v>0</v>
      </c>
      <c r="Z340" s="113">
        <v>0</v>
      </c>
      <c r="AA340" s="113">
        <v>0</v>
      </c>
      <c r="AB340" s="113">
        <v>0</v>
      </c>
      <c r="AC340" s="113">
        <v>0</v>
      </c>
      <c r="AD340" s="113">
        <v>0</v>
      </c>
      <c r="AE340" s="113">
        <v>0</v>
      </c>
      <c r="AF340" s="113">
        <v>0</v>
      </c>
      <c r="AG340" s="113">
        <v>0</v>
      </c>
      <c r="AH340" s="113">
        <v>0</v>
      </c>
      <c r="AI340" s="113">
        <v>0</v>
      </c>
      <c r="AJ340" s="113">
        <v>0</v>
      </c>
      <c r="AK340" s="113">
        <v>0</v>
      </c>
      <c r="AL340" s="113">
        <v>0</v>
      </c>
      <c r="AM340" s="113">
        <f t="shared" si="5"/>
        <v>0</v>
      </c>
      <c r="AP340" s="70"/>
    </row>
    <row r="341" spans="1:42" ht="33" customHeight="1">
      <c r="A341" s="87">
        <v>1254</v>
      </c>
      <c r="B341" s="88" t="s">
        <v>971</v>
      </c>
      <c r="C341" s="115" t="s">
        <v>1397</v>
      </c>
      <c r="D341" s="113">
        <v>0</v>
      </c>
      <c r="E341" s="113">
        <v>0</v>
      </c>
      <c r="F341" s="113">
        <v>0</v>
      </c>
      <c r="G341" s="113">
        <v>0</v>
      </c>
      <c r="H341" s="113">
        <v>0</v>
      </c>
      <c r="I341" s="113">
        <v>0</v>
      </c>
      <c r="J341" s="113">
        <v>0</v>
      </c>
      <c r="K341" s="113">
        <v>0</v>
      </c>
      <c r="L341" s="113">
        <v>0</v>
      </c>
      <c r="M341" s="113">
        <v>0</v>
      </c>
      <c r="N341" s="113">
        <v>0</v>
      </c>
      <c r="O341" s="113">
        <v>0</v>
      </c>
      <c r="P341" s="113">
        <v>0</v>
      </c>
      <c r="Q341" s="113">
        <v>0</v>
      </c>
      <c r="R341" s="113">
        <v>0</v>
      </c>
      <c r="S341" s="113">
        <v>0</v>
      </c>
      <c r="T341" s="113">
        <v>0</v>
      </c>
      <c r="U341" s="113">
        <v>0</v>
      </c>
      <c r="V341" s="113">
        <v>0</v>
      </c>
      <c r="W341" s="113">
        <v>0</v>
      </c>
      <c r="X341" s="113">
        <v>0</v>
      </c>
      <c r="Y341" s="113">
        <v>0</v>
      </c>
      <c r="Z341" s="113">
        <v>0</v>
      </c>
      <c r="AA341" s="113">
        <v>0</v>
      </c>
      <c r="AB341" s="113">
        <v>0</v>
      </c>
      <c r="AC341" s="113">
        <v>0</v>
      </c>
      <c r="AD341" s="113">
        <v>0</v>
      </c>
      <c r="AE341" s="113">
        <v>0</v>
      </c>
      <c r="AF341" s="113">
        <v>0</v>
      </c>
      <c r="AG341" s="113">
        <v>0</v>
      </c>
      <c r="AH341" s="113">
        <v>0</v>
      </c>
      <c r="AI341" s="113">
        <v>0</v>
      </c>
      <c r="AJ341" s="113">
        <v>0</v>
      </c>
      <c r="AK341" s="113">
        <v>0</v>
      </c>
      <c r="AL341" s="113">
        <v>0</v>
      </c>
      <c r="AM341" s="113">
        <f t="shared" si="5"/>
        <v>0</v>
      </c>
      <c r="AP341" s="70"/>
    </row>
    <row r="342" spans="1:42" ht="33" customHeight="1">
      <c r="A342" s="87">
        <v>1255</v>
      </c>
      <c r="B342" s="88" t="s">
        <v>972</v>
      </c>
      <c r="C342" s="115" t="s">
        <v>1397</v>
      </c>
      <c r="D342" s="113">
        <v>0</v>
      </c>
      <c r="E342" s="113">
        <v>0</v>
      </c>
      <c r="F342" s="113">
        <v>0</v>
      </c>
      <c r="G342" s="113">
        <v>0</v>
      </c>
      <c r="H342" s="113">
        <v>0</v>
      </c>
      <c r="I342" s="113">
        <v>0</v>
      </c>
      <c r="J342" s="113">
        <v>0</v>
      </c>
      <c r="K342" s="113">
        <v>0</v>
      </c>
      <c r="L342" s="113">
        <v>0</v>
      </c>
      <c r="M342" s="113">
        <v>0</v>
      </c>
      <c r="N342" s="113">
        <v>0</v>
      </c>
      <c r="O342" s="113">
        <v>0</v>
      </c>
      <c r="P342" s="113">
        <v>0</v>
      </c>
      <c r="Q342" s="113">
        <v>0</v>
      </c>
      <c r="R342" s="113">
        <v>0</v>
      </c>
      <c r="S342" s="113">
        <v>0</v>
      </c>
      <c r="T342" s="113">
        <v>0</v>
      </c>
      <c r="U342" s="113">
        <v>0</v>
      </c>
      <c r="V342" s="113">
        <v>0</v>
      </c>
      <c r="W342" s="113">
        <v>0</v>
      </c>
      <c r="X342" s="113">
        <v>0</v>
      </c>
      <c r="Y342" s="113">
        <v>0</v>
      </c>
      <c r="Z342" s="113">
        <v>0</v>
      </c>
      <c r="AA342" s="113">
        <v>0</v>
      </c>
      <c r="AB342" s="113">
        <v>0</v>
      </c>
      <c r="AC342" s="113">
        <v>0</v>
      </c>
      <c r="AD342" s="113">
        <v>0</v>
      </c>
      <c r="AE342" s="113">
        <v>0</v>
      </c>
      <c r="AF342" s="113">
        <v>0</v>
      </c>
      <c r="AG342" s="113">
        <v>0</v>
      </c>
      <c r="AH342" s="113">
        <v>0</v>
      </c>
      <c r="AI342" s="113">
        <v>0</v>
      </c>
      <c r="AJ342" s="113">
        <v>0</v>
      </c>
      <c r="AK342" s="113">
        <v>0</v>
      </c>
      <c r="AL342" s="113">
        <v>0</v>
      </c>
      <c r="AM342" s="113">
        <f t="shared" si="5"/>
        <v>0</v>
      </c>
      <c r="AP342" s="70"/>
    </row>
    <row r="343" spans="1:42" ht="33" customHeight="1">
      <c r="A343" s="87">
        <v>1256</v>
      </c>
      <c r="B343" s="88" t="s">
        <v>973</v>
      </c>
      <c r="C343" s="115" t="s">
        <v>1397</v>
      </c>
      <c r="D343" s="113">
        <v>0</v>
      </c>
      <c r="E343" s="113">
        <v>0</v>
      </c>
      <c r="F343" s="113">
        <v>0</v>
      </c>
      <c r="G343" s="113">
        <v>0</v>
      </c>
      <c r="H343" s="113">
        <v>0</v>
      </c>
      <c r="I343" s="113">
        <v>0</v>
      </c>
      <c r="J343" s="113">
        <v>0</v>
      </c>
      <c r="K343" s="113">
        <v>0</v>
      </c>
      <c r="L343" s="113">
        <v>0</v>
      </c>
      <c r="M343" s="113">
        <v>0</v>
      </c>
      <c r="N343" s="113">
        <v>0</v>
      </c>
      <c r="O343" s="113">
        <v>0</v>
      </c>
      <c r="P343" s="113">
        <v>0</v>
      </c>
      <c r="Q343" s="113">
        <v>0</v>
      </c>
      <c r="R343" s="113">
        <v>0</v>
      </c>
      <c r="S343" s="113">
        <v>0</v>
      </c>
      <c r="T343" s="113">
        <v>0</v>
      </c>
      <c r="U343" s="113">
        <v>0</v>
      </c>
      <c r="V343" s="113">
        <v>0</v>
      </c>
      <c r="W343" s="113">
        <v>0</v>
      </c>
      <c r="X343" s="113">
        <v>0</v>
      </c>
      <c r="Y343" s="113">
        <v>0</v>
      </c>
      <c r="Z343" s="113">
        <v>0</v>
      </c>
      <c r="AA343" s="113">
        <v>0</v>
      </c>
      <c r="AB343" s="113">
        <v>0</v>
      </c>
      <c r="AC343" s="113">
        <v>0</v>
      </c>
      <c r="AD343" s="113">
        <v>0</v>
      </c>
      <c r="AE343" s="113">
        <v>0</v>
      </c>
      <c r="AF343" s="113">
        <v>0</v>
      </c>
      <c r="AG343" s="113">
        <v>0</v>
      </c>
      <c r="AH343" s="113">
        <v>0</v>
      </c>
      <c r="AI343" s="113">
        <v>0</v>
      </c>
      <c r="AJ343" s="113">
        <v>0</v>
      </c>
      <c r="AK343" s="113">
        <v>0</v>
      </c>
      <c r="AL343" s="113">
        <v>0</v>
      </c>
      <c r="AM343" s="113">
        <f t="shared" si="5"/>
        <v>0</v>
      </c>
      <c r="AP343" s="70"/>
    </row>
    <row r="344" spans="1:42" ht="33" customHeight="1">
      <c r="A344" s="87">
        <v>1257</v>
      </c>
      <c r="B344" s="88" t="s">
        <v>974</v>
      </c>
      <c r="C344" s="115" t="s">
        <v>1397</v>
      </c>
      <c r="D344" s="113">
        <v>0</v>
      </c>
      <c r="E344" s="113">
        <v>0</v>
      </c>
      <c r="F344" s="113">
        <v>0</v>
      </c>
      <c r="G344" s="113">
        <v>0</v>
      </c>
      <c r="H344" s="113">
        <v>0</v>
      </c>
      <c r="I344" s="113">
        <v>0</v>
      </c>
      <c r="J344" s="113">
        <v>0</v>
      </c>
      <c r="K344" s="113">
        <v>0</v>
      </c>
      <c r="L344" s="113">
        <v>0</v>
      </c>
      <c r="M344" s="113">
        <v>0</v>
      </c>
      <c r="N344" s="113">
        <v>0</v>
      </c>
      <c r="O344" s="113">
        <v>0</v>
      </c>
      <c r="P344" s="113">
        <v>0</v>
      </c>
      <c r="Q344" s="113">
        <v>0</v>
      </c>
      <c r="R344" s="113">
        <v>0</v>
      </c>
      <c r="S344" s="113">
        <v>0</v>
      </c>
      <c r="T344" s="113">
        <v>0</v>
      </c>
      <c r="U344" s="113">
        <v>0</v>
      </c>
      <c r="V344" s="113">
        <v>0</v>
      </c>
      <c r="W344" s="113">
        <v>0</v>
      </c>
      <c r="X344" s="113">
        <v>0</v>
      </c>
      <c r="Y344" s="113">
        <v>0</v>
      </c>
      <c r="Z344" s="113">
        <v>0</v>
      </c>
      <c r="AA344" s="113">
        <v>0</v>
      </c>
      <c r="AB344" s="113">
        <v>0</v>
      </c>
      <c r="AC344" s="113">
        <v>0</v>
      </c>
      <c r="AD344" s="113">
        <v>0</v>
      </c>
      <c r="AE344" s="113">
        <v>0</v>
      </c>
      <c r="AF344" s="113">
        <v>0</v>
      </c>
      <c r="AG344" s="113">
        <v>0</v>
      </c>
      <c r="AH344" s="113">
        <v>0</v>
      </c>
      <c r="AI344" s="113">
        <v>0</v>
      </c>
      <c r="AJ344" s="113">
        <v>0</v>
      </c>
      <c r="AK344" s="113">
        <v>0</v>
      </c>
      <c r="AL344" s="113">
        <v>0</v>
      </c>
      <c r="AM344" s="113">
        <f t="shared" si="5"/>
        <v>0</v>
      </c>
      <c r="AP344" s="70"/>
    </row>
    <row r="345" spans="1:42" ht="33" customHeight="1">
      <c r="A345" s="87">
        <v>1258</v>
      </c>
      <c r="B345" s="88" t="s">
        <v>975</v>
      </c>
      <c r="C345" s="115" t="s">
        <v>1397</v>
      </c>
      <c r="D345" s="113">
        <v>0</v>
      </c>
      <c r="E345" s="113">
        <v>0</v>
      </c>
      <c r="F345" s="113">
        <v>0</v>
      </c>
      <c r="G345" s="113">
        <v>0</v>
      </c>
      <c r="H345" s="113">
        <v>0</v>
      </c>
      <c r="I345" s="113">
        <v>0</v>
      </c>
      <c r="J345" s="113">
        <v>0</v>
      </c>
      <c r="K345" s="113">
        <v>0</v>
      </c>
      <c r="L345" s="113">
        <v>0</v>
      </c>
      <c r="M345" s="113">
        <v>0</v>
      </c>
      <c r="N345" s="113">
        <v>0</v>
      </c>
      <c r="O345" s="113">
        <v>0</v>
      </c>
      <c r="P345" s="113">
        <v>0</v>
      </c>
      <c r="Q345" s="113">
        <v>0</v>
      </c>
      <c r="R345" s="113">
        <v>0</v>
      </c>
      <c r="S345" s="113">
        <v>0</v>
      </c>
      <c r="T345" s="113">
        <v>0</v>
      </c>
      <c r="U345" s="113">
        <v>0</v>
      </c>
      <c r="V345" s="113">
        <v>0</v>
      </c>
      <c r="W345" s="113">
        <v>0</v>
      </c>
      <c r="X345" s="113">
        <v>0</v>
      </c>
      <c r="Y345" s="113">
        <v>0</v>
      </c>
      <c r="Z345" s="113">
        <v>0</v>
      </c>
      <c r="AA345" s="113">
        <v>0</v>
      </c>
      <c r="AB345" s="113">
        <v>0</v>
      </c>
      <c r="AC345" s="113">
        <v>0</v>
      </c>
      <c r="AD345" s="113">
        <v>0</v>
      </c>
      <c r="AE345" s="113">
        <v>0</v>
      </c>
      <c r="AF345" s="113">
        <v>0</v>
      </c>
      <c r="AG345" s="113">
        <v>0</v>
      </c>
      <c r="AH345" s="113">
        <v>0</v>
      </c>
      <c r="AI345" s="113">
        <v>0</v>
      </c>
      <c r="AJ345" s="113">
        <v>0</v>
      </c>
      <c r="AK345" s="113">
        <v>0</v>
      </c>
      <c r="AL345" s="113">
        <v>0</v>
      </c>
      <c r="AM345" s="113">
        <f t="shared" si="5"/>
        <v>0</v>
      </c>
      <c r="AP345" s="70"/>
    </row>
    <row r="346" spans="1:42" ht="33" customHeight="1">
      <c r="A346" s="87">
        <v>1259</v>
      </c>
      <c r="B346" s="88" t="s">
        <v>976</v>
      </c>
      <c r="C346" s="115" t="s">
        <v>1397</v>
      </c>
      <c r="D346" s="113">
        <v>0</v>
      </c>
      <c r="E346" s="113">
        <v>0</v>
      </c>
      <c r="F346" s="113">
        <v>0</v>
      </c>
      <c r="G346" s="113">
        <v>0</v>
      </c>
      <c r="H346" s="113">
        <v>0</v>
      </c>
      <c r="I346" s="113">
        <v>0</v>
      </c>
      <c r="J346" s="113">
        <v>0</v>
      </c>
      <c r="K346" s="113">
        <v>0</v>
      </c>
      <c r="L346" s="113">
        <v>0</v>
      </c>
      <c r="M346" s="113">
        <v>0</v>
      </c>
      <c r="N346" s="113">
        <v>0</v>
      </c>
      <c r="O346" s="113">
        <v>0</v>
      </c>
      <c r="P346" s="113">
        <v>0</v>
      </c>
      <c r="Q346" s="113">
        <v>0</v>
      </c>
      <c r="R346" s="113">
        <v>0</v>
      </c>
      <c r="S346" s="113">
        <v>0</v>
      </c>
      <c r="T346" s="113">
        <v>0</v>
      </c>
      <c r="U346" s="113">
        <v>0</v>
      </c>
      <c r="V346" s="113">
        <v>0</v>
      </c>
      <c r="W346" s="113">
        <v>0</v>
      </c>
      <c r="X346" s="113">
        <v>0</v>
      </c>
      <c r="Y346" s="113">
        <v>0</v>
      </c>
      <c r="Z346" s="113">
        <v>0</v>
      </c>
      <c r="AA346" s="113">
        <v>0</v>
      </c>
      <c r="AB346" s="113">
        <v>0</v>
      </c>
      <c r="AC346" s="113">
        <v>0</v>
      </c>
      <c r="AD346" s="113">
        <v>0</v>
      </c>
      <c r="AE346" s="113">
        <v>0</v>
      </c>
      <c r="AF346" s="113">
        <v>0</v>
      </c>
      <c r="AG346" s="113">
        <v>0</v>
      </c>
      <c r="AH346" s="113">
        <v>0</v>
      </c>
      <c r="AI346" s="113">
        <v>0</v>
      </c>
      <c r="AJ346" s="113">
        <v>0</v>
      </c>
      <c r="AK346" s="113">
        <v>0</v>
      </c>
      <c r="AL346" s="113">
        <v>0</v>
      </c>
      <c r="AM346" s="113">
        <f t="shared" si="5"/>
        <v>0</v>
      </c>
      <c r="AP346" s="70"/>
    </row>
    <row r="347" spans="1:42" ht="33" customHeight="1">
      <c r="A347" s="87">
        <v>1260</v>
      </c>
      <c r="B347" s="88" t="s">
        <v>977</v>
      </c>
      <c r="C347" s="115" t="s">
        <v>1397</v>
      </c>
      <c r="D347" s="113">
        <v>0</v>
      </c>
      <c r="E347" s="113">
        <v>0</v>
      </c>
      <c r="F347" s="113">
        <v>0</v>
      </c>
      <c r="G347" s="113">
        <v>0</v>
      </c>
      <c r="H347" s="113">
        <v>0</v>
      </c>
      <c r="I347" s="113">
        <v>0</v>
      </c>
      <c r="J347" s="113">
        <v>0</v>
      </c>
      <c r="K347" s="113">
        <v>0</v>
      </c>
      <c r="L347" s="113">
        <v>0</v>
      </c>
      <c r="M347" s="113">
        <v>0</v>
      </c>
      <c r="N347" s="113">
        <v>0</v>
      </c>
      <c r="O347" s="113">
        <v>0</v>
      </c>
      <c r="P347" s="113">
        <v>0</v>
      </c>
      <c r="Q347" s="113">
        <v>0</v>
      </c>
      <c r="R347" s="113">
        <v>0</v>
      </c>
      <c r="S347" s="113">
        <v>0</v>
      </c>
      <c r="T347" s="113">
        <v>0</v>
      </c>
      <c r="U347" s="113">
        <v>0</v>
      </c>
      <c r="V347" s="113">
        <v>0</v>
      </c>
      <c r="W347" s="113">
        <v>0</v>
      </c>
      <c r="X347" s="113">
        <v>0</v>
      </c>
      <c r="Y347" s="113">
        <v>0</v>
      </c>
      <c r="Z347" s="113">
        <v>0</v>
      </c>
      <c r="AA347" s="113">
        <v>0</v>
      </c>
      <c r="AB347" s="113">
        <v>0</v>
      </c>
      <c r="AC347" s="113">
        <v>0</v>
      </c>
      <c r="AD347" s="113">
        <v>0</v>
      </c>
      <c r="AE347" s="113">
        <v>0</v>
      </c>
      <c r="AF347" s="113">
        <v>0</v>
      </c>
      <c r="AG347" s="113">
        <v>0</v>
      </c>
      <c r="AH347" s="113">
        <v>0</v>
      </c>
      <c r="AI347" s="113">
        <v>0</v>
      </c>
      <c r="AJ347" s="113">
        <v>0</v>
      </c>
      <c r="AK347" s="113">
        <v>0</v>
      </c>
      <c r="AL347" s="113">
        <v>0</v>
      </c>
      <c r="AM347" s="113">
        <f t="shared" si="5"/>
        <v>0</v>
      </c>
      <c r="AP347" s="70"/>
    </row>
    <row r="348" spans="1:42" ht="33" customHeight="1">
      <c r="A348" s="87">
        <v>1261</v>
      </c>
      <c r="B348" s="88" t="s">
        <v>978</v>
      </c>
      <c r="C348" s="115" t="s">
        <v>1397</v>
      </c>
      <c r="D348" s="113">
        <v>0</v>
      </c>
      <c r="E348" s="113">
        <v>0</v>
      </c>
      <c r="F348" s="113">
        <v>0</v>
      </c>
      <c r="G348" s="113">
        <v>0</v>
      </c>
      <c r="H348" s="113">
        <v>0</v>
      </c>
      <c r="I348" s="113">
        <v>0</v>
      </c>
      <c r="J348" s="113">
        <v>0</v>
      </c>
      <c r="K348" s="113">
        <v>0</v>
      </c>
      <c r="L348" s="113">
        <v>0</v>
      </c>
      <c r="M348" s="113">
        <v>0</v>
      </c>
      <c r="N348" s="113">
        <v>0</v>
      </c>
      <c r="O348" s="113">
        <v>0</v>
      </c>
      <c r="P348" s="113">
        <v>0</v>
      </c>
      <c r="Q348" s="113">
        <v>0</v>
      </c>
      <c r="R348" s="113">
        <v>0</v>
      </c>
      <c r="S348" s="113">
        <v>0</v>
      </c>
      <c r="T348" s="113">
        <v>0</v>
      </c>
      <c r="U348" s="113">
        <v>0</v>
      </c>
      <c r="V348" s="113">
        <v>0</v>
      </c>
      <c r="W348" s="113">
        <v>0</v>
      </c>
      <c r="X348" s="113">
        <v>0</v>
      </c>
      <c r="Y348" s="113">
        <v>0</v>
      </c>
      <c r="Z348" s="113">
        <v>0</v>
      </c>
      <c r="AA348" s="113">
        <v>0</v>
      </c>
      <c r="AB348" s="113">
        <v>0</v>
      </c>
      <c r="AC348" s="113">
        <v>0</v>
      </c>
      <c r="AD348" s="113">
        <v>0</v>
      </c>
      <c r="AE348" s="113">
        <v>0</v>
      </c>
      <c r="AF348" s="113">
        <v>0</v>
      </c>
      <c r="AG348" s="113">
        <v>0</v>
      </c>
      <c r="AH348" s="113">
        <v>0</v>
      </c>
      <c r="AI348" s="113">
        <v>0</v>
      </c>
      <c r="AJ348" s="113">
        <v>0</v>
      </c>
      <c r="AK348" s="113">
        <v>0</v>
      </c>
      <c r="AL348" s="113">
        <v>0</v>
      </c>
      <c r="AM348" s="113">
        <f t="shared" si="5"/>
        <v>0</v>
      </c>
      <c r="AP348" s="70"/>
    </row>
    <row r="349" spans="1:42" ht="33" customHeight="1">
      <c r="A349" s="87">
        <v>1262</v>
      </c>
      <c r="B349" s="88" t="s">
        <v>979</v>
      </c>
      <c r="C349" s="115" t="s">
        <v>1397</v>
      </c>
      <c r="D349" s="113">
        <v>0</v>
      </c>
      <c r="E349" s="113">
        <v>0</v>
      </c>
      <c r="F349" s="113">
        <v>0</v>
      </c>
      <c r="G349" s="113">
        <v>0</v>
      </c>
      <c r="H349" s="113">
        <v>0</v>
      </c>
      <c r="I349" s="113">
        <v>0</v>
      </c>
      <c r="J349" s="113">
        <v>0</v>
      </c>
      <c r="K349" s="113">
        <v>0</v>
      </c>
      <c r="L349" s="113">
        <v>0</v>
      </c>
      <c r="M349" s="113">
        <v>0</v>
      </c>
      <c r="N349" s="113">
        <v>0</v>
      </c>
      <c r="O349" s="113">
        <v>0</v>
      </c>
      <c r="P349" s="113">
        <v>0</v>
      </c>
      <c r="Q349" s="113">
        <v>0</v>
      </c>
      <c r="R349" s="113">
        <v>0</v>
      </c>
      <c r="S349" s="113">
        <v>0</v>
      </c>
      <c r="T349" s="113">
        <v>0</v>
      </c>
      <c r="U349" s="113">
        <v>0</v>
      </c>
      <c r="V349" s="113">
        <v>0</v>
      </c>
      <c r="W349" s="113">
        <v>0</v>
      </c>
      <c r="X349" s="113">
        <v>0</v>
      </c>
      <c r="Y349" s="113">
        <v>0</v>
      </c>
      <c r="Z349" s="113">
        <v>0</v>
      </c>
      <c r="AA349" s="113">
        <v>0</v>
      </c>
      <c r="AB349" s="113">
        <v>0</v>
      </c>
      <c r="AC349" s="113">
        <v>0</v>
      </c>
      <c r="AD349" s="113">
        <v>0</v>
      </c>
      <c r="AE349" s="113">
        <v>0</v>
      </c>
      <c r="AF349" s="113">
        <v>0</v>
      </c>
      <c r="AG349" s="113">
        <v>0</v>
      </c>
      <c r="AH349" s="113">
        <v>0</v>
      </c>
      <c r="AI349" s="113">
        <v>0</v>
      </c>
      <c r="AJ349" s="113">
        <v>0</v>
      </c>
      <c r="AK349" s="113">
        <v>0</v>
      </c>
      <c r="AL349" s="113">
        <v>0</v>
      </c>
      <c r="AM349" s="113">
        <f t="shared" si="5"/>
        <v>0</v>
      </c>
      <c r="AP349" s="70"/>
    </row>
    <row r="350" spans="1:42" ht="33" customHeight="1">
      <c r="A350" s="87">
        <v>1263</v>
      </c>
      <c r="B350" s="88" t="s">
        <v>980</v>
      </c>
      <c r="C350" s="115" t="s">
        <v>1397</v>
      </c>
      <c r="D350" s="113">
        <v>0</v>
      </c>
      <c r="E350" s="113">
        <v>0</v>
      </c>
      <c r="F350" s="113">
        <v>0</v>
      </c>
      <c r="G350" s="113">
        <v>0</v>
      </c>
      <c r="H350" s="113">
        <v>0</v>
      </c>
      <c r="I350" s="113">
        <v>0</v>
      </c>
      <c r="J350" s="113">
        <v>0</v>
      </c>
      <c r="K350" s="113">
        <v>0</v>
      </c>
      <c r="L350" s="113">
        <v>0</v>
      </c>
      <c r="M350" s="113">
        <v>0</v>
      </c>
      <c r="N350" s="113">
        <v>0</v>
      </c>
      <c r="O350" s="113">
        <v>0</v>
      </c>
      <c r="P350" s="113">
        <v>0</v>
      </c>
      <c r="Q350" s="113">
        <v>0</v>
      </c>
      <c r="R350" s="113">
        <v>0</v>
      </c>
      <c r="S350" s="113">
        <v>0</v>
      </c>
      <c r="T350" s="113">
        <v>0</v>
      </c>
      <c r="U350" s="113">
        <v>0</v>
      </c>
      <c r="V350" s="113">
        <v>0</v>
      </c>
      <c r="W350" s="113">
        <v>0</v>
      </c>
      <c r="X350" s="113">
        <v>0</v>
      </c>
      <c r="Y350" s="113">
        <v>0</v>
      </c>
      <c r="Z350" s="113">
        <v>0</v>
      </c>
      <c r="AA350" s="113">
        <v>0</v>
      </c>
      <c r="AB350" s="113">
        <v>0</v>
      </c>
      <c r="AC350" s="113">
        <v>0</v>
      </c>
      <c r="AD350" s="113">
        <v>0</v>
      </c>
      <c r="AE350" s="113">
        <v>0</v>
      </c>
      <c r="AF350" s="113">
        <v>0</v>
      </c>
      <c r="AG350" s="113">
        <v>0</v>
      </c>
      <c r="AH350" s="113">
        <v>0</v>
      </c>
      <c r="AI350" s="113">
        <v>0</v>
      </c>
      <c r="AJ350" s="113">
        <v>0</v>
      </c>
      <c r="AK350" s="113">
        <v>0</v>
      </c>
      <c r="AL350" s="113">
        <v>0</v>
      </c>
      <c r="AM350" s="113">
        <f t="shared" si="5"/>
        <v>0</v>
      </c>
      <c r="AP350" s="70"/>
    </row>
    <row r="351" spans="1:42" ht="33" customHeight="1">
      <c r="A351" s="87">
        <v>1264</v>
      </c>
      <c r="B351" s="88" t="s">
        <v>981</v>
      </c>
      <c r="C351" s="115" t="s">
        <v>1397</v>
      </c>
      <c r="D351" s="113">
        <v>0</v>
      </c>
      <c r="E351" s="113">
        <v>0</v>
      </c>
      <c r="F351" s="113">
        <v>0</v>
      </c>
      <c r="G351" s="113">
        <v>0</v>
      </c>
      <c r="H351" s="113">
        <v>0</v>
      </c>
      <c r="I351" s="113">
        <v>0</v>
      </c>
      <c r="J351" s="113">
        <v>0</v>
      </c>
      <c r="K351" s="113">
        <v>0</v>
      </c>
      <c r="L351" s="113">
        <v>0</v>
      </c>
      <c r="M351" s="113">
        <v>0</v>
      </c>
      <c r="N351" s="113">
        <v>0</v>
      </c>
      <c r="O351" s="113">
        <v>0</v>
      </c>
      <c r="P351" s="113">
        <v>0</v>
      </c>
      <c r="Q351" s="113">
        <v>0</v>
      </c>
      <c r="R351" s="113">
        <v>0</v>
      </c>
      <c r="S351" s="113">
        <v>0</v>
      </c>
      <c r="T351" s="113">
        <v>0</v>
      </c>
      <c r="U351" s="113">
        <v>0</v>
      </c>
      <c r="V351" s="113">
        <v>0</v>
      </c>
      <c r="W351" s="113">
        <v>0</v>
      </c>
      <c r="X351" s="113">
        <v>0</v>
      </c>
      <c r="Y351" s="113">
        <v>0</v>
      </c>
      <c r="Z351" s="113">
        <v>0</v>
      </c>
      <c r="AA351" s="113">
        <v>0</v>
      </c>
      <c r="AB351" s="113">
        <v>0</v>
      </c>
      <c r="AC351" s="113">
        <v>0</v>
      </c>
      <c r="AD351" s="113">
        <v>0</v>
      </c>
      <c r="AE351" s="113">
        <v>0</v>
      </c>
      <c r="AF351" s="113">
        <v>0</v>
      </c>
      <c r="AG351" s="113">
        <v>0</v>
      </c>
      <c r="AH351" s="113">
        <v>0</v>
      </c>
      <c r="AI351" s="113">
        <v>0</v>
      </c>
      <c r="AJ351" s="113">
        <v>0</v>
      </c>
      <c r="AK351" s="113">
        <v>0</v>
      </c>
      <c r="AL351" s="113">
        <v>0</v>
      </c>
      <c r="AM351" s="113">
        <f t="shared" si="5"/>
        <v>0</v>
      </c>
      <c r="AP351" s="70"/>
    </row>
    <row r="352" spans="1:42" ht="33" customHeight="1">
      <c r="A352" s="87">
        <v>1265</v>
      </c>
      <c r="B352" s="88" t="s">
        <v>982</v>
      </c>
      <c r="C352" s="115" t="s">
        <v>1397</v>
      </c>
      <c r="D352" s="113">
        <v>0</v>
      </c>
      <c r="E352" s="113">
        <v>0</v>
      </c>
      <c r="F352" s="113">
        <v>0</v>
      </c>
      <c r="G352" s="113">
        <v>0</v>
      </c>
      <c r="H352" s="113">
        <v>0</v>
      </c>
      <c r="I352" s="113">
        <v>0</v>
      </c>
      <c r="J352" s="113">
        <v>0</v>
      </c>
      <c r="K352" s="113">
        <v>0</v>
      </c>
      <c r="L352" s="113">
        <v>0</v>
      </c>
      <c r="M352" s="113">
        <v>0</v>
      </c>
      <c r="N352" s="113">
        <v>0</v>
      </c>
      <c r="O352" s="113">
        <v>0</v>
      </c>
      <c r="P352" s="113">
        <v>0</v>
      </c>
      <c r="Q352" s="113">
        <v>0</v>
      </c>
      <c r="R352" s="113">
        <v>0</v>
      </c>
      <c r="S352" s="113">
        <v>0</v>
      </c>
      <c r="T352" s="113">
        <v>0</v>
      </c>
      <c r="U352" s="113">
        <v>0</v>
      </c>
      <c r="V352" s="113">
        <v>0</v>
      </c>
      <c r="W352" s="113">
        <v>0</v>
      </c>
      <c r="X352" s="113">
        <v>0</v>
      </c>
      <c r="Y352" s="113">
        <v>0</v>
      </c>
      <c r="Z352" s="113">
        <v>0</v>
      </c>
      <c r="AA352" s="113">
        <v>0</v>
      </c>
      <c r="AB352" s="113">
        <v>0</v>
      </c>
      <c r="AC352" s="113">
        <v>0</v>
      </c>
      <c r="AD352" s="113">
        <v>0</v>
      </c>
      <c r="AE352" s="113">
        <v>0</v>
      </c>
      <c r="AF352" s="113">
        <v>0</v>
      </c>
      <c r="AG352" s="113">
        <v>0</v>
      </c>
      <c r="AH352" s="113">
        <v>0</v>
      </c>
      <c r="AI352" s="113">
        <v>0</v>
      </c>
      <c r="AJ352" s="113">
        <v>0</v>
      </c>
      <c r="AK352" s="113">
        <v>0</v>
      </c>
      <c r="AL352" s="113">
        <v>0</v>
      </c>
      <c r="AM352" s="113">
        <f t="shared" si="5"/>
        <v>0</v>
      </c>
      <c r="AP352" s="70"/>
    </row>
    <row r="353" spans="1:42" ht="33" customHeight="1">
      <c r="A353" s="87">
        <v>1266</v>
      </c>
      <c r="B353" s="88" t="s">
        <v>983</v>
      </c>
      <c r="C353" s="115" t="s">
        <v>1397</v>
      </c>
      <c r="D353" s="113">
        <v>0</v>
      </c>
      <c r="E353" s="113">
        <v>0</v>
      </c>
      <c r="F353" s="113">
        <v>0</v>
      </c>
      <c r="G353" s="113">
        <v>0</v>
      </c>
      <c r="H353" s="113">
        <v>0</v>
      </c>
      <c r="I353" s="113">
        <v>0</v>
      </c>
      <c r="J353" s="113">
        <v>0</v>
      </c>
      <c r="K353" s="113">
        <v>0</v>
      </c>
      <c r="L353" s="113">
        <v>0</v>
      </c>
      <c r="M353" s="113">
        <v>0</v>
      </c>
      <c r="N353" s="113">
        <v>0</v>
      </c>
      <c r="O353" s="113">
        <v>0</v>
      </c>
      <c r="P353" s="113">
        <v>0</v>
      </c>
      <c r="Q353" s="113">
        <v>0</v>
      </c>
      <c r="R353" s="113">
        <v>0</v>
      </c>
      <c r="S353" s="113">
        <v>0</v>
      </c>
      <c r="T353" s="113">
        <v>0</v>
      </c>
      <c r="U353" s="113">
        <v>0</v>
      </c>
      <c r="V353" s="113">
        <v>0</v>
      </c>
      <c r="W353" s="113">
        <v>0</v>
      </c>
      <c r="X353" s="113">
        <v>0</v>
      </c>
      <c r="Y353" s="113">
        <v>0</v>
      </c>
      <c r="Z353" s="113">
        <v>0</v>
      </c>
      <c r="AA353" s="113">
        <v>0</v>
      </c>
      <c r="AB353" s="113">
        <v>0</v>
      </c>
      <c r="AC353" s="113">
        <v>0</v>
      </c>
      <c r="AD353" s="113">
        <v>0</v>
      </c>
      <c r="AE353" s="113">
        <v>0</v>
      </c>
      <c r="AF353" s="113">
        <v>0</v>
      </c>
      <c r="AG353" s="113">
        <v>0</v>
      </c>
      <c r="AH353" s="113">
        <v>0</v>
      </c>
      <c r="AI353" s="113">
        <v>0</v>
      </c>
      <c r="AJ353" s="113">
        <v>0</v>
      </c>
      <c r="AK353" s="113">
        <v>0</v>
      </c>
      <c r="AL353" s="113">
        <v>0</v>
      </c>
      <c r="AM353" s="113">
        <f t="shared" si="5"/>
        <v>0</v>
      </c>
      <c r="AP353" s="70"/>
    </row>
    <row r="354" spans="1:42" ht="33" customHeight="1">
      <c r="A354" s="87">
        <v>1267</v>
      </c>
      <c r="B354" s="88" t="s">
        <v>984</v>
      </c>
      <c r="C354" s="115" t="s">
        <v>1397</v>
      </c>
      <c r="D354" s="113">
        <v>0</v>
      </c>
      <c r="E354" s="113">
        <v>0</v>
      </c>
      <c r="F354" s="113">
        <v>0</v>
      </c>
      <c r="G354" s="113">
        <v>0</v>
      </c>
      <c r="H354" s="113">
        <v>0</v>
      </c>
      <c r="I354" s="113">
        <v>0</v>
      </c>
      <c r="J354" s="113">
        <v>0</v>
      </c>
      <c r="K354" s="113">
        <v>0</v>
      </c>
      <c r="L354" s="113">
        <v>0</v>
      </c>
      <c r="M354" s="113">
        <v>0</v>
      </c>
      <c r="N354" s="113">
        <v>0</v>
      </c>
      <c r="O354" s="113">
        <v>0</v>
      </c>
      <c r="P354" s="113">
        <v>0</v>
      </c>
      <c r="Q354" s="113">
        <v>0</v>
      </c>
      <c r="R354" s="113">
        <v>0</v>
      </c>
      <c r="S354" s="113">
        <v>0</v>
      </c>
      <c r="T354" s="113">
        <v>0</v>
      </c>
      <c r="U354" s="113">
        <v>0</v>
      </c>
      <c r="V354" s="113">
        <v>0</v>
      </c>
      <c r="W354" s="113">
        <v>0</v>
      </c>
      <c r="X354" s="113">
        <v>0</v>
      </c>
      <c r="Y354" s="113">
        <v>0</v>
      </c>
      <c r="Z354" s="113">
        <v>0</v>
      </c>
      <c r="AA354" s="113">
        <v>0</v>
      </c>
      <c r="AB354" s="113">
        <v>0</v>
      </c>
      <c r="AC354" s="113">
        <v>0</v>
      </c>
      <c r="AD354" s="113">
        <v>0</v>
      </c>
      <c r="AE354" s="113">
        <v>0</v>
      </c>
      <c r="AF354" s="113">
        <v>0</v>
      </c>
      <c r="AG354" s="113">
        <v>0</v>
      </c>
      <c r="AH354" s="113">
        <v>0</v>
      </c>
      <c r="AI354" s="113">
        <v>0</v>
      </c>
      <c r="AJ354" s="113">
        <v>0</v>
      </c>
      <c r="AK354" s="113">
        <v>0</v>
      </c>
      <c r="AL354" s="113">
        <v>0</v>
      </c>
      <c r="AM354" s="113">
        <f t="shared" si="5"/>
        <v>0</v>
      </c>
      <c r="AP354" s="70"/>
    </row>
    <row r="355" spans="1:42" ht="33" customHeight="1">
      <c r="A355" s="87">
        <v>1268</v>
      </c>
      <c r="B355" s="88" t="s">
        <v>985</v>
      </c>
      <c r="C355" s="115" t="s">
        <v>1397</v>
      </c>
      <c r="D355" s="113">
        <v>0</v>
      </c>
      <c r="E355" s="113">
        <v>0</v>
      </c>
      <c r="F355" s="113">
        <v>0</v>
      </c>
      <c r="G355" s="113">
        <v>0</v>
      </c>
      <c r="H355" s="113">
        <v>0</v>
      </c>
      <c r="I355" s="113">
        <v>0</v>
      </c>
      <c r="J355" s="113">
        <v>0</v>
      </c>
      <c r="K355" s="113">
        <v>0</v>
      </c>
      <c r="L355" s="113">
        <v>0</v>
      </c>
      <c r="M355" s="113">
        <v>0</v>
      </c>
      <c r="N355" s="113">
        <v>0</v>
      </c>
      <c r="O355" s="113">
        <v>0</v>
      </c>
      <c r="P355" s="113">
        <v>0</v>
      </c>
      <c r="Q355" s="113">
        <v>0</v>
      </c>
      <c r="R355" s="113">
        <v>0</v>
      </c>
      <c r="S355" s="113">
        <v>0</v>
      </c>
      <c r="T355" s="113">
        <v>0</v>
      </c>
      <c r="U355" s="113">
        <v>0</v>
      </c>
      <c r="V355" s="113">
        <v>0</v>
      </c>
      <c r="W355" s="113">
        <v>0</v>
      </c>
      <c r="X355" s="113">
        <v>0</v>
      </c>
      <c r="Y355" s="113">
        <v>0</v>
      </c>
      <c r="Z355" s="113">
        <v>0</v>
      </c>
      <c r="AA355" s="113">
        <v>0</v>
      </c>
      <c r="AB355" s="113">
        <v>0</v>
      </c>
      <c r="AC355" s="113">
        <v>0</v>
      </c>
      <c r="AD355" s="113">
        <v>0</v>
      </c>
      <c r="AE355" s="113">
        <v>0</v>
      </c>
      <c r="AF355" s="113">
        <v>0</v>
      </c>
      <c r="AG355" s="113">
        <v>0</v>
      </c>
      <c r="AH355" s="113">
        <v>0</v>
      </c>
      <c r="AI355" s="113">
        <v>0</v>
      </c>
      <c r="AJ355" s="113">
        <v>0</v>
      </c>
      <c r="AK355" s="113">
        <v>0</v>
      </c>
      <c r="AL355" s="113">
        <v>0</v>
      </c>
      <c r="AM355" s="113">
        <f t="shared" si="5"/>
        <v>0</v>
      </c>
      <c r="AP355" s="70"/>
    </row>
    <row r="356" spans="1:42" ht="33" customHeight="1">
      <c r="A356" s="87">
        <v>1269</v>
      </c>
      <c r="B356" s="88" t="s">
        <v>986</v>
      </c>
      <c r="C356" s="115" t="s">
        <v>1397</v>
      </c>
      <c r="D356" s="113">
        <v>0</v>
      </c>
      <c r="E356" s="113">
        <v>0</v>
      </c>
      <c r="F356" s="113">
        <v>0</v>
      </c>
      <c r="G356" s="113">
        <v>0</v>
      </c>
      <c r="H356" s="113">
        <v>0</v>
      </c>
      <c r="I356" s="113">
        <v>0</v>
      </c>
      <c r="J356" s="113">
        <v>0</v>
      </c>
      <c r="K356" s="113">
        <v>0</v>
      </c>
      <c r="L356" s="113">
        <v>0</v>
      </c>
      <c r="M356" s="113">
        <v>0</v>
      </c>
      <c r="N356" s="113">
        <v>0</v>
      </c>
      <c r="O356" s="113">
        <v>0</v>
      </c>
      <c r="P356" s="113">
        <v>0</v>
      </c>
      <c r="Q356" s="113">
        <v>0</v>
      </c>
      <c r="R356" s="113">
        <v>0</v>
      </c>
      <c r="S356" s="113">
        <v>0</v>
      </c>
      <c r="T356" s="113">
        <v>0</v>
      </c>
      <c r="U356" s="113">
        <v>0</v>
      </c>
      <c r="V356" s="113">
        <v>0</v>
      </c>
      <c r="W356" s="113">
        <v>0</v>
      </c>
      <c r="X356" s="113">
        <v>0</v>
      </c>
      <c r="Y356" s="113">
        <v>0</v>
      </c>
      <c r="Z356" s="113">
        <v>0</v>
      </c>
      <c r="AA356" s="113">
        <v>0</v>
      </c>
      <c r="AB356" s="113">
        <v>0</v>
      </c>
      <c r="AC356" s="113">
        <v>0</v>
      </c>
      <c r="AD356" s="113">
        <v>0</v>
      </c>
      <c r="AE356" s="113">
        <v>0</v>
      </c>
      <c r="AF356" s="113">
        <v>0</v>
      </c>
      <c r="AG356" s="113">
        <v>0</v>
      </c>
      <c r="AH356" s="113">
        <v>0</v>
      </c>
      <c r="AI356" s="113">
        <v>0</v>
      </c>
      <c r="AJ356" s="113">
        <v>0</v>
      </c>
      <c r="AK356" s="113">
        <v>0</v>
      </c>
      <c r="AL356" s="113">
        <v>0</v>
      </c>
      <c r="AM356" s="113">
        <f t="shared" si="5"/>
        <v>0</v>
      </c>
      <c r="AP356" s="70"/>
    </row>
    <row r="357" spans="1:42" ht="33" customHeight="1">
      <c r="A357" s="87">
        <v>1270</v>
      </c>
      <c r="B357" s="88" t="s">
        <v>987</v>
      </c>
      <c r="C357" s="115" t="s">
        <v>1397</v>
      </c>
      <c r="D357" s="113">
        <v>0</v>
      </c>
      <c r="E357" s="113">
        <v>0</v>
      </c>
      <c r="F357" s="113">
        <v>0</v>
      </c>
      <c r="G357" s="113">
        <v>0</v>
      </c>
      <c r="H357" s="113">
        <v>0</v>
      </c>
      <c r="I357" s="113">
        <v>0</v>
      </c>
      <c r="J357" s="113">
        <v>0</v>
      </c>
      <c r="K357" s="113">
        <v>0</v>
      </c>
      <c r="L357" s="113">
        <v>0</v>
      </c>
      <c r="M357" s="113">
        <v>0</v>
      </c>
      <c r="N357" s="113">
        <v>0</v>
      </c>
      <c r="O357" s="113">
        <v>0</v>
      </c>
      <c r="P357" s="113">
        <v>0</v>
      </c>
      <c r="Q357" s="113">
        <v>0</v>
      </c>
      <c r="R357" s="113">
        <v>0</v>
      </c>
      <c r="S357" s="113">
        <v>0</v>
      </c>
      <c r="T357" s="113">
        <v>0</v>
      </c>
      <c r="U357" s="113">
        <v>0</v>
      </c>
      <c r="V357" s="113">
        <v>0</v>
      </c>
      <c r="W357" s="113">
        <v>0</v>
      </c>
      <c r="X357" s="113">
        <v>0</v>
      </c>
      <c r="Y357" s="113">
        <v>0</v>
      </c>
      <c r="Z357" s="113">
        <v>0</v>
      </c>
      <c r="AA357" s="113">
        <v>0</v>
      </c>
      <c r="AB357" s="113">
        <v>0</v>
      </c>
      <c r="AC357" s="113">
        <v>0</v>
      </c>
      <c r="AD357" s="113">
        <v>0</v>
      </c>
      <c r="AE357" s="113">
        <v>0</v>
      </c>
      <c r="AF357" s="113">
        <v>0</v>
      </c>
      <c r="AG357" s="113">
        <v>0</v>
      </c>
      <c r="AH357" s="113">
        <v>0</v>
      </c>
      <c r="AI357" s="113">
        <v>0</v>
      </c>
      <c r="AJ357" s="113">
        <v>0</v>
      </c>
      <c r="AK357" s="113">
        <v>0</v>
      </c>
      <c r="AL357" s="113">
        <v>0</v>
      </c>
      <c r="AM357" s="113">
        <f t="shared" si="5"/>
        <v>0</v>
      </c>
      <c r="AP357" s="70"/>
    </row>
    <row r="358" spans="1:42" ht="33" customHeight="1">
      <c r="A358" s="87">
        <v>1271</v>
      </c>
      <c r="B358" s="88" t="s">
        <v>988</v>
      </c>
      <c r="C358" s="115" t="s">
        <v>1397</v>
      </c>
      <c r="D358" s="113">
        <v>0</v>
      </c>
      <c r="E358" s="113">
        <v>0</v>
      </c>
      <c r="F358" s="113">
        <v>0</v>
      </c>
      <c r="G358" s="113">
        <v>0</v>
      </c>
      <c r="H358" s="113">
        <v>0</v>
      </c>
      <c r="I358" s="113">
        <v>0</v>
      </c>
      <c r="J358" s="113">
        <v>0</v>
      </c>
      <c r="K358" s="113">
        <v>0</v>
      </c>
      <c r="L358" s="113">
        <v>0</v>
      </c>
      <c r="M358" s="113">
        <v>0</v>
      </c>
      <c r="N358" s="113">
        <v>0</v>
      </c>
      <c r="O358" s="113">
        <v>0</v>
      </c>
      <c r="P358" s="113">
        <v>0</v>
      </c>
      <c r="Q358" s="113">
        <v>0</v>
      </c>
      <c r="R358" s="113">
        <v>0</v>
      </c>
      <c r="S358" s="113">
        <v>0</v>
      </c>
      <c r="T358" s="113">
        <v>0</v>
      </c>
      <c r="U358" s="113">
        <v>0</v>
      </c>
      <c r="V358" s="113">
        <v>0</v>
      </c>
      <c r="W358" s="113">
        <v>0</v>
      </c>
      <c r="X358" s="113">
        <v>0</v>
      </c>
      <c r="Y358" s="113">
        <v>0</v>
      </c>
      <c r="Z358" s="113">
        <v>0</v>
      </c>
      <c r="AA358" s="113">
        <v>0</v>
      </c>
      <c r="AB358" s="113">
        <v>0</v>
      </c>
      <c r="AC358" s="113">
        <v>0</v>
      </c>
      <c r="AD358" s="113">
        <v>0</v>
      </c>
      <c r="AE358" s="113">
        <v>0</v>
      </c>
      <c r="AF358" s="113">
        <v>0</v>
      </c>
      <c r="AG358" s="113">
        <v>0</v>
      </c>
      <c r="AH358" s="113">
        <v>0</v>
      </c>
      <c r="AI358" s="113">
        <v>0</v>
      </c>
      <c r="AJ358" s="113">
        <v>0</v>
      </c>
      <c r="AK358" s="113">
        <v>0</v>
      </c>
      <c r="AL358" s="113">
        <v>0</v>
      </c>
      <c r="AM358" s="113">
        <f t="shared" si="5"/>
        <v>0</v>
      </c>
      <c r="AP358" s="70"/>
    </row>
    <row r="359" spans="1:42" ht="33" customHeight="1">
      <c r="A359" s="87">
        <v>1272</v>
      </c>
      <c r="B359" s="88" t="s">
        <v>989</v>
      </c>
      <c r="C359" s="115" t="s">
        <v>1397</v>
      </c>
      <c r="D359" s="113">
        <v>0</v>
      </c>
      <c r="E359" s="113">
        <v>0</v>
      </c>
      <c r="F359" s="113">
        <v>0</v>
      </c>
      <c r="G359" s="113">
        <v>0</v>
      </c>
      <c r="H359" s="113">
        <v>0</v>
      </c>
      <c r="I359" s="113">
        <v>0</v>
      </c>
      <c r="J359" s="113">
        <v>0</v>
      </c>
      <c r="K359" s="113">
        <v>0</v>
      </c>
      <c r="L359" s="113">
        <v>0</v>
      </c>
      <c r="M359" s="113">
        <v>0</v>
      </c>
      <c r="N359" s="113">
        <v>0</v>
      </c>
      <c r="O359" s="113">
        <v>0</v>
      </c>
      <c r="P359" s="113">
        <v>0</v>
      </c>
      <c r="Q359" s="113">
        <v>0</v>
      </c>
      <c r="R359" s="113">
        <v>0</v>
      </c>
      <c r="S359" s="113">
        <v>0</v>
      </c>
      <c r="T359" s="113">
        <v>0</v>
      </c>
      <c r="U359" s="113">
        <v>0</v>
      </c>
      <c r="V359" s="113">
        <v>0</v>
      </c>
      <c r="W359" s="113">
        <v>0</v>
      </c>
      <c r="X359" s="113">
        <v>0</v>
      </c>
      <c r="Y359" s="113">
        <v>0</v>
      </c>
      <c r="Z359" s="113">
        <v>0</v>
      </c>
      <c r="AA359" s="113">
        <v>0</v>
      </c>
      <c r="AB359" s="113">
        <v>0</v>
      </c>
      <c r="AC359" s="113">
        <v>0</v>
      </c>
      <c r="AD359" s="113">
        <v>0</v>
      </c>
      <c r="AE359" s="113">
        <v>0</v>
      </c>
      <c r="AF359" s="113">
        <v>0</v>
      </c>
      <c r="AG359" s="113">
        <v>0</v>
      </c>
      <c r="AH359" s="113">
        <v>0</v>
      </c>
      <c r="AI359" s="113">
        <v>0</v>
      </c>
      <c r="AJ359" s="113">
        <v>0</v>
      </c>
      <c r="AK359" s="113">
        <v>0</v>
      </c>
      <c r="AL359" s="113">
        <v>0</v>
      </c>
      <c r="AM359" s="113">
        <f t="shared" si="5"/>
        <v>0</v>
      </c>
      <c r="AP359" s="70"/>
    </row>
    <row r="360" spans="1:42" ht="33" customHeight="1">
      <c r="A360" s="87">
        <v>1273</v>
      </c>
      <c r="B360" s="88" t="s">
        <v>990</v>
      </c>
      <c r="C360" s="115" t="s">
        <v>1397</v>
      </c>
      <c r="D360" s="113">
        <v>0</v>
      </c>
      <c r="E360" s="113">
        <v>0</v>
      </c>
      <c r="F360" s="113">
        <v>0</v>
      </c>
      <c r="G360" s="113">
        <v>0</v>
      </c>
      <c r="H360" s="113">
        <v>0</v>
      </c>
      <c r="I360" s="113">
        <v>0</v>
      </c>
      <c r="J360" s="113">
        <v>0</v>
      </c>
      <c r="K360" s="113">
        <v>0</v>
      </c>
      <c r="L360" s="113">
        <v>0</v>
      </c>
      <c r="M360" s="113">
        <v>0</v>
      </c>
      <c r="N360" s="113">
        <v>0</v>
      </c>
      <c r="O360" s="113">
        <v>0</v>
      </c>
      <c r="P360" s="113">
        <v>0</v>
      </c>
      <c r="Q360" s="113">
        <v>0</v>
      </c>
      <c r="R360" s="113">
        <v>0</v>
      </c>
      <c r="S360" s="113">
        <v>0</v>
      </c>
      <c r="T360" s="113">
        <v>0</v>
      </c>
      <c r="U360" s="113">
        <v>0</v>
      </c>
      <c r="V360" s="113">
        <v>0</v>
      </c>
      <c r="W360" s="113">
        <v>0</v>
      </c>
      <c r="X360" s="113">
        <v>0</v>
      </c>
      <c r="Y360" s="113">
        <v>0</v>
      </c>
      <c r="Z360" s="113">
        <v>0</v>
      </c>
      <c r="AA360" s="113">
        <v>0</v>
      </c>
      <c r="AB360" s="113">
        <v>0</v>
      </c>
      <c r="AC360" s="113">
        <v>0</v>
      </c>
      <c r="AD360" s="113">
        <v>0</v>
      </c>
      <c r="AE360" s="113">
        <v>0</v>
      </c>
      <c r="AF360" s="113">
        <v>0</v>
      </c>
      <c r="AG360" s="113">
        <v>0</v>
      </c>
      <c r="AH360" s="113">
        <v>0</v>
      </c>
      <c r="AI360" s="113">
        <v>0</v>
      </c>
      <c r="AJ360" s="113">
        <v>0</v>
      </c>
      <c r="AK360" s="113">
        <v>0</v>
      </c>
      <c r="AL360" s="113">
        <v>0</v>
      </c>
      <c r="AM360" s="113">
        <f t="shared" si="5"/>
        <v>0</v>
      </c>
      <c r="AP360" s="70"/>
    </row>
    <row r="361" spans="1:42" ht="33" customHeight="1">
      <c r="A361" s="87">
        <v>1274</v>
      </c>
      <c r="B361" s="88" t="s">
        <v>991</v>
      </c>
      <c r="C361" s="115" t="s">
        <v>1397</v>
      </c>
      <c r="D361" s="113">
        <v>0</v>
      </c>
      <c r="E361" s="113">
        <v>0</v>
      </c>
      <c r="F361" s="113">
        <v>0</v>
      </c>
      <c r="G361" s="113">
        <v>0</v>
      </c>
      <c r="H361" s="113">
        <v>0</v>
      </c>
      <c r="I361" s="113">
        <v>0</v>
      </c>
      <c r="J361" s="113">
        <v>0</v>
      </c>
      <c r="K361" s="113">
        <v>0</v>
      </c>
      <c r="L361" s="113">
        <v>0</v>
      </c>
      <c r="M361" s="113">
        <v>0</v>
      </c>
      <c r="N361" s="113">
        <v>0</v>
      </c>
      <c r="O361" s="113">
        <v>0</v>
      </c>
      <c r="P361" s="113">
        <v>0</v>
      </c>
      <c r="Q361" s="113">
        <v>0</v>
      </c>
      <c r="R361" s="113">
        <v>0</v>
      </c>
      <c r="S361" s="113">
        <v>0</v>
      </c>
      <c r="T361" s="113">
        <v>0</v>
      </c>
      <c r="U361" s="113">
        <v>0</v>
      </c>
      <c r="V361" s="113">
        <v>0</v>
      </c>
      <c r="W361" s="113">
        <v>0</v>
      </c>
      <c r="X361" s="113">
        <v>0</v>
      </c>
      <c r="Y361" s="113">
        <v>0</v>
      </c>
      <c r="Z361" s="113">
        <v>0</v>
      </c>
      <c r="AA361" s="113">
        <v>0</v>
      </c>
      <c r="AB361" s="113">
        <v>0</v>
      </c>
      <c r="AC361" s="113">
        <v>0</v>
      </c>
      <c r="AD361" s="113">
        <v>0</v>
      </c>
      <c r="AE361" s="113">
        <v>0</v>
      </c>
      <c r="AF361" s="113">
        <v>0</v>
      </c>
      <c r="AG361" s="113">
        <v>0</v>
      </c>
      <c r="AH361" s="113">
        <v>0</v>
      </c>
      <c r="AI361" s="113">
        <v>0</v>
      </c>
      <c r="AJ361" s="113">
        <v>0</v>
      </c>
      <c r="AK361" s="113">
        <v>0</v>
      </c>
      <c r="AL361" s="113">
        <v>0</v>
      </c>
      <c r="AM361" s="113">
        <f t="shared" si="5"/>
        <v>0</v>
      </c>
      <c r="AP361" s="70"/>
    </row>
    <row r="362" spans="1:42" ht="33" customHeight="1">
      <c r="A362" s="87">
        <v>1275</v>
      </c>
      <c r="B362" s="88" t="s">
        <v>992</v>
      </c>
      <c r="C362" s="115" t="s">
        <v>1397</v>
      </c>
      <c r="D362" s="113">
        <v>0</v>
      </c>
      <c r="E362" s="113">
        <v>0</v>
      </c>
      <c r="F362" s="113">
        <v>0</v>
      </c>
      <c r="G362" s="113">
        <v>0</v>
      </c>
      <c r="H362" s="113">
        <v>0</v>
      </c>
      <c r="I362" s="113">
        <v>0</v>
      </c>
      <c r="J362" s="113">
        <v>0</v>
      </c>
      <c r="K362" s="113">
        <v>0</v>
      </c>
      <c r="L362" s="113">
        <v>0</v>
      </c>
      <c r="M362" s="113">
        <v>0</v>
      </c>
      <c r="N362" s="113">
        <v>0</v>
      </c>
      <c r="O362" s="113">
        <v>0</v>
      </c>
      <c r="P362" s="113">
        <v>0</v>
      </c>
      <c r="Q362" s="113">
        <v>0</v>
      </c>
      <c r="R362" s="113">
        <v>0</v>
      </c>
      <c r="S362" s="113">
        <v>0</v>
      </c>
      <c r="T362" s="113">
        <v>0</v>
      </c>
      <c r="U362" s="113">
        <v>0</v>
      </c>
      <c r="V362" s="113">
        <v>0</v>
      </c>
      <c r="W362" s="113">
        <v>0</v>
      </c>
      <c r="X362" s="113">
        <v>0</v>
      </c>
      <c r="Y362" s="113">
        <v>0</v>
      </c>
      <c r="Z362" s="113">
        <v>0</v>
      </c>
      <c r="AA362" s="113">
        <v>0</v>
      </c>
      <c r="AB362" s="113">
        <v>0</v>
      </c>
      <c r="AC362" s="113">
        <v>0</v>
      </c>
      <c r="AD362" s="113">
        <v>0</v>
      </c>
      <c r="AE362" s="113">
        <v>0</v>
      </c>
      <c r="AF362" s="113">
        <v>0</v>
      </c>
      <c r="AG362" s="113">
        <v>0</v>
      </c>
      <c r="AH362" s="113">
        <v>0</v>
      </c>
      <c r="AI362" s="113">
        <v>0</v>
      </c>
      <c r="AJ362" s="113">
        <v>0</v>
      </c>
      <c r="AK362" s="113">
        <v>0</v>
      </c>
      <c r="AL362" s="113">
        <v>0</v>
      </c>
      <c r="AM362" s="113">
        <f t="shared" si="5"/>
        <v>0</v>
      </c>
      <c r="AP362" s="70"/>
    </row>
    <row r="363" spans="1:42" ht="33" customHeight="1">
      <c r="A363" s="87">
        <v>1276</v>
      </c>
      <c r="B363" s="88" t="s">
        <v>993</v>
      </c>
      <c r="C363" s="115" t="s">
        <v>1397</v>
      </c>
      <c r="D363" s="113">
        <v>0</v>
      </c>
      <c r="E363" s="113">
        <v>0</v>
      </c>
      <c r="F363" s="113">
        <v>0</v>
      </c>
      <c r="G363" s="113">
        <v>0</v>
      </c>
      <c r="H363" s="113">
        <v>0</v>
      </c>
      <c r="I363" s="113">
        <v>0</v>
      </c>
      <c r="J363" s="113">
        <v>0</v>
      </c>
      <c r="K363" s="113">
        <v>0</v>
      </c>
      <c r="L363" s="113">
        <v>0</v>
      </c>
      <c r="M363" s="113">
        <v>0</v>
      </c>
      <c r="N363" s="113">
        <v>0</v>
      </c>
      <c r="O363" s="113">
        <v>0</v>
      </c>
      <c r="P363" s="113">
        <v>0</v>
      </c>
      <c r="Q363" s="113">
        <v>0</v>
      </c>
      <c r="R363" s="113">
        <v>0</v>
      </c>
      <c r="S363" s="113">
        <v>0</v>
      </c>
      <c r="T363" s="113">
        <v>0</v>
      </c>
      <c r="U363" s="113">
        <v>0</v>
      </c>
      <c r="V363" s="113">
        <v>0</v>
      </c>
      <c r="W363" s="113">
        <v>0</v>
      </c>
      <c r="X363" s="113">
        <v>0</v>
      </c>
      <c r="Y363" s="113">
        <v>0</v>
      </c>
      <c r="Z363" s="113">
        <v>0</v>
      </c>
      <c r="AA363" s="113">
        <v>0</v>
      </c>
      <c r="AB363" s="113">
        <v>0</v>
      </c>
      <c r="AC363" s="113">
        <v>0</v>
      </c>
      <c r="AD363" s="113">
        <v>0</v>
      </c>
      <c r="AE363" s="113">
        <v>0</v>
      </c>
      <c r="AF363" s="113">
        <v>0</v>
      </c>
      <c r="AG363" s="113">
        <v>0</v>
      </c>
      <c r="AH363" s="113">
        <v>0</v>
      </c>
      <c r="AI363" s="113">
        <v>0</v>
      </c>
      <c r="AJ363" s="113">
        <v>0</v>
      </c>
      <c r="AK363" s="113">
        <v>0</v>
      </c>
      <c r="AL363" s="113">
        <v>0</v>
      </c>
      <c r="AM363" s="113">
        <f t="shared" si="5"/>
        <v>0</v>
      </c>
      <c r="AP363" s="70"/>
    </row>
    <row r="364" spans="1:42" ht="33" customHeight="1">
      <c r="A364" s="87">
        <v>1277</v>
      </c>
      <c r="B364" s="88" t="s">
        <v>994</v>
      </c>
      <c r="C364" s="115" t="s">
        <v>1397</v>
      </c>
      <c r="D364" s="113">
        <v>0</v>
      </c>
      <c r="E364" s="113">
        <v>0</v>
      </c>
      <c r="F364" s="113">
        <v>0</v>
      </c>
      <c r="G364" s="113">
        <v>0</v>
      </c>
      <c r="H364" s="113">
        <v>0</v>
      </c>
      <c r="I364" s="113">
        <v>0</v>
      </c>
      <c r="J364" s="113">
        <v>0</v>
      </c>
      <c r="K364" s="113">
        <v>0</v>
      </c>
      <c r="L364" s="113">
        <v>0</v>
      </c>
      <c r="M364" s="113">
        <v>0</v>
      </c>
      <c r="N364" s="113">
        <v>0</v>
      </c>
      <c r="O364" s="113">
        <v>0</v>
      </c>
      <c r="P364" s="113">
        <v>0</v>
      </c>
      <c r="Q364" s="113">
        <v>0</v>
      </c>
      <c r="R364" s="113">
        <v>0</v>
      </c>
      <c r="S364" s="113">
        <v>0</v>
      </c>
      <c r="T364" s="113">
        <v>0</v>
      </c>
      <c r="U364" s="113">
        <v>0</v>
      </c>
      <c r="V364" s="113">
        <v>0</v>
      </c>
      <c r="W364" s="113">
        <v>0</v>
      </c>
      <c r="X364" s="113">
        <v>0</v>
      </c>
      <c r="Y364" s="113">
        <v>0</v>
      </c>
      <c r="Z364" s="113">
        <v>0</v>
      </c>
      <c r="AA364" s="113">
        <v>0</v>
      </c>
      <c r="AB364" s="113">
        <v>0</v>
      </c>
      <c r="AC364" s="113">
        <v>0</v>
      </c>
      <c r="AD364" s="113">
        <v>0</v>
      </c>
      <c r="AE364" s="113">
        <v>0</v>
      </c>
      <c r="AF364" s="113">
        <v>0</v>
      </c>
      <c r="AG364" s="113">
        <v>0</v>
      </c>
      <c r="AH364" s="113">
        <v>0</v>
      </c>
      <c r="AI364" s="113">
        <v>0</v>
      </c>
      <c r="AJ364" s="113">
        <v>0</v>
      </c>
      <c r="AK364" s="113">
        <v>0</v>
      </c>
      <c r="AL364" s="113">
        <v>0</v>
      </c>
      <c r="AM364" s="113">
        <f t="shared" si="5"/>
        <v>0</v>
      </c>
      <c r="AP364" s="70"/>
    </row>
    <row r="365" spans="1:42" ht="33" customHeight="1">
      <c r="A365" s="87">
        <v>1278</v>
      </c>
      <c r="B365" s="88" t="s">
        <v>995</v>
      </c>
      <c r="C365" s="115" t="s">
        <v>1397</v>
      </c>
      <c r="D365" s="113">
        <v>0</v>
      </c>
      <c r="E365" s="113">
        <v>0</v>
      </c>
      <c r="F365" s="113">
        <v>0</v>
      </c>
      <c r="G365" s="113">
        <v>0</v>
      </c>
      <c r="H365" s="113">
        <v>0</v>
      </c>
      <c r="I365" s="113">
        <v>0</v>
      </c>
      <c r="J365" s="113">
        <v>0</v>
      </c>
      <c r="K365" s="113">
        <v>0</v>
      </c>
      <c r="L365" s="113">
        <v>0</v>
      </c>
      <c r="M365" s="113">
        <v>0</v>
      </c>
      <c r="N365" s="113">
        <v>0</v>
      </c>
      <c r="O365" s="113">
        <v>0</v>
      </c>
      <c r="P365" s="113">
        <v>0</v>
      </c>
      <c r="Q365" s="113">
        <v>0</v>
      </c>
      <c r="R365" s="113">
        <v>0</v>
      </c>
      <c r="S365" s="113">
        <v>0</v>
      </c>
      <c r="T365" s="113">
        <v>0</v>
      </c>
      <c r="U365" s="113">
        <v>0</v>
      </c>
      <c r="V365" s="113">
        <v>0</v>
      </c>
      <c r="W365" s="113">
        <v>0</v>
      </c>
      <c r="X365" s="113">
        <v>0</v>
      </c>
      <c r="Y365" s="113">
        <v>0</v>
      </c>
      <c r="Z365" s="113">
        <v>0</v>
      </c>
      <c r="AA365" s="113">
        <v>0</v>
      </c>
      <c r="AB365" s="113">
        <v>0</v>
      </c>
      <c r="AC365" s="113">
        <v>0</v>
      </c>
      <c r="AD365" s="113">
        <v>0</v>
      </c>
      <c r="AE365" s="113">
        <v>0</v>
      </c>
      <c r="AF365" s="113">
        <v>0</v>
      </c>
      <c r="AG365" s="113">
        <v>0</v>
      </c>
      <c r="AH365" s="113">
        <v>0</v>
      </c>
      <c r="AI365" s="113">
        <v>0</v>
      </c>
      <c r="AJ365" s="113">
        <v>0</v>
      </c>
      <c r="AK365" s="113">
        <v>0</v>
      </c>
      <c r="AL365" s="113">
        <v>0</v>
      </c>
      <c r="AM365" s="113">
        <f t="shared" si="5"/>
        <v>0</v>
      </c>
      <c r="AP365" s="70"/>
    </row>
    <row r="366" spans="1:42" ht="33" customHeight="1">
      <c r="A366" s="87">
        <v>1279</v>
      </c>
      <c r="B366" s="88" t="s">
        <v>996</v>
      </c>
      <c r="C366" s="115" t="s">
        <v>1397</v>
      </c>
      <c r="D366" s="113">
        <v>0</v>
      </c>
      <c r="E366" s="113">
        <v>0</v>
      </c>
      <c r="F366" s="113">
        <v>0</v>
      </c>
      <c r="G366" s="113">
        <v>0</v>
      </c>
      <c r="H366" s="113">
        <v>0</v>
      </c>
      <c r="I366" s="113">
        <v>0</v>
      </c>
      <c r="J366" s="113">
        <v>0</v>
      </c>
      <c r="K366" s="113">
        <v>0</v>
      </c>
      <c r="L366" s="113">
        <v>0</v>
      </c>
      <c r="M366" s="113">
        <v>0</v>
      </c>
      <c r="N366" s="113">
        <v>0</v>
      </c>
      <c r="O366" s="113">
        <v>0</v>
      </c>
      <c r="P366" s="113">
        <v>0</v>
      </c>
      <c r="Q366" s="113">
        <v>0</v>
      </c>
      <c r="R366" s="113">
        <v>0</v>
      </c>
      <c r="S366" s="113">
        <v>0</v>
      </c>
      <c r="T366" s="113">
        <v>0</v>
      </c>
      <c r="U366" s="113">
        <v>0</v>
      </c>
      <c r="V366" s="113">
        <v>0</v>
      </c>
      <c r="W366" s="113">
        <v>0</v>
      </c>
      <c r="X366" s="113">
        <v>0</v>
      </c>
      <c r="Y366" s="113">
        <v>0</v>
      </c>
      <c r="Z366" s="113">
        <v>0</v>
      </c>
      <c r="AA366" s="113">
        <v>0</v>
      </c>
      <c r="AB366" s="113">
        <v>0</v>
      </c>
      <c r="AC366" s="113">
        <v>0</v>
      </c>
      <c r="AD366" s="113">
        <v>0</v>
      </c>
      <c r="AE366" s="113">
        <v>0</v>
      </c>
      <c r="AF366" s="113">
        <v>0</v>
      </c>
      <c r="AG366" s="113">
        <v>0</v>
      </c>
      <c r="AH366" s="113">
        <v>0</v>
      </c>
      <c r="AI366" s="113">
        <v>0</v>
      </c>
      <c r="AJ366" s="113">
        <v>0</v>
      </c>
      <c r="AK366" s="113">
        <v>0</v>
      </c>
      <c r="AL366" s="113">
        <v>0</v>
      </c>
      <c r="AM366" s="113">
        <f t="shared" si="5"/>
        <v>0</v>
      </c>
      <c r="AP366" s="70"/>
    </row>
    <row r="367" spans="1:42" ht="33" customHeight="1">
      <c r="A367" s="87">
        <v>1280</v>
      </c>
      <c r="B367" s="88" t="s">
        <v>997</v>
      </c>
      <c r="C367" s="115" t="s">
        <v>1397</v>
      </c>
      <c r="D367" s="113">
        <v>0</v>
      </c>
      <c r="E367" s="113">
        <v>0</v>
      </c>
      <c r="F367" s="113">
        <v>0</v>
      </c>
      <c r="G367" s="113">
        <v>0</v>
      </c>
      <c r="H367" s="113">
        <v>0</v>
      </c>
      <c r="I367" s="113">
        <v>0</v>
      </c>
      <c r="J367" s="113">
        <v>0</v>
      </c>
      <c r="K367" s="113">
        <v>0</v>
      </c>
      <c r="L367" s="113">
        <v>0</v>
      </c>
      <c r="M367" s="113">
        <v>0</v>
      </c>
      <c r="N367" s="113">
        <v>0</v>
      </c>
      <c r="O367" s="113">
        <v>0</v>
      </c>
      <c r="P367" s="113">
        <v>0</v>
      </c>
      <c r="Q367" s="113">
        <v>0</v>
      </c>
      <c r="R367" s="113">
        <v>0</v>
      </c>
      <c r="S367" s="113">
        <v>0</v>
      </c>
      <c r="T367" s="113">
        <v>0</v>
      </c>
      <c r="U367" s="113">
        <v>0</v>
      </c>
      <c r="V367" s="113">
        <v>0</v>
      </c>
      <c r="W367" s="113">
        <v>0</v>
      </c>
      <c r="X367" s="113">
        <v>0</v>
      </c>
      <c r="Y367" s="113">
        <v>0</v>
      </c>
      <c r="Z367" s="113">
        <v>0</v>
      </c>
      <c r="AA367" s="113">
        <v>0</v>
      </c>
      <c r="AB367" s="113">
        <v>0</v>
      </c>
      <c r="AC367" s="113">
        <v>0</v>
      </c>
      <c r="AD367" s="113">
        <v>0</v>
      </c>
      <c r="AE367" s="113">
        <v>0</v>
      </c>
      <c r="AF367" s="113">
        <v>0</v>
      </c>
      <c r="AG367" s="113">
        <v>0</v>
      </c>
      <c r="AH367" s="113">
        <v>0</v>
      </c>
      <c r="AI367" s="113">
        <v>0</v>
      </c>
      <c r="AJ367" s="113">
        <v>0</v>
      </c>
      <c r="AK367" s="113">
        <v>0</v>
      </c>
      <c r="AL367" s="113">
        <v>0</v>
      </c>
      <c r="AM367" s="113">
        <f t="shared" si="5"/>
        <v>0</v>
      </c>
      <c r="AP367" s="70"/>
    </row>
    <row r="368" spans="1:42" ht="33" customHeight="1">
      <c r="A368" s="87">
        <v>1281</v>
      </c>
      <c r="B368" s="88" t="s">
        <v>998</v>
      </c>
      <c r="C368" s="115" t="s">
        <v>1397</v>
      </c>
      <c r="D368" s="113">
        <v>0</v>
      </c>
      <c r="E368" s="113">
        <v>0</v>
      </c>
      <c r="F368" s="113">
        <v>0</v>
      </c>
      <c r="G368" s="113">
        <v>0</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113">
        <v>0</v>
      </c>
      <c r="AA368" s="113">
        <v>0</v>
      </c>
      <c r="AB368" s="113">
        <v>0</v>
      </c>
      <c r="AC368" s="113">
        <v>0</v>
      </c>
      <c r="AD368" s="113">
        <v>0</v>
      </c>
      <c r="AE368" s="113">
        <v>0</v>
      </c>
      <c r="AF368" s="113">
        <v>0</v>
      </c>
      <c r="AG368" s="113">
        <v>0</v>
      </c>
      <c r="AH368" s="113">
        <v>0</v>
      </c>
      <c r="AI368" s="113">
        <v>0</v>
      </c>
      <c r="AJ368" s="113">
        <v>0</v>
      </c>
      <c r="AK368" s="113">
        <v>0</v>
      </c>
      <c r="AL368" s="113">
        <v>0</v>
      </c>
      <c r="AM368" s="113">
        <f t="shared" si="5"/>
        <v>0</v>
      </c>
      <c r="AP368" s="70"/>
    </row>
    <row r="369" spans="1:42" ht="33" customHeight="1">
      <c r="A369" s="87">
        <v>1282</v>
      </c>
      <c r="B369" s="88" t="s">
        <v>999</v>
      </c>
      <c r="C369" s="115" t="s">
        <v>1397</v>
      </c>
      <c r="D369" s="113">
        <v>0</v>
      </c>
      <c r="E369" s="113">
        <v>0</v>
      </c>
      <c r="F369" s="113">
        <v>0</v>
      </c>
      <c r="G369" s="113">
        <v>0</v>
      </c>
      <c r="H369" s="113">
        <v>0</v>
      </c>
      <c r="I369" s="113">
        <v>0</v>
      </c>
      <c r="J369" s="113">
        <v>0</v>
      </c>
      <c r="K369" s="113">
        <v>0</v>
      </c>
      <c r="L369" s="113">
        <v>0</v>
      </c>
      <c r="M369" s="113">
        <v>0</v>
      </c>
      <c r="N369" s="113">
        <v>0</v>
      </c>
      <c r="O369" s="113">
        <v>0</v>
      </c>
      <c r="P369" s="113">
        <v>0</v>
      </c>
      <c r="Q369" s="113">
        <v>0</v>
      </c>
      <c r="R369" s="113">
        <v>0</v>
      </c>
      <c r="S369" s="113">
        <v>0</v>
      </c>
      <c r="T369" s="113">
        <v>0</v>
      </c>
      <c r="U369" s="113">
        <v>0</v>
      </c>
      <c r="V369" s="113">
        <v>0</v>
      </c>
      <c r="W369" s="113">
        <v>0</v>
      </c>
      <c r="X369" s="113">
        <v>0</v>
      </c>
      <c r="Y369" s="113">
        <v>0</v>
      </c>
      <c r="Z369" s="113">
        <v>0</v>
      </c>
      <c r="AA369" s="113">
        <v>0</v>
      </c>
      <c r="AB369" s="113">
        <v>0</v>
      </c>
      <c r="AC369" s="113">
        <v>0</v>
      </c>
      <c r="AD369" s="113">
        <v>0</v>
      </c>
      <c r="AE369" s="113">
        <v>0</v>
      </c>
      <c r="AF369" s="113">
        <v>0</v>
      </c>
      <c r="AG369" s="113">
        <v>0</v>
      </c>
      <c r="AH369" s="113">
        <v>0</v>
      </c>
      <c r="AI369" s="113">
        <v>0</v>
      </c>
      <c r="AJ369" s="113">
        <v>0</v>
      </c>
      <c r="AK369" s="113">
        <v>0</v>
      </c>
      <c r="AL369" s="113">
        <v>0</v>
      </c>
      <c r="AM369" s="113">
        <f t="shared" si="5"/>
        <v>0</v>
      </c>
      <c r="AP369" s="70"/>
    </row>
    <row r="370" spans="1:42" ht="33" customHeight="1">
      <c r="A370" s="87">
        <v>1283</v>
      </c>
      <c r="B370" s="88" t="s">
        <v>1000</v>
      </c>
      <c r="C370" s="115" t="s">
        <v>1397</v>
      </c>
      <c r="D370" s="113">
        <v>0</v>
      </c>
      <c r="E370" s="113">
        <v>0</v>
      </c>
      <c r="F370" s="113">
        <v>0</v>
      </c>
      <c r="G370" s="113">
        <v>0</v>
      </c>
      <c r="H370" s="113">
        <v>0</v>
      </c>
      <c r="I370" s="113">
        <v>0</v>
      </c>
      <c r="J370" s="113">
        <v>0</v>
      </c>
      <c r="K370" s="113">
        <v>0</v>
      </c>
      <c r="L370" s="113">
        <v>0</v>
      </c>
      <c r="M370" s="113">
        <v>0</v>
      </c>
      <c r="N370" s="113">
        <v>0</v>
      </c>
      <c r="O370" s="113">
        <v>0</v>
      </c>
      <c r="P370" s="113">
        <v>0</v>
      </c>
      <c r="Q370" s="113">
        <v>0</v>
      </c>
      <c r="R370" s="113">
        <v>0</v>
      </c>
      <c r="S370" s="113">
        <v>0</v>
      </c>
      <c r="T370" s="113">
        <v>0</v>
      </c>
      <c r="U370" s="113">
        <v>0</v>
      </c>
      <c r="V370" s="113">
        <v>0</v>
      </c>
      <c r="W370" s="113">
        <v>0</v>
      </c>
      <c r="X370" s="113">
        <v>0</v>
      </c>
      <c r="Y370" s="113">
        <v>0</v>
      </c>
      <c r="Z370" s="113">
        <v>0</v>
      </c>
      <c r="AA370" s="113">
        <v>0</v>
      </c>
      <c r="AB370" s="113">
        <v>0</v>
      </c>
      <c r="AC370" s="113">
        <v>0</v>
      </c>
      <c r="AD370" s="113">
        <v>0</v>
      </c>
      <c r="AE370" s="113">
        <v>0</v>
      </c>
      <c r="AF370" s="113">
        <v>0</v>
      </c>
      <c r="AG370" s="113">
        <v>0</v>
      </c>
      <c r="AH370" s="113">
        <v>0</v>
      </c>
      <c r="AI370" s="113">
        <v>0</v>
      </c>
      <c r="AJ370" s="113">
        <v>0</v>
      </c>
      <c r="AK370" s="113">
        <v>0</v>
      </c>
      <c r="AL370" s="113">
        <v>0</v>
      </c>
      <c r="AM370" s="113">
        <f t="shared" si="5"/>
        <v>0</v>
      </c>
      <c r="AP370" s="70"/>
    </row>
    <row r="371" spans="1:42" ht="33" customHeight="1">
      <c r="A371" s="87">
        <v>1284</v>
      </c>
      <c r="B371" s="88" t="s">
        <v>1001</v>
      </c>
      <c r="C371" s="115" t="s">
        <v>1397</v>
      </c>
      <c r="D371" s="113">
        <v>0</v>
      </c>
      <c r="E371" s="113">
        <v>0</v>
      </c>
      <c r="F371" s="113">
        <v>0</v>
      </c>
      <c r="G371" s="113">
        <v>0</v>
      </c>
      <c r="H371" s="113">
        <v>0</v>
      </c>
      <c r="I371" s="113">
        <v>0</v>
      </c>
      <c r="J371" s="113">
        <v>0</v>
      </c>
      <c r="K371" s="113">
        <v>0</v>
      </c>
      <c r="L371" s="113">
        <v>0</v>
      </c>
      <c r="M371" s="113">
        <v>0</v>
      </c>
      <c r="N371" s="113">
        <v>0</v>
      </c>
      <c r="O371" s="113">
        <v>0</v>
      </c>
      <c r="P371" s="113">
        <v>0</v>
      </c>
      <c r="Q371" s="113">
        <v>0</v>
      </c>
      <c r="R371" s="113">
        <v>0</v>
      </c>
      <c r="S371" s="113">
        <v>0</v>
      </c>
      <c r="T371" s="113">
        <v>0</v>
      </c>
      <c r="U371" s="113">
        <v>0</v>
      </c>
      <c r="V371" s="113">
        <v>0</v>
      </c>
      <c r="W371" s="113">
        <v>0</v>
      </c>
      <c r="X371" s="113">
        <v>0</v>
      </c>
      <c r="Y371" s="113">
        <v>0</v>
      </c>
      <c r="Z371" s="113">
        <v>0</v>
      </c>
      <c r="AA371" s="113">
        <v>0</v>
      </c>
      <c r="AB371" s="113">
        <v>0</v>
      </c>
      <c r="AC371" s="113">
        <v>0</v>
      </c>
      <c r="AD371" s="113">
        <v>0</v>
      </c>
      <c r="AE371" s="113">
        <v>0</v>
      </c>
      <c r="AF371" s="113">
        <v>0</v>
      </c>
      <c r="AG371" s="113">
        <v>0</v>
      </c>
      <c r="AH371" s="113">
        <v>0</v>
      </c>
      <c r="AI371" s="113">
        <v>0</v>
      </c>
      <c r="AJ371" s="113">
        <v>0</v>
      </c>
      <c r="AK371" s="113">
        <v>0</v>
      </c>
      <c r="AL371" s="113">
        <v>0</v>
      </c>
      <c r="AM371" s="113">
        <f t="shared" si="5"/>
        <v>0</v>
      </c>
      <c r="AP371" s="70"/>
    </row>
    <row r="372" spans="1:42" ht="33" customHeight="1">
      <c r="A372" s="87">
        <v>1285</v>
      </c>
      <c r="B372" s="88" t="s">
        <v>1002</v>
      </c>
      <c r="C372" s="115" t="s">
        <v>1397</v>
      </c>
      <c r="D372" s="113">
        <v>0</v>
      </c>
      <c r="E372" s="113">
        <v>0</v>
      </c>
      <c r="F372" s="113">
        <v>0</v>
      </c>
      <c r="G372" s="113">
        <v>0</v>
      </c>
      <c r="H372" s="113">
        <v>0</v>
      </c>
      <c r="I372" s="113">
        <v>0</v>
      </c>
      <c r="J372" s="113">
        <v>0</v>
      </c>
      <c r="K372" s="113">
        <v>0</v>
      </c>
      <c r="L372" s="113">
        <v>0</v>
      </c>
      <c r="M372" s="113">
        <v>0</v>
      </c>
      <c r="N372" s="113">
        <v>0</v>
      </c>
      <c r="O372" s="113">
        <v>0</v>
      </c>
      <c r="P372" s="113">
        <v>0</v>
      </c>
      <c r="Q372" s="113">
        <v>0</v>
      </c>
      <c r="R372" s="113">
        <v>0</v>
      </c>
      <c r="S372" s="113">
        <v>0</v>
      </c>
      <c r="T372" s="113">
        <v>0</v>
      </c>
      <c r="U372" s="113">
        <v>0</v>
      </c>
      <c r="V372" s="113">
        <v>0</v>
      </c>
      <c r="W372" s="113">
        <v>0</v>
      </c>
      <c r="X372" s="113">
        <v>0</v>
      </c>
      <c r="Y372" s="113">
        <v>0</v>
      </c>
      <c r="Z372" s="113">
        <v>0</v>
      </c>
      <c r="AA372" s="113">
        <v>0</v>
      </c>
      <c r="AB372" s="113">
        <v>0</v>
      </c>
      <c r="AC372" s="113">
        <v>0</v>
      </c>
      <c r="AD372" s="113">
        <v>0</v>
      </c>
      <c r="AE372" s="113">
        <v>0</v>
      </c>
      <c r="AF372" s="113">
        <v>0</v>
      </c>
      <c r="AG372" s="113">
        <v>0</v>
      </c>
      <c r="AH372" s="113">
        <v>0</v>
      </c>
      <c r="AI372" s="113">
        <v>0</v>
      </c>
      <c r="AJ372" s="113">
        <v>0</v>
      </c>
      <c r="AK372" s="113">
        <v>0</v>
      </c>
      <c r="AL372" s="113">
        <v>0</v>
      </c>
      <c r="AM372" s="113">
        <f t="shared" si="5"/>
        <v>0</v>
      </c>
      <c r="AP372" s="70"/>
    </row>
    <row r="373" spans="1:42" ht="33" customHeight="1">
      <c r="A373" s="87">
        <v>1286</v>
      </c>
      <c r="B373" s="88" t="s">
        <v>1003</v>
      </c>
      <c r="C373" s="115" t="s">
        <v>1397</v>
      </c>
      <c r="D373" s="113">
        <v>0</v>
      </c>
      <c r="E373" s="113">
        <v>0</v>
      </c>
      <c r="F373" s="113">
        <v>0</v>
      </c>
      <c r="G373" s="113">
        <v>0</v>
      </c>
      <c r="H373" s="113">
        <v>0</v>
      </c>
      <c r="I373" s="113">
        <v>0</v>
      </c>
      <c r="J373" s="113">
        <v>0</v>
      </c>
      <c r="K373" s="113">
        <v>0</v>
      </c>
      <c r="L373" s="113">
        <v>0</v>
      </c>
      <c r="M373" s="113">
        <v>0</v>
      </c>
      <c r="N373" s="113">
        <v>0</v>
      </c>
      <c r="O373" s="113">
        <v>0</v>
      </c>
      <c r="P373" s="113">
        <v>0</v>
      </c>
      <c r="Q373" s="113">
        <v>0</v>
      </c>
      <c r="R373" s="113">
        <v>0</v>
      </c>
      <c r="S373" s="113">
        <v>0</v>
      </c>
      <c r="T373" s="113">
        <v>0</v>
      </c>
      <c r="U373" s="113">
        <v>0</v>
      </c>
      <c r="V373" s="113">
        <v>0</v>
      </c>
      <c r="W373" s="113">
        <v>0</v>
      </c>
      <c r="X373" s="113">
        <v>0</v>
      </c>
      <c r="Y373" s="113">
        <v>0</v>
      </c>
      <c r="Z373" s="113">
        <v>0</v>
      </c>
      <c r="AA373" s="113">
        <v>0</v>
      </c>
      <c r="AB373" s="113">
        <v>0</v>
      </c>
      <c r="AC373" s="113">
        <v>0</v>
      </c>
      <c r="AD373" s="113">
        <v>0</v>
      </c>
      <c r="AE373" s="113">
        <v>0</v>
      </c>
      <c r="AF373" s="113">
        <v>0</v>
      </c>
      <c r="AG373" s="113">
        <v>0</v>
      </c>
      <c r="AH373" s="113">
        <v>0</v>
      </c>
      <c r="AI373" s="113">
        <v>0</v>
      </c>
      <c r="AJ373" s="113">
        <v>0</v>
      </c>
      <c r="AK373" s="113">
        <v>0</v>
      </c>
      <c r="AL373" s="113">
        <v>0</v>
      </c>
      <c r="AM373" s="113">
        <f t="shared" si="5"/>
        <v>0</v>
      </c>
      <c r="AP373" s="70"/>
    </row>
    <row r="374" spans="1:42" ht="33" customHeight="1">
      <c r="A374" s="87">
        <v>1287</v>
      </c>
      <c r="B374" s="88" t="s">
        <v>1004</v>
      </c>
      <c r="C374" s="115" t="s">
        <v>1397</v>
      </c>
      <c r="D374" s="113">
        <v>0</v>
      </c>
      <c r="E374" s="113">
        <v>0</v>
      </c>
      <c r="F374" s="113">
        <v>0</v>
      </c>
      <c r="G374" s="113">
        <v>0</v>
      </c>
      <c r="H374" s="113">
        <v>0</v>
      </c>
      <c r="I374" s="113">
        <v>0</v>
      </c>
      <c r="J374" s="113">
        <v>0</v>
      </c>
      <c r="K374" s="113">
        <v>0</v>
      </c>
      <c r="L374" s="113">
        <v>0</v>
      </c>
      <c r="M374" s="113">
        <v>0</v>
      </c>
      <c r="N374" s="113">
        <v>0</v>
      </c>
      <c r="O374" s="113">
        <v>0</v>
      </c>
      <c r="P374" s="113">
        <v>0</v>
      </c>
      <c r="Q374" s="113">
        <v>0</v>
      </c>
      <c r="R374" s="113">
        <v>0</v>
      </c>
      <c r="S374" s="113">
        <v>0</v>
      </c>
      <c r="T374" s="113">
        <v>0</v>
      </c>
      <c r="U374" s="113">
        <v>0</v>
      </c>
      <c r="V374" s="113">
        <v>0</v>
      </c>
      <c r="W374" s="113">
        <v>0</v>
      </c>
      <c r="X374" s="113">
        <v>0</v>
      </c>
      <c r="Y374" s="113">
        <v>0</v>
      </c>
      <c r="Z374" s="113">
        <v>0</v>
      </c>
      <c r="AA374" s="113">
        <v>0</v>
      </c>
      <c r="AB374" s="113">
        <v>0</v>
      </c>
      <c r="AC374" s="113">
        <v>0</v>
      </c>
      <c r="AD374" s="113">
        <v>0</v>
      </c>
      <c r="AE374" s="113">
        <v>0</v>
      </c>
      <c r="AF374" s="113">
        <v>0</v>
      </c>
      <c r="AG374" s="113">
        <v>0</v>
      </c>
      <c r="AH374" s="113">
        <v>0</v>
      </c>
      <c r="AI374" s="113">
        <v>0</v>
      </c>
      <c r="AJ374" s="113">
        <v>0</v>
      </c>
      <c r="AK374" s="113">
        <v>0</v>
      </c>
      <c r="AL374" s="113">
        <v>0</v>
      </c>
      <c r="AM374" s="113">
        <f t="shared" si="5"/>
        <v>0</v>
      </c>
      <c r="AP374" s="70"/>
    </row>
    <row r="375" spans="1:42" ht="33" customHeight="1">
      <c r="A375" s="87">
        <v>1301</v>
      </c>
      <c r="B375" s="88" t="s">
        <v>1005</v>
      </c>
      <c r="C375" s="115" t="s">
        <v>1397</v>
      </c>
      <c r="D375" s="113">
        <v>0</v>
      </c>
      <c r="E375" s="113">
        <v>0</v>
      </c>
      <c r="F375" s="113">
        <v>0</v>
      </c>
      <c r="G375" s="113">
        <v>0</v>
      </c>
      <c r="H375" s="113">
        <v>0</v>
      </c>
      <c r="I375" s="113">
        <v>0</v>
      </c>
      <c r="J375" s="113">
        <v>0</v>
      </c>
      <c r="K375" s="113">
        <v>0</v>
      </c>
      <c r="L375" s="113">
        <v>0</v>
      </c>
      <c r="M375" s="113">
        <v>0</v>
      </c>
      <c r="N375" s="113">
        <v>0</v>
      </c>
      <c r="O375" s="113">
        <v>0</v>
      </c>
      <c r="P375" s="113">
        <v>0</v>
      </c>
      <c r="Q375" s="113">
        <v>0</v>
      </c>
      <c r="R375" s="113">
        <v>0</v>
      </c>
      <c r="S375" s="113">
        <v>0</v>
      </c>
      <c r="T375" s="113">
        <v>0</v>
      </c>
      <c r="U375" s="113">
        <v>0</v>
      </c>
      <c r="V375" s="113">
        <v>0</v>
      </c>
      <c r="W375" s="113">
        <v>0</v>
      </c>
      <c r="X375" s="113">
        <v>0</v>
      </c>
      <c r="Y375" s="113">
        <v>0</v>
      </c>
      <c r="Z375" s="113">
        <v>0</v>
      </c>
      <c r="AA375" s="113">
        <v>0</v>
      </c>
      <c r="AB375" s="113">
        <v>0</v>
      </c>
      <c r="AC375" s="113">
        <v>0</v>
      </c>
      <c r="AD375" s="113">
        <v>0</v>
      </c>
      <c r="AE375" s="113">
        <v>0</v>
      </c>
      <c r="AF375" s="113">
        <v>0</v>
      </c>
      <c r="AG375" s="113">
        <v>0</v>
      </c>
      <c r="AH375" s="113">
        <v>0</v>
      </c>
      <c r="AI375" s="113">
        <v>0</v>
      </c>
      <c r="AJ375" s="113">
        <v>0</v>
      </c>
      <c r="AK375" s="113">
        <v>0</v>
      </c>
      <c r="AL375" s="113">
        <v>0</v>
      </c>
      <c r="AM375" s="113">
        <f t="shared" si="5"/>
        <v>0</v>
      </c>
      <c r="AP375" s="70"/>
    </row>
    <row r="376" spans="1:42" ht="33" customHeight="1">
      <c r="A376" s="87">
        <v>1302</v>
      </c>
      <c r="B376" s="88" t="s">
        <v>1006</v>
      </c>
      <c r="C376" s="115" t="s">
        <v>1397</v>
      </c>
      <c r="D376" s="113">
        <v>0</v>
      </c>
      <c r="E376" s="113">
        <v>0</v>
      </c>
      <c r="F376" s="113">
        <v>0</v>
      </c>
      <c r="G376" s="113">
        <v>0</v>
      </c>
      <c r="H376" s="113">
        <v>0</v>
      </c>
      <c r="I376" s="113">
        <v>0</v>
      </c>
      <c r="J376" s="113">
        <v>0</v>
      </c>
      <c r="K376" s="113">
        <v>0</v>
      </c>
      <c r="L376" s="113">
        <v>0</v>
      </c>
      <c r="M376" s="113">
        <v>0</v>
      </c>
      <c r="N376" s="113">
        <v>0</v>
      </c>
      <c r="O376" s="113">
        <v>0</v>
      </c>
      <c r="P376" s="113">
        <v>0</v>
      </c>
      <c r="Q376" s="113">
        <v>0</v>
      </c>
      <c r="R376" s="113">
        <v>0</v>
      </c>
      <c r="S376" s="113">
        <v>0</v>
      </c>
      <c r="T376" s="113">
        <v>0</v>
      </c>
      <c r="U376" s="113">
        <v>0</v>
      </c>
      <c r="V376" s="113">
        <v>0</v>
      </c>
      <c r="W376" s="113">
        <v>0</v>
      </c>
      <c r="X376" s="113">
        <v>0</v>
      </c>
      <c r="Y376" s="113">
        <v>0</v>
      </c>
      <c r="Z376" s="113">
        <v>0</v>
      </c>
      <c r="AA376" s="113">
        <v>0</v>
      </c>
      <c r="AB376" s="113">
        <v>0</v>
      </c>
      <c r="AC376" s="113">
        <v>0</v>
      </c>
      <c r="AD376" s="113">
        <v>0</v>
      </c>
      <c r="AE376" s="113">
        <v>0</v>
      </c>
      <c r="AF376" s="113">
        <v>0</v>
      </c>
      <c r="AG376" s="113">
        <v>0</v>
      </c>
      <c r="AH376" s="113">
        <v>0</v>
      </c>
      <c r="AI376" s="113">
        <v>0</v>
      </c>
      <c r="AJ376" s="113">
        <v>0</v>
      </c>
      <c r="AK376" s="113">
        <v>0</v>
      </c>
      <c r="AL376" s="113">
        <v>0</v>
      </c>
      <c r="AM376" s="113">
        <f t="shared" si="5"/>
        <v>0</v>
      </c>
      <c r="AP376" s="70"/>
    </row>
    <row r="377" spans="1:42" ht="33" customHeight="1">
      <c r="A377" s="87">
        <v>1303</v>
      </c>
      <c r="B377" s="88" t="s">
        <v>1007</v>
      </c>
      <c r="C377" s="115" t="s">
        <v>1397</v>
      </c>
      <c r="D377" s="113">
        <v>0</v>
      </c>
      <c r="E377" s="113">
        <v>0</v>
      </c>
      <c r="F377" s="113">
        <v>0</v>
      </c>
      <c r="G377" s="113">
        <v>0</v>
      </c>
      <c r="H377" s="113">
        <v>0</v>
      </c>
      <c r="I377" s="113">
        <v>0</v>
      </c>
      <c r="J377" s="113">
        <v>0</v>
      </c>
      <c r="K377" s="113">
        <v>0</v>
      </c>
      <c r="L377" s="113">
        <v>0</v>
      </c>
      <c r="M377" s="113">
        <v>0</v>
      </c>
      <c r="N377" s="113">
        <v>0</v>
      </c>
      <c r="O377" s="113">
        <v>0</v>
      </c>
      <c r="P377" s="113">
        <v>0</v>
      </c>
      <c r="Q377" s="113">
        <v>0</v>
      </c>
      <c r="R377" s="113">
        <v>0</v>
      </c>
      <c r="S377" s="113">
        <v>0</v>
      </c>
      <c r="T377" s="113">
        <v>0</v>
      </c>
      <c r="U377" s="113">
        <v>0</v>
      </c>
      <c r="V377" s="113">
        <v>0</v>
      </c>
      <c r="W377" s="113">
        <v>0</v>
      </c>
      <c r="X377" s="113">
        <v>0</v>
      </c>
      <c r="Y377" s="113">
        <v>0</v>
      </c>
      <c r="Z377" s="113">
        <v>0</v>
      </c>
      <c r="AA377" s="113">
        <v>0</v>
      </c>
      <c r="AB377" s="113">
        <v>0</v>
      </c>
      <c r="AC377" s="113">
        <v>0</v>
      </c>
      <c r="AD377" s="113">
        <v>0</v>
      </c>
      <c r="AE377" s="113">
        <v>0</v>
      </c>
      <c r="AF377" s="113">
        <v>0</v>
      </c>
      <c r="AG377" s="113">
        <v>0</v>
      </c>
      <c r="AH377" s="113">
        <v>0</v>
      </c>
      <c r="AI377" s="113">
        <v>0</v>
      </c>
      <c r="AJ377" s="113">
        <v>0</v>
      </c>
      <c r="AK377" s="113">
        <v>0</v>
      </c>
      <c r="AL377" s="113">
        <v>0</v>
      </c>
      <c r="AM377" s="113">
        <f t="shared" si="5"/>
        <v>0</v>
      </c>
      <c r="AP377" s="70"/>
    </row>
    <row r="378" spans="1:42" ht="33" customHeight="1">
      <c r="A378" s="87">
        <v>1304</v>
      </c>
      <c r="B378" s="88" t="s">
        <v>1008</v>
      </c>
      <c r="C378" s="115" t="s">
        <v>1397</v>
      </c>
      <c r="D378" s="113">
        <v>0</v>
      </c>
      <c r="E378" s="113">
        <v>0</v>
      </c>
      <c r="F378" s="113">
        <v>0</v>
      </c>
      <c r="G378" s="113">
        <v>0</v>
      </c>
      <c r="H378" s="113">
        <v>0</v>
      </c>
      <c r="I378" s="113">
        <v>0</v>
      </c>
      <c r="J378" s="113">
        <v>0</v>
      </c>
      <c r="K378" s="113">
        <v>0</v>
      </c>
      <c r="L378" s="113">
        <v>0</v>
      </c>
      <c r="M378" s="113">
        <v>0</v>
      </c>
      <c r="N378" s="113">
        <v>0</v>
      </c>
      <c r="O378" s="113">
        <v>0</v>
      </c>
      <c r="P378" s="113">
        <v>0</v>
      </c>
      <c r="Q378" s="113">
        <v>0</v>
      </c>
      <c r="R378" s="113">
        <v>0</v>
      </c>
      <c r="S378" s="113">
        <v>0</v>
      </c>
      <c r="T378" s="113">
        <v>0</v>
      </c>
      <c r="U378" s="113">
        <v>0</v>
      </c>
      <c r="V378" s="113">
        <v>0</v>
      </c>
      <c r="W378" s="113">
        <v>0</v>
      </c>
      <c r="X378" s="113">
        <v>0</v>
      </c>
      <c r="Y378" s="113">
        <v>0</v>
      </c>
      <c r="Z378" s="113">
        <v>0</v>
      </c>
      <c r="AA378" s="113">
        <v>0</v>
      </c>
      <c r="AB378" s="113">
        <v>0</v>
      </c>
      <c r="AC378" s="113">
        <v>0</v>
      </c>
      <c r="AD378" s="113">
        <v>0</v>
      </c>
      <c r="AE378" s="113">
        <v>0</v>
      </c>
      <c r="AF378" s="113">
        <v>0</v>
      </c>
      <c r="AG378" s="113">
        <v>0</v>
      </c>
      <c r="AH378" s="113">
        <v>0</v>
      </c>
      <c r="AI378" s="113">
        <v>0</v>
      </c>
      <c r="AJ378" s="113">
        <v>0</v>
      </c>
      <c r="AK378" s="113">
        <v>0</v>
      </c>
      <c r="AL378" s="113">
        <v>0</v>
      </c>
      <c r="AM378" s="113">
        <f t="shared" si="5"/>
        <v>0</v>
      </c>
      <c r="AP378" s="70"/>
    </row>
    <row r="379" spans="1:42" ht="33" customHeight="1">
      <c r="A379" s="87">
        <v>1305</v>
      </c>
      <c r="B379" s="88" t="s">
        <v>1009</v>
      </c>
      <c r="C379" s="115" t="s">
        <v>1397</v>
      </c>
      <c r="D379" s="113">
        <v>0</v>
      </c>
      <c r="E379" s="113">
        <v>0</v>
      </c>
      <c r="F379" s="113">
        <v>0</v>
      </c>
      <c r="G379" s="113">
        <v>0</v>
      </c>
      <c r="H379" s="113">
        <v>0</v>
      </c>
      <c r="I379" s="113">
        <v>0</v>
      </c>
      <c r="J379" s="113">
        <v>0</v>
      </c>
      <c r="K379" s="113">
        <v>0</v>
      </c>
      <c r="L379" s="113">
        <v>0</v>
      </c>
      <c r="M379" s="113">
        <v>0</v>
      </c>
      <c r="N379" s="113">
        <v>0</v>
      </c>
      <c r="O379" s="113">
        <v>0</v>
      </c>
      <c r="P379" s="113">
        <v>0</v>
      </c>
      <c r="Q379" s="113">
        <v>0</v>
      </c>
      <c r="R379" s="113">
        <v>0</v>
      </c>
      <c r="S379" s="113">
        <v>0</v>
      </c>
      <c r="T379" s="113">
        <v>0</v>
      </c>
      <c r="U379" s="113">
        <v>0</v>
      </c>
      <c r="V379" s="113">
        <v>0</v>
      </c>
      <c r="W379" s="113">
        <v>0</v>
      </c>
      <c r="X379" s="113">
        <v>0</v>
      </c>
      <c r="Y379" s="113">
        <v>0</v>
      </c>
      <c r="Z379" s="113">
        <v>0</v>
      </c>
      <c r="AA379" s="113">
        <v>0</v>
      </c>
      <c r="AB379" s="113">
        <v>0</v>
      </c>
      <c r="AC379" s="113">
        <v>0</v>
      </c>
      <c r="AD379" s="113">
        <v>0</v>
      </c>
      <c r="AE379" s="113">
        <v>0</v>
      </c>
      <c r="AF379" s="113">
        <v>0</v>
      </c>
      <c r="AG379" s="113">
        <v>0</v>
      </c>
      <c r="AH379" s="113">
        <v>0</v>
      </c>
      <c r="AI379" s="113">
        <v>0</v>
      </c>
      <c r="AJ379" s="113">
        <v>0</v>
      </c>
      <c r="AK379" s="113">
        <v>0</v>
      </c>
      <c r="AL379" s="113">
        <v>0</v>
      </c>
      <c r="AM379" s="113">
        <f t="shared" si="5"/>
        <v>0</v>
      </c>
      <c r="AP379" s="70"/>
    </row>
    <row r="380" spans="1:42" ht="33" customHeight="1">
      <c r="A380" s="87">
        <v>1306</v>
      </c>
      <c r="B380" s="88" t="s">
        <v>1010</v>
      </c>
      <c r="C380" s="115" t="s">
        <v>1397</v>
      </c>
      <c r="D380" s="113">
        <v>0</v>
      </c>
      <c r="E380" s="113">
        <v>0</v>
      </c>
      <c r="F380" s="113">
        <v>0</v>
      </c>
      <c r="G380" s="113">
        <v>0</v>
      </c>
      <c r="H380" s="113">
        <v>0</v>
      </c>
      <c r="I380" s="113">
        <v>0</v>
      </c>
      <c r="J380" s="113">
        <v>0</v>
      </c>
      <c r="K380" s="113">
        <v>0</v>
      </c>
      <c r="L380" s="113">
        <v>0</v>
      </c>
      <c r="M380" s="113">
        <v>0</v>
      </c>
      <c r="N380" s="113">
        <v>0</v>
      </c>
      <c r="O380" s="113">
        <v>0</v>
      </c>
      <c r="P380" s="113">
        <v>0</v>
      </c>
      <c r="Q380" s="113">
        <v>0</v>
      </c>
      <c r="R380" s="113">
        <v>0</v>
      </c>
      <c r="S380" s="113">
        <v>0</v>
      </c>
      <c r="T380" s="113">
        <v>0</v>
      </c>
      <c r="U380" s="113">
        <v>0</v>
      </c>
      <c r="V380" s="113">
        <v>0</v>
      </c>
      <c r="W380" s="113">
        <v>0</v>
      </c>
      <c r="X380" s="113">
        <v>0</v>
      </c>
      <c r="Y380" s="113">
        <v>0</v>
      </c>
      <c r="Z380" s="113">
        <v>0</v>
      </c>
      <c r="AA380" s="113">
        <v>0</v>
      </c>
      <c r="AB380" s="113">
        <v>0</v>
      </c>
      <c r="AC380" s="113">
        <v>0</v>
      </c>
      <c r="AD380" s="113">
        <v>0</v>
      </c>
      <c r="AE380" s="113">
        <v>0</v>
      </c>
      <c r="AF380" s="113">
        <v>0</v>
      </c>
      <c r="AG380" s="113">
        <v>0</v>
      </c>
      <c r="AH380" s="113">
        <v>0</v>
      </c>
      <c r="AI380" s="113">
        <v>0</v>
      </c>
      <c r="AJ380" s="113">
        <v>0</v>
      </c>
      <c r="AK380" s="113">
        <v>0</v>
      </c>
      <c r="AL380" s="113">
        <v>0</v>
      </c>
      <c r="AM380" s="113">
        <f t="shared" si="5"/>
        <v>0</v>
      </c>
      <c r="AP380" s="70"/>
    </row>
    <row r="381" spans="1:42" ht="33" customHeight="1">
      <c r="A381" s="87">
        <v>1307</v>
      </c>
      <c r="B381" s="88" t="s">
        <v>1011</v>
      </c>
      <c r="C381" s="115" t="s">
        <v>1397</v>
      </c>
      <c r="D381" s="113">
        <v>0</v>
      </c>
      <c r="E381" s="113">
        <v>0</v>
      </c>
      <c r="F381" s="113">
        <v>0</v>
      </c>
      <c r="G381" s="113">
        <v>0</v>
      </c>
      <c r="H381" s="113">
        <v>0</v>
      </c>
      <c r="I381" s="113">
        <v>0</v>
      </c>
      <c r="J381" s="113">
        <v>0</v>
      </c>
      <c r="K381" s="113">
        <v>0</v>
      </c>
      <c r="L381" s="113">
        <v>0</v>
      </c>
      <c r="M381" s="113">
        <v>0</v>
      </c>
      <c r="N381" s="113">
        <v>0</v>
      </c>
      <c r="O381" s="113">
        <v>0</v>
      </c>
      <c r="P381" s="113">
        <v>0</v>
      </c>
      <c r="Q381" s="113">
        <v>0</v>
      </c>
      <c r="R381" s="113">
        <v>0</v>
      </c>
      <c r="S381" s="113">
        <v>0</v>
      </c>
      <c r="T381" s="113">
        <v>0</v>
      </c>
      <c r="U381" s="113">
        <v>0</v>
      </c>
      <c r="V381" s="113">
        <v>0</v>
      </c>
      <c r="W381" s="113">
        <v>0</v>
      </c>
      <c r="X381" s="113">
        <v>0</v>
      </c>
      <c r="Y381" s="113">
        <v>0</v>
      </c>
      <c r="Z381" s="113">
        <v>0</v>
      </c>
      <c r="AA381" s="113">
        <v>0</v>
      </c>
      <c r="AB381" s="113">
        <v>0</v>
      </c>
      <c r="AC381" s="113">
        <v>0</v>
      </c>
      <c r="AD381" s="113">
        <v>0</v>
      </c>
      <c r="AE381" s="113">
        <v>0</v>
      </c>
      <c r="AF381" s="113">
        <v>0</v>
      </c>
      <c r="AG381" s="113">
        <v>0</v>
      </c>
      <c r="AH381" s="113">
        <v>0</v>
      </c>
      <c r="AI381" s="113">
        <v>0</v>
      </c>
      <c r="AJ381" s="113">
        <v>0</v>
      </c>
      <c r="AK381" s="113">
        <v>0</v>
      </c>
      <c r="AL381" s="113">
        <v>0</v>
      </c>
      <c r="AM381" s="113">
        <f t="shared" si="5"/>
        <v>0</v>
      </c>
      <c r="AP381" s="70"/>
    </row>
    <row r="382" spans="1:42" ht="33" customHeight="1">
      <c r="A382" s="87">
        <v>1308</v>
      </c>
      <c r="B382" s="88" t="s">
        <v>1012</v>
      </c>
      <c r="C382" s="115" t="s">
        <v>1397</v>
      </c>
      <c r="D382" s="113">
        <v>0</v>
      </c>
      <c r="E382" s="113">
        <v>0</v>
      </c>
      <c r="F382" s="113">
        <v>0</v>
      </c>
      <c r="G382" s="113">
        <v>0</v>
      </c>
      <c r="H382" s="113">
        <v>0</v>
      </c>
      <c r="I382" s="113">
        <v>0</v>
      </c>
      <c r="J382" s="113">
        <v>0</v>
      </c>
      <c r="K382" s="113">
        <v>0</v>
      </c>
      <c r="L382" s="113">
        <v>0</v>
      </c>
      <c r="M382" s="113">
        <v>0</v>
      </c>
      <c r="N382" s="113">
        <v>0</v>
      </c>
      <c r="O382" s="113">
        <v>0</v>
      </c>
      <c r="P382" s="113">
        <v>0</v>
      </c>
      <c r="Q382" s="113">
        <v>0</v>
      </c>
      <c r="R382" s="113">
        <v>0</v>
      </c>
      <c r="S382" s="113">
        <v>0</v>
      </c>
      <c r="T382" s="113">
        <v>0</v>
      </c>
      <c r="U382" s="113">
        <v>0</v>
      </c>
      <c r="V382" s="113">
        <v>0</v>
      </c>
      <c r="W382" s="113">
        <v>0</v>
      </c>
      <c r="X382" s="113">
        <v>0</v>
      </c>
      <c r="Y382" s="113">
        <v>0</v>
      </c>
      <c r="Z382" s="113">
        <v>0</v>
      </c>
      <c r="AA382" s="113">
        <v>0</v>
      </c>
      <c r="AB382" s="113">
        <v>0</v>
      </c>
      <c r="AC382" s="113">
        <v>0</v>
      </c>
      <c r="AD382" s="113">
        <v>0</v>
      </c>
      <c r="AE382" s="113">
        <v>0</v>
      </c>
      <c r="AF382" s="113">
        <v>0</v>
      </c>
      <c r="AG382" s="113">
        <v>0</v>
      </c>
      <c r="AH382" s="113">
        <v>0</v>
      </c>
      <c r="AI382" s="113">
        <v>0</v>
      </c>
      <c r="AJ382" s="113">
        <v>0</v>
      </c>
      <c r="AK382" s="113">
        <v>0</v>
      </c>
      <c r="AL382" s="113">
        <v>0</v>
      </c>
      <c r="AM382" s="113">
        <f t="shared" si="5"/>
        <v>0</v>
      </c>
      <c r="AP382" s="70"/>
    </row>
    <row r="383" spans="1:42" ht="33" customHeight="1">
      <c r="A383" s="87">
        <v>1309</v>
      </c>
      <c r="B383" s="88" t="s">
        <v>1013</v>
      </c>
      <c r="C383" s="115" t="s">
        <v>1397</v>
      </c>
      <c r="D383" s="113">
        <v>0</v>
      </c>
      <c r="E383" s="113">
        <v>0</v>
      </c>
      <c r="F383" s="113">
        <v>0</v>
      </c>
      <c r="G383" s="113">
        <v>0</v>
      </c>
      <c r="H383" s="113">
        <v>0</v>
      </c>
      <c r="I383" s="113">
        <v>0</v>
      </c>
      <c r="J383" s="113">
        <v>0</v>
      </c>
      <c r="K383" s="113">
        <v>0</v>
      </c>
      <c r="L383" s="113">
        <v>0</v>
      </c>
      <c r="M383" s="113">
        <v>0</v>
      </c>
      <c r="N383" s="113">
        <v>0</v>
      </c>
      <c r="O383" s="113">
        <v>0</v>
      </c>
      <c r="P383" s="113">
        <v>0</v>
      </c>
      <c r="Q383" s="113">
        <v>0</v>
      </c>
      <c r="R383" s="113">
        <v>0</v>
      </c>
      <c r="S383" s="113">
        <v>0</v>
      </c>
      <c r="T383" s="113">
        <v>0</v>
      </c>
      <c r="U383" s="113">
        <v>0</v>
      </c>
      <c r="V383" s="113">
        <v>0</v>
      </c>
      <c r="W383" s="113">
        <v>0</v>
      </c>
      <c r="X383" s="113">
        <v>0</v>
      </c>
      <c r="Y383" s="113">
        <v>0</v>
      </c>
      <c r="Z383" s="113">
        <v>0</v>
      </c>
      <c r="AA383" s="113">
        <v>0</v>
      </c>
      <c r="AB383" s="113">
        <v>0</v>
      </c>
      <c r="AC383" s="113">
        <v>0</v>
      </c>
      <c r="AD383" s="113">
        <v>0</v>
      </c>
      <c r="AE383" s="113">
        <v>0</v>
      </c>
      <c r="AF383" s="113">
        <v>0</v>
      </c>
      <c r="AG383" s="113">
        <v>0</v>
      </c>
      <c r="AH383" s="113">
        <v>0</v>
      </c>
      <c r="AI383" s="113">
        <v>0</v>
      </c>
      <c r="AJ383" s="113">
        <v>0</v>
      </c>
      <c r="AK383" s="113">
        <v>0</v>
      </c>
      <c r="AL383" s="113">
        <v>0</v>
      </c>
      <c r="AM383" s="113">
        <f t="shared" si="5"/>
        <v>0</v>
      </c>
      <c r="AP383" s="70"/>
    </row>
    <row r="384" spans="1:42" ht="33" customHeight="1">
      <c r="A384" s="87">
        <v>1310</v>
      </c>
      <c r="B384" s="88" t="s">
        <v>1014</v>
      </c>
      <c r="C384" s="115" t="s">
        <v>1397</v>
      </c>
      <c r="D384" s="113">
        <v>0</v>
      </c>
      <c r="E384" s="113">
        <v>0</v>
      </c>
      <c r="F384" s="113">
        <v>0</v>
      </c>
      <c r="G384" s="113">
        <v>0</v>
      </c>
      <c r="H384" s="113">
        <v>0</v>
      </c>
      <c r="I384" s="113">
        <v>0</v>
      </c>
      <c r="J384" s="113">
        <v>0</v>
      </c>
      <c r="K384" s="113">
        <v>0</v>
      </c>
      <c r="L384" s="113">
        <v>0</v>
      </c>
      <c r="M384" s="113">
        <v>0</v>
      </c>
      <c r="N384" s="113">
        <v>0</v>
      </c>
      <c r="O384" s="113">
        <v>0</v>
      </c>
      <c r="P384" s="113">
        <v>0</v>
      </c>
      <c r="Q384" s="113">
        <v>0</v>
      </c>
      <c r="R384" s="113">
        <v>0</v>
      </c>
      <c r="S384" s="113">
        <v>0</v>
      </c>
      <c r="T384" s="113">
        <v>0</v>
      </c>
      <c r="U384" s="113">
        <v>0</v>
      </c>
      <c r="V384" s="113">
        <v>0</v>
      </c>
      <c r="W384" s="113">
        <v>0</v>
      </c>
      <c r="X384" s="113">
        <v>0</v>
      </c>
      <c r="Y384" s="113">
        <v>0</v>
      </c>
      <c r="Z384" s="113">
        <v>0</v>
      </c>
      <c r="AA384" s="113">
        <v>0</v>
      </c>
      <c r="AB384" s="113">
        <v>0</v>
      </c>
      <c r="AC384" s="113">
        <v>0</v>
      </c>
      <c r="AD384" s="113">
        <v>0</v>
      </c>
      <c r="AE384" s="113">
        <v>0</v>
      </c>
      <c r="AF384" s="113">
        <v>0</v>
      </c>
      <c r="AG384" s="113">
        <v>0</v>
      </c>
      <c r="AH384" s="113">
        <v>0</v>
      </c>
      <c r="AI384" s="113">
        <v>0</v>
      </c>
      <c r="AJ384" s="113">
        <v>0</v>
      </c>
      <c r="AK384" s="113">
        <v>0</v>
      </c>
      <c r="AL384" s="113">
        <v>0</v>
      </c>
      <c r="AM384" s="113">
        <f t="shared" si="5"/>
        <v>0</v>
      </c>
      <c r="AP384" s="70"/>
    </row>
    <row r="385" spans="1:42" ht="33" customHeight="1">
      <c r="A385" s="87">
        <v>1311</v>
      </c>
      <c r="B385" s="88" t="s">
        <v>1015</v>
      </c>
      <c r="C385" s="115" t="s">
        <v>1397</v>
      </c>
      <c r="D385" s="113">
        <v>0</v>
      </c>
      <c r="E385" s="113">
        <v>0</v>
      </c>
      <c r="F385" s="113">
        <v>0</v>
      </c>
      <c r="G385" s="113">
        <v>0</v>
      </c>
      <c r="H385" s="113">
        <v>0</v>
      </c>
      <c r="I385" s="113">
        <v>0</v>
      </c>
      <c r="J385" s="113">
        <v>0</v>
      </c>
      <c r="K385" s="113">
        <v>0</v>
      </c>
      <c r="L385" s="113">
        <v>0</v>
      </c>
      <c r="M385" s="113">
        <v>0</v>
      </c>
      <c r="N385" s="113">
        <v>0</v>
      </c>
      <c r="O385" s="113">
        <v>0</v>
      </c>
      <c r="P385" s="113">
        <v>0</v>
      </c>
      <c r="Q385" s="113">
        <v>0</v>
      </c>
      <c r="R385" s="113">
        <v>0</v>
      </c>
      <c r="S385" s="113">
        <v>0</v>
      </c>
      <c r="T385" s="113">
        <v>0</v>
      </c>
      <c r="U385" s="113">
        <v>0</v>
      </c>
      <c r="V385" s="113">
        <v>0</v>
      </c>
      <c r="W385" s="113">
        <v>0</v>
      </c>
      <c r="X385" s="113">
        <v>0</v>
      </c>
      <c r="Y385" s="113">
        <v>0</v>
      </c>
      <c r="Z385" s="113">
        <v>0</v>
      </c>
      <c r="AA385" s="113">
        <v>0</v>
      </c>
      <c r="AB385" s="113">
        <v>0</v>
      </c>
      <c r="AC385" s="113">
        <v>0</v>
      </c>
      <c r="AD385" s="113">
        <v>0</v>
      </c>
      <c r="AE385" s="113">
        <v>0</v>
      </c>
      <c r="AF385" s="113">
        <v>0</v>
      </c>
      <c r="AG385" s="113">
        <v>0</v>
      </c>
      <c r="AH385" s="113">
        <v>0</v>
      </c>
      <c r="AI385" s="113">
        <v>0</v>
      </c>
      <c r="AJ385" s="113">
        <v>0</v>
      </c>
      <c r="AK385" s="113">
        <v>0</v>
      </c>
      <c r="AL385" s="113">
        <v>0</v>
      </c>
      <c r="AM385" s="113">
        <f t="shared" si="5"/>
        <v>0</v>
      </c>
      <c r="AP385" s="70"/>
    </row>
    <row r="386" spans="1:42" ht="33" customHeight="1">
      <c r="A386" s="87">
        <v>1312</v>
      </c>
      <c r="B386" s="88" t="s">
        <v>1016</v>
      </c>
      <c r="C386" s="115" t="s">
        <v>1397</v>
      </c>
      <c r="D386" s="113">
        <v>0</v>
      </c>
      <c r="E386" s="113">
        <v>0</v>
      </c>
      <c r="F386" s="113">
        <v>0</v>
      </c>
      <c r="G386" s="113">
        <v>0</v>
      </c>
      <c r="H386" s="113">
        <v>0</v>
      </c>
      <c r="I386" s="113">
        <v>0</v>
      </c>
      <c r="J386" s="113">
        <v>0</v>
      </c>
      <c r="K386" s="113">
        <v>0</v>
      </c>
      <c r="L386" s="113">
        <v>0</v>
      </c>
      <c r="M386" s="113">
        <v>0</v>
      </c>
      <c r="N386" s="113">
        <v>0</v>
      </c>
      <c r="O386" s="113">
        <v>0</v>
      </c>
      <c r="P386" s="113">
        <v>0</v>
      </c>
      <c r="Q386" s="113">
        <v>0</v>
      </c>
      <c r="R386" s="113">
        <v>0</v>
      </c>
      <c r="S386" s="113">
        <v>0</v>
      </c>
      <c r="T386" s="113">
        <v>0</v>
      </c>
      <c r="U386" s="113">
        <v>0</v>
      </c>
      <c r="V386" s="113">
        <v>0</v>
      </c>
      <c r="W386" s="113">
        <v>0</v>
      </c>
      <c r="X386" s="113">
        <v>0</v>
      </c>
      <c r="Y386" s="113">
        <v>0</v>
      </c>
      <c r="Z386" s="113">
        <v>0</v>
      </c>
      <c r="AA386" s="113">
        <v>0</v>
      </c>
      <c r="AB386" s="113">
        <v>0</v>
      </c>
      <c r="AC386" s="113">
        <v>0</v>
      </c>
      <c r="AD386" s="113">
        <v>0</v>
      </c>
      <c r="AE386" s="113">
        <v>0</v>
      </c>
      <c r="AF386" s="113">
        <v>0</v>
      </c>
      <c r="AG386" s="113">
        <v>0</v>
      </c>
      <c r="AH386" s="113">
        <v>0</v>
      </c>
      <c r="AI386" s="113">
        <v>0</v>
      </c>
      <c r="AJ386" s="113">
        <v>0</v>
      </c>
      <c r="AK386" s="113">
        <v>0</v>
      </c>
      <c r="AL386" s="113">
        <v>0</v>
      </c>
      <c r="AM386" s="113">
        <f t="shared" si="5"/>
        <v>0</v>
      </c>
      <c r="AP386" s="70"/>
    </row>
    <row r="387" spans="1:42" ht="33" customHeight="1">
      <c r="A387" s="87">
        <v>1313</v>
      </c>
      <c r="B387" s="88" t="s">
        <v>1017</v>
      </c>
      <c r="C387" s="115" t="s">
        <v>1397</v>
      </c>
      <c r="D387" s="113">
        <v>0</v>
      </c>
      <c r="E387" s="113">
        <v>0</v>
      </c>
      <c r="F387" s="113">
        <v>0</v>
      </c>
      <c r="G387" s="113">
        <v>0</v>
      </c>
      <c r="H387" s="113">
        <v>0</v>
      </c>
      <c r="I387" s="113">
        <v>0</v>
      </c>
      <c r="J387" s="113">
        <v>0</v>
      </c>
      <c r="K387" s="113">
        <v>0</v>
      </c>
      <c r="L387" s="113">
        <v>0</v>
      </c>
      <c r="M387" s="113">
        <v>0</v>
      </c>
      <c r="N387" s="113">
        <v>0</v>
      </c>
      <c r="O387" s="113">
        <v>0</v>
      </c>
      <c r="P387" s="113">
        <v>0</v>
      </c>
      <c r="Q387" s="113">
        <v>0</v>
      </c>
      <c r="R387" s="113">
        <v>0</v>
      </c>
      <c r="S387" s="113">
        <v>0</v>
      </c>
      <c r="T387" s="113">
        <v>0</v>
      </c>
      <c r="U387" s="113">
        <v>0</v>
      </c>
      <c r="V387" s="113">
        <v>0</v>
      </c>
      <c r="W387" s="113">
        <v>0</v>
      </c>
      <c r="X387" s="113">
        <v>0</v>
      </c>
      <c r="Y387" s="113">
        <v>0</v>
      </c>
      <c r="Z387" s="113">
        <v>0</v>
      </c>
      <c r="AA387" s="113">
        <v>0</v>
      </c>
      <c r="AB387" s="113">
        <v>0</v>
      </c>
      <c r="AC387" s="113">
        <v>0</v>
      </c>
      <c r="AD387" s="113">
        <v>0</v>
      </c>
      <c r="AE387" s="113">
        <v>0</v>
      </c>
      <c r="AF387" s="113">
        <v>0</v>
      </c>
      <c r="AG387" s="113">
        <v>0</v>
      </c>
      <c r="AH387" s="113">
        <v>0</v>
      </c>
      <c r="AI387" s="113">
        <v>0</v>
      </c>
      <c r="AJ387" s="113">
        <v>0</v>
      </c>
      <c r="AK387" s="113">
        <v>0</v>
      </c>
      <c r="AL387" s="113">
        <v>0</v>
      </c>
      <c r="AM387" s="113">
        <f t="shared" si="5"/>
        <v>0</v>
      </c>
      <c r="AP387" s="70"/>
    </row>
    <row r="388" spans="1:42" ht="33" customHeight="1">
      <c r="A388" s="87">
        <v>1314</v>
      </c>
      <c r="B388" s="88" t="s">
        <v>1018</v>
      </c>
      <c r="C388" s="115" t="s">
        <v>1397</v>
      </c>
      <c r="D388" s="113">
        <v>0</v>
      </c>
      <c r="E388" s="113">
        <v>0</v>
      </c>
      <c r="F388" s="113">
        <v>0</v>
      </c>
      <c r="G388" s="113">
        <v>0</v>
      </c>
      <c r="H388" s="113">
        <v>0</v>
      </c>
      <c r="I388" s="113">
        <v>0</v>
      </c>
      <c r="J388" s="113">
        <v>0</v>
      </c>
      <c r="K388" s="113">
        <v>0</v>
      </c>
      <c r="L388" s="113">
        <v>0</v>
      </c>
      <c r="M388" s="113">
        <v>0</v>
      </c>
      <c r="N388" s="113">
        <v>0</v>
      </c>
      <c r="O388" s="113">
        <v>0</v>
      </c>
      <c r="P388" s="113">
        <v>0</v>
      </c>
      <c r="Q388" s="113">
        <v>0</v>
      </c>
      <c r="R388" s="113">
        <v>0</v>
      </c>
      <c r="S388" s="113">
        <v>0</v>
      </c>
      <c r="T388" s="113">
        <v>0</v>
      </c>
      <c r="U388" s="113">
        <v>0</v>
      </c>
      <c r="V388" s="113">
        <v>0</v>
      </c>
      <c r="W388" s="113">
        <v>0</v>
      </c>
      <c r="X388" s="113">
        <v>0</v>
      </c>
      <c r="Y388" s="113">
        <v>0</v>
      </c>
      <c r="Z388" s="113">
        <v>0</v>
      </c>
      <c r="AA388" s="113">
        <v>0</v>
      </c>
      <c r="AB388" s="113">
        <v>0</v>
      </c>
      <c r="AC388" s="113">
        <v>0</v>
      </c>
      <c r="AD388" s="113">
        <v>0</v>
      </c>
      <c r="AE388" s="113">
        <v>0</v>
      </c>
      <c r="AF388" s="113">
        <v>0</v>
      </c>
      <c r="AG388" s="113">
        <v>0</v>
      </c>
      <c r="AH388" s="113">
        <v>0</v>
      </c>
      <c r="AI388" s="113">
        <v>0</v>
      </c>
      <c r="AJ388" s="113">
        <v>0</v>
      </c>
      <c r="AK388" s="113">
        <v>0</v>
      </c>
      <c r="AL388" s="113">
        <v>0</v>
      </c>
      <c r="AM388" s="113">
        <f t="shared" si="5"/>
        <v>0</v>
      </c>
      <c r="AP388" s="70"/>
    </row>
    <row r="389" spans="1:42" ht="33" customHeight="1">
      <c r="A389" s="87">
        <v>1315</v>
      </c>
      <c r="B389" s="88" t="s">
        <v>1019</v>
      </c>
      <c r="C389" s="115" t="s">
        <v>1397</v>
      </c>
      <c r="D389" s="113">
        <v>0</v>
      </c>
      <c r="E389" s="113">
        <v>0</v>
      </c>
      <c r="F389" s="113">
        <v>0</v>
      </c>
      <c r="G389" s="113">
        <v>0</v>
      </c>
      <c r="H389" s="113">
        <v>0</v>
      </c>
      <c r="I389" s="113">
        <v>0</v>
      </c>
      <c r="J389" s="113">
        <v>0</v>
      </c>
      <c r="K389" s="113">
        <v>0</v>
      </c>
      <c r="L389" s="113">
        <v>0</v>
      </c>
      <c r="M389" s="113">
        <v>0</v>
      </c>
      <c r="N389" s="113">
        <v>0</v>
      </c>
      <c r="O389" s="113">
        <v>0</v>
      </c>
      <c r="P389" s="113">
        <v>0</v>
      </c>
      <c r="Q389" s="113">
        <v>0</v>
      </c>
      <c r="R389" s="113">
        <v>0</v>
      </c>
      <c r="S389" s="113">
        <v>0</v>
      </c>
      <c r="T389" s="113">
        <v>0</v>
      </c>
      <c r="U389" s="113">
        <v>0</v>
      </c>
      <c r="V389" s="113">
        <v>0</v>
      </c>
      <c r="W389" s="113">
        <v>0</v>
      </c>
      <c r="X389" s="113">
        <v>0</v>
      </c>
      <c r="Y389" s="113">
        <v>0</v>
      </c>
      <c r="Z389" s="113">
        <v>0</v>
      </c>
      <c r="AA389" s="113">
        <v>0</v>
      </c>
      <c r="AB389" s="113">
        <v>0</v>
      </c>
      <c r="AC389" s="113">
        <v>0</v>
      </c>
      <c r="AD389" s="113">
        <v>0</v>
      </c>
      <c r="AE389" s="113">
        <v>0</v>
      </c>
      <c r="AF389" s="113">
        <v>0</v>
      </c>
      <c r="AG389" s="113">
        <v>0</v>
      </c>
      <c r="AH389" s="113">
        <v>0</v>
      </c>
      <c r="AI389" s="113">
        <v>0</v>
      </c>
      <c r="AJ389" s="113">
        <v>0</v>
      </c>
      <c r="AK389" s="113">
        <v>0</v>
      </c>
      <c r="AL389" s="113">
        <v>0</v>
      </c>
      <c r="AM389" s="113">
        <f t="shared" si="5"/>
        <v>0</v>
      </c>
      <c r="AP389" s="70"/>
    </row>
    <row r="390" spans="1:42" ht="33" customHeight="1">
      <c r="A390" s="87">
        <v>1316</v>
      </c>
      <c r="B390" s="88" t="s">
        <v>1020</v>
      </c>
      <c r="C390" s="115" t="s">
        <v>1397</v>
      </c>
      <c r="D390" s="113">
        <v>0</v>
      </c>
      <c r="E390" s="113">
        <v>0</v>
      </c>
      <c r="F390" s="113">
        <v>0</v>
      </c>
      <c r="G390" s="113">
        <v>0</v>
      </c>
      <c r="H390" s="113">
        <v>0</v>
      </c>
      <c r="I390" s="113">
        <v>0</v>
      </c>
      <c r="J390" s="113">
        <v>0</v>
      </c>
      <c r="K390" s="113">
        <v>0</v>
      </c>
      <c r="L390" s="113">
        <v>0</v>
      </c>
      <c r="M390" s="113">
        <v>0</v>
      </c>
      <c r="N390" s="113">
        <v>0</v>
      </c>
      <c r="O390" s="113">
        <v>0</v>
      </c>
      <c r="P390" s="113">
        <v>0</v>
      </c>
      <c r="Q390" s="113">
        <v>0</v>
      </c>
      <c r="R390" s="113">
        <v>0</v>
      </c>
      <c r="S390" s="113">
        <v>0</v>
      </c>
      <c r="T390" s="113">
        <v>0</v>
      </c>
      <c r="U390" s="113">
        <v>0</v>
      </c>
      <c r="V390" s="113">
        <v>0</v>
      </c>
      <c r="W390" s="113">
        <v>0</v>
      </c>
      <c r="X390" s="113">
        <v>0</v>
      </c>
      <c r="Y390" s="113">
        <v>0</v>
      </c>
      <c r="Z390" s="113">
        <v>0</v>
      </c>
      <c r="AA390" s="113">
        <v>0</v>
      </c>
      <c r="AB390" s="113">
        <v>0</v>
      </c>
      <c r="AC390" s="113">
        <v>0</v>
      </c>
      <c r="AD390" s="113">
        <v>0</v>
      </c>
      <c r="AE390" s="113">
        <v>0</v>
      </c>
      <c r="AF390" s="113">
        <v>0</v>
      </c>
      <c r="AG390" s="113">
        <v>0</v>
      </c>
      <c r="AH390" s="113">
        <v>0</v>
      </c>
      <c r="AI390" s="113">
        <v>0</v>
      </c>
      <c r="AJ390" s="113">
        <v>0</v>
      </c>
      <c r="AK390" s="113">
        <v>0</v>
      </c>
      <c r="AL390" s="113">
        <v>0</v>
      </c>
      <c r="AM390" s="113">
        <f t="shared" si="5"/>
        <v>0</v>
      </c>
      <c r="AP390" s="70"/>
    </row>
    <row r="391" spans="1:42" ht="33" customHeight="1">
      <c r="A391" s="87">
        <v>1317</v>
      </c>
      <c r="B391" s="88" t="s">
        <v>1021</v>
      </c>
      <c r="C391" s="115" t="s">
        <v>1397</v>
      </c>
      <c r="D391" s="113">
        <v>0</v>
      </c>
      <c r="E391" s="113">
        <v>0</v>
      </c>
      <c r="F391" s="113">
        <v>0</v>
      </c>
      <c r="G391" s="113">
        <v>0</v>
      </c>
      <c r="H391" s="113">
        <v>0</v>
      </c>
      <c r="I391" s="113">
        <v>0</v>
      </c>
      <c r="J391" s="113">
        <v>0</v>
      </c>
      <c r="K391" s="113">
        <v>0</v>
      </c>
      <c r="L391" s="113">
        <v>0</v>
      </c>
      <c r="M391" s="113">
        <v>0</v>
      </c>
      <c r="N391" s="113">
        <v>0</v>
      </c>
      <c r="O391" s="113">
        <v>0</v>
      </c>
      <c r="P391" s="113">
        <v>0</v>
      </c>
      <c r="Q391" s="113">
        <v>0</v>
      </c>
      <c r="R391" s="113">
        <v>0</v>
      </c>
      <c r="S391" s="113">
        <v>0</v>
      </c>
      <c r="T391" s="113">
        <v>0</v>
      </c>
      <c r="U391" s="113">
        <v>0</v>
      </c>
      <c r="V391" s="113">
        <v>0</v>
      </c>
      <c r="W391" s="113">
        <v>0</v>
      </c>
      <c r="X391" s="113">
        <v>0</v>
      </c>
      <c r="Y391" s="113">
        <v>0</v>
      </c>
      <c r="Z391" s="113">
        <v>0</v>
      </c>
      <c r="AA391" s="113">
        <v>0</v>
      </c>
      <c r="AB391" s="113">
        <v>0</v>
      </c>
      <c r="AC391" s="113">
        <v>0</v>
      </c>
      <c r="AD391" s="113">
        <v>0</v>
      </c>
      <c r="AE391" s="113">
        <v>0</v>
      </c>
      <c r="AF391" s="113">
        <v>0</v>
      </c>
      <c r="AG391" s="113">
        <v>0</v>
      </c>
      <c r="AH391" s="113">
        <v>0</v>
      </c>
      <c r="AI391" s="113">
        <v>0</v>
      </c>
      <c r="AJ391" s="113">
        <v>0</v>
      </c>
      <c r="AK391" s="113">
        <v>0</v>
      </c>
      <c r="AL391" s="113">
        <v>0</v>
      </c>
      <c r="AM391" s="113">
        <f t="shared" si="5"/>
        <v>0</v>
      </c>
      <c r="AP391" s="70"/>
    </row>
    <row r="392" spans="1:42" ht="33" customHeight="1">
      <c r="A392" s="87">
        <v>1318</v>
      </c>
      <c r="B392" s="88" t="s">
        <v>1022</v>
      </c>
      <c r="C392" s="115" t="s">
        <v>1397</v>
      </c>
      <c r="D392" s="113">
        <v>0</v>
      </c>
      <c r="E392" s="113">
        <v>0</v>
      </c>
      <c r="F392" s="113">
        <v>0</v>
      </c>
      <c r="G392" s="113">
        <v>0</v>
      </c>
      <c r="H392" s="113">
        <v>0</v>
      </c>
      <c r="I392" s="113">
        <v>0</v>
      </c>
      <c r="J392" s="113">
        <v>0</v>
      </c>
      <c r="K392" s="113">
        <v>0</v>
      </c>
      <c r="L392" s="113">
        <v>0</v>
      </c>
      <c r="M392" s="113">
        <v>0</v>
      </c>
      <c r="N392" s="113">
        <v>0</v>
      </c>
      <c r="O392" s="113">
        <v>0</v>
      </c>
      <c r="P392" s="113">
        <v>0</v>
      </c>
      <c r="Q392" s="113">
        <v>0</v>
      </c>
      <c r="R392" s="113">
        <v>0</v>
      </c>
      <c r="S392" s="113">
        <v>0</v>
      </c>
      <c r="T392" s="113">
        <v>0</v>
      </c>
      <c r="U392" s="113">
        <v>0</v>
      </c>
      <c r="V392" s="113">
        <v>0</v>
      </c>
      <c r="W392" s="113">
        <v>0</v>
      </c>
      <c r="X392" s="113">
        <v>0</v>
      </c>
      <c r="Y392" s="113">
        <v>0</v>
      </c>
      <c r="Z392" s="113">
        <v>0</v>
      </c>
      <c r="AA392" s="113">
        <v>0</v>
      </c>
      <c r="AB392" s="113">
        <v>0</v>
      </c>
      <c r="AC392" s="113">
        <v>0</v>
      </c>
      <c r="AD392" s="113">
        <v>0</v>
      </c>
      <c r="AE392" s="113">
        <v>0</v>
      </c>
      <c r="AF392" s="113">
        <v>0</v>
      </c>
      <c r="AG392" s="113">
        <v>0</v>
      </c>
      <c r="AH392" s="113">
        <v>0</v>
      </c>
      <c r="AI392" s="113">
        <v>0</v>
      </c>
      <c r="AJ392" s="113">
        <v>0</v>
      </c>
      <c r="AK392" s="113">
        <v>0</v>
      </c>
      <c r="AL392" s="113">
        <v>0</v>
      </c>
      <c r="AM392" s="113">
        <f t="shared" si="5"/>
        <v>0</v>
      </c>
      <c r="AP392" s="70"/>
    </row>
    <row r="393" spans="1:42" ht="33" customHeight="1">
      <c r="A393" s="87">
        <v>1319</v>
      </c>
      <c r="B393" s="88" t="s">
        <v>397</v>
      </c>
      <c r="C393" s="115" t="s">
        <v>1397</v>
      </c>
      <c r="D393" s="113">
        <v>0</v>
      </c>
      <c r="E393" s="113">
        <v>0</v>
      </c>
      <c r="F393" s="113">
        <v>0</v>
      </c>
      <c r="G393" s="113">
        <v>0</v>
      </c>
      <c r="H393" s="113">
        <v>0</v>
      </c>
      <c r="I393" s="113">
        <v>0</v>
      </c>
      <c r="J393" s="113">
        <v>0</v>
      </c>
      <c r="K393" s="113">
        <v>0</v>
      </c>
      <c r="L393" s="113">
        <v>0</v>
      </c>
      <c r="M393" s="113">
        <v>0</v>
      </c>
      <c r="N393" s="113">
        <v>0</v>
      </c>
      <c r="O393" s="113">
        <v>0</v>
      </c>
      <c r="P393" s="113">
        <v>0</v>
      </c>
      <c r="Q393" s="113">
        <v>0</v>
      </c>
      <c r="R393" s="113">
        <v>0</v>
      </c>
      <c r="S393" s="113">
        <v>0</v>
      </c>
      <c r="T393" s="113">
        <v>0</v>
      </c>
      <c r="U393" s="113">
        <v>0</v>
      </c>
      <c r="V393" s="113">
        <v>0</v>
      </c>
      <c r="W393" s="113">
        <v>0</v>
      </c>
      <c r="X393" s="113">
        <v>0</v>
      </c>
      <c r="Y393" s="113">
        <v>0</v>
      </c>
      <c r="Z393" s="113">
        <v>0</v>
      </c>
      <c r="AA393" s="113">
        <v>0</v>
      </c>
      <c r="AB393" s="113">
        <v>0</v>
      </c>
      <c r="AC393" s="113">
        <v>0</v>
      </c>
      <c r="AD393" s="113">
        <v>0</v>
      </c>
      <c r="AE393" s="113">
        <v>0</v>
      </c>
      <c r="AF393" s="113">
        <v>0</v>
      </c>
      <c r="AG393" s="113">
        <v>0</v>
      </c>
      <c r="AH393" s="113">
        <v>0</v>
      </c>
      <c r="AI393" s="113">
        <v>0</v>
      </c>
      <c r="AJ393" s="113">
        <v>0</v>
      </c>
      <c r="AK393" s="113">
        <v>0</v>
      </c>
      <c r="AL393" s="113">
        <v>0</v>
      </c>
      <c r="AM393" s="113">
        <f t="shared" si="5"/>
        <v>0</v>
      </c>
      <c r="AP393" s="70"/>
    </row>
    <row r="394" spans="1:42" ht="33" customHeight="1">
      <c r="A394" s="87">
        <v>1320</v>
      </c>
      <c r="B394" s="88" t="s">
        <v>1023</v>
      </c>
      <c r="C394" s="115" t="s">
        <v>1397</v>
      </c>
      <c r="D394" s="113">
        <v>0</v>
      </c>
      <c r="E394" s="113">
        <v>0</v>
      </c>
      <c r="F394" s="113">
        <v>0</v>
      </c>
      <c r="G394" s="113">
        <v>0</v>
      </c>
      <c r="H394" s="113">
        <v>0</v>
      </c>
      <c r="I394" s="113">
        <v>0</v>
      </c>
      <c r="J394" s="113">
        <v>0</v>
      </c>
      <c r="K394" s="113">
        <v>0</v>
      </c>
      <c r="L394" s="113">
        <v>0</v>
      </c>
      <c r="M394" s="113">
        <v>0</v>
      </c>
      <c r="N394" s="113">
        <v>0</v>
      </c>
      <c r="O394" s="113">
        <v>0</v>
      </c>
      <c r="P394" s="113">
        <v>0</v>
      </c>
      <c r="Q394" s="113">
        <v>0</v>
      </c>
      <c r="R394" s="113">
        <v>0</v>
      </c>
      <c r="S394" s="113">
        <v>0</v>
      </c>
      <c r="T394" s="113">
        <v>0</v>
      </c>
      <c r="U394" s="113">
        <v>0</v>
      </c>
      <c r="V394" s="113">
        <v>0</v>
      </c>
      <c r="W394" s="113">
        <v>0</v>
      </c>
      <c r="X394" s="113">
        <v>0</v>
      </c>
      <c r="Y394" s="113">
        <v>0</v>
      </c>
      <c r="Z394" s="113">
        <v>0</v>
      </c>
      <c r="AA394" s="113">
        <v>0</v>
      </c>
      <c r="AB394" s="113">
        <v>0</v>
      </c>
      <c r="AC394" s="113">
        <v>0</v>
      </c>
      <c r="AD394" s="113">
        <v>0</v>
      </c>
      <c r="AE394" s="113">
        <v>0</v>
      </c>
      <c r="AF394" s="113">
        <v>0</v>
      </c>
      <c r="AG394" s="113">
        <v>0</v>
      </c>
      <c r="AH394" s="113">
        <v>0</v>
      </c>
      <c r="AI394" s="113">
        <v>0</v>
      </c>
      <c r="AJ394" s="113">
        <v>0</v>
      </c>
      <c r="AK394" s="113">
        <v>0</v>
      </c>
      <c r="AL394" s="113">
        <v>0</v>
      </c>
      <c r="AM394" s="113">
        <f t="shared" si="5"/>
        <v>0</v>
      </c>
      <c r="AP394" s="70"/>
    </row>
    <row r="395" spans="1:42" ht="33" customHeight="1">
      <c r="A395" s="87">
        <v>1321</v>
      </c>
      <c r="B395" s="88" t="s">
        <v>1024</v>
      </c>
      <c r="C395" s="115" t="s">
        <v>1397</v>
      </c>
      <c r="D395" s="113">
        <v>0</v>
      </c>
      <c r="E395" s="113">
        <v>0</v>
      </c>
      <c r="F395" s="113">
        <v>0</v>
      </c>
      <c r="G395" s="113">
        <v>0</v>
      </c>
      <c r="H395" s="113">
        <v>0</v>
      </c>
      <c r="I395" s="113">
        <v>0</v>
      </c>
      <c r="J395" s="113">
        <v>0</v>
      </c>
      <c r="K395" s="113">
        <v>0</v>
      </c>
      <c r="L395" s="113">
        <v>0</v>
      </c>
      <c r="M395" s="113">
        <v>0</v>
      </c>
      <c r="N395" s="113">
        <v>0</v>
      </c>
      <c r="O395" s="113">
        <v>0</v>
      </c>
      <c r="P395" s="113">
        <v>0</v>
      </c>
      <c r="Q395" s="113">
        <v>0</v>
      </c>
      <c r="R395" s="113">
        <v>0</v>
      </c>
      <c r="S395" s="113">
        <v>0</v>
      </c>
      <c r="T395" s="113">
        <v>0</v>
      </c>
      <c r="U395" s="113">
        <v>0</v>
      </c>
      <c r="V395" s="113">
        <v>0</v>
      </c>
      <c r="W395" s="113">
        <v>0</v>
      </c>
      <c r="X395" s="113">
        <v>0</v>
      </c>
      <c r="Y395" s="113">
        <v>0</v>
      </c>
      <c r="Z395" s="113">
        <v>0</v>
      </c>
      <c r="AA395" s="113">
        <v>0</v>
      </c>
      <c r="AB395" s="113">
        <v>0</v>
      </c>
      <c r="AC395" s="113">
        <v>0</v>
      </c>
      <c r="AD395" s="113">
        <v>0</v>
      </c>
      <c r="AE395" s="113">
        <v>0</v>
      </c>
      <c r="AF395" s="113">
        <v>0</v>
      </c>
      <c r="AG395" s="113">
        <v>0</v>
      </c>
      <c r="AH395" s="113">
        <v>0</v>
      </c>
      <c r="AI395" s="113">
        <v>0</v>
      </c>
      <c r="AJ395" s="113">
        <v>0</v>
      </c>
      <c r="AK395" s="113">
        <v>0</v>
      </c>
      <c r="AL395" s="113">
        <v>0</v>
      </c>
      <c r="AM395" s="113">
        <f t="shared" ref="AM395:AM458" si="6">SUM(D395:AL395)</f>
        <v>0</v>
      </c>
      <c r="AP395" s="70"/>
    </row>
    <row r="396" spans="1:42" ht="33" customHeight="1">
      <c r="A396" s="87">
        <v>1322</v>
      </c>
      <c r="B396" s="88" t="s">
        <v>1025</v>
      </c>
      <c r="C396" s="115" t="s">
        <v>1397</v>
      </c>
      <c r="D396" s="113">
        <v>0</v>
      </c>
      <c r="E396" s="113">
        <v>0</v>
      </c>
      <c r="F396" s="113">
        <v>0</v>
      </c>
      <c r="G396" s="113">
        <v>0</v>
      </c>
      <c r="H396" s="113">
        <v>0</v>
      </c>
      <c r="I396" s="113">
        <v>0</v>
      </c>
      <c r="J396" s="113">
        <v>0</v>
      </c>
      <c r="K396" s="113">
        <v>0</v>
      </c>
      <c r="L396" s="113">
        <v>0</v>
      </c>
      <c r="M396" s="113">
        <v>0</v>
      </c>
      <c r="N396" s="113">
        <v>0</v>
      </c>
      <c r="O396" s="113">
        <v>0</v>
      </c>
      <c r="P396" s="113">
        <v>0</v>
      </c>
      <c r="Q396" s="113">
        <v>0</v>
      </c>
      <c r="R396" s="113">
        <v>0</v>
      </c>
      <c r="S396" s="113">
        <v>0</v>
      </c>
      <c r="T396" s="113">
        <v>0</v>
      </c>
      <c r="U396" s="113">
        <v>0</v>
      </c>
      <c r="V396" s="113">
        <v>0</v>
      </c>
      <c r="W396" s="113">
        <v>0</v>
      </c>
      <c r="X396" s="113">
        <v>0</v>
      </c>
      <c r="Y396" s="113">
        <v>0</v>
      </c>
      <c r="Z396" s="113">
        <v>0</v>
      </c>
      <c r="AA396" s="113">
        <v>0</v>
      </c>
      <c r="AB396" s="113">
        <v>0</v>
      </c>
      <c r="AC396" s="113">
        <v>0</v>
      </c>
      <c r="AD396" s="113">
        <v>0</v>
      </c>
      <c r="AE396" s="113">
        <v>0</v>
      </c>
      <c r="AF396" s="113">
        <v>0</v>
      </c>
      <c r="AG396" s="113">
        <v>0</v>
      </c>
      <c r="AH396" s="113">
        <v>0</v>
      </c>
      <c r="AI396" s="113">
        <v>0</v>
      </c>
      <c r="AJ396" s="113">
        <v>0</v>
      </c>
      <c r="AK396" s="113">
        <v>0</v>
      </c>
      <c r="AL396" s="113">
        <v>0</v>
      </c>
      <c r="AM396" s="113">
        <f t="shared" si="6"/>
        <v>0</v>
      </c>
      <c r="AP396" s="70"/>
    </row>
    <row r="397" spans="1:42" ht="33" customHeight="1">
      <c r="A397" s="87">
        <v>1323</v>
      </c>
      <c r="B397" s="88" t="s">
        <v>1026</v>
      </c>
      <c r="C397" s="115" t="s">
        <v>1397</v>
      </c>
      <c r="D397" s="113">
        <v>0</v>
      </c>
      <c r="E397" s="113">
        <v>0</v>
      </c>
      <c r="F397" s="113">
        <v>0</v>
      </c>
      <c r="G397" s="113">
        <v>0</v>
      </c>
      <c r="H397" s="113">
        <v>0</v>
      </c>
      <c r="I397" s="113">
        <v>0</v>
      </c>
      <c r="J397" s="113">
        <v>0</v>
      </c>
      <c r="K397" s="113">
        <v>0</v>
      </c>
      <c r="L397" s="113">
        <v>0</v>
      </c>
      <c r="M397" s="113">
        <v>0</v>
      </c>
      <c r="N397" s="113">
        <v>0</v>
      </c>
      <c r="O397" s="113">
        <v>0</v>
      </c>
      <c r="P397" s="113">
        <v>0</v>
      </c>
      <c r="Q397" s="113">
        <v>0</v>
      </c>
      <c r="R397" s="113">
        <v>0</v>
      </c>
      <c r="S397" s="113">
        <v>0</v>
      </c>
      <c r="T397" s="113">
        <v>0</v>
      </c>
      <c r="U397" s="113">
        <v>0</v>
      </c>
      <c r="V397" s="113">
        <v>0</v>
      </c>
      <c r="W397" s="113">
        <v>0</v>
      </c>
      <c r="X397" s="113">
        <v>0</v>
      </c>
      <c r="Y397" s="113">
        <v>0</v>
      </c>
      <c r="Z397" s="113">
        <v>0</v>
      </c>
      <c r="AA397" s="113">
        <v>0</v>
      </c>
      <c r="AB397" s="113">
        <v>0</v>
      </c>
      <c r="AC397" s="113">
        <v>0</v>
      </c>
      <c r="AD397" s="113">
        <v>0</v>
      </c>
      <c r="AE397" s="113">
        <v>0</v>
      </c>
      <c r="AF397" s="113">
        <v>0</v>
      </c>
      <c r="AG397" s="113">
        <v>0</v>
      </c>
      <c r="AH397" s="113">
        <v>0</v>
      </c>
      <c r="AI397" s="113">
        <v>0</v>
      </c>
      <c r="AJ397" s="113">
        <v>0</v>
      </c>
      <c r="AK397" s="113">
        <v>0</v>
      </c>
      <c r="AL397" s="113">
        <v>0</v>
      </c>
      <c r="AM397" s="113">
        <f t="shared" si="6"/>
        <v>0</v>
      </c>
      <c r="AP397" s="70"/>
    </row>
    <row r="398" spans="1:42" ht="33" customHeight="1">
      <c r="A398" s="87">
        <v>1324</v>
      </c>
      <c r="B398" s="88" t="s">
        <v>1027</v>
      </c>
      <c r="C398" s="115" t="s">
        <v>1397</v>
      </c>
      <c r="D398" s="113">
        <v>0</v>
      </c>
      <c r="E398" s="113">
        <v>0</v>
      </c>
      <c r="F398" s="113">
        <v>0</v>
      </c>
      <c r="G398" s="113">
        <v>0</v>
      </c>
      <c r="H398" s="113">
        <v>0</v>
      </c>
      <c r="I398" s="113">
        <v>0</v>
      </c>
      <c r="J398" s="113">
        <v>0</v>
      </c>
      <c r="K398" s="113">
        <v>0</v>
      </c>
      <c r="L398" s="113">
        <v>0</v>
      </c>
      <c r="M398" s="113">
        <v>0</v>
      </c>
      <c r="N398" s="113">
        <v>0</v>
      </c>
      <c r="O398" s="113">
        <v>0</v>
      </c>
      <c r="P398" s="113">
        <v>0</v>
      </c>
      <c r="Q398" s="113">
        <v>0</v>
      </c>
      <c r="R398" s="113">
        <v>0</v>
      </c>
      <c r="S398" s="113">
        <v>0</v>
      </c>
      <c r="T398" s="113">
        <v>0</v>
      </c>
      <c r="U398" s="113">
        <v>0</v>
      </c>
      <c r="V398" s="113">
        <v>0</v>
      </c>
      <c r="W398" s="113">
        <v>0</v>
      </c>
      <c r="X398" s="113">
        <v>0</v>
      </c>
      <c r="Y398" s="113">
        <v>0</v>
      </c>
      <c r="Z398" s="113">
        <v>0</v>
      </c>
      <c r="AA398" s="113">
        <v>0</v>
      </c>
      <c r="AB398" s="113">
        <v>0</v>
      </c>
      <c r="AC398" s="113">
        <v>0</v>
      </c>
      <c r="AD398" s="113">
        <v>0</v>
      </c>
      <c r="AE398" s="113">
        <v>0</v>
      </c>
      <c r="AF398" s="113">
        <v>0</v>
      </c>
      <c r="AG398" s="113">
        <v>0</v>
      </c>
      <c r="AH398" s="113">
        <v>0</v>
      </c>
      <c r="AI398" s="113">
        <v>0</v>
      </c>
      <c r="AJ398" s="113">
        <v>0</v>
      </c>
      <c r="AK398" s="113">
        <v>0</v>
      </c>
      <c r="AL398" s="113">
        <v>0</v>
      </c>
      <c r="AM398" s="113">
        <f t="shared" si="6"/>
        <v>0</v>
      </c>
      <c r="AP398" s="70"/>
    </row>
    <row r="399" spans="1:42" ht="33" customHeight="1">
      <c r="A399" s="87">
        <v>1325</v>
      </c>
      <c r="B399" s="88" t="s">
        <v>1028</v>
      </c>
      <c r="C399" s="115" t="s">
        <v>1397</v>
      </c>
      <c r="D399" s="113">
        <v>0</v>
      </c>
      <c r="E399" s="113">
        <v>0</v>
      </c>
      <c r="F399" s="113">
        <v>0</v>
      </c>
      <c r="G399" s="113">
        <v>0</v>
      </c>
      <c r="H399" s="113">
        <v>0</v>
      </c>
      <c r="I399" s="113">
        <v>0</v>
      </c>
      <c r="J399" s="113">
        <v>0</v>
      </c>
      <c r="K399" s="113">
        <v>0</v>
      </c>
      <c r="L399" s="113">
        <v>0</v>
      </c>
      <c r="M399" s="113">
        <v>0</v>
      </c>
      <c r="N399" s="113">
        <v>0</v>
      </c>
      <c r="O399" s="113">
        <v>0</v>
      </c>
      <c r="P399" s="113">
        <v>0</v>
      </c>
      <c r="Q399" s="113">
        <v>0</v>
      </c>
      <c r="R399" s="113">
        <v>0</v>
      </c>
      <c r="S399" s="113">
        <v>0</v>
      </c>
      <c r="T399" s="113">
        <v>0</v>
      </c>
      <c r="U399" s="113">
        <v>0</v>
      </c>
      <c r="V399" s="113">
        <v>0</v>
      </c>
      <c r="W399" s="113">
        <v>0</v>
      </c>
      <c r="X399" s="113">
        <v>0</v>
      </c>
      <c r="Y399" s="113">
        <v>0</v>
      </c>
      <c r="Z399" s="113">
        <v>0</v>
      </c>
      <c r="AA399" s="113">
        <v>0</v>
      </c>
      <c r="AB399" s="113">
        <v>0</v>
      </c>
      <c r="AC399" s="113">
        <v>0</v>
      </c>
      <c r="AD399" s="113">
        <v>0</v>
      </c>
      <c r="AE399" s="113">
        <v>0</v>
      </c>
      <c r="AF399" s="113">
        <v>0</v>
      </c>
      <c r="AG399" s="113">
        <v>0</v>
      </c>
      <c r="AH399" s="113">
        <v>0</v>
      </c>
      <c r="AI399" s="113">
        <v>0</v>
      </c>
      <c r="AJ399" s="113">
        <v>0</v>
      </c>
      <c r="AK399" s="113">
        <v>0</v>
      </c>
      <c r="AL399" s="113">
        <v>0</v>
      </c>
      <c r="AM399" s="113">
        <f t="shared" si="6"/>
        <v>0</v>
      </c>
      <c r="AP399" s="70"/>
    </row>
    <row r="400" spans="1:42" ht="33" customHeight="1">
      <c r="A400" s="87">
        <v>1326</v>
      </c>
      <c r="B400" s="88" t="s">
        <v>1029</v>
      </c>
      <c r="C400" s="115" t="s">
        <v>1397</v>
      </c>
      <c r="D400" s="113">
        <v>0</v>
      </c>
      <c r="E400" s="113">
        <v>0</v>
      </c>
      <c r="F400" s="113">
        <v>0</v>
      </c>
      <c r="G400" s="113">
        <v>0</v>
      </c>
      <c r="H400" s="113">
        <v>0</v>
      </c>
      <c r="I400" s="113">
        <v>0</v>
      </c>
      <c r="J400" s="113">
        <v>0</v>
      </c>
      <c r="K400" s="113">
        <v>0</v>
      </c>
      <c r="L400" s="113">
        <v>0</v>
      </c>
      <c r="M400" s="113">
        <v>0</v>
      </c>
      <c r="N400" s="113">
        <v>0</v>
      </c>
      <c r="O400" s="113">
        <v>0</v>
      </c>
      <c r="P400" s="113">
        <v>0</v>
      </c>
      <c r="Q400" s="113">
        <v>0</v>
      </c>
      <c r="R400" s="113">
        <v>0</v>
      </c>
      <c r="S400" s="113">
        <v>0</v>
      </c>
      <c r="T400" s="113">
        <v>0</v>
      </c>
      <c r="U400" s="113">
        <v>0</v>
      </c>
      <c r="V400" s="113">
        <v>0</v>
      </c>
      <c r="W400" s="113">
        <v>0</v>
      </c>
      <c r="X400" s="113">
        <v>0</v>
      </c>
      <c r="Y400" s="113">
        <v>0</v>
      </c>
      <c r="Z400" s="113">
        <v>0</v>
      </c>
      <c r="AA400" s="113">
        <v>0</v>
      </c>
      <c r="AB400" s="113">
        <v>0</v>
      </c>
      <c r="AC400" s="113">
        <v>0</v>
      </c>
      <c r="AD400" s="113">
        <v>0</v>
      </c>
      <c r="AE400" s="113">
        <v>0</v>
      </c>
      <c r="AF400" s="113">
        <v>0</v>
      </c>
      <c r="AG400" s="113">
        <v>0</v>
      </c>
      <c r="AH400" s="113">
        <v>0</v>
      </c>
      <c r="AI400" s="113">
        <v>0</v>
      </c>
      <c r="AJ400" s="113">
        <v>0</v>
      </c>
      <c r="AK400" s="113">
        <v>0</v>
      </c>
      <c r="AL400" s="113">
        <v>0</v>
      </c>
      <c r="AM400" s="113">
        <f t="shared" si="6"/>
        <v>0</v>
      </c>
      <c r="AP400" s="70"/>
    </row>
    <row r="401" spans="1:42" ht="33" customHeight="1">
      <c r="A401" s="87">
        <v>1327</v>
      </c>
      <c r="B401" s="88" t="s">
        <v>1030</v>
      </c>
      <c r="C401" s="115" t="s">
        <v>1397</v>
      </c>
      <c r="D401" s="113">
        <v>0</v>
      </c>
      <c r="E401" s="113">
        <v>0</v>
      </c>
      <c r="F401" s="113">
        <v>0</v>
      </c>
      <c r="G401" s="113">
        <v>0</v>
      </c>
      <c r="H401" s="113">
        <v>0</v>
      </c>
      <c r="I401" s="113">
        <v>0</v>
      </c>
      <c r="J401" s="113">
        <v>0</v>
      </c>
      <c r="K401" s="113">
        <v>0</v>
      </c>
      <c r="L401" s="113">
        <v>0</v>
      </c>
      <c r="M401" s="113">
        <v>0</v>
      </c>
      <c r="N401" s="113">
        <v>0</v>
      </c>
      <c r="O401" s="113">
        <v>0</v>
      </c>
      <c r="P401" s="113">
        <v>0</v>
      </c>
      <c r="Q401" s="113">
        <v>0</v>
      </c>
      <c r="R401" s="113">
        <v>0</v>
      </c>
      <c r="S401" s="113">
        <v>0</v>
      </c>
      <c r="T401" s="113">
        <v>0</v>
      </c>
      <c r="U401" s="113">
        <v>0</v>
      </c>
      <c r="V401" s="113">
        <v>0</v>
      </c>
      <c r="W401" s="113">
        <v>0</v>
      </c>
      <c r="X401" s="113">
        <v>0</v>
      </c>
      <c r="Y401" s="113">
        <v>0</v>
      </c>
      <c r="Z401" s="113">
        <v>0</v>
      </c>
      <c r="AA401" s="113">
        <v>0</v>
      </c>
      <c r="AB401" s="113">
        <v>0</v>
      </c>
      <c r="AC401" s="113">
        <v>0</v>
      </c>
      <c r="AD401" s="113">
        <v>0</v>
      </c>
      <c r="AE401" s="113">
        <v>0</v>
      </c>
      <c r="AF401" s="113">
        <v>0</v>
      </c>
      <c r="AG401" s="113">
        <v>0</v>
      </c>
      <c r="AH401" s="113">
        <v>0</v>
      </c>
      <c r="AI401" s="113">
        <v>0</v>
      </c>
      <c r="AJ401" s="113">
        <v>0</v>
      </c>
      <c r="AK401" s="113">
        <v>0</v>
      </c>
      <c r="AL401" s="113">
        <v>0</v>
      </c>
      <c r="AM401" s="113">
        <f t="shared" si="6"/>
        <v>0</v>
      </c>
      <c r="AP401" s="70"/>
    </row>
    <row r="402" spans="1:42" ht="33" customHeight="1">
      <c r="A402" s="87">
        <v>1328</v>
      </c>
      <c r="B402" s="88" t="s">
        <v>1031</v>
      </c>
      <c r="C402" s="115" t="s">
        <v>1397</v>
      </c>
      <c r="D402" s="113">
        <v>0</v>
      </c>
      <c r="E402" s="113">
        <v>0</v>
      </c>
      <c r="F402" s="113">
        <v>0</v>
      </c>
      <c r="G402" s="113">
        <v>0</v>
      </c>
      <c r="H402" s="113">
        <v>0</v>
      </c>
      <c r="I402" s="113">
        <v>0</v>
      </c>
      <c r="J402" s="113">
        <v>0</v>
      </c>
      <c r="K402" s="113">
        <v>0</v>
      </c>
      <c r="L402" s="113">
        <v>0</v>
      </c>
      <c r="M402" s="113">
        <v>0</v>
      </c>
      <c r="N402" s="113">
        <v>0</v>
      </c>
      <c r="O402" s="113">
        <v>0</v>
      </c>
      <c r="P402" s="113">
        <v>0</v>
      </c>
      <c r="Q402" s="113">
        <v>0</v>
      </c>
      <c r="R402" s="113">
        <v>0</v>
      </c>
      <c r="S402" s="113">
        <v>0</v>
      </c>
      <c r="T402" s="113">
        <v>0</v>
      </c>
      <c r="U402" s="113">
        <v>0</v>
      </c>
      <c r="V402" s="113">
        <v>0</v>
      </c>
      <c r="W402" s="113">
        <v>0</v>
      </c>
      <c r="X402" s="113">
        <v>0</v>
      </c>
      <c r="Y402" s="113">
        <v>0</v>
      </c>
      <c r="Z402" s="113">
        <v>0</v>
      </c>
      <c r="AA402" s="113">
        <v>0</v>
      </c>
      <c r="AB402" s="113">
        <v>0</v>
      </c>
      <c r="AC402" s="113">
        <v>0</v>
      </c>
      <c r="AD402" s="113">
        <v>0</v>
      </c>
      <c r="AE402" s="113">
        <v>0</v>
      </c>
      <c r="AF402" s="113">
        <v>0</v>
      </c>
      <c r="AG402" s="113">
        <v>0</v>
      </c>
      <c r="AH402" s="113">
        <v>0</v>
      </c>
      <c r="AI402" s="113">
        <v>0</v>
      </c>
      <c r="AJ402" s="113">
        <v>0</v>
      </c>
      <c r="AK402" s="113">
        <v>0</v>
      </c>
      <c r="AL402" s="113">
        <v>0</v>
      </c>
      <c r="AM402" s="113">
        <f t="shared" si="6"/>
        <v>0</v>
      </c>
      <c r="AP402" s="70"/>
    </row>
    <row r="403" spans="1:42" ht="33" customHeight="1">
      <c r="A403" s="87">
        <v>1329</v>
      </c>
      <c r="B403" s="88" t="s">
        <v>1032</v>
      </c>
      <c r="C403" s="115" t="s">
        <v>1397</v>
      </c>
      <c r="D403" s="113">
        <v>0</v>
      </c>
      <c r="E403" s="113">
        <v>0</v>
      </c>
      <c r="F403" s="113">
        <v>0</v>
      </c>
      <c r="G403" s="113">
        <v>0</v>
      </c>
      <c r="H403" s="113">
        <v>0</v>
      </c>
      <c r="I403" s="113">
        <v>0</v>
      </c>
      <c r="J403" s="113">
        <v>0</v>
      </c>
      <c r="K403" s="113">
        <v>0</v>
      </c>
      <c r="L403" s="113">
        <v>0</v>
      </c>
      <c r="M403" s="113">
        <v>0</v>
      </c>
      <c r="N403" s="113">
        <v>0</v>
      </c>
      <c r="O403" s="113">
        <v>0</v>
      </c>
      <c r="P403" s="113">
        <v>0</v>
      </c>
      <c r="Q403" s="113">
        <v>0</v>
      </c>
      <c r="R403" s="113">
        <v>0</v>
      </c>
      <c r="S403" s="113">
        <v>0</v>
      </c>
      <c r="T403" s="113">
        <v>0</v>
      </c>
      <c r="U403" s="113">
        <v>0</v>
      </c>
      <c r="V403" s="113">
        <v>0</v>
      </c>
      <c r="W403" s="113">
        <v>0</v>
      </c>
      <c r="X403" s="113">
        <v>0</v>
      </c>
      <c r="Y403" s="113">
        <v>0</v>
      </c>
      <c r="Z403" s="113">
        <v>0</v>
      </c>
      <c r="AA403" s="113">
        <v>0</v>
      </c>
      <c r="AB403" s="113">
        <v>0</v>
      </c>
      <c r="AC403" s="113">
        <v>0</v>
      </c>
      <c r="AD403" s="113">
        <v>0</v>
      </c>
      <c r="AE403" s="113">
        <v>0</v>
      </c>
      <c r="AF403" s="113">
        <v>0</v>
      </c>
      <c r="AG403" s="113">
        <v>0</v>
      </c>
      <c r="AH403" s="113">
        <v>0</v>
      </c>
      <c r="AI403" s="113">
        <v>0</v>
      </c>
      <c r="AJ403" s="113">
        <v>0</v>
      </c>
      <c r="AK403" s="113">
        <v>0</v>
      </c>
      <c r="AL403" s="113">
        <v>0</v>
      </c>
      <c r="AM403" s="113">
        <f t="shared" si="6"/>
        <v>0</v>
      </c>
      <c r="AP403" s="70"/>
    </row>
    <row r="404" spans="1:42" ht="33" customHeight="1">
      <c r="A404" s="87">
        <v>1330</v>
      </c>
      <c r="B404" s="88" t="s">
        <v>1033</v>
      </c>
      <c r="C404" s="115" t="s">
        <v>1397</v>
      </c>
      <c r="D404" s="113">
        <v>0</v>
      </c>
      <c r="E404" s="113">
        <v>0</v>
      </c>
      <c r="F404" s="113">
        <v>0</v>
      </c>
      <c r="G404" s="113">
        <v>0</v>
      </c>
      <c r="H404" s="113">
        <v>0</v>
      </c>
      <c r="I404" s="113">
        <v>0</v>
      </c>
      <c r="J404" s="113">
        <v>0</v>
      </c>
      <c r="K404" s="113">
        <v>0</v>
      </c>
      <c r="L404" s="113">
        <v>0</v>
      </c>
      <c r="M404" s="113">
        <v>0</v>
      </c>
      <c r="N404" s="113">
        <v>0</v>
      </c>
      <c r="O404" s="113">
        <v>0</v>
      </c>
      <c r="P404" s="113">
        <v>0</v>
      </c>
      <c r="Q404" s="113">
        <v>0</v>
      </c>
      <c r="R404" s="113">
        <v>0</v>
      </c>
      <c r="S404" s="113">
        <v>0</v>
      </c>
      <c r="T404" s="113">
        <v>0</v>
      </c>
      <c r="U404" s="113">
        <v>0</v>
      </c>
      <c r="V404" s="113">
        <v>0</v>
      </c>
      <c r="W404" s="113">
        <v>0</v>
      </c>
      <c r="X404" s="113">
        <v>0</v>
      </c>
      <c r="Y404" s="113">
        <v>0</v>
      </c>
      <c r="Z404" s="113">
        <v>0</v>
      </c>
      <c r="AA404" s="113">
        <v>0</v>
      </c>
      <c r="AB404" s="113">
        <v>0</v>
      </c>
      <c r="AC404" s="113">
        <v>0</v>
      </c>
      <c r="AD404" s="113">
        <v>0</v>
      </c>
      <c r="AE404" s="113">
        <v>0</v>
      </c>
      <c r="AF404" s="113">
        <v>0</v>
      </c>
      <c r="AG404" s="113">
        <v>0</v>
      </c>
      <c r="AH404" s="113">
        <v>0</v>
      </c>
      <c r="AI404" s="113">
        <v>0</v>
      </c>
      <c r="AJ404" s="113">
        <v>0</v>
      </c>
      <c r="AK404" s="113">
        <v>0</v>
      </c>
      <c r="AL404" s="113">
        <v>0</v>
      </c>
      <c r="AM404" s="113">
        <f t="shared" si="6"/>
        <v>0</v>
      </c>
      <c r="AP404" s="70"/>
    </row>
    <row r="405" spans="1:42" ht="33" customHeight="1">
      <c r="A405" s="87">
        <v>1331</v>
      </c>
      <c r="B405" s="88" t="s">
        <v>1034</v>
      </c>
      <c r="C405" s="115" t="s">
        <v>1397</v>
      </c>
      <c r="D405" s="113">
        <v>0</v>
      </c>
      <c r="E405" s="113">
        <v>0</v>
      </c>
      <c r="F405" s="113">
        <v>0</v>
      </c>
      <c r="G405" s="113">
        <v>0</v>
      </c>
      <c r="H405" s="113">
        <v>0</v>
      </c>
      <c r="I405" s="113">
        <v>0</v>
      </c>
      <c r="J405" s="113">
        <v>0</v>
      </c>
      <c r="K405" s="113">
        <v>0</v>
      </c>
      <c r="L405" s="113">
        <v>0</v>
      </c>
      <c r="M405" s="113">
        <v>0</v>
      </c>
      <c r="N405" s="113">
        <v>0</v>
      </c>
      <c r="O405" s="113">
        <v>0</v>
      </c>
      <c r="P405" s="113">
        <v>0</v>
      </c>
      <c r="Q405" s="113">
        <v>0</v>
      </c>
      <c r="R405" s="113">
        <v>0</v>
      </c>
      <c r="S405" s="113">
        <v>0</v>
      </c>
      <c r="T405" s="113">
        <v>0</v>
      </c>
      <c r="U405" s="113">
        <v>0</v>
      </c>
      <c r="V405" s="113">
        <v>0</v>
      </c>
      <c r="W405" s="113">
        <v>0</v>
      </c>
      <c r="X405" s="113">
        <v>0</v>
      </c>
      <c r="Y405" s="113">
        <v>0</v>
      </c>
      <c r="Z405" s="113">
        <v>0</v>
      </c>
      <c r="AA405" s="113">
        <v>0</v>
      </c>
      <c r="AB405" s="113">
        <v>0</v>
      </c>
      <c r="AC405" s="113">
        <v>0</v>
      </c>
      <c r="AD405" s="113">
        <v>0</v>
      </c>
      <c r="AE405" s="113">
        <v>0</v>
      </c>
      <c r="AF405" s="113">
        <v>0</v>
      </c>
      <c r="AG405" s="113">
        <v>0</v>
      </c>
      <c r="AH405" s="113">
        <v>0</v>
      </c>
      <c r="AI405" s="113">
        <v>0</v>
      </c>
      <c r="AJ405" s="113">
        <v>0</v>
      </c>
      <c r="AK405" s="113">
        <v>0</v>
      </c>
      <c r="AL405" s="113">
        <v>0</v>
      </c>
      <c r="AM405" s="113">
        <f t="shared" si="6"/>
        <v>0</v>
      </c>
      <c r="AP405" s="70"/>
    </row>
    <row r="406" spans="1:42" ht="33" customHeight="1">
      <c r="A406" s="87">
        <v>1332</v>
      </c>
      <c r="B406" s="88" t="s">
        <v>1035</v>
      </c>
      <c r="C406" s="115" t="s">
        <v>1397</v>
      </c>
      <c r="D406" s="113">
        <v>0</v>
      </c>
      <c r="E406" s="113">
        <v>0</v>
      </c>
      <c r="F406" s="113">
        <v>0</v>
      </c>
      <c r="G406" s="113">
        <v>0</v>
      </c>
      <c r="H406" s="113">
        <v>0</v>
      </c>
      <c r="I406" s="113">
        <v>0</v>
      </c>
      <c r="J406" s="113">
        <v>0</v>
      </c>
      <c r="K406" s="113">
        <v>0</v>
      </c>
      <c r="L406" s="113">
        <v>0</v>
      </c>
      <c r="M406" s="113">
        <v>0</v>
      </c>
      <c r="N406" s="113">
        <v>0</v>
      </c>
      <c r="O406" s="113">
        <v>0</v>
      </c>
      <c r="P406" s="113">
        <v>0</v>
      </c>
      <c r="Q406" s="113">
        <v>0</v>
      </c>
      <c r="R406" s="113">
        <v>0</v>
      </c>
      <c r="S406" s="113">
        <v>0</v>
      </c>
      <c r="T406" s="113">
        <v>0</v>
      </c>
      <c r="U406" s="113">
        <v>0</v>
      </c>
      <c r="V406" s="113">
        <v>0</v>
      </c>
      <c r="W406" s="113">
        <v>0</v>
      </c>
      <c r="X406" s="113">
        <v>0</v>
      </c>
      <c r="Y406" s="113">
        <v>0</v>
      </c>
      <c r="Z406" s="113">
        <v>0</v>
      </c>
      <c r="AA406" s="113">
        <v>0</v>
      </c>
      <c r="AB406" s="113">
        <v>0</v>
      </c>
      <c r="AC406" s="113">
        <v>0</v>
      </c>
      <c r="AD406" s="113">
        <v>0</v>
      </c>
      <c r="AE406" s="113">
        <v>0</v>
      </c>
      <c r="AF406" s="113">
        <v>0</v>
      </c>
      <c r="AG406" s="113">
        <v>0</v>
      </c>
      <c r="AH406" s="113">
        <v>0</v>
      </c>
      <c r="AI406" s="113">
        <v>0</v>
      </c>
      <c r="AJ406" s="113">
        <v>0</v>
      </c>
      <c r="AK406" s="113">
        <v>0</v>
      </c>
      <c r="AL406" s="113">
        <v>0</v>
      </c>
      <c r="AM406" s="113">
        <f t="shared" si="6"/>
        <v>0</v>
      </c>
      <c r="AP406" s="70"/>
    </row>
    <row r="407" spans="1:42" ht="33" customHeight="1">
      <c r="A407" s="87">
        <v>1333</v>
      </c>
      <c r="B407" s="88" t="s">
        <v>1036</v>
      </c>
      <c r="C407" s="115" t="s">
        <v>1397</v>
      </c>
      <c r="D407" s="113">
        <v>0</v>
      </c>
      <c r="E407" s="113">
        <v>0</v>
      </c>
      <c r="F407" s="113">
        <v>0</v>
      </c>
      <c r="G407" s="113">
        <v>0</v>
      </c>
      <c r="H407" s="113">
        <v>0</v>
      </c>
      <c r="I407" s="113">
        <v>0</v>
      </c>
      <c r="J407" s="113">
        <v>0</v>
      </c>
      <c r="K407" s="113">
        <v>0</v>
      </c>
      <c r="L407" s="113">
        <v>0</v>
      </c>
      <c r="M407" s="113">
        <v>0</v>
      </c>
      <c r="N407" s="113">
        <v>0</v>
      </c>
      <c r="O407" s="113">
        <v>0</v>
      </c>
      <c r="P407" s="113">
        <v>0</v>
      </c>
      <c r="Q407" s="113">
        <v>0</v>
      </c>
      <c r="R407" s="113">
        <v>0</v>
      </c>
      <c r="S407" s="113">
        <v>0</v>
      </c>
      <c r="T407" s="113">
        <v>0</v>
      </c>
      <c r="U407" s="113">
        <v>0</v>
      </c>
      <c r="V407" s="113">
        <v>0</v>
      </c>
      <c r="W407" s="113">
        <v>0</v>
      </c>
      <c r="X407" s="113">
        <v>0</v>
      </c>
      <c r="Y407" s="113">
        <v>0</v>
      </c>
      <c r="Z407" s="113">
        <v>0</v>
      </c>
      <c r="AA407" s="113">
        <v>0</v>
      </c>
      <c r="AB407" s="113">
        <v>0</v>
      </c>
      <c r="AC407" s="113">
        <v>0</v>
      </c>
      <c r="AD407" s="113">
        <v>0</v>
      </c>
      <c r="AE407" s="113">
        <v>0</v>
      </c>
      <c r="AF407" s="113">
        <v>0</v>
      </c>
      <c r="AG407" s="113">
        <v>0</v>
      </c>
      <c r="AH407" s="113">
        <v>0</v>
      </c>
      <c r="AI407" s="113">
        <v>0</v>
      </c>
      <c r="AJ407" s="113">
        <v>0</v>
      </c>
      <c r="AK407" s="113">
        <v>0</v>
      </c>
      <c r="AL407" s="113">
        <v>0</v>
      </c>
      <c r="AM407" s="113">
        <f t="shared" si="6"/>
        <v>0</v>
      </c>
      <c r="AP407" s="70"/>
    </row>
    <row r="408" spans="1:42" ht="33" customHeight="1">
      <c r="A408" s="87">
        <v>1334</v>
      </c>
      <c r="B408" s="88" t="s">
        <v>1037</v>
      </c>
      <c r="C408" s="115" t="s">
        <v>1397</v>
      </c>
      <c r="D408" s="113">
        <v>0</v>
      </c>
      <c r="E408" s="113">
        <v>0</v>
      </c>
      <c r="F408" s="113">
        <v>0</v>
      </c>
      <c r="G408" s="113">
        <v>0</v>
      </c>
      <c r="H408" s="113">
        <v>0</v>
      </c>
      <c r="I408" s="113">
        <v>0</v>
      </c>
      <c r="J408" s="113">
        <v>0</v>
      </c>
      <c r="K408" s="113">
        <v>0</v>
      </c>
      <c r="L408" s="113">
        <v>0</v>
      </c>
      <c r="M408" s="113">
        <v>0</v>
      </c>
      <c r="N408" s="113">
        <v>0</v>
      </c>
      <c r="O408" s="113">
        <v>0</v>
      </c>
      <c r="P408" s="113">
        <v>0</v>
      </c>
      <c r="Q408" s="113">
        <v>0</v>
      </c>
      <c r="R408" s="113">
        <v>0</v>
      </c>
      <c r="S408" s="113">
        <v>0</v>
      </c>
      <c r="T408" s="113">
        <v>0</v>
      </c>
      <c r="U408" s="113">
        <v>0</v>
      </c>
      <c r="V408" s="113">
        <v>0</v>
      </c>
      <c r="W408" s="113">
        <v>0</v>
      </c>
      <c r="X408" s="113">
        <v>0</v>
      </c>
      <c r="Y408" s="113">
        <v>0</v>
      </c>
      <c r="Z408" s="113">
        <v>0</v>
      </c>
      <c r="AA408" s="113">
        <v>0</v>
      </c>
      <c r="AB408" s="113">
        <v>0</v>
      </c>
      <c r="AC408" s="113">
        <v>0</v>
      </c>
      <c r="AD408" s="113">
        <v>0</v>
      </c>
      <c r="AE408" s="113">
        <v>0</v>
      </c>
      <c r="AF408" s="113">
        <v>0</v>
      </c>
      <c r="AG408" s="113">
        <v>0</v>
      </c>
      <c r="AH408" s="113">
        <v>0</v>
      </c>
      <c r="AI408" s="113">
        <v>0</v>
      </c>
      <c r="AJ408" s="113">
        <v>0</v>
      </c>
      <c r="AK408" s="113">
        <v>0</v>
      </c>
      <c r="AL408" s="113">
        <v>0</v>
      </c>
      <c r="AM408" s="113">
        <f t="shared" si="6"/>
        <v>0</v>
      </c>
      <c r="AP408" s="70"/>
    </row>
    <row r="409" spans="1:42" ht="33" customHeight="1">
      <c r="A409" s="87">
        <v>1335</v>
      </c>
      <c r="B409" s="88" t="s">
        <v>1038</v>
      </c>
      <c r="C409" s="115" t="s">
        <v>1397</v>
      </c>
      <c r="D409" s="113">
        <v>0</v>
      </c>
      <c r="E409" s="113">
        <v>0</v>
      </c>
      <c r="F409" s="113">
        <v>0</v>
      </c>
      <c r="G409" s="113">
        <v>0</v>
      </c>
      <c r="H409" s="113">
        <v>0</v>
      </c>
      <c r="I409" s="113">
        <v>0</v>
      </c>
      <c r="J409" s="113">
        <v>0</v>
      </c>
      <c r="K409" s="113">
        <v>0</v>
      </c>
      <c r="L409" s="113">
        <v>0</v>
      </c>
      <c r="M409" s="113">
        <v>0</v>
      </c>
      <c r="N409" s="113">
        <v>0</v>
      </c>
      <c r="O409" s="113">
        <v>0</v>
      </c>
      <c r="P409" s="113">
        <v>0</v>
      </c>
      <c r="Q409" s="113">
        <v>0</v>
      </c>
      <c r="R409" s="113">
        <v>0</v>
      </c>
      <c r="S409" s="113">
        <v>0</v>
      </c>
      <c r="T409" s="113">
        <v>0</v>
      </c>
      <c r="U409" s="113">
        <v>0</v>
      </c>
      <c r="V409" s="113">
        <v>0</v>
      </c>
      <c r="W409" s="113">
        <v>0</v>
      </c>
      <c r="X409" s="113">
        <v>0</v>
      </c>
      <c r="Y409" s="113">
        <v>0</v>
      </c>
      <c r="Z409" s="113">
        <v>0</v>
      </c>
      <c r="AA409" s="113">
        <v>0</v>
      </c>
      <c r="AB409" s="113">
        <v>0</v>
      </c>
      <c r="AC409" s="113">
        <v>0</v>
      </c>
      <c r="AD409" s="113">
        <v>0</v>
      </c>
      <c r="AE409" s="113">
        <v>0</v>
      </c>
      <c r="AF409" s="113">
        <v>0</v>
      </c>
      <c r="AG409" s="113">
        <v>0</v>
      </c>
      <c r="AH409" s="113">
        <v>0</v>
      </c>
      <c r="AI409" s="113">
        <v>0</v>
      </c>
      <c r="AJ409" s="113">
        <v>0</v>
      </c>
      <c r="AK409" s="113">
        <v>0</v>
      </c>
      <c r="AL409" s="113">
        <v>0</v>
      </c>
      <c r="AM409" s="113">
        <f t="shared" si="6"/>
        <v>0</v>
      </c>
      <c r="AP409" s="70"/>
    </row>
    <row r="410" spans="1:42" ht="33" customHeight="1">
      <c r="A410" s="87">
        <v>1336</v>
      </c>
      <c r="B410" s="88" t="s">
        <v>1039</v>
      </c>
      <c r="C410" s="115" t="s">
        <v>1397</v>
      </c>
      <c r="D410" s="113">
        <v>0</v>
      </c>
      <c r="E410" s="113">
        <v>0</v>
      </c>
      <c r="F410" s="113">
        <v>0</v>
      </c>
      <c r="G410" s="113">
        <v>0</v>
      </c>
      <c r="H410" s="113">
        <v>0</v>
      </c>
      <c r="I410" s="113">
        <v>0</v>
      </c>
      <c r="J410" s="113">
        <v>0</v>
      </c>
      <c r="K410" s="113">
        <v>0</v>
      </c>
      <c r="L410" s="113">
        <v>0</v>
      </c>
      <c r="M410" s="113">
        <v>0</v>
      </c>
      <c r="N410" s="113">
        <v>0</v>
      </c>
      <c r="O410" s="113">
        <v>0</v>
      </c>
      <c r="P410" s="113">
        <v>0</v>
      </c>
      <c r="Q410" s="113">
        <v>0</v>
      </c>
      <c r="R410" s="113">
        <v>0</v>
      </c>
      <c r="S410" s="113">
        <v>0</v>
      </c>
      <c r="T410" s="113">
        <v>0</v>
      </c>
      <c r="U410" s="113">
        <v>0</v>
      </c>
      <c r="V410" s="113">
        <v>0</v>
      </c>
      <c r="W410" s="113">
        <v>0</v>
      </c>
      <c r="X410" s="113">
        <v>0</v>
      </c>
      <c r="Y410" s="113">
        <v>0</v>
      </c>
      <c r="Z410" s="113">
        <v>0</v>
      </c>
      <c r="AA410" s="113">
        <v>0</v>
      </c>
      <c r="AB410" s="113">
        <v>0</v>
      </c>
      <c r="AC410" s="113">
        <v>0</v>
      </c>
      <c r="AD410" s="113">
        <v>0</v>
      </c>
      <c r="AE410" s="113">
        <v>0</v>
      </c>
      <c r="AF410" s="113">
        <v>0</v>
      </c>
      <c r="AG410" s="113">
        <v>0</v>
      </c>
      <c r="AH410" s="113">
        <v>0</v>
      </c>
      <c r="AI410" s="113">
        <v>0</v>
      </c>
      <c r="AJ410" s="113">
        <v>0</v>
      </c>
      <c r="AK410" s="113">
        <v>0</v>
      </c>
      <c r="AL410" s="113">
        <v>0</v>
      </c>
      <c r="AM410" s="113">
        <f t="shared" si="6"/>
        <v>0</v>
      </c>
      <c r="AP410" s="70"/>
    </row>
    <row r="411" spans="1:42" ht="33" customHeight="1">
      <c r="A411" s="87">
        <v>1337</v>
      </c>
      <c r="B411" s="88" t="s">
        <v>1040</v>
      </c>
      <c r="C411" s="115" t="s">
        <v>1397</v>
      </c>
      <c r="D411" s="113">
        <v>0</v>
      </c>
      <c r="E411" s="113">
        <v>0</v>
      </c>
      <c r="F411" s="113">
        <v>0</v>
      </c>
      <c r="G411" s="113">
        <v>0</v>
      </c>
      <c r="H411" s="113">
        <v>0</v>
      </c>
      <c r="I411" s="113">
        <v>0</v>
      </c>
      <c r="J411" s="113">
        <v>0</v>
      </c>
      <c r="K411" s="113">
        <v>0</v>
      </c>
      <c r="L411" s="113">
        <v>0</v>
      </c>
      <c r="M411" s="113">
        <v>0</v>
      </c>
      <c r="N411" s="113">
        <v>0</v>
      </c>
      <c r="O411" s="113">
        <v>0</v>
      </c>
      <c r="P411" s="113">
        <v>0</v>
      </c>
      <c r="Q411" s="113">
        <v>0</v>
      </c>
      <c r="R411" s="113">
        <v>0</v>
      </c>
      <c r="S411" s="113">
        <v>0</v>
      </c>
      <c r="T411" s="113">
        <v>0</v>
      </c>
      <c r="U411" s="113">
        <v>0</v>
      </c>
      <c r="V411" s="113">
        <v>0</v>
      </c>
      <c r="W411" s="113">
        <v>0</v>
      </c>
      <c r="X411" s="113">
        <v>0</v>
      </c>
      <c r="Y411" s="113">
        <v>0</v>
      </c>
      <c r="Z411" s="113">
        <v>0</v>
      </c>
      <c r="AA411" s="113">
        <v>0</v>
      </c>
      <c r="AB411" s="113">
        <v>0</v>
      </c>
      <c r="AC411" s="113">
        <v>0</v>
      </c>
      <c r="AD411" s="113">
        <v>0</v>
      </c>
      <c r="AE411" s="113">
        <v>0</v>
      </c>
      <c r="AF411" s="113">
        <v>0</v>
      </c>
      <c r="AG411" s="113">
        <v>0</v>
      </c>
      <c r="AH411" s="113">
        <v>0</v>
      </c>
      <c r="AI411" s="113">
        <v>0</v>
      </c>
      <c r="AJ411" s="113">
        <v>0</v>
      </c>
      <c r="AK411" s="113">
        <v>0</v>
      </c>
      <c r="AL411" s="113">
        <v>0</v>
      </c>
      <c r="AM411" s="113">
        <f t="shared" si="6"/>
        <v>0</v>
      </c>
      <c r="AP411" s="70"/>
    </row>
    <row r="412" spans="1:42" ht="33" customHeight="1">
      <c r="A412" s="87">
        <v>1338</v>
      </c>
      <c r="B412" s="88" t="s">
        <v>1041</v>
      </c>
      <c r="C412" s="115" t="s">
        <v>1397</v>
      </c>
      <c r="D412" s="113">
        <v>0</v>
      </c>
      <c r="E412" s="113">
        <v>0</v>
      </c>
      <c r="F412" s="113">
        <v>0</v>
      </c>
      <c r="G412" s="113">
        <v>0</v>
      </c>
      <c r="H412" s="113">
        <v>0</v>
      </c>
      <c r="I412" s="113">
        <v>0</v>
      </c>
      <c r="J412" s="113">
        <v>0</v>
      </c>
      <c r="K412" s="113">
        <v>0</v>
      </c>
      <c r="L412" s="113">
        <v>0</v>
      </c>
      <c r="M412" s="113">
        <v>0</v>
      </c>
      <c r="N412" s="113">
        <v>0</v>
      </c>
      <c r="O412" s="113">
        <v>0</v>
      </c>
      <c r="P412" s="113">
        <v>0</v>
      </c>
      <c r="Q412" s="113">
        <v>0</v>
      </c>
      <c r="R412" s="113">
        <v>0</v>
      </c>
      <c r="S412" s="113">
        <v>0</v>
      </c>
      <c r="T412" s="113">
        <v>0</v>
      </c>
      <c r="U412" s="113">
        <v>0</v>
      </c>
      <c r="V412" s="113">
        <v>0</v>
      </c>
      <c r="W412" s="113">
        <v>0</v>
      </c>
      <c r="X412" s="113">
        <v>0</v>
      </c>
      <c r="Y412" s="113">
        <v>0</v>
      </c>
      <c r="Z412" s="113">
        <v>0</v>
      </c>
      <c r="AA412" s="113">
        <v>0</v>
      </c>
      <c r="AB412" s="113">
        <v>0</v>
      </c>
      <c r="AC412" s="113">
        <v>0</v>
      </c>
      <c r="AD412" s="113">
        <v>0</v>
      </c>
      <c r="AE412" s="113">
        <v>0</v>
      </c>
      <c r="AF412" s="113">
        <v>0</v>
      </c>
      <c r="AG412" s="113">
        <v>0</v>
      </c>
      <c r="AH412" s="113">
        <v>0</v>
      </c>
      <c r="AI412" s="113">
        <v>0</v>
      </c>
      <c r="AJ412" s="113">
        <v>0</v>
      </c>
      <c r="AK412" s="113">
        <v>0</v>
      </c>
      <c r="AL412" s="113">
        <v>0</v>
      </c>
      <c r="AM412" s="113">
        <f t="shared" si="6"/>
        <v>0</v>
      </c>
      <c r="AP412" s="70"/>
    </row>
    <row r="413" spans="1:42" ht="33" customHeight="1">
      <c r="A413" s="87">
        <v>1339</v>
      </c>
      <c r="B413" s="88" t="s">
        <v>1042</v>
      </c>
      <c r="C413" s="115" t="s">
        <v>1397</v>
      </c>
      <c r="D413" s="113">
        <v>0</v>
      </c>
      <c r="E413" s="113">
        <v>0</v>
      </c>
      <c r="F413" s="113">
        <v>0</v>
      </c>
      <c r="G413" s="113">
        <v>0</v>
      </c>
      <c r="H413" s="113">
        <v>0</v>
      </c>
      <c r="I413" s="113">
        <v>0</v>
      </c>
      <c r="J413" s="113">
        <v>0</v>
      </c>
      <c r="K413" s="113">
        <v>0</v>
      </c>
      <c r="L413" s="113">
        <v>0</v>
      </c>
      <c r="M413" s="113">
        <v>0</v>
      </c>
      <c r="N413" s="113">
        <v>0</v>
      </c>
      <c r="O413" s="113">
        <v>0</v>
      </c>
      <c r="P413" s="113">
        <v>0</v>
      </c>
      <c r="Q413" s="113">
        <v>0</v>
      </c>
      <c r="R413" s="113">
        <v>0</v>
      </c>
      <c r="S413" s="113">
        <v>0</v>
      </c>
      <c r="T413" s="113">
        <v>0</v>
      </c>
      <c r="U413" s="113">
        <v>0</v>
      </c>
      <c r="V413" s="113">
        <v>0</v>
      </c>
      <c r="W413" s="113">
        <v>0</v>
      </c>
      <c r="X413" s="113">
        <v>0</v>
      </c>
      <c r="Y413" s="113">
        <v>0</v>
      </c>
      <c r="Z413" s="113">
        <v>0</v>
      </c>
      <c r="AA413" s="113">
        <v>0</v>
      </c>
      <c r="AB413" s="113">
        <v>0</v>
      </c>
      <c r="AC413" s="113">
        <v>0</v>
      </c>
      <c r="AD413" s="113">
        <v>0</v>
      </c>
      <c r="AE413" s="113">
        <v>0</v>
      </c>
      <c r="AF413" s="113">
        <v>0</v>
      </c>
      <c r="AG413" s="113">
        <v>0</v>
      </c>
      <c r="AH413" s="113">
        <v>0</v>
      </c>
      <c r="AI413" s="113">
        <v>0</v>
      </c>
      <c r="AJ413" s="113">
        <v>0</v>
      </c>
      <c r="AK413" s="113">
        <v>0</v>
      </c>
      <c r="AL413" s="113">
        <v>0</v>
      </c>
      <c r="AM413" s="113">
        <f t="shared" si="6"/>
        <v>0</v>
      </c>
      <c r="AP413" s="70"/>
    </row>
    <row r="414" spans="1:42" ht="33" customHeight="1">
      <c r="A414" s="87">
        <v>1340</v>
      </c>
      <c r="B414" s="88" t="s">
        <v>1043</v>
      </c>
      <c r="C414" s="115" t="s">
        <v>1397</v>
      </c>
      <c r="D414" s="113">
        <v>0</v>
      </c>
      <c r="E414" s="113">
        <v>0</v>
      </c>
      <c r="F414" s="113">
        <v>0</v>
      </c>
      <c r="G414" s="113">
        <v>0</v>
      </c>
      <c r="H414" s="113">
        <v>0</v>
      </c>
      <c r="I414" s="113">
        <v>0</v>
      </c>
      <c r="J414" s="113">
        <v>0</v>
      </c>
      <c r="K414" s="113">
        <v>0</v>
      </c>
      <c r="L414" s="113">
        <v>0</v>
      </c>
      <c r="M414" s="113">
        <v>0</v>
      </c>
      <c r="N414" s="113">
        <v>0</v>
      </c>
      <c r="O414" s="113">
        <v>0</v>
      </c>
      <c r="P414" s="113">
        <v>0</v>
      </c>
      <c r="Q414" s="113">
        <v>0</v>
      </c>
      <c r="R414" s="113">
        <v>0</v>
      </c>
      <c r="S414" s="113">
        <v>0</v>
      </c>
      <c r="T414" s="113">
        <v>0</v>
      </c>
      <c r="U414" s="113">
        <v>0</v>
      </c>
      <c r="V414" s="113">
        <v>0</v>
      </c>
      <c r="W414" s="113">
        <v>0</v>
      </c>
      <c r="X414" s="113">
        <v>0</v>
      </c>
      <c r="Y414" s="113">
        <v>0</v>
      </c>
      <c r="Z414" s="113">
        <v>0</v>
      </c>
      <c r="AA414" s="113">
        <v>0</v>
      </c>
      <c r="AB414" s="113">
        <v>0</v>
      </c>
      <c r="AC414" s="113">
        <v>0</v>
      </c>
      <c r="AD414" s="113">
        <v>0</v>
      </c>
      <c r="AE414" s="113">
        <v>0</v>
      </c>
      <c r="AF414" s="113">
        <v>0</v>
      </c>
      <c r="AG414" s="113">
        <v>0</v>
      </c>
      <c r="AH414" s="113">
        <v>0</v>
      </c>
      <c r="AI414" s="113">
        <v>0</v>
      </c>
      <c r="AJ414" s="113">
        <v>0</v>
      </c>
      <c r="AK414" s="113">
        <v>0</v>
      </c>
      <c r="AL414" s="113">
        <v>0</v>
      </c>
      <c r="AM414" s="113">
        <f t="shared" si="6"/>
        <v>0</v>
      </c>
      <c r="AP414" s="70"/>
    </row>
    <row r="415" spans="1:42" ht="33" customHeight="1">
      <c r="A415" s="87">
        <v>1341</v>
      </c>
      <c r="B415" s="88" t="s">
        <v>1044</v>
      </c>
      <c r="C415" s="115" t="s">
        <v>1397</v>
      </c>
      <c r="D415" s="113">
        <v>0</v>
      </c>
      <c r="E415" s="113">
        <v>0</v>
      </c>
      <c r="F415" s="113">
        <v>0</v>
      </c>
      <c r="G415" s="113">
        <v>0</v>
      </c>
      <c r="H415" s="113">
        <v>0</v>
      </c>
      <c r="I415" s="113">
        <v>0</v>
      </c>
      <c r="J415" s="113">
        <v>0</v>
      </c>
      <c r="K415" s="113">
        <v>0</v>
      </c>
      <c r="L415" s="113">
        <v>0</v>
      </c>
      <c r="M415" s="113">
        <v>0</v>
      </c>
      <c r="N415" s="113">
        <v>0</v>
      </c>
      <c r="O415" s="113">
        <v>0</v>
      </c>
      <c r="P415" s="113">
        <v>0</v>
      </c>
      <c r="Q415" s="113">
        <v>0</v>
      </c>
      <c r="R415" s="113">
        <v>0</v>
      </c>
      <c r="S415" s="113">
        <v>0</v>
      </c>
      <c r="T415" s="113">
        <v>0</v>
      </c>
      <c r="U415" s="113">
        <v>0</v>
      </c>
      <c r="V415" s="113">
        <v>0</v>
      </c>
      <c r="W415" s="113">
        <v>0</v>
      </c>
      <c r="X415" s="113">
        <v>0</v>
      </c>
      <c r="Y415" s="113">
        <v>0</v>
      </c>
      <c r="Z415" s="113">
        <v>0</v>
      </c>
      <c r="AA415" s="113">
        <v>0</v>
      </c>
      <c r="AB415" s="113">
        <v>0</v>
      </c>
      <c r="AC415" s="113">
        <v>0</v>
      </c>
      <c r="AD415" s="113">
        <v>0</v>
      </c>
      <c r="AE415" s="113">
        <v>0</v>
      </c>
      <c r="AF415" s="113">
        <v>0</v>
      </c>
      <c r="AG415" s="113">
        <v>0</v>
      </c>
      <c r="AH415" s="113">
        <v>0</v>
      </c>
      <c r="AI415" s="113">
        <v>0</v>
      </c>
      <c r="AJ415" s="113">
        <v>0</v>
      </c>
      <c r="AK415" s="113">
        <v>0</v>
      </c>
      <c r="AL415" s="113">
        <v>0</v>
      </c>
      <c r="AM415" s="113">
        <f t="shared" si="6"/>
        <v>0</v>
      </c>
      <c r="AP415" s="70"/>
    </row>
    <row r="416" spans="1:42" ht="33" customHeight="1">
      <c r="A416" s="87">
        <v>1342</v>
      </c>
      <c r="B416" s="88" t="s">
        <v>1045</v>
      </c>
      <c r="C416" s="115" t="s">
        <v>1397</v>
      </c>
      <c r="D416" s="113">
        <v>0</v>
      </c>
      <c r="E416" s="113">
        <v>0</v>
      </c>
      <c r="F416" s="113">
        <v>0</v>
      </c>
      <c r="G416" s="113">
        <v>0</v>
      </c>
      <c r="H416" s="113">
        <v>0</v>
      </c>
      <c r="I416" s="113">
        <v>0</v>
      </c>
      <c r="J416" s="113">
        <v>0</v>
      </c>
      <c r="K416" s="113">
        <v>0</v>
      </c>
      <c r="L416" s="113">
        <v>0</v>
      </c>
      <c r="M416" s="113">
        <v>0</v>
      </c>
      <c r="N416" s="113">
        <v>0</v>
      </c>
      <c r="O416" s="113">
        <v>0</v>
      </c>
      <c r="P416" s="113">
        <v>0</v>
      </c>
      <c r="Q416" s="113">
        <v>0</v>
      </c>
      <c r="R416" s="113">
        <v>0</v>
      </c>
      <c r="S416" s="113">
        <v>0</v>
      </c>
      <c r="T416" s="113">
        <v>0</v>
      </c>
      <c r="U416" s="113">
        <v>0</v>
      </c>
      <c r="V416" s="113">
        <v>0</v>
      </c>
      <c r="W416" s="113">
        <v>0</v>
      </c>
      <c r="X416" s="113">
        <v>0</v>
      </c>
      <c r="Y416" s="113">
        <v>0</v>
      </c>
      <c r="Z416" s="113">
        <v>0</v>
      </c>
      <c r="AA416" s="113">
        <v>0</v>
      </c>
      <c r="AB416" s="113">
        <v>0</v>
      </c>
      <c r="AC416" s="113">
        <v>0</v>
      </c>
      <c r="AD416" s="113">
        <v>0</v>
      </c>
      <c r="AE416" s="113">
        <v>0</v>
      </c>
      <c r="AF416" s="113">
        <v>0</v>
      </c>
      <c r="AG416" s="113">
        <v>0</v>
      </c>
      <c r="AH416" s="113">
        <v>0</v>
      </c>
      <c r="AI416" s="113">
        <v>0</v>
      </c>
      <c r="AJ416" s="113">
        <v>0</v>
      </c>
      <c r="AK416" s="113">
        <v>0</v>
      </c>
      <c r="AL416" s="113">
        <v>0</v>
      </c>
      <c r="AM416" s="113">
        <f t="shared" si="6"/>
        <v>0</v>
      </c>
      <c r="AP416" s="70"/>
    </row>
    <row r="417" spans="1:42" ht="33" customHeight="1">
      <c r="A417" s="87">
        <v>1343</v>
      </c>
      <c r="B417" s="88" t="s">
        <v>1046</v>
      </c>
      <c r="C417" s="115" t="s">
        <v>1397</v>
      </c>
      <c r="D417" s="113">
        <v>0</v>
      </c>
      <c r="E417" s="113">
        <v>0</v>
      </c>
      <c r="F417" s="113">
        <v>0</v>
      </c>
      <c r="G417" s="113">
        <v>0</v>
      </c>
      <c r="H417" s="113">
        <v>0</v>
      </c>
      <c r="I417" s="113">
        <v>0</v>
      </c>
      <c r="J417" s="113">
        <v>0</v>
      </c>
      <c r="K417" s="113">
        <v>0</v>
      </c>
      <c r="L417" s="113">
        <v>0</v>
      </c>
      <c r="M417" s="113">
        <v>0</v>
      </c>
      <c r="N417" s="113">
        <v>0</v>
      </c>
      <c r="O417" s="113">
        <v>0</v>
      </c>
      <c r="P417" s="113">
        <v>0</v>
      </c>
      <c r="Q417" s="113">
        <v>0</v>
      </c>
      <c r="R417" s="113">
        <v>0</v>
      </c>
      <c r="S417" s="113">
        <v>0</v>
      </c>
      <c r="T417" s="113">
        <v>0</v>
      </c>
      <c r="U417" s="113">
        <v>0</v>
      </c>
      <c r="V417" s="113">
        <v>0</v>
      </c>
      <c r="W417" s="113">
        <v>0</v>
      </c>
      <c r="X417" s="113">
        <v>0</v>
      </c>
      <c r="Y417" s="113">
        <v>0</v>
      </c>
      <c r="Z417" s="113">
        <v>0</v>
      </c>
      <c r="AA417" s="113">
        <v>0</v>
      </c>
      <c r="AB417" s="113">
        <v>0</v>
      </c>
      <c r="AC417" s="113">
        <v>0</v>
      </c>
      <c r="AD417" s="113">
        <v>0</v>
      </c>
      <c r="AE417" s="113">
        <v>0</v>
      </c>
      <c r="AF417" s="113">
        <v>0</v>
      </c>
      <c r="AG417" s="113">
        <v>0</v>
      </c>
      <c r="AH417" s="113">
        <v>0</v>
      </c>
      <c r="AI417" s="113">
        <v>0</v>
      </c>
      <c r="AJ417" s="113">
        <v>0</v>
      </c>
      <c r="AK417" s="113">
        <v>0</v>
      </c>
      <c r="AL417" s="113">
        <v>0</v>
      </c>
      <c r="AM417" s="113">
        <f t="shared" si="6"/>
        <v>0</v>
      </c>
      <c r="AP417" s="70"/>
    </row>
    <row r="418" spans="1:42" ht="33" customHeight="1">
      <c r="A418" s="87">
        <v>1344</v>
      </c>
      <c r="B418" s="88" t="s">
        <v>1047</v>
      </c>
      <c r="C418" s="115" t="s">
        <v>1397</v>
      </c>
      <c r="D418" s="113">
        <v>0</v>
      </c>
      <c r="E418" s="113">
        <v>0</v>
      </c>
      <c r="F418" s="113">
        <v>0</v>
      </c>
      <c r="G418" s="113">
        <v>0</v>
      </c>
      <c r="H418" s="113">
        <v>0</v>
      </c>
      <c r="I418" s="113">
        <v>0</v>
      </c>
      <c r="J418" s="113">
        <v>0</v>
      </c>
      <c r="K418" s="113">
        <v>0</v>
      </c>
      <c r="L418" s="113">
        <v>0</v>
      </c>
      <c r="M418" s="113">
        <v>0</v>
      </c>
      <c r="N418" s="113">
        <v>0</v>
      </c>
      <c r="O418" s="113">
        <v>0</v>
      </c>
      <c r="P418" s="113">
        <v>0</v>
      </c>
      <c r="Q418" s="113">
        <v>0</v>
      </c>
      <c r="R418" s="113">
        <v>0</v>
      </c>
      <c r="S418" s="113">
        <v>0</v>
      </c>
      <c r="T418" s="113">
        <v>0</v>
      </c>
      <c r="U418" s="113">
        <v>0</v>
      </c>
      <c r="V418" s="113">
        <v>0</v>
      </c>
      <c r="W418" s="113">
        <v>0</v>
      </c>
      <c r="X418" s="113">
        <v>0</v>
      </c>
      <c r="Y418" s="113">
        <v>0</v>
      </c>
      <c r="Z418" s="113">
        <v>0</v>
      </c>
      <c r="AA418" s="113">
        <v>0</v>
      </c>
      <c r="AB418" s="113">
        <v>0</v>
      </c>
      <c r="AC418" s="113">
        <v>0</v>
      </c>
      <c r="AD418" s="113">
        <v>0</v>
      </c>
      <c r="AE418" s="113">
        <v>0</v>
      </c>
      <c r="AF418" s="113">
        <v>0</v>
      </c>
      <c r="AG418" s="113">
        <v>0</v>
      </c>
      <c r="AH418" s="113">
        <v>0</v>
      </c>
      <c r="AI418" s="113">
        <v>0</v>
      </c>
      <c r="AJ418" s="113">
        <v>0</v>
      </c>
      <c r="AK418" s="113">
        <v>0</v>
      </c>
      <c r="AL418" s="113">
        <v>0</v>
      </c>
      <c r="AM418" s="113">
        <f t="shared" si="6"/>
        <v>0</v>
      </c>
      <c r="AP418" s="70"/>
    </row>
    <row r="419" spans="1:42" ht="33" customHeight="1">
      <c r="A419" s="87">
        <v>1345</v>
      </c>
      <c r="B419" s="88" t="s">
        <v>1048</v>
      </c>
      <c r="C419" s="115" t="s">
        <v>1397</v>
      </c>
      <c r="D419" s="113">
        <v>0</v>
      </c>
      <c r="E419" s="113">
        <v>0</v>
      </c>
      <c r="F419" s="113">
        <v>0</v>
      </c>
      <c r="G419" s="113">
        <v>0</v>
      </c>
      <c r="H419" s="113">
        <v>0</v>
      </c>
      <c r="I419" s="113">
        <v>0</v>
      </c>
      <c r="J419" s="113">
        <v>0</v>
      </c>
      <c r="K419" s="113">
        <v>0</v>
      </c>
      <c r="L419" s="113">
        <v>0</v>
      </c>
      <c r="M419" s="113">
        <v>0</v>
      </c>
      <c r="N419" s="113">
        <v>0</v>
      </c>
      <c r="O419" s="113">
        <v>0</v>
      </c>
      <c r="P419" s="113">
        <v>0</v>
      </c>
      <c r="Q419" s="113">
        <v>0</v>
      </c>
      <c r="R419" s="113">
        <v>0</v>
      </c>
      <c r="S419" s="113">
        <v>0</v>
      </c>
      <c r="T419" s="113">
        <v>0</v>
      </c>
      <c r="U419" s="113">
        <v>0</v>
      </c>
      <c r="V419" s="113">
        <v>0</v>
      </c>
      <c r="W419" s="113">
        <v>0</v>
      </c>
      <c r="X419" s="113">
        <v>0</v>
      </c>
      <c r="Y419" s="113">
        <v>0</v>
      </c>
      <c r="Z419" s="113">
        <v>0</v>
      </c>
      <c r="AA419" s="113">
        <v>0</v>
      </c>
      <c r="AB419" s="113">
        <v>0</v>
      </c>
      <c r="AC419" s="113">
        <v>0</v>
      </c>
      <c r="AD419" s="113">
        <v>0</v>
      </c>
      <c r="AE419" s="113">
        <v>0</v>
      </c>
      <c r="AF419" s="113">
        <v>0</v>
      </c>
      <c r="AG419" s="113">
        <v>0</v>
      </c>
      <c r="AH419" s="113">
        <v>0</v>
      </c>
      <c r="AI419" s="113">
        <v>0</v>
      </c>
      <c r="AJ419" s="113">
        <v>0</v>
      </c>
      <c r="AK419" s="113">
        <v>0</v>
      </c>
      <c r="AL419" s="113">
        <v>0</v>
      </c>
      <c r="AM419" s="113">
        <f t="shared" si="6"/>
        <v>0</v>
      </c>
      <c r="AP419" s="70"/>
    </row>
    <row r="420" spans="1:42" ht="33" customHeight="1">
      <c r="A420" s="87">
        <v>1346</v>
      </c>
      <c r="B420" s="88" t="s">
        <v>1049</v>
      </c>
      <c r="C420" s="115" t="s">
        <v>1397</v>
      </c>
      <c r="D420" s="113">
        <v>0</v>
      </c>
      <c r="E420" s="113">
        <v>0</v>
      </c>
      <c r="F420" s="113">
        <v>0</v>
      </c>
      <c r="G420" s="113">
        <v>0</v>
      </c>
      <c r="H420" s="113">
        <v>0</v>
      </c>
      <c r="I420" s="113">
        <v>0</v>
      </c>
      <c r="J420" s="113">
        <v>0</v>
      </c>
      <c r="K420" s="113">
        <v>0</v>
      </c>
      <c r="L420" s="113">
        <v>0</v>
      </c>
      <c r="M420" s="113">
        <v>0</v>
      </c>
      <c r="N420" s="113">
        <v>0</v>
      </c>
      <c r="O420" s="113">
        <v>0</v>
      </c>
      <c r="P420" s="113">
        <v>0</v>
      </c>
      <c r="Q420" s="113">
        <v>0</v>
      </c>
      <c r="R420" s="113">
        <v>0</v>
      </c>
      <c r="S420" s="113">
        <v>0</v>
      </c>
      <c r="T420" s="113">
        <v>0</v>
      </c>
      <c r="U420" s="113">
        <v>0</v>
      </c>
      <c r="V420" s="113">
        <v>0</v>
      </c>
      <c r="W420" s="113">
        <v>0</v>
      </c>
      <c r="X420" s="113">
        <v>0</v>
      </c>
      <c r="Y420" s="113">
        <v>0</v>
      </c>
      <c r="Z420" s="113">
        <v>0</v>
      </c>
      <c r="AA420" s="113">
        <v>0</v>
      </c>
      <c r="AB420" s="113">
        <v>0</v>
      </c>
      <c r="AC420" s="113">
        <v>0</v>
      </c>
      <c r="AD420" s="113">
        <v>0</v>
      </c>
      <c r="AE420" s="113">
        <v>0</v>
      </c>
      <c r="AF420" s="113">
        <v>0</v>
      </c>
      <c r="AG420" s="113">
        <v>0</v>
      </c>
      <c r="AH420" s="113">
        <v>0</v>
      </c>
      <c r="AI420" s="113">
        <v>0</v>
      </c>
      <c r="AJ420" s="113">
        <v>0</v>
      </c>
      <c r="AK420" s="113">
        <v>0</v>
      </c>
      <c r="AL420" s="113">
        <v>0</v>
      </c>
      <c r="AM420" s="113">
        <f t="shared" si="6"/>
        <v>0</v>
      </c>
      <c r="AP420" s="70"/>
    </row>
    <row r="421" spans="1:42" ht="33" customHeight="1">
      <c r="A421" s="87">
        <v>1347</v>
      </c>
      <c r="B421" s="88" t="s">
        <v>1050</v>
      </c>
      <c r="C421" s="115" t="s">
        <v>1397</v>
      </c>
      <c r="D421" s="113">
        <v>0</v>
      </c>
      <c r="E421" s="113">
        <v>0</v>
      </c>
      <c r="F421" s="113">
        <v>0</v>
      </c>
      <c r="G421" s="113">
        <v>0</v>
      </c>
      <c r="H421" s="113">
        <v>0</v>
      </c>
      <c r="I421" s="113">
        <v>0</v>
      </c>
      <c r="J421" s="113">
        <v>0</v>
      </c>
      <c r="K421" s="113">
        <v>0</v>
      </c>
      <c r="L421" s="113">
        <v>0</v>
      </c>
      <c r="M421" s="113">
        <v>0</v>
      </c>
      <c r="N421" s="113">
        <v>0</v>
      </c>
      <c r="O421" s="113">
        <v>0</v>
      </c>
      <c r="P421" s="113">
        <v>0</v>
      </c>
      <c r="Q421" s="113">
        <v>0</v>
      </c>
      <c r="R421" s="113">
        <v>0</v>
      </c>
      <c r="S421" s="113">
        <v>0</v>
      </c>
      <c r="T421" s="113">
        <v>0</v>
      </c>
      <c r="U421" s="113">
        <v>0</v>
      </c>
      <c r="V421" s="113">
        <v>0</v>
      </c>
      <c r="W421" s="113">
        <v>0</v>
      </c>
      <c r="X421" s="113">
        <v>0</v>
      </c>
      <c r="Y421" s="113">
        <v>0</v>
      </c>
      <c r="Z421" s="113">
        <v>0</v>
      </c>
      <c r="AA421" s="113">
        <v>0</v>
      </c>
      <c r="AB421" s="113">
        <v>0</v>
      </c>
      <c r="AC421" s="113">
        <v>0</v>
      </c>
      <c r="AD421" s="113">
        <v>0</v>
      </c>
      <c r="AE421" s="113">
        <v>0</v>
      </c>
      <c r="AF421" s="113">
        <v>0</v>
      </c>
      <c r="AG421" s="113">
        <v>0</v>
      </c>
      <c r="AH421" s="113">
        <v>0</v>
      </c>
      <c r="AI421" s="113">
        <v>0</v>
      </c>
      <c r="AJ421" s="113">
        <v>0</v>
      </c>
      <c r="AK421" s="113">
        <v>0</v>
      </c>
      <c r="AL421" s="113">
        <v>0</v>
      </c>
      <c r="AM421" s="113">
        <f t="shared" si="6"/>
        <v>0</v>
      </c>
      <c r="AP421" s="70"/>
    </row>
    <row r="422" spans="1:42" ht="33" customHeight="1">
      <c r="A422" s="87">
        <v>1401</v>
      </c>
      <c r="B422" s="88" t="s">
        <v>1051</v>
      </c>
      <c r="C422" s="115" t="s">
        <v>1397</v>
      </c>
      <c r="D422" s="113">
        <v>0</v>
      </c>
      <c r="E422" s="113">
        <v>0</v>
      </c>
      <c r="F422" s="113">
        <v>0</v>
      </c>
      <c r="G422" s="113">
        <v>0</v>
      </c>
      <c r="H422" s="113">
        <v>0</v>
      </c>
      <c r="I422" s="113">
        <v>0</v>
      </c>
      <c r="J422" s="113">
        <v>0</v>
      </c>
      <c r="K422" s="113">
        <v>0</v>
      </c>
      <c r="L422" s="113">
        <v>0</v>
      </c>
      <c r="M422" s="113">
        <v>0</v>
      </c>
      <c r="N422" s="113">
        <v>0</v>
      </c>
      <c r="O422" s="113">
        <v>0</v>
      </c>
      <c r="P422" s="113">
        <v>0</v>
      </c>
      <c r="Q422" s="113">
        <v>0</v>
      </c>
      <c r="R422" s="113">
        <v>0</v>
      </c>
      <c r="S422" s="113">
        <v>0</v>
      </c>
      <c r="T422" s="113">
        <v>0</v>
      </c>
      <c r="U422" s="113">
        <v>0</v>
      </c>
      <c r="V422" s="113">
        <v>0</v>
      </c>
      <c r="W422" s="113">
        <v>0</v>
      </c>
      <c r="X422" s="113">
        <v>0</v>
      </c>
      <c r="Y422" s="113">
        <v>0</v>
      </c>
      <c r="Z422" s="113">
        <v>0</v>
      </c>
      <c r="AA422" s="113">
        <v>0</v>
      </c>
      <c r="AB422" s="113">
        <v>0</v>
      </c>
      <c r="AC422" s="113">
        <v>0</v>
      </c>
      <c r="AD422" s="113">
        <v>0</v>
      </c>
      <c r="AE422" s="113">
        <v>0</v>
      </c>
      <c r="AF422" s="113">
        <v>0</v>
      </c>
      <c r="AG422" s="113">
        <v>0</v>
      </c>
      <c r="AH422" s="113">
        <v>0</v>
      </c>
      <c r="AI422" s="113">
        <v>0</v>
      </c>
      <c r="AJ422" s="113">
        <v>0</v>
      </c>
      <c r="AK422" s="113">
        <v>0</v>
      </c>
      <c r="AL422" s="113">
        <v>0</v>
      </c>
      <c r="AM422" s="113">
        <f t="shared" si="6"/>
        <v>0</v>
      </c>
      <c r="AP422" s="70"/>
    </row>
    <row r="423" spans="1:42" ht="33" customHeight="1">
      <c r="A423" s="87">
        <v>1402</v>
      </c>
      <c r="B423" s="88" t="s">
        <v>1052</v>
      </c>
      <c r="C423" s="115" t="s">
        <v>1397</v>
      </c>
      <c r="D423" s="113">
        <v>0</v>
      </c>
      <c r="E423" s="113">
        <v>0</v>
      </c>
      <c r="F423" s="113">
        <v>0</v>
      </c>
      <c r="G423" s="113">
        <v>0</v>
      </c>
      <c r="H423" s="113">
        <v>0</v>
      </c>
      <c r="I423" s="113">
        <v>0</v>
      </c>
      <c r="J423" s="113">
        <v>0</v>
      </c>
      <c r="K423" s="113">
        <v>0</v>
      </c>
      <c r="L423" s="113">
        <v>0</v>
      </c>
      <c r="M423" s="113">
        <v>0</v>
      </c>
      <c r="N423" s="113">
        <v>0</v>
      </c>
      <c r="O423" s="113">
        <v>0</v>
      </c>
      <c r="P423" s="113">
        <v>0</v>
      </c>
      <c r="Q423" s="113">
        <v>0</v>
      </c>
      <c r="R423" s="113">
        <v>0</v>
      </c>
      <c r="S423" s="113">
        <v>0</v>
      </c>
      <c r="T423" s="113">
        <v>0</v>
      </c>
      <c r="U423" s="113">
        <v>0</v>
      </c>
      <c r="V423" s="113">
        <v>0</v>
      </c>
      <c r="W423" s="113">
        <v>0</v>
      </c>
      <c r="X423" s="113">
        <v>0</v>
      </c>
      <c r="Y423" s="113">
        <v>0</v>
      </c>
      <c r="Z423" s="113">
        <v>0</v>
      </c>
      <c r="AA423" s="113">
        <v>0</v>
      </c>
      <c r="AB423" s="113">
        <v>0</v>
      </c>
      <c r="AC423" s="113">
        <v>0</v>
      </c>
      <c r="AD423" s="113">
        <v>0</v>
      </c>
      <c r="AE423" s="113">
        <v>0</v>
      </c>
      <c r="AF423" s="113">
        <v>0</v>
      </c>
      <c r="AG423" s="113">
        <v>0</v>
      </c>
      <c r="AH423" s="113">
        <v>0</v>
      </c>
      <c r="AI423" s="113">
        <v>0</v>
      </c>
      <c r="AJ423" s="113">
        <v>0</v>
      </c>
      <c r="AK423" s="113">
        <v>0</v>
      </c>
      <c r="AL423" s="113">
        <v>0</v>
      </c>
      <c r="AM423" s="113">
        <f t="shared" si="6"/>
        <v>0</v>
      </c>
      <c r="AP423" s="70"/>
    </row>
    <row r="424" spans="1:42" ht="33" customHeight="1">
      <c r="A424" s="87">
        <v>1403</v>
      </c>
      <c r="B424" s="88" t="s">
        <v>1053</v>
      </c>
      <c r="C424" s="115" t="s">
        <v>1397</v>
      </c>
      <c r="D424" s="113">
        <v>0</v>
      </c>
      <c r="E424" s="113">
        <v>0</v>
      </c>
      <c r="F424" s="113">
        <v>0</v>
      </c>
      <c r="G424" s="113">
        <v>0</v>
      </c>
      <c r="H424" s="113">
        <v>0</v>
      </c>
      <c r="I424" s="113">
        <v>0</v>
      </c>
      <c r="J424" s="113">
        <v>0</v>
      </c>
      <c r="K424" s="113">
        <v>0</v>
      </c>
      <c r="L424" s="113">
        <v>0</v>
      </c>
      <c r="M424" s="113">
        <v>0</v>
      </c>
      <c r="N424" s="113">
        <v>0</v>
      </c>
      <c r="O424" s="113">
        <v>0</v>
      </c>
      <c r="P424" s="113">
        <v>0</v>
      </c>
      <c r="Q424" s="113">
        <v>0</v>
      </c>
      <c r="R424" s="113">
        <v>0</v>
      </c>
      <c r="S424" s="113">
        <v>0</v>
      </c>
      <c r="T424" s="113">
        <v>0</v>
      </c>
      <c r="U424" s="113">
        <v>0</v>
      </c>
      <c r="V424" s="113">
        <v>0</v>
      </c>
      <c r="W424" s="113">
        <v>0</v>
      </c>
      <c r="X424" s="113">
        <v>0</v>
      </c>
      <c r="Y424" s="113">
        <v>0</v>
      </c>
      <c r="Z424" s="113">
        <v>0</v>
      </c>
      <c r="AA424" s="113">
        <v>0</v>
      </c>
      <c r="AB424" s="113">
        <v>0</v>
      </c>
      <c r="AC424" s="113">
        <v>0</v>
      </c>
      <c r="AD424" s="113">
        <v>0</v>
      </c>
      <c r="AE424" s="113">
        <v>0</v>
      </c>
      <c r="AF424" s="113">
        <v>0</v>
      </c>
      <c r="AG424" s="113">
        <v>0</v>
      </c>
      <c r="AH424" s="113">
        <v>0</v>
      </c>
      <c r="AI424" s="113">
        <v>0</v>
      </c>
      <c r="AJ424" s="113">
        <v>0</v>
      </c>
      <c r="AK424" s="113">
        <v>0</v>
      </c>
      <c r="AL424" s="113">
        <v>0</v>
      </c>
      <c r="AM424" s="113">
        <f t="shared" si="6"/>
        <v>0</v>
      </c>
      <c r="AP424" s="70"/>
    </row>
    <row r="425" spans="1:42" ht="33" customHeight="1">
      <c r="A425" s="87">
        <v>1404</v>
      </c>
      <c r="B425" s="88" t="s">
        <v>1054</v>
      </c>
      <c r="C425" s="115" t="s">
        <v>1397</v>
      </c>
      <c r="D425" s="113">
        <v>0</v>
      </c>
      <c r="E425" s="113">
        <v>0</v>
      </c>
      <c r="F425" s="113">
        <v>0</v>
      </c>
      <c r="G425" s="113">
        <v>0</v>
      </c>
      <c r="H425" s="113">
        <v>0</v>
      </c>
      <c r="I425" s="113">
        <v>0</v>
      </c>
      <c r="J425" s="113">
        <v>0</v>
      </c>
      <c r="K425" s="113">
        <v>0</v>
      </c>
      <c r="L425" s="113">
        <v>0</v>
      </c>
      <c r="M425" s="113">
        <v>0</v>
      </c>
      <c r="N425" s="113">
        <v>0</v>
      </c>
      <c r="O425" s="113">
        <v>0</v>
      </c>
      <c r="P425" s="113">
        <v>0</v>
      </c>
      <c r="Q425" s="113">
        <v>0</v>
      </c>
      <c r="R425" s="113">
        <v>0</v>
      </c>
      <c r="S425" s="113">
        <v>0</v>
      </c>
      <c r="T425" s="113">
        <v>0</v>
      </c>
      <c r="U425" s="113">
        <v>0</v>
      </c>
      <c r="V425" s="113">
        <v>0</v>
      </c>
      <c r="W425" s="113">
        <v>0</v>
      </c>
      <c r="X425" s="113">
        <v>0</v>
      </c>
      <c r="Y425" s="113">
        <v>0</v>
      </c>
      <c r="Z425" s="113">
        <v>0</v>
      </c>
      <c r="AA425" s="113">
        <v>0</v>
      </c>
      <c r="AB425" s="113">
        <v>0</v>
      </c>
      <c r="AC425" s="113">
        <v>0</v>
      </c>
      <c r="AD425" s="113">
        <v>0</v>
      </c>
      <c r="AE425" s="113">
        <v>0</v>
      </c>
      <c r="AF425" s="113">
        <v>0</v>
      </c>
      <c r="AG425" s="113">
        <v>0</v>
      </c>
      <c r="AH425" s="113">
        <v>0</v>
      </c>
      <c r="AI425" s="113">
        <v>0</v>
      </c>
      <c r="AJ425" s="113">
        <v>0</v>
      </c>
      <c r="AK425" s="113">
        <v>0</v>
      </c>
      <c r="AL425" s="113">
        <v>0</v>
      </c>
      <c r="AM425" s="113">
        <f t="shared" si="6"/>
        <v>0</v>
      </c>
      <c r="AP425" s="70"/>
    </row>
    <row r="426" spans="1:42" ht="33" customHeight="1">
      <c r="A426" s="87">
        <v>1405</v>
      </c>
      <c r="B426" s="88" t="s">
        <v>1055</v>
      </c>
      <c r="C426" s="115" t="s">
        <v>1397</v>
      </c>
      <c r="D426" s="113">
        <v>0</v>
      </c>
      <c r="E426" s="113">
        <v>0</v>
      </c>
      <c r="F426" s="113">
        <v>0</v>
      </c>
      <c r="G426" s="113">
        <v>0</v>
      </c>
      <c r="H426" s="113">
        <v>0</v>
      </c>
      <c r="I426" s="113">
        <v>0</v>
      </c>
      <c r="J426" s="113">
        <v>0</v>
      </c>
      <c r="K426" s="113">
        <v>0</v>
      </c>
      <c r="L426" s="113">
        <v>0</v>
      </c>
      <c r="M426" s="113">
        <v>0</v>
      </c>
      <c r="N426" s="113">
        <v>0</v>
      </c>
      <c r="O426" s="113">
        <v>0</v>
      </c>
      <c r="P426" s="113">
        <v>0</v>
      </c>
      <c r="Q426" s="113">
        <v>0</v>
      </c>
      <c r="R426" s="113">
        <v>0</v>
      </c>
      <c r="S426" s="113">
        <v>0</v>
      </c>
      <c r="T426" s="113">
        <v>0</v>
      </c>
      <c r="U426" s="113">
        <v>0</v>
      </c>
      <c r="V426" s="113">
        <v>0</v>
      </c>
      <c r="W426" s="113">
        <v>0</v>
      </c>
      <c r="X426" s="113">
        <v>0</v>
      </c>
      <c r="Y426" s="113">
        <v>0</v>
      </c>
      <c r="Z426" s="113">
        <v>0</v>
      </c>
      <c r="AA426" s="113">
        <v>0</v>
      </c>
      <c r="AB426" s="113">
        <v>0</v>
      </c>
      <c r="AC426" s="113">
        <v>0</v>
      </c>
      <c r="AD426" s="113">
        <v>0</v>
      </c>
      <c r="AE426" s="113">
        <v>0</v>
      </c>
      <c r="AF426" s="113">
        <v>0</v>
      </c>
      <c r="AG426" s="113">
        <v>0</v>
      </c>
      <c r="AH426" s="113">
        <v>0</v>
      </c>
      <c r="AI426" s="113">
        <v>0</v>
      </c>
      <c r="AJ426" s="113">
        <v>0</v>
      </c>
      <c r="AK426" s="113">
        <v>0</v>
      </c>
      <c r="AL426" s="113">
        <v>0</v>
      </c>
      <c r="AM426" s="113">
        <f t="shared" si="6"/>
        <v>0</v>
      </c>
      <c r="AP426" s="70"/>
    </row>
    <row r="427" spans="1:42" ht="33" customHeight="1">
      <c r="A427" s="87">
        <v>1406</v>
      </c>
      <c r="B427" s="88" t="s">
        <v>1056</v>
      </c>
      <c r="C427" s="115" t="s">
        <v>1397</v>
      </c>
      <c r="D427" s="113">
        <v>0</v>
      </c>
      <c r="E427" s="113">
        <v>0</v>
      </c>
      <c r="F427" s="113">
        <v>0</v>
      </c>
      <c r="G427" s="113">
        <v>0</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c r="W427" s="113">
        <v>0</v>
      </c>
      <c r="X427" s="113">
        <v>0</v>
      </c>
      <c r="Y427" s="113">
        <v>0</v>
      </c>
      <c r="Z427" s="113">
        <v>0</v>
      </c>
      <c r="AA427" s="113">
        <v>0</v>
      </c>
      <c r="AB427" s="113">
        <v>0</v>
      </c>
      <c r="AC427" s="113">
        <v>0</v>
      </c>
      <c r="AD427" s="113">
        <v>0</v>
      </c>
      <c r="AE427" s="113">
        <v>0</v>
      </c>
      <c r="AF427" s="113">
        <v>0</v>
      </c>
      <c r="AG427" s="113">
        <v>0</v>
      </c>
      <c r="AH427" s="113">
        <v>0</v>
      </c>
      <c r="AI427" s="113">
        <v>0</v>
      </c>
      <c r="AJ427" s="113">
        <v>0</v>
      </c>
      <c r="AK427" s="113">
        <v>0</v>
      </c>
      <c r="AL427" s="113">
        <v>0</v>
      </c>
      <c r="AM427" s="113">
        <f t="shared" si="6"/>
        <v>0</v>
      </c>
      <c r="AP427" s="70"/>
    </row>
    <row r="428" spans="1:42" ht="33" customHeight="1">
      <c r="A428" s="87">
        <v>1407</v>
      </c>
      <c r="B428" s="88" t="s">
        <v>1057</v>
      </c>
      <c r="C428" s="115" t="s">
        <v>1397</v>
      </c>
      <c r="D428" s="113">
        <v>0</v>
      </c>
      <c r="E428" s="113">
        <v>0</v>
      </c>
      <c r="F428" s="113">
        <v>0</v>
      </c>
      <c r="G428" s="113">
        <v>0</v>
      </c>
      <c r="H428" s="113">
        <v>0</v>
      </c>
      <c r="I428" s="113">
        <v>0</v>
      </c>
      <c r="J428" s="113">
        <v>0</v>
      </c>
      <c r="K428" s="113">
        <v>0</v>
      </c>
      <c r="L428" s="113">
        <v>0</v>
      </c>
      <c r="M428" s="113">
        <v>0</v>
      </c>
      <c r="N428" s="113">
        <v>0</v>
      </c>
      <c r="O428" s="113">
        <v>0</v>
      </c>
      <c r="P428" s="113">
        <v>0</v>
      </c>
      <c r="Q428" s="113">
        <v>0</v>
      </c>
      <c r="R428" s="113">
        <v>0</v>
      </c>
      <c r="S428" s="113">
        <v>0</v>
      </c>
      <c r="T428" s="113">
        <v>0</v>
      </c>
      <c r="U428" s="113">
        <v>0</v>
      </c>
      <c r="V428" s="113">
        <v>0</v>
      </c>
      <c r="W428" s="113">
        <v>0</v>
      </c>
      <c r="X428" s="113">
        <v>0</v>
      </c>
      <c r="Y428" s="113">
        <v>0</v>
      </c>
      <c r="Z428" s="113">
        <v>0</v>
      </c>
      <c r="AA428" s="113">
        <v>0</v>
      </c>
      <c r="AB428" s="113">
        <v>0</v>
      </c>
      <c r="AC428" s="113">
        <v>0</v>
      </c>
      <c r="AD428" s="113">
        <v>0</v>
      </c>
      <c r="AE428" s="113">
        <v>0</v>
      </c>
      <c r="AF428" s="113">
        <v>0</v>
      </c>
      <c r="AG428" s="113">
        <v>0</v>
      </c>
      <c r="AH428" s="113">
        <v>0</v>
      </c>
      <c r="AI428" s="113">
        <v>0</v>
      </c>
      <c r="AJ428" s="113">
        <v>0</v>
      </c>
      <c r="AK428" s="113">
        <v>0</v>
      </c>
      <c r="AL428" s="113">
        <v>0</v>
      </c>
      <c r="AM428" s="113">
        <f t="shared" si="6"/>
        <v>0</v>
      </c>
      <c r="AP428" s="70"/>
    </row>
    <row r="429" spans="1:42" ht="33" customHeight="1">
      <c r="A429" s="87">
        <v>1408</v>
      </c>
      <c r="B429" s="88" t="s">
        <v>1058</v>
      </c>
      <c r="C429" s="115" t="s">
        <v>1397</v>
      </c>
      <c r="D429" s="113">
        <v>0</v>
      </c>
      <c r="E429" s="113">
        <v>0</v>
      </c>
      <c r="F429" s="113">
        <v>0</v>
      </c>
      <c r="G429" s="113">
        <v>0</v>
      </c>
      <c r="H429" s="113">
        <v>0</v>
      </c>
      <c r="I429" s="113">
        <v>0</v>
      </c>
      <c r="J429" s="113">
        <v>0</v>
      </c>
      <c r="K429" s="113">
        <v>0</v>
      </c>
      <c r="L429" s="113">
        <v>0</v>
      </c>
      <c r="M429" s="113">
        <v>0</v>
      </c>
      <c r="N429" s="113">
        <v>0</v>
      </c>
      <c r="O429" s="113">
        <v>0</v>
      </c>
      <c r="P429" s="113">
        <v>0</v>
      </c>
      <c r="Q429" s="113">
        <v>0</v>
      </c>
      <c r="R429" s="113">
        <v>0</v>
      </c>
      <c r="S429" s="113">
        <v>0</v>
      </c>
      <c r="T429" s="113">
        <v>0</v>
      </c>
      <c r="U429" s="113">
        <v>0</v>
      </c>
      <c r="V429" s="113">
        <v>0</v>
      </c>
      <c r="W429" s="113">
        <v>0</v>
      </c>
      <c r="X429" s="113">
        <v>0</v>
      </c>
      <c r="Y429" s="113">
        <v>0</v>
      </c>
      <c r="Z429" s="113">
        <v>0</v>
      </c>
      <c r="AA429" s="113">
        <v>0</v>
      </c>
      <c r="AB429" s="113">
        <v>0</v>
      </c>
      <c r="AC429" s="113">
        <v>0</v>
      </c>
      <c r="AD429" s="113">
        <v>0</v>
      </c>
      <c r="AE429" s="113">
        <v>0</v>
      </c>
      <c r="AF429" s="113">
        <v>0</v>
      </c>
      <c r="AG429" s="113">
        <v>0</v>
      </c>
      <c r="AH429" s="113">
        <v>0</v>
      </c>
      <c r="AI429" s="113">
        <v>0</v>
      </c>
      <c r="AJ429" s="113">
        <v>0</v>
      </c>
      <c r="AK429" s="113">
        <v>0</v>
      </c>
      <c r="AL429" s="113">
        <v>0</v>
      </c>
      <c r="AM429" s="113">
        <f t="shared" si="6"/>
        <v>0</v>
      </c>
      <c r="AP429" s="70"/>
    </row>
    <row r="430" spans="1:42" ht="33" customHeight="1">
      <c r="A430" s="87">
        <v>1409</v>
      </c>
      <c r="B430" s="88" t="s">
        <v>1059</v>
      </c>
      <c r="C430" s="115" t="s">
        <v>1397</v>
      </c>
      <c r="D430" s="113">
        <v>0</v>
      </c>
      <c r="E430" s="113">
        <v>0</v>
      </c>
      <c r="F430" s="113">
        <v>0</v>
      </c>
      <c r="G430" s="113">
        <v>0</v>
      </c>
      <c r="H430" s="113">
        <v>0</v>
      </c>
      <c r="I430" s="113">
        <v>0</v>
      </c>
      <c r="J430" s="113">
        <v>0</v>
      </c>
      <c r="K430" s="113">
        <v>0</v>
      </c>
      <c r="L430" s="113">
        <v>0</v>
      </c>
      <c r="M430" s="113">
        <v>0</v>
      </c>
      <c r="N430" s="113">
        <v>0</v>
      </c>
      <c r="O430" s="113">
        <v>0</v>
      </c>
      <c r="P430" s="113">
        <v>0</v>
      </c>
      <c r="Q430" s="113">
        <v>0</v>
      </c>
      <c r="R430" s="113">
        <v>0</v>
      </c>
      <c r="S430" s="113">
        <v>0</v>
      </c>
      <c r="T430" s="113">
        <v>0</v>
      </c>
      <c r="U430" s="113">
        <v>0</v>
      </c>
      <c r="V430" s="113">
        <v>0</v>
      </c>
      <c r="W430" s="113">
        <v>0</v>
      </c>
      <c r="X430" s="113">
        <v>0</v>
      </c>
      <c r="Y430" s="113">
        <v>0</v>
      </c>
      <c r="Z430" s="113">
        <v>0</v>
      </c>
      <c r="AA430" s="113">
        <v>0</v>
      </c>
      <c r="AB430" s="113">
        <v>0</v>
      </c>
      <c r="AC430" s="113">
        <v>0</v>
      </c>
      <c r="AD430" s="113">
        <v>0</v>
      </c>
      <c r="AE430" s="113">
        <v>0</v>
      </c>
      <c r="AF430" s="113">
        <v>0</v>
      </c>
      <c r="AG430" s="113">
        <v>0</v>
      </c>
      <c r="AH430" s="113">
        <v>0</v>
      </c>
      <c r="AI430" s="113">
        <v>0</v>
      </c>
      <c r="AJ430" s="113">
        <v>0</v>
      </c>
      <c r="AK430" s="113">
        <v>0</v>
      </c>
      <c r="AL430" s="113">
        <v>0</v>
      </c>
      <c r="AM430" s="113">
        <f t="shared" si="6"/>
        <v>0</v>
      </c>
      <c r="AP430" s="70"/>
    </row>
    <row r="431" spans="1:42" ht="33" customHeight="1">
      <c r="A431" s="87">
        <v>1410</v>
      </c>
      <c r="B431" s="88" t="s">
        <v>1060</v>
      </c>
      <c r="C431" s="115" t="s">
        <v>1397</v>
      </c>
      <c r="D431" s="113">
        <v>0</v>
      </c>
      <c r="E431" s="113">
        <v>0</v>
      </c>
      <c r="F431" s="113">
        <v>0</v>
      </c>
      <c r="G431" s="113">
        <v>0</v>
      </c>
      <c r="H431" s="113">
        <v>0</v>
      </c>
      <c r="I431" s="113">
        <v>0</v>
      </c>
      <c r="J431" s="113">
        <v>0</v>
      </c>
      <c r="K431" s="113">
        <v>0</v>
      </c>
      <c r="L431" s="113">
        <v>0</v>
      </c>
      <c r="M431" s="113">
        <v>0</v>
      </c>
      <c r="N431" s="113">
        <v>0</v>
      </c>
      <c r="O431" s="113">
        <v>0</v>
      </c>
      <c r="P431" s="113">
        <v>0</v>
      </c>
      <c r="Q431" s="113">
        <v>0</v>
      </c>
      <c r="R431" s="113">
        <v>0</v>
      </c>
      <c r="S431" s="113">
        <v>0</v>
      </c>
      <c r="T431" s="113">
        <v>0</v>
      </c>
      <c r="U431" s="113">
        <v>0</v>
      </c>
      <c r="V431" s="113">
        <v>0</v>
      </c>
      <c r="W431" s="113">
        <v>0</v>
      </c>
      <c r="X431" s="113">
        <v>0</v>
      </c>
      <c r="Y431" s="113">
        <v>0</v>
      </c>
      <c r="Z431" s="113">
        <v>0</v>
      </c>
      <c r="AA431" s="113">
        <v>0</v>
      </c>
      <c r="AB431" s="113">
        <v>0</v>
      </c>
      <c r="AC431" s="113">
        <v>0</v>
      </c>
      <c r="AD431" s="113">
        <v>0</v>
      </c>
      <c r="AE431" s="113">
        <v>0</v>
      </c>
      <c r="AF431" s="113">
        <v>0</v>
      </c>
      <c r="AG431" s="113">
        <v>0</v>
      </c>
      <c r="AH431" s="113">
        <v>0</v>
      </c>
      <c r="AI431" s="113">
        <v>0</v>
      </c>
      <c r="AJ431" s="113">
        <v>0</v>
      </c>
      <c r="AK431" s="113">
        <v>0</v>
      </c>
      <c r="AL431" s="113">
        <v>0</v>
      </c>
      <c r="AM431" s="113">
        <f t="shared" si="6"/>
        <v>0</v>
      </c>
      <c r="AP431" s="70"/>
    </row>
    <row r="432" spans="1:42" ht="33" customHeight="1">
      <c r="A432" s="87">
        <v>1411</v>
      </c>
      <c r="B432" s="88" t="s">
        <v>1061</v>
      </c>
      <c r="C432" s="115" t="s">
        <v>1397</v>
      </c>
      <c r="D432" s="113">
        <v>0</v>
      </c>
      <c r="E432" s="113">
        <v>0</v>
      </c>
      <c r="F432" s="113">
        <v>0</v>
      </c>
      <c r="G432" s="113">
        <v>0</v>
      </c>
      <c r="H432" s="113">
        <v>0</v>
      </c>
      <c r="I432" s="113">
        <v>0</v>
      </c>
      <c r="J432" s="113">
        <v>0</v>
      </c>
      <c r="K432" s="113">
        <v>0</v>
      </c>
      <c r="L432" s="113">
        <v>0</v>
      </c>
      <c r="M432" s="113">
        <v>0</v>
      </c>
      <c r="N432" s="113">
        <v>0</v>
      </c>
      <c r="O432" s="113">
        <v>0</v>
      </c>
      <c r="P432" s="113">
        <v>0</v>
      </c>
      <c r="Q432" s="113">
        <v>0</v>
      </c>
      <c r="R432" s="113">
        <v>0</v>
      </c>
      <c r="S432" s="113">
        <v>0</v>
      </c>
      <c r="T432" s="113">
        <v>0</v>
      </c>
      <c r="U432" s="113">
        <v>0</v>
      </c>
      <c r="V432" s="113">
        <v>0</v>
      </c>
      <c r="W432" s="113">
        <v>0</v>
      </c>
      <c r="X432" s="113">
        <v>0</v>
      </c>
      <c r="Y432" s="113">
        <v>0</v>
      </c>
      <c r="Z432" s="113">
        <v>0</v>
      </c>
      <c r="AA432" s="113">
        <v>0</v>
      </c>
      <c r="AB432" s="113">
        <v>0</v>
      </c>
      <c r="AC432" s="113">
        <v>0</v>
      </c>
      <c r="AD432" s="113">
        <v>0</v>
      </c>
      <c r="AE432" s="113">
        <v>0</v>
      </c>
      <c r="AF432" s="113">
        <v>0</v>
      </c>
      <c r="AG432" s="113">
        <v>0</v>
      </c>
      <c r="AH432" s="113">
        <v>0</v>
      </c>
      <c r="AI432" s="113">
        <v>0</v>
      </c>
      <c r="AJ432" s="113">
        <v>0</v>
      </c>
      <c r="AK432" s="113">
        <v>0</v>
      </c>
      <c r="AL432" s="113">
        <v>0</v>
      </c>
      <c r="AM432" s="113">
        <f t="shared" si="6"/>
        <v>0</v>
      </c>
      <c r="AP432" s="70"/>
    </row>
    <row r="433" spans="1:42" ht="33" customHeight="1">
      <c r="A433" s="87">
        <v>1412</v>
      </c>
      <c r="B433" s="88" t="s">
        <v>1062</v>
      </c>
      <c r="C433" s="115" t="s">
        <v>1397</v>
      </c>
      <c r="D433" s="113">
        <v>0</v>
      </c>
      <c r="E433" s="113">
        <v>0</v>
      </c>
      <c r="F433" s="113">
        <v>0</v>
      </c>
      <c r="G433" s="113">
        <v>0</v>
      </c>
      <c r="H433" s="113">
        <v>0</v>
      </c>
      <c r="I433" s="113">
        <v>0</v>
      </c>
      <c r="J433" s="113">
        <v>0</v>
      </c>
      <c r="K433" s="113">
        <v>0</v>
      </c>
      <c r="L433" s="113">
        <v>0</v>
      </c>
      <c r="M433" s="113">
        <v>0</v>
      </c>
      <c r="N433" s="113">
        <v>0</v>
      </c>
      <c r="O433" s="113">
        <v>0</v>
      </c>
      <c r="P433" s="113">
        <v>0</v>
      </c>
      <c r="Q433" s="113">
        <v>0</v>
      </c>
      <c r="R433" s="113">
        <v>0</v>
      </c>
      <c r="S433" s="113">
        <v>0</v>
      </c>
      <c r="T433" s="113">
        <v>0</v>
      </c>
      <c r="U433" s="113">
        <v>0</v>
      </c>
      <c r="V433" s="113">
        <v>0</v>
      </c>
      <c r="W433" s="113">
        <v>0</v>
      </c>
      <c r="X433" s="113">
        <v>0</v>
      </c>
      <c r="Y433" s="113">
        <v>0</v>
      </c>
      <c r="Z433" s="113">
        <v>0</v>
      </c>
      <c r="AA433" s="113">
        <v>0</v>
      </c>
      <c r="AB433" s="113">
        <v>0</v>
      </c>
      <c r="AC433" s="113">
        <v>0</v>
      </c>
      <c r="AD433" s="113">
        <v>0</v>
      </c>
      <c r="AE433" s="113">
        <v>0</v>
      </c>
      <c r="AF433" s="113">
        <v>0</v>
      </c>
      <c r="AG433" s="113">
        <v>0</v>
      </c>
      <c r="AH433" s="113">
        <v>0</v>
      </c>
      <c r="AI433" s="113">
        <v>0</v>
      </c>
      <c r="AJ433" s="113">
        <v>0</v>
      </c>
      <c r="AK433" s="113">
        <v>0</v>
      </c>
      <c r="AL433" s="113">
        <v>0</v>
      </c>
      <c r="AM433" s="113">
        <f t="shared" si="6"/>
        <v>0</v>
      </c>
      <c r="AP433" s="70"/>
    </row>
    <row r="434" spans="1:42" ht="33" customHeight="1">
      <c r="A434" s="87">
        <v>1413</v>
      </c>
      <c r="B434" s="88" t="s">
        <v>1034</v>
      </c>
      <c r="C434" s="115" t="s">
        <v>1397</v>
      </c>
      <c r="D434" s="113">
        <v>0</v>
      </c>
      <c r="E434" s="113">
        <v>0</v>
      </c>
      <c r="F434" s="113">
        <v>0</v>
      </c>
      <c r="G434" s="113">
        <v>0</v>
      </c>
      <c r="H434" s="113">
        <v>0</v>
      </c>
      <c r="I434" s="113">
        <v>0</v>
      </c>
      <c r="J434" s="113">
        <v>0</v>
      </c>
      <c r="K434" s="113">
        <v>0</v>
      </c>
      <c r="L434" s="113">
        <v>0</v>
      </c>
      <c r="M434" s="113">
        <v>0</v>
      </c>
      <c r="N434" s="113">
        <v>0</v>
      </c>
      <c r="O434" s="113">
        <v>0</v>
      </c>
      <c r="P434" s="113">
        <v>0</v>
      </c>
      <c r="Q434" s="113">
        <v>0</v>
      </c>
      <c r="R434" s="113">
        <v>0</v>
      </c>
      <c r="S434" s="113">
        <v>0</v>
      </c>
      <c r="T434" s="113">
        <v>0</v>
      </c>
      <c r="U434" s="113">
        <v>0</v>
      </c>
      <c r="V434" s="113">
        <v>0</v>
      </c>
      <c r="W434" s="113">
        <v>0</v>
      </c>
      <c r="X434" s="113">
        <v>0</v>
      </c>
      <c r="Y434" s="113">
        <v>0</v>
      </c>
      <c r="Z434" s="113">
        <v>0</v>
      </c>
      <c r="AA434" s="113">
        <v>0</v>
      </c>
      <c r="AB434" s="113">
        <v>0</v>
      </c>
      <c r="AC434" s="113">
        <v>0</v>
      </c>
      <c r="AD434" s="113">
        <v>0</v>
      </c>
      <c r="AE434" s="113">
        <v>0</v>
      </c>
      <c r="AF434" s="113">
        <v>0</v>
      </c>
      <c r="AG434" s="113">
        <v>0</v>
      </c>
      <c r="AH434" s="113">
        <v>0</v>
      </c>
      <c r="AI434" s="113">
        <v>0</v>
      </c>
      <c r="AJ434" s="113">
        <v>0</v>
      </c>
      <c r="AK434" s="113">
        <v>0</v>
      </c>
      <c r="AL434" s="113">
        <v>0</v>
      </c>
      <c r="AM434" s="113">
        <f t="shared" si="6"/>
        <v>0</v>
      </c>
      <c r="AP434" s="70"/>
    </row>
    <row r="435" spans="1:42" ht="33" customHeight="1">
      <c r="A435" s="87">
        <v>1414</v>
      </c>
      <c r="B435" s="88" t="s">
        <v>1063</v>
      </c>
      <c r="C435" s="115" t="s">
        <v>1397</v>
      </c>
      <c r="D435" s="113">
        <v>0</v>
      </c>
      <c r="E435" s="113">
        <v>0</v>
      </c>
      <c r="F435" s="113">
        <v>0</v>
      </c>
      <c r="G435" s="113">
        <v>0</v>
      </c>
      <c r="H435" s="113">
        <v>0</v>
      </c>
      <c r="I435" s="113">
        <v>0</v>
      </c>
      <c r="J435" s="113">
        <v>0</v>
      </c>
      <c r="K435" s="113">
        <v>0</v>
      </c>
      <c r="L435" s="113">
        <v>0</v>
      </c>
      <c r="M435" s="113">
        <v>0</v>
      </c>
      <c r="N435" s="113">
        <v>0</v>
      </c>
      <c r="O435" s="113">
        <v>0</v>
      </c>
      <c r="P435" s="113">
        <v>0</v>
      </c>
      <c r="Q435" s="113">
        <v>0</v>
      </c>
      <c r="R435" s="113">
        <v>0</v>
      </c>
      <c r="S435" s="113">
        <v>0</v>
      </c>
      <c r="T435" s="113">
        <v>0</v>
      </c>
      <c r="U435" s="113">
        <v>0</v>
      </c>
      <c r="V435" s="113">
        <v>0</v>
      </c>
      <c r="W435" s="113">
        <v>0</v>
      </c>
      <c r="X435" s="113">
        <v>0</v>
      </c>
      <c r="Y435" s="113">
        <v>0</v>
      </c>
      <c r="Z435" s="113">
        <v>0</v>
      </c>
      <c r="AA435" s="113">
        <v>0</v>
      </c>
      <c r="AB435" s="113">
        <v>0</v>
      </c>
      <c r="AC435" s="113">
        <v>0</v>
      </c>
      <c r="AD435" s="113">
        <v>0</v>
      </c>
      <c r="AE435" s="113">
        <v>0</v>
      </c>
      <c r="AF435" s="113">
        <v>0</v>
      </c>
      <c r="AG435" s="113">
        <v>0</v>
      </c>
      <c r="AH435" s="113">
        <v>0</v>
      </c>
      <c r="AI435" s="113">
        <v>0</v>
      </c>
      <c r="AJ435" s="113">
        <v>0</v>
      </c>
      <c r="AK435" s="113">
        <v>0</v>
      </c>
      <c r="AL435" s="113">
        <v>0</v>
      </c>
      <c r="AM435" s="113">
        <f t="shared" si="6"/>
        <v>0</v>
      </c>
      <c r="AP435" s="70"/>
    </row>
    <row r="436" spans="1:42" ht="33" customHeight="1">
      <c r="A436" s="87">
        <v>1415</v>
      </c>
      <c r="B436" s="88" t="s">
        <v>1064</v>
      </c>
      <c r="C436" s="115" t="s">
        <v>1397</v>
      </c>
      <c r="D436" s="113">
        <v>0</v>
      </c>
      <c r="E436" s="113">
        <v>0</v>
      </c>
      <c r="F436" s="113">
        <v>0</v>
      </c>
      <c r="G436" s="113">
        <v>0</v>
      </c>
      <c r="H436" s="113">
        <v>0</v>
      </c>
      <c r="I436" s="113">
        <v>0</v>
      </c>
      <c r="J436" s="113">
        <v>0</v>
      </c>
      <c r="K436" s="113">
        <v>0</v>
      </c>
      <c r="L436" s="113">
        <v>0</v>
      </c>
      <c r="M436" s="113">
        <v>0</v>
      </c>
      <c r="N436" s="113">
        <v>0</v>
      </c>
      <c r="O436" s="113">
        <v>0</v>
      </c>
      <c r="P436" s="113">
        <v>0</v>
      </c>
      <c r="Q436" s="113">
        <v>0</v>
      </c>
      <c r="R436" s="113">
        <v>0</v>
      </c>
      <c r="S436" s="113">
        <v>0</v>
      </c>
      <c r="T436" s="113">
        <v>0</v>
      </c>
      <c r="U436" s="113">
        <v>0</v>
      </c>
      <c r="V436" s="113">
        <v>0</v>
      </c>
      <c r="W436" s="113">
        <v>0</v>
      </c>
      <c r="X436" s="113">
        <v>0</v>
      </c>
      <c r="Y436" s="113">
        <v>0</v>
      </c>
      <c r="Z436" s="113">
        <v>0</v>
      </c>
      <c r="AA436" s="113">
        <v>0</v>
      </c>
      <c r="AB436" s="113">
        <v>0</v>
      </c>
      <c r="AC436" s="113">
        <v>0</v>
      </c>
      <c r="AD436" s="113">
        <v>0</v>
      </c>
      <c r="AE436" s="113">
        <v>0</v>
      </c>
      <c r="AF436" s="113">
        <v>0</v>
      </c>
      <c r="AG436" s="113">
        <v>0</v>
      </c>
      <c r="AH436" s="113">
        <v>0</v>
      </c>
      <c r="AI436" s="113">
        <v>0</v>
      </c>
      <c r="AJ436" s="113">
        <v>0</v>
      </c>
      <c r="AK436" s="113">
        <v>0</v>
      </c>
      <c r="AL436" s="113">
        <v>0</v>
      </c>
      <c r="AM436" s="113">
        <f t="shared" si="6"/>
        <v>0</v>
      </c>
      <c r="AP436" s="70"/>
    </row>
    <row r="437" spans="1:42" ht="33" customHeight="1">
      <c r="A437" s="87">
        <v>1416</v>
      </c>
      <c r="B437" s="88" t="s">
        <v>1065</v>
      </c>
      <c r="C437" s="115" t="s">
        <v>1397</v>
      </c>
      <c r="D437" s="113">
        <v>0</v>
      </c>
      <c r="E437" s="113">
        <v>0</v>
      </c>
      <c r="F437" s="113">
        <v>0</v>
      </c>
      <c r="G437" s="113">
        <v>0</v>
      </c>
      <c r="H437" s="113">
        <v>0</v>
      </c>
      <c r="I437" s="113">
        <v>0</v>
      </c>
      <c r="J437" s="113">
        <v>0</v>
      </c>
      <c r="K437" s="113">
        <v>0</v>
      </c>
      <c r="L437" s="113">
        <v>0</v>
      </c>
      <c r="M437" s="113">
        <v>0</v>
      </c>
      <c r="N437" s="113">
        <v>0</v>
      </c>
      <c r="O437" s="113">
        <v>0</v>
      </c>
      <c r="P437" s="113">
        <v>0</v>
      </c>
      <c r="Q437" s="113">
        <v>0</v>
      </c>
      <c r="R437" s="113">
        <v>0</v>
      </c>
      <c r="S437" s="113">
        <v>0</v>
      </c>
      <c r="T437" s="113">
        <v>0</v>
      </c>
      <c r="U437" s="113">
        <v>0</v>
      </c>
      <c r="V437" s="113">
        <v>0</v>
      </c>
      <c r="W437" s="113">
        <v>0</v>
      </c>
      <c r="X437" s="113">
        <v>0</v>
      </c>
      <c r="Y437" s="113">
        <v>0</v>
      </c>
      <c r="Z437" s="113">
        <v>0</v>
      </c>
      <c r="AA437" s="113">
        <v>0</v>
      </c>
      <c r="AB437" s="113">
        <v>0</v>
      </c>
      <c r="AC437" s="113">
        <v>0</v>
      </c>
      <c r="AD437" s="113">
        <v>0</v>
      </c>
      <c r="AE437" s="113">
        <v>0</v>
      </c>
      <c r="AF437" s="113">
        <v>0</v>
      </c>
      <c r="AG437" s="113">
        <v>0</v>
      </c>
      <c r="AH437" s="113">
        <v>0</v>
      </c>
      <c r="AI437" s="113">
        <v>0</v>
      </c>
      <c r="AJ437" s="113">
        <v>0</v>
      </c>
      <c r="AK437" s="113">
        <v>0</v>
      </c>
      <c r="AL437" s="113">
        <v>0</v>
      </c>
      <c r="AM437" s="113">
        <f t="shared" si="6"/>
        <v>0</v>
      </c>
      <c r="AP437" s="70"/>
    </row>
    <row r="438" spans="1:42" ht="33" customHeight="1">
      <c r="A438" s="87">
        <v>1417</v>
      </c>
      <c r="B438" s="88" t="s">
        <v>1066</v>
      </c>
      <c r="C438" s="115" t="s">
        <v>1397</v>
      </c>
      <c r="D438" s="113">
        <v>0</v>
      </c>
      <c r="E438" s="113">
        <v>0</v>
      </c>
      <c r="F438" s="113">
        <v>0</v>
      </c>
      <c r="G438" s="113">
        <v>0</v>
      </c>
      <c r="H438" s="113">
        <v>0</v>
      </c>
      <c r="I438" s="113">
        <v>0</v>
      </c>
      <c r="J438" s="113">
        <v>0</v>
      </c>
      <c r="K438" s="113">
        <v>0</v>
      </c>
      <c r="L438" s="113">
        <v>0</v>
      </c>
      <c r="M438" s="113">
        <v>0</v>
      </c>
      <c r="N438" s="113">
        <v>0</v>
      </c>
      <c r="O438" s="113">
        <v>0</v>
      </c>
      <c r="P438" s="113">
        <v>0</v>
      </c>
      <c r="Q438" s="113">
        <v>0</v>
      </c>
      <c r="R438" s="113">
        <v>0</v>
      </c>
      <c r="S438" s="113">
        <v>0</v>
      </c>
      <c r="T438" s="113">
        <v>0</v>
      </c>
      <c r="U438" s="113">
        <v>0</v>
      </c>
      <c r="V438" s="113">
        <v>0</v>
      </c>
      <c r="W438" s="113">
        <v>0</v>
      </c>
      <c r="X438" s="113">
        <v>0</v>
      </c>
      <c r="Y438" s="113">
        <v>0</v>
      </c>
      <c r="Z438" s="113">
        <v>0</v>
      </c>
      <c r="AA438" s="113">
        <v>0</v>
      </c>
      <c r="AB438" s="113">
        <v>0</v>
      </c>
      <c r="AC438" s="113">
        <v>0</v>
      </c>
      <c r="AD438" s="113">
        <v>0</v>
      </c>
      <c r="AE438" s="113">
        <v>0</v>
      </c>
      <c r="AF438" s="113">
        <v>0</v>
      </c>
      <c r="AG438" s="113">
        <v>0</v>
      </c>
      <c r="AH438" s="113">
        <v>0</v>
      </c>
      <c r="AI438" s="113">
        <v>0</v>
      </c>
      <c r="AJ438" s="113">
        <v>0</v>
      </c>
      <c r="AK438" s="113">
        <v>0</v>
      </c>
      <c r="AL438" s="113">
        <v>0</v>
      </c>
      <c r="AM438" s="113">
        <f t="shared" si="6"/>
        <v>0</v>
      </c>
      <c r="AP438" s="70"/>
    </row>
    <row r="439" spans="1:42" ht="33" customHeight="1">
      <c r="A439" s="87">
        <v>1418</v>
      </c>
      <c r="B439" s="88" t="s">
        <v>1067</v>
      </c>
      <c r="C439" s="115" t="s">
        <v>1397</v>
      </c>
      <c r="D439" s="113">
        <v>0</v>
      </c>
      <c r="E439" s="113">
        <v>0</v>
      </c>
      <c r="F439" s="113">
        <v>0</v>
      </c>
      <c r="G439" s="113">
        <v>0</v>
      </c>
      <c r="H439" s="113">
        <v>0</v>
      </c>
      <c r="I439" s="113">
        <v>0</v>
      </c>
      <c r="J439" s="113">
        <v>0</v>
      </c>
      <c r="K439" s="113">
        <v>0</v>
      </c>
      <c r="L439" s="113">
        <v>0</v>
      </c>
      <c r="M439" s="113">
        <v>0</v>
      </c>
      <c r="N439" s="113">
        <v>0</v>
      </c>
      <c r="O439" s="113">
        <v>0</v>
      </c>
      <c r="P439" s="113">
        <v>0</v>
      </c>
      <c r="Q439" s="113">
        <v>0</v>
      </c>
      <c r="R439" s="113">
        <v>0</v>
      </c>
      <c r="S439" s="113">
        <v>0</v>
      </c>
      <c r="T439" s="113">
        <v>0</v>
      </c>
      <c r="U439" s="113">
        <v>0</v>
      </c>
      <c r="V439" s="113">
        <v>0</v>
      </c>
      <c r="W439" s="113">
        <v>0</v>
      </c>
      <c r="X439" s="113">
        <v>0</v>
      </c>
      <c r="Y439" s="113">
        <v>0</v>
      </c>
      <c r="Z439" s="113">
        <v>0</v>
      </c>
      <c r="AA439" s="113">
        <v>0</v>
      </c>
      <c r="AB439" s="113">
        <v>0</v>
      </c>
      <c r="AC439" s="113">
        <v>0</v>
      </c>
      <c r="AD439" s="113">
        <v>0</v>
      </c>
      <c r="AE439" s="113">
        <v>0</v>
      </c>
      <c r="AF439" s="113">
        <v>0</v>
      </c>
      <c r="AG439" s="113">
        <v>0</v>
      </c>
      <c r="AH439" s="113">
        <v>0</v>
      </c>
      <c r="AI439" s="113">
        <v>0</v>
      </c>
      <c r="AJ439" s="113">
        <v>0</v>
      </c>
      <c r="AK439" s="113">
        <v>0</v>
      </c>
      <c r="AL439" s="113">
        <v>0</v>
      </c>
      <c r="AM439" s="113">
        <f t="shared" si="6"/>
        <v>0</v>
      </c>
      <c r="AP439" s="70"/>
    </row>
    <row r="440" spans="1:42" ht="33" customHeight="1">
      <c r="A440" s="87">
        <v>1419</v>
      </c>
      <c r="B440" s="88" t="s">
        <v>1068</v>
      </c>
      <c r="C440" s="115" t="s">
        <v>1397</v>
      </c>
      <c r="D440" s="113">
        <v>0</v>
      </c>
      <c r="E440" s="113">
        <v>0</v>
      </c>
      <c r="F440" s="113">
        <v>0</v>
      </c>
      <c r="G440" s="113">
        <v>0</v>
      </c>
      <c r="H440" s="113">
        <v>0</v>
      </c>
      <c r="I440" s="113">
        <v>0</v>
      </c>
      <c r="J440" s="113">
        <v>0</v>
      </c>
      <c r="K440" s="113">
        <v>0</v>
      </c>
      <c r="L440" s="113">
        <v>0</v>
      </c>
      <c r="M440" s="113">
        <v>0</v>
      </c>
      <c r="N440" s="113">
        <v>0</v>
      </c>
      <c r="O440" s="113">
        <v>0</v>
      </c>
      <c r="P440" s="113">
        <v>0</v>
      </c>
      <c r="Q440" s="113">
        <v>0</v>
      </c>
      <c r="R440" s="113">
        <v>0</v>
      </c>
      <c r="S440" s="113">
        <v>0</v>
      </c>
      <c r="T440" s="113">
        <v>0</v>
      </c>
      <c r="U440" s="113">
        <v>0</v>
      </c>
      <c r="V440" s="113">
        <v>0</v>
      </c>
      <c r="W440" s="113">
        <v>0</v>
      </c>
      <c r="X440" s="113">
        <v>0</v>
      </c>
      <c r="Y440" s="113">
        <v>0</v>
      </c>
      <c r="Z440" s="113">
        <v>0</v>
      </c>
      <c r="AA440" s="113">
        <v>0</v>
      </c>
      <c r="AB440" s="113">
        <v>0</v>
      </c>
      <c r="AC440" s="113">
        <v>0</v>
      </c>
      <c r="AD440" s="113">
        <v>0</v>
      </c>
      <c r="AE440" s="113">
        <v>0</v>
      </c>
      <c r="AF440" s="113">
        <v>0</v>
      </c>
      <c r="AG440" s="113">
        <v>0</v>
      </c>
      <c r="AH440" s="113">
        <v>0</v>
      </c>
      <c r="AI440" s="113">
        <v>0</v>
      </c>
      <c r="AJ440" s="113">
        <v>0</v>
      </c>
      <c r="AK440" s="113">
        <v>0</v>
      </c>
      <c r="AL440" s="113">
        <v>0</v>
      </c>
      <c r="AM440" s="113">
        <f t="shared" si="6"/>
        <v>0</v>
      </c>
      <c r="AP440" s="70"/>
    </row>
    <row r="441" spans="1:42" ht="33" customHeight="1">
      <c r="A441" s="87">
        <v>1420</v>
      </c>
      <c r="B441" s="88" t="s">
        <v>1069</v>
      </c>
      <c r="C441" s="115" t="s">
        <v>1397</v>
      </c>
      <c r="D441" s="113">
        <v>0</v>
      </c>
      <c r="E441" s="113">
        <v>0</v>
      </c>
      <c r="F441" s="113">
        <v>0</v>
      </c>
      <c r="G441" s="113">
        <v>0</v>
      </c>
      <c r="H441" s="113">
        <v>0</v>
      </c>
      <c r="I441" s="113">
        <v>0</v>
      </c>
      <c r="J441" s="113">
        <v>0</v>
      </c>
      <c r="K441" s="113">
        <v>0</v>
      </c>
      <c r="L441" s="113">
        <v>0</v>
      </c>
      <c r="M441" s="113">
        <v>0</v>
      </c>
      <c r="N441" s="113">
        <v>0</v>
      </c>
      <c r="O441" s="113">
        <v>0</v>
      </c>
      <c r="P441" s="113">
        <v>0</v>
      </c>
      <c r="Q441" s="113">
        <v>0</v>
      </c>
      <c r="R441" s="113">
        <v>0</v>
      </c>
      <c r="S441" s="113">
        <v>0</v>
      </c>
      <c r="T441" s="113">
        <v>0</v>
      </c>
      <c r="U441" s="113">
        <v>0</v>
      </c>
      <c r="V441" s="113">
        <v>0</v>
      </c>
      <c r="W441" s="113">
        <v>0</v>
      </c>
      <c r="X441" s="113">
        <v>0</v>
      </c>
      <c r="Y441" s="113">
        <v>0</v>
      </c>
      <c r="Z441" s="113">
        <v>0</v>
      </c>
      <c r="AA441" s="113">
        <v>0</v>
      </c>
      <c r="AB441" s="113">
        <v>0</v>
      </c>
      <c r="AC441" s="113">
        <v>0</v>
      </c>
      <c r="AD441" s="113">
        <v>0</v>
      </c>
      <c r="AE441" s="113">
        <v>0</v>
      </c>
      <c r="AF441" s="113">
        <v>0</v>
      </c>
      <c r="AG441" s="113">
        <v>0</v>
      </c>
      <c r="AH441" s="113">
        <v>0</v>
      </c>
      <c r="AI441" s="113">
        <v>0</v>
      </c>
      <c r="AJ441" s="113">
        <v>0</v>
      </c>
      <c r="AK441" s="113">
        <v>0</v>
      </c>
      <c r="AL441" s="113">
        <v>0</v>
      </c>
      <c r="AM441" s="113">
        <f t="shared" si="6"/>
        <v>0</v>
      </c>
      <c r="AP441" s="70"/>
    </row>
    <row r="442" spans="1:42" ht="33" customHeight="1">
      <c r="A442" s="87">
        <v>1421</v>
      </c>
      <c r="B442" s="88" t="s">
        <v>1070</v>
      </c>
      <c r="C442" s="115" t="s">
        <v>1397</v>
      </c>
      <c r="D442" s="113">
        <v>0</v>
      </c>
      <c r="E442" s="113">
        <v>0</v>
      </c>
      <c r="F442" s="113">
        <v>0</v>
      </c>
      <c r="G442" s="113">
        <v>0</v>
      </c>
      <c r="H442" s="113">
        <v>0</v>
      </c>
      <c r="I442" s="113">
        <v>0</v>
      </c>
      <c r="J442" s="113">
        <v>0</v>
      </c>
      <c r="K442" s="113">
        <v>0</v>
      </c>
      <c r="L442" s="113">
        <v>0</v>
      </c>
      <c r="M442" s="113">
        <v>0</v>
      </c>
      <c r="N442" s="113">
        <v>0</v>
      </c>
      <c r="O442" s="113">
        <v>0</v>
      </c>
      <c r="P442" s="113">
        <v>0</v>
      </c>
      <c r="Q442" s="113">
        <v>0</v>
      </c>
      <c r="R442" s="113">
        <v>0</v>
      </c>
      <c r="S442" s="113">
        <v>0</v>
      </c>
      <c r="T442" s="113">
        <v>0</v>
      </c>
      <c r="U442" s="113">
        <v>0</v>
      </c>
      <c r="V442" s="113">
        <v>0</v>
      </c>
      <c r="W442" s="113">
        <v>0</v>
      </c>
      <c r="X442" s="113">
        <v>0</v>
      </c>
      <c r="Y442" s="113">
        <v>0</v>
      </c>
      <c r="Z442" s="113">
        <v>0</v>
      </c>
      <c r="AA442" s="113">
        <v>0</v>
      </c>
      <c r="AB442" s="113">
        <v>0</v>
      </c>
      <c r="AC442" s="113">
        <v>0</v>
      </c>
      <c r="AD442" s="113">
        <v>0</v>
      </c>
      <c r="AE442" s="113">
        <v>0</v>
      </c>
      <c r="AF442" s="113">
        <v>0</v>
      </c>
      <c r="AG442" s="113">
        <v>0</v>
      </c>
      <c r="AH442" s="113">
        <v>0</v>
      </c>
      <c r="AI442" s="113">
        <v>0</v>
      </c>
      <c r="AJ442" s="113">
        <v>0</v>
      </c>
      <c r="AK442" s="113">
        <v>0</v>
      </c>
      <c r="AL442" s="113">
        <v>0</v>
      </c>
      <c r="AM442" s="113">
        <f t="shared" si="6"/>
        <v>0</v>
      </c>
      <c r="AP442" s="70"/>
    </row>
    <row r="443" spans="1:42" ht="33" customHeight="1">
      <c r="A443" s="87">
        <v>1422</v>
      </c>
      <c r="B443" s="88" t="s">
        <v>1071</v>
      </c>
      <c r="C443" s="115" t="s">
        <v>1397</v>
      </c>
      <c r="D443" s="113">
        <v>0</v>
      </c>
      <c r="E443" s="113">
        <v>0</v>
      </c>
      <c r="F443" s="113">
        <v>0</v>
      </c>
      <c r="G443" s="113">
        <v>0</v>
      </c>
      <c r="H443" s="113">
        <v>0</v>
      </c>
      <c r="I443" s="113">
        <v>0</v>
      </c>
      <c r="J443" s="113">
        <v>0</v>
      </c>
      <c r="K443" s="113">
        <v>0</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113">
        <v>0</v>
      </c>
      <c r="AG443" s="113">
        <v>0</v>
      </c>
      <c r="AH443" s="113">
        <v>0</v>
      </c>
      <c r="AI443" s="113">
        <v>0</v>
      </c>
      <c r="AJ443" s="113">
        <v>0</v>
      </c>
      <c r="AK443" s="113">
        <v>0</v>
      </c>
      <c r="AL443" s="113">
        <v>0</v>
      </c>
      <c r="AM443" s="113">
        <f t="shared" si="6"/>
        <v>0</v>
      </c>
      <c r="AP443" s="70"/>
    </row>
    <row r="444" spans="1:42" ht="33" customHeight="1">
      <c r="A444" s="87">
        <v>1423</v>
      </c>
      <c r="B444" s="88" t="s">
        <v>1072</v>
      </c>
      <c r="C444" s="115" t="s">
        <v>1397</v>
      </c>
      <c r="D444" s="113">
        <v>0</v>
      </c>
      <c r="E444" s="113">
        <v>0</v>
      </c>
      <c r="F444" s="113">
        <v>0</v>
      </c>
      <c r="G444" s="113">
        <v>0</v>
      </c>
      <c r="H444" s="113">
        <v>0</v>
      </c>
      <c r="I444" s="113">
        <v>0</v>
      </c>
      <c r="J444" s="113">
        <v>0</v>
      </c>
      <c r="K444" s="113">
        <v>0</v>
      </c>
      <c r="L444" s="113">
        <v>0</v>
      </c>
      <c r="M444" s="113">
        <v>0</v>
      </c>
      <c r="N444" s="113">
        <v>0</v>
      </c>
      <c r="O444" s="113">
        <v>0</v>
      </c>
      <c r="P444" s="113">
        <v>0</v>
      </c>
      <c r="Q444" s="113">
        <v>0</v>
      </c>
      <c r="R444" s="113">
        <v>0</v>
      </c>
      <c r="S444" s="113">
        <v>0</v>
      </c>
      <c r="T444" s="113">
        <v>0</v>
      </c>
      <c r="U444" s="113">
        <v>0</v>
      </c>
      <c r="V444" s="113">
        <v>0</v>
      </c>
      <c r="W444" s="113">
        <v>0</v>
      </c>
      <c r="X444" s="113">
        <v>0</v>
      </c>
      <c r="Y444" s="113">
        <v>0</v>
      </c>
      <c r="Z444" s="113">
        <v>0</v>
      </c>
      <c r="AA444" s="113">
        <v>0</v>
      </c>
      <c r="AB444" s="113">
        <v>0</v>
      </c>
      <c r="AC444" s="113">
        <v>0</v>
      </c>
      <c r="AD444" s="113">
        <v>0</v>
      </c>
      <c r="AE444" s="113">
        <v>0</v>
      </c>
      <c r="AF444" s="113">
        <v>0</v>
      </c>
      <c r="AG444" s="113">
        <v>0</v>
      </c>
      <c r="AH444" s="113">
        <v>0</v>
      </c>
      <c r="AI444" s="113">
        <v>0</v>
      </c>
      <c r="AJ444" s="113">
        <v>0</v>
      </c>
      <c r="AK444" s="113">
        <v>0</v>
      </c>
      <c r="AL444" s="113">
        <v>0</v>
      </c>
      <c r="AM444" s="113">
        <f t="shared" si="6"/>
        <v>0</v>
      </c>
      <c r="AP444" s="70"/>
    </row>
    <row r="445" spans="1:42" ht="33" customHeight="1">
      <c r="A445" s="87">
        <v>1424</v>
      </c>
      <c r="B445" s="88" t="s">
        <v>1073</v>
      </c>
      <c r="C445" s="115" t="s">
        <v>1397</v>
      </c>
      <c r="D445" s="113">
        <v>0</v>
      </c>
      <c r="E445" s="113">
        <v>0</v>
      </c>
      <c r="F445" s="113">
        <v>0</v>
      </c>
      <c r="G445" s="113">
        <v>0</v>
      </c>
      <c r="H445" s="113">
        <v>0</v>
      </c>
      <c r="I445" s="113">
        <v>0</v>
      </c>
      <c r="J445" s="113">
        <v>0</v>
      </c>
      <c r="K445" s="113">
        <v>0</v>
      </c>
      <c r="L445" s="113">
        <v>0</v>
      </c>
      <c r="M445" s="113">
        <v>0</v>
      </c>
      <c r="N445" s="113">
        <v>0</v>
      </c>
      <c r="O445" s="113">
        <v>0</v>
      </c>
      <c r="P445" s="113">
        <v>0</v>
      </c>
      <c r="Q445" s="113">
        <v>0</v>
      </c>
      <c r="R445" s="113">
        <v>0</v>
      </c>
      <c r="S445" s="113">
        <v>0</v>
      </c>
      <c r="T445" s="113">
        <v>0</v>
      </c>
      <c r="U445" s="113">
        <v>0</v>
      </c>
      <c r="V445" s="113">
        <v>0</v>
      </c>
      <c r="W445" s="113">
        <v>0</v>
      </c>
      <c r="X445" s="113">
        <v>0</v>
      </c>
      <c r="Y445" s="113">
        <v>0</v>
      </c>
      <c r="Z445" s="113">
        <v>0</v>
      </c>
      <c r="AA445" s="113">
        <v>0</v>
      </c>
      <c r="AB445" s="113">
        <v>0</v>
      </c>
      <c r="AC445" s="113">
        <v>0</v>
      </c>
      <c r="AD445" s="113">
        <v>0</v>
      </c>
      <c r="AE445" s="113">
        <v>0</v>
      </c>
      <c r="AF445" s="113">
        <v>0</v>
      </c>
      <c r="AG445" s="113">
        <v>0</v>
      </c>
      <c r="AH445" s="113">
        <v>0</v>
      </c>
      <c r="AI445" s="113">
        <v>0</v>
      </c>
      <c r="AJ445" s="113">
        <v>0</v>
      </c>
      <c r="AK445" s="113">
        <v>0</v>
      </c>
      <c r="AL445" s="113">
        <v>0</v>
      </c>
      <c r="AM445" s="113">
        <f t="shared" si="6"/>
        <v>0</v>
      </c>
      <c r="AP445" s="70"/>
    </row>
    <row r="446" spans="1:42" ht="33" customHeight="1">
      <c r="A446" s="87">
        <v>1425</v>
      </c>
      <c r="B446" s="88" t="s">
        <v>1074</v>
      </c>
      <c r="C446" s="115" t="s">
        <v>1397</v>
      </c>
      <c r="D446" s="113">
        <v>0</v>
      </c>
      <c r="E446" s="113">
        <v>0</v>
      </c>
      <c r="F446" s="113">
        <v>0</v>
      </c>
      <c r="G446" s="113">
        <v>0</v>
      </c>
      <c r="H446" s="113">
        <v>0</v>
      </c>
      <c r="I446" s="113">
        <v>0</v>
      </c>
      <c r="J446" s="113">
        <v>0</v>
      </c>
      <c r="K446" s="113">
        <v>0</v>
      </c>
      <c r="L446" s="113">
        <v>0</v>
      </c>
      <c r="M446" s="113">
        <v>0</v>
      </c>
      <c r="N446" s="113">
        <v>0</v>
      </c>
      <c r="O446" s="113">
        <v>0</v>
      </c>
      <c r="P446" s="113">
        <v>0</v>
      </c>
      <c r="Q446" s="113">
        <v>0</v>
      </c>
      <c r="R446" s="113">
        <v>0</v>
      </c>
      <c r="S446" s="113">
        <v>0</v>
      </c>
      <c r="T446" s="113">
        <v>0</v>
      </c>
      <c r="U446" s="113">
        <v>0</v>
      </c>
      <c r="V446" s="113">
        <v>0</v>
      </c>
      <c r="W446" s="113">
        <v>0</v>
      </c>
      <c r="X446" s="113">
        <v>0</v>
      </c>
      <c r="Y446" s="113">
        <v>0</v>
      </c>
      <c r="Z446" s="113">
        <v>0</v>
      </c>
      <c r="AA446" s="113">
        <v>0</v>
      </c>
      <c r="AB446" s="113">
        <v>0</v>
      </c>
      <c r="AC446" s="113">
        <v>0</v>
      </c>
      <c r="AD446" s="113">
        <v>0</v>
      </c>
      <c r="AE446" s="113">
        <v>0</v>
      </c>
      <c r="AF446" s="113">
        <v>0</v>
      </c>
      <c r="AG446" s="113">
        <v>0</v>
      </c>
      <c r="AH446" s="113">
        <v>0</v>
      </c>
      <c r="AI446" s="113">
        <v>0</v>
      </c>
      <c r="AJ446" s="113">
        <v>0</v>
      </c>
      <c r="AK446" s="113">
        <v>0</v>
      </c>
      <c r="AL446" s="113">
        <v>0</v>
      </c>
      <c r="AM446" s="113">
        <f t="shared" si="6"/>
        <v>0</v>
      </c>
      <c r="AP446" s="70"/>
    </row>
    <row r="447" spans="1:42" ht="33" customHeight="1">
      <c r="A447" s="87">
        <v>1426</v>
      </c>
      <c r="B447" s="88" t="s">
        <v>1075</v>
      </c>
      <c r="C447" s="115" t="s">
        <v>1397</v>
      </c>
      <c r="D447" s="113">
        <v>0</v>
      </c>
      <c r="E447" s="113">
        <v>0</v>
      </c>
      <c r="F447" s="113">
        <v>0</v>
      </c>
      <c r="G447" s="113">
        <v>0</v>
      </c>
      <c r="H447" s="113">
        <v>0</v>
      </c>
      <c r="I447" s="113">
        <v>0</v>
      </c>
      <c r="J447" s="113">
        <v>0</v>
      </c>
      <c r="K447" s="113">
        <v>0</v>
      </c>
      <c r="L447" s="113">
        <v>0</v>
      </c>
      <c r="M447" s="113">
        <v>0</v>
      </c>
      <c r="N447" s="113">
        <v>0</v>
      </c>
      <c r="O447" s="113">
        <v>0</v>
      </c>
      <c r="P447" s="113">
        <v>0</v>
      </c>
      <c r="Q447" s="113">
        <v>0</v>
      </c>
      <c r="R447" s="113">
        <v>0</v>
      </c>
      <c r="S447" s="113">
        <v>0</v>
      </c>
      <c r="T447" s="113">
        <v>0</v>
      </c>
      <c r="U447" s="113">
        <v>0</v>
      </c>
      <c r="V447" s="113">
        <v>0</v>
      </c>
      <c r="W447" s="113">
        <v>0</v>
      </c>
      <c r="X447" s="113">
        <v>0</v>
      </c>
      <c r="Y447" s="113">
        <v>0</v>
      </c>
      <c r="Z447" s="113">
        <v>0</v>
      </c>
      <c r="AA447" s="113">
        <v>0</v>
      </c>
      <c r="AB447" s="113">
        <v>0</v>
      </c>
      <c r="AC447" s="113">
        <v>0</v>
      </c>
      <c r="AD447" s="113">
        <v>0</v>
      </c>
      <c r="AE447" s="113">
        <v>0</v>
      </c>
      <c r="AF447" s="113">
        <v>0</v>
      </c>
      <c r="AG447" s="113">
        <v>0</v>
      </c>
      <c r="AH447" s="113">
        <v>0</v>
      </c>
      <c r="AI447" s="113">
        <v>0</v>
      </c>
      <c r="AJ447" s="113">
        <v>0</v>
      </c>
      <c r="AK447" s="113">
        <v>0</v>
      </c>
      <c r="AL447" s="113">
        <v>0</v>
      </c>
      <c r="AM447" s="113">
        <f t="shared" si="6"/>
        <v>0</v>
      </c>
      <c r="AP447" s="70"/>
    </row>
    <row r="448" spans="1:42" ht="33" customHeight="1">
      <c r="A448" s="87">
        <v>1427</v>
      </c>
      <c r="B448" s="88" t="s">
        <v>1076</v>
      </c>
      <c r="C448" s="115" t="s">
        <v>1397</v>
      </c>
      <c r="D448" s="113">
        <v>0</v>
      </c>
      <c r="E448" s="113">
        <v>0</v>
      </c>
      <c r="F448" s="113">
        <v>0</v>
      </c>
      <c r="G448" s="113">
        <v>0</v>
      </c>
      <c r="H448" s="113">
        <v>0</v>
      </c>
      <c r="I448" s="113">
        <v>0</v>
      </c>
      <c r="J448" s="113">
        <v>0</v>
      </c>
      <c r="K448" s="113">
        <v>0</v>
      </c>
      <c r="L448" s="113">
        <v>0</v>
      </c>
      <c r="M448" s="113">
        <v>0</v>
      </c>
      <c r="N448" s="113">
        <v>0</v>
      </c>
      <c r="O448" s="113">
        <v>0</v>
      </c>
      <c r="P448" s="113">
        <v>0</v>
      </c>
      <c r="Q448" s="113">
        <v>0</v>
      </c>
      <c r="R448" s="113">
        <v>0</v>
      </c>
      <c r="S448" s="113">
        <v>0</v>
      </c>
      <c r="T448" s="113">
        <v>0</v>
      </c>
      <c r="U448" s="113">
        <v>0</v>
      </c>
      <c r="V448" s="113">
        <v>0</v>
      </c>
      <c r="W448" s="113">
        <v>0</v>
      </c>
      <c r="X448" s="113">
        <v>0</v>
      </c>
      <c r="Y448" s="113">
        <v>0</v>
      </c>
      <c r="Z448" s="113">
        <v>0</v>
      </c>
      <c r="AA448" s="113">
        <v>0</v>
      </c>
      <c r="AB448" s="113">
        <v>0</v>
      </c>
      <c r="AC448" s="113">
        <v>0</v>
      </c>
      <c r="AD448" s="113">
        <v>0</v>
      </c>
      <c r="AE448" s="113">
        <v>0</v>
      </c>
      <c r="AF448" s="113">
        <v>0</v>
      </c>
      <c r="AG448" s="113">
        <v>0</v>
      </c>
      <c r="AH448" s="113">
        <v>0</v>
      </c>
      <c r="AI448" s="113">
        <v>0</v>
      </c>
      <c r="AJ448" s="113">
        <v>0</v>
      </c>
      <c r="AK448" s="113">
        <v>0</v>
      </c>
      <c r="AL448" s="113">
        <v>0</v>
      </c>
      <c r="AM448" s="113">
        <f t="shared" si="6"/>
        <v>0</v>
      </c>
      <c r="AP448" s="70"/>
    </row>
    <row r="449" spans="1:42" ht="33" customHeight="1">
      <c r="A449" s="87">
        <v>1428</v>
      </c>
      <c r="B449" s="88" t="s">
        <v>1077</v>
      </c>
      <c r="C449" s="115" t="s">
        <v>1397</v>
      </c>
      <c r="D449" s="113">
        <v>0</v>
      </c>
      <c r="E449" s="113">
        <v>0</v>
      </c>
      <c r="F449" s="113">
        <v>0</v>
      </c>
      <c r="G449" s="113">
        <v>0</v>
      </c>
      <c r="H449" s="113">
        <v>0</v>
      </c>
      <c r="I449" s="113">
        <v>0</v>
      </c>
      <c r="J449" s="113">
        <v>0</v>
      </c>
      <c r="K449" s="113">
        <v>0</v>
      </c>
      <c r="L449" s="113">
        <v>0</v>
      </c>
      <c r="M449" s="113">
        <v>0</v>
      </c>
      <c r="N449" s="113">
        <v>0</v>
      </c>
      <c r="O449" s="113">
        <v>0</v>
      </c>
      <c r="P449" s="113">
        <v>0</v>
      </c>
      <c r="Q449" s="113">
        <v>0</v>
      </c>
      <c r="R449" s="113">
        <v>0</v>
      </c>
      <c r="S449" s="113">
        <v>0</v>
      </c>
      <c r="T449" s="113">
        <v>0</v>
      </c>
      <c r="U449" s="113">
        <v>0</v>
      </c>
      <c r="V449" s="113">
        <v>0</v>
      </c>
      <c r="W449" s="113">
        <v>0</v>
      </c>
      <c r="X449" s="113">
        <v>0</v>
      </c>
      <c r="Y449" s="113">
        <v>0</v>
      </c>
      <c r="Z449" s="113">
        <v>0</v>
      </c>
      <c r="AA449" s="113">
        <v>0</v>
      </c>
      <c r="AB449" s="113">
        <v>0</v>
      </c>
      <c r="AC449" s="113">
        <v>0</v>
      </c>
      <c r="AD449" s="113">
        <v>0</v>
      </c>
      <c r="AE449" s="113">
        <v>0</v>
      </c>
      <c r="AF449" s="113">
        <v>0</v>
      </c>
      <c r="AG449" s="113">
        <v>0</v>
      </c>
      <c r="AH449" s="113">
        <v>0</v>
      </c>
      <c r="AI449" s="113">
        <v>0</v>
      </c>
      <c r="AJ449" s="113">
        <v>0</v>
      </c>
      <c r="AK449" s="113">
        <v>0</v>
      </c>
      <c r="AL449" s="113">
        <v>0</v>
      </c>
      <c r="AM449" s="113">
        <f t="shared" si="6"/>
        <v>0</v>
      </c>
      <c r="AP449" s="70"/>
    </row>
    <row r="450" spans="1:42" ht="33" customHeight="1">
      <c r="A450" s="87">
        <v>1429</v>
      </c>
      <c r="B450" s="88" t="s">
        <v>1078</v>
      </c>
      <c r="C450" s="115" t="s">
        <v>1397</v>
      </c>
      <c r="D450" s="113">
        <v>0</v>
      </c>
      <c r="E450" s="113">
        <v>0</v>
      </c>
      <c r="F450" s="113">
        <v>0</v>
      </c>
      <c r="G450" s="113">
        <v>0</v>
      </c>
      <c r="H450" s="113">
        <v>0</v>
      </c>
      <c r="I450" s="113">
        <v>0</v>
      </c>
      <c r="J450" s="113">
        <v>0</v>
      </c>
      <c r="K450" s="113">
        <v>0</v>
      </c>
      <c r="L450" s="113">
        <v>0</v>
      </c>
      <c r="M450" s="113">
        <v>0</v>
      </c>
      <c r="N450" s="113">
        <v>0</v>
      </c>
      <c r="O450" s="113">
        <v>0</v>
      </c>
      <c r="P450" s="113">
        <v>0</v>
      </c>
      <c r="Q450" s="113">
        <v>0</v>
      </c>
      <c r="R450" s="113">
        <v>0</v>
      </c>
      <c r="S450" s="113">
        <v>0</v>
      </c>
      <c r="T450" s="113">
        <v>0</v>
      </c>
      <c r="U450" s="113">
        <v>0</v>
      </c>
      <c r="V450" s="113">
        <v>0</v>
      </c>
      <c r="W450" s="113">
        <v>0</v>
      </c>
      <c r="X450" s="113">
        <v>0</v>
      </c>
      <c r="Y450" s="113">
        <v>0</v>
      </c>
      <c r="Z450" s="113">
        <v>0</v>
      </c>
      <c r="AA450" s="113">
        <v>0</v>
      </c>
      <c r="AB450" s="113">
        <v>0</v>
      </c>
      <c r="AC450" s="113">
        <v>0</v>
      </c>
      <c r="AD450" s="113">
        <v>0</v>
      </c>
      <c r="AE450" s="113">
        <v>0</v>
      </c>
      <c r="AF450" s="113">
        <v>0</v>
      </c>
      <c r="AG450" s="113">
        <v>0</v>
      </c>
      <c r="AH450" s="113">
        <v>0</v>
      </c>
      <c r="AI450" s="113">
        <v>0</v>
      </c>
      <c r="AJ450" s="113">
        <v>0</v>
      </c>
      <c r="AK450" s="113">
        <v>0</v>
      </c>
      <c r="AL450" s="113">
        <v>0</v>
      </c>
      <c r="AM450" s="113">
        <f t="shared" si="6"/>
        <v>0</v>
      </c>
      <c r="AP450" s="70"/>
    </row>
    <row r="451" spans="1:42" ht="33" customHeight="1">
      <c r="A451" s="87">
        <v>1430</v>
      </c>
      <c r="B451" s="88" t="s">
        <v>1079</v>
      </c>
      <c r="C451" s="115" t="s">
        <v>1397</v>
      </c>
      <c r="D451" s="113">
        <v>0</v>
      </c>
      <c r="E451" s="113">
        <v>0</v>
      </c>
      <c r="F451" s="113">
        <v>0</v>
      </c>
      <c r="G451" s="113">
        <v>0</v>
      </c>
      <c r="H451" s="113">
        <v>0</v>
      </c>
      <c r="I451" s="113">
        <v>0</v>
      </c>
      <c r="J451" s="113">
        <v>0</v>
      </c>
      <c r="K451" s="113">
        <v>0</v>
      </c>
      <c r="L451" s="113">
        <v>0</v>
      </c>
      <c r="M451" s="113">
        <v>0</v>
      </c>
      <c r="N451" s="113">
        <v>0</v>
      </c>
      <c r="O451" s="113">
        <v>0</v>
      </c>
      <c r="P451" s="113">
        <v>0</v>
      </c>
      <c r="Q451" s="113">
        <v>0</v>
      </c>
      <c r="R451" s="113">
        <v>0</v>
      </c>
      <c r="S451" s="113">
        <v>0</v>
      </c>
      <c r="T451" s="113">
        <v>0</v>
      </c>
      <c r="U451" s="113">
        <v>0</v>
      </c>
      <c r="V451" s="113">
        <v>0</v>
      </c>
      <c r="W451" s="113">
        <v>0</v>
      </c>
      <c r="X451" s="113">
        <v>0</v>
      </c>
      <c r="Y451" s="113">
        <v>0</v>
      </c>
      <c r="Z451" s="113">
        <v>0</v>
      </c>
      <c r="AA451" s="113">
        <v>0</v>
      </c>
      <c r="AB451" s="113">
        <v>0</v>
      </c>
      <c r="AC451" s="113">
        <v>0</v>
      </c>
      <c r="AD451" s="113">
        <v>0</v>
      </c>
      <c r="AE451" s="113">
        <v>0</v>
      </c>
      <c r="AF451" s="113">
        <v>0</v>
      </c>
      <c r="AG451" s="113">
        <v>0</v>
      </c>
      <c r="AH451" s="113">
        <v>0</v>
      </c>
      <c r="AI451" s="113">
        <v>0</v>
      </c>
      <c r="AJ451" s="113">
        <v>0</v>
      </c>
      <c r="AK451" s="113">
        <v>0</v>
      </c>
      <c r="AL451" s="113">
        <v>0</v>
      </c>
      <c r="AM451" s="113">
        <f t="shared" si="6"/>
        <v>0</v>
      </c>
      <c r="AP451" s="70"/>
    </row>
    <row r="452" spans="1:42" ht="33" customHeight="1">
      <c r="A452" s="87">
        <v>1431</v>
      </c>
      <c r="B452" s="88" t="s">
        <v>1080</v>
      </c>
      <c r="C452" s="115" t="s">
        <v>1397</v>
      </c>
      <c r="D452" s="113">
        <v>0</v>
      </c>
      <c r="E452" s="113">
        <v>0</v>
      </c>
      <c r="F452" s="113">
        <v>0</v>
      </c>
      <c r="G452" s="113">
        <v>0</v>
      </c>
      <c r="H452" s="113">
        <v>0</v>
      </c>
      <c r="I452" s="113">
        <v>0</v>
      </c>
      <c r="J452" s="113">
        <v>0</v>
      </c>
      <c r="K452" s="113">
        <v>0</v>
      </c>
      <c r="L452" s="113">
        <v>0</v>
      </c>
      <c r="M452" s="113">
        <v>0</v>
      </c>
      <c r="N452" s="113">
        <v>0</v>
      </c>
      <c r="O452" s="113">
        <v>0</v>
      </c>
      <c r="P452" s="113">
        <v>0</v>
      </c>
      <c r="Q452" s="113">
        <v>0</v>
      </c>
      <c r="R452" s="113">
        <v>0</v>
      </c>
      <c r="S452" s="113">
        <v>0</v>
      </c>
      <c r="T452" s="113">
        <v>0</v>
      </c>
      <c r="U452" s="113">
        <v>0</v>
      </c>
      <c r="V452" s="113">
        <v>0</v>
      </c>
      <c r="W452" s="113">
        <v>0</v>
      </c>
      <c r="X452" s="113">
        <v>0</v>
      </c>
      <c r="Y452" s="113">
        <v>0</v>
      </c>
      <c r="Z452" s="113">
        <v>0</v>
      </c>
      <c r="AA452" s="113">
        <v>0</v>
      </c>
      <c r="AB452" s="113">
        <v>0</v>
      </c>
      <c r="AC452" s="113">
        <v>0</v>
      </c>
      <c r="AD452" s="113">
        <v>0</v>
      </c>
      <c r="AE452" s="113">
        <v>0</v>
      </c>
      <c r="AF452" s="113">
        <v>0</v>
      </c>
      <c r="AG452" s="113">
        <v>0</v>
      </c>
      <c r="AH452" s="113">
        <v>0</v>
      </c>
      <c r="AI452" s="113">
        <v>0</v>
      </c>
      <c r="AJ452" s="113">
        <v>0</v>
      </c>
      <c r="AK452" s="113">
        <v>0</v>
      </c>
      <c r="AL452" s="113">
        <v>0</v>
      </c>
      <c r="AM452" s="113">
        <f t="shared" si="6"/>
        <v>0</v>
      </c>
      <c r="AP452" s="70"/>
    </row>
    <row r="453" spans="1:42" ht="33" customHeight="1">
      <c r="A453" s="87">
        <v>1432</v>
      </c>
      <c r="B453" s="88" t="s">
        <v>1081</v>
      </c>
      <c r="C453" s="115" t="s">
        <v>1397</v>
      </c>
      <c r="D453" s="113">
        <v>0</v>
      </c>
      <c r="E453" s="113">
        <v>0</v>
      </c>
      <c r="F453" s="113">
        <v>0</v>
      </c>
      <c r="G453" s="113">
        <v>0</v>
      </c>
      <c r="H453" s="113">
        <v>0</v>
      </c>
      <c r="I453" s="113">
        <v>0</v>
      </c>
      <c r="J453" s="113">
        <v>0</v>
      </c>
      <c r="K453" s="113">
        <v>0</v>
      </c>
      <c r="L453" s="113">
        <v>0</v>
      </c>
      <c r="M453" s="113">
        <v>0</v>
      </c>
      <c r="N453" s="113">
        <v>0</v>
      </c>
      <c r="O453" s="113">
        <v>0</v>
      </c>
      <c r="P453" s="113">
        <v>0</v>
      </c>
      <c r="Q453" s="113">
        <v>0</v>
      </c>
      <c r="R453" s="113">
        <v>0</v>
      </c>
      <c r="S453" s="113">
        <v>0</v>
      </c>
      <c r="T453" s="113">
        <v>0</v>
      </c>
      <c r="U453" s="113">
        <v>0</v>
      </c>
      <c r="V453" s="113">
        <v>0</v>
      </c>
      <c r="W453" s="113">
        <v>0</v>
      </c>
      <c r="X453" s="113">
        <v>0</v>
      </c>
      <c r="Y453" s="113">
        <v>0</v>
      </c>
      <c r="Z453" s="113">
        <v>0</v>
      </c>
      <c r="AA453" s="113">
        <v>0</v>
      </c>
      <c r="AB453" s="113">
        <v>0</v>
      </c>
      <c r="AC453" s="113">
        <v>0</v>
      </c>
      <c r="AD453" s="113">
        <v>0</v>
      </c>
      <c r="AE453" s="113">
        <v>0</v>
      </c>
      <c r="AF453" s="113">
        <v>0</v>
      </c>
      <c r="AG453" s="113">
        <v>0</v>
      </c>
      <c r="AH453" s="113">
        <v>0</v>
      </c>
      <c r="AI453" s="113">
        <v>0</v>
      </c>
      <c r="AJ453" s="113">
        <v>0</v>
      </c>
      <c r="AK453" s="113">
        <v>0</v>
      </c>
      <c r="AL453" s="113">
        <v>0</v>
      </c>
      <c r="AM453" s="113">
        <f t="shared" si="6"/>
        <v>0</v>
      </c>
      <c r="AP453" s="70"/>
    </row>
    <row r="454" spans="1:42" ht="33" customHeight="1">
      <c r="A454" s="87">
        <v>1433</v>
      </c>
      <c r="B454" s="88" t="s">
        <v>1082</v>
      </c>
      <c r="C454" s="115" t="s">
        <v>1397</v>
      </c>
      <c r="D454" s="113">
        <v>0</v>
      </c>
      <c r="E454" s="113">
        <v>0</v>
      </c>
      <c r="F454" s="113">
        <v>0</v>
      </c>
      <c r="G454" s="113">
        <v>0</v>
      </c>
      <c r="H454" s="113">
        <v>0</v>
      </c>
      <c r="I454" s="113">
        <v>0</v>
      </c>
      <c r="J454" s="113">
        <v>0</v>
      </c>
      <c r="K454" s="113">
        <v>0</v>
      </c>
      <c r="L454" s="113">
        <v>0</v>
      </c>
      <c r="M454" s="113">
        <v>0</v>
      </c>
      <c r="N454" s="113">
        <v>0</v>
      </c>
      <c r="O454" s="113">
        <v>0</v>
      </c>
      <c r="P454" s="113">
        <v>0</v>
      </c>
      <c r="Q454" s="113">
        <v>0</v>
      </c>
      <c r="R454" s="113">
        <v>0</v>
      </c>
      <c r="S454" s="113">
        <v>0</v>
      </c>
      <c r="T454" s="113">
        <v>0</v>
      </c>
      <c r="U454" s="113">
        <v>0</v>
      </c>
      <c r="V454" s="113">
        <v>0</v>
      </c>
      <c r="W454" s="113">
        <v>0</v>
      </c>
      <c r="X454" s="113">
        <v>0</v>
      </c>
      <c r="Y454" s="113">
        <v>0</v>
      </c>
      <c r="Z454" s="113">
        <v>0</v>
      </c>
      <c r="AA454" s="113">
        <v>0</v>
      </c>
      <c r="AB454" s="113">
        <v>0</v>
      </c>
      <c r="AC454" s="113">
        <v>0</v>
      </c>
      <c r="AD454" s="113">
        <v>0</v>
      </c>
      <c r="AE454" s="113">
        <v>0</v>
      </c>
      <c r="AF454" s="113">
        <v>0</v>
      </c>
      <c r="AG454" s="113">
        <v>0</v>
      </c>
      <c r="AH454" s="113">
        <v>0</v>
      </c>
      <c r="AI454" s="113">
        <v>0</v>
      </c>
      <c r="AJ454" s="113">
        <v>0</v>
      </c>
      <c r="AK454" s="113">
        <v>0</v>
      </c>
      <c r="AL454" s="113">
        <v>0</v>
      </c>
      <c r="AM454" s="113">
        <f t="shared" si="6"/>
        <v>0</v>
      </c>
      <c r="AP454" s="70"/>
    </row>
    <row r="455" spans="1:42" ht="33" customHeight="1">
      <c r="A455" s="87">
        <v>1434</v>
      </c>
      <c r="B455" s="88" t="s">
        <v>1083</v>
      </c>
      <c r="C455" s="115" t="s">
        <v>1397</v>
      </c>
      <c r="D455" s="113">
        <v>0</v>
      </c>
      <c r="E455" s="113">
        <v>0</v>
      </c>
      <c r="F455" s="113">
        <v>0</v>
      </c>
      <c r="G455" s="113">
        <v>0</v>
      </c>
      <c r="H455" s="113">
        <v>0</v>
      </c>
      <c r="I455" s="113">
        <v>0</v>
      </c>
      <c r="J455" s="113">
        <v>0</v>
      </c>
      <c r="K455" s="113">
        <v>0</v>
      </c>
      <c r="L455" s="113">
        <v>0</v>
      </c>
      <c r="M455" s="113">
        <v>0</v>
      </c>
      <c r="N455" s="113">
        <v>0</v>
      </c>
      <c r="O455" s="113">
        <v>0</v>
      </c>
      <c r="P455" s="113">
        <v>0</v>
      </c>
      <c r="Q455" s="113">
        <v>0</v>
      </c>
      <c r="R455" s="113">
        <v>0</v>
      </c>
      <c r="S455" s="113">
        <v>0</v>
      </c>
      <c r="T455" s="113">
        <v>0</v>
      </c>
      <c r="U455" s="113">
        <v>0</v>
      </c>
      <c r="V455" s="113">
        <v>0</v>
      </c>
      <c r="W455" s="113">
        <v>0</v>
      </c>
      <c r="X455" s="113">
        <v>0</v>
      </c>
      <c r="Y455" s="113">
        <v>0</v>
      </c>
      <c r="Z455" s="113">
        <v>0</v>
      </c>
      <c r="AA455" s="113">
        <v>0</v>
      </c>
      <c r="AB455" s="113">
        <v>0</v>
      </c>
      <c r="AC455" s="113">
        <v>0</v>
      </c>
      <c r="AD455" s="113">
        <v>0</v>
      </c>
      <c r="AE455" s="113">
        <v>0</v>
      </c>
      <c r="AF455" s="113">
        <v>0</v>
      </c>
      <c r="AG455" s="113">
        <v>0</v>
      </c>
      <c r="AH455" s="113">
        <v>0</v>
      </c>
      <c r="AI455" s="113">
        <v>0</v>
      </c>
      <c r="AJ455" s="113">
        <v>0</v>
      </c>
      <c r="AK455" s="113">
        <v>0</v>
      </c>
      <c r="AL455" s="113">
        <v>0</v>
      </c>
      <c r="AM455" s="113">
        <f t="shared" si="6"/>
        <v>0</v>
      </c>
      <c r="AP455" s="70"/>
    </row>
    <row r="456" spans="1:42" ht="33" customHeight="1">
      <c r="A456" s="87">
        <v>1435</v>
      </c>
      <c r="B456" s="88" t="s">
        <v>1084</v>
      </c>
      <c r="C456" s="115" t="s">
        <v>1397</v>
      </c>
      <c r="D456" s="113">
        <v>0</v>
      </c>
      <c r="E456" s="113">
        <v>0</v>
      </c>
      <c r="F456" s="113">
        <v>0</v>
      </c>
      <c r="G456" s="113">
        <v>0</v>
      </c>
      <c r="H456" s="113">
        <v>0</v>
      </c>
      <c r="I456" s="113">
        <v>0</v>
      </c>
      <c r="J456" s="113">
        <v>0</v>
      </c>
      <c r="K456" s="113">
        <v>0</v>
      </c>
      <c r="L456" s="113">
        <v>0</v>
      </c>
      <c r="M456" s="113">
        <v>0</v>
      </c>
      <c r="N456" s="113">
        <v>0</v>
      </c>
      <c r="O456" s="113">
        <v>0</v>
      </c>
      <c r="P456" s="113">
        <v>0</v>
      </c>
      <c r="Q456" s="113">
        <v>0</v>
      </c>
      <c r="R456" s="113">
        <v>0</v>
      </c>
      <c r="S456" s="113">
        <v>0</v>
      </c>
      <c r="T456" s="113">
        <v>0</v>
      </c>
      <c r="U456" s="113">
        <v>0</v>
      </c>
      <c r="V456" s="113">
        <v>0</v>
      </c>
      <c r="W456" s="113">
        <v>0</v>
      </c>
      <c r="X456" s="113">
        <v>0</v>
      </c>
      <c r="Y456" s="113">
        <v>0</v>
      </c>
      <c r="Z456" s="113">
        <v>0</v>
      </c>
      <c r="AA456" s="113">
        <v>0</v>
      </c>
      <c r="AB456" s="113">
        <v>0</v>
      </c>
      <c r="AC456" s="113">
        <v>0</v>
      </c>
      <c r="AD456" s="113">
        <v>0</v>
      </c>
      <c r="AE456" s="113">
        <v>0</v>
      </c>
      <c r="AF456" s="113">
        <v>0</v>
      </c>
      <c r="AG456" s="113">
        <v>0</v>
      </c>
      <c r="AH456" s="113">
        <v>0</v>
      </c>
      <c r="AI456" s="113">
        <v>0</v>
      </c>
      <c r="AJ456" s="113">
        <v>0</v>
      </c>
      <c r="AK456" s="113">
        <v>0</v>
      </c>
      <c r="AL456" s="113">
        <v>0</v>
      </c>
      <c r="AM456" s="113">
        <f t="shared" si="6"/>
        <v>0</v>
      </c>
      <c r="AP456" s="70"/>
    </row>
    <row r="457" spans="1:42" ht="33" customHeight="1">
      <c r="A457" s="87">
        <v>1501</v>
      </c>
      <c r="B457" s="88" t="s">
        <v>1085</v>
      </c>
      <c r="C457" s="115" t="s">
        <v>1397</v>
      </c>
      <c r="D457" s="113">
        <v>0</v>
      </c>
      <c r="E457" s="113">
        <v>0</v>
      </c>
      <c r="F457" s="113">
        <v>0</v>
      </c>
      <c r="G457" s="113">
        <v>0</v>
      </c>
      <c r="H457" s="113">
        <v>0</v>
      </c>
      <c r="I457" s="113">
        <v>0</v>
      </c>
      <c r="J457" s="113">
        <v>0</v>
      </c>
      <c r="K457" s="113">
        <v>0</v>
      </c>
      <c r="L457" s="113">
        <v>0</v>
      </c>
      <c r="M457" s="113">
        <v>0</v>
      </c>
      <c r="N457" s="113">
        <v>0</v>
      </c>
      <c r="O457" s="113">
        <v>0</v>
      </c>
      <c r="P457" s="113">
        <v>0</v>
      </c>
      <c r="Q457" s="113">
        <v>0</v>
      </c>
      <c r="R457" s="113">
        <v>0</v>
      </c>
      <c r="S457" s="113">
        <v>0</v>
      </c>
      <c r="T457" s="113">
        <v>0</v>
      </c>
      <c r="U457" s="113">
        <v>0</v>
      </c>
      <c r="V457" s="113">
        <v>0</v>
      </c>
      <c r="W457" s="113">
        <v>0</v>
      </c>
      <c r="X457" s="113">
        <v>0</v>
      </c>
      <c r="Y457" s="113">
        <v>0</v>
      </c>
      <c r="Z457" s="113">
        <v>0</v>
      </c>
      <c r="AA457" s="113">
        <v>0</v>
      </c>
      <c r="AB457" s="113">
        <v>0</v>
      </c>
      <c r="AC457" s="113">
        <v>0</v>
      </c>
      <c r="AD457" s="113">
        <v>0</v>
      </c>
      <c r="AE457" s="113">
        <v>0</v>
      </c>
      <c r="AF457" s="113">
        <v>0</v>
      </c>
      <c r="AG457" s="113">
        <v>0</v>
      </c>
      <c r="AH457" s="113">
        <v>0</v>
      </c>
      <c r="AI457" s="113">
        <v>0</v>
      </c>
      <c r="AJ457" s="113">
        <v>0</v>
      </c>
      <c r="AK457" s="113">
        <v>0</v>
      </c>
      <c r="AL457" s="113">
        <v>0</v>
      </c>
      <c r="AM457" s="113">
        <f t="shared" si="6"/>
        <v>0</v>
      </c>
      <c r="AP457" s="70"/>
    </row>
    <row r="458" spans="1:42" ht="33" customHeight="1">
      <c r="A458" s="87">
        <v>1502</v>
      </c>
      <c r="B458" s="88" t="s">
        <v>1086</v>
      </c>
      <c r="C458" s="115" t="s">
        <v>1397</v>
      </c>
      <c r="D458" s="113">
        <v>0</v>
      </c>
      <c r="E458" s="113">
        <v>0</v>
      </c>
      <c r="F458" s="113">
        <v>0</v>
      </c>
      <c r="G458" s="113">
        <v>0</v>
      </c>
      <c r="H458" s="113">
        <v>0</v>
      </c>
      <c r="I458" s="113">
        <v>0</v>
      </c>
      <c r="J458" s="113">
        <v>0</v>
      </c>
      <c r="K458" s="113">
        <v>0</v>
      </c>
      <c r="L458" s="113">
        <v>0</v>
      </c>
      <c r="M458" s="113">
        <v>0</v>
      </c>
      <c r="N458" s="113">
        <v>0</v>
      </c>
      <c r="O458" s="113">
        <v>0</v>
      </c>
      <c r="P458" s="113">
        <v>0</v>
      </c>
      <c r="Q458" s="113">
        <v>0</v>
      </c>
      <c r="R458" s="113">
        <v>0</v>
      </c>
      <c r="S458" s="113">
        <v>0</v>
      </c>
      <c r="T458" s="113">
        <v>0</v>
      </c>
      <c r="U458" s="113">
        <v>0</v>
      </c>
      <c r="V458" s="113">
        <v>0</v>
      </c>
      <c r="W458" s="113">
        <v>0</v>
      </c>
      <c r="X458" s="113">
        <v>0</v>
      </c>
      <c r="Y458" s="113">
        <v>0</v>
      </c>
      <c r="Z458" s="113">
        <v>0</v>
      </c>
      <c r="AA458" s="113">
        <v>0</v>
      </c>
      <c r="AB458" s="113">
        <v>0</v>
      </c>
      <c r="AC458" s="113">
        <v>0</v>
      </c>
      <c r="AD458" s="113">
        <v>0</v>
      </c>
      <c r="AE458" s="113">
        <v>0</v>
      </c>
      <c r="AF458" s="113">
        <v>0</v>
      </c>
      <c r="AG458" s="113">
        <v>0</v>
      </c>
      <c r="AH458" s="113">
        <v>0</v>
      </c>
      <c r="AI458" s="113">
        <v>0</v>
      </c>
      <c r="AJ458" s="113">
        <v>0</v>
      </c>
      <c r="AK458" s="113">
        <v>0</v>
      </c>
      <c r="AL458" s="113">
        <v>0</v>
      </c>
      <c r="AM458" s="113">
        <f t="shared" si="6"/>
        <v>0</v>
      </c>
      <c r="AP458" s="70"/>
    </row>
    <row r="459" spans="1:42" ht="33" customHeight="1">
      <c r="A459" s="87">
        <v>1503</v>
      </c>
      <c r="B459" s="88" t="s">
        <v>1087</v>
      </c>
      <c r="C459" s="115" t="s">
        <v>1397</v>
      </c>
      <c r="D459" s="113">
        <v>0</v>
      </c>
      <c r="E459" s="113">
        <v>0</v>
      </c>
      <c r="F459" s="113">
        <v>0</v>
      </c>
      <c r="G459" s="113">
        <v>0</v>
      </c>
      <c r="H459" s="113">
        <v>0</v>
      </c>
      <c r="I459" s="113">
        <v>0</v>
      </c>
      <c r="J459" s="113">
        <v>0</v>
      </c>
      <c r="K459" s="113">
        <v>0</v>
      </c>
      <c r="L459" s="113">
        <v>0</v>
      </c>
      <c r="M459" s="113">
        <v>0</v>
      </c>
      <c r="N459" s="113">
        <v>0</v>
      </c>
      <c r="O459" s="113">
        <v>0</v>
      </c>
      <c r="P459" s="113">
        <v>0</v>
      </c>
      <c r="Q459" s="113">
        <v>0</v>
      </c>
      <c r="R459" s="113">
        <v>0</v>
      </c>
      <c r="S459" s="113">
        <v>0</v>
      </c>
      <c r="T459" s="113">
        <v>0</v>
      </c>
      <c r="U459" s="113">
        <v>0</v>
      </c>
      <c r="V459" s="113">
        <v>0</v>
      </c>
      <c r="W459" s="113">
        <v>0</v>
      </c>
      <c r="X459" s="113">
        <v>0</v>
      </c>
      <c r="Y459" s="113">
        <v>0</v>
      </c>
      <c r="Z459" s="113">
        <v>0</v>
      </c>
      <c r="AA459" s="113">
        <v>0</v>
      </c>
      <c r="AB459" s="113">
        <v>0</v>
      </c>
      <c r="AC459" s="113">
        <v>0</v>
      </c>
      <c r="AD459" s="113">
        <v>0</v>
      </c>
      <c r="AE459" s="113">
        <v>0</v>
      </c>
      <c r="AF459" s="113">
        <v>0</v>
      </c>
      <c r="AG459" s="113">
        <v>0</v>
      </c>
      <c r="AH459" s="113">
        <v>0</v>
      </c>
      <c r="AI459" s="113">
        <v>0</v>
      </c>
      <c r="AJ459" s="113">
        <v>0</v>
      </c>
      <c r="AK459" s="113">
        <v>0</v>
      </c>
      <c r="AL459" s="113">
        <v>0</v>
      </c>
      <c r="AM459" s="113">
        <f t="shared" ref="AM459:AM522" si="7">SUM(D459:AL459)</f>
        <v>0</v>
      </c>
      <c r="AP459" s="70"/>
    </row>
    <row r="460" spans="1:42" ht="33" customHeight="1">
      <c r="A460" s="87">
        <v>1504</v>
      </c>
      <c r="B460" s="88" t="s">
        <v>1088</v>
      </c>
      <c r="C460" s="115" t="s">
        <v>1397</v>
      </c>
      <c r="D460" s="113">
        <v>0</v>
      </c>
      <c r="E460" s="113">
        <v>0</v>
      </c>
      <c r="F460" s="113">
        <v>0</v>
      </c>
      <c r="G460" s="113">
        <v>0</v>
      </c>
      <c r="H460" s="113">
        <v>0</v>
      </c>
      <c r="I460" s="113">
        <v>0</v>
      </c>
      <c r="J460" s="113">
        <v>0</v>
      </c>
      <c r="K460" s="113">
        <v>0</v>
      </c>
      <c r="L460" s="113">
        <v>0</v>
      </c>
      <c r="M460" s="113">
        <v>0</v>
      </c>
      <c r="N460" s="113">
        <v>0</v>
      </c>
      <c r="O460" s="113">
        <v>0</v>
      </c>
      <c r="P460" s="113">
        <v>0</v>
      </c>
      <c r="Q460" s="113">
        <v>0</v>
      </c>
      <c r="R460" s="113">
        <v>0</v>
      </c>
      <c r="S460" s="113">
        <v>0</v>
      </c>
      <c r="T460" s="113">
        <v>0</v>
      </c>
      <c r="U460" s="113">
        <v>0</v>
      </c>
      <c r="V460" s="113">
        <v>0</v>
      </c>
      <c r="W460" s="113">
        <v>0</v>
      </c>
      <c r="X460" s="113">
        <v>0</v>
      </c>
      <c r="Y460" s="113">
        <v>0</v>
      </c>
      <c r="Z460" s="113">
        <v>0</v>
      </c>
      <c r="AA460" s="113">
        <v>0</v>
      </c>
      <c r="AB460" s="113">
        <v>0</v>
      </c>
      <c r="AC460" s="113">
        <v>0</v>
      </c>
      <c r="AD460" s="113">
        <v>0</v>
      </c>
      <c r="AE460" s="113">
        <v>0</v>
      </c>
      <c r="AF460" s="113">
        <v>0</v>
      </c>
      <c r="AG460" s="113">
        <v>0</v>
      </c>
      <c r="AH460" s="113">
        <v>0</v>
      </c>
      <c r="AI460" s="113">
        <v>0</v>
      </c>
      <c r="AJ460" s="113">
        <v>0</v>
      </c>
      <c r="AK460" s="113">
        <v>0</v>
      </c>
      <c r="AL460" s="113">
        <v>0</v>
      </c>
      <c r="AM460" s="113">
        <f t="shared" si="7"/>
        <v>0</v>
      </c>
      <c r="AP460" s="70"/>
    </row>
    <row r="461" spans="1:42" ht="33" customHeight="1">
      <c r="A461" s="87">
        <v>1505</v>
      </c>
      <c r="B461" s="88" t="s">
        <v>1089</v>
      </c>
      <c r="C461" s="115" t="s">
        <v>1397</v>
      </c>
      <c r="D461" s="113">
        <v>0</v>
      </c>
      <c r="E461" s="113">
        <v>0</v>
      </c>
      <c r="F461" s="113">
        <v>0</v>
      </c>
      <c r="G461" s="113">
        <v>0</v>
      </c>
      <c r="H461" s="113">
        <v>0</v>
      </c>
      <c r="I461" s="113">
        <v>0</v>
      </c>
      <c r="J461" s="113">
        <v>0</v>
      </c>
      <c r="K461" s="113">
        <v>0</v>
      </c>
      <c r="L461" s="113">
        <v>0</v>
      </c>
      <c r="M461" s="113">
        <v>0</v>
      </c>
      <c r="N461" s="113">
        <v>0</v>
      </c>
      <c r="O461" s="113">
        <v>0</v>
      </c>
      <c r="P461" s="113">
        <v>0</v>
      </c>
      <c r="Q461" s="113">
        <v>0</v>
      </c>
      <c r="R461" s="113">
        <v>0</v>
      </c>
      <c r="S461" s="113">
        <v>0</v>
      </c>
      <c r="T461" s="113">
        <v>0</v>
      </c>
      <c r="U461" s="113">
        <v>0</v>
      </c>
      <c r="V461" s="113">
        <v>0</v>
      </c>
      <c r="W461" s="113">
        <v>0</v>
      </c>
      <c r="X461" s="113">
        <v>0</v>
      </c>
      <c r="Y461" s="113">
        <v>0</v>
      </c>
      <c r="Z461" s="113">
        <v>0</v>
      </c>
      <c r="AA461" s="113">
        <v>0</v>
      </c>
      <c r="AB461" s="113">
        <v>0</v>
      </c>
      <c r="AC461" s="113">
        <v>0</v>
      </c>
      <c r="AD461" s="113">
        <v>0</v>
      </c>
      <c r="AE461" s="113">
        <v>0</v>
      </c>
      <c r="AF461" s="113">
        <v>0</v>
      </c>
      <c r="AG461" s="113">
        <v>0</v>
      </c>
      <c r="AH461" s="113">
        <v>0</v>
      </c>
      <c r="AI461" s="113">
        <v>0</v>
      </c>
      <c r="AJ461" s="113">
        <v>0</v>
      </c>
      <c r="AK461" s="113">
        <v>0</v>
      </c>
      <c r="AL461" s="113">
        <v>0</v>
      </c>
      <c r="AM461" s="113">
        <f t="shared" si="7"/>
        <v>0</v>
      </c>
      <c r="AP461" s="70"/>
    </row>
    <row r="462" spans="1:42" ht="33" customHeight="1">
      <c r="A462" s="87">
        <v>1506</v>
      </c>
      <c r="B462" s="88" t="s">
        <v>1090</v>
      </c>
      <c r="C462" s="115" t="s">
        <v>1397</v>
      </c>
      <c r="D462" s="113">
        <v>0</v>
      </c>
      <c r="E462" s="113">
        <v>0</v>
      </c>
      <c r="F462" s="113">
        <v>0</v>
      </c>
      <c r="G462" s="113">
        <v>0</v>
      </c>
      <c r="H462" s="113">
        <v>0</v>
      </c>
      <c r="I462" s="113">
        <v>0</v>
      </c>
      <c r="J462" s="113">
        <v>0</v>
      </c>
      <c r="K462" s="113">
        <v>0</v>
      </c>
      <c r="L462" s="113">
        <v>0</v>
      </c>
      <c r="M462" s="113">
        <v>0</v>
      </c>
      <c r="N462" s="113">
        <v>0</v>
      </c>
      <c r="O462" s="113">
        <v>0</v>
      </c>
      <c r="P462" s="113">
        <v>0</v>
      </c>
      <c r="Q462" s="113">
        <v>0</v>
      </c>
      <c r="R462" s="113">
        <v>0</v>
      </c>
      <c r="S462" s="113">
        <v>0</v>
      </c>
      <c r="T462" s="113">
        <v>0</v>
      </c>
      <c r="U462" s="113">
        <v>0</v>
      </c>
      <c r="V462" s="113">
        <v>0</v>
      </c>
      <c r="W462" s="113">
        <v>0</v>
      </c>
      <c r="X462" s="113">
        <v>0</v>
      </c>
      <c r="Y462" s="113">
        <v>0</v>
      </c>
      <c r="Z462" s="113">
        <v>0</v>
      </c>
      <c r="AA462" s="113">
        <v>0</v>
      </c>
      <c r="AB462" s="113">
        <v>0</v>
      </c>
      <c r="AC462" s="113">
        <v>0</v>
      </c>
      <c r="AD462" s="113">
        <v>0</v>
      </c>
      <c r="AE462" s="113">
        <v>0</v>
      </c>
      <c r="AF462" s="113">
        <v>0</v>
      </c>
      <c r="AG462" s="113">
        <v>0</v>
      </c>
      <c r="AH462" s="113">
        <v>0</v>
      </c>
      <c r="AI462" s="113">
        <v>0</v>
      </c>
      <c r="AJ462" s="113">
        <v>0</v>
      </c>
      <c r="AK462" s="113">
        <v>0</v>
      </c>
      <c r="AL462" s="113">
        <v>0</v>
      </c>
      <c r="AM462" s="113">
        <f t="shared" si="7"/>
        <v>0</v>
      </c>
      <c r="AP462" s="70"/>
    </row>
    <row r="463" spans="1:42" ht="33" customHeight="1">
      <c r="A463" s="87">
        <v>1507</v>
      </c>
      <c r="B463" s="88" t="s">
        <v>1091</v>
      </c>
      <c r="C463" s="115" t="s">
        <v>1397</v>
      </c>
      <c r="D463" s="113">
        <v>0</v>
      </c>
      <c r="E463" s="113">
        <v>0</v>
      </c>
      <c r="F463" s="113">
        <v>0</v>
      </c>
      <c r="G463" s="113">
        <v>0</v>
      </c>
      <c r="H463" s="113">
        <v>0</v>
      </c>
      <c r="I463" s="113">
        <v>0</v>
      </c>
      <c r="J463" s="113">
        <v>0</v>
      </c>
      <c r="K463" s="113">
        <v>0</v>
      </c>
      <c r="L463" s="113">
        <v>0</v>
      </c>
      <c r="M463" s="113">
        <v>0</v>
      </c>
      <c r="N463" s="113">
        <v>0</v>
      </c>
      <c r="O463" s="113">
        <v>0</v>
      </c>
      <c r="P463" s="113">
        <v>0</v>
      </c>
      <c r="Q463" s="113">
        <v>0</v>
      </c>
      <c r="R463" s="113">
        <v>0</v>
      </c>
      <c r="S463" s="113">
        <v>0</v>
      </c>
      <c r="T463" s="113">
        <v>0</v>
      </c>
      <c r="U463" s="113">
        <v>0</v>
      </c>
      <c r="V463" s="113">
        <v>0</v>
      </c>
      <c r="W463" s="113">
        <v>0</v>
      </c>
      <c r="X463" s="113">
        <v>0</v>
      </c>
      <c r="Y463" s="113">
        <v>0</v>
      </c>
      <c r="Z463" s="113">
        <v>0</v>
      </c>
      <c r="AA463" s="113">
        <v>0</v>
      </c>
      <c r="AB463" s="113">
        <v>0</v>
      </c>
      <c r="AC463" s="113">
        <v>0</v>
      </c>
      <c r="AD463" s="113">
        <v>0</v>
      </c>
      <c r="AE463" s="113">
        <v>0</v>
      </c>
      <c r="AF463" s="113">
        <v>0</v>
      </c>
      <c r="AG463" s="113">
        <v>0</v>
      </c>
      <c r="AH463" s="113">
        <v>0</v>
      </c>
      <c r="AI463" s="113">
        <v>0</v>
      </c>
      <c r="AJ463" s="113">
        <v>0</v>
      </c>
      <c r="AK463" s="113">
        <v>0</v>
      </c>
      <c r="AL463" s="113">
        <v>0</v>
      </c>
      <c r="AM463" s="113">
        <f t="shared" si="7"/>
        <v>0</v>
      </c>
      <c r="AP463" s="70"/>
    </row>
    <row r="464" spans="1:42" ht="33" customHeight="1">
      <c r="A464" s="87">
        <v>1508</v>
      </c>
      <c r="B464" s="88" t="s">
        <v>1092</v>
      </c>
      <c r="C464" s="115" t="s">
        <v>1397</v>
      </c>
      <c r="D464" s="113">
        <v>0</v>
      </c>
      <c r="E464" s="113">
        <v>0</v>
      </c>
      <c r="F464" s="113">
        <v>0</v>
      </c>
      <c r="G464" s="113">
        <v>0</v>
      </c>
      <c r="H464" s="113">
        <v>0</v>
      </c>
      <c r="I464" s="113">
        <v>0</v>
      </c>
      <c r="J464" s="113">
        <v>0</v>
      </c>
      <c r="K464" s="113">
        <v>0</v>
      </c>
      <c r="L464" s="113">
        <v>0</v>
      </c>
      <c r="M464" s="113">
        <v>0</v>
      </c>
      <c r="N464" s="113">
        <v>0</v>
      </c>
      <c r="O464" s="113">
        <v>0</v>
      </c>
      <c r="P464" s="113">
        <v>0</v>
      </c>
      <c r="Q464" s="113">
        <v>0</v>
      </c>
      <c r="R464" s="113">
        <v>0</v>
      </c>
      <c r="S464" s="113">
        <v>0</v>
      </c>
      <c r="T464" s="113">
        <v>0</v>
      </c>
      <c r="U464" s="113">
        <v>0</v>
      </c>
      <c r="V464" s="113">
        <v>0</v>
      </c>
      <c r="W464" s="113">
        <v>0</v>
      </c>
      <c r="X464" s="113">
        <v>0</v>
      </c>
      <c r="Y464" s="113">
        <v>0</v>
      </c>
      <c r="Z464" s="113">
        <v>0</v>
      </c>
      <c r="AA464" s="113">
        <v>0</v>
      </c>
      <c r="AB464" s="113">
        <v>0</v>
      </c>
      <c r="AC464" s="113">
        <v>0</v>
      </c>
      <c r="AD464" s="113">
        <v>0</v>
      </c>
      <c r="AE464" s="113">
        <v>0</v>
      </c>
      <c r="AF464" s="113">
        <v>0</v>
      </c>
      <c r="AG464" s="113">
        <v>0</v>
      </c>
      <c r="AH464" s="113">
        <v>0</v>
      </c>
      <c r="AI464" s="113">
        <v>0</v>
      </c>
      <c r="AJ464" s="113">
        <v>0</v>
      </c>
      <c r="AK464" s="113">
        <v>0</v>
      </c>
      <c r="AL464" s="113">
        <v>0</v>
      </c>
      <c r="AM464" s="113">
        <f t="shared" si="7"/>
        <v>0</v>
      </c>
      <c r="AP464" s="70"/>
    </row>
    <row r="465" spans="1:42" ht="33" customHeight="1">
      <c r="A465" s="87">
        <v>1509</v>
      </c>
      <c r="B465" s="88" t="s">
        <v>1093</v>
      </c>
      <c r="C465" s="115" t="s">
        <v>1397</v>
      </c>
      <c r="D465" s="113">
        <v>0</v>
      </c>
      <c r="E465" s="113">
        <v>0</v>
      </c>
      <c r="F465" s="113">
        <v>0</v>
      </c>
      <c r="G465" s="113">
        <v>0</v>
      </c>
      <c r="H465" s="113">
        <v>0</v>
      </c>
      <c r="I465" s="113">
        <v>0</v>
      </c>
      <c r="J465" s="113">
        <v>0</v>
      </c>
      <c r="K465" s="113">
        <v>0</v>
      </c>
      <c r="L465" s="113">
        <v>0</v>
      </c>
      <c r="M465" s="113">
        <v>0</v>
      </c>
      <c r="N465" s="113">
        <v>0</v>
      </c>
      <c r="O465" s="113">
        <v>0</v>
      </c>
      <c r="P465" s="113">
        <v>0</v>
      </c>
      <c r="Q465" s="113">
        <v>0</v>
      </c>
      <c r="R465" s="113">
        <v>0</v>
      </c>
      <c r="S465" s="113">
        <v>0</v>
      </c>
      <c r="T465" s="113">
        <v>0</v>
      </c>
      <c r="U465" s="113">
        <v>0</v>
      </c>
      <c r="V465" s="113">
        <v>0</v>
      </c>
      <c r="W465" s="113">
        <v>0</v>
      </c>
      <c r="X465" s="113">
        <v>0</v>
      </c>
      <c r="Y465" s="113">
        <v>0</v>
      </c>
      <c r="Z465" s="113">
        <v>0</v>
      </c>
      <c r="AA465" s="113">
        <v>0</v>
      </c>
      <c r="AB465" s="113">
        <v>0</v>
      </c>
      <c r="AC465" s="113">
        <v>0</v>
      </c>
      <c r="AD465" s="113">
        <v>0</v>
      </c>
      <c r="AE465" s="113">
        <v>0</v>
      </c>
      <c r="AF465" s="113">
        <v>0</v>
      </c>
      <c r="AG465" s="113">
        <v>0</v>
      </c>
      <c r="AH465" s="113">
        <v>0</v>
      </c>
      <c r="AI465" s="113">
        <v>0</v>
      </c>
      <c r="AJ465" s="113">
        <v>0</v>
      </c>
      <c r="AK465" s="113">
        <v>0</v>
      </c>
      <c r="AL465" s="113">
        <v>0</v>
      </c>
      <c r="AM465" s="113">
        <f t="shared" si="7"/>
        <v>0</v>
      </c>
      <c r="AP465" s="70"/>
    </row>
    <row r="466" spans="1:42" ht="33" customHeight="1">
      <c r="A466" s="87">
        <v>1510</v>
      </c>
      <c r="B466" s="88" t="s">
        <v>1094</v>
      </c>
      <c r="C466" s="115" t="s">
        <v>1397</v>
      </c>
      <c r="D466" s="113">
        <v>0</v>
      </c>
      <c r="E466" s="113">
        <v>0</v>
      </c>
      <c r="F466" s="113">
        <v>0</v>
      </c>
      <c r="G466" s="113">
        <v>0</v>
      </c>
      <c r="H466" s="113">
        <v>0</v>
      </c>
      <c r="I466" s="113">
        <v>0</v>
      </c>
      <c r="J466" s="113">
        <v>0</v>
      </c>
      <c r="K466" s="113">
        <v>0</v>
      </c>
      <c r="L466" s="113">
        <v>0</v>
      </c>
      <c r="M466" s="113">
        <v>0</v>
      </c>
      <c r="N466" s="113">
        <v>0</v>
      </c>
      <c r="O466" s="113">
        <v>0</v>
      </c>
      <c r="P466" s="113">
        <v>0</v>
      </c>
      <c r="Q466" s="113">
        <v>0</v>
      </c>
      <c r="R466" s="113">
        <v>0</v>
      </c>
      <c r="S466" s="113">
        <v>0</v>
      </c>
      <c r="T466" s="113">
        <v>0</v>
      </c>
      <c r="U466" s="113">
        <v>0</v>
      </c>
      <c r="V466" s="113">
        <v>0</v>
      </c>
      <c r="W466" s="113">
        <v>0</v>
      </c>
      <c r="X466" s="113">
        <v>0</v>
      </c>
      <c r="Y466" s="113">
        <v>0</v>
      </c>
      <c r="Z466" s="113">
        <v>0</v>
      </c>
      <c r="AA466" s="113">
        <v>0</v>
      </c>
      <c r="AB466" s="113">
        <v>0</v>
      </c>
      <c r="AC466" s="113">
        <v>0</v>
      </c>
      <c r="AD466" s="113">
        <v>0</v>
      </c>
      <c r="AE466" s="113">
        <v>0</v>
      </c>
      <c r="AF466" s="113">
        <v>0</v>
      </c>
      <c r="AG466" s="113">
        <v>0</v>
      </c>
      <c r="AH466" s="113">
        <v>0</v>
      </c>
      <c r="AI466" s="113">
        <v>0</v>
      </c>
      <c r="AJ466" s="113">
        <v>0</v>
      </c>
      <c r="AK466" s="113">
        <v>0</v>
      </c>
      <c r="AL466" s="113">
        <v>0</v>
      </c>
      <c r="AM466" s="113">
        <f t="shared" si="7"/>
        <v>0</v>
      </c>
      <c r="AP466" s="70"/>
    </row>
    <row r="467" spans="1:42" ht="33" customHeight="1">
      <c r="A467" s="87">
        <v>1511</v>
      </c>
      <c r="B467" s="88" t="s">
        <v>1095</v>
      </c>
      <c r="C467" s="115" t="s">
        <v>1397</v>
      </c>
      <c r="D467" s="113">
        <v>0</v>
      </c>
      <c r="E467" s="113">
        <v>0</v>
      </c>
      <c r="F467" s="113">
        <v>0</v>
      </c>
      <c r="G467" s="113">
        <v>0</v>
      </c>
      <c r="H467" s="113">
        <v>0</v>
      </c>
      <c r="I467" s="113">
        <v>0</v>
      </c>
      <c r="J467" s="113">
        <v>0</v>
      </c>
      <c r="K467" s="113">
        <v>0</v>
      </c>
      <c r="L467" s="113">
        <v>0</v>
      </c>
      <c r="M467" s="113">
        <v>0</v>
      </c>
      <c r="N467" s="113">
        <v>0</v>
      </c>
      <c r="O467" s="113">
        <v>0</v>
      </c>
      <c r="P467" s="113">
        <v>0</v>
      </c>
      <c r="Q467" s="113">
        <v>0</v>
      </c>
      <c r="R467" s="113">
        <v>0</v>
      </c>
      <c r="S467" s="113">
        <v>0</v>
      </c>
      <c r="T467" s="113">
        <v>0</v>
      </c>
      <c r="U467" s="113">
        <v>0</v>
      </c>
      <c r="V467" s="113">
        <v>0</v>
      </c>
      <c r="W467" s="113">
        <v>0</v>
      </c>
      <c r="X467" s="113">
        <v>0</v>
      </c>
      <c r="Y467" s="113">
        <v>0</v>
      </c>
      <c r="Z467" s="113">
        <v>0</v>
      </c>
      <c r="AA467" s="113">
        <v>0</v>
      </c>
      <c r="AB467" s="113">
        <v>0</v>
      </c>
      <c r="AC467" s="113">
        <v>0</v>
      </c>
      <c r="AD467" s="113">
        <v>0</v>
      </c>
      <c r="AE467" s="113">
        <v>0</v>
      </c>
      <c r="AF467" s="113">
        <v>0</v>
      </c>
      <c r="AG467" s="113">
        <v>0</v>
      </c>
      <c r="AH467" s="113">
        <v>0</v>
      </c>
      <c r="AI467" s="113">
        <v>0</v>
      </c>
      <c r="AJ467" s="113">
        <v>0</v>
      </c>
      <c r="AK467" s="113">
        <v>0</v>
      </c>
      <c r="AL467" s="113">
        <v>0</v>
      </c>
      <c r="AM467" s="113">
        <f t="shared" si="7"/>
        <v>0</v>
      </c>
      <c r="AP467" s="70"/>
    </row>
    <row r="468" spans="1:42" ht="33" customHeight="1">
      <c r="A468" s="87">
        <v>1512</v>
      </c>
      <c r="B468" s="88" t="s">
        <v>1096</v>
      </c>
      <c r="C468" s="115" t="s">
        <v>1397</v>
      </c>
      <c r="D468" s="113">
        <v>0</v>
      </c>
      <c r="E468" s="113">
        <v>0</v>
      </c>
      <c r="F468" s="113">
        <v>0</v>
      </c>
      <c r="G468" s="113">
        <v>0</v>
      </c>
      <c r="H468" s="113">
        <v>0</v>
      </c>
      <c r="I468" s="113">
        <v>0</v>
      </c>
      <c r="J468" s="113">
        <v>0</v>
      </c>
      <c r="K468" s="113">
        <v>0</v>
      </c>
      <c r="L468" s="113">
        <v>0</v>
      </c>
      <c r="M468" s="113">
        <v>0</v>
      </c>
      <c r="N468" s="113">
        <v>0</v>
      </c>
      <c r="O468" s="113">
        <v>0</v>
      </c>
      <c r="P468" s="113">
        <v>0</v>
      </c>
      <c r="Q468" s="113">
        <v>0</v>
      </c>
      <c r="R468" s="113">
        <v>0</v>
      </c>
      <c r="S468" s="113">
        <v>0</v>
      </c>
      <c r="T468" s="113">
        <v>0</v>
      </c>
      <c r="U468" s="113">
        <v>0</v>
      </c>
      <c r="V468" s="113">
        <v>0</v>
      </c>
      <c r="W468" s="113">
        <v>0</v>
      </c>
      <c r="X468" s="113">
        <v>0</v>
      </c>
      <c r="Y468" s="113">
        <v>0</v>
      </c>
      <c r="Z468" s="113">
        <v>0</v>
      </c>
      <c r="AA468" s="113">
        <v>0</v>
      </c>
      <c r="AB468" s="113">
        <v>0</v>
      </c>
      <c r="AC468" s="113">
        <v>0</v>
      </c>
      <c r="AD468" s="113">
        <v>0</v>
      </c>
      <c r="AE468" s="113">
        <v>0</v>
      </c>
      <c r="AF468" s="113">
        <v>0</v>
      </c>
      <c r="AG468" s="113">
        <v>0</v>
      </c>
      <c r="AH468" s="113">
        <v>0</v>
      </c>
      <c r="AI468" s="113">
        <v>0</v>
      </c>
      <c r="AJ468" s="113">
        <v>0</v>
      </c>
      <c r="AK468" s="113">
        <v>0</v>
      </c>
      <c r="AL468" s="113">
        <v>0</v>
      </c>
      <c r="AM468" s="113">
        <f t="shared" si="7"/>
        <v>0</v>
      </c>
      <c r="AP468" s="70"/>
    </row>
    <row r="469" spans="1:42" ht="33" customHeight="1">
      <c r="A469" s="87">
        <v>1513</v>
      </c>
      <c r="B469" s="88" t="s">
        <v>1097</v>
      </c>
      <c r="C469" s="115" t="s">
        <v>1397</v>
      </c>
      <c r="D469" s="113">
        <v>0</v>
      </c>
      <c r="E469" s="113">
        <v>0</v>
      </c>
      <c r="F469" s="113">
        <v>0</v>
      </c>
      <c r="G469" s="113">
        <v>0</v>
      </c>
      <c r="H469" s="113">
        <v>0</v>
      </c>
      <c r="I469" s="113">
        <v>0</v>
      </c>
      <c r="J469" s="113">
        <v>0</v>
      </c>
      <c r="K469" s="113">
        <v>0</v>
      </c>
      <c r="L469" s="113">
        <v>0</v>
      </c>
      <c r="M469" s="113">
        <v>0</v>
      </c>
      <c r="N469" s="113">
        <v>0</v>
      </c>
      <c r="O469" s="113">
        <v>0</v>
      </c>
      <c r="P469" s="113">
        <v>0</v>
      </c>
      <c r="Q469" s="113">
        <v>0</v>
      </c>
      <c r="R469" s="113">
        <v>0</v>
      </c>
      <c r="S469" s="113">
        <v>0</v>
      </c>
      <c r="T469" s="113">
        <v>0</v>
      </c>
      <c r="U469" s="113">
        <v>0</v>
      </c>
      <c r="V469" s="113">
        <v>0</v>
      </c>
      <c r="W469" s="113">
        <v>0</v>
      </c>
      <c r="X469" s="113">
        <v>0</v>
      </c>
      <c r="Y469" s="113">
        <v>0</v>
      </c>
      <c r="Z469" s="113">
        <v>0</v>
      </c>
      <c r="AA469" s="113">
        <v>0</v>
      </c>
      <c r="AB469" s="113">
        <v>0</v>
      </c>
      <c r="AC469" s="113">
        <v>0</v>
      </c>
      <c r="AD469" s="113">
        <v>0</v>
      </c>
      <c r="AE469" s="113">
        <v>0</v>
      </c>
      <c r="AF469" s="113">
        <v>0</v>
      </c>
      <c r="AG469" s="113">
        <v>0</v>
      </c>
      <c r="AH469" s="113">
        <v>0</v>
      </c>
      <c r="AI469" s="113">
        <v>0</v>
      </c>
      <c r="AJ469" s="113">
        <v>0</v>
      </c>
      <c r="AK469" s="113">
        <v>0</v>
      </c>
      <c r="AL469" s="113">
        <v>0</v>
      </c>
      <c r="AM469" s="113">
        <f t="shared" si="7"/>
        <v>0</v>
      </c>
      <c r="AP469" s="70"/>
    </row>
    <row r="470" spans="1:42" ht="33" customHeight="1">
      <c r="A470" s="87">
        <v>1514</v>
      </c>
      <c r="B470" s="88" t="s">
        <v>1098</v>
      </c>
      <c r="C470" s="115" t="s">
        <v>1397</v>
      </c>
      <c r="D470" s="113">
        <v>0</v>
      </c>
      <c r="E470" s="113">
        <v>0</v>
      </c>
      <c r="F470" s="113">
        <v>0</v>
      </c>
      <c r="G470" s="113">
        <v>0</v>
      </c>
      <c r="H470" s="113">
        <v>0</v>
      </c>
      <c r="I470" s="113">
        <v>0</v>
      </c>
      <c r="J470" s="113">
        <v>0</v>
      </c>
      <c r="K470" s="113">
        <v>0</v>
      </c>
      <c r="L470" s="113">
        <v>0</v>
      </c>
      <c r="M470" s="113">
        <v>0</v>
      </c>
      <c r="N470" s="113">
        <v>0</v>
      </c>
      <c r="O470" s="113">
        <v>0</v>
      </c>
      <c r="P470" s="113">
        <v>0</v>
      </c>
      <c r="Q470" s="113">
        <v>0</v>
      </c>
      <c r="R470" s="113">
        <v>0</v>
      </c>
      <c r="S470" s="113">
        <v>0</v>
      </c>
      <c r="T470" s="113">
        <v>0</v>
      </c>
      <c r="U470" s="113">
        <v>0</v>
      </c>
      <c r="V470" s="113">
        <v>0</v>
      </c>
      <c r="W470" s="113">
        <v>0</v>
      </c>
      <c r="X470" s="113">
        <v>0</v>
      </c>
      <c r="Y470" s="113">
        <v>0</v>
      </c>
      <c r="Z470" s="113">
        <v>0</v>
      </c>
      <c r="AA470" s="113">
        <v>0</v>
      </c>
      <c r="AB470" s="113">
        <v>0</v>
      </c>
      <c r="AC470" s="113">
        <v>0</v>
      </c>
      <c r="AD470" s="113">
        <v>0</v>
      </c>
      <c r="AE470" s="113">
        <v>0</v>
      </c>
      <c r="AF470" s="113">
        <v>0</v>
      </c>
      <c r="AG470" s="113">
        <v>0</v>
      </c>
      <c r="AH470" s="113">
        <v>0</v>
      </c>
      <c r="AI470" s="113">
        <v>0</v>
      </c>
      <c r="AJ470" s="113">
        <v>0</v>
      </c>
      <c r="AK470" s="113">
        <v>0</v>
      </c>
      <c r="AL470" s="113">
        <v>0</v>
      </c>
      <c r="AM470" s="113">
        <f t="shared" si="7"/>
        <v>0</v>
      </c>
      <c r="AP470" s="70"/>
    </row>
    <row r="471" spans="1:42" ht="33" customHeight="1">
      <c r="A471" s="87">
        <v>1515</v>
      </c>
      <c r="B471" s="88" t="s">
        <v>1099</v>
      </c>
      <c r="C471" s="115" t="s">
        <v>1397</v>
      </c>
      <c r="D471" s="113">
        <v>0</v>
      </c>
      <c r="E471" s="113">
        <v>0</v>
      </c>
      <c r="F471" s="113">
        <v>0</v>
      </c>
      <c r="G471" s="113">
        <v>0</v>
      </c>
      <c r="H471" s="113">
        <v>0</v>
      </c>
      <c r="I471" s="113">
        <v>0</v>
      </c>
      <c r="J471" s="113">
        <v>0</v>
      </c>
      <c r="K471" s="113">
        <v>0</v>
      </c>
      <c r="L471" s="113">
        <v>0</v>
      </c>
      <c r="M471" s="113">
        <v>0</v>
      </c>
      <c r="N471" s="113">
        <v>0</v>
      </c>
      <c r="O471" s="113">
        <v>0</v>
      </c>
      <c r="P471" s="113">
        <v>0</v>
      </c>
      <c r="Q471" s="113">
        <v>0</v>
      </c>
      <c r="R471" s="113">
        <v>0</v>
      </c>
      <c r="S471" s="113">
        <v>0</v>
      </c>
      <c r="T471" s="113">
        <v>0</v>
      </c>
      <c r="U471" s="113">
        <v>0</v>
      </c>
      <c r="V471" s="113">
        <v>0</v>
      </c>
      <c r="W471" s="113">
        <v>0</v>
      </c>
      <c r="X471" s="113">
        <v>0</v>
      </c>
      <c r="Y471" s="113">
        <v>0</v>
      </c>
      <c r="Z471" s="113">
        <v>0</v>
      </c>
      <c r="AA471" s="113">
        <v>0</v>
      </c>
      <c r="AB471" s="113">
        <v>0</v>
      </c>
      <c r="AC471" s="113">
        <v>0</v>
      </c>
      <c r="AD471" s="113">
        <v>0</v>
      </c>
      <c r="AE471" s="113">
        <v>0</v>
      </c>
      <c r="AF471" s="113">
        <v>0</v>
      </c>
      <c r="AG471" s="113">
        <v>0</v>
      </c>
      <c r="AH471" s="113">
        <v>0</v>
      </c>
      <c r="AI471" s="113">
        <v>0</v>
      </c>
      <c r="AJ471" s="113">
        <v>0</v>
      </c>
      <c r="AK471" s="113">
        <v>0</v>
      </c>
      <c r="AL471" s="113">
        <v>0</v>
      </c>
      <c r="AM471" s="113">
        <f t="shared" si="7"/>
        <v>0</v>
      </c>
      <c r="AP471" s="70"/>
    </row>
    <row r="472" spans="1:42" ht="33" customHeight="1">
      <c r="A472" s="87">
        <v>1516</v>
      </c>
      <c r="B472" s="88" t="s">
        <v>1100</v>
      </c>
      <c r="C472" s="115" t="s">
        <v>1397</v>
      </c>
      <c r="D472" s="113">
        <v>0</v>
      </c>
      <c r="E472" s="113">
        <v>0</v>
      </c>
      <c r="F472" s="113">
        <v>0</v>
      </c>
      <c r="G472" s="113">
        <v>0</v>
      </c>
      <c r="H472" s="113">
        <v>0</v>
      </c>
      <c r="I472" s="113">
        <v>0</v>
      </c>
      <c r="J472" s="113">
        <v>0</v>
      </c>
      <c r="K472" s="113">
        <v>0</v>
      </c>
      <c r="L472" s="113">
        <v>0</v>
      </c>
      <c r="M472" s="113">
        <v>0</v>
      </c>
      <c r="N472" s="113">
        <v>0</v>
      </c>
      <c r="O472" s="113">
        <v>0</v>
      </c>
      <c r="P472" s="113">
        <v>0</v>
      </c>
      <c r="Q472" s="113">
        <v>0</v>
      </c>
      <c r="R472" s="113">
        <v>0</v>
      </c>
      <c r="S472" s="113">
        <v>0</v>
      </c>
      <c r="T472" s="113">
        <v>0</v>
      </c>
      <c r="U472" s="113">
        <v>0</v>
      </c>
      <c r="V472" s="113">
        <v>0</v>
      </c>
      <c r="W472" s="113">
        <v>0</v>
      </c>
      <c r="X472" s="113">
        <v>0</v>
      </c>
      <c r="Y472" s="113">
        <v>0</v>
      </c>
      <c r="Z472" s="113">
        <v>0</v>
      </c>
      <c r="AA472" s="113">
        <v>0</v>
      </c>
      <c r="AB472" s="113">
        <v>0</v>
      </c>
      <c r="AC472" s="113">
        <v>0</v>
      </c>
      <c r="AD472" s="113">
        <v>0</v>
      </c>
      <c r="AE472" s="113">
        <v>0</v>
      </c>
      <c r="AF472" s="113">
        <v>0</v>
      </c>
      <c r="AG472" s="113">
        <v>0</v>
      </c>
      <c r="AH472" s="113">
        <v>0</v>
      </c>
      <c r="AI472" s="113">
        <v>0</v>
      </c>
      <c r="AJ472" s="113">
        <v>0</v>
      </c>
      <c r="AK472" s="113">
        <v>0</v>
      </c>
      <c r="AL472" s="113">
        <v>0</v>
      </c>
      <c r="AM472" s="113">
        <f t="shared" si="7"/>
        <v>0</v>
      </c>
      <c r="AP472" s="70"/>
    </row>
    <row r="473" spans="1:42" ht="33" customHeight="1">
      <c r="A473" s="87">
        <v>1517</v>
      </c>
      <c r="B473" s="88" t="s">
        <v>1101</v>
      </c>
      <c r="C473" s="115" t="s">
        <v>1397</v>
      </c>
      <c r="D473" s="113">
        <v>0</v>
      </c>
      <c r="E473" s="113">
        <v>0</v>
      </c>
      <c r="F473" s="113">
        <v>0</v>
      </c>
      <c r="G473" s="113">
        <v>0</v>
      </c>
      <c r="H473" s="113">
        <v>0</v>
      </c>
      <c r="I473" s="113">
        <v>0</v>
      </c>
      <c r="J473" s="113">
        <v>0</v>
      </c>
      <c r="K473" s="113">
        <v>0</v>
      </c>
      <c r="L473" s="113">
        <v>0</v>
      </c>
      <c r="M473" s="113">
        <v>0</v>
      </c>
      <c r="N473" s="113">
        <v>0</v>
      </c>
      <c r="O473" s="113">
        <v>0</v>
      </c>
      <c r="P473" s="113">
        <v>0</v>
      </c>
      <c r="Q473" s="113">
        <v>0</v>
      </c>
      <c r="R473" s="113">
        <v>0</v>
      </c>
      <c r="S473" s="113">
        <v>0</v>
      </c>
      <c r="T473" s="113">
        <v>0</v>
      </c>
      <c r="U473" s="113">
        <v>0</v>
      </c>
      <c r="V473" s="113">
        <v>0</v>
      </c>
      <c r="W473" s="113">
        <v>0</v>
      </c>
      <c r="X473" s="113">
        <v>0</v>
      </c>
      <c r="Y473" s="113">
        <v>0</v>
      </c>
      <c r="Z473" s="113">
        <v>0</v>
      </c>
      <c r="AA473" s="113">
        <v>0</v>
      </c>
      <c r="AB473" s="113">
        <v>0</v>
      </c>
      <c r="AC473" s="113">
        <v>0</v>
      </c>
      <c r="AD473" s="113">
        <v>0</v>
      </c>
      <c r="AE473" s="113">
        <v>0</v>
      </c>
      <c r="AF473" s="113">
        <v>0</v>
      </c>
      <c r="AG473" s="113">
        <v>0</v>
      </c>
      <c r="AH473" s="113">
        <v>0</v>
      </c>
      <c r="AI473" s="113">
        <v>0</v>
      </c>
      <c r="AJ473" s="113">
        <v>0</v>
      </c>
      <c r="AK473" s="113">
        <v>0</v>
      </c>
      <c r="AL473" s="113">
        <v>0</v>
      </c>
      <c r="AM473" s="113">
        <f t="shared" si="7"/>
        <v>0</v>
      </c>
      <c r="AP473" s="70"/>
    </row>
    <row r="474" spans="1:42" ht="33" customHeight="1">
      <c r="A474" s="87">
        <v>1518</v>
      </c>
      <c r="B474" s="88" t="s">
        <v>1102</v>
      </c>
      <c r="C474" s="115" t="s">
        <v>1397</v>
      </c>
      <c r="D474" s="113">
        <v>0</v>
      </c>
      <c r="E474" s="113">
        <v>0</v>
      </c>
      <c r="F474" s="113">
        <v>0</v>
      </c>
      <c r="G474" s="113">
        <v>0</v>
      </c>
      <c r="H474" s="113">
        <v>0</v>
      </c>
      <c r="I474" s="113">
        <v>0</v>
      </c>
      <c r="J474" s="113">
        <v>0</v>
      </c>
      <c r="K474" s="113">
        <v>0</v>
      </c>
      <c r="L474" s="113">
        <v>0</v>
      </c>
      <c r="M474" s="113">
        <v>0</v>
      </c>
      <c r="N474" s="113">
        <v>0</v>
      </c>
      <c r="O474" s="113">
        <v>0</v>
      </c>
      <c r="P474" s="113">
        <v>0</v>
      </c>
      <c r="Q474" s="113">
        <v>0</v>
      </c>
      <c r="R474" s="113">
        <v>0</v>
      </c>
      <c r="S474" s="113">
        <v>0</v>
      </c>
      <c r="T474" s="113">
        <v>0</v>
      </c>
      <c r="U474" s="113">
        <v>0</v>
      </c>
      <c r="V474" s="113">
        <v>0</v>
      </c>
      <c r="W474" s="113">
        <v>0</v>
      </c>
      <c r="X474" s="113">
        <v>0</v>
      </c>
      <c r="Y474" s="113">
        <v>0</v>
      </c>
      <c r="Z474" s="113">
        <v>0</v>
      </c>
      <c r="AA474" s="113">
        <v>0</v>
      </c>
      <c r="AB474" s="113">
        <v>0</v>
      </c>
      <c r="AC474" s="113">
        <v>0</v>
      </c>
      <c r="AD474" s="113">
        <v>0</v>
      </c>
      <c r="AE474" s="113">
        <v>0</v>
      </c>
      <c r="AF474" s="113">
        <v>0</v>
      </c>
      <c r="AG474" s="113">
        <v>0</v>
      </c>
      <c r="AH474" s="113">
        <v>0</v>
      </c>
      <c r="AI474" s="113">
        <v>0</v>
      </c>
      <c r="AJ474" s="113">
        <v>0</v>
      </c>
      <c r="AK474" s="113">
        <v>0</v>
      </c>
      <c r="AL474" s="113">
        <v>0</v>
      </c>
      <c r="AM474" s="113">
        <f t="shared" si="7"/>
        <v>0</v>
      </c>
      <c r="AP474" s="70"/>
    </row>
    <row r="475" spans="1:42" ht="33" customHeight="1">
      <c r="A475" s="87">
        <v>1519</v>
      </c>
      <c r="B475" s="88" t="s">
        <v>1103</v>
      </c>
      <c r="C475" s="115" t="s">
        <v>1397</v>
      </c>
      <c r="D475" s="113">
        <v>0</v>
      </c>
      <c r="E475" s="113">
        <v>0</v>
      </c>
      <c r="F475" s="113">
        <v>0</v>
      </c>
      <c r="G475" s="113">
        <v>0</v>
      </c>
      <c r="H475" s="113">
        <v>0</v>
      </c>
      <c r="I475" s="113">
        <v>0</v>
      </c>
      <c r="J475" s="113">
        <v>0</v>
      </c>
      <c r="K475" s="113">
        <v>0</v>
      </c>
      <c r="L475" s="113">
        <v>0</v>
      </c>
      <c r="M475" s="113">
        <v>0</v>
      </c>
      <c r="N475" s="113">
        <v>0</v>
      </c>
      <c r="O475" s="113">
        <v>0</v>
      </c>
      <c r="P475" s="113">
        <v>0</v>
      </c>
      <c r="Q475" s="113">
        <v>0</v>
      </c>
      <c r="R475" s="113">
        <v>0</v>
      </c>
      <c r="S475" s="113">
        <v>0</v>
      </c>
      <c r="T475" s="113">
        <v>0</v>
      </c>
      <c r="U475" s="113">
        <v>0</v>
      </c>
      <c r="V475" s="113">
        <v>0</v>
      </c>
      <c r="W475" s="113">
        <v>0</v>
      </c>
      <c r="X475" s="113">
        <v>0</v>
      </c>
      <c r="Y475" s="113">
        <v>0</v>
      </c>
      <c r="Z475" s="113">
        <v>0</v>
      </c>
      <c r="AA475" s="113">
        <v>0</v>
      </c>
      <c r="AB475" s="113">
        <v>0</v>
      </c>
      <c r="AC475" s="113">
        <v>0</v>
      </c>
      <c r="AD475" s="113">
        <v>0</v>
      </c>
      <c r="AE475" s="113">
        <v>0</v>
      </c>
      <c r="AF475" s="113">
        <v>0</v>
      </c>
      <c r="AG475" s="113">
        <v>0</v>
      </c>
      <c r="AH475" s="113">
        <v>0</v>
      </c>
      <c r="AI475" s="113">
        <v>0</v>
      </c>
      <c r="AJ475" s="113">
        <v>0</v>
      </c>
      <c r="AK475" s="113">
        <v>0</v>
      </c>
      <c r="AL475" s="113">
        <v>0</v>
      </c>
      <c r="AM475" s="113">
        <f t="shared" si="7"/>
        <v>0</v>
      </c>
      <c r="AP475" s="70"/>
    </row>
    <row r="476" spans="1:42" ht="33" customHeight="1">
      <c r="A476" s="87">
        <v>1520</v>
      </c>
      <c r="B476" s="88" t="s">
        <v>1104</v>
      </c>
      <c r="C476" s="115" t="s">
        <v>1397</v>
      </c>
      <c r="D476" s="113">
        <v>0</v>
      </c>
      <c r="E476" s="113">
        <v>0</v>
      </c>
      <c r="F476" s="113">
        <v>0</v>
      </c>
      <c r="G476" s="113">
        <v>0</v>
      </c>
      <c r="H476" s="113">
        <v>0</v>
      </c>
      <c r="I476" s="113">
        <v>0</v>
      </c>
      <c r="J476" s="113">
        <v>0</v>
      </c>
      <c r="K476" s="113">
        <v>0</v>
      </c>
      <c r="L476" s="113">
        <v>0</v>
      </c>
      <c r="M476" s="113">
        <v>0</v>
      </c>
      <c r="N476" s="113">
        <v>0</v>
      </c>
      <c r="O476" s="113">
        <v>0</v>
      </c>
      <c r="P476" s="113">
        <v>0</v>
      </c>
      <c r="Q476" s="113">
        <v>0</v>
      </c>
      <c r="R476" s="113">
        <v>0</v>
      </c>
      <c r="S476" s="113">
        <v>0</v>
      </c>
      <c r="T476" s="113">
        <v>0</v>
      </c>
      <c r="U476" s="113">
        <v>0</v>
      </c>
      <c r="V476" s="113">
        <v>0</v>
      </c>
      <c r="W476" s="113">
        <v>0</v>
      </c>
      <c r="X476" s="113">
        <v>0</v>
      </c>
      <c r="Y476" s="113">
        <v>0</v>
      </c>
      <c r="Z476" s="113">
        <v>0</v>
      </c>
      <c r="AA476" s="113">
        <v>0</v>
      </c>
      <c r="AB476" s="113">
        <v>0</v>
      </c>
      <c r="AC476" s="113">
        <v>0</v>
      </c>
      <c r="AD476" s="113">
        <v>0</v>
      </c>
      <c r="AE476" s="113">
        <v>0</v>
      </c>
      <c r="AF476" s="113">
        <v>0</v>
      </c>
      <c r="AG476" s="113">
        <v>0</v>
      </c>
      <c r="AH476" s="113">
        <v>0</v>
      </c>
      <c r="AI476" s="113">
        <v>0</v>
      </c>
      <c r="AJ476" s="113">
        <v>0</v>
      </c>
      <c r="AK476" s="113">
        <v>0</v>
      </c>
      <c r="AL476" s="113">
        <v>0</v>
      </c>
      <c r="AM476" s="113">
        <f t="shared" si="7"/>
        <v>0</v>
      </c>
      <c r="AP476" s="70"/>
    </row>
    <row r="477" spans="1:42" ht="33" customHeight="1">
      <c r="A477" s="87">
        <v>1521</v>
      </c>
      <c r="B477" s="88" t="s">
        <v>1105</v>
      </c>
      <c r="C477" s="115" t="s">
        <v>1397</v>
      </c>
      <c r="D477" s="113">
        <v>0</v>
      </c>
      <c r="E477" s="113">
        <v>0</v>
      </c>
      <c r="F477" s="113">
        <v>0</v>
      </c>
      <c r="G477" s="113">
        <v>0</v>
      </c>
      <c r="H477" s="113">
        <v>0</v>
      </c>
      <c r="I477" s="113">
        <v>0</v>
      </c>
      <c r="J477" s="113">
        <v>0</v>
      </c>
      <c r="K477" s="113">
        <v>0</v>
      </c>
      <c r="L477" s="113">
        <v>0</v>
      </c>
      <c r="M477" s="113">
        <v>0</v>
      </c>
      <c r="N477" s="113">
        <v>0</v>
      </c>
      <c r="O477" s="113">
        <v>0</v>
      </c>
      <c r="P477" s="113">
        <v>0</v>
      </c>
      <c r="Q477" s="113">
        <v>0</v>
      </c>
      <c r="R477" s="113">
        <v>0</v>
      </c>
      <c r="S477" s="113">
        <v>0</v>
      </c>
      <c r="T477" s="113">
        <v>0</v>
      </c>
      <c r="U477" s="113">
        <v>0</v>
      </c>
      <c r="V477" s="113">
        <v>0</v>
      </c>
      <c r="W477" s="113">
        <v>0</v>
      </c>
      <c r="X477" s="113">
        <v>0</v>
      </c>
      <c r="Y477" s="113">
        <v>0</v>
      </c>
      <c r="Z477" s="113">
        <v>0</v>
      </c>
      <c r="AA477" s="113">
        <v>0</v>
      </c>
      <c r="AB477" s="113">
        <v>0</v>
      </c>
      <c r="AC477" s="113">
        <v>0</v>
      </c>
      <c r="AD477" s="113">
        <v>0</v>
      </c>
      <c r="AE477" s="113">
        <v>0</v>
      </c>
      <c r="AF477" s="113">
        <v>0</v>
      </c>
      <c r="AG477" s="113">
        <v>0</v>
      </c>
      <c r="AH477" s="113">
        <v>0</v>
      </c>
      <c r="AI477" s="113">
        <v>0</v>
      </c>
      <c r="AJ477" s="113">
        <v>0</v>
      </c>
      <c r="AK477" s="113">
        <v>0</v>
      </c>
      <c r="AL477" s="113">
        <v>0</v>
      </c>
      <c r="AM477" s="113">
        <f t="shared" si="7"/>
        <v>0</v>
      </c>
      <c r="AP477" s="70"/>
    </row>
    <row r="478" spans="1:42" ht="33" customHeight="1">
      <c r="A478" s="87">
        <v>1522</v>
      </c>
      <c r="B478" s="88" t="s">
        <v>1106</v>
      </c>
      <c r="C478" s="115" t="s">
        <v>1397</v>
      </c>
      <c r="D478" s="113">
        <v>0</v>
      </c>
      <c r="E478" s="113">
        <v>0</v>
      </c>
      <c r="F478" s="113">
        <v>0</v>
      </c>
      <c r="G478" s="113">
        <v>0</v>
      </c>
      <c r="H478" s="113">
        <v>0</v>
      </c>
      <c r="I478" s="113">
        <v>0</v>
      </c>
      <c r="J478" s="113">
        <v>0</v>
      </c>
      <c r="K478" s="113">
        <v>0</v>
      </c>
      <c r="L478" s="113">
        <v>0</v>
      </c>
      <c r="M478" s="113">
        <v>0</v>
      </c>
      <c r="N478" s="113">
        <v>0</v>
      </c>
      <c r="O478" s="113">
        <v>0</v>
      </c>
      <c r="P478" s="113">
        <v>0</v>
      </c>
      <c r="Q478" s="113">
        <v>0</v>
      </c>
      <c r="R478" s="113">
        <v>0</v>
      </c>
      <c r="S478" s="113">
        <v>0</v>
      </c>
      <c r="T478" s="113">
        <v>0</v>
      </c>
      <c r="U478" s="113">
        <v>0</v>
      </c>
      <c r="V478" s="113">
        <v>0</v>
      </c>
      <c r="W478" s="113">
        <v>0</v>
      </c>
      <c r="X478" s="113">
        <v>0</v>
      </c>
      <c r="Y478" s="113">
        <v>0</v>
      </c>
      <c r="Z478" s="113">
        <v>0</v>
      </c>
      <c r="AA478" s="113">
        <v>0</v>
      </c>
      <c r="AB478" s="113">
        <v>0</v>
      </c>
      <c r="AC478" s="113">
        <v>0</v>
      </c>
      <c r="AD478" s="113">
        <v>0</v>
      </c>
      <c r="AE478" s="113">
        <v>0</v>
      </c>
      <c r="AF478" s="113">
        <v>0</v>
      </c>
      <c r="AG478" s="113">
        <v>0</v>
      </c>
      <c r="AH478" s="113">
        <v>0</v>
      </c>
      <c r="AI478" s="113">
        <v>0</v>
      </c>
      <c r="AJ478" s="113">
        <v>0</v>
      </c>
      <c r="AK478" s="113">
        <v>0</v>
      </c>
      <c r="AL478" s="113">
        <v>0</v>
      </c>
      <c r="AM478" s="113">
        <f t="shared" si="7"/>
        <v>0</v>
      </c>
      <c r="AP478" s="70"/>
    </row>
    <row r="479" spans="1:42" ht="33" customHeight="1">
      <c r="A479" s="87">
        <v>1523</v>
      </c>
      <c r="B479" s="88" t="s">
        <v>1107</v>
      </c>
      <c r="C479" s="115" t="s">
        <v>1397</v>
      </c>
      <c r="D479" s="113">
        <v>0</v>
      </c>
      <c r="E479" s="113">
        <v>0</v>
      </c>
      <c r="F479" s="113">
        <v>0</v>
      </c>
      <c r="G479" s="113">
        <v>0</v>
      </c>
      <c r="H479" s="113">
        <v>0</v>
      </c>
      <c r="I479" s="113">
        <v>0</v>
      </c>
      <c r="J479" s="113">
        <v>0</v>
      </c>
      <c r="K479" s="113">
        <v>0</v>
      </c>
      <c r="L479" s="113">
        <v>0</v>
      </c>
      <c r="M479" s="113">
        <v>0</v>
      </c>
      <c r="N479" s="113">
        <v>0</v>
      </c>
      <c r="O479" s="113">
        <v>0</v>
      </c>
      <c r="P479" s="113">
        <v>0</v>
      </c>
      <c r="Q479" s="113">
        <v>0</v>
      </c>
      <c r="R479" s="113">
        <v>0</v>
      </c>
      <c r="S479" s="113">
        <v>0</v>
      </c>
      <c r="T479" s="113">
        <v>0</v>
      </c>
      <c r="U479" s="113">
        <v>0</v>
      </c>
      <c r="V479" s="113">
        <v>0</v>
      </c>
      <c r="W479" s="113">
        <v>0</v>
      </c>
      <c r="X479" s="113">
        <v>0</v>
      </c>
      <c r="Y479" s="113">
        <v>0</v>
      </c>
      <c r="Z479" s="113">
        <v>0</v>
      </c>
      <c r="AA479" s="113">
        <v>0</v>
      </c>
      <c r="AB479" s="113">
        <v>0</v>
      </c>
      <c r="AC479" s="113">
        <v>0</v>
      </c>
      <c r="AD479" s="113">
        <v>0</v>
      </c>
      <c r="AE479" s="113">
        <v>0</v>
      </c>
      <c r="AF479" s="113">
        <v>0</v>
      </c>
      <c r="AG479" s="113">
        <v>0</v>
      </c>
      <c r="AH479" s="113">
        <v>0</v>
      </c>
      <c r="AI479" s="113">
        <v>0</v>
      </c>
      <c r="AJ479" s="113">
        <v>0</v>
      </c>
      <c r="AK479" s="113">
        <v>0</v>
      </c>
      <c r="AL479" s="113">
        <v>0</v>
      </c>
      <c r="AM479" s="113">
        <f t="shared" si="7"/>
        <v>0</v>
      </c>
      <c r="AP479" s="70"/>
    </row>
    <row r="480" spans="1:42" ht="33" customHeight="1">
      <c r="A480" s="87">
        <v>1524</v>
      </c>
      <c r="B480" s="88" t="s">
        <v>1108</v>
      </c>
      <c r="C480" s="115" t="s">
        <v>1397</v>
      </c>
      <c r="D480" s="113">
        <v>0</v>
      </c>
      <c r="E480" s="113">
        <v>0</v>
      </c>
      <c r="F480" s="113">
        <v>0</v>
      </c>
      <c r="G480" s="113">
        <v>0</v>
      </c>
      <c r="H480" s="113">
        <v>0</v>
      </c>
      <c r="I480" s="113">
        <v>0</v>
      </c>
      <c r="J480" s="113">
        <v>0</v>
      </c>
      <c r="K480" s="113">
        <v>0</v>
      </c>
      <c r="L480" s="113">
        <v>0</v>
      </c>
      <c r="M480" s="113">
        <v>0</v>
      </c>
      <c r="N480" s="113">
        <v>0</v>
      </c>
      <c r="O480" s="113">
        <v>0</v>
      </c>
      <c r="P480" s="113">
        <v>0</v>
      </c>
      <c r="Q480" s="113">
        <v>0</v>
      </c>
      <c r="R480" s="113">
        <v>0</v>
      </c>
      <c r="S480" s="113">
        <v>0</v>
      </c>
      <c r="T480" s="113">
        <v>0</v>
      </c>
      <c r="U480" s="113">
        <v>0</v>
      </c>
      <c r="V480" s="113">
        <v>0</v>
      </c>
      <c r="W480" s="113">
        <v>0</v>
      </c>
      <c r="X480" s="113">
        <v>0</v>
      </c>
      <c r="Y480" s="113">
        <v>0</v>
      </c>
      <c r="Z480" s="113">
        <v>0</v>
      </c>
      <c r="AA480" s="113">
        <v>0</v>
      </c>
      <c r="AB480" s="113">
        <v>0</v>
      </c>
      <c r="AC480" s="113">
        <v>0</v>
      </c>
      <c r="AD480" s="113">
        <v>0</v>
      </c>
      <c r="AE480" s="113">
        <v>0</v>
      </c>
      <c r="AF480" s="113">
        <v>0</v>
      </c>
      <c r="AG480" s="113">
        <v>0</v>
      </c>
      <c r="AH480" s="113">
        <v>0</v>
      </c>
      <c r="AI480" s="113">
        <v>0</v>
      </c>
      <c r="AJ480" s="113">
        <v>0</v>
      </c>
      <c r="AK480" s="113">
        <v>0</v>
      </c>
      <c r="AL480" s="113">
        <v>0</v>
      </c>
      <c r="AM480" s="113">
        <f t="shared" si="7"/>
        <v>0</v>
      </c>
      <c r="AP480" s="70"/>
    </row>
    <row r="481" spans="1:42" ht="33" customHeight="1">
      <c r="A481" s="87">
        <v>1525</v>
      </c>
      <c r="B481" s="88" t="s">
        <v>1109</v>
      </c>
      <c r="C481" s="115" t="s">
        <v>1397</v>
      </c>
      <c r="D481" s="113">
        <v>0</v>
      </c>
      <c r="E481" s="113">
        <v>0</v>
      </c>
      <c r="F481" s="113">
        <v>0</v>
      </c>
      <c r="G481" s="113">
        <v>0</v>
      </c>
      <c r="H481" s="113">
        <v>0</v>
      </c>
      <c r="I481" s="113">
        <v>0</v>
      </c>
      <c r="J481" s="113">
        <v>0</v>
      </c>
      <c r="K481" s="113">
        <v>0</v>
      </c>
      <c r="L481" s="113">
        <v>0</v>
      </c>
      <c r="M481" s="113">
        <v>0</v>
      </c>
      <c r="N481" s="113">
        <v>0</v>
      </c>
      <c r="O481" s="113">
        <v>0</v>
      </c>
      <c r="P481" s="113">
        <v>0</v>
      </c>
      <c r="Q481" s="113">
        <v>0</v>
      </c>
      <c r="R481" s="113">
        <v>0</v>
      </c>
      <c r="S481" s="113">
        <v>0</v>
      </c>
      <c r="T481" s="113">
        <v>0</v>
      </c>
      <c r="U481" s="113">
        <v>0</v>
      </c>
      <c r="V481" s="113">
        <v>0</v>
      </c>
      <c r="W481" s="113">
        <v>0</v>
      </c>
      <c r="X481" s="113">
        <v>0</v>
      </c>
      <c r="Y481" s="113">
        <v>0</v>
      </c>
      <c r="Z481" s="113">
        <v>0</v>
      </c>
      <c r="AA481" s="113">
        <v>0</v>
      </c>
      <c r="AB481" s="113">
        <v>0</v>
      </c>
      <c r="AC481" s="113">
        <v>0</v>
      </c>
      <c r="AD481" s="113">
        <v>0</v>
      </c>
      <c r="AE481" s="113">
        <v>0</v>
      </c>
      <c r="AF481" s="113">
        <v>0</v>
      </c>
      <c r="AG481" s="113">
        <v>0</v>
      </c>
      <c r="AH481" s="113">
        <v>0</v>
      </c>
      <c r="AI481" s="113">
        <v>0</v>
      </c>
      <c r="AJ481" s="113">
        <v>0</v>
      </c>
      <c r="AK481" s="113">
        <v>0</v>
      </c>
      <c r="AL481" s="113">
        <v>0</v>
      </c>
      <c r="AM481" s="113">
        <f t="shared" si="7"/>
        <v>0</v>
      </c>
      <c r="AP481" s="70"/>
    </row>
    <row r="482" spans="1:42" ht="33" customHeight="1">
      <c r="A482" s="87">
        <v>1526</v>
      </c>
      <c r="B482" s="88" t="s">
        <v>1110</v>
      </c>
      <c r="C482" s="115" t="s">
        <v>1397</v>
      </c>
      <c r="D482" s="113">
        <v>0</v>
      </c>
      <c r="E482" s="113">
        <v>0</v>
      </c>
      <c r="F482" s="113">
        <v>0</v>
      </c>
      <c r="G482" s="113">
        <v>0</v>
      </c>
      <c r="H482" s="113">
        <v>0</v>
      </c>
      <c r="I482" s="113">
        <v>0</v>
      </c>
      <c r="J482" s="113">
        <v>0</v>
      </c>
      <c r="K482" s="113">
        <v>0</v>
      </c>
      <c r="L482" s="113">
        <v>0</v>
      </c>
      <c r="M482" s="113">
        <v>0</v>
      </c>
      <c r="N482" s="113">
        <v>0</v>
      </c>
      <c r="O482" s="113">
        <v>0</v>
      </c>
      <c r="P482" s="113">
        <v>0</v>
      </c>
      <c r="Q482" s="113">
        <v>0</v>
      </c>
      <c r="R482" s="113">
        <v>0</v>
      </c>
      <c r="S482" s="113">
        <v>0</v>
      </c>
      <c r="T482" s="113">
        <v>0</v>
      </c>
      <c r="U482" s="113">
        <v>0</v>
      </c>
      <c r="V482" s="113">
        <v>0</v>
      </c>
      <c r="W482" s="113">
        <v>0</v>
      </c>
      <c r="X482" s="113">
        <v>0</v>
      </c>
      <c r="Y482" s="113">
        <v>0</v>
      </c>
      <c r="Z482" s="113">
        <v>0</v>
      </c>
      <c r="AA482" s="113">
        <v>0</v>
      </c>
      <c r="AB482" s="113">
        <v>0</v>
      </c>
      <c r="AC482" s="113">
        <v>0</v>
      </c>
      <c r="AD482" s="113">
        <v>0</v>
      </c>
      <c r="AE482" s="113">
        <v>0</v>
      </c>
      <c r="AF482" s="113">
        <v>0</v>
      </c>
      <c r="AG482" s="113">
        <v>0</v>
      </c>
      <c r="AH482" s="113">
        <v>0</v>
      </c>
      <c r="AI482" s="113">
        <v>0</v>
      </c>
      <c r="AJ482" s="113">
        <v>0</v>
      </c>
      <c r="AK482" s="113">
        <v>0</v>
      </c>
      <c r="AL482" s="113">
        <v>0</v>
      </c>
      <c r="AM482" s="113">
        <f t="shared" si="7"/>
        <v>0</v>
      </c>
      <c r="AP482" s="70"/>
    </row>
    <row r="483" spans="1:42" ht="33" customHeight="1">
      <c r="A483" s="87">
        <v>1527</v>
      </c>
      <c r="B483" s="88" t="s">
        <v>1111</v>
      </c>
      <c r="C483" s="115" t="s">
        <v>1397</v>
      </c>
      <c r="D483" s="113">
        <v>0</v>
      </c>
      <c r="E483" s="113">
        <v>0</v>
      </c>
      <c r="F483" s="113">
        <v>0</v>
      </c>
      <c r="G483" s="113">
        <v>0</v>
      </c>
      <c r="H483" s="113">
        <v>0</v>
      </c>
      <c r="I483" s="113">
        <v>0</v>
      </c>
      <c r="J483" s="113">
        <v>0</v>
      </c>
      <c r="K483" s="113">
        <v>0</v>
      </c>
      <c r="L483" s="113">
        <v>0</v>
      </c>
      <c r="M483" s="113">
        <v>0</v>
      </c>
      <c r="N483" s="113">
        <v>0</v>
      </c>
      <c r="O483" s="113">
        <v>0</v>
      </c>
      <c r="P483" s="113">
        <v>0</v>
      </c>
      <c r="Q483" s="113">
        <v>0</v>
      </c>
      <c r="R483" s="113">
        <v>0</v>
      </c>
      <c r="S483" s="113">
        <v>0</v>
      </c>
      <c r="T483" s="113">
        <v>0</v>
      </c>
      <c r="U483" s="113">
        <v>0</v>
      </c>
      <c r="V483" s="113">
        <v>0</v>
      </c>
      <c r="W483" s="113">
        <v>0</v>
      </c>
      <c r="X483" s="113">
        <v>0</v>
      </c>
      <c r="Y483" s="113">
        <v>0</v>
      </c>
      <c r="Z483" s="113">
        <v>0</v>
      </c>
      <c r="AA483" s="113">
        <v>0</v>
      </c>
      <c r="AB483" s="113">
        <v>0</v>
      </c>
      <c r="AC483" s="113">
        <v>0</v>
      </c>
      <c r="AD483" s="113">
        <v>0</v>
      </c>
      <c r="AE483" s="113">
        <v>0</v>
      </c>
      <c r="AF483" s="113">
        <v>0</v>
      </c>
      <c r="AG483" s="113">
        <v>0</v>
      </c>
      <c r="AH483" s="113">
        <v>0</v>
      </c>
      <c r="AI483" s="113">
        <v>0</v>
      </c>
      <c r="AJ483" s="113">
        <v>0</v>
      </c>
      <c r="AK483" s="113">
        <v>0</v>
      </c>
      <c r="AL483" s="113">
        <v>0</v>
      </c>
      <c r="AM483" s="113">
        <f t="shared" si="7"/>
        <v>0</v>
      </c>
      <c r="AP483" s="70"/>
    </row>
    <row r="484" spans="1:42" ht="33" customHeight="1">
      <c r="A484" s="87">
        <v>1528</v>
      </c>
      <c r="B484" s="88" t="s">
        <v>1112</v>
      </c>
      <c r="C484" s="115" t="s">
        <v>1397</v>
      </c>
      <c r="D484" s="113">
        <v>0</v>
      </c>
      <c r="E484" s="113">
        <v>0</v>
      </c>
      <c r="F484" s="113">
        <v>0</v>
      </c>
      <c r="G484" s="113">
        <v>0</v>
      </c>
      <c r="H484" s="113">
        <v>0</v>
      </c>
      <c r="I484" s="113">
        <v>0</v>
      </c>
      <c r="J484" s="113">
        <v>0</v>
      </c>
      <c r="K484" s="113">
        <v>0</v>
      </c>
      <c r="L484" s="113">
        <v>0</v>
      </c>
      <c r="M484" s="113">
        <v>0</v>
      </c>
      <c r="N484" s="113">
        <v>0</v>
      </c>
      <c r="O484" s="113">
        <v>0</v>
      </c>
      <c r="P484" s="113">
        <v>0</v>
      </c>
      <c r="Q484" s="113">
        <v>0</v>
      </c>
      <c r="R484" s="113">
        <v>0</v>
      </c>
      <c r="S484" s="113">
        <v>0</v>
      </c>
      <c r="T484" s="113">
        <v>0</v>
      </c>
      <c r="U484" s="113">
        <v>0</v>
      </c>
      <c r="V484" s="113">
        <v>0</v>
      </c>
      <c r="W484" s="113">
        <v>0</v>
      </c>
      <c r="X484" s="113">
        <v>0</v>
      </c>
      <c r="Y484" s="113">
        <v>0</v>
      </c>
      <c r="Z484" s="113">
        <v>0</v>
      </c>
      <c r="AA484" s="113">
        <v>0</v>
      </c>
      <c r="AB484" s="113">
        <v>0</v>
      </c>
      <c r="AC484" s="113">
        <v>0</v>
      </c>
      <c r="AD484" s="113">
        <v>0</v>
      </c>
      <c r="AE484" s="113">
        <v>0</v>
      </c>
      <c r="AF484" s="113">
        <v>0</v>
      </c>
      <c r="AG484" s="113">
        <v>0</v>
      </c>
      <c r="AH484" s="113">
        <v>0</v>
      </c>
      <c r="AI484" s="113">
        <v>0</v>
      </c>
      <c r="AJ484" s="113">
        <v>0</v>
      </c>
      <c r="AK484" s="113">
        <v>0</v>
      </c>
      <c r="AL484" s="113">
        <v>0</v>
      </c>
      <c r="AM484" s="113">
        <f t="shared" si="7"/>
        <v>0</v>
      </c>
      <c r="AP484" s="70"/>
    </row>
    <row r="485" spans="1:42" ht="33" customHeight="1">
      <c r="A485" s="87">
        <v>1529</v>
      </c>
      <c r="B485" s="88" t="s">
        <v>1113</v>
      </c>
      <c r="C485" s="115" t="s">
        <v>1397</v>
      </c>
      <c r="D485" s="113">
        <v>0</v>
      </c>
      <c r="E485" s="113">
        <v>0</v>
      </c>
      <c r="F485" s="113">
        <v>0</v>
      </c>
      <c r="G485" s="113">
        <v>0</v>
      </c>
      <c r="H485" s="113">
        <v>0</v>
      </c>
      <c r="I485" s="113">
        <v>0</v>
      </c>
      <c r="J485" s="113">
        <v>0</v>
      </c>
      <c r="K485" s="113">
        <v>0</v>
      </c>
      <c r="L485" s="113">
        <v>0</v>
      </c>
      <c r="M485" s="113">
        <v>0</v>
      </c>
      <c r="N485" s="113">
        <v>0</v>
      </c>
      <c r="O485" s="113">
        <v>0</v>
      </c>
      <c r="P485" s="113">
        <v>0</v>
      </c>
      <c r="Q485" s="113">
        <v>0</v>
      </c>
      <c r="R485" s="113">
        <v>0</v>
      </c>
      <c r="S485" s="113">
        <v>0</v>
      </c>
      <c r="T485" s="113">
        <v>0</v>
      </c>
      <c r="U485" s="113">
        <v>0</v>
      </c>
      <c r="V485" s="113">
        <v>0</v>
      </c>
      <c r="W485" s="113">
        <v>0</v>
      </c>
      <c r="X485" s="113">
        <v>0</v>
      </c>
      <c r="Y485" s="113">
        <v>0</v>
      </c>
      <c r="Z485" s="113">
        <v>0</v>
      </c>
      <c r="AA485" s="113">
        <v>0</v>
      </c>
      <c r="AB485" s="113">
        <v>0</v>
      </c>
      <c r="AC485" s="113">
        <v>0</v>
      </c>
      <c r="AD485" s="113">
        <v>0</v>
      </c>
      <c r="AE485" s="113">
        <v>0</v>
      </c>
      <c r="AF485" s="113">
        <v>0</v>
      </c>
      <c r="AG485" s="113">
        <v>0</v>
      </c>
      <c r="AH485" s="113">
        <v>0</v>
      </c>
      <c r="AI485" s="113">
        <v>0</v>
      </c>
      <c r="AJ485" s="113">
        <v>0</v>
      </c>
      <c r="AK485" s="113">
        <v>0</v>
      </c>
      <c r="AL485" s="113">
        <v>0</v>
      </c>
      <c r="AM485" s="113">
        <f t="shared" si="7"/>
        <v>0</v>
      </c>
      <c r="AP485" s="70"/>
    </row>
    <row r="486" spans="1:42" ht="33" customHeight="1">
      <c r="A486" s="87">
        <v>1530</v>
      </c>
      <c r="B486" s="88" t="s">
        <v>1114</v>
      </c>
      <c r="C486" s="115" t="s">
        <v>1397</v>
      </c>
      <c r="D486" s="113">
        <v>0</v>
      </c>
      <c r="E486" s="113">
        <v>0</v>
      </c>
      <c r="F486" s="113">
        <v>0</v>
      </c>
      <c r="G486" s="113">
        <v>0</v>
      </c>
      <c r="H486" s="113">
        <v>0</v>
      </c>
      <c r="I486" s="113">
        <v>0</v>
      </c>
      <c r="J486" s="113">
        <v>0</v>
      </c>
      <c r="K486" s="113">
        <v>0</v>
      </c>
      <c r="L486" s="113">
        <v>0</v>
      </c>
      <c r="M486" s="113">
        <v>0</v>
      </c>
      <c r="N486" s="113">
        <v>0</v>
      </c>
      <c r="O486" s="113">
        <v>0</v>
      </c>
      <c r="P486" s="113">
        <v>0</v>
      </c>
      <c r="Q486" s="113">
        <v>0</v>
      </c>
      <c r="R486" s="113">
        <v>0</v>
      </c>
      <c r="S486" s="113">
        <v>0</v>
      </c>
      <c r="T486" s="113">
        <v>0</v>
      </c>
      <c r="U486" s="113">
        <v>0</v>
      </c>
      <c r="V486" s="113">
        <v>0</v>
      </c>
      <c r="W486" s="113">
        <v>0</v>
      </c>
      <c r="X486" s="113">
        <v>0</v>
      </c>
      <c r="Y486" s="113">
        <v>0</v>
      </c>
      <c r="Z486" s="113">
        <v>0</v>
      </c>
      <c r="AA486" s="113">
        <v>0</v>
      </c>
      <c r="AB486" s="113">
        <v>0</v>
      </c>
      <c r="AC486" s="113">
        <v>0</v>
      </c>
      <c r="AD486" s="113">
        <v>0</v>
      </c>
      <c r="AE486" s="113">
        <v>0</v>
      </c>
      <c r="AF486" s="113">
        <v>0</v>
      </c>
      <c r="AG486" s="113">
        <v>0</v>
      </c>
      <c r="AH486" s="113">
        <v>0</v>
      </c>
      <c r="AI486" s="113">
        <v>0</v>
      </c>
      <c r="AJ486" s="113">
        <v>0</v>
      </c>
      <c r="AK486" s="113">
        <v>0</v>
      </c>
      <c r="AL486" s="113">
        <v>0</v>
      </c>
      <c r="AM486" s="113">
        <f t="shared" si="7"/>
        <v>0</v>
      </c>
      <c r="AP486" s="70"/>
    </row>
    <row r="487" spans="1:42" ht="33" customHeight="1">
      <c r="A487" s="87">
        <v>1531</v>
      </c>
      <c r="B487" s="88" t="s">
        <v>1115</v>
      </c>
      <c r="C487" s="115" t="s">
        <v>1397</v>
      </c>
      <c r="D487" s="113">
        <v>0</v>
      </c>
      <c r="E487" s="113">
        <v>0</v>
      </c>
      <c r="F487" s="113">
        <v>0</v>
      </c>
      <c r="G487" s="113">
        <v>0</v>
      </c>
      <c r="H487" s="113">
        <v>0</v>
      </c>
      <c r="I487" s="113">
        <v>0</v>
      </c>
      <c r="J487" s="113">
        <v>0</v>
      </c>
      <c r="K487" s="113">
        <v>0</v>
      </c>
      <c r="L487" s="113">
        <v>0</v>
      </c>
      <c r="M487" s="113">
        <v>0</v>
      </c>
      <c r="N487" s="113">
        <v>0</v>
      </c>
      <c r="O487" s="113">
        <v>0</v>
      </c>
      <c r="P487" s="113">
        <v>0</v>
      </c>
      <c r="Q487" s="113">
        <v>0</v>
      </c>
      <c r="R487" s="113">
        <v>0</v>
      </c>
      <c r="S487" s="113">
        <v>0</v>
      </c>
      <c r="T487" s="113">
        <v>0</v>
      </c>
      <c r="U487" s="113">
        <v>0</v>
      </c>
      <c r="V487" s="113">
        <v>0</v>
      </c>
      <c r="W487" s="113">
        <v>0</v>
      </c>
      <c r="X487" s="113">
        <v>0</v>
      </c>
      <c r="Y487" s="113">
        <v>0</v>
      </c>
      <c r="Z487" s="113">
        <v>0</v>
      </c>
      <c r="AA487" s="113">
        <v>0</v>
      </c>
      <c r="AB487" s="113">
        <v>0</v>
      </c>
      <c r="AC487" s="113">
        <v>0</v>
      </c>
      <c r="AD487" s="113">
        <v>0</v>
      </c>
      <c r="AE487" s="113">
        <v>0</v>
      </c>
      <c r="AF487" s="113">
        <v>0</v>
      </c>
      <c r="AG487" s="113">
        <v>0</v>
      </c>
      <c r="AH487" s="113">
        <v>0</v>
      </c>
      <c r="AI487" s="113">
        <v>0</v>
      </c>
      <c r="AJ487" s="113">
        <v>0</v>
      </c>
      <c r="AK487" s="113">
        <v>0</v>
      </c>
      <c r="AL487" s="113">
        <v>0</v>
      </c>
      <c r="AM487" s="113">
        <f t="shared" si="7"/>
        <v>0</v>
      </c>
      <c r="AP487" s="70"/>
    </row>
    <row r="488" spans="1:42" ht="33" customHeight="1">
      <c r="A488" s="87">
        <v>1532</v>
      </c>
      <c r="B488" s="88" t="s">
        <v>1116</v>
      </c>
      <c r="C488" s="115" t="s">
        <v>1397</v>
      </c>
      <c r="D488" s="113">
        <v>0</v>
      </c>
      <c r="E488" s="113">
        <v>0</v>
      </c>
      <c r="F488" s="113">
        <v>0</v>
      </c>
      <c r="G488" s="113">
        <v>0</v>
      </c>
      <c r="H488" s="113">
        <v>0</v>
      </c>
      <c r="I488" s="113">
        <v>0</v>
      </c>
      <c r="J488" s="113">
        <v>0</v>
      </c>
      <c r="K488" s="113">
        <v>0</v>
      </c>
      <c r="L488" s="113">
        <v>0</v>
      </c>
      <c r="M488" s="113">
        <v>0</v>
      </c>
      <c r="N488" s="113">
        <v>0</v>
      </c>
      <c r="O488" s="113">
        <v>0</v>
      </c>
      <c r="P488" s="113">
        <v>0</v>
      </c>
      <c r="Q488" s="113">
        <v>0</v>
      </c>
      <c r="R488" s="113">
        <v>0</v>
      </c>
      <c r="S488" s="113">
        <v>0</v>
      </c>
      <c r="T488" s="113">
        <v>0</v>
      </c>
      <c r="U488" s="113">
        <v>0</v>
      </c>
      <c r="V488" s="113">
        <v>0</v>
      </c>
      <c r="W488" s="113">
        <v>0</v>
      </c>
      <c r="X488" s="113">
        <v>0</v>
      </c>
      <c r="Y488" s="113">
        <v>0</v>
      </c>
      <c r="Z488" s="113">
        <v>0</v>
      </c>
      <c r="AA488" s="113">
        <v>0</v>
      </c>
      <c r="AB488" s="113">
        <v>0</v>
      </c>
      <c r="AC488" s="113">
        <v>0</v>
      </c>
      <c r="AD488" s="113">
        <v>0</v>
      </c>
      <c r="AE488" s="113">
        <v>0</v>
      </c>
      <c r="AF488" s="113">
        <v>0</v>
      </c>
      <c r="AG488" s="113">
        <v>0</v>
      </c>
      <c r="AH488" s="113">
        <v>0</v>
      </c>
      <c r="AI488" s="113">
        <v>0</v>
      </c>
      <c r="AJ488" s="113">
        <v>0</v>
      </c>
      <c r="AK488" s="113">
        <v>0</v>
      </c>
      <c r="AL488" s="113">
        <v>0</v>
      </c>
      <c r="AM488" s="113">
        <f t="shared" si="7"/>
        <v>0</v>
      </c>
      <c r="AP488" s="70"/>
    </row>
    <row r="489" spans="1:42" ht="33" customHeight="1">
      <c r="A489" s="87">
        <v>1533</v>
      </c>
      <c r="B489" s="88" t="s">
        <v>1117</v>
      </c>
      <c r="C489" s="115" t="s">
        <v>1397</v>
      </c>
      <c r="D489" s="113">
        <v>0</v>
      </c>
      <c r="E489" s="113">
        <v>0</v>
      </c>
      <c r="F489" s="113">
        <v>0</v>
      </c>
      <c r="G489" s="113">
        <v>0</v>
      </c>
      <c r="H489" s="113">
        <v>0</v>
      </c>
      <c r="I489" s="113">
        <v>0</v>
      </c>
      <c r="J489" s="113">
        <v>0</v>
      </c>
      <c r="K489" s="113">
        <v>0</v>
      </c>
      <c r="L489" s="113">
        <v>0</v>
      </c>
      <c r="M489" s="113">
        <v>0</v>
      </c>
      <c r="N489" s="113">
        <v>0</v>
      </c>
      <c r="O489" s="113">
        <v>0</v>
      </c>
      <c r="P489" s="113">
        <v>0</v>
      </c>
      <c r="Q489" s="113">
        <v>0</v>
      </c>
      <c r="R489" s="113">
        <v>0</v>
      </c>
      <c r="S489" s="113">
        <v>0</v>
      </c>
      <c r="T489" s="113">
        <v>0</v>
      </c>
      <c r="U489" s="113">
        <v>0</v>
      </c>
      <c r="V489" s="113">
        <v>0</v>
      </c>
      <c r="W489" s="113">
        <v>0</v>
      </c>
      <c r="X489" s="113">
        <v>0</v>
      </c>
      <c r="Y489" s="113">
        <v>0</v>
      </c>
      <c r="Z489" s="113">
        <v>0</v>
      </c>
      <c r="AA489" s="113">
        <v>0</v>
      </c>
      <c r="AB489" s="113">
        <v>0</v>
      </c>
      <c r="AC489" s="113">
        <v>0</v>
      </c>
      <c r="AD489" s="113">
        <v>0</v>
      </c>
      <c r="AE489" s="113">
        <v>0</v>
      </c>
      <c r="AF489" s="113">
        <v>0</v>
      </c>
      <c r="AG489" s="113">
        <v>0</v>
      </c>
      <c r="AH489" s="113">
        <v>0</v>
      </c>
      <c r="AI489" s="113">
        <v>0</v>
      </c>
      <c r="AJ489" s="113">
        <v>0</v>
      </c>
      <c r="AK489" s="113">
        <v>0</v>
      </c>
      <c r="AL489" s="113">
        <v>0</v>
      </c>
      <c r="AM489" s="113">
        <f t="shared" si="7"/>
        <v>0</v>
      </c>
      <c r="AP489" s="70"/>
    </row>
    <row r="490" spans="1:42" ht="33" customHeight="1">
      <c r="A490" s="87">
        <v>1534</v>
      </c>
      <c r="B490" s="88" t="s">
        <v>1118</v>
      </c>
      <c r="C490" s="115" t="s">
        <v>1397</v>
      </c>
      <c r="D490" s="113">
        <v>0</v>
      </c>
      <c r="E490" s="113">
        <v>0</v>
      </c>
      <c r="F490" s="113">
        <v>0</v>
      </c>
      <c r="G490" s="113">
        <v>0</v>
      </c>
      <c r="H490" s="113">
        <v>0</v>
      </c>
      <c r="I490" s="113">
        <v>0</v>
      </c>
      <c r="J490" s="113">
        <v>0</v>
      </c>
      <c r="K490" s="113">
        <v>0</v>
      </c>
      <c r="L490" s="113">
        <v>0</v>
      </c>
      <c r="M490" s="113">
        <v>0</v>
      </c>
      <c r="N490" s="113">
        <v>0</v>
      </c>
      <c r="O490" s="113">
        <v>0</v>
      </c>
      <c r="P490" s="113">
        <v>0</v>
      </c>
      <c r="Q490" s="113">
        <v>0</v>
      </c>
      <c r="R490" s="113">
        <v>0</v>
      </c>
      <c r="S490" s="113">
        <v>0</v>
      </c>
      <c r="T490" s="113">
        <v>0</v>
      </c>
      <c r="U490" s="113">
        <v>0</v>
      </c>
      <c r="V490" s="113">
        <v>0</v>
      </c>
      <c r="W490" s="113">
        <v>0</v>
      </c>
      <c r="X490" s="113">
        <v>0</v>
      </c>
      <c r="Y490" s="113">
        <v>0</v>
      </c>
      <c r="Z490" s="113">
        <v>0</v>
      </c>
      <c r="AA490" s="113">
        <v>0</v>
      </c>
      <c r="AB490" s="113">
        <v>0</v>
      </c>
      <c r="AC490" s="113">
        <v>0</v>
      </c>
      <c r="AD490" s="113">
        <v>0</v>
      </c>
      <c r="AE490" s="113">
        <v>0</v>
      </c>
      <c r="AF490" s="113">
        <v>0</v>
      </c>
      <c r="AG490" s="113">
        <v>0</v>
      </c>
      <c r="AH490" s="113">
        <v>0</v>
      </c>
      <c r="AI490" s="113">
        <v>0</v>
      </c>
      <c r="AJ490" s="113">
        <v>0</v>
      </c>
      <c r="AK490" s="113">
        <v>0</v>
      </c>
      <c r="AL490" s="113">
        <v>0</v>
      </c>
      <c r="AM490" s="113">
        <f t="shared" si="7"/>
        <v>0</v>
      </c>
      <c r="AP490" s="70"/>
    </row>
    <row r="491" spans="1:42" ht="33" customHeight="1">
      <c r="A491" s="87">
        <v>1535</v>
      </c>
      <c r="B491" s="88" t="s">
        <v>1119</v>
      </c>
      <c r="C491" s="115" t="s">
        <v>1397</v>
      </c>
      <c r="D491" s="113">
        <v>0</v>
      </c>
      <c r="E491" s="113">
        <v>0</v>
      </c>
      <c r="F491" s="113">
        <v>0</v>
      </c>
      <c r="G491" s="113">
        <v>0</v>
      </c>
      <c r="H491" s="113">
        <v>0</v>
      </c>
      <c r="I491" s="113">
        <v>0</v>
      </c>
      <c r="J491" s="113">
        <v>0</v>
      </c>
      <c r="K491" s="113">
        <v>0</v>
      </c>
      <c r="L491" s="113">
        <v>0</v>
      </c>
      <c r="M491" s="113">
        <v>0</v>
      </c>
      <c r="N491" s="113">
        <v>0</v>
      </c>
      <c r="O491" s="113">
        <v>0</v>
      </c>
      <c r="P491" s="113">
        <v>0</v>
      </c>
      <c r="Q491" s="113">
        <v>0</v>
      </c>
      <c r="R491" s="113">
        <v>0</v>
      </c>
      <c r="S491" s="113">
        <v>0</v>
      </c>
      <c r="T491" s="113">
        <v>0</v>
      </c>
      <c r="U491" s="113">
        <v>0</v>
      </c>
      <c r="V491" s="113">
        <v>0</v>
      </c>
      <c r="W491" s="113">
        <v>0</v>
      </c>
      <c r="X491" s="113">
        <v>0</v>
      </c>
      <c r="Y491" s="113">
        <v>0</v>
      </c>
      <c r="Z491" s="113">
        <v>0</v>
      </c>
      <c r="AA491" s="113">
        <v>0</v>
      </c>
      <c r="AB491" s="113">
        <v>0</v>
      </c>
      <c r="AC491" s="113">
        <v>0</v>
      </c>
      <c r="AD491" s="113">
        <v>0</v>
      </c>
      <c r="AE491" s="113">
        <v>0</v>
      </c>
      <c r="AF491" s="113">
        <v>0</v>
      </c>
      <c r="AG491" s="113">
        <v>0</v>
      </c>
      <c r="AH491" s="113">
        <v>0</v>
      </c>
      <c r="AI491" s="113">
        <v>0</v>
      </c>
      <c r="AJ491" s="113">
        <v>0</v>
      </c>
      <c r="AK491" s="113">
        <v>0</v>
      </c>
      <c r="AL491" s="113">
        <v>0</v>
      </c>
      <c r="AM491" s="113">
        <f t="shared" si="7"/>
        <v>0</v>
      </c>
      <c r="AP491" s="70"/>
    </row>
    <row r="492" spans="1:42" ht="33" customHeight="1">
      <c r="A492" s="87">
        <v>1536</v>
      </c>
      <c r="B492" s="88" t="s">
        <v>1120</v>
      </c>
      <c r="C492" s="115" t="s">
        <v>1397</v>
      </c>
      <c r="D492" s="113">
        <v>0</v>
      </c>
      <c r="E492" s="113">
        <v>0</v>
      </c>
      <c r="F492" s="113">
        <v>0</v>
      </c>
      <c r="G492" s="113">
        <v>0</v>
      </c>
      <c r="H492" s="113">
        <v>0</v>
      </c>
      <c r="I492" s="113">
        <v>0</v>
      </c>
      <c r="J492" s="113">
        <v>0</v>
      </c>
      <c r="K492" s="113">
        <v>0</v>
      </c>
      <c r="L492" s="113">
        <v>0</v>
      </c>
      <c r="M492" s="113">
        <v>0</v>
      </c>
      <c r="N492" s="113">
        <v>0</v>
      </c>
      <c r="O492" s="113">
        <v>0</v>
      </c>
      <c r="P492" s="113">
        <v>0</v>
      </c>
      <c r="Q492" s="113">
        <v>0</v>
      </c>
      <c r="R492" s="113">
        <v>0</v>
      </c>
      <c r="S492" s="113">
        <v>0</v>
      </c>
      <c r="T492" s="113">
        <v>0</v>
      </c>
      <c r="U492" s="113">
        <v>0</v>
      </c>
      <c r="V492" s="113">
        <v>0</v>
      </c>
      <c r="W492" s="113">
        <v>0</v>
      </c>
      <c r="X492" s="113">
        <v>0</v>
      </c>
      <c r="Y492" s="113">
        <v>0</v>
      </c>
      <c r="Z492" s="113">
        <v>0</v>
      </c>
      <c r="AA492" s="113">
        <v>0</v>
      </c>
      <c r="AB492" s="113">
        <v>0</v>
      </c>
      <c r="AC492" s="113">
        <v>0</v>
      </c>
      <c r="AD492" s="113">
        <v>0</v>
      </c>
      <c r="AE492" s="113">
        <v>0</v>
      </c>
      <c r="AF492" s="113">
        <v>0</v>
      </c>
      <c r="AG492" s="113">
        <v>0</v>
      </c>
      <c r="AH492" s="113">
        <v>0</v>
      </c>
      <c r="AI492" s="113">
        <v>0</v>
      </c>
      <c r="AJ492" s="113">
        <v>0</v>
      </c>
      <c r="AK492" s="113">
        <v>0</v>
      </c>
      <c r="AL492" s="113">
        <v>0</v>
      </c>
      <c r="AM492" s="113">
        <f t="shared" si="7"/>
        <v>0</v>
      </c>
      <c r="AP492" s="70"/>
    </row>
    <row r="493" spans="1:42" ht="33" customHeight="1">
      <c r="A493" s="87">
        <v>1537</v>
      </c>
      <c r="B493" s="88" t="s">
        <v>1121</v>
      </c>
      <c r="C493" s="115" t="s">
        <v>1397</v>
      </c>
      <c r="D493" s="113">
        <v>0</v>
      </c>
      <c r="E493" s="113">
        <v>0</v>
      </c>
      <c r="F493" s="113">
        <v>0</v>
      </c>
      <c r="G493" s="113">
        <v>0</v>
      </c>
      <c r="H493" s="113">
        <v>0</v>
      </c>
      <c r="I493" s="113">
        <v>0</v>
      </c>
      <c r="J493" s="113">
        <v>0</v>
      </c>
      <c r="K493" s="113">
        <v>0</v>
      </c>
      <c r="L493" s="113">
        <v>0</v>
      </c>
      <c r="M493" s="113">
        <v>0</v>
      </c>
      <c r="N493" s="113">
        <v>0</v>
      </c>
      <c r="O493" s="113">
        <v>0</v>
      </c>
      <c r="P493" s="113">
        <v>0</v>
      </c>
      <c r="Q493" s="113">
        <v>0</v>
      </c>
      <c r="R493" s="113">
        <v>0</v>
      </c>
      <c r="S493" s="113">
        <v>0</v>
      </c>
      <c r="T493" s="113">
        <v>0</v>
      </c>
      <c r="U493" s="113">
        <v>0</v>
      </c>
      <c r="V493" s="113">
        <v>0</v>
      </c>
      <c r="W493" s="113">
        <v>0</v>
      </c>
      <c r="X493" s="113">
        <v>0</v>
      </c>
      <c r="Y493" s="113">
        <v>0</v>
      </c>
      <c r="Z493" s="113">
        <v>0</v>
      </c>
      <c r="AA493" s="113">
        <v>0</v>
      </c>
      <c r="AB493" s="113">
        <v>0</v>
      </c>
      <c r="AC493" s="113">
        <v>0</v>
      </c>
      <c r="AD493" s="113">
        <v>0</v>
      </c>
      <c r="AE493" s="113">
        <v>0</v>
      </c>
      <c r="AF493" s="113">
        <v>0</v>
      </c>
      <c r="AG493" s="113">
        <v>0</v>
      </c>
      <c r="AH493" s="113">
        <v>0</v>
      </c>
      <c r="AI493" s="113">
        <v>0</v>
      </c>
      <c r="AJ493" s="113">
        <v>0</v>
      </c>
      <c r="AK493" s="113">
        <v>0</v>
      </c>
      <c r="AL493" s="113">
        <v>0</v>
      </c>
      <c r="AM493" s="113">
        <f t="shared" si="7"/>
        <v>0</v>
      </c>
      <c r="AP493" s="70"/>
    </row>
    <row r="494" spans="1:42" ht="33" customHeight="1">
      <c r="A494" s="87">
        <v>1538</v>
      </c>
      <c r="B494" s="88" t="s">
        <v>1122</v>
      </c>
      <c r="C494" s="115" t="s">
        <v>1397</v>
      </c>
      <c r="D494" s="113">
        <v>0</v>
      </c>
      <c r="E494" s="113">
        <v>0</v>
      </c>
      <c r="F494" s="113">
        <v>0</v>
      </c>
      <c r="G494" s="113">
        <v>0</v>
      </c>
      <c r="H494" s="113">
        <v>0</v>
      </c>
      <c r="I494" s="113">
        <v>0</v>
      </c>
      <c r="J494" s="113">
        <v>0</v>
      </c>
      <c r="K494" s="113">
        <v>0</v>
      </c>
      <c r="L494" s="113">
        <v>0</v>
      </c>
      <c r="M494" s="113">
        <v>0</v>
      </c>
      <c r="N494" s="113">
        <v>0</v>
      </c>
      <c r="O494" s="113">
        <v>0</v>
      </c>
      <c r="P494" s="113">
        <v>0</v>
      </c>
      <c r="Q494" s="113">
        <v>0</v>
      </c>
      <c r="R494" s="113">
        <v>0</v>
      </c>
      <c r="S494" s="113">
        <v>0</v>
      </c>
      <c r="T494" s="113">
        <v>0</v>
      </c>
      <c r="U494" s="113">
        <v>0</v>
      </c>
      <c r="V494" s="113">
        <v>0</v>
      </c>
      <c r="W494" s="113">
        <v>0</v>
      </c>
      <c r="X494" s="113">
        <v>0</v>
      </c>
      <c r="Y494" s="113">
        <v>0</v>
      </c>
      <c r="Z494" s="113">
        <v>0</v>
      </c>
      <c r="AA494" s="113">
        <v>0</v>
      </c>
      <c r="AB494" s="113">
        <v>0</v>
      </c>
      <c r="AC494" s="113">
        <v>0</v>
      </c>
      <c r="AD494" s="113">
        <v>0</v>
      </c>
      <c r="AE494" s="113">
        <v>0</v>
      </c>
      <c r="AF494" s="113">
        <v>0</v>
      </c>
      <c r="AG494" s="113">
        <v>0</v>
      </c>
      <c r="AH494" s="113">
        <v>0</v>
      </c>
      <c r="AI494" s="113">
        <v>0</v>
      </c>
      <c r="AJ494" s="113">
        <v>0</v>
      </c>
      <c r="AK494" s="113">
        <v>0</v>
      </c>
      <c r="AL494" s="113">
        <v>0</v>
      </c>
      <c r="AM494" s="113">
        <f t="shared" si="7"/>
        <v>0</v>
      </c>
      <c r="AP494" s="70"/>
    </row>
    <row r="495" spans="1:42" ht="33" customHeight="1">
      <c r="A495" s="87">
        <v>1539</v>
      </c>
      <c r="B495" s="88" t="s">
        <v>1123</v>
      </c>
      <c r="C495" s="115" t="s">
        <v>1397</v>
      </c>
      <c r="D495" s="113">
        <v>0</v>
      </c>
      <c r="E495" s="113">
        <v>0</v>
      </c>
      <c r="F495" s="113">
        <v>0</v>
      </c>
      <c r="G495" s="113">
        <v>0</v>
      </c>
      <c r="H495" s="113">
        <v>0</v>
      </c>
      <c r="I495" s="113">
        <v>0</v>
      </c>
      <c r="J495" s="113">
        <v>0</v>
      </c>
      <c r="K495" s="113">
        <v>0</v>
      </c>
      <c r="L495" s="113">
        <v>0</v>
      </c>
      <c r="M495" s="113">
        <v>0</v>
      </c>
      <c r="N495" s="113">
        <v>0</v>
      </c>
      <c r="O495" s="113">
        <v>0</v>
      </c>
      <c r="P495" s="113">
        <v>0</v>
      </c>
      <c r="Q495" s="113">
        <v>0</v>
      </c>
      <c r="R495" s="113">
        <v>0</v>
      </c>
      <c r="S495" s="113">
        <v>0</v>
      </c>
      <c r="T495" s="113">
        <v>0</v>
      </c>
      <c r="U495" s="113">
        <v>0</v>
      </c>
      <c r="V495" s="113">
        <v>0</v>
      </c>
      <c r="W495" s="113">
        <v>0</v>
      </c>
      <c r="X495" s="113">
        <v>0</v>
      </c>
      <c r="Y495" s="113">
        <v>0</v>
      </c>
      <c r="Z495" s="113">
        <v>0</v>
      </c>
      <c r="AA495" s="113">
        <v>0</v>
      </c>
      <c r="AB495" s="113">
        <v>0</v>
      </c>
      <c r="AC495" s="113">
        <v>0</v>
      </c>
      <c r="AD495" s="113">
        <v>0</v>
      </c>
      <c r="AE495" s="113">
        <v>0</v>
      </c>
      <c r="AF495" s="113">
        <v>0</v>
      </c>
      <c r="AG495" s="113">
        <v>0</v>
      </c>
      <c r="AH495" s="113">
        <v>0</v>
      </c>
      <c r="AI495" s="113">
        <v>0</v>
      </c>
      <c r="AJ495" s="113">
        <v>0</v>
      </c>
      <c r="AK495" s="113">
        <v>0</v>
      </c>
      <c r="AL495" s="113">
        <v>0</v>
      </c>
      <c r="AM495" s="113">
        <f t="shared" si="7"/>
        <v>0</v>
      </c>
      <c r="AP495" s="70"/>
    </row>
    <row r="496" spans="1:42" ht="33" customHeight="1">
      <c r="A496" s="87">
        <v>1540</v>
      </c>
      <c r="B496" s="88" t="s">
        <v>1124</v>
      </c>
      <c r="C496" s="115" t="s">
        <v>1397</v>
      </c>
      <c r="D496" s="113">
        <v>0</v>
      </c>
      <c r="E496" s="113">
        <v>0</v>
      </c>
      <c r="F496" s="113">
        <v>0</v>
      </c>
      <c r="G496" s="113">
        <v>0</v>
      </c>
      <c r="H496" s="113">
        <v>0</v>
      </c>
      <c r="I496" s="113">
        <v>0</v>
      </c>
      <c r="J496" s="113">
        <v>0</v>
      </c>
      <c r="K496" s="113">
        <v>0</v>
      </c>
      <c r="L496" s="113">
        <v>0</v>
      </c>
      <c r="M496" s="113">
        <v>0</v>
      </c>
      <c r="N496" s="113">
        <v>0</v>
      </c>
      <c r="O496" s="113">
        <v>0</v>
      </c>
      <c r="P496" s="113">
        <v>0</v>
      </c>
      <c r="Q496" s="113">
        <v>0</v>
      </c>
      <c r="R496" s="113">
        <v>0</v>
      </c>
      <c r="S496" s="113">
        <v>0</v>
      </c>
      <c r="T496" s="113">
        <v>0</v>
      </c>
      <c r="U496" s="113">
        <v>0</v>
      </c>
      <c r="V496" s="113">
        <v>0</v>
      </c>
      <c r="W496" s="113">
        <v>0</v>
      </c>
      <c r="X496" s="113">
        <v>0</v>
      </c>
      <c r="Y496" s="113">
        <v>0</v>
      </c>
      <c r="Z496" s="113">
        <v>0</v>
      </c>
      <c r="AA496" s="113">
        <v>0</v>
      </c>
      <c r="AB496" s="113">
        <v>0</v>
      </c>
      <c r="AC496" s="113">
        <v>0</v>
      </c>
      <c r="AD496" s="113">
        <v>0</v>
      </c>
      <c r="AE496" s="113">
        <v>0</v>
      </c>
      <c r="AF496" s="113">
        <v>0</v>
      </c>
      <c r="AG496" s="113">
        <v>0</v>
      </c>
      <c r="AH496" s="113">
        <v>0</v>
      </c>
      <c r="AI496" s="113">
        <v>0</v>
      </c>
      <c r="AJ496" s="113">
        <v>0</v>
      </c>
      <c r="AK496" s="113">
        <v>0</v>
      </c>
      <c r="AL496" s="113">
        <v>0</v>
      </c>
      <c r="AM496" s="113">
        <f t="shared" si="7"/>
        <v>0</v>
      </c>
      <c r="AP496" s="70"/>
    </row>
    <row r="497" spans="1:42" ht="33" customHeight="1">
      <c r="A497" s="87">
        <v>1601</v>
      </c>
      <c r="B497" s="88" t="s">
        <v>1125</v>
      </c>
      <c r="C497" s="115" t="s">
        <v>1397</v>
      </c>
      <c r="D497" s="113">
        <v>0</v>
      </c>
      <c r="E497" s="113">
        <v>0</v>
      </c>
      <c r="F497" s="113">
        <v>0</v>
      </c>
      <c r="G497" s="113">
        <v>0</v>
      </c>
      <c r="H497" s="113">
        <v>0</v>
      </c>
      <c r="I497" s="113">
        <v>0</v>
      </c>
      <c r="J497" s="113">
        <v>0</v>
      </c>
      <c r="K497" s="113">
        <v>0</v>
      </c>
      <c r="L497" s="113">
        <v>0</v>
      </c>
      <c r="M497" s="113">
        <v>0</v>
      </c>
      <c r="N497" s="113">
        <v>0</v>
      </c>
      <c r="O497" s="113">
        <v>0</v>
      </c>
      <c r="P497" s="113">
        <v>0</v>
      </c>
      <c r="Q497" s="113">
        <v>0</v>
      </c>
      <c r="R497" s="113">
        <v>0</v>
      </c>
      <c r="S497" s="113">
        <v>0</v>
      </c>
      <c r="T497" s="113">
        <v>0</v>
      </c>
      <c r="U497" s="113">
        <v>0</v>
      </c>
      <c r="V497" s="113">
        <v>0</v>
      </c>
      <c r="W497" s="113">
        <v>0</v>
      </c>
      <c r="X497" s="113">
        <v>0</v>
      </c>
      <c r="Y497" s="113">
        <v>0</v>
      </c>
      <c r="Z497" s="113">
        <v>0</v>
      </c>
      <c r="AA497" s="113">
        <v>0</v>
      </c>
      <c r="AB497" s="113">
        <v>0</v>
      </c>
      <c r="AC497" s="113">
        <v>0</v>
      </c>
      <c r="AD497" s="113">
        <v>0</v>
      </c>
      <c r="AE497" s="113">
        <v>0</v>
      </c>
      <c r="AF497" s="113">
        <v>0</v>
      </c>
      <c r="AG497" s="113">
        <v>0</v>
      </c>
      <c r="AH497" s="113">
        <v>0</v>
      </c>
      <c r="AI497" s="113">
        <v>0</v>
      </c>
      <c r="AJ497" s="113">
        <v>0</v>
      </c>
      <c r="AK497" s="113">
        <v>0</v>
      </c>
      <c r="AL497" s="113">
        <v>0</v>
      </c>
      <c r="AM497" s="113">
        <f t="shared" si="7"/>
        <v>0</v>
      </c>
      <c r="AP497" s="70"/>
    </row>
    <row r="498" spans="1:42" ht="33" customHeight="1">
      <c r="A498" s="87">
        <v>1602</v>
      </c>
      <c r="B498" s="88" t="s">
        <v>1126</v>
      </c>
      <c r="C498" s="115" t="s">
        <v>1397</v>
      </c>
      <c r="D498" s="113">
        <v>0</v>
      </c>
      <c r="E498" s="113">
        <v>0</v>
      </c>
      <c r="F498" s="113">
        <v>0</v>
      </c>
      <c r="G498" s="113">
        <v>0</v>
      </c>
      <c r="H498" s="113">
        <v>0</v>
      </c>
      <c r="I498" s="113">
        <v>0</v>
      </c>
      <c r="J498" s="113">
        <v>0</v>
      </c>
      <c r="K498" s="113">
        <v>0</v>
      </c>
      <c r="L498" s="113">
        <v>0</v>
      </c>
      <c r="M498" s="113">
        <v>0</v>
      </c>
      <c r="N498" s="113">
        <v>0</v>
      </c>
      <c r="O498" s="113">
        <v>0</v>
      </c>
      <c r="P498" s="113">
        <v>0</v>
      </c>
      <c r="Q498" s="113">
        <v>0</v>
      </c>
      <c r="R498" s="113">
        <v>0</v>
      </c>
      <c r="S498" s="113">
        <v>0</v>
      </c>
      <c r="T498" s="113">
        <v>0</v>
      </c>
      <c r="U498" s="113">
        <v>0</v>
      </c>
      <c r="V498" s="113">
        <v>0</v>
      </c>
      <c r="W498" s="113">
        <v>0</v>
      </c>
      <c r="X498" s="113">
        <v>0</v>
      </c>
      <c r="Y498" s="113">
        <v>0</v>
      </c>
      <c r="Z498" s="113">
        <v>0</v>
      </c>
      <c r="AA498" s="113">
        <v>0</v>
      </c>
      <c r="AB498" s="113">
        <v>0</v>
      </c>
      <c r="AC498" s="113">
        <v>0</v>
      </c>
      <c r="AD498" s="113">
        <v>0</v>
      </c>
      <c r="AE498" s="113">
        <v>0</v>
      </c>
      <c r="AF498" s="113">
        <v>0</v>
      </c>
      <c r="AG498" s="113">
        <v>0</v>
      </c>
      <c r="AH498" s="113">
        <v>0</v>
      </c>
      <c r="AI498" s="113">
        <v>0</v>
      </c>
      <c r="AJ498" s="113">
        <v>0</v>
      </c>
      <c r="AK498" s="113">
        <v>0</v>
      </c>
      <c r="AL498" s="113">
        <v>0</v>
      </c>
      <c r="AM498" s="113">
        <f t="shared" si="7"/>
        <v>0</v>
      </c>
      <c r="AP498" s="70"/>
    </row>
    <row r="499" spans="1:42" ht="33" customHeight="1">
      <c r="A499" s="87">
        <v>1603</v>
      </c>
      <c r="B499" s="88" t="s">
        <v>1127</v>
      </c>
      <c r="C499" s="115" t="s">
        <v>1397</v>
      </c>
      <c r="D499" s="113">
        <v>0</v>
      </c>
      <c r="E499" s="113">
        <v>0</v>
      </c>
      <c r="F499" s="113">
        <v>0</v>
      </c>
      <c r="G499" s="113">
        <v>0</v>
      </c>
      <c r="H499" s="113">
        <v>0</v>
      </c>
      <c r="I499" s="113">
        <v>0</v>
      </c>
      <c r="J499" s="113">
        <v>0</v>
      </c>
      <c r="K499" s="113">
        <v>0</v>
      </c>
      <c r="L499" s="113">
        <v>0</v>
      </c>
      <c r="M499" s="113">
        <v>0</v>
      </c>
      <c r="N499" s="113">
        <v>0</v>
      </c>
      <c r="O499" s="113">
        <v>0</v>
      </c>
      <c r="P499" s="113">
        <v>0</v>
      </c>
      <c r="Q499" s="113">
        <v>0</v>
      </c>
      <c r="R499" s="113">
        <v>0</v>
      </c>
      <c r="S499" s="113">
        <v>0</v>
      </c>
      <c r="T499" s="113">
        <v>0</v>
      </c>
      <c r="U499" s="113">
        <v>0</v>
      </c>
      <c r="V499" s="113">
        <v>0</v>
      </c>
      <c r="W499" s="113">
        <v>0</v>
      </c>
      <c r="X499" s="113">
        <v>0</v>
      </c>
      <c r="Y499" s="113">
        <v>0</v>
      </c>
      <c r="Z499" s="113">
        <v>0</v>
      </c>
      <c r="AA499" s="113">
        <v>0</v>
      </c>
      <c r="AB499" s="113">
        <v>0</v>
      </c>
      <c r="AC499" s="113">
        <v>0</v>
      </c>
      <c r="AD499" s="113">
        <v>0</v>
      </c>
      <c r="AE499" s="113">
        <v>0</v>
      </c>
      <c r="AF499" s="113">
        <v>0</v>
      </c>
      <c r="AG499" s="113">
        <v>0</v>
      </c>
      <c r="AH499" s="113">
        <v>0</v>
      </c>
      <c r="AI499" s="113">
        <v>0</v>
      </c>
      <c r="AJ499" s="113">
        <v>0</v>
      </c>
      <c r="AK499" s="113">
        <v>0</v>
      </c>
      <c r="AL499" s="113">
        <v>0</v>
      </c>
      <c r="AM499" s="113">
        <f t="shared" si="7"/>
        <v>0</v>
      </c>
      <c r="AP499" s="70"/>
    </row>
    <row r="500" spans="1:42" ht="33" customHeight="1">
      <c r="A500" s="87">
        <v>1604</v>
      </c>
      <c r="B500" s="88" t="s">
        <v>1128</v>
      </c>
      <c r="C500" s="115" t="s">
        <v>1397</v>
      </c>
      <c r="D500" s="113">
        <v>0</v>
      </c>
      <c r="E500" s="113">
        <v>0</v>
      </c>
      <c r="F500" s="113">
        <v>0</v>
      </c>
      <c r="G500" s="113">
        <v>0</v>
      </c>
      <c r="H500" s="113">
        <v>0</v>
      </c>
      <c r="I500" s="113">
        <v>0</v>
      </c>
      <c r="J500" s="113">
        <v>0</v>
      </c>
      <c r="K500" s="113">
        <v>0</v>
      </c>
      <c r="L500" s="113">
        <v>0</v>
      </c>
      <c r="M500" s="113">
        <v>0</v>
      </c>
      <c r="N500" s="113">
        <v>0</v>
      </c>
      <c r="O500" s="113">
        <v>0</v>
      </c>
      <c r="P500" s="113">
        <v>0</v>
      </c>
      <c r="Q500" s="113">
        <v>0</v>
      </c>
      <c r="R500" s="113">
        <v>0</v>
      </c>
      <c r="S500" s="113">
        <v>0</v>
      </c>
      <c r="T500" s="113">
        <v>0</v>
      </c>
      <c r="U500" s="113">
        <v>0</v>
      </c>
      <c r="V500" s="113">
        <v>0</v>
      </c>
      <c r="W500" s="113">
        <v>0</v>
      </c>
      <c r="X500" s="113">
        <v>0</v>
      </c>
      <c r="Y500" s="113">
        <v>0</v>
      </c>
      <c r="Z500" s="113">
        <v>0</v>
      </c>
      <c r="AA500" s="113">
        <v>0</v>
      </c>
      <c r="AB500" s="113">
        <v>0</v>
      </c>
      <c r="AC500" s="113">
        <v>0</v>
      </c>
      <c r="AD500" s="113">
        <v>0</v>
      </c>
      <c r="AE500" s="113">
        <v>0</v>
      </c>
      <c r="AF500" s="113">
        <v>0</v>
      </c>
      <c r="AG500" s="113">
        <v>0</v>
      </c>
      <c r="AH500" s="113">
        <v>0</v>
      </c>
      <c r="AI500" s="113">
        <v>0</v>
      </c>
      <c r="AJ500" s="113">
        <v>0</v>
      </c>
      <c r="AK500" s="113">
        <v>0</v>
      </c>
      <c r="AL500" s="113">
        <v>0</v>
      </c>
      <c r="AM500" s="113">
        <f t="shared" si="7"/>
        <v>0</v>
      </c>
      <c r="AP500" s="70"/>
    </row>
    <row r="501" spans="1:42" ht="33" customHeight="1">
      <c r="A501" s="87">
        <v>1605</v>
      </c>
      <c r="B501" s="88" t="s">
        <v>1129</v>
      </c>
      <c r="C501" s="115" t="s">
        <v>1397</v>
      </c>
      <c r="D501" s="113">
        <v>0</v>
      </c>
      <c r="E501" s="113">
        <v>0</v>
      </c>
      <c r="F501" s="113">
        <v>0</v>
      </c>
      <c r="G501" s="113">
        <v>0</v>
      </c>
      <c r="H501" s="113">
        <v>0</v>
      </c>
      <c r="I501" s="113">
        <v>0</v>
      </c>
      <c r="J501" s="113">
        <v>0</v>
      </c>
      <c r="K501" s="113">
        <v>0</v>
      </c>
      <c r="L501" s="113">
        <v>0</v>
      </c>
      <c r="M501" s="113">
        <v>0</v>
      </c>
      <c r="N501" s="113">
        <v>0</v>
      </c>
      <c r="O501" s="113">
        <v>0</v>
      </c>
      <c r="P501" s="113">
        <v>0</v>
      </c>
      <c r="Q501" s="113">
        <v>0</v>
      </c>
      <c r="R501" s="113">
        <v>0</v>
      </c>
      <c r="S501" s="113">
        <v>0</v>
      </c>
      <c r="T501" s="113">
        <v>0</v>
      </c>
      <c r="U501" s="113">
        <v>0</v>
      </c>
      <c r="V501" s="113">
        <v>0</v>
      </c>
      <c r="W501" s="113">
        <v>0</v>
      </c>
      <c r="X501" s="113">
        <v>0</v>
      </c>
      <c r="Y501" s="113">
        <v>0</v>
      </c>
      <c r="Z501" s="113">
        <v>0</v>
      </c>
      <c r="AA501" s="113">
        <v>0</v>
      </c>
      <c r="AB501" s="113">
        <v>0</v>
      </c>
      <c r="AC501" s="113">
        <v>0</v>
      </c>
      <c r="AD501" s="113">
        <v>0</v>
      </c>
      <c r="AE501" s="113">
        <v>0</v>
      </c>
      <c r="AF501" s="113">
        <v>0</v>
      </c>
      <c r="AG501" s="113">
        <v>0</v>
      </c>
      <c r="AH501" s="113">
        <v>0</v>
      </c>
      <c r="AI501" s="113">
        <v>0</v>
      </c>
      <c r="AJ501" s="113">
        <v>0</v>
      </c>
      <c r="AK501" s="113">
        <v>0</v>
      </c>
      <c r="AL501" s="113">
        <v>0</v>
      </c>
      <c r="AM501" s="113">
        <f t="shared" si="7"/>
        <v>0</v>
      </c>
      <c r="AP501" s="70"/>
    </row>
    <row r="502" spans="1:42" ht="33" customHeight="1">
      <c r="A502" s="87">
        <v>1606</v>
      </c>
      <c r="B502" s="88" t="s">
        <v>1130</v>
      </c>
      <c r="C502" s="115" t="s">
        <v>1397</v>
      </c>
      <c r="D502" s="113">
        <v>0</v>
      </c>
      <c r="E502" s="113">
        <v>0</v>
      </c>
      <c r="F502" s="113">
        <v>0</v>
      </c>
      <c r="G502" s="113">
        <v>0</v>
      </c>
      <c r="H502" s="113">
        <v>0</v>
      </c>
      <c r="I502" s="113">
        <v>0</v>
      </c>
      <c r="J502" s="113">
        <v>0</v>
      </c>
      <c r="K502" s="113">
        <v>0</v>
      </c>
      <c r="L502" s="113">
        <v>0</v>
      </c>
      <c r="M502" s="113">
        <v>0</v>
      </c>
      <c r="N502" s="113">
        <v>0</v>
      </c>
      <c r="O502" s="113">
        <v>0</v>
      </c>
      <c r="P502" s="113">
        <v>0</v>
      </c>
      <c r="Q502" s="113">
        <v>0</v>
      </c>
      <c r="R502" s="113">
        <v>0</v>
      </c>
      <c r="S502" s="113">
        <v>0</v>
      </c>
      <c r="T502" s="113">
        <v>0</v>
      </c>
      <c r="U502" s="113">
        <v>0</v>
      </c>
      <c r="V502" s="113">
        <v>0</v>
      </c>
      <c r="W502" s="113">
        <v>0</v>
      </c>
      <c r="X502" s="113">
        <v>0</v>
      </c>
      <c r="Y502" s="113">
        <v>0</v>
      </c>
      <c r="Z502" s="113">
        <v>0</v>
      </c>
      <c r="AA502" s="113">
        <v>0</v>
      </c>
      <c r="AB502" s="113">
        <v>0</v>
      </c>
      <c r="AC502" s="113">
        <v>0</v>
      </c>
      <c r="AD502" s="113">
        <v>0</v>
      </c>
      <c r="AE502" s="113">
        <v>0</v>
      </c>
      <c r="AF502" s="113">
        <v>0</v>
      </c>
      <c r="AG502" s="113">
        <v>0</v>
      </c>
      <c r="AH502" s="113">
        <v>0</v>
      </c>
      <c r="AI502" s="113">
        <v>0</v>
      </c>
      <c r="AJ502" s="113">
        <v>0</v>
      </c>
      <c r="AK502" s="113">
        <v>0</v>
      </c>
      <c r="AL502" s="113">
        <v>0</v>
      </c>
      <c r="AM502" s="113">
        <f t="shared" si="7"/>
        <v>0</v>
      </c>
      <c r="AP502" s="70"/>
    </row>
    <row r="503" spans="1:42" ht="33" customHeight="1">
      <c r="A503" s="87">
        <v>1607</v>
      </c>
      <c r="B503" s="88" t="s">
        <v>1131</v>
      </c>
      <c r="C503" s="115" t="s">
        <v>1397</v>
      </c>
      <c r="D503" s="113">
        <v>0</v>
      </c>
      <c r="E503" s="113">
        <v>0</v>
      </c>
      <c r="F503" s="113">
        <v>0</v>
      </c>
      <c r="G503" s="113">
        <v>0</v>
      </c>
      <c r="H503" s="113">
        <v>0</v>
      </c>
      <c r="I503" s="113">
        <v>0</v>
      </c>
      <c r="J503" s="113">
        <v>0</v>
      </c>
      <c r="K503" s="113">
        <v>0</v>
      </c>
      <c r="L503" s="113">
        <v>0</v>
      </c>
      <c r="M503" s="113">
        <v>0</v>
      </c>
      <c r="N503" s="113">
        <v>0</v>
      </c>
      <c r="O503" s="113">
        <v>0</v>
      </c>
      <c r="P503" s="113">
        <v>0</v>
      </c>
      <c r="Q503" s="113">
        <v>0</v>
      </c>
      <c r="R503" s="113">
        <v>0</v>
      </c>
      <c r="S503" s="113">
        <v>0</v>
      </c>
      <c r="T503" s="113">
        <v>0</v>
      </c>
      <c r="U503" s="113">
        <v>0</v>
      </c>
      <c r="V503" s="113">
        <v>0</v>
      </c>
      <c r="W503" s="113">
        <v>0</v>
      </c>
      <c r="X503" s="113">
        <v>0</v>
      </c>
      <c r="Y503" s="113">
        <v>0</v>
      </c>
      <c r="Z503" s="113">
        <v>0</v>
      </c>
      <c r="AA503" s="113">
        <v>0</v>
      </c>
      <c r="AB503" s="113">
        <v>0</v>
      </c>
      <c r="AC503" s="113">
        <v>0</v>
      </c>
      <c r="AD503" s="113">
        <v>0</v>
      </c>
      <c r="AE503" s="113">
        <v>0</v>
      </c>
      <c r="AF503" s="113">
        <v>0</v>
      </c>
      <c r="AG503" s="113">
        <v>0</v>
      </c>
      <c r="AH503" s="113">
        <v>0</v>
      </c>
      <c r="AI503" s="113">
        <v>0</v>
      </c>
      <c r="AJ503" s="113">
        <v>0</v>
      </c>
      <c r="AK503" s="113">
        <v>0</v>
      </c>
      <c r="AL503" s="113">
        <v>0</v>
      </c>
      <c r="AM503" s="113">
        <f t="shared" si="7"/>
        <v>0</v>
      </c>
      <c r="AP503" s="70"/>
    </row>
    <row r="504" spans="1:42" ht="33" customHeight="1">
      <c r="A504" s="87">
        <v>1608</v>
      </c>
      <c r="B504" s="88" t="s">
        <v>1132</v>
      </c>
      <c r="C504" s="115" t="s">
        <v>1397</v>
      </c>
      <c r="D504" s="113">
        <v>0</v>
      </c>
      <c r="E504" s="113">
        <v>0</v>
      </c>
      <c r="F504" s="113">
        <v>0</v>
      </c>
      <c r="G504" s="113">
        <v>0</v>
      </c>
      <c r="H504" s="113">
        <v>0</v>
      </c>
      <c r="I504" s="113">
        <v>0</v>
      </c>
      <c r="J504" s="113">
        <v>0</v>
      </c>
      <c r="K504" s="113">
        <v>0</v>
      </c>
      <c r="L504" s="113">
        <v>0</v>
      </c>
      <c r="M504" s="113">
        <v>0</v>
      </c>
      <c r="N504" s="113">
        <v>0</v>
      </c>
      <c r="O504" s="113">
        <v>0</v>
      </c>
      <c r="P504" s="113">
        <v>0</v>
      </c>
      <c r="Q504" s="113">
        <v>0</v>
      </c>
      <c r="R504" s="113">
        <v>0</v>
      </c>
      <c r="S504" s="113">
        <v>0</v>
      </c>
      <c r="T504" s="113">
        <v>0</v>
      </c>
      <c r="U504" s="113">
        <v>0</v>
      </c>
      <c r="V504" s="113">
        <v>0</v>
      </c>
      <c r="W504" s="113">
        <v>0</v>
      </c>
      <c r="X504" s="113">
        <v>0</v>
      </c>
      <c r="Y504" s="113">
        <v>0</v>
      </c>
      <c r="Z504" s="113">
        <v>0</v>
      </c>
      <c r="AA504" s="113">
        <v>0</v>
      </c>
      <c r="AB504" s="113">
        <v>0</v>
      </c>
      <c r="AC504" s="113">
        <v>0</v>
      </c>
      <c r="AD504" s="113">
        <v>0</v>
      </c>
      <c r="AE504" s="113">
        <v>0</v>
      </c>
      <c r="AF504" s="113">
        <v>0</v>
      </c>
      <c r="AG504" s="113">
        <v>0</v>
      </c>
      <c r="AH504" s="113">
        <v>0</v>
      </c>
      <c r="AI504" s="113">
        <v>0</v>
      </c>
      <c r="AJ504" s="113">
        <v>0</v>
      </c>
      <c r="AK504" s="113">
        <v>0</v>
      </c>
      <c r="AL504" s="113">
        <v>0</v>
      </c>
      <c r="AM504" s="113">
        <f t="shared" si="7"/>
        <v>0</v>
      </c>
      <c r="AP504" s="70"/>
    </row>
    <row r="505" spans="1:42" ht="33" customHeight="1">
      <c r="A505" s="87">
        <v>1609</v>
      </c>
      <c r="B505" s="88" t="s">
        <v>1133</v>
      </c>
      <c r="C505" s="115" t="s">
        <v>1397</v>
      </c>
      <c r="D505" s="113">
        <v>0</v>
      </c>
      <c r="E505" s="113">
        <v>0</v>
      </c>
      <c r="F505" s="113">
        <v>0</v>
      </c>
      <c r="G505" s="113">
        <v>0</v>
      </c>
      <c r="H505" s="113">
        <v>0</v>
      </c>
      <c r="I505" s="113">
        <v>0</v>
      </c>
      <c r="J505" s="113">
        <v>0</v>
      </c>
      <c r="K505" s="113">
        <v>0</v>
      </c>
      <c r="L505" s="113">
        <v>0</v>
      </c>
      <c r="M505" s="113">
        <v>0</v>
      </c>
      <c r="N505" s="113">
        <v>0</v>
      </c>
      <c r="O505" s="113">
        <v>0</v>
      </c>
      <c r="P505" s="113">
        <v>0</v>
      </c>
      <c r="Q505" s="113">
        <v>0</v>
      </c>
      <c r="R505" s="113">
        <v>0</v>
      </c>
      <c r="S505" s="113">
        <v>0</v>
      </c>
      <c r="T505" s="113">
        <v>0</v>
      </c>
      <c r="U505" s="113">
        <v>0</v>
      </c>
      <c r="V505" s="113">
        <v>0</v>
      </c>
      <c r="W505" s="113">
        <v>0</v>
      </c>
      <c r="X505" s="113">
        <v>0</v>
      </c>
      <c r="Y505" s="113">
        <v>0</v>
      </c>
      <c r="Z505" s="113">
        <v>0</v>
      </c>
      <c r="AA505" s="113">
        <v>0</v>
      </c>
      <c r="AB505" s="113">
        <v>0</v>
      </c>
      <c r="AC505" s="113">
        <v>0</v>
      </c>
      <c r="AD505" s="113">
        <v>0</v>
      </c>
      <c r="AE505" s="113">
        <v>0</v>
      </c>
      <c r="AF505" s="113">
        <v>0</v>
      </c>
      <c r="AG505" s="113">
        <v>0</v>
      </c>
      <c r="AH505" s="113">
        <v>0</v>
      </c>
      <c r="AI505" s="113">
        <v>0</v>
      </c>
      <c r="AJ505" s="113">
        <v>0</v>
      </c>
      <c r="AK505" s="113">
        <v>0</v>
      </c>
      <c r="AL505" s="113">
        <v>0</v>
      </c>
      <c r="AM505" s="113">
        <f t="shared" si="7"/>
        <v>0</v>
      </c>
      <c r="AP505" s="70"/>
    </row>
    <row r="506" spans="1:42" ht="33" customHeight="1">
      <c r="A506" s="87">
        <v>1610</v>
      </c>
      <c r="B506" s="88" t="s">
        <v>1134</v>
      </c>
      <c r="C506" s="115" t="s">
        <v>1397</v>
      </c>
      <c r="D506" s="113">
        <v>0</v>
      </c>
      <c r="E506" s="113">
        <v>0</v>
      </c>
      <c r="F506" s="113">
        <v>0</v>
      </c>
      <c r="G506" s="113">
        <v>0</v>
      </c>
      <c r="H506" s="113">
        <v>0</v>
      </c>
      <c r="I506" s="113">
        <v>0</v>
      </c>
      <c r="J506" s="113">
        <v>0</v>
      </c>
      <c r="K506" s="113">
        <v>0</v>
      </c>
      <c r="L506" s="113">
        <v>0</v>
      </c>
      <c r="M506" s="113">
        <v>0</v>
      </c>
      <c r="N506" s="113">
        <v>0</v>
      </c>
      <c r="O506" s="113">
        <v>0</v>
      </c>
      <c r="P506" s="113">
        <v>0</v>
      </c>
      <c r="Q506" s="113">
        <v>0</v>
      </c>
      <c r="R506" s="113">
        <v>0</v>
      </c>
      <c r="S506" s="113">
        <v>0</v>
      </c>
      <c r="T506" s="113">
        <v>0</v>
      </c>
      <c r="U506" s="113">
        <v>0</v>
      </c>
      <c r="V506" s="113">
        <v>0</v>
      </c>
      <c r="W506" s="113">
        <v>0</v>
      </c>
      <c r="X506" s="113">
        <v>0</v>
      </c>
      <c r="Y506" s="113">
        <v>0</v>
      </c>
      <c r="Z506" s="113">
        <v>0</v>
      </c>
      <c r="AA506" s="113">
        <v>0</v>
      </c>
      <c r="AB506" s="113">
        <v>0</v>
      </c>
      <c r="AC506" s="113">
        <v>0</v>
      </c>
      <c r="AD506" s="113">
        <v>0</v>
      </c>
      <c r="AE506" s="113">
        <v>0</v>
      </c>
      <c r="AF506" s="113">
        <v>0</v>
      </c>
      <c r="AG506" s="113">
        <v>0</v>
      </c>
      <c r="AH506" s="113">
        <v>0</v>
      </c>
      <c r="AI506" s="113">
        <v>0</v>
      </c>
      <c r="AJ506" s="113">
        <v>0</v>
      </c>
      <c r="AK506" s="113">
        <v>0</v>
      </c>
      <c r="AL506" s="113">
        <v>0</v>
      </c>
      <c r="AM506" s="113">
        <f t="shared" si="7"/>
        <v>0</v>
      </c>
      <c r="AP506" s="70"/>
    </row>
    <row r="507" spans="1:42" ht="33" customHeight="1">
      <c r="A507" s="87">
        <v>1611</v>
      </c>
      <c r="B507" s="88" t="s">
        <v>1135</v>
      </c>
      <c r="C507" s="115" t="s">
        <v>1397</v>
      </c>
      <c r="D507" s="113">
        <v>0</v>
      </c>
      <c r="E507" s="113">
        <v>0</v>
      </c>
      <c r="F507" s="113">
        <v>0</v>
      </c>
      <c r="G507" s="113">
        <v>0</v>
      </c>
      <c r="H507" s="113">
        <v>0</v>
      </c>
      <c r="I507" s="113">
        <v>0</v>
      </c>
      <c r="J507" s="113">
        <v>0</v>
      </c>
      <c r="K507" s="113">
        <v>0</v>
      </c>
      <c r="L507" s="113">
        <v>0</v>
      </c>
      <c r="M507" s="113">
        <v>0</v>
      </c>
      <c r="N507" s="113">
        <v>0</v>
      </c>
      <c r="O507" s="113">
        <v>0</v>
      </c>
      <c r="P507" s="113">
        <v>0</v>
      </c>
      <c r="Q507" s="113">
        <v>0</v>
      </c>
      <c r="R507" s="113">
        <v>0</v>
      </c>
      <c r="S507" s="113">
        <v>0</v>
      </c>
      <c r="T507" s="113">
        <v>0</v>
      </c>
      <c r="U507" s="113">
        <v>0</v>
      </c>
      <c r="V507" s="113">
        <v>0</v>
      </c>
      <c r="W507" s="113">
        <v>0</v>
      </c>
      <c r="X507" s="113">
        <v>0</v>
      </c>
      <c r="Y507" s="113">
        <v>0</v>
      </c>
      <c r="Z507" s="113">
        <v>0</v>
      </c>
      <c r="AA507" s="113">
        <v>0</v>
      </c>
      <c r="AB507" s="113">
        <v>0</v>
      </c>
      <c r="AC507" s="113">
        <v>0</v>
      </c>
      <c r="AD507" s="113">
        <v>0</v>
      </c>
      <c r="AE507" s="113">
        <v>0</v>
      </c>
      <c r="AF507" s="113">
        <v>0</v>
      </c>
      <c r="AG507" s="113">
        <v>0</v>
      </c>
      <c r="AH507" s="113">
        <v>0</v>
      </c>
      <c r="AI507" s="113">
        <v>0</v>
      </c>
      <c r="AJ507" s="113">
        <v>0</v>
      </c>
      <c r="AK507" s="113">
        <v>0</v>
      </c>
      <c r="AL507" s="113">
        <v>0</v>
      </c>
      <c r="AM507" s="113">
        <f t="shared" si="7"/>
        <v>0</v>
      </c>
      <c r="AP507" s="70"/>
    </row>
    <row r="508" spans="1:42" ht="33" customHeight="1">
      <c r="A508" s="87">
        <v>1701</v>
      </c>
      <c r="B508" s="88" t="s">
        <v>1136</v>
      </c>
      <c r="C508" s="115" t="s">
        <v>1397</v>
      </c>
      <c r="D508" s="113">
        <v>0</v>
      </c>
      <c r="E508" s="113">
        <v>0</v>
      </c>
      <c r="F508" s="113">
        <v>0</v>
      </c>
      <c r="G508" s="113">
        <v>0</v>
      </c>
      <c r="H508" s="113">
        <v>0</v>
      </c>
      <c r="I508" s="113">
        <v>0</v>
      </c>
      <c r="J508" s="113">
        <v>0</v>
      </c>
      <c r="K508" s="113">
        <v>0</v>
      </c>
      <c r="L508" s="113">
        <v>0</v>
      </c>
      <c r="M508" s="113">
        <v>0</v>
      </c>
      <c r="N508" s="113">
        <v>0</v>
      </c>
      <c r="O508" s="113">
        <v>0</v>
      </c>
      <c r="P508" s="113">
        <v>0</v>
      </c>
      <c r="Q508" s="113">
        <v>0</v>
      </c>
      <c r="R508" s="113">
        <v>0</v>
      </c>
      <c r="S508" s="113">
        <v>0</v>
      </c>
      <c r="T508" s="113">
        <v>0</v>
      </c>
      <c r="U508" s="113">
        <v>0</v>
      </c>
      <c r="V508" s="113">
        <v>0</v>
      </c>
      <c r="W508" s="113">
        <v>0</v>
      </c>
      <c r="X508" s="113">
        <v>0</v>
      </c>
      <c r="Y508" s="113">
        <v>0</v>
      </c>
      <c r="Z508" s="113">
        <v>0</v>
      </c>
      <c r="AA508" s="113">
        <v>0</v>
      </c>
      <c r="AB508" s="113">
        <v>0</v>
      </c>
      <c r="AC508" s="113">
        <v>0</v>
      </c>
      <c r="AD508" s="113">
        <v>0</v>
      </c>
      <c r="AE508" s="113">
        <v>0</v>
      </c>
      <c r="AF508" s="113">
        <v>0</v>
      </c>
      <c r="AG508" s="113">
        <v>0</v>
      </c>
      <c r="AH508" s="113">
        <v>0</v>
      </c>
      <c r="AI508" s="113">
        <v>0</v>
      </c>
      <c r="AJ508" s="113">
        <v>0</v>
      </c>
      <c r="AK508" s="113">
        <v>0</v>
      </c>
      <c r="AL508" s="113">
        <v>0</v>
      </c>
      <c r="AM508" s="113">
        <f t="shared" si="7"/>
        <v>0</v>
      </c>
      <c r="AP508" s="70"/>
    </row>
    <row r="509" spans="1:42" ht="33" customHeight="1">
      <c r="A509" s="87">
        <v>1702</v>
      </c>
      <c r="B509" s="88" t="s">
        <v>1137</v>
      </c>
      <c r="C509" s="115" t="s">
        <v>1397</v>
      </c>
      <c r="D509" s="113">
        <v>0</v>
      </c>
      <c r="E509" s="113">
        <v>0</v>
      </c>
      <c r="F509" s="113">
        <v>0</v>
      </c>
      <c r="G509" s="113">
        <v>0</v>
      </c>
      <c r="H509" s="113">
        <v>0</v>
      </c>
      <c r="I509" s="113">
        <v>0</v>
      </c>
      <c r="J509" s="113">
        <v>0</v>
      </c>
      <c r="K509" s="113">
        <v>0</v>
      </c>
      <c r="L509" s="113">
        <v>0</v>
      </c>
      <c r="M509" s="113">
        <v>0</v>
      </c>
      <c r="N509" s="113">
        <v>0</v>
      </c>
      <c r="O509" s="113">
        <v>0</v>
      </c>
      <c r="P509" s="113">
        <v>0</v>
      </c>
      <c r="Q509" s="113">
        <v>0</v>
      </c>
      <c r="R509" s="113">
        <v>0</v>
      </c>
      <c r="S509" s="113">
        <v>0</v>
      </c>
      <c r="T509" s="113">
        <v>0</v>
      </c>
      <c r="U509" s="113">
        <v>0</v>
      </c>
      <c r="V509" s="113">
        <v>0</v>
      </c>
      <c r="W509" s="113">
        <v>0</v>
      </c>
      <c r="X509" s="113">
        <v>0</v>
      </c>
      <c r="Y509" s="113">
        <v>0</v>
      </c>
      <c r="Z509" s="113">
        <v>0</v>
      </c>
      <c r="AA509" s="113">
        <v>0</v>
      </c>
      <c r="AB509" s="113">
        <v>0</v>
      </c>
      <c r="AC509" s="113">
        <v>0</v>
      </c>
      <c r="AD509" s="113">
        <v>0</v>
      </c>
      <c r="AE509" s="113">
        <v>0</v>
      </c>
      <c r="AF509" s="113">
        <v>0</v>
      </c>
      <c r="AG509" s="113">
        <v>0</v>
      </c>
      <c r="AH509" s="113">
        <v>0</v>
      </c>
      <c r="AI509" s="113">
        <v>0</v>
      </c>
      <c r="AJ509" s="113">
        <v>0</v>
      </c>
      <c r="AK509" s="113">
        <v>0</v>
      </c>
      <c r="AL509" s="113">
        <v>0</v>
      </c>
      <c r="AM509" s="113">
        <f t="shared" si="7"/>
        <v>0</v>
      </c>
      <c r="AP509" s="70"/>
    </row>
    <row r="510" spans="1:42" ht="33" customHeight="1">
      <c r="A510" s="87">
        <v>1703</v>
      </c>
      <c r="B510" s="88" t="s">
        <v>1138</v>
      </c>
      <c r="C510" s="115" t="s">
        <v>1397</v>
      </c>
      <c r="D510" s="113">
        <v>0</v>
      </c>
      <c r="E510" s="113">
        <v>0</v>
      </c>
      <c r="F510" s="113">
        <v>0</v>
      </c>
      <c r="G510" s="113">
        <v>0</v>
      </c>
      <c r="H510" s="113">
        <v>0</v>
      </c>
      <c r="I510" s="113">
        <v>0</v>
      </c>
      <c r="J510" s="113">
        <v>0</v>
      </c>
      <c r="K510" s="113">
        <v>0</v>
      </c>
      <c r="L510" s="113">
        <v>0</v>
      </c>
      <c r="M510" s="113">
        <v>0</v>
      </c>
      <c r="N510" s="113">
        <v>0</v>
      </c>
      <c r="O510" s="113">
        <v>0</v>
      </c>
      <c r="P510" s="113">
        <v>0</v>
      </c>
      <c r="Q510" s="113">
        <v>0</v>
      </c>
      <c r="R510" s="113">
        <v>0</v>
      </c>
      <c r="S510" s="113">
        <v>0</v>
      </c>
      <c r="T510" s="113">
        <v>0</v>
      </c>
      <c r="U510" s="113">
        <v>0</v>
      </c>
      <c r="V510" s="113">
        <v>0</v>
      </c>
      <c r="W510" s="113">
        <v>0</v>
      </c>
      <c r="X510" s="113">
        <v>0</v>
      </c>
      <c r="Y510" s="113">
        <v>0</v>
      </c>
      <c r="Z510" s="113">
        <v>0</v>
      </c>
      <c r="AA510" s="113">
        <v>0</v>
      </c>
      <c r="AB510" s="113">
        <v>0</v>
      </c>
      <c r="AC510" s="113">
        <v>0</v>
      </c>
      <c r="AD510" s="113">
        <v>0</v>
      </c>
      <c r="AE510" s="113">
        <v>0</v>
      </c>
      <c r="AF510" s="113">
        <v>0</v>
      </c>
      <c r="AG510" s="113">
        <v>0</v>
      </c>
      <c r="AH510" s="113">
        <v>0</v>
      </c>
      <c r="AI510" s="113">
        <v>0</v>
      </c>
      <c r="AJ510" s="113">
        <v>0</v>
      </c>
      <c r="AK510" s="113">
        <v>0</v>
      </c>
      <c r="AL510" s="113">
        <v>0</v>
      </c>
      <c r="AM510" s="113">
        <f t="shared" si="7"/>
        <v>0</v>
      </c>
      <c r="AP510" s="70"/>
    </row>
    <row r="511" spans="1:42" ht="33" customHeight="1">
      <c r="A511" s="87">
        <v>1704</v>
      </c>
      <c r="B511" s="88" t="s">
        <v>1139</v>
      </c>
      <c r="C511" s="115" t="s">
        <v>1397</v>
      </c>
      <c r="D511" s="113">
        <v>0</v>
      </c>
      <c r="E511" s="113">
        <v>0</v>
      </c>
      <c r="F511" s="113">
        <v>0</v>
      </c>
      <c r="G511" s="113">
        <v>0</v>
      </c>
      <c r="H511" s="113">
        <v>0</v>
      </c>
      <c r="I511" s="113">
        <v>0</v>
      </c>
      <c r="J511" s="113">
        <v>0</v>
      </c>
      <c r="K511" s="113">
        <v>0</v>
      </c>
      <c r="L511" s="113">
        <v>0</v>
      </c>
      <c r="M511" s="113">
        <v>0</v>
      </c>
      <c r="N511" s="113">
        <v>0</v>
      </c>
      <c r="O511" s="113">
        <v>0</v>
      </c>
      <c r="P511" s="113">
        <v>0</v>
      </c>
      <c r="Q511" s="113">
        <v>0</v>
      </c>
      <c r="R511" s="113">
        <v>0</v>
      </c>
      <c r="S511" s="113">
        <v>0</v>
      </c>
      <c r="T511" s="113">
        <v>0</v>
      </c>
      <c r="U511" s="113">
        <v>0</v>
      </c>
      <c r="V511" s="113">
        <v>0</v>
      </c>
      <c r="W511" s="113">
        <v>0</v>
      </c>
      <c r="X511" s="113">
        <v>0</v>
      </c>
      <c r="Y511" s="113">
        <v>0</v>
      </c>
      <c r="Z511" s="113">
        <v>0</v>
      </c>
      <c r="AA511" s="113">
        <v>0</v>
      </c>
      <c r="AB511" s="113">
        <v>0</v>
      </c>
      <c r="AC511" s="113">
        <v>0</v>
      </c>
      <c r="AD511" s="113">
        <v>0</v>
      </c>
      <c r="AE511" s="113">
        <v>0</v>
      </c>
      <c r="AF511" s="113">
        <v>0</v>
      </c>
      <c r="AG511" s="113">
        <v>0</v>
      </c>
      <c r="AH511" s="113">
        <v>0</v>
      </c>
      <c r="AI511" s="113">
        <v>0</v>
      </c>
      <c r="AJ511" s="113">
        <v>0</v>
      </c>
      <c r="AK511" s="113">
        <v>0</v>
      </c>
      <c r="AL511" s="113">
        <v>0</v>
      </c>
      <c r="AM511" s="113">
        <f t="shared" si="7"/>
        <v>0</v>
      </c>
      <c r="AP511" s="70"/>
    </row>
    <row r="512" spans="1:42" ht="33" customHeight="1">
      <c r="A512" s="87">
        <v>1705</v>
      </c>
      <c r="B512" s="88" t="s">
        <v>1140</v>
      </c>
      <c r="C512" s="115" t="s">
        <v>1397</v>
      </c>
      <c r="D512" s="113">
        <v>0</v>
      </c>
      <c r="E512" s="113">
        <v>0</v>
      </c>
      <c r="F512" s="113">
        <v>0</v>
      </c>
      <c r="G512" s="113">
        <v>0</v>
      </c>
      <c r="H512" s="113">
        <v>0</v>
      </c>
      <c r="I512" s="113">
        <v>0</v>
      </c>
      <c r="J512" s="113">
        <v>0</v>
      </c>
      <c r="K512" s="113">
        <v>0</v>
      </c>
      <c r="L512" s="113">
        <v>0</v>
      </c>
      <c r="M512" s="113">
        <v>0</v>
      </c>
      <c r="N512" s="113">
        <v>0</v>
      </c>
      <c r="O512" s="113">
        <v>0</v>
      </c>
      <c r="P512" s="113">
        <v>0</v>
      </c>
      <c r="Q512" s="113">
        <v>0</v>
      </c>
      <c r="R512" s="113">
        <v>0</v>
      </c>
      <c r="S512" s="113">
        <v>0</v>
      </c>
      <c r="T512" s="113">
        <v>0</v>
      </c>
      <c r="U512" s="113">
        <v>0</v>
      </c>
      <c r="V512" s="113">
        <v>0</v>
      </c>
      <c r="W512" s="113">
        <v>0</v>
      </c>
      <c r="X512" s="113">
        <v>0</v>
      </c>
      <c r="Y512" s="113">
        <v>0</v>
      </c>
      <c r="Z512" s="113">
        <v>0</v>
      </c>
      <c r="AA512" s="113">
        <v>0</v>
      </c>
      <c r="AB512" s="113">
        <v>0</v>
      </c>
      <c r="AC512" s="113">
        <v>0</v>
      </c>
      <c r="AD512" s="113">
        <v>0</v>
      </c>
      <c r="AE512" s="113">
        <v>0</v>
      </c>
      <c r="AF512" s="113">
        <v>0</v>
      </c>
      <c r="AG512" s="113">
        <v>0</v>
      </c>
      <c r="AH512" s="113">
        <v>0</v>
      </c>
      <c r="AI512" s="113">
        <v>0</v>
      </c>
      <c r="AJ512" s="113">
        <v>0</v>
      </c>
      <c r="AK512" s="113">
        <v>0</v>
      </c>
      <c r="AL512" s="113">
        <v>0</v>
      </c>
      <c r="AM512" s="113">
        <f t="shared" si="7"/>
        <v>0</v>
      </c>
      <c r="AP512" s="70"/>
    </row>
    <row r="513" spans="1:42" ht="33" customHeight="1">
      <c r="A513" s="87">
        <v>1706</v>
      </c>
      <c r="B513" s="88" t="s">
        <v>1141</v>
      </c>
      <c r="C513" s="115" t="s">
        <v>1397</v>
      </c>
      <c r="D513" s="113">
        <v>0</v>
      </c>
      <c r="E513" s="113">
        <v>0</v>
      </c>
      <c r="F513" s="113">
        <v>0</v>
      </c>
      <c r="G513" s="113">
        <v>0</v>
      </c>
      <c r="H513" s="113">
        <v>0</v>
      </c>
      <c r="I513" s="113">
        <v>0</v>
      </c>
      <c r="J513" s="113">
        <v>0</v>
      </c>
      <c r="K513" s="113">
        <v>0</v>
      </c>
      <c r="L513" s="113">
        <v>0</v>
      </c>
      <c r="M513" s="113">
        <v>0</v>
      </c>
      <c r="N513" s="113">
        <v>0</v>
      </c>
      <c r="O513" s="113">
        <v>0</v>
      </c>
      <c r="P513" s="113">
        <v>0</v>
      </c>
      <c r="Q513" s="113">
        <v>0</v>
      </c>
      <c r="R513" s="113">
        <v>0</v>
      </c>
      <c r="S513" s="113">
        <v>0</v>
      </c>
      <c r="T513" s="113">
        <v>0</v>
      </c>
      <c r="U513" s="113">
        <v>0</v>
      </c>
      <c r="V513" s="113">
        <v>0</v>
      </c>
      <c r="W513" s="113">
        <v>0</v>
      </c>
      <c r="X513" s="113">
        <v>0</v>
      </c>
      <c r="Y513" s="113">
        <v>0</v>
      </c>
      <c r="Z513" s="113">
        <v>0</v>
      </c>
      <c r="AA513" s="113">
        <v>0</v>
      </c>
      <c r="AB513" s="113">
        <v>0</v>
      </c>
      <c r="AC513" s="113">
        <v>0</v>
      </c>
      <c r="AD513" s="113">
        <v>0</v>
      </c>
      <c r="AE513" s="113">
        <v>0</v>
      </c>
      <c r="AF513" s="113">
        <v>0</v>
      </c>
      <c r="AG513" s="113">
        <v>0</v>
      </c>
      <c r="AH513" s="113">
        <v>0</v>
      </c>
      <c r="AI513" s="113">
        <v>0</v>
      </c>
      <c r="AJ513" s="113">
        <v>0</v>
      </c>
      <c r="AK513" s="113">
        <v>0</v>
      </c>
      <c r="AL513" s="113">
        <v>0</v>
      </c>
      <c r="AM513" s="113">
        <f t="shared" si="7"/>
        <v>0</v>
      </c>
      <c r="AP513" s="70"/>
    </row>
    <row r="514" spans="1:42" ht="33" customHeight="1">
      <c r="A514" s="87">
        <v>1707</v>
      </c>
      <c r="B514" s="88" t="s">
        <v>1142</v>
      </c>
      <c r="C514" s="115" t="s">
        <v>1397</v>
      </c>
      <c r="D514" s="113">
        <v>0</v>
      </c>
      <c r="E514" s="113">
        <v>0</v>
      </c>
      <c r="F514" s="113">
        <v>0</v>
      </c>
      <c r="G514" s="113">
        <v>0</v>
      </c>
      <c r="H514" s="113">
        <v>0</v>
      </c>
      <c r="I514" s="113">
        <v>0</v>
      </c>
      <c r="J514" s="113">
        <v>0</v>
      </c>
      <c r="K514" s="113">
        <v>0</v>
      </c>
      <c r="L514" s="113">
        <v>0</v>
      </c>
      <c r="M514" s="113">
        <v>0</v>
      </c>
      <c r="N514" s="113">
        <v>0</v>
      </c>
      <c r="O514" s="113">
        <v>0</v>
      </c>
      <c r="P514" s="113">
        <v>0</v>
      </c>
      <c r="Q514" s="113">
        <v>0</v>
      </c>
      <c r="R514" s="113">
        <v>0</v>
      </c>
      <c r="S514" s="113">
        <v>0</v>
      </c>
      <c r="T514" s="113">
        <v>0</v>
      </c>
      <c r="U514" s="113">
        <v>0</v>
      </c>
      <c r="V514" s="113">
        <v>0</v>
      </c>
      <c r="W514" s="113">
        <v>0</v>
      </c>
      <c r="X514" s="113">
        <v>0</v>
      </c>
      <c r="Y514" s="113">
        <v>0</v>
      </c>
      <c r="Z514" s="113">
        <v>0</v>
      </c>
      <c r="AA514" s="113">
        <v>0</v>
      </c>
      <c r="AB514" s="113">
        <v>0</v>
      </c>
      <c r="AC514" s="113">
        <v>0</v>
      </c>
      <c r="AD514" s="113">
        <v>0</v>
      </c>
      <c r="AE514" s="113">
        <v>0</v>
      </c>
      <c r="AF514" s="113">
        <v>0</v>
      </c>
      <c r="AG514" s="113">
        <v>0</v>
      </c>
      <c r="AH514" s="113">
        <v>0</v>
      </c>
      <c r="AI514" s="113">
        <v>0</v>
      </c>
      <c r="AJ514" s="113">
        <v>0</v>
      </c>
      <c r="AK514" s="113">
        <v>0</v>
      </c>
      <c r="AL514" s="113">
        <v>0</v>
      </c>
      <c r="AM514" s="113">
        <f t="shared" si="7"/>
        <v>0</v>
      </c>
      <c r="AP514" s="70"/>
    </row>
    <row r="515" spans="1:42" ht="33" customHeight="1">
      <c r="A515" s="87">
        <v>1708</v>
      </c>
      <c r="B515" s="88" t="s">
        <v>1143</v>
      </c>
      <c r="C515" s="115" t="s">
        <v>1397</v>
      </c>
      <c r="D515" s="113">
        <v>0</v>
      </c>
      <c r="E515" s="113">
        <v>0</v>
      </c>
      <c r="F515" s="113">
        <v>0</v>
      </c>
      <c r="G515" s="113">
        <v>0</v>
      </c>
      <c r="H515" s="113">
        <v>0</v>
      </c>
      <c r="I515" s="113">
        <v>0</v>
      </c>
      <c r="J515" s="113">
        <v>0</v>
      </c>
      <c r="K515" s="113">
        <v>0</v>
      </c>
      <c r="L515" s="113">
        <v>0</v>
      </c>
      <c r="M515" s="113">
        <v>0</v>
      </c>
      <c r="N515" s="113">
        <v>0</v>
      </c>
      <c r="O515" s="113">
        <v>0</v>
      </c>
      <c r="P515" s="113">
        <v>0</v>
      </c>
      <c r="Q515" s="113">
        <v>0</v>
      </c>
      <c r="R515" s="113">
        <v>0</v>
      </c>
      <c r="S515" s="113">
        <v>0</v>
      </c>
      <c r="T515" s="113">
        <v>0</v>
      </c>
      <c r="U515" s="113">
        <v>0</v>
      </c>
      <c r="V515" s="113">
        <v>0</v>
      </c>
      <c r="W515" s="113">
        <v>0</v>
      </c>
      <c r="X515" s="113">
        <v>0</v>
      </c>
      <c r="Y515" s="113">
        <v>0</v>
      </c>
      <c r="Z515" s="113">
        <v>0</v>
      </c>
      <c r="AA515" s="113">
        <v>0</v>
      </c>
      <c r="AB515" s="113">
        <v>0</v>
      </c>
      <c r="AC515" s="113">
        <v>0</v>
      </c>
      <c r="AD515" s="113">
        <v>0</v>
      </c>
      <c r="AE515" s="113">
        <v>0</v>
      </c>
      <c r="AF515" s="113">
        <v>0</v>
      </c>
      <c r="AG515" s="113">
        <v>0</v>
      </c>
      <c r="AH515" s="113">
        <v>0</v>
      </c>
      <c r="AI515" s="113">
        <v>0</v>
      </c>
      <c r="AJ515" s="113">
        <v>0</v>
      </c>
      <c r="AK515" s="113">
        <v>0</v>
      </c>
      <c r="AL515" s="113">
        <v>0</v>
      </c>
      <c r="AM515" s="113">
        <f t="shared" si="7"/>
        <v>0</v>
      </c>
      <c r="AP515" s="70"/>
    </row>
    <row r="516" spans="1:42" ht="33" customHeight="1">
      <c r="A516" s="87">
        <v>1709</v>
      </c>
      <c r="B516" s="88" t="s">
        <v>1144</v>
      </c>
      <c r="C516" s="115" t="s">
        <v>1397</v>
      </c>
      <c r="D516" s="113">
        <v>0</v>
      </c>
      <c r="E516" s="113">
        <v>0</v>
      </c>
      <c r="F516" s="113">
        <v>0</v>
      </c>
      <c r="G516" s="113">
        <v>0</v>
      </c>
      <c r="H516" s="113">
        <v>0</v>
      </c>
      <c r="I516" s="113">
        <v>0</v>
      </c>
      <c r="J516" s="113">
        <v>0</v>
      </c>
      <c r="K516" s="113">
        <v>0</v>
      </c>
      <c r="L516" s="113">
        <v>0</v>
      </c>
      <c r="M516" s="113">
        <v>0</v>
      </c>
      <c r="N516" s="113">
        <v>0</v>
      </c>
      <c r="O516" s="113">
        <v>0</v>
      </c>
      <c r="P516" s="113">
        <v>0</v>
      </c>
      <c r="Q516" s="113">
        <v>0</v>
      </c>
      <c r="R516" s="113">
        <v>0</v>
      </c>
      <c r="S516" s="113">
        <v>0</v>
      </c>
      <c r="T516" s="113">
        <v>0</v>
      </c>
      <c r="U516" s="113">
        <v>0</v>
      </c>
      <c r="V516" s="113">
        <v>0</v>
      </c>
      <c r="W516" s="113">
        <v>0</v>
      </c>
      <c r="X516" s="113">
        <v>0</v>
      </c>
      <c r="Y516" s="113">
        <v>0</v>
      </c>
      <c r="Z516" s="113">
        <v>0</v>
      </c>
      <c r="AA516" s="113">
        <v>0</v>
      </c>
      <c r="AB516" s="113">
        <v>0</v>
      </c>
      <c r="AC516" s="113">
        <v>0</v>
      </c>
      <c r="AD516" s="113">
        <v>0</v>
      </c>
      <c r="AE516" s="113">
        <v>0</v>
      </c>
      <c r="AF516" s="113">
        <v>0</v>
      </c>
      <c r="AG516" s="113">
        <v>0</v>
      </c>
      <c r="AH516" s="113">
        <v>0</v>
      </c>
      <c r="AI516" s="113">
        <v>0</v>
      </c>
      <c r="AJ516" s="113">
        <v>0</v>
      </c>
      <c r="AK516" s="113">
        <v>0</v>
      </c>
      <c r="AL516" s="113">
        <v>0</v>
      </c>
      <c r="AM516" s="113">
        <f t="shared" si="7"/>
        <v>0</v>
      </c>
      <c r="AP516" s="70"/>
    </row>
    <row r="517" spans="1:42" ht="33" customHeight="1">
      <c r="A517" s="87">
        <v>1710</v>
      </c>
      <c r="B517" s="88" t="s">
        <v>1145</v>
      </c>
      <c r="C517" s="115" t="s">
        <v>1397</v>
      </c>
      <c r="D517" s="113">
        <v>0</v>
      </c>
      <c r="E517" s="113">
        <v>0</v>
      </c>
      <c r="F517" s="113">
        <v>0</v>
      </c>
      <c r="G517" s="113">
        <v>0</v>
      </c>
      <c r="H517" s="113">
        <v>0</v>
      </c>
      <c r="I517" s="113">
        <v>0</v>
      </c>
      <c r="J517" s="113">
        <v>0</v>
      </c>
      <c r="K517" s="113">
        <v>0</v>
      </c>
      <c r="L517" s="113">
        <v>0</v>
      </c>
      <c r="M517" s="113">
        <v>0</v>
      </c>
      <c r="N517" s="113">
        <v>0</v>
      </c>
      <c r="O517" s="113">
        <v>0</v>
      </c>
      <c r="P517" s="113">
        <v>0</v>
      </c>
      <c r="Q517" s="113">
        <v>0</v>
      </c>
      <c r="R517" s="113">
        <v>0</v>
      </c>
      <c r="S517" s="113">
        <v>0</v>
      </c>
      <c r="T517" s="113">
        <v>0</v>
      </c>
      <c r="U517" s="113">
        <v>0</v>
      </c>
      <c r="V517" s="113">
        <v>0</v>
      </c>
      <c r="W517" s="113">
        <v>0</v>
      </c>
      <c r="X517" s="113">
        <v>0</v>
      </c>
      <c r="Y517" s="113">
        <v>0</v>
      </c>
      <c r="Z517" s="113">
        <v>0</v>
      </c>
      <c r="AA517" s="113">
        <v>0</v>
      </c>
      <c r="AB517" s="113">
        <v>0</v>
      </c>
      <c r="AC517" s="113">
        <v>0</v>
      </c>
      <c r="AD517" s="113">
        <v>0</v>
      </c>
      <c r="AE517" s="113">
        <v>0</v>
      </c>
      <c r="AF517" s="113">
        <v>0</v>
      </c>
      <c r="AG517" s="113">
        <v>0</v>
      </c>
      <c r="AH517" s="113">
        <v>0</v>
      </c>
      <c r="AI517" s="113">
        <v>0</v>
      </c>
      <c r="AJ517" s="113">
        <v>0</v>
      </c>
      <c r="AK517" s="113">
        <v>0</v>
      </c>
      <c r="AL517" s="113">
        <v>0</v>
      </c>
      <c r="AM517" s="113">
        <f t="shared" si="7"/>
        <v>0</v>
      </c>
      <c r="AP517" s="70"/>
    </row>
    <row r="518" spans="1:42" ht="33" customHeight="1">
      <c r="A518" s="87">
        <v>1711</v>
      </c>
      <c r="B518" s="88" t="s">
        <v>1146</v>
      </c>
      <c r="C518" s="115" t="s">
        <v>1397</v>
      </c>
      <c r="D518" s="113">
        <v>0</v>
      </c>
      <c r="E518" s="113">
        <v>0</v>
      </c>
      <c r="F518" s="113">
        <v>0</v>
      </c>
      <c r="G518" s="113">
        <v>0</v>
      </c>
      <c r="H518" s="113">
        <v>0</v>
      </c>
      <c r="I518" s="113">
        <v>0</v>
      </c>
      <c r="J518" s="113">
        <v>0</v>
      </c>
      <c r="K518" s="113">
        <v>0</v>
      </c>
      <c r="L518" s="113">
        <v>0</v>
      </c>
      <c r="M518" s="113">
        <v>0</v>
      </c>
      <c r="N518" s="113">
        <v>0</v>
      </c>
      <c r="O518" s="113">
        <v>0</v>
      </c>
      <c r="P518" s="113">
        <v>0</v>
      </c>
      <c r="Q518" s="113">
        <v>0</v>
      </c>
      <c r="R518" s="113">
        <v>0</v>
      </c>
      <c r="S518" s="113">
        <v>0</v>
      </c>
      <c r="T518" s="113">
        <v>0</v>
      </c>
      <c r="U518" s="113">
        <v>0</v>
      </c>
      <c r="V518" s="113">
        <v>0</v>
      </c>
      <c r="W518" s="113">
        <v>0</v>
      </c>
      <c r="X518" s="113">
        <v>0</v>
      </c>
      <c r="Y518" s="113">
        <v>0</v>
      </c>
      <c r="Z518" s="113">
        <v>0</v>
      </c>
      <c r="AA518" s="113">
        <v>0</v>
      </c>
      <c r="AB518" s="113">
        <v>0</v>
      </c>
      <c r="AC518" s="113">
        <v>0</v>
      </c>
      <c r="AD518" s="113">
        <v>0</v>
      </c>
      <c r="AE518" s="113">
        <v>0</v>
      </c>
      <c r="AF518" s="113">
        <v>0</v>
      </c>
      <c r="AG518" s="113">
        <v>0</v>
      </c>
      <c r="AH518" s="113">
        <v>0</v>
      </c>
      <c r="AI518" s="113">
        <v>0</v>
      </c>
      <c r="AJ518" s="113">
        <v>0</v>
      </c>
      <c r="AK518" s="113">
        <v>0</v>
      </c>
      <c r="AL518" s="113">
        <v>0</v>
      </c>
      <c r="AM518" s="113">
        <f t="shared" si="7"/>
        <v>0</v>
      </c>
      <c r="AP518" s="70"/>
    </row>
    <row r="519" spans="1:42" ht="33" customHeight="1">
      <c r="A519" s="87">
        <v>1712</v>
      </c>
      <c r="B519" s="88" t="s">
        <v>1147</v>
      </c>
      <c r="C519" s="115" t="s">
        <v>1397</v>
      </c>
      <c r="D519" s="113">
        <v>0</v>
      </c>
      <c r="E519" s="113">
        <v>0</v>
      </c>
      <c r="F519" s="113">
        <v>0</v>
      </c>
      <c r="G519" s="113">
        <v>0</v>
      </c>
      <c r="H519" s="113">
        <v>0</v>
      </c>
      <c r="I519" s="113">
        <v>0</v>
      </c>
      <c r="J519" s="113">
        <v>0</v>
      </c>
      <c r="K519" s="113">
        <v>0</v>
      </c>
      <c r="L519" s="113">
        <v>0</v>
      </c>
      <c r="M519" s="113">
        <v>0</v>
      </c>
      <c r="N519" s="113">
        <v>0</v>
      </c>
      <c r="O519" s="113">
        <v>0</v>
      </c>
      <c r="P519" s="113">
        <v>0</v>
      </c>
      <c r="Q519" s="113">
        <v>0</v>
      </c>
      <c r="R519" s="113">
        <v>0</v>
      </c>
      <c r="S519" s="113">
        <v>0</v>
      </c>
      <c r="T519" s="113">
        <v>0</v>
      </c>
      <c r="U519" s="113">
        <v>0</v>
      </c>
      <c r="V519" s="113">
        <v>0</v>
      </c>
      <c r="W519" s="113">
        <v>0</v>
      </c>
      <c r="X519" s="113">
        <v>0</v>
      </c>
      <c r="Y519" s="113">
        <v>0</v>
      </c>
      <c r="Z519" s="113">
        <v>0</v>
      </c>
      <c r="AA519" s="113">
        <v>0</v>
      </c>
      <c r="AB519" s="113">
        <v>0</v>
      </c>
      <c r="AC519" s="113">
        <v>0</v>
      </c>
      <c r="AD519" s="113">
        <v>0</v>
      </c>
      <c r="AE519" s="113">
        <v>0</v>
      </c>
      <c r="AF519" s="113">
        <v>0</v>
      </c>
      <c r="AG519" s="113">
        <v>0</v>
      </c>
      <c r="AH519" s="113">
        <v>0</v>
      </c>
      <c r="AI519" s="113">
        <v>0</v>
      </c>
      <c r="AJ519" s="113">
        <v>0</v>
      </c>
      <c r="AK519" s="113">
        <v>0</v>
      </c>
      <c r="AL519" s="113">
        <v>0</v>
      </c>
      <c r="AM519" s="113">
        <f t="shared" si="7"/>
        <v>0</v>
      </c>
      <c r="AP519" s="70"/>
    </row>
    <row r="520" spans="1:42" ht="33" customHeight="1">
      <c r="A520" s="87">
        <v>1713</v>
      </c>
      <c r="B520" s="88" t="s">
        <v>1148</v>
      </c>
      <c r="C520" s="115" t="s">
        <v>1397</v>
      </c>
      <c r="D520" s="113">
        <v>0</v>
      </c>
      <c r="E520" s="113">
        <v>0</v>
      </c>
      <c r="F520" s="113">
        <v>0</v>
      </c>
      <c r="G520" s="113">
        <v>0</v>
      </c>
      <c r="H520" s="113">
        <v>0</v>
      </c>
      <c r="I520" s="113">
        <v>0</v>
      </c>
      <c r="J520" s="113">
        <v>0</v>
      </c>
      <c r="K520" s="113">
        <v>0</v>
      </c>
      <c r="L520" s="113">
        <v>0</v>
      </c>
      <c r="M520" s="113">
        <v>0</v>
      </c>
      <c r="N520" s="113">
        <v>0</v>
      </c>
      <c r="O520" s="113">
        <v>0</v>
      </c>
      <c r="P520" s="113">
        <v>0</v>
      </c>
      <c r="Q520" s="113">
        <v>0</v>
      </c>
      <c r="R520" s="113">
        <v>0</v>
      </c>
      <c r="S520" s="113">
        <v>0</v>
      </c>
      <c r="T520" s="113">
        <v>0</v>
      </c>
      <c r="U520" s="113">
        <v>0</v>
      </c>
      <c r="V520" s="113">
        <v>0</v>
      </c>
      <c r="W520" s="113">
        <v>0</v>
      </c>
      <c r="X520" s="113">
        <v>0</v>
      </c>
      <c r="Y520" s="113">
        <v>0</v>
      </c>
      <c r="Z520" s="113">
        <v>0</v>
      </c>
      <c r="AA520" s="113">
        <v>0</v>
      </c>
      <c r="AB520" s="113">
        <v>0</v>
      </c>
      <c r="AC520" s="113">
        <v>0</v>
      </c>
      <c r="AD520" s="113">
        <v>0</v>
      </c>
      <c r="AE520" s="113">
        <v>0</v>
      </c>
      <c r="AF520" s="113">
        <v>0</v>
      </c>
      <c r="AG520" s="113">
        <v>0</v>
      </c>
      <c r="AH520" s="113">
        <v>0</v>
      </c>
      <c r="AI520" s="113">
        <v>0</v>
      </c>
      <c r="AJ520" s="113">
        <v>0</v>
      </c>
      <c r="AK520" s="113">
        <v>0</v>
      </c>
      <c r="AL520" s="113">
        <v>0</v>
      </c>
      <c r="AM520" s="113">
        <f t="shared" si="7"/>
        <v>0</v>
      </c>
      <c r="AP520" s="70"/>
    </row>
    <row r="521" spans="1:42" ht="33" customHeight="1">
      <c r="A521" s="87">
        <v>1714</v>
      </c>
      <c r="B521" s="88" t="s">
        <v>1149</v>
      </c>
      <c r="C521" s="115" t="s">
        <v>1397</v>
      </c>
      <c r="D521" s="113">
        <v>0</v>
      </c>
      <c r="E521" s="113">
        <v>0</v>
      </c>
      <c r="F521" s="113">
        <v>0</v>
      </c>
      <c r="G521" s="113">
        <v>0</v>
      </c>
      <c r="H521" s="113">
        <v>0</v>
      </c>
      <c r="I521" s="113">
        <v>0</v>
      </c>
      <c r="J521" s="113">
        <v>0</v>
      </c>
      <c r="K521" s="113">
        <v>0</v>
      </c>
      <c r="L521" s="113">
        <v>0</v>
      </c>
      <c r="M521" s="113">
        <v>0</v>
      </c>
      <c r="N521" s="113">
        <v>0</v>
      </c>
      <c r="O521" s="113">
        <v>0</v>
      </c>
      <c r="P521" s="113">
        <v>0</v>
      </c>
      <c r="Q521" s="113">
        <v>0</v>
      </c>
      <c r="R521" s="113">
        <v>0</v>
      </c>
      <c r="S521" s="113">
        <v>0</v>
      </c>
      <c r="T521" s="113">
        <v>0</v>
      </c>
      <c r="U521" s="113">
        <v>0</v>
      </c>
      <c r="V521" s="113">
        <v>0</v>
      </c>
      <c r="W521" s="113">
        <v>0</v>
      </c>
      <c r="X521" s="113">
        <v>0</v>
      </c>
      <c r="Y521" s="113">
        <v>0</v>
      </c>
      <c r="Z521" s="113">
        <v>0</v>
      </c>
      <c r="AA521" s="113">
        <v>0</v>
      </c>
      <c r="AB521" s="113">
        <v>0</v>
      </c>
      <c r="AC521" s="113">
        <v>0</v>
      </c>
      <c r="AD521" s="113">
        <v>0</v>
      </c>
      <c r="AE521" s="113">
        <v>0</v>
      </c>
      <c r="AF521" s="113">
        <v>0</v>
      </c>
      <c r="AG521" s="113">
        <v>0</v>
      </c>
      <c r="AH521" s="113">
        <v>0</v>
      </c>
      <c r="AI521" s="113">
        <v>0</v>
      </c>
      <c r="AJ521" s="113">
        <v>0</v>
      </c>
      <c r="AK521" s="113">
        <v>0</v>
      </c>
      <c r="AL521" s="113">
        <v>0</v>
      </c>
      <c r="AM521" s="113">
        <f t="shared" si="7"/>
        <v>0</v>
      </c>
      <c r="AP521" s="70"/>
    </row>
    <row r="522" spans="1:42" ht="33" customHeight="1">
      <c r="A522" s="87">
        <v>1715</v>
      </c>
      <c r="B522" s="88" t="s">
        <v>1150</v>
      </c>
      <c r="C522" s="115" t="s">
        <v>1397</v>
      </c>
      <c r="D522" s="113">
        <v>0</v>
      </c>
      <c r="E522" s="113">
        <v>0</v>
      </c>
      <c r="F522" s="113">
        <v>0</v>
      </c>
      <c r="G522" s="113">
        <v>0</v>
      </c>
      <c r="H522" s="113">
        <v>0</v>
      </c>
      <c r="I522" s="113">
        <v>0</v>
      </c>
      <c r="J522" s="113">
        <v>0</v>
      </c>
      <c r="K522" s="113">
        <v>0</v>
      </c>
      <c r="L522" s="113">
        <v>0</v>
      </c>
      <c r="M522" s="113">
        <v>0</v>
      </c>
      <c r="N522" s="113">
        <v>0</v>
      </c>
      <c r="O522" s="113">
        <v>0</v>
      </c>
      <c r="P522" s="113">
        <v>0</v>
      </c>
      <c r="Q522" s="113">
        <v>0</v>
      </c>
      <c r="R522" s="113">
        <v>0</v>
      </c>
      <c r="S522" s="113">
        <v>0</v>
      </c>
      <c r="T522" s="113">
        <v>0</v>
      </c>
      <c r="U522" s="113">
        <v>0</v>
      </c>
      <c r="V522" s="113">
        <v>0</v>
      </c>
      <c r="W522" s="113">
        <v>0</v>
      </c>
      <c r="X522" s="113">
        <v>0</v>
      </c>
      <c r="Y522" s="113">
        <v>0</v>
      </c>
      <c r="Z522" s="113">
        <v>0</v>
      </c>
      <c r="AA522" s="113">
        <v>0</v>
      </c>
      <c r="AB522" s="113">
        <v>0</v>
      </c>
      <c r="AC522" s="113">
        <v>0</v>
      </c>
      <c r="AD522" s="113">
        <v>0</v>
      </c>
      <c r="AE522" s="113">
        <v>0</v>
      </c>
      <c r="AF522" s="113">
        <v>0</v>
      </c>
      <c r="AG522" s="113">
        <v>0</v>
      </c>
      <c r="AH522" s="113">
        <v>0</v>
      </c>
      <c r="AI522" s="113">
        <v>0</v>
      </c>
      <c r="AJ522" s="113">
        <v>0</v>
      </c>
      <c r="AK522" s="113">
        <v>0</v>
      </c>
      <c r="AL522" s="113">
        <v>0</v>
      </c>
      <c r="AM522" s="113">
        <f t="shared" si="7"/>
        <v>0</v>
      </c>
      <c r="AP522" s="70"/>
    </row>
    <row r="523" spans="1:42" ht="33" customHeight="1">
      <c r="A523" s="87">
        <v>1716</v>
      </c>
      <c r="B523" s="88" t="s">
        <v>1151</v>
      </c>
      <c r="C523" s="115" t="s">
        <v>1397</v>
      </c>
      <c r="D523" s="113">
        <v>0</v>
      </c>
      <c r="E523" s="113">
        <v>0</v>
      </c>
      <c r="F523" s="113">
        <v>0</v>
      </c>
      <c r="G523" s="113">
        <v>0</v>
      </c>
      <c r="H523" s="113">
        <v>0</v>
      </c>
      <c r="I523" s="113">
        <v>0</v>
      </c>
      <c r="J523" s="113">
        <v>0</v>
      </c>
      <c r="K523" s="113">
        <v>0</v>
      </c>
      <c r="L523" s="113">
        <v>0</v>
      </c>
      <c r="M523" s="113">
        <v>0</v>
      </c>
      <c r="N523" s="113">
        <v>0</v>
      </c>
      <c r="O523" s="113">
        <v>0</v>
      </c>
      <c r="P523" s="113">
        <v>0</v>
      </c>
      <c r="Q523" s="113">
        <v>0</v>
      </c>
      <c r="R523" s="113">
        <v>0</v>
      </c>
      <c r="S523" s="113">
        <v>0</v>
      </c>
      <c r="T523" s="113">
        <v>0</v>
      </c>
      <c r="U523" s="113">
        <v>0</v>
      </c>
      <c r="V523" s="113">
        <v>0</v>
      </c>
      <c r="W523" s="113">
        <v>0</v>
      </c>
      <c r="X523" s="113">
        <v>0</v>
      </c>
      <c r="Y523" s="113">
        <v>0</v>
      </c>
      <c r="Z523" s="113">
        <v>0</v>
      </c>
      <c r="AA523" s="113">
        <v>0</v>
      </c>
      <c r="AB523" s="113">
        <v>0</v>
      </c>
      <c r="AC523" s="113">
        <v>0</v>
      </c>
      <c r="AD523" s="113">
        <v>0</v>
      </c>
      <c r="AE523" s="113">
        <v>0</v>
      </c>
      <c r="AF523" s="113">
        <v>0</v>
      </c>
      <c r="AG523" s="113">
        <v>0</v>
      </c>
      <c r="AH523" s="113">
        <v>0</v>
      </c>
      <c r="AI523" s="113">
        <v>0</v>
      </c>
      <c r="AJ523" s="113">
        <v>0</v>
      </c>
      <c r="AK523" s="113">
        <v>0</v>
      </c>
      <c r="AL523" s="113">
        <v>0</v>
      </c>
      <c r="AM523" s="113">
        <f t="shared" ref="AM523:AM586" si="8">SUM(D523:AL523)</f>
        <v>0</v>
      </c>
      <c r="AP523" s="70"/>
    </row>
    <row r="524" spans="1:42" ht="33" customHeight="1">
      <c r="A524" s="87">
        <v>1717</v>
      </c>
      <c r="B524" s="88" t="s">
        <v>1152</v>
      </c>
      <c r="C524" s="115" t="s">
        <v>1397</v>
      </c>
      <c r="D524" s="113">
        <v>0</v>
      </c>
      <c r="E524" s="113">
        <v>0</v>
      </c>
      <c r="F524" s="113">
        <v>0</v>
      </c>
      <c r="G524" s="113">
        <v>0</v>
      </c>
      <c r="H524" s="113">
        <v>0</v>
      </c>
      <c r="I524" s="113">
        <v>0</v>
      </c>
      <c r="J524" s="113">
        <v>0</v>
      </c>
      <c r="K524" s="113">
        <v>0</v>
      </c>
      <c r="L524" s="113">
        <v>0</v>
      </c>
      <c r="M524" s="113">
        <v>0</v>
      </c>
      <c r="N524" s="113">
        <v>0</v>
      </c>
      <c r="O524" s="113">
        <v>0</v>
      </c>
      <c r="P524" s="113">
        <v>0</v>
      </c>
      <c r="Q524" s="113">
        <v>0</v>
      </c>
      <c r="R524" s="113">
        <v>0</v>
      </c>
      <c r="S524" s="113">
        <v>0</v>
      </c>
      <c r="T524" s="113">
        <v>0</v>
      </c>
      <c r="U524" s="113">
        <v>0</v>
      </c>
      <c r="V524" s="113">
        <v>0</v>
      </c>
      <c r="W524" s="113">
        <v>0</v>
      </c>
      <c r="X524" s="113">
        <v>0</v>
      </c>
      <c r="Y524" s="113">
        <v>0</v>
      </c>
      <c r="Z524" s="113">
        <v>0</v>
      </c>
      <c r="AA524" s="113">
        <v>0</v>
      </c>
      <c r="AB524" s="113">
        <v>0</v>
      </c>
      <c r="AC524" s="113">
        <v>0</v>
      </c>
      <c r="AD524" s="113">
        <v>0</v>
      </c>
      <c r="AE524" s="113">
        <v>0</v>
      </c>
      <c r="AF524" s="113">
        <v>0</v>
      </c>
      <c r="AG524" s="113">
        <v>0</v>
      </c>
      <c r="AH524" s="113">
        <v>0</v>
      </c>
      <c r="AI524" s="113">
        <v>0</v>
      </c>
      <c r="AJ524" s="113">
        <v>0</v>
      </c>
      <c r="AK524" s="113">
        <v>0</v>
      </c>
      <c r="AL524" s="113">
        <v>0</v>
      </c>
      <c r="AM524" s="113">
        <f t="shared" si="8"/>
        <v>0</v>
      </c>
      <c r="AP524" s="70"/>
    </row>
    <row r="525" spans="1:42" ht="33" customHeight="1">
      <c r="A525" s="87">
        <v>1718</v>
      </c>
      <c r="B525" s="88" t="s">
        <v>1153</v>
      </c>
      <c r="C525" s="115" t="s">
        <v>1397</v>
      </c>
      <c r="D525" s="113">
        <v>0</v>
      </c>
      <c r="E525" s="113">
        <v>0</v>
      </c>
      <c r="F525" s="113">
        <v>0</v>
      </c>
      <c r="G525" s="113">
        <v>0</v>
      </c>
      <c r="H525" s="113">
        <v>0</v>
      </c>
      <c r="I525" s="113">
        <v>0</v>
      </c>
      <c r="J525" s="113">
        <v>0</v>
      </c>
      <c r="K525" s="113">
        <v>0</v>
      </c>
      <c r="L525" s="113">
        <v>0</v>
      </c>
      <c r="M525" s="113">
        <v>0</v>
      </c>
      <c r="N525" s="113">
        <v>0</v>
      </c>
      <c r="O525" s="113">
        <v>0</v>
      </c>
      <c r="P525" s="113">
        <v>0</v>
      </c>
      <c r="Q525" s="113">
        <v>0</v>
      </c>
      <c r="R525" s="113">
        <v>0</v>
      </c>
      <c r="S525" s="113">
        <v>0</v>
      </c>
      <c r="T525" s="113">
        <v>0</v>
      </c>
      <c r="U525" s="113">
        <v>0</v>
      </c>
      <c r="V525" s="113">
        <v>0</v>
      </c>
      <c r="W525" s="113">
        <v>0</v>
      </c>
      <c r="X525" s="113">
        <v>0</v>
      </c>
      <c r="Y525" s="113">
        <v>0</v>
      </c>
      <c r="Z525" s="113">
        <v>0</v>
      </c>
      <c r="AA525" s="113">
        <v>0</v>
      </c>
      <c r="AB525" s="113">
        <v>0</v>
      </c>
      <c r="AC525" s="113">
        <v>0</v>
      </c>
      <c r="AD525" s="113">
        <v>0</v>
      </c>
      <c r="AE525" s="113">
        <v>0</v>
      </c>
      <c r="AF525" s="113">
        <v>0</v>
      </c>
      <c r="AG525" s="113">
        <v>0</v>
      </c>
      <c r="AH525" s="113">
        <v>0</v>
      </c>
      <c r="AI525" s="113">
        <v>0</v>
      </c>
      <c r="AJ525" s="113">
        <v>0</v>
      </c>
      <c r="AK525" s="113">
        <v>0</v>
      </c>
      <c r="AL525" s="113">
        <v>0</v>
      </c>
      <c r="AM525" s="113">
        <f t="shared" si="8"/>
        <v>0</v>
      </c>
      <c r="AP525" s="70"/>
    </row>
    <row r="526" spans="1:42" ht="33" customHeight="1">
      <c r="A526" s="87">
        <v>1719</v>
      </c>
      <c r="B526" s="88" t="s">
        <v>1154</v>
      </c>
      <c r="C526" s="115" t="s">
        <v>1397</v>
      </c>
      <c r="D526" s="113">
        <v>0</v>
      </c>
      <c r="E526" s="113">
        <v>0</v>
      </c>
      <c r="F526" s="113">
        <v>0</v>
      </c>
      <c r="G526" s="113">
        <v>0</v>
      </c>
      <c r="H526" s="113">
        <v>0</v>
      </c>
      <c r="I526" s="113">
        <v>0</v>
      </c>
      <c r="J526" s="113">
        <v>0</v>
      </c>
      <c r="K526" s="113">
        <v>0</v>
      </c>
      <c r="L526" s="113">
        <v>0</v>
      </c>
      <c r="M526" s="113">
        <v>0</v>
      </c>
      <c r="N526" s="113">
        <v>0</v>
      </c>
      <c r="O526" s="113">
        <v>0</v>
      </c>
      <c r="P526" s="113">
        <v>0</v>
      </c>
      <c r="Q526" s="113">
        <v>0</v>
      </c>
      <c r="R526" s="113">
        <v>0</v>
      </c>
      <c r="S526" s="113">
        <v>0</v>
      </c>
      <c r="T526" s="113">
        <v>0</v>
      </c>
      <c r="U526" s="113">
        <v>0</v>
      </c>
      <c r="V526" s="113">
        <v>0</v>
      </c>
      <c r="W526" s="113">
        <v>0</v>
      </c>
      <c r="X526" s="113">
        <v>0</v>
      </c>
      <c r="Y526" s="113">
        <v>0</v>
      </c>
      <c r="Z526" s="113">
        <v>0</v>
      </c>
      <c r="AA526" s="113">
        <v>0</v>
      </c>
      <c r="AB526" s="113">
        <v>0</v>
      </c>
      <c r="AC526" s="113">
        <v>0</v>
      </c>
      <c r="AD526" s="113">
        <v>0</v>
      </c>
      <c r="AE526" s="113">
        <v>0</v>
      </c>
      <c r="AF526" s="113">
        <v>0</v>
      </c>
      <c r="AG526" s="113">
        <v>0</v>
      </c>
      <c r="AH526" s="113">
        <v>0</v>
      </c>
      <c r="AI526" s="113">
        <v>0</v>
      </c>
      <c r="AJ526" s="113">
        <v>0</v>
      </c>
      <c r="AK526" s="113">
        <v>0</v>
      </c>
      <c r="AL526" s="113">
        <v>0</v>
      </c>
      <c r="AM526" s="113">
        <f t="shared" si="8"/>
        <v>0</v>
      </c>
      <c r="AP526" s="70"/>
    </row>
    <row r="527" spans="1:42" ht="33" customHeight="1">
      <c r="A527" s="87">
        <v>1720</v>
      </c>
      <c r="B527" s="88" t="s">
        <v>1155</v>
      </c>
      <c r="C527" s="115" t="s">
        <v>1397</v>
      </c>
      <c r="D527" s="113">
        <v>0</v>
      </c>
      <c r="E527" s="113">
        <v>0</v>
      </c>
      <c r="F527" s="113">
        <v>0</v>
      </c>
      <c r="G527" s="113">
        <v>0</v>
      </c>
      <c r="H527" s="113">
        <v>0</v>
      </c>
      <c r="I527" s="113">
        <v>0</v>
      </c>
      <c r="J527" s="113">
        <v>0</v>
      </c>
      <c r="K527" s="113">
        <v>0</v>
      </c>
      <c r="L527" s="113">
        <v>0</v>
      </c>
      <c r="M527" s="113">
        <v>0</v>
      </c>
      <c r="N527" s="113">
        <v>0</v>
      </c>
      <c r="O527" s="113">
        <v>0</v>
      </c>
      <c r="P527" s="113">
        <v>0</v>
      </c>
      <c r="Q527" s="113">
        <v>0</v>
      </c>
      <c r="R527" s="113">
        <v>0</v>
      </c>
      <c r="S527" s="113">
        <v>0</v>
      </c>
      <c r="T527" s="113">
        <v>0</v>
      </c>
      <c r="U527" s="113">
        <v>0</v>
      </c>
      <c r="V527" s="113">
        <v>0</v>
      </c>
      <c r="W527" s="113">
        <v>0</v>
      </c>
      <c r="X527" s="113">
        <v>0</v>
      </c>
      <c r="Y527" s="113">
        <v>0</v>
      </c>
      <c r="Z527" s="113">
        <v>0</v>
      </c>
      <c r="AA527" s="113">
        <v>0</v>
      </c>
      <c r="AB527" s="113">
        <v>0</v>
      </c>
      <c r="AC527" s="113">
        <v>0</v>
      </c>
      <c r="AD527" s="113">
        <v>0</v>
      </c>
      <c r="AE527" s="113">
        <v>0</v>
      </c>
      <c r="AF527" s="113">
        <v>0</v>
      </c>
      <c r="AG527" s="113">
        <v>0</v>
      </c>
      <c r="AH527" s="113">
        <v>0</v>
      </c>
      <c r="AI527" s="113">
        <v>0</v>
      </c>
      <c r="AJ527" s="113">
        <v>0</v>
      </c>
      <c r="AK527" s="113">
        <v>0</v>
      </c>
      <c r="AL527" s="113">
        <v>0</v>
      </c>
      <c r="AM527" s="113">
        <f t="shared" si="8"/>
        <v>0</v>
      </c>
      <c r="AP527" s="70"/>
    </row>
    <row r="528" spans="1:42" ht="33" customHeight="1">
      <c r="A528" s="87">
        <v>1721</v>
      </c>
      <c r="B528" s="88" t="s">
        <v>1156</v>
      </c>
      <c r="C528" s="115" t="s">
        <v>1397</v>
      </c>
      <c r="D528" s="113">
        <v>0</v>
      </c>
      <c r="E528" s="113">
        <v>0</v>
      </c>
      <c r="F528" s="113">
        <v>0</v>
      </c>
      <c r="G528" s="113">
        <v>0</v>
      </c>
      <c r="H528" s="113">
        <v>0</v>
      </c>
      <c r="I528" s="113">
        <v>0</v>
      </c>
      <c r="J528" s="113">
        <v>0</v>
      </c>
      <c r="K528" s="113">
        <v>0</v>
      </c>
      <c r="L528" s="113">
        <v>0</v>
      </c>
      <c r="M528" s="113">
        <v>0</v>
      </c>
      <c r="N528" s="113">
        <v>0</v>
      </c>
      <c r="O528" s="113">
        <v>0</v>
      </c>
      <c r="P528" s="113">
        <v>0</v>
      </c>
      <c r="Q528" s="113">
        <v>0</v>
      </c>
      <c r="R528" s="113">
        <v>0</v>
      </c>
      <c r="S528" s="113">
        <v>0</v>
      </c>
      <c r="T528" s="113">
        <v>0</v>
      </c>
      <c r="U528" s="113">
        <v>0</v>
      </c>
      <c r="V528" s="113">
        <v>0</v>
      </c>
      <c r="W528" s="113">
        <v>0</v>
      </c>
      <c r="X528" s="113">
        <v>0</v>
      </c>
      <c r="Y528" s="113">
        <v>0</v>
      </c>
      <c r="Z528" s="113">
        <v>0</v>
      </c>
      <c r="AA528" s="113">
        <v>0</v>
      </c>
      <c r="AB528" s="113">
        <v>0</v>
      </c>
      <c r="AC528" s="113">
        <v>0</v>
      </c>
      <c r="AD528" s="113">
        <v>0</v>
      </c>
      <c r="AE528" s="113">
        <v>0</v>
      </c>
      <c r="AF528" s="113">
        <v>0</v>
      </c>
      <c r="AG528" s="113">
        <v>0</v>
      </c>
      <c r="AH528" s="113">
        <v>0</v>
      </c>
      <c r="AI528" s="113">
        <v>0</v>
      </c>
      <c r="AJ528" s="113">
        <v>0</v>
      </c>
      <c r="AK528" s="113">
        <v>0</v>
      </c>
      <c r="AL528" s="113">
        <v>0</v>
      </c>
      <c r="AM528" s="113">
        <f t="shared" si="8"/>
        <v>0</v>
      </c>
      <c r="AP528" s="70"/>
    </row>
    <row r="529" spans="1:42" ht="33" customHeight="1">
      <c r="A529" s="87">
        <v>1722</v>
      </c>
      <c r="B529" s="88" t="s">
        <v>1157</v>
      </c>
      <c r="C529" s="115" t="s">
        <v>1397</v>
      </c>
      <c r="D529" s="113">
        <v>0</v>
      </c>
      <c r="E529" s="113">
        <v>0</v>
      </c>
      <c r="F529" s="113">
        <v>0</v>
      </c>
      <c r="G529" s="113">
        <v>0</v>
      </c>
      <c r="H529" s="113">
        <v>0</v>
      </c>
      <c r="I529" s="113">
        <v>0</v>
      </c>
      <c r="J529" s="113">
        <v>0</v>
      </c>
      <c r="K529" s="113">
        <v>0</v>
      </c>
      <c r="L529" s="113">
        <v>0</v>
      </c>
      <c r="M529" s="113">
        <v>0</v>
      </c>
      <c r="N529" s="113">
        <v>0</v>
      </c>
      <c r="O529" s="113">
        <v>0</v>
      </c>
      <c r="P529" s="113">
        <v>0</v>
      </c>
      <c r="Q529" s="113">
        <v>0</v>
      </c>
      <c r="R529" s="113">
        <v>0</v>
      </c>
      <c r="S529" s="113">
        <v>0</v>
      </c>
      <c r="T529" s="113">
        <v>0</v>
      </c>
      <c r="U529" s="113">
        <v>0</v>
      </c>
      <c r="V529" s="113">
        <v>0</v>
      </c>
      <c r="W529" s="113">
        <v>0</v>
      </c>
      <c r="X529" s="113">
        <v>0</v>
      </c>
      <c r="Y529" s="113">
        <v>0</v>
      </c>
      <c r="Z529" s="113">
        <v>0</v>
      </c>
      <c r="AA529" s="113">
        <v>0</v>
      </c>
      <c r="AB529" s="113">
        <v>0</v>
      </c>
      <c r="AC529" s="113">
        <v>0</v>
      </c>
      <c r="AD529" s="113">
        <v>0</v>
      </c>
      <c r="AE529" s="113">
        <v>0</v>
      </c>
      <c r="AF529" s="113">
        <v>0</v>
      </c>
      <c r="AG529" s="113">
        <v>0</v>
      </c>
      <c r="AH529" s="113">
        <v>0</v>
      </c>
      <c r="AI529" s="113">
        <v>0</v>
      </c>
      <c r="AJ529" s="113">
        <v>0</v>
      </c>
      <c r="AK529" s="113">
        <v>0</v>
      </c>
      <c r="AL529" s="113">
        <v>0</v>
      </c>
      <c r="AM529" s="113">
        <f t="shared" si="8"/>
        <v>0</v>
      </c>
      <c r="AP529" s="70"/>
    </row>
    <row r="530" spans="1:42" ht="33" customHeight="1">
      <c r="A530" s="87">
        <v>1723</v>
      </c>
      <c r="B530" s="88" t="s">
        <v>1158</v>
      </c>
      <c r="C530" s="115" t="s">
        <v>1397</v>
      </c>
      <c r="D530" s="113">
        <v>0</v>
      </c>
      <c r="E530" s="113">
        <v>0</v>
      </c>
      <c r="F530" s="113">
        <v>0</v>
      </c>
      <c r="G530" s="113">
        <v>0</v>
      </c>
      <c r="H530" s="113">
        <v>0</v>
      </c>
      <c r="I530" s="113">
        <v>0</v>
      </c>
      <c r="J530" s="113">
        <v>0</v>
      </c>
      <c r="K530" s="113">
        <v>0</v>
      </c>
      <c r="L530" s="113">
        <v>0</v>
      </c>
      <c r="M530" s="113">
        <v>0</v>
      </c>
      <c r="N530" s="113">
        <v>0</v>
      </c>
      <c r="O530" s="113">
        <v>0</v>
      </c>
      <c r="P530" s="113">
        <v>0</v>
      </c>
      <c r="Q530" s="113">
        <v>0</v>
      </c>
      <c r="R530" s="113">
        <v>0</v>
      </c>
      <c r="S530" s="113">
        <v>0</v>
      </c>
      <c r="T530" s="113">
        <v>0</v>
      </c>
      <c r="U530" s="113">
        <v>0</v>
      </c>
      <c r="V530" s="113">
        <v>0</v>
      </c>
      <c r="W530" s="113">
        <v>0</v>
      </c>
      <c r="X530" s="113">
        <v>0</v>
      </c>
      <c r="Y530" s="113">
        <v>0</v>
      </c>
      <c r="Z530" s="113">
        <v>0</v>
      </c>
      <c r="AA530" s="113">
        <v>0</v>
      </c>
      <c r="AB530" s="113">
        <v>0</v>
      </c>
      <c r="AC530" s="113">
        <v>0</v>
      </c>
      <c r="AD530" s="113">
        <v>0</v>
      </c>
      <c r="AE530" s="113">
        <v>0</v>
      </c>
      <c r="AF530" s="113">
        <v>0</v>
      </c>
      <c r="AG530" s="113">
        <v>0</v>
      </c>
      <c r="AH530" s="113">
        <v>0</v>
      </c>
      <c r="AI530" s="113">
        <v>0</v>
      </c>
      <c r="AJ530" s="113">
        <v>0</v>
      </c>
      <c r="AK530" s="113">
        <v>0</v>
      </c>
      <c r="AL530" s="113">
        <v>0</v>
      </c>
      <c r="AM530" s="113">
        <f t="shared" si="8"/>
        <v>0</v>
      </c>
      <c r="AP530" s="70"/>
    </row>
    <row r="531" spans="1:42" ht="33" customHeight="1">
      <c r="A531" s="87">
        <v>1724</v>
      </c>
      <c r="B531" s="88" t="s">
        <v>1159</v>
      </c>
      <c r="C531" s="115" t="s">
        <v>1397</v>
      </c>
      <c r="D531" s="113">
        <v>0</v>
      </c>
      <c r="E531" s="113">
        <v>0</v>
      </c>
      <c r="F531" s="113">
        <v>0</v>
      </c>
      <c r="G531" s="113">
        <v>0</v>
      </c>
      <c r="H531" s="113">
        <v>0</v>
      </c>
      <c r="I531" s="113">
        <v>0</v>
      </c>
      <c r="J531" s="113">
        <v>0</v>
      </c>
      <c r="K531" s="113">
        <v>0</v>
      </c>
      <c r="L531" s="113">
        <v>0</v>
      </c>
      <c r="M531" s="113">
        <v>0</v>
      </c>
      <c r="N531" s="113">
        <v>0</v>
      </c>
      <c r="O531" s="113">
        <v>0</v>
      </c>
      <c r="P531" s="113">
        <v>0</v>
      </c>
      <c r="Q531" s="113">
        <v>0</v>
      </c>
      <c r="R531" s="113">
        <v>0</v>
      </c>
      <c r="S531" s="113">
        <v>0</v>
      </c>
      <c r="T531" s="113">
        <v>0</v>
      </c>
      <c r="U531" s="113">
        <v>0</v>
      </c>
      <c r="V531" s="113">
        <v>0</v>
      </c>
      <c r="W531" s="113">
        <v>0</v>
      </c>
      <c r="X531" s="113">
        <v>0</v>
      </c>
      <c r="Y531" s="113">
        <v>0</v>
      </c>
      <c r="Z531" s="113">
        <v>0</v>
      </c>
      <c r="AA531" s="113">
        <v>0</v>
      </c>
      <c r="AB531" s="113">
        <v>0</v>
      </c>
      <c r="AC531" s="113">
        <v>0</v>
      </c>
      <c r="AD531" s="113">
        <v>0</v>
      </c>
      <c r="AE531" s="113">
        <v>0</v>
      </c>
      <c r="AF531" s="113">
        <v>0</v>
      </c>
      <c r="AG531" s="113">
        <v>0</v>
      </c>
      <c r="AH531" s="113">
        <v>0</v>
      </c>
      <c r="AI531" s="113">
        <v>0</v>
      </c>
      <c r="AJ531" s="113">
        <v>0</v>
      </c>
      <c r="AK531" s="113">
        <v>0</v>
      </c>
      <c r="AL531" s="113">
        <v>0</v>
      </c>
      <c r="AM531" s="113">
        <f t="shared" si="8"/>
        <v>0</v>
      </c>
      <c r="AP531" s="70"/>
    </row>
    <row r="532" spans="1:42" ht="33" customHeight="1">
      <c r="A532" s="87">
        <v>1725</v>
      </c>
      <c r="B532" s="88" t="s">
        <v>1160</v>
      </c>
      <c r="C532" s="115" t="s">
        <v>1397</v>
      </c>
      <c r="D532" s="113">
        <v>0</v>
      </c>
      <c r="E532" s="113">
        <v>0</v>
      </c>
      <c r="F532" s="113">
        <v>0</v>
      </c>
      <c r="G532" s="113">
        <v>0</v>
      </c>
      <c r="H532" s="113">
        <v>0</v>
      </c>
      <c r="I532" s="113">
        <v>0</v>
      </c>
      <c r="J532" s="113">
        <v>0</v>
      </c>
      <c r="K532" s="113">
        <v>0</v>
      </c>
      <c r="L532" s="113">
        <v>0</v>
      </c>
      <c r="M532" s="113">
        <v>0</v>
      </c>
      <c r="N532" s="113">
        <v>0</v>
      </c>
      <c r="O532" s="113">
        <v>0</v>
      </c>
      <c r="P532" s="113">
        <v>0</v>
      </c>
      <c r="Q532" s="113">
        <v>0</v>
      </c>
      <c r="R532" s="113">
        <v>0</v>
      </c>
      <c r="S532" s="113">
        <v>0</v>
      </c>
      <c r="T532" s="113">
        <v>0</v>
      </c>
      <c r="U532" s="113">
        <v>0</v>
      </c>
      <c r="V532" s="113">
        <v>0</v>
      </c>
      <c r="W532" s="113">
        <v>0</v>
      </c>
      <c r="X532" s="113">
        <v>0</v>
      </c>
      <c r="Y532" s="113">
        <v>0</v>
      </c>
      <c r="Z532" s="113">
        <v>0</v>
      </c>
      <c r="AA532" s="113">
        <v>0</v>
      </c>
      <c r="AB532" s="113">
        <v>0</v>
      </c>
      <c r="AC532" s="113">
        <v>0</v>
      </c>
      <c r="AD532" s="113">
        <v>0</v>
      </c>
      <c r="AE532" s="113">
        <v>0</v>
      </c>
      <c r="AF532" s="113">
        <v>0</v>
      </c>
      <c r="AG532" s="113">
        <v>0</v>
      </c>
      <c r="AH532" s="113">
        <v>0</v>
      </c>
      <c r="AI532" s="113">
        <v>0</v>
      </c>
      <c r="AJ532" s="113">
        <v>0</v>
      </c>
      <c r="AK532" s="113">
        <v>0</v>
      </c>
      <c r="AL532" s="113">
        <v>0</v>
      </c>
      <c r="AM532" s="113">
        <f t="shared" si="8"/>
        <v>0</v>
      </c>
      <c r="AP532" s="70"/>
    </row>
    <row r="533" spans="1:42" ht="33" customHeight="1">
      <c r="A533" s="87">
        <v>1726</v>
      </c>
      <c r="B533" s="88" t="s">
        <v>1161</v>
      </c>
      <c r="C533" s="115" t="s">
        <v>1397</v>
      </c>
      <c r="D533" s="113">
        <v>0</v>
      </c>
      <c r="E533" s="113">
        <v>0</v>
      </c>
      <c r="F533" s="113">
        <v>0</v>
      </c>
      <c r="G533" s="113">
        <v>0</v>
      </c>
      <c r="H533" s="113">
        <v>0</v>
      </c>
      <c r="I533" s="113">
        <v>0</v>
      </c>
      <c r="J533" s="113">
        <v>0</v>
      </c>
      <c r="K533" s="113">
        <v>0</v>
      </c>
      <c r="L533" s="113">
        <v>0</v>
      </c>
      <c r="M533" s="113">
        <v>0</v>
      </c>
      <c r="N533" s="113">
        <v>0</v>
      </c>
      <c r="O533" s="113">
        <v>0</v>
      </c>
      <c r="P533" s="113">
        <v>0</v>
      </c>
      <c r="Q533" s="113">
        <v>0</v>
      </c>
      <c r="R533" s="113">
        <v>0</v>
      </c>
      <c r="S533" s="113">
        <v>0</v>
      </c>
      <c r="T533" s="113">
        <v>0</v>
      </c>
      <c r="U533" s="113">
        <v>0</v>
      </c>
      <c r="V533" s="113">
        <v>0</v>
      </c>
      <c r="W533" s="113">
        <v>0</v>
      </c>
      <c r="X533" s="113">
        <v>0</v>
      </c>
      <c r="Y533" s="113">
        <v>0</v>
      </c>
      <c r="Z533" s="113">
        <v>0</v>
      </c>
      <c r="AA533" s="113">
        <v>0</v>
      </c>
      <c r="AB533" s="113">
        <v>0</v>
      </c>
      <c r="AC533" s="113">
        <v>0</v>
      </c>
      <c r="AD533" s="113">
        <v>0</v>
      </c>
      <c r="AE533" s="113">
        <v>0</v>
      </c>
      <c r="AF533" s="113">
        <v>0</v>
      </c>
      <c r="AG533" s="113">
        <v>0</v>
      </c>
      <c r="AH533" s="113">
        <v>0</v>
      </c>
      <c r="AI533" s="113">
        <v>0</v>
      </c>
      <c r="AJ533" s="113">
        <v>0</v>
      </c>
      <c r="AK533" s="113">
        <v>0</v>
      </c>
      <c r="AL533" s="113">
        <v>0</v>
      </c>
      <c r="AM533" s="113">
        <f t="shared" si="8"/>
        <v>0</v>
      </c>
      <c r="AP533" s="70"/>
    </row>
    <row r="534" spans="1:42" ht="33" customHeight="1">
      <c r="A534" s="87">
        <v>1727</v>
      </c>
      <c r="B534" s="88" t="s">
        <v>1162</v>
      </c>
      <c r="C534" s="115" t="s">
        <v>1397</v>
      </c>
      <c r="D534" s="113">
        <v>0</v>
      </c>
      <c r="E534" s="113">
        <v>0</v>
      </c>
      <c r="F534" s="113">
        <v>0</v>
      </c>
      <c r="G534" s="113">
        <v>0</v>
      </c>
      <c r="H534" s="113">
        <v>0</v>
      </c>
      <c r="I534" s="113">
        <v>0</v>
      </c>
      <c r="J534" s="113">
        <v>0</v>
      </c>
      <c r="K534" s="113">
        <v>0</v>
      </c>
      <c r="L534" s="113">
        <v>0</v>
      </c>
      <c r="M534" s="113">
        <v>0</v>
      </c>
      <c r="N534" s="113">
        <v>0</v>
      </c>
      <c r="O534" s="113">
        <v>0</v>
      </c>
      <c r="P534" s="113">
        <v>0</v>
      </c>
      <c r="Q534" s="113">
        <v>0</v>
      </c>
      <c r="R534" s="113">
        <v>0</v>
      </c>
      <c r="S534" s="113">
        <v>0</v>
      </c>
      <c r="T534" s="113">
        <v>0</v>
      </c>
      <c r="U534" s="113">
        <v>0</v>
      </c>
      <c r="V534" s="113">
        <v>0</v>
      </c>
      <c r="W534" s="113">
        <v>0</v>
      </c>
      <c r="X534" s="113">
        <v>0</v>
      </c>
      <c r="Y534" s="113">
        <v>0</v>
      </c>
      <c r="Z534" s="113">
        <v>0</v>
      </c>
      <c r="AA534" s="113">
        <v>0</v>
      </c>
      <c r="AB534" s="113">
        <v>0</v>
      </c>
      <c r="AC534" s="113">
        <v>0</v>
      </c>
      <c r="AD534" s="113">
        <v>0</v>
      </c>
      <c r="AE534" s="113">
        <v>0</v>
      </c>
      <c r="AF534" s="113">
        <v>0</v>
      </c>
      <c r="AG534" s="113">
        <v>0</v>
      </c>
      <c r="AH534" s="113">
        <v>0</v>
      </c>
      <c r="AI534" s="113">
        <v>0</v>
      </c>
      <c r="AJ534" s="113">
        <v>0</v>
      </c>
      <c r="AK534" s="113">
        <v>0</v>
      </c>
      <c r="AL534" s="113">
        <v>0</v>
      </c>
      <c r="AM534" s="113">
        <f t="shared" si="8"/>
        <v>0</v>
      </c>
      <c r="AP534" s="70"/>
    </row>
    <row r="535" spans="1:42" ht="33" customHeight="1">
      <c r="A535" s="87">
        <v>1728</v>
      </c>
      <c r="B535" s="88" t="s">
        <v>1163</v>
      </c>
      <c r="C535" s="115" t="s">
        <v>1397</v>
      </c>
      <c r="D535" s="113">
        <v>0</v>
      </c>
      <c r="E535" s="113">
        <v>0</v>
      </c>
      <c r="F535" s="113">
        <v>0</v>
      </c>
      <c r="G535" s="113">
        <v>0</v>
      </c>
      <c r="H535" s="113">
        <v>0</v>
      </c>
      <c r="I535" s="113">
        <v>0</v>
      </c>
      <c r="J535" s="113">
        <v>0</v>
      </c>
      <c r="K535" s="113">
        <v>0</v>
      </c>
      <c r="L535" s="113">
        <v>0</v>
      </c>
      <c r="M535" s="113">
        <v>0</v>
      </c>
      <c r="N535" s="113">
        <v>0</v>
      </c>
      <c r="O535" s="113">
        <v>0</v>
      </c>
      <c r="P535" s="113">
        <v>0</v>
      </c>
      <c r="Q535" s="113">
        <v>0</v>
      </c>
      <c r="R535" s="113">
        <v>0</v>
      </c>
      <c r="S535" s="113">
        <v>0</v>
      </c>
      <c r="T535" s="113">
        <v>0</v>
      </c>
      <c r="U535" s="113">
        <v>0</v>
      </c>
      <c r="V535" s="113">
        <v>0</v>
      </c>
      <c r="W535" s="113">
        <v>0</v>
      </c>
      <c r="X535" s="113">
        <v>0</v>
      </c>
      <c r="Y535" s="113">
        <v>0</v>
      </c>
      <c r="Z535" s="113">
        <v>0</v>
      </c>
      <c r="AA535" s="113">
        <v>0</v>
      </c>
      <c r="AB535" s="113">
        <v>0</v>
      </c>
      <c r="AC535" s="113">
        <v>0</v>
      </c>
      <c r="AD535" s="113">
        <v>0</v>
      </c>
      <c r="AE535" s="113">
        <v>0</v>
      </c>
      <c r="AF535" s="113">
        <v>0</v>
      </c>
      <c r="AG535" s="113">
        <v>0</v>
      </c>
      <c r="AH535" s="113">
        <v>0</v>
      </c>
      <c r="AI535" s="113">
        <v>0</v>
      </c>
      <c r="AJ535" s="113">
        <v>0</v>
      </c>
      <c r="AK535" s="113">
        <v>0</v>
      </c>
      <c r="AL535" s="113">
        <v>0</v>
      </c>
      <c r="AM535" s="113">
        <f t="shared" si="8"/>
        <v>0</v>
      </c>
      <c r="AP535" s="70"/>
    </row>
    <row r="536" spans="1:42" ht="33" customHeight="1">
      <c r="A536" s="87">
        <v>1729</v>
      </c>
      <c r="B536" s="88" t="s">
        <v>1164</v>
      </c>
      <c r="C536" s="115" t="s">
        <v>1397</v>
      </c>
      <c r="D536" s="113">
        <v>0</v>
      </c>
      <c r="E536" s="113">
        <v>0</v>
      </c>
      <c r="F536" s="113">
        <v>0</v>
      </c>
      <c r="G536" s="113">
        <v>0</v>
      </c>
      <c r="H536" s="113">
        <v>0</v>
      </c>
      <c r="I536" s="113">
        <v>0</v>
      </c>
      <c r="J536" s="113">
        <v>0</v>
      </c>
      <c r="K536" s="113">
        <v>0</v>
      </c>
      <c r="L536" s="113">
        <v>0</v>
      </c>
      <c r="M536" s="113">
        <v>0</v>
      </c>
      <c r="N536" s="113">
        <v>0</v>
      </c>
      <c r="O536" s="113">
        <v>0</v>
      </c>
      <c r="P536" s="113">
        <v>0</v>
      </c>
      <c r="Q536" s="113">
        <v>0</v>
      </c>
      <c r="R536" s="113">
        <v>0</v>
      </c>
      <c r="S536" s="113">
        <v>0</v>
      </c>
      <c r="T536" s="113">
        <v>0</v>
      </c>
      <c r="U536" s="113">
        <v>0</v>
      </c>
      <c r="V536" s="113">
        <v>0</v>
      </c>
      <c r="W536" s="113">
        <v>0</v>
      </c>
      <c r="X536" s="113">
        <v>0</v>
      </c>
      <c r="Y536" s="113">
        <v>0</v>
      </c>
      <c r="Z536" s="113">
        <v>0</v>
      </c>
      <c r="AA536" s="113">
        <v>0</v>
      </c>
      <c r="AB536" s="113">
        <v>0</v>
      </c>
      <c r="AC536" s="113">
        <v>0</v>
      </c>
      <c r="AD536" s="113">
        <v>0</v>
      </c>
      <c r="AE536" s="113">
        <v>0</v>
      </c>
      <c r="AF536" s="113">
        <v>0</v>
      </c>
      <c r="AG536" s="113">
        <v>0</v>
      </c>
      <c r="AH536" s="113">
        <v>0</v>
      </c>
      <c r="AI536" s="113">
        <v>0</v>
      </c>
      <c r="AJ536" s="113">
        <v>0</v>
      </c>
      <c r="AK536" s="113">
        <v>0</v>
      </c>
      <c r="AL536" s="113">
        <v>0</v>
      </c>
      <c r="AM536" s="113">
        <f t="shared" si="8"/>
        <v>0</v>
      </c>
      <c r="AP536" s="70"/>
    </row>
    <row r="537" spans="1:42" ht="33" customHeight="1">
      <c r="A537" s="87">
        <v>1730</v>
      </c>
      <c r="B537" s="88" t="s">
        <v>1165</v>
      </c>
      <c r="C537" s="115" t="s">
        <v>1397</v>
      </c>
      <c r="D537" s="113">
        <v>0</v>
      </c>
      <c r="E537" s="113">
        <v>0</v>
      </c>
      <c r="F537" s="113">
        <v>0</v>
      </c>
      <c r="G537" s="113">
        <v>0</v>
      </c>
      <c r="H537" s="113">
        <v>0</v>
      </c>
      <c r="I537" s="113">
        <v>0</v>
      </c>
      <c r="J537" s="113">
        <v>0</v>
      </c>
      <c r="K537" s="113">
        <v>0</v>
      </c>
      <c r="L537" s="113">
        <v>0</v>
      </c>
      <c r="M537" s="113">
        <v>0</v>
      </c>
      <c r="N537" s="113">
        <v>0</v>
      </c>
      <c r="O537" s="113">
        <v>0</v>
      </c>
      <c r="P537" s="113">
        <v>0</v>
      </c>
      <c r="Q537" s="113">
        <v>0</v>
      </c>
      <c r="R537" s="113">
        <v>0</v>
      </c>
      <c r="S537" s="113">
        <v>0</v>
      </c>
      <c r="T537" s="113">
        <v>0</v>
      </c>
      <c r="U537" s="113">
        <v>0</v>
      </c>
      <c r="V537" s="113">
        <v>0</v>
      </c>
      <c r="W537" s="113">
        <v>0</v>
      </c>
      <c r="X537" s="113">
        <v>0</v>
      </c>
      <c r="Y537" s="113">
        <v>0</v>
      </c>
      <c r="Z537" s="113">
        <v>0</v>
      </c>
      <c r="AA537" s="113">
        <v>0</v>
      </c>
      <c r="AB537" s="113">
        <v>0</v>
      </c>
      <c r="AC537" s="113">
        <v>0</v>
      </c>
      <c r="AD537" s="113">
        <v>0</v>
      </c>
      <c r="AE537" s="113">
        <v>0</v>
      </c>
      <c r="AF537" s="113">
        <v>0</v>
      </c>
      <c r="AG537" s="113">
        <v>0</v>
      </c>
      <c r="AH537" s="113">
        <v>0</v>
      </c>
      <c r="AI537" s="113">
        <v>0</v>
      </c>
      <c r="AJ537" s="113">
        <v>0</v>
      </c>
      <c r="AK537" s="113">
        <v>0</v>
      </c>
      <c r="AL537" s="113">
        <v>0</v>
      </c>
      <c r="AM537" s="113">
        <f t="shared" si="8"/>
        <v>0</v>
      </c>
      <c r="AP537" s="70"/>
    </row>
    <row r="538" spans="1:42" ht="33" customHeight="1">
      <c r="A538" s="87">
        <v>1731</v>
      </c>
      <c r="B538" s="88" t="s">
        <v>1166</v>
      </c>
      <c r="C538" s="115" t="s">
        <v>1397</v>
      </c>
      <c r="D538" s="113">
        <v>0</v>
      </c>
      <c r="E538" s="113">
        <v>0</v>
      </c>
      <c r="F538" s="113">
        <v>0</v>
      </c>
      <c r="G538" s="113">
        <v>0</v>
      </c>
      <c r="H538" s="113">
        <v>0</v>
      </c>
      <c r="I538" s="113">
        <v>0</v>
      </c>
      <c r="J538" s="113">
        <v>0</v>
      </c>
      <c r="K538" s="113">
        <v>0</v>
      </c>
      <c r="L538" s="113">
        <v>0</v>
      </c>
      <c r="M538" s="113">
        <v>0</v>
      </c>
      <c r="N538" s="113">
        <v>0</v>
      </c>
      <c r="O538" s="113">
        <v>0</v>
      </c>
      <c r="P538" s="113">
        <v>0</v>
      </c>
      <c r="Q538" s="113">
        <v>0</v>
      </c>
      <c r="R538" s="113">
        <v>0</v>
      </c>
      <c r="S538" s="113">
        <v>0</v>
      </c>
      <c r="T538" s="113">
        <v>0</v>
      </c>
      <c r="U538" s="113">
        <v>0</v>
      </c>
      <c r="V538" s="113">
        <v>0</v>
      </c>
      <c r="W538" s="113">
        <v>0</v>
      </c>
      <c r="X538" s="113">
        <v>0</v>
      </c>
      <c r="Y538" s="113">
        <v>0</v>
      </c>
      <c r="Z538" s="113">
        <v>0</v>
      </c>
      <c r="AA538" s="113">
        <v>0</v>
      </c>
      <c r="AB538" s="113">
        <v>0</v>
      </c>
      <c r="AC538" s="113">
        <v>0</v>
      </c>
      <c r="AD538" s="113">
        <v>0</v>
      </c>
      <c r="AE538" s="113">
        <v>0</v>
      </c>
      <c r="AF538" s="113">
        <v>0</v>
      </c>
      <c r="AG538" s="113">
        <v>0</v>
      </c>
      <c r="AH538" s="113">
        <v>0</v>
      </c>
      <c r="AI538" s="113">
        <v>0</v>
      </c>
      <c r="AJ538" s="113">
        <v>0</v>
      </c>
      <c r="AK538" s="113">
        <v>0</v>
      </c>
      <c r="AL538" s="113">
        <v>0</v>
      </c>
      <c r="AM538" s="113">
        <f t="shared" si="8"/>
        <v>0</v>
      </c>
      <c r="AP538" s="70"/>
    </row>
    <row r="539" spans="1:42" ht="33" customHeight="1">
      <c r="A539" s="87">
        <v>1732</v>
      </c>
      <c r="B539" s="88" t="s">
        <v>1167</v>
      </c>
      <c r="C539" s="115" t="s">
        <v>1397</v>
      </c>
      <c r="D539" s="113">
        <v>0</v>
      </c>
      <c r="E539" s="113">
        <v>0</v>
      </c>
      <c r="F539" s="113">
        <v>0</v>
      </c>
      <c r="G539" s="113">
        <v>0</v>
      </c>
      <c r="H539" s="113">
        <v>0</v>
      </c>
      <c r="I539" s="113">
        <v>0</v>
      </c>
      <c r="J539" s="113">
        <v>0</v>
      </c>
      <c r="K539" s="113">
        <v>0</v>
      </c>
      <c r="L539" s="113">
        <v>0</v>
      </c>
      <c r="M539" s="113">
        <v>0</v>
      </c>
      <c r="N539" s="113">
        <v>0</v>
      </c>
      <c r="O539" s="113">
        <v>0</v>
      </c>
      <c r="P539" s="113">
        <v>0</v>
      </c>
      <c r="Q539" s="113">
        <v>0</v>
      </c>
      <c r="R539" s="113">
        <v>0</v>
      </c>
      <c r="S539" s="113">
        <v>0</v>
      </c>
      <c r="T539" s="113">
        <v>0</v>
      </c>
      <c r="U539" s="113">
        <v>0</v>
      </c>
      <c r="V539" s="113">
        <v>0</v>
      </c>
      <c r="W539" s="113">
        <v>0</v>
      </c>
      <c r="X539" s="113">
        <v>0</v>
      </c>
      <c r="Y539" s="113">
        <v>0</v>
      </c>
      <c r="Z539" s="113">
        <v>0</v>
      </c>
      <c r="AA539" s="113">
        <v>0</v>
      </c>
      <c r="AB539" s="113">
        <v>0</v>
      </c>
      <c r="AC539" s="113">
        <v>0</v>
      </c>
      <c r="AD539" s="113">
        <v>0</v>
      </c>
      <c r="AE539" s="113">
        <v>0</v>
      </c>
      <c r="AF539" s="113">
        <v>0</v>
      </c>
      <c r="AG539" s="113">
        <v>0</v>
      </c>
      <c r="AH539" s="113">
        <v>0</v>
      </c>
      <c r="AI539" s="113">
        <v>0</v>
      </c>
      <c r="AJ539" s="113">
        <v>0</v>
      </c>
      <c r="AK539" s="113">
        <v>0</v>
      </c>
      <c r="AL539" s="113">
        <v>0</v>
      </c>
      <c r="AM539" s="113">
        <f t="shared" si="8"/>
        <v>0</v>
      </c>
      <c r="AP539" s="70"/>
    </row>
    <row r="540" spans="1:42" ht="33" customHeight="1">
      <c r="A540" s="87">
        <v>1733</v>
      </c>
      <c r="B540" s="88" t="s">
        <v>1168</v>
      </c>
      <c r="C540" s="115" t="s">
        <v>1397</v>
      </c>
      <c r="D540" s="113">
        <v>0</v>
      </c>
      <c r="E540" s="113">
        <v>0</v>
      </c>
      <c r="F540" s="113">
        <v>0</v>
      </c>
      <c r="G540" s="113">
        <v>0</v>
      </c>
      <c r="H540" s="113">
        <v>0</v>
      </c>
      <c r="I540" s="113">
        <v>0</v>
      </c>
      <c r="J540" s="113">
        <v>0</v>
      </c>
      <c r="K540" s="113">
        <v>0</v>
      </c>
      <c r="L540" s="113">
        <v>0</v>
      </c>
      <c r="M540" s="113">
        <v>0</v>
      </c>
      <c r="N540" s="113">
        <v>0</v>
      </c>
      <c r="O540" s="113">
        <v>0</v>
      </c>
      <c r="P540" s="113">
        <v>0</v>
      </c>
      <c r="Q540" s="113">
        <v>0</v>
      </c>
      <c r="R540" s="113">
        <v>0</v>
      </c>
      <c r="S540" s="113">
        <v>0</v>
      </c>
      <c r="T540" s="113">
        <v>0</v>
      </c>
      <c r="U540" s="113">
        <v>0</v>
      </c>
      <c r="V540" s="113">
        <v>0</v>
      </c>
      <c r="W540" s="113">
        <v>0</v>
      </c>
      <c r="X540" s="113">
        <v>0</v>
      </c>
      <c r="Y540" s="113">
        <v>0</v>
      </c>
      <c r="Z540" s="113">
        <v>0</v>
      </c>
      <c r="AA540" s="113">
        <v>0</v>
      </c>
      <c r="AB540" s="113">
        <v>0</v>
      </c>
      <c r="AC540" s="113">
        <v>0</v>
      </c>
      <c r="AD540" s="113">
        <v>0</v>
      </c>
      <c r="AE540" s="113">
        <v>0</v>
      </c>
      <c r="AF540" s="113">
        <v>0</v>
      </c>
      <c r="AG540" s="113">
        <v>0</v>
      </c>
      <c r="AH540" s="113">
        <v>0</v>
      </c>
      <c r="AI540" s="113">
        <v>0</v>
      </c>
      <c r="AJ540" s="113">
        <v>0</v>
      </c>
      <c r="AK540" s="113">
        <v>0</v>
      </c>
      <c r="AL540" s="113">
        <v>0</v>
      </c>
      <c r="AM540" s="113">
        <f t="shared" si="8"/>
        <v>0</v>
      </c>
      <c r="AP540" s="70"/>
    </row>
    <row r="541" spans="1:42" ht="33" customHeight="1">
      <c r="A541" s="87">
        <v>1734</v>
      </c>
      <c r="B541" s="88" t="s">
        <v>1169</v>
      </c>
      <c r="C541" s="115" t="s">
        <v>1397</v>
      </c>
      <c r="D541" s="113">
        <v>0</v>
      </c>
      <c r="E541" s="113">
        <v>0</v>
      </c>
      <c r="F541" s="113">
        <v>0</v>
      </c>
      <c r="G541" s="113">
        <v>0</v>
      </c>
      <c r="H541" s="113">
        <v>0</v>
      </c>
      <c r="I541" s="113">
        <v>0</v>
      </c>
      <c r="J541" s="113">
        <v>0</v>
      </c>
      <c r="K541" s="113">
        <v>0</v>
      </c>
      <c r="L541" s="113">
        <v>0</v>
      </c>
      <c r="M541" s="113">
        <v>0</v>
      </c>
      <c r="N541" s="113">
        <v>0</v>
      </c>
      <c r="O541" s="113">
        <v>0</v>
      </c>
      <c r="P541" s="113">
        <v>0</v>
      </c>
      <c r="Q541" s="113">
        <v>0</v>
      </c>
      <c r="R541" s="113">
        <v>0</v>
      </c>
      <c r="S541" s="113">
        <v>0</v>
      </c>
      <c r="T541" s="113">
        <v>0</v>
      </c>
      <c r="U541" s="113">
        <v>0</v>
      </c>
      <c r="V541" s="113">
        <v>0</v>
      </c>
      <c r="W541" s="113">
        <v>0</v>
      </c>
      <c r="X541" s="113">
        <v>0</v>
      </c>
      <c r="Y541" s="113">
        <v>0</v>
      </c>
      <c r="Z541" s="113">
        <v>0</v>
      </c>
      <c r="AA541" s="113">
        <v>0</v>
      </c>
      <c r="AB541" s="113">
        <v>0</v>
      </c>
      <c r="AC541" s="113">
        <v>0</v>
      </c>
      <c r="AD541" s="113">
        <v>0</v>
      </c>
      <c r="AE541" s="113">
        <v>0</v>
      </c>
      <c r="AF541" s="113">
        <v>0</v>
      </c>
      <c r="AG541" s="113">
        <v>0</v>
      </c>
      <c r="AH541" s="113">
        <v>0</v>
      </c>
      <c r="AI541" s="113">
        <v>0</v>
      </c>
      <c r="AJ541" s="113">
        <v>0</v>
      </c>
      <c r="AK541" s="113">
        <v>0</v>
      </c>
      <c r="AL541" s="113">
        <v>0</v>
      </c>
      <c r="AM541" s="113">
        <f t="shared" si="8"/>
        <v>0</v>
      </c>
      <c r="AP541" s="70"/>
    </row>
    <row r="542" spans="1:42" ht="33" customHeight="1">
      <c r="A542" s="87">
        <v>1735</v>
      </c>
      <c r="B542" s="88" t="s">
        <v>1170</v>
      </c>
      <c r="C542" s="115" t="s">
        <v>1397</v>
      </c>
      <c r="D542" s="113">
        <v>0</v>
      </c>
      <c r="E542" s="113">
        <v>0</v>
      </c>
      <c r="F542" s="113">
        <v>0</v>
      </c>
      <c r="G542" s="113">
        <v>0</v>
      </c>
      <c r="H542" s="113">
        <v>0</v>
      </c>
      <c r="I542" s="113">
        <v>0</v>
      </c>
      <c r="J542" s="113">
        <v>0</v>
      </c>
      <c r="K542" s="113">
        <v>0</v>
      </c>
      <c r="L542" s="113">
        <v>0</v>
      </c>
      <c r="M542" s="113">
        <v>0</v>
      </c>
      <c r="N542" s="113">
        <v>0</v>
      </c>
      <c r="O542" s="113">
        <v>0</v>
      </c>
      <c r="P542" s="113">
        <v>0</v>
      </c>
      <c r="Q542" s="113">
        <v>0</v>
      </c>
      <c r="R542" s="113">
        <v>0</v>
      </c>
      <c r="S542" s="113">
        <v>0</v>
      </c>
      <c r="T542" s="113">
        <v>0</v>
      </c>
      <c r="U542" s="113">
        <v>0</v>
      </c>
      <c r="V542" s="113">
        <v>0</v>
      </c>
      <c r="W542" s="113">
        <v>0</v>
      </c>
      <c r="X542" s="113">
        <v>0</v>
      </c>
      <c r="Y542" s="113">
        <v>0</v>
      </c>
      <c r="Z542" s="113">
        <v>0</v>
      </c>
      <c r="AA542" s="113">
        <v>0</v>
      </c>
      <c r="AB542" s="113">
        <v>0</v>
      </c>
      <c r="AC542" s="113">
        <v>0</v>
      </c>
      <c r="AD542" s="113">
        <v>0</v>
      </c>
      <c r="AE542" s="113">
        <v>0</v>
      </c>
      <c r="AF542" s="113">
        <v>0</v>
      </c>
      <c r="AG542" s="113">
        <v>0</v>
      </c>
      <c r="AH542" s="113">
        <v>0</v>
      </c>
      <c r="AI542" s="113">
        <v>0</v>
      </c>
      <c r="AJ542" s="113">
        <v>0</v>
      </c>
      <c r="AK542" s="113">
        <v>0</v>
      </c>
      <c r="AL542" s="113">
        <v>0</v>
      </c>
      <c r="AM542" s="113">
        <f t="shared" si="8"/>
        <v>0</v>
      </c>
      <c r="AP542" s="70"/>
    </row>
    <row r="543" spans="1:42" ht="33" customHeight="1">
      <c r="A543" s="87">
        <v>1736</v>
      </c>
      <c r="B543" s="88" t="s">
        <v>1171</v>
      </c>
      <c r="C543" s="115" t="s">
        <v>1397</v>
      </c>
      <c r="D543" s="113">
        <v>0</v>
      </c>
      <c r="E543" s="113">
        <v>0</v>
      </c>
      <c r="F543" s="113">
        <v>0</v>
      </c>
      <c r="G543" s="113">
        <v>0</v>
      </c>
      <c r="H543" s="113">
        <v>0</v>
      </c>
      <c r="I543" s="113">
        <v>0</v>
      </c>
      <c r="J543" s="113">
        <v>0</v>
      </c>
      <c r="K543" s="113">
        <v>0</v>
      </c>
      <c r="L543" s="113">
        <v>0</v>
      </c>
      <c r="M543" s="113">
        <v>0</v>
      </c>
      <c r="N543" s="113">
        <v>0</v>
      </c>
      <c r="O543" s="113">
        <v>0</v>
      </c>
      <c r="P543" s="113">
        <v>0</v>
      </c>
      <c r="Q543" s="113">
        <v>0</v>
      </c>
      <c r="R543" s="113">
        <v>0</v>
      </c>
      <c r="S543" s="113">
        <v>0</v>
      </c>
      <c r="T543" s="113">
        <v>0</v>
      </c>
      <c r="U543" s="113">
        <v>0</v>
      </c>
      <c r="V543" s="113">
        <v>0</v>
      </c>
      <c r="W543" s="113">
        <v>0</v>
      </c>
      <c r="X543" s="113">
        <v>0</v>
      </c>
      <c r="Y543" s="113">
        <v>0</v>
      </c>
      <c r="Z543" s="113">
        <v>0</v>
      </c>
      <c r="AA543" s="113">
        <v>0</v>
      </c>
      <c r="AB543" s="113">
        <v>0</v>
      </c>
      <c r="AC543" s="113">
        <v>0</v>
      </c>
      <c r="AD543" s="113">
        <v>0</v>
      </c>
      <c r="AE543" s="113">
        <v>0</v>
      </c>
      <c r="AF543" s="113">
        <v>0</v>
      </c>
      <c r="AG543" s="113">
        <v>0</v>
      </c>
      <c r="AH543" s="113">
        <v>0</v>
      </c>
      <c r="AI543" s="113">
        <v>0</v>
      </c>
      <c r="AJ543" s="113">
        <v>0</v>
      </c>
      <c r="AK543" s="113">
        <v>0</v>
      </c>
      <c r="AL543" s="113">
        <v>0</v>
      </c>
      <c r="AM543" s="113">
        <f t="shared" si="8"/>
        <v>0</v>
      </c>
      <c r="AP543" s="70"/>
    </row>
    <row r="544" spans="1:42" ht="33" customHeight="1">
      <c r="A544" s="87">
        <v>1737</v>
      </c>
      <c r="B544" s="88" t="s">
        <v>1172</v>
      </c>
      <c r="C544" s="115" t="s">
        <v>1397</v>
      </c>
      <c r="D544" s="113">
        <v>0</v>
      </c>
      <c r="E544" s="113">
        <v>0</v>
      </c>
      <c r="F544" s="113">
        <v>0</v>
      </c>
      <c r="G544" s="113">
        <v>0</v>
      </c>
      <c r="H544" s="113">
        <v>0</v>
      </c>
      <c r="I544" s="113">
        <v>0</v>
      </c>
      <c r="J544" s="113">
        <v>0</v>
      </c>
      <c r="K544" s="113">
        <v>0</v>
      </c>
      <c r="L544" s="113">
        <v>0</v>
      </c>
      <c r="M544" s="113">
        <v>0</v>
      </c>
      <c r="N544" s="113">
        <v>0</v>
      </c>
      <c r="O544" s="113">
        <v>0</v>
      </c>
      <c r="P544" s="113">
        <v>0</v>
      </c>
      <c r="Q544" s="113">
        <v>0</v>
      </c>
      <c r="R544" s="113">
        <v>0</v>
      </c>
      <c r="S544" s="113">
        <v>0</v>
      </c>
      <c r="T544" s="113">
        <v>0</v>
      </c>
      <c r="U544" s="113">
        <v>0</v>
      </c>
      <c r="V544" s="113">
        <v>0</v>
      </c>
      <c r="W544" s="113">
        <v>0</v>
      </c>
      <c r="X544" s="113">
        <v>0</v>
      </c>
      <c r="Y544" s="113">
        <v>0</v>
      </c>
      <c r="Z544" s="113">
        <v>0</v>
      </c>
      <c r="AA544" s="113">
        <v>0</v>
      </c>
      <c r="AB544" s="113">
        <v>0</v>
      </c>
      <c r="AC544" s="113">
        <v>0</v>
      </c>
      <c r="AD544" s="113">
        <v>0</v>
      </c>
      <c r="AE544" s="113">
        <v>0</v>
      </c>
      <c r="AF544" s="113">
        <v>0</v>
      </c>
      <c r="AG544" s="113">
        <v>0</v>
      </c>
      <c r="AH544" s="113">
        <v>0</v>
      </c>
      <c r="AI544" s="113">
        <v>0</v>
      </c>
      <c r="AJ544" s="113">
        <v>0</v>
      </c>
      <c r="AK544" s="113">
        <v>0</v>
      </c>
      <c r="AL544" s="113">
        <v>0</v>
      </c>
      <c r="AM544" s="113">
        <f t="shared" si="8"/>
        <v>0</v>
      </c>
      <c r="AP544" s="70"/>
    </row>
    <row r="545" spans="1:42" ht="33" customHeight="1">
      <c r="A545" s="87">
        <v>1738</v>
      </c>
      <c r="B545" s="88" t="s">
        <v>1173</v>
      </c>
      <c r="C545" s="115" t="s">
        <v>1397</v>
      </c>
      <c r="D545" s="113">
        <v>0</v>
      </c>
      <c r="E545" s="113">
        <v>0</v>
      </c>
      <c r="F545" s="113">
        <v>0</v>
      </c>
      <c r="G545" s="113">
        <v>0</v>
      </c>
      <c r="H545" s="113">
        <v>0</v>
      </c>
      <c r="I545" s="113">
        <v>0</v>
      </c>
      <c r="J545" s="113">
        <v>0</v>
      </c>
      <c r="K545" s="113">
        <v>0</v>
      </c>
      <c r="L545" s="113">
        <v>0</v>
      </c>
      <c r="M545" s="113">
        <v>0</v>
      </c>
      <c r="N545" s="113">
        <v>0</v>
      </c>
      <c r="O545" s="113">
        <v>0</v>
      </c>
      <c r="P545" s="113">
        <v>0</v>
      </c>
      <c r="Q545" s="113">
        <v>0</v>
      </c>
      <c r="R545" s="113">
        <v>0</v>
      </c>
      <c r="S545" s="113">
        <v>0</v>
      </c>
      <c r="T545" s="113">
        <v>0</v>
      </c>
      <c r="U545" s="113">
        <v>0</v>
      </c>
      <c r="V545" s="113">
        <v>0</v>
      </c>
      <c r="W545" s="113">
        <v>0</v>
      </c>
      <c r="X545" s="113">
        <v>0</v>
      </c>
      <c r="Y545" s="113">
        <v>0</v>
      </c>
      <c r="Z545" s="113">
        <v>0</v>
      </c>
      <c r="AA545" s="113">
        <v>0</v>
      </c>
      <c r="AB545" s="113">
        <v>0</v>
      </c>
      <c r="AC545" s="113">
        <v>0</v>
      </c>
      <c r="AD545" s="113">
        <v>0</v>
      </c>
      <c r="AE545" s="113">
        <v>0</v>
      </c>
      <c r="AF545" s="113">
        <v>0</v>
      </c>
      <c r="AG545" s="113">
        <v>0</v>
      </c>
      <c r="AH545" s="113">
        <v>0</v>
      </c>
      <c r="AI545" s="113">
        <v>0</v>
      </c>
      <c r="AJ545" s="113">
        <v>0</v>
      </c>
      <c r="AK545" s="113">
        <v>0</v>
      </c>
      <c r="AL545" s="113">
        <v>0</v>
      </c>
      <c r="AM545" s="113">
        <f t="shared" si="8"/>
        <v>0</v>
      </c>
      <c r="AP545" s="70"/>
    </row>
    <row r="546" spans="1:42" ht="33" customHeight="1">
      <c r="A546" s="87">
        <v>1739</v>
      </c>
      <c r="B546" s="88" t="s">
        <v>1174</v>
      </c>
      <c r="C546" s="115" t="s">
        <v>1397</v>
      </c>
      <c r="D546" s="113">
        <v>0</v>
      </c>
      <c r="E546" s="113">
        <v>0</v>
      </c>
      <c r="F546" s="113">
        <v>0</v>
      </c>
      <c r="G546" s="113">
        <v>0</v>
      </c>
      <c r="H546" s="113">
        <v>0</v>
      </c>
      <c r="I546" s="113">
        <v>0</v>
      </c>
      <c r="J546" s="113">
        <v>0</v>
      </c>
      <c r="K546" s="113">
        <v>0</v>
      </c>
      <c r="L546" s="113">
        <v>0</v>
      </c>
      <c r="M546" s="113">
        <v>0</v>
      </c>
      <c r="N546" s="113">
        <v>0</v>
      </c>
      <c r="O546" s="113">
        <v>0</v>
      </c>
      <c r="P546" s="113">
        <v>0</v>
      </c>
      <c r="Q546" s="113">
        <v>0</v>
      </c>
      <c r="R546" s="113">
        <v>0</v>
      </c>
      <c r="S546" s="113">
        <v>0</v>
      </c>
      <c r="T546" s="113">
        <v>0</v>
      </c>
      <c r="U546" s="113">
        <v>0</v>
      </c>
      <c r="V546" s="113">
        <v>0</v>
      </c>
      <c r="W546" s="113">
        <v>0</v>
      </c>
      <c r="X546" s="113">
        <v>0</v>
      </c>
      <c r="Y546" s="113">
        <v>0</v>
      </c>
      <c r="Z546" s="113">
        <v>0</v>
      </c>
      <c r="AA546" s="113">
        <v>0</v>
      </c>
      <c r="AB546" s="113">
        <v>0</v>
      </c>
      <c r="AC546" s="113">
        <v>0</v>
      </c>
      <c r="AD546" s="113">
        <v>0</v>
      </c>
      <c r="AE546" s="113">
        <v>0</v>
      </c>
      <c r="AF546" s="113">
        <v>0</v>
      </c>
      <c r="AG546" s="113">
        <v>0</v>
      </c>
      <c r="AH546" s="113">
        <v>0</v>
      </c>
      <c r="AI546" s="113">
        <v>0</v>
      </c>
      <c r="AJ546" s="113">
        <v>0</v>
      </c>
      <c r="AK546" s="113">
        <v>0</v>
      </c>
      <c r="AL546" s="113">
        <v>0</v>
      </c>
      <c r="AM546" s="113">
        <f t="shared" si="8"/>
        <v>0</v>
      </c>
      <c r="AP546" s="70"/>
    </row>
    <row r="547" spans="1:42" ht="33" customHeight="1">
      <c r="A547" s="87">
        <v>1740</v>
      </c>
      <c r="B547" s="88" t="s">
        <v>1175</v>
      </c>
      <c r="C547" s="115" t="s">
        <v>1397</v>
      </c>
      <c r="D547" s="113">
        <v>0</v>
      </c>
      <c r="E547" s="113">
        <v>0</v>
      </c>
      <c r="F547" s="113">
        <v>0</v>
      </c>
      <c r="G547" s="113">
        <v>0</v>
      </c>
      <c r="H547" s="113">
        <v>0</v>
      </c>
      <c r="I547" s="113">
        <v>0</v>
      </c>
      <c r="J547" s="113">
        <v>0</v>
      </c>
      <c r="K547" s="113">
        <v>0</v>
      </c>
      <c r="L547" s="113">
        <v>0</v>
      </c>
      <c r="M547" s="113">
        <v>0</v>
      </c>
      <c r="N547" s="113">
        <v>0</v>
      </c>
      <c r="O547" s="113">
        <v>0</v>
      </c>
      <c r="P547" s="113">
        <v>0</v>
      </c>
      <c r="Q547" s="113">
        <v>0</v>
      </c>
      <c r="R547" s="113">
        <v>0</v>
      </c>
      <c r="S547" s="113">
        <v>0</v>
      </c>
      <c r="T547" s="113">
        <v>0</v>
      </c>
      <c r="U547" s="113">
        <v>0</v>
      </c>
      <c r="V547" s="113">
        <v>0</v>
      </c>
      <c r="W547" s="113">
        <v>0</v>
      </c>
      <c r="X547" s="113">
        <v>0</v>
      </c>
      <c r="Y547" s="113">
        <v>0</v>
      </c>
      <c r="Z547" s="113">
        <v>0</v>
      </c>
      <c r="AA547" s="113">
        <v>0</v>
      </c>
      <c r="AB547" s="113">
        <v>0</v>
      </c>
      <c r="AC547" s="113">
        <v>0</v>
      </c>
      <c r="AD547" s="113">
        <v>0</v>
      </c>
      <c r="AE547" s="113">
        <v>0</v>
      </c>
      <c r="AF547" s="113">
        <v>0</v>
      </c>
      <c r="AG547" s="113">
        <v>0</v>
      </c>
      <c r="AH547" s="113">
        <v>0</v>
      </c>
      <c r="AI547" s="113">
        <v>0</v>
      </c>
      <c r="AJ547" s="113">
        <v>0</v>
      </c>
      <c r="AK547" s="113">
        <v>0</v>
      </c>
      <c r="AL547" s="113">
        <v>0</v>
      </c>
      <c r="AM547" s="113">
        <f t="shared" si="8"/>
        <v>0</v>
      </c>
      <c r="AP547" s="70"/>
    </row>
    <row r="548" spans="1:42" ht="33" customHeight="1">
      <c r="A548" s="87">
        <v>1741</v>
      </c>
      <c r="B548" s="88" t="s">
        <v>1176</v>
      </c>
      <c r="C548" s="115" t="s">
        <v>1397</v>
      </c>
      <c r="D548" s="113">
        <v>0</v>
      </c>
      <c r="E548" s="113">
        <v>0</v>
      </c>
      <c r="F548" s="113">
        <v>0</v>
      </c>
      <c r="G548" s="113">
        <v>0</v>
      </c>
      <c r="H548" s="113">
        <v>0</v>
      </c>
      <c r="I548" s="113">
        <v>0</v>
      </c>
      <c r="J548" s="113">
        <v>0</v>
      </c>
      <c r="K548" s="113">
        <v>0</v>
      </c>
      <c r="L548" s="113">
        <v>0</v>
      </c>
      <c r="M548" s="113">
        <v>0</v>
      </c>
      <c r="N548" s="113">
        <v>0</v>
      </c>
      <c r="O548" s="113">
        <v>0</v>
      </c>
      <c r="P548" s="113">
        <v>0</v>
      </c>
      <c r="Q548" s="113">
        <v>0</v>
      </c>
      <c r="R548" s="113">
        <v>0</v>
      </c>
      <c r="S548" s="113">
        <v>0</v>
      </c>
      <c r="T548" s="113">
        <v>0</v>
      </c>
      <c r="U548" s="113">
        <v>0</v>
      </c>
      <c r="V548" s="113">
        <v>0</v>
      </c>
      <c r="W548" s="113">
        <v>0</v>
      </c>
      <c r="X548" s="113">
        <v>0</v>
      </c>
      <c r="Y548" s="113">
        <v>0</v>
      </c>
      <c r="Z548" s="113">
        <v>0</v>
      </c>
      <c r="AA548" s="113">
        <v>0</v>
      </c>
      <c r="AB548" s="113">
        <v>0</v>
      </c>
      <c r="AC548" s="113">
        <v>0</v>
      </c>
      <c r="AD548" s="113">
        <v>0</v>
      </c>
      <c r="AE548" s="113">
        <v>0</v>
      </c>
      <c r="AF548" s="113">
        <v>0</v>
      </c>
      <c r="AG548" s="113">
        <v>0</v>
      </c>
      <c r="AH548" s="113">
        <v>0</v>
      </c>
      <c r="AI548" s="113">
        <v>0</v>
      </c>
      <c r="AJ548" s="113">
        <v>0</v>
      </c>
      <c r="AK548" s="113">
        <v>0</v>
      </c>
      <c r="AL548" s="113">
        <v>0</v>
      </c>
      <c r="AM548" s="113">
        <f t="shared" si="8"/>
        <v>0</v>
      </c>
      <c r="AP548" s="70"/>
    </row>
    <row r="549" spans="1:42" ht="33" customHeight="1">
      <c r="A549" s="87">
        <v>1742</v>
      </c>
      <c r="B549" s="88" t="s">
        <v>1177</v>
      </c>
      <c r="C549" s="115" t="s">
        <v>1397</v>
      </c>
      <c r="D549" s="113">
        <v>0</v>
      </c>
      <c r="E549" s="113">
        <v>0</v>
      </c>
      <c r="F549" s="113">
        <v>0</v>
      </c>
      <c r="G549" s="113">
        <v>0</v>
      </c>
      <c r="H549" s="113">
        <v>0</v>
      </c>
      <c r="I549" s="113">
        <v>0</v>
      </c>
      <c r="J549" s="113">
        <v>0</v>
      </c>
      <c r="K549" s="113">
        <v>0</v>
      </c>
      <c r="L549" s="113">
        <v>0</v>
      </c>
      <c r="M549" s="113">
        <v>0</v>
      </c>
      <c r="N549" s="113">
        <v>0</v>
      </c>
      <c r="O549" s="113">
        <v>0</v>
      </c>
      <c r="P549" s="113">
        <v>0</v>
      </c>
      <c r="Q549" s="113">
        <v>0</v>
      </c>
      <c r="R549" s="113">
        <v>0</v>
      </c>
      <c r="S549" s="113">
        <v>0</v>
      </c>
      <c r="T549" s="113">
        <v>0</v>
      </c>
      <c r="U549" s="113">
        <v>0</v>
      </c>
      <c r="V549" s="113">
        <v>0</v>
      </c>
      <c r="W549" s="113">
        <v>0</v>
      </c>
      <c r="X549" s="113">
        <v>0</v>
      </c>
      <c r="Y549" s="113">
        <v>0</v>
      </c>
      <c r="Z549" s="113">
        <v>0</v>
      </c>
      <c r="AA549" s="113">
        <v>0</v>
      </c>
      <c r="AB549" s="113">
        <v>0</v>
      </c>
      <c r="AC549" s="113">
        <v>0</v>
      </c>
      <c r="AD549" s="113">
        <v>0</v>
      </c>
      <c r="AE549" s="113">
        <v>0</v>
      </c>
      <c r="AF549" s="113">
        <v>0</v>
      </c>
      <c r="AG549" s="113">
        <v>0</v>
      </c>
      <c r="AH549" s="113">
        <v>0</v>
      </c>
      <c r="AI549" s="113">
        <v>0</v>
      </c>
      <c r="AJ549" s="113">
        <v>0</v>
      </c>
      <c r="AK549" s="113">
        <v>0</v>
      </c>
      <c r="AL549" s="113">
        <v>0</v>
      </c>
      <c r="AM549" s="113">
        <f t="shared" si="8"/>
        <v>0</v>
      </c>
      <c r="AP549" s="70"/>
    </row>
    <row r="550" spans="1:42" ht="33" customHeight="1">
      <c r="A550" s="87">
        <v>1743</v>
      </c>
      <c r="B550" s="88" t="s">
        <v>1178</v>
      </c>
      <c r="C550" s="115" t="s">
        <v>1397</v>
      </c>
      <c r="D550" s="113">
        <v>0</v>
      </c>
      <c r="E550" s="113">
        <v>0</v>
      </c>
      <c r="F550" s="113">
        <v>0</v>
      </c>
      <c r="G550" s="113">
        <v>0</v>
      </c>
      <c r="H550" s="113">
        <v>0</v>
      </c>
      <c r="I550" s="113">
        <v>0</v>
      </c>
      <c r="J550" s="113">
        <v>0</v>
      </c>
      <c r="K550" s="113">
        <v>0</v>
      </c>
      <c r="L550" s="113">
        <v>0</v>
      </c>
      <c r="M550" s="113">
        <v>0</v>
      </c>
      <c r="N550" s="113">
        <v>0</v>
      </c>
      <c r="O550" s="113">
        <v>0</v>
      </c>
      <c r="P550" s="113">
        <v>0</v>
      </c>
      <c r="Q550" s="113">
        <v>0</v>
      </c>
      <c r="R550" s="113">
        <v>0</v>
      </c>
      <c r="S550" s="113">
        <v>0</v>
      </c>
      <c r="T550" s="113">
        <v>0</v>
      </c>
      <c r="U550" s="113">
        <v>0</v>
      </c>
      <c r="V550" s="113">
        <v>0</v>
      </c>
      <c r="W550" s="113">
        <v>0</v>
      </c>
      <c r="X550" s="113">
        <v>0</v>
      </c>
      <c r="Y550" s="113">
        <v>0</v>
      </c>
      <c r="Z550" s="113">
        <v>0</v>
      </c>
      <c r="AA550" s="113">
        <v>0</v>
      </c>
      <c r="AB550" s="113">
        <v>0</v>
      </c>
      <c r="AC550" s="113">
        <v>0</v>
      </c>
      <c r="AD550" s="113">
        <v>0</v>
      </c>
      <c r="AE550" s="113">
        <v>0</v>
      </c>
      <c r="AF550" s="113">
        <v>0</v>
      </c>
      <c r="AG550" s="113">
        <v>0</v>
      </c>
      <c r="AH550" s="113">
        <v>0</v>
      </c>
      <c r="AI550" s="113">
        <v>0</v>
      </c>
      <c r="AJ550" s="113">
        <v>0</v>
      </c>
      <c r="AK550" s="113">
        <v>0</v>
      </c>
      <c r="AL550" s="113">
        <v>0</v>
      </c>
      <c r="AM550" s="113">
        <f t="shared" si="8"/>
        <v>0</v>
      </c>
      <c r="AP550" s="70"/>
    </row>
    <row r="551" spans="1:42" ht="33" customHeight="1">
      <c r="A551" s="87">
        <v>1744</v>
      </c>
      <c r="B551" s="88" t="s">
        <v>1179</v>
      </c>
      <c r="C551" s="115" t="s">
        <v>1397</v>
      </c>
      <c r="D551" s="113">
        <v>0</v>
      </c>
      <c r="E551" s="113">
        <v>0</v>
      </c>
      <c r="F551" s="113">
        <v>0</v>
      </c>
      <c r="G551" s="113">
        <v>0</v>
      </c>
      <c r="H551" s="113">
        <v>0</v>
      </c>
      <c r="I551" s="113">
        <v>0</v>
      </c>
      <c r="J551" s="113">
        <v>0</v>
      </c>
      <c r="K551" s="113">
        <v>0</v>
      </c>
      <c r="L551" s="113">
        <v>0</v>
      </c>
      <c r="M551" s="113">
        <v>0</v>
      </c>
      <c r="N551" s="113">
        <v>0</v>
      </c>
      <c r="O551" s="113">
        <v>0</v>
      </c>
      <c r="P551" s="113">
        <v>0</v>
      </c>
      <c r="Q551" s="113">
        <v>0</v>
      </c>
      <c r="R551" s="113">
        <v>0</v>
      </c>
      <c r="S551" s="113">
        <v>0</v>
      </c>
      <c r="T551" s="113">
        <v>0</v>
      </c>
      <c r="U551" s="113">
        <v>0</v>
      </c>
      <c r="V551" s="113">
        <v>0</v>
      </c>
      <c r="W551" s="113">
        <v>0</v>
      </c>
      <c r="X551" s="113">
        <v>0</v>
      </c>
      <c r="Y551" s="113">
        <v>0</v>
      </c>
      <c r="Z551" s="113">
        <v>0</v>
      </c>
      <c r="AA551" s="113">
        <v>0</v>
      </c>
      <c r="AB551" s="113">
        <v>0</v>
      </c>
      <c r="AC551" s="113">
        <v>0</v>
      </c>
      <c r="AD551" s="113">
        <v>0</v>
      </c>
      <c r="AE551" s="113">
        <v>0</v>
      </c>
      <c r="AF551" s="113">
        <v>0</v>
      </c>
      <c r="AG551" s="113">
        <v>0</v>
      </c>
      <c r="AH551" s="113">
        <v>0</v>
      </c>
      <c r="AI551" s="113">
        <v>0</v>
      </c>
      <c r="AJ551" s="113">
        <v>0</v>
      </c>
      <c r="AK551" s="113">
        <v>0</v>
      </c>
      <c r="AL551" s="113">
        <v>0</v>
      </c>
      <c r="AM551" s="113">
        <f t="shared" si="8"/>
        <v>0</v>
      </c>
      <c r="AP551" s="70"/>
    </row>
    <row r="552" spans="1:42" ht="33" customHeight="1">
      <c r="A552" s="87">
        <v>1745</v>
      </c>
      <c r="B552" s="88" t="s">
        <v>1180</v>
      </c>
      <c r="C552" s="115" t="s">
        <v>1397</v>
      </c>
      <c r="D552" s="113">
        <v>0</v>
      </c>
      <c r="E552" s="113">
        <v>0</v>
      </c>
      <c r="F552" s="113">
        <v>0</v>
      </c>
      <c r="G552" s="113">
        <v>0</v>
      </c>
      <c r="H552" s="113">
        <v>0</v>
      </c>
      <c r="I552" s="113">
        <v>0</v>
      </c>
      <c r="J552" s="113">
        <v>0</v>
      </c>
      <c r="K552" s="113">
        <v>0</v>
      </c>
      <c r="L552" s="113">
        <v>0</v>
      </c>
      <c r="M552" s="113">
        <v>0</v>
      </c>
      <c r="N552" s="113">
        <v>0</v>
      </c>
      <c r="O552" s="113">
        <v>0</v>
      </c>
      <c r="P552" s="113">
        <v>0</v>
      </c>
      <c r="Q552" s="113">
        <v>0</v>
      </c>
      <c r="R552" s="113">
        <v>0</v>
      </c>
      <c r="S552" s="113">
        <v>0</v>
      </c>
      <c r="T552" s="113">
        <v>0</v>
      </c>
      <c r="U552" s="113">
        <v>0</v>
      </c>
      <c r="V552" s="113">
        <v>0</v>
      </c>
      <c r="W552" s="113">
        <v>0</v>
      </c>
      <c r="X552" s="113">
        <v>0</v>
      </c>
      <c r="Y552" s="113">
        <v>0</v>
      </c>
      <c r="Z552" s="113">
        <v>0</v>
      </c>
      <c r="AA552" s="113">
        <v>0</v>
      </c>
      <c r="AB552" s="113">
        <v>0</v>
      </c>
      <c r="AC552" s="113">
        <v>0</v>
      </c>
      <c r="AD552" s="113">
        <v>0</v>
      </c>
      <c r="AE552" s="113">
        <v>0</v>
      </c>
      <c r="AF552" s="113">
        <v>0</v>
      </c>
      <c r="AG552" s="113">
        <v>0</v>
      </c>
      <c r="AH552" s="113">
        <v>0</v>
      </c>
      <c r="AI552" s="113">
        <v>0</v>
      </c>
      <c r="AJ552" s="113">
        <v>0</v>
      </c>
      <c r="AK552" s="113">
        <v>0</v>
      </c>
      <c r="AL552" s="113">
        <v>0</v>
      </c>
      <c r="AM552" s="113">
        <f t="shared" si="8"/>
        <v>0</v>
      </c>
      <c r="AP552" s="70"/>
    </row>
    <row r="553" spans="1:42" ht="33" customHeight="1">
      <c r="A553" s="87">
        <v>1746</v>
      </c>
      <c r="B553" s="88" t="s">
        <v>1181</v>
      </c>
      <c r="C553" s="115" t="s">
        <v>1397</v>
      </c>
      <c r="D553" s="113">
        <v>0</v>
      </c>
      <c r="E553" s="113">
        <v>0</v>
      </c>
      <c r="F553" s="113">
        <v>0</v>
      </c>
      <c r="G553" s="113">
        <v>0</v>
      </c>
      <c r="H553" s="113">
        <v>0</v>
      </c>
      <c r="I553" s="113">
        <v>0</v>
      </c>
      <c r="J553" s="113">
        <v>0</v>
      </c>
      <c r="K553" s="113">
        <v>0</v>
      </c>
      <c r="L553" s="113">
        <v>0</v>
      </c>
      <c r="M553" s="113">
        <v>0</v>
      </c>
      <c r="N553" s="113">
        <v>0</v>
      </c>
      <c r="O553" s="113">
        <v>0</v>
      </c>
      <c r="P553" s="113">
        <v>0</v>
      </c>
      <c r="Q553" s="113">
        <v>0</v>
      </c>
      <c r="R553" s="113">
        <v>0</v>
      </c>
      <c r="S553" s="113">
        <v>0</v>
      </c>
      <c r="T553" s="113">
        <v>0</v>
      </c>
      <c r="U553" s="113">
        <v>0</v>
      </c>
      <c r="V553" s="113">
        <v>0</v>
      </c>
      <c r="W553" s="113">
        <v>0</v>
      </c>
      <c r="X553" s="113">
        <v>0</v>
      </c>
      <c r="Y553" s="113">
        <v>0</v>
      </c>
      <c r="Z553" s="113">
        <v>0</v>
      </c>
      <c r="AA553" s="113">
        <v>0</v>
      </c>
      <c r="AB553" s="113">
        <v>0</v>
      </c>
      <c r="AC553" s="113">
        <v>0</v>
      </c>
      <c r="AD553" s="113">
        <v>0</v>
      </c>
      <c r="AE553" s="113">
        <v>0</v>
      </c>
      <c r="AF553" s="113">
        <v>0</v>
      </c>
      <c r="AG553" s="113">
        <v>0</v>
      </c>
      <c r="AH553" s="113">
        <v>0</v>
      </c>
      <c r="AI553" s="113">
        <v>0</v>
      </c>
      <c r="AJ553" s="113">
        <v>0</v>
      </c>
      <c r="AK553" s="113">
        <v>0</v>
      </c>
      <c r="AL553" s="113">
        <v>0</v>
      </c>
      <c r="AM553" s="113">
        <f t="shared" si="8"/>
        <v>0</v>
      </c>
      <c r="AP553" s="70"/>
    </row>
    <row r="554" spans="1:42" ht="33" customHeight="1">
      <c r="A554" s="87">
        <v>1747</v>
      </c>
      <c r="B554" s="88" t="s">
        <v>1134</v>
      </c>
      <c r="C554" s="115" t="s">
        <v>1397</v>
      </c>
      <c r="D554" s="113">
        <v>0</v>
      </c>
      <c r="E554" s="113">
        <v>0</v>
      </c>
      <c r="F554" s="113">
        <v>0</v>
      </c>
      <c r="G554" s="113">
        <v>0</v>
      </c>
      <c r="H554" s="113">
        <v>0</v>
      </c>
      <c r="I554" s="113">
        <v>0</v>
      </c>
      <c r="J554" s="113">
        <v>0</v>
      </c>
      <c r="K554" s="113">
        <v>0</v>
      </c>
      <c r="L554" s="113">
        <v>0</v>
      </c>
      <c r="M554" s="113">
        <v>0</v>
      </c>
      <c r="N554" s="113">
        <v>0</v>
      </c>
      <c r="O554" s="113">
        <v>0</v>
      </c>
      <c r="P554" s="113">
        <v>0</v>
      </c>
      <c r="Q554" s="113">
        <v>0</v>
      </c>
      <c r="R554" s="113">
        <v>0</v>
      </c>
      <c r="S554" s="113">
        <v>0</v>
      </c>
      <c r="T554" s="113">
        <v>0</v>
      </c>
      <c r="U554" s="113">
        <v>0</v>
      </c>
      <c r="V554" s="113">
        <v>0</v>
      </c>
      <c r="W554" s="113">
        <v>0</v>
      </c>
      <c r="X554" s="113">
        <v>0</v>
      </c>
      <c r="Y554" s="113">
        <v>0</v>
      </c>
      <c r="Z554" s="113">
        <v>0</v>
      </c>
      <c r="AA554" s="113">
        <v>0</v>
      </c>
      <c r="AB554" s="113">
        <v>0</v>
      </c>
      <c r="AC554" s="113">
        <v>0</v>
      </c>
      <c r="AD554" s="113">
        <v>0</v>
      </c>
      <c r="AE554" s="113">
        <v>0</v>
      </c>
      <c r="AF554" s="113">
        <v>0</v>
      </c>
      <c r="AG554" s="113">
        <v>0</v>
      </c>
      <c r="AH554" s="113">
        <v>0</v>
      </c>
      <c r="AI554" s="113">
        <v>0</v>
      </c>
      <c r="AJ554" s="113">
        <v>0</v>
      </c>
      <c r="AK554" s="113">
        <v>0</v>
      </c>
      <c r="AL554" s="113">
        <v>0</v>
      </c>
      <c r="AM554" s="113">
        <f t="shared" si="8"/>
        <v>0</v>
      </c>
      <c r="AP554" s="70"/>
    </row>
    <row r="555" spans="1:42" ht="33" customHeight="1">
      <c r="A555" s="87">
        <v>1748</v>
      </c>
      <c r="B555" s="88" t="s">
        <v>1182</v>
      </c>
      <c r="C555" s="115" t="s">
        <v>1397</v>
      </c>
      <c r="D555" s="113">
        <v>0</v>
      </c>
      <c r="E555" s="113">
        <v>0</v>
      </c>
      <c r="F555" s="113">
        <v>0</v>
      </c>
      <c r="G555" s="113">
        <v>0</v>
      </c>
      <c r="H555" s="113">
        <v>0</v>
      </c>
      <c r="I555" s="113">
        <v>0</v>
      </c>
      <c r="J555" s="113">
        <v>0</v>
      </c>
      <c r="K555" s="113">
        <v>0</v>
      </c>
      <c r="L555" s="113">
        <v>0</v>
      </c>
      <c r="M555" s="113">
        <v>0</v>
      </c>
      <c r="N555" s="113">
        <v>0</v>
      </c>
      <c r="O555" s="113">
        <v>0</v>
      </c>
      <c r="P555" s="113">
        <v>0</v>
      </c>
      <c r="Q555" s="113">
        <v>0</v>
      </c>
      <c r="R555" s="113">
        <v>0</v>
      </c>
      <c r="S555" s="113">
        <v>0</v>
      </c>
      <c r="T555" s="113">
        <v>0</v>
      </c>
      <c r="U555" s="113">
        <v>0</v>
      </c>
      <c r="V555" s="113">
        <v>0</v>
      </c>
      <c r="W555" s="113">
        <v>0</v>
      </c>
      <c r="X555" s="113">
        <v>0</v>
      </c>
      <c r="Y555" s="113">
        <v>0</v>
      </c>
      <c r="Z555" s="113">
        <v>0</v>
      </c>
      <c r="AA555" s="113">
        <v>0</v>
      </c>
      <c r="AB555" s="113">
        <v>0</v>
      </c>
      <c r="AC555" s="113">
        <v>0</v>
      </c>
      <c r="AD555" s="113">
        <v>0</v>
      </c>
      <c r="AE555" s="113">
        <v>0</v>
      </c>
      <c r="AF555" s="113">
        <v>0</v>
      </c>
      <c r="AG555" s="113">
        <v>0</v>
      </c>
      <c r="AH555" s="113">
        <v>0</v>
      </c>
      <c r="AI555" s="113">
        <v>0</v>
      </c>
      <c r="AJ555" s="113">
        <v>0</v>
      </c>
      <c r="AK555" s="113">
        <v>0</v>
      </c>
      <c r="AL555" s="113">
        <v>0</v>
      </c>
      <c r="AM555" s="113">
        <f t="shared" si="8"/>
        <v>0</v>
      </c>
      <c r="AP555" s="70"/>
    </row>
    <row r="556" spans="1:42" ht="33" customHeight="1">
      <c r="A556" s="87">
        <v>1749</v>
      </c>
      <c r="B556" s="88" t="s">
        <v>1183</v>
      </c>
      <c r="C556" s="115" t="s">
        <v>1397</v>
      </c>
      <c r="D556" s="113">
        <v>0</v>
      </c>
      <c r="E556" s="113">
        <v>0</v>
      </c>
      <c r="F556" s="113">
        <v>0</v>
      </c>
      <c r="G556" s="113">
        <v>0</v>
      </c>
      <c r="H556" s="113">
        <v>0</v>
      </c>
      <c r="I556" s="113">
        <v>0</v>
      </c>
      <c r="J556" s="113">
        <v>0</v>
      </c>
      <c r="K556" s="113">
        <v>0</v>
      </c>
      <c r="L556" s="113">
        <v>0</v>
      </c>
      <c r="M556" s="113">
        <v>0</v>
      </c>
      <c r="N556" s="113">
        <v>0</v>
      </c>
      <c r="O556" s="113">
        <v>0</v>
      </c>
      <c r="P556" s="113">
        <v>0</v>
      </c>
      <c r="Q556" s="113">
        <v>0</v>
      </c>
      <c r="R556" s="113">
        <v>0</v>
      </c>
      <c r="S556" s="113">
        <v>0</v>
      </c>
      <c r="T556" s="113">
        <v>0</v>
      </c>
      <c r="U556" s="113">
        <v>0</v>
      </c>
      <c r="V556" s="113">
        <v>0</v>
      </c>
      <c r="W556" s="113">
        <v>0</v>
      </c>
      <c r="X556" s="113">
        <v>0</v>
      </c>
      <c r="Y556" s="113">
        <v>0</v>
      </c>
      <c r="Z556" s="113">
        <v>0</v>
      </c>
      <c r="AA556" s="113">
        <v>0</v>
      </c>
      <c r="AB556" s="113">
        <v>0</v>
      </c>
      <c r="AC556" s="113">
        <v>0</v>
      </c>
      <c r="AD556" s="113">
        <v>0</v>
      </c>
      <c r="AE556" s="113">
        <v>0</v>
      </c>
      <c r="AF556" s="113">
        <v>0</v>
      </c>
      <c r="AG556" s="113">
        <v>0</v>
      </c>
      <c r="AH556" s="113">
        <v>0</v>
      </c>
      <c r="AI556" s="113">
        <v>0</v>
      </c>
      <c r="AJ556" s="113">
        <v>0</v>
      </c>
      <c r="AK556" s="113">
        <v>0</v>
      </c>
      <c r="AL556" s="113">
        <v>0</v>
      </c>
      <c r="AM556" s="113">
        <f t="shared" si="8"/>
        <v>0</v>
      </c>
      <c r="AP556" s="70"/>
    </row>
    <row r="557" spans="1:42" ht="33" customHeight="1">
      <c r="A557" s="87">
        <v>1750</v>
      </c>
      <c r="B557" s="88" t="s">
        <v>1184</v>
      </c>
      <c r="C557" s="115" t="s">
        <v>1397</v>
      </c>
      <c r="D557" s="113">
        <v>0</v>
      </c>
      <c r="E557" s="113">
        <v>0</v>
      </c>
      <c r="F557" s="113">
        <v>0</v>
      </c>
      <c r="G557" s="113">
        <v>0</v>
      </c>
      <c r="H557" s="113">
        <v>0</v>
      </c>
      <c r="I557" s="113">
        <v>0</v>
      </c>
      <c r="J557" s="113">
        <v>0</v>
      </c>
      <c r="K557" s="113">
        <v>0</v>
      </c>
      <c r="L557" s="113">
        <v>0</v>
      </c>
      <c r="M557" s="113">
        <v>0</v>
      </c>
      <c r="N557" s="113">
        <v>0</v>
      </c>
      <c r="O557" s="113">
        <v>0</v>
      </c>
      <c r="P557" s="113">
        <v>0</v>
      </c>
      <c r="Q557" s="113">
        <v>0</v>
      </c>
      <c r="R557" s="113">
        <v>0</v>
      </c>
      <c r="S557" s="113">
        <v>0</v>
      </c>
      <c r="T557" s="113">
        <v>0</v>
      </c>
      <c r="U557" s="113">
        <v>0</v>
      </c>
      <c r="V557" s="113">
        <v>0</v>
      </c>
      <c r="W557" s="113">
        <v>0</v>
      </c>
      <c r="X557" s="113">
        <v>0</v>
      </c>
      <c r="Y557" s="113">
        <v>0</v>
      </c>
      <c r="Z557" s="113">
        <v>0</v>
      </c>
      <c r="AA557" s="113">
        <v>0</v>
      </c>
      <c r="AB557" s="113">
        <v>0</v>
      </c>
      <c r="AC557" s="113">
        <v>0</v>
      </c>
      <c r="AD557" s="113">
        <v>0</v>
      </c>
      <c r="AE557" s="113">
        <v>0</v>
      </c>
      <c r="AF557" s="113">
        <v>0</v>
      </c>
      <c r="AG557" s="113">
        <v>0</v>
      </c>
      <c r="AH557" s="113">
        <v>0</v>
      </c>
      <c r="AI557" s="113">
        <v>0</v>
      </c>
      <c r="AJ557" s="113">
        <v>0</v>
      </c>
      <c r="AK557" s="113">
        <v>0</v>
      </c>
      <c r="AL557" s="113">
        <v>0</v>
      </c>
      <c r="AM557" s="113">
        <f t="shared" si="8"/>
        <v>0</v>
      </c>
      <c r="AP557" s="70"/>
    </row>
    <row r="558" spans="1:42" ht="33" customHeight="1">
      <c r="A558" s="87">
        <v>1751</v>
      </c>
      <c r="B558" s="88" t="s">
        <v>1185</v>
      </c>
      <c r="C558" s="115" t="s">
        <v>1397</v>
      </c>
      <c r="D558" s="113">
        <v>0</v>
      </c>
      <c r="E558" s="113">
        <v>0</v>
      </c>
      <c r="F558" s="113">
        <v>0</v>
      </c>
      <c r="G558" s="113">
        <v>0</v>
      </c>
      <c r="H558" s="113">
        <v>0</v>
      </c>
      <c r="I558" s="113">
        <v>0</v>
      </c>
      <c r="J558" s="113">
        <v>0</v>
      </c>
      <c r="K558" s="113">
        <v>0</v>
      </c>
      <c r="L558" s="113">
        <v>0</v>
      </c>
      <c r="M558" s="113">
        <v>0</v>
      </c>
      <c r="N558" s="113">
        <v>0</v>
      </c>
      <c r="O558" s="113">
        <v>0</v>
      </c>
      <c r="P558" s="113">
        <v>0</v>
      </c>
      <c r="Q558" s="113">
        <v>0</v>
      </c>
      <c r="R558" s="113">
        <v>0</v>
      </c>
      <c r="S558" s="113">
        <v>0</v>
      </c>
      <c r="T558" s="113">
        <v>0</v>
      </c>
      <c r="U558" s="113">
        <v>0</v>
      </c>
      <c r="V558" s="113">
        <v>0</v>
      </c>
      <c r="W558" s="113">
        <v>0</v>
      </c>
      <c r="X558" s="113">
        <v>0</v>
      </c>
      <c r="Y558" s="113">
        <v>0</v>
      </c>
      <c r="Z558" s="113">
        <v>0</v>
      </c>
      <c r="AA558" s="113">
        <v>0</v>
      </c>
      <c r="AB558" s="113">
        <v>0</v>
      </c>
      <c r="AC558" s="113">
        <v>0</v>
      </c>
      <c r="AD558" s="113">
        <v>0</v>
      </c>
      <c r="AE558" s="113">
        <v>0</v>
      </c>
      <c r="AF558" s="113">
        <v>0</v>
      </c>
      <c r="AG558" s="113">
        <v>0</v>
      </c>
      <c r="AH558" s="113">
        <v>0</v>
      </c>
      <c r="AI558" s="113">
        <v>0</v>
      </c>
      <c r="AJ558" s="113">
        <v>0</v>
      </c>
      <c r="AK558" s="113">
        <v>0</v>
      </c>
      <c r="AL558" s="113">
        <v>0</v>
      </c>
      <c r="AM558" s="113">
        <f t="shared" si="8"/>
        <v>0</v>
      </c>
      <c r="AP558" s="70"/>
    </row>
    <row r="559" spans="1:42" ht="33" customHeight="1">
      <c r="A559" s="87">
        <v>1752</v>
      </c>
      <c r="B559" s="88" t="s">
        <v>1186</v>
      </c>
      <c r="C559" s="115" t="s">
        <v>1397</v>
      </c>
      <c r="D559" s="113">
        <v>0</v>
      </c>
      <c r="E559" s="113">
        <v>0</v>
      </c>
      <c r="F559" s="113">
        <v>0</v>
      </c>
      <c r="G559" s="113">
        <v>0</v>
      </c>
      <c r="H559" s="113">
        <v>0</v>
      </c>
      <c r="I559" s="113">
        <v>0</v>
      </c>
      <c r="J559" s="113">
        <v>0</v>
      </c>
      <c r="K559" s="113">
        <v>0</v>
      </c>
      <c r="L559" s="113">
        <v>0</v>
      </c>
      <c r="M559" s="113">
        <v>0</v>
      </c>
      <c r="N559" s="113">
        <v>0</v>
      </c>
      <c r="O559" s="113">
        <v>0</v>
      </c>
      <c r="P559" s="113">
        <v>0</v>
      </c>
      <c r="Q559" s="113">
        <v>0</v>
      </c>
      <c r="R559" s="113">
        <v>0</v>
      </c>
      <c r="S559" s="113">
        <v>0</v>
      </c>
      <c r="T559" s="113">
        <v>0</v>
      </c>
      <c r="U559" s="113">
        <v>0</v>
      </c>
      <c r="V559" s="113">
        <v>0</v>
      </c>
      <c r="W559" s="113">
        <v>0</v>
      </c>
      <c r="X559" s="113">
        <v>0</v>
      </c>
      <c r="Y559" s="113">
        <v>0</v>
      </c>
      <c r="Z559" s="113">
        <v>0</v>
      </c>
      <c r="AA559" s="113">
        <v>0</v>
      </c>
      <c r="AB559" s="113">
        <v>0</v>
      </c>
      <c r="AC559" s="113">
        <v>0</v>
      </c>
      <c r="AD559" s="113">
        <v>0</v>
      </c>
      <c r="AE559" s="113">
        <v>0</v>
      </c>
      <c r="AF559" s="113">
        <v>0</v>
      </c>
      <c r="AG559" s="113">
        <v>0</v>
      </c>
      <c r="AH559" s="113">
        <v>0</v>
      </c>
      <c r="AI559" s="113">
        <v>0</v>
      </c>
      <c r="AJ559" s="113">
        <v>0</v>
      </c>
      <c r="AK559" s="113">
        <v>0</v>
      </c>
      <c r="AL559" s="113">
        <v>0</v>
      </c>
      <c r="AM559" s="113">
        <f t="shared" si="8"/>
        <v>0</v>
      </c>
      <c r="AP559" s="70"/>
    </row>
    <row r="560" spans="1:42" ht="33" customHeight="1">
      <c r="A560" s="87">
        <v>1753</v>
      </c>
      <c r="B560" s="88" t="s">
        <v>1187</v>
      </c>
      <c r="C560" s="115" t="s">
        <v>1397</v>
      </c>
      <c r="D560" s="113">
        <v>0</v>
      </c>
      <c r="E560" s="113">
        <v>0</v>
      </c>
      <c r="F560" s="113">
        <v>0</v>
      </c>
      <c r="G560" s="113">
        <v>0</v>
      </c>
      <c r="H560" s="113">
        <v>0</v>
      </c>
      <c r="I560" s="113">
        <v>0</v>
      </c>
      <c r="J560" s="113">
        <v>0</v>
      </c>
      <c r="K560" s="113">
        <v>0</v>
      </c>
      <c r="L560" s="113">
        <v>0</v>
      </c>
      <c r="M560" s="113">
        <v>0</v>
      </c>
      <c r="N560" s="113">
        <v>0</v>
      </c>
      <c r="O560" s="113">
        <v>0</v>
      </c>
      <c r="P560" s="113">
        <v>0</v>
      </c>
      <c r="Q560" s="113">
        <v>0</v>
      </c>
      <c r="R560" s="113">
        <v>0</v>
      </c>
      <c r="S560" s="113">
        <v>0</v>
      </c>
      <c r="T560" s="113">
        <v>0</v>
      </c>
      <c r="U560" s="113">
        <v>0</v>
      </c>
      <c r="V560" s="113">
        <v>0</v>
      </c>
      <c r="W560" s="113">
        <v>0</v>
      </c>
      <c r="X560" s="113">
        <v>0</v>
      </c>
      <c r="Y560" s="113">
        <v>0</v>
      </c>
      <c r="Z560" s="113">
        <v>0</v>
      </c>
      <c r="AA560" s="113">
        <v>0</v>
      </c>
      <c r="AB560" s="113">
        <v>0</v>
      </c>
      <c r="AC560" s="113">
        <v>0</v>
      </c>
      <c r="AD560" s="113">
        <v>0</v>
      </c>
      <c r="AE560" s="113">
        <v>0</v>
      </c>
      <c r="AF560" s="113">
        <v>0</v>
      </c>
      <c r="AG560" s="113">
        <v>0</v>
      </c>
      <c r="AH560" s="113">
        <v>0</v>
      </c>
      <c r="AI560" s="113">
        <v>0</v>
      </c>
      <c r="AJ560" s="113">
        <v>0</v>
      </c>
      <c r="AK560" s="113">
        <v>0</v>
      </c>
      <c r="AL560" s="113">
        <v>0</v>
      </c>
      <c r="AM560" s="113">
        <f t="shared" si="8"/>
        <v>0</v>
      </c>
      <c r="AP560" s="70"/>
    </row>
    <row r="561" spans="1:42" ht="33" customHeight="1">
      <c r="A561" s="87">
        <v>1754</v>
      </c>
      <c r="B561" s="88" t="s">
        <v>1188</v>
      </c>
      <c r="C561" s="115" t="s">
        <v>1397</v>
      </c>
      <c r="D561" s="113">
        <v>0</v>
      </c>
      <c r="E561" s="113">
        <v>0</v>
      </c>
      <c r="F561" s="113">
        <v>0</v>
      </c>
      <c r="G561" s="113">
        <v>0</v>
      </c>
      <c r="H561" s="113">
        <v>0</v>
      </c>
      <c r="I561" s="113">
        <v>0</v>
      </c>
      <c r="J561" s="113">
        <v>0</v>
      </c>
      <c r="K561" s="113">
        <v>0</v>
      </c>
      <c r="L561" s="113">
        <v>0</v>
      </c>
      <c r="M561" s="113">
        <v>0</v>
      </c>
      <c r="N561" s="113">
        <v>0</v>
      </c>
      <c r="O561" s="113">
        <v>0</v>
      </c>
      <c r="P561" s="113">
        <v>0</v>
      </c>
      <c r="Q561" s="113">
        <v>0</v>
      </c>
      <c r="R561" s="113">
        <v>0</v>
      </c>
      <c r="S561" s="113">
        <v>0</v>
      </c>
      <c r="T561" s="113">
        <v>0</v>
      </c>
      <c r="U561" s="113">
        <v>0</v>
      </c>
      <c r="V561" s="113">
        <v>0</v>
      </c>
      <c r="W561" s="113">
        <v>0</v>
      </c>
      <c r="X561" s="113">
        <v>0</v>
      </c>
      <c r="Y561" s="113">
        <v>0</v>
      </c>
      <c r="Z561" s="113">
        <v>0</v>
      </c>
      <c r="AA561" s="113">
        <v>0</v>
      </c>
      <c r="AB561" s="113">
        <v>0</v>
      </c>
      <c r="AC561" s="113">
        <v>0</v>
      </c>
      <c r="AD561" s="113">
        <v>0</v>
      </c>
      <c r="AE561" s="113">
        <v>0</v>
      </c>
      <c r="AF561" s="113">
        <v>0</v>
      </c>
      <c r="AG561" s="113">
        <v>0</v>
      </c>
      <c r="AH561" s="113">
        <v>0</v>
      </c>
      <c r="AI561" s="113">
        <v>0</v>
      </c>
      <c r="AJ561" s="113">
        <v>0</v>
      </c>
      <c r="AK561" s="113">
        <v>0</v>
      </c>
      <c r="AL561" s="113">
        <v>0</v>
      </c>
      <c r="AM561" s="113">
        <f t="shared" si="8"/>
        <v>0</v>
      </c>
      <c r="AP561" s="70"/>
    </row>
    <row r="562" spans="1:42" ht="33" customHeight="1">
      <c r="A562" s="87">
        <v>1755</v>
      </c>
      <c r="B562" s="88" t="s">
        <v>1189</v>
      </c>
      <c r="C562" s="115" t="s">
        <v>1397</v>
      </c>
      <c r="D562" s="113">
        <v>0</v>
      </c>
      <c r="E562" s="113">
        <v>0</v>
      </c>
      <c r="F562" s="113">
        <v>0</v>
      </c>
      <c r="G562" s="113">
        <v>0</v>
      </c>
      <c r="H562" s="113">
        <v>0</v>
      </c>
      <c r="I562" s="113">
        <v>0</v>
      </c>
      <c r="J562" s="113">
        <v>0</v>
      </c>
      <c r="K562" s="113">
        <v>0</v>
      </c>
      <c r="L562" s="113">
        <v>0</v>
      </c>
      <c r="M562" s="113">
        <v>0</v>
      </c>
      <c r="N562" s="113">
        <v>0</v>
      </c>
      <c r="O562" s="113">
        <v>0</v>
      </c>
      <c r="P562" s="113">
        <v>0</v>
      </c>
      <c r="Q562" s="113">
        <v>0</v>
      </c>
      <c r="R562" s="113">
        <v>0</v>
      </c>
      <c r="S562" s="113">
        <v>0</v>
      </c>
      <c r="T562" s="113">
        <v>0</v>
      </c>
      <c r="U562" s="113">
        <v>0</v>
      </c>
      <c r="V562" s="113">
        <v>0</v>
      </c>
      <c r="W562" s="113">
        <v>0</v>
      </c>
      <c r="X562" s="113">
        <v>0</v>
      </c>
      <c r="Y562" s="113">
        <v>0</v>
      </c>
      <c r="Z562" s="113">
        <v>0</v>
      </c>
      <c r="AA562" s="113">
        <v>0</v>
      </c>
      <c r="AB562" s="113">
        <v>0</v>
      </c>
      <c r="AC562" s="113">
        <v>0</v>
      </c>
      <c r="AD562" s="113">
        <v>0</v>
      </c>
      <c r="AE562" s="113">
        <v>0</v>
      </c>
      <c r="AF562" s="113">
        <v>0</v>
      </c>
      <c r="AG562" s="113">
        <v>0</v>
      </c>
      <c r="AH562" s="113">
        <v>0</v>
      </c>
      <c r="AI562" s="113">
        <v>0</v>
      </c>
      <c r="AJ562" s="113">
        <v>0</v>
      </c>
      <c r="AK562" s="113">
        <v>0</v>
      </c>
      <c r="AL562" s="113">
        <v>0</v>
      </c>
      <c r="AM562" s="113">
        <f t="shared" si="8"/>
        <v>0</v>
      </c>
      <c r="AP562" s="70"/>
    </row>
    <row r="563" spans="1:42" ht="33" customHeight="1">
      <c r="A563" s="87">
        <v>1756</v>
      </c>
      <c r="B563" s="88" t="s">
        <v>1190</v>
      </c>
      <c r="C563" s="115" t="s">
        <v>1397</v>
      </c>
      <c r="D563" s="113">
        <v>0</v>
      </c>
      <c r="E563" s="113">
        <v>0</v>
      </c>
      <c r="F563" s="113">
        <v>0</v>
      </c>
      <c r="G563" s="113">
        <v>0</v>
      </c>
      <c r="H563" s="113">
        <v>0</v>
      </c>
      <c r="I563" s="113">
        <v>0</v>
      </c>
      <c r="J563" s="113">
        <v>0</v>
      </c>
      <c r="K563" s="113">
        <v>0</v>
      </c>
      <c r="L563" s="113">
        <v>0</v>
      </c>
      <c r="M563" s="113">
        <v>0</v>
      </c>
      <c r="N563" s="113">
        <v>0</v>
      </c>
      <c r="O563" s="113">
        <v>0</v>
      </c>
      <c r="P563" s="113">
        <v>0</v>
      </c>
      <c r="Q563" s="113">
        <v>0</v>
      </c>
      <c r="R563" s="113">
        <v>0</v>
      </c>
      <c r="S563" s="113">
        <v>0</v>
      </c>
      <c r="T563" s="113">
        <v>0</v>
      </c>
      <c r="U563" s="113">
        <v>0</v>
      </c>
      <c r="V563" s="113">
        <v>0</v>
      </c>
      <c r="W563" s="113">
        <v>0</v>
      </c>
      <c r="X563" s="113">
        <v>0</v>
      </c>
      <c r="Y563" s="113">
        <v>0</v>
      </c>
      <c r="Z563" s="113">
        <v>0</v>
      </c>
      <c r="AA563" s="113">
        <v>0</v>
      </c>
      <c r="AB563" s="113">
        <v>0</v>
      </c>
      <c r="AC563" s="113">
        <v>0</v>
      </c>
      <c r="AD563" s="113">
        <v>0</v>
      </c>
      <c r="AE563" s="113">
        <v>0</v>
      </c>
      <c r="AF563" s="113">
        <v>0</v>
      </c>
      <c r="AG563" s="113">
        <v>0</v>
      </c>
      <c r="AH563" s="113">
        <v>0</v>
      </c>
      <c r="AI563" s="113">
        <v>0</v>
      </c>
      <c r="AJ563" s="113">
        <v>0</v>
      </c>
      <c r="AK563" s="113">
        <v>0</v>
      </c>
      <c r="AL563" s="113">
        <v>0</v>
      </c>
      <c r="AM563" s="113">
        <f t="shared" si="8"/>
        <v>0</v>
      </c>
      <c r="AP563" s="70"/>
    </row>
    <row r="564" spans="1:42" ht="33" customHeight="1">
      <c r="A564" s="87">
        <v>1801</v>
      </c>
      <c r="B564" s="88" t="s">
        <v>1191</v>
      </c>
      <c r="C564" s="115" t="s">
        <v>1397</v>
      </c>
      <c r="D564" s="113">
        <v>0</v>
      </c>
      <c r="E564" s="113">
        <v>0</v>
      </c>
      <c r="F564" s="113">
        <v>0</v>
      </c>
      <c r="G564" s="113">
        <v>0</v>
      </c>
      <c r="H564" s="113">
        <v>0</v>
      </c>
      <c r="I564" s="113">
        <v>0</v>
      </c>
      <c r="J564" s="113">
        <v>0</v>
      </c>
      <c r="K564" s="113">
        <v>0</v>
      </c>
      <c r="L564" s="113">
        <v>0</v>
      </c>
      <c r="M564" s="113">
        <v>0</v>
      </c>
      <c r="N564" s="113">
        <v>0</v>
      </c>
      <c r="O564" s="113">
        <v>0</v>
      </c>
      <c r="P564" s="113">
        <v>0</v>
      </c>
      <c r="Q564" s="113">
        <v>0</v>
      </c>
      <c r="R564" s="113">
        <v>0</v>
      </c>
      <c r="S564" s="113">
        <v>0</v>
      </c>
      <c r="T564" s="113">
        <v>0</v>
      </c>
      <c r="U564" s="113">
        <v>0</v>
      </c>
      <c r="V564" s="113">
        <v>0</v>
      </c>
      <c r="W564" s="113">
        <v>0</v>
      </c>
      <c r="X564" s="113">
        <v>0</v>
      </c>
      <c r="Y564" s="113">
        <v>0</v>
      </c>
      <c r="Z564" s="113">
        <v>0</v>
      </c>
      <c r="AA564" s="113">
        <v>0</v>
      </c>
      <c r="AB564" s="113">
        <v>0</v>
      </c>
      <c r="AC564" s="113">
        <v>0</v>
      </c>
      <c r="AD564" s="113">
        <v>0</v>
      </c>
      <c r="AE564" s="113">
        <v>0</v>
      </c>
      <c r="AF564" s="113">
        <v>0</v>
      </c>
      <c r="AG564" s="113">
        <v>0</v>
      </c>
      <c r="AH564" s="113">
        <v>0</v>
      </c>
      <c r="AI564" s="113">
        <v>0</v>
      </c>
      <c r="AJ564" s="113">
        <v>0</v>
      </c>
      <c r="AK564" s="113">
        <v>0</v>
      </c>
      <c r="AL564" s="113">
        <v>0</v>
      </c>
      <c r="AM564" s="113">
        <f t="shared" si="8"/>
        <v>0</v>
      </c>
      <c r="AP564" s="70"/>
    </row>
    <row r="565" spans="1:42" ht="33" customHeight="1">
      <c r="A565" s="87">
        <v>1802</v>
      </c>
      <c r="B565" s="88" t="s">
        <v>1173</v>
      </c>
      <c r="C565" s="115" t="s">
        <v>1397</v>
      </c>
      <c r="D565" s="113">
        <v>0</v>
      </c>
      <c r="E565" s="113">
        <v>0</v>
      </c>
      <c r="F565" s="113">
        <v>0</v>
      </c>
      <c r="G565" s="113">
        <v>0</v>
      </c>
      <c r="H565" s="113">
        <v>0</v>
      </c>
      <c r="I565" s="113">
        <v>0</v>
      </c>
      <c r="J565" s="113">
        <v>0</v>
      </c>
      <c r="K565" s="113">
        <v>0</v>
      </c>
      <c r="L565" s="113">
        <v>0</v>
      </c>
      <c r="M565" s="113">
        <v>0</v>
      </c>
      <c r="N565" s="113">
        <v>0</v>
      </c>
      <c r="O565" s="113">
        <v>0</v>
      </c>
      <c r="P565" s="113">
        <v>0</v>
      </c>
      <c r="Q565" s="113">
        <v>0</v>
      </c>
      <c r="R565" s="113">
        <v>0</v>
      </c>
      <c r="S565" s="113">
        <v>0</v>
      </c>
      <c r="T565" s="113">
        <v>0</v>
      </c>
      <c r="U565" s="113">
        <v>0</v>
      </c>
      <c r="V565" s="113">
        <v>0</v>
      </c>
      <c r="W565" s="113">
        <v>0</v>
      </c>
      <c r="X565" s="113">
        <v>0</v>
      </c>
      <c r="Y565" s="113">
        <v>0</v>
      </c>
      <c r="Z565" s="113">
        <v>0</v>
      </c>
      <c r="AA565" s="113">
        <v>0</v>
      </c>
      <c r="AB565" s="113">
        <v>0</v>
      </c>
      <c r="AC565" s="113">
        <v>0</v>
      </c>
      <c r="AD565" s="113">
        <v>0</v>
      </c>
      <c r="AE565" s="113">
        <v>0</v>
      </c>
      <c r="AF565" s="113">
        <v>0</v>
      </c>
      <c r="AG565" s="113">
        <v>0</v>
      </c>
      <c r="AH565" s="113">
        <v>0</v>
      </c>
      <c r="AI565" s="113">
        <v>0</v>
      </c>
      <c r="AJ565" s="113">
        <v>0</v>
      </c>
      <c r="AK565" s="113">
        <v>0</v>
      </c>
      <c r="AL565" s="113">
        <v>0</v>
      </c>
      <c r="AM565" s="113">
        <f t="shared" si="8"/>
        <v>0</v>
      </c>
      <c r="AP565" s="70"/>
    </row>
    <row r="566" spans="1:42" ht="33" customHeight="1">
      <c r="A566" s="87">
        <v>1803</v>
      </c>
      <c r="B566" s="88" t="s">
        <v>1192</v>
      </c>
      <c r="C566" s="115" t="s">
        <v>1397</v>
      </c>
      <c r="D566" s="113">
        <v>0</v>
      </c>
      <c r="E566" s="113">
        <v>0</v>
      </c>
      <c r="F566" s="113">
        <v>0</v>
      </c>
      <c r="G566" s="113">
        <v>0</v>
      </c>
      <c r="H566" s="113">
        <v>0</v>
      </c>
      <c r="I566" s="113">
        <v>0</v>
      </c>
      <c r="J566" s="113">
        <v>0</v>
      </c>
      <c r="K566" s="113">
        <v>0</v>
      </c>
      <c r="L566" s="113">
        <v>0</v>
      </c>
      <c r="M566" s="113">
        <v>0</v>
      </c>
      <c r="N566" s="113">
        <v>0</v>
      </c>
      <c r="O566" s="113">
        <v>0</v>
      </c>
      <c r="P566" s="113">
        <v>0</v>
      </c>
      <c r="Q566" s="113">
        <v>0</v>
      </c>
      <c r="R566" s="113">
        <v>0</v>
      </c>
      <c r="S566" s="113">
        <v>0</v>
      </c>
      <c r="T566" s="113">
        <v>0</v>
      </c>
      <c r="U566" s="113">
        <v>0</v>
      </c>
      <c r="V566" s="113">
        <v>0</v>
      </c>
      <c r="W566" s="113">
        <v>0</v>
      </c>
      <c r="X566" s="113">
        <v>0</v>
      </c>
      <c r="Y566" s="113">
        <v>0</v>
      </c>
      <c r="Z566" s="113">
        <v>0</v>
      </c>
      <c r="AA566" s="113">
        <v>0</v>
      </c>
      <c r="AB566" s="113">
        <v>0</v>
      </c>
      <c r="AC566" s="113">
        <v>0</v>
      </c>
      <c r="AD566" s="113">
        <v>0</v>
      </c>
      <c r="AE566" s="113">
        <v>0</v>
      </c>
      <c r="AF566" s="113">
        <v>0</v>
      </c>
      <c r="AG566" s="113">
        <v>0</v>
      </c>
      <c r="AH566" s="113">
        <v>0</v>
      </c>
      <c r="AI566" s="113">
        <v>0</v>
      </c>
      <c r="AJ566" s="113">
        <v>0</v>
      </c>
      <c r="AK566" s="113">
        <v>0</v>
      </c>
      <c r="AL566" s="113">
        <v>0</v>
      </c>
      <c r="AM566" s="113">
        <f t="shared" si="8"/>
        <v>0</v>
      </c>
      <c r="AP566" s="70"/>
    </row>
    <row r="567" spans="1:42" ht="33" customHeight="1">
      <c r="A567" s="87">
        <v>1805</v>
      </c>
      <c r="B567" s="88" t="s">
        <v>1193</v>
      </c>
      <c r="C567" s="115" t="s">
        <v>1397</v>
      </c>
      <c r="D567" s="113">
        <v>0</v>
      </c>
      <c r="E567" s="113">
        <v>0</v>
      </c>
      <c r="F567" s="113">
        <v>0</v>
      </c>
      <c r="G567" s="113">
        <v>0</v>
      </c>
      <c r="H567" s="113">
        <v>0</v>
      </c>
      <c r="I567" s="113">
        <v>0</v>
      </c>
      <c r="J567" s="113">
        <v>0</v>
      </c>
      <c r="K567" s="113">
        <v>0</v>
      </c>
      <c r="L567" s="113">
        <v>0</v>
      </c>
      <c r="M567" s="113">
        <v>0</v>
      </c>
      <c r="N567" s="113">
        <v>0</v>
      </c>
      <c r="O567" s="113">
        <v>0</v>
      </c>
      <c r="P567" s="113">
        <v>0</v>
      </c>
      <c r="Q567" s="113">
        <v>0</v>
      </c>
      <c r="R567" s="113">
        <v>0</v>
      </c>
      <c r="S567" s="113">
        <v>0</v>
      </c>
      <c r="T567" s="113">
        <v>0</v>
      </c>
      <c r="U567" s="113">
        <v>0</v>
      </c>
      <c r="V567" s="113">
        <v>0</v>
      </c>
      <c r="W567" s="113">
        <v>0</v>
      </c>
      <c r="X567" s="113">
        <v>0</v>
      </c>
      <c r="Y567" s="113">
        <v>0</v>
      </c>
      <c r="Z567" s="113">
        <v>0</v>
      </c>
      <c r="AA567" s="113">
        <v>0</v>
      </c>
      <c r="AB567" s="113">
        <v>0</v>
      </c>
      <c r="AC567" s="113">
        <v>0</v>
      </c>
      <c r="AD567" s="113">
        <v>0</v>
      </c>
      <c r="AE567" s="113">
        <v>0</v>
      </c>
      <c r="AF567" s="113">
        <v>0</v>
      </c>
      <c r="AG567" s="113">
        <v>0</v>
      </c>
      <c r="AH567" s="113">
        <v>0</v>
      </c>
      <c r="AI567" s="113">
        <v>0</v>
      </c>
      <c r="AJ567" s="113">
        <v>0</v>
      </c>
      <c r="AK567" s="113">
        <v>0</v>
      </c>
      <c r="AL567" s="113">
        <v>0</v>
      </c>
      <c r="AM567" s="113">
        <f t="shared" si="8"/>
        <v>0</v>
      </c>
      <c r="AP567" s="70"/>
    </row>
    <row r="568" spans="1:42" ht="33" customHeight="1">
      <c r="A568" s="87">
        <v>1806</v>
      </c>
      <c r="B568" s="88" t="s">
        <v>1194</v>
      </c>
      <c r="C568" s="115" t="s">
        <v>1397</v>
      </c>
      <c r="D568" s="113">
        <v>0</v>
      </c>
      <c r="E568" s="113">
        <v>0</v>
      </c>
      <c r="F568" s="113">
        <v>0</v>
      </c>
      <c r="G568" s="113">
        <v>0</v>
      </c>
      <c r="H568" s="113">
        <v>0</v>
      </c>
      <c r="I568" s="113">
        <v>0</v>
      </c>
      <c r="J568" s="113">
        <v>0</v>
      </c>
      <c r="K568" s="113">
        <v>0</v>
      </c>
      <c r="L568" s="113">
        <v>0</v>
      </c>
      <c r="M568" s="113">
        <v>0</v>
      </c>
      <c r="N568" s="113">
        <v>0</v>
      </c>
      <c r="O568" s="113">
        <v>0</v>
      </c>
      <c r="P568" s="113">
        <v>0</v>
      </c>
      <c r="Q568" s="113">
        <v>0</v>
      </c>
      <c r="R568" s="113">
        <v>0</v>
      </c>
      <c r="S568" s="113">
        <v>0</v>
      </c>
      <c r="T568" s="113">
        <v>0</v>
      </c>
      <c r="U568" s="113">
        <v>0</v>
      </c>
      <c r="V568" s="113">
        <v>0</v>
      </c>
      <c r="W568" s="113">
        <v>0</v>
      </c>
      <c r="X568" s="113">
        <v>0</v>
      </c>
      <c r="Y568" s="113">
        <v>0</v>
      </c>
      <c r="Z568" s="113">
        <v>0</v>
      </c>
      <c r="AA568" s="113">
        <v>0</v>
      </c>
      <c r="AB568" s="113">
        <v>0</v>
      </c>
      <c r="AC568" s="113">
        <v>0</v>
      </c>
      <c r="AD568" s="113">
        <v>0</v>
      </c>
      <c r="AE568" s="113">
        <v>0</v>
      </c>
      <c r="AF568" s="113">
        <v>0</v>
      </c>
      <c r="AG568" s="113">
        <v>0</v>
      </c>
      <c r="AH568" s="113">
        <v>0</v>
      </c>
      <c r="AI568" s="113">
        <v>0</v>
      </c>
      <c r="AJ568" s="113">
        <v>0</v>
      </c>
      <c r="AK568" s="113">
        <v>0</v>
      </c>
      <c r="AL568" s="113">
        <v>0</v>
      </c>
      <c r="AM568" s="113">
        <f t="shared" si="8"/>
        <v>0</v>
      </c>
      <c r="AP568" s="70"/>
    </row>
    <row r="569" spans="1:42" ht="33" customHeight="1">
      <c r="A569" s="87">
        <v>1807</v>
      </c>
      <c r="B569" s="88" t="s">
        <v>1195</v>
      </c>
      <c r="C569" s="115" t="s">
        <v>1397</v>
      </c>
      <c r="D569" s="113">
        <v>0</v>
      </c>
      <c r="E569" s="113">
        <v>0</v>
      </c>
      <c r="F569" s="113">
        <v>0</v>
      </c>
      <c r="G569" s="113">
        <v>0</v>
      </c>
      <c r="H569" s="113">
        <v>0</v>
      </c>
      <c r="I569" s="113">
        <v>0</v>
      </c>
      <c r="J569" s="113">
        <v>0</v>
      </c>
      <c r="K569" s="113">
        <v>0</v>
      </c>
      <c r="L569" s="113">
        <v>0</v>
      </c>
      <c r="M569" s="113">
        <v>0</v>
      </c>
      <c r="N569" s="113">
        <v>0</v>
      </c>
      <c r="O569" s="113">
        <v>0</v>
      </c>
      <c r="P569" s="113">
        <v>0</v>
      </c>
      <c r="Q569" s="113">
        <v>0</v>
      </c>
      <c r="R569" s="113">
        <v>0</v>
      </c>
      <c r="S569" s="113">
        <v>0</v>
      </c>
      <c r="T569" s="113">
        <v>0</v>
      </c>
      <c r="U569" s="113">
        <v>0</v>
      </c>
      <c r="V569" s="113">
        <v>0</v>
      </c>
      <c r="W569" s="113">
        <v>0</v>
      </c>
      <c r="X569" s="113">
        <v>0</v>
      </c>
      <c r="Y569" s="113">
        <v>0</v>
      </c>
      <c r="Z569" s="113">
        <v>0</v>
      </c>
      <c r="AA569" s="113">
        <v>0</v>
      </c>
      <c r="AB569" s="113">
        <v>0</v>
      </c>
      <c r="AC569" s="113">
        <v>0</v>
      </c>
      <c r="AD569" s="113">
        <v>0</v>
      </c>
      <c r="AE569" s="113">
        <v>0</v>
      </c>
      <c r="AF569" s="113">
        <v>0</v>
      </c>
      <c r="AG569" s="113">
        <v>0</v>
      </c>
      <c r="AH569" s="113">
        <v>0</v>
      </c>
      <c r="AI569" s="113">
        <v>0</v>
      </c>
      <c r="AJ569" s="113">
        <v>0</v>
      </c>
      <c r="AK569" s="113">
        <v>0</v>
      </c>
      <c r="AL569" s="113">
        <v>0</v>
      </c>
      <c r="AM569" s="113">
        <f t="shared" si="8"/>
        <v>0</v>
      </c>
      <c r="AP569" s="70"/>
    </row>
    <row r="570" spans="1:42" ht="33" customHeight="1">
      <c r="A570" s="87">
        <v>1808</v>
      </c>
      <c r="B570" s="88" t="s">
        <v>1196</v>
      </c>
      <c r="C570" s="115" t="s">
        <v>1397</v>
      </c>
      <c r="D570" s="113">
        <v>0</v>
      </c>
      <c r="E570" s="113">
        <v>0</v>
      </c>
      <c r="F570" s="113">
        <v>0</v>
      </c>
      <c r="G570" s="113">
        <v>0</v>
      </c>
      <c r="H570" s="113">
        <v>0</v>
      </c>
      <c r="I570" s="113">
        <v>0</v>
      </c>
      <c r="J570" s="113">
        <v>0</v>
      </c>
      <c r="K570" s="113">
        <v>0</v>
      </c>
      <c r="L570" s="113">
        <v>0</v>
      </c>
      <c r="M570" s="113">
        <v>0</v>
      </c>
      <c r="N570" s="113">
        <v>0</v>
      </c>
      <c r="O570" s="113">
        <v>0</v>
      </c>
      <c r="P570" s="113">
        <v>0</v>
      </c>
      <c r="Q570" s="113">
        <v>0</v>
      </c>
      <c r="R570" s="113">
        <v>0</v>
      </c>
      <c r="S570" s="113">
        <v>0</v>
      </c>
      <c r="T570" s="113">
        <v>0</v>
      </c>
      <c r="U570" s="113">
        <v>0</v>
      </c>
      <c r="V570" s="113">
        <v>0</v>
      </c>
      <c r="W570" s="113">
        <v>0</v>
      </c>
      <c r="X570" s="113">
        <v>0</v>
      </c>
      <c r="Y570" s="113">
        <v>0</v>
      </c>
      <c r="Z570" s="113">
        <v>0</v>
      </c>
      <c r="AA570" s="113">
        <v>0</v>
      </c>
      <c r="AB570" s="113">
        <v>0</v>
      </c>
      <c r="AC570" s="113">
        <v>0</v>
      </c>
      <c r="AD570" s="113">
        <v>0</v>
      </c>
      <c r="AE570" s="113">
        <v>0</v>
      </c>
      <c r="AF570" s="113">
        <v>0</v>
      </c>
      <c r="AG570" s="113">
        <v>0</v>
      </c>
      <c r="AH570" s="113">
        <v>0</v>
      </c>
      <c r="AI570" s="113">
        <v>0</v>
      </c>
      <c r="AJ570" s="113">
        <v>0</v>
      </c>
      <c r="AK570" s="113">
        <v>0</v>
      </c>
      <c r="AL570" s="113">
        <v>0</v>
      </c>
      <c r="AM570" s="113">
        <f t="shared" si="8"/>
        <v>0</v>
      </c>
      <c r="AP570" s="70"/>
    </row>
    <row r="571" spans="1:42" ht="33" customHeight="1">
      <c r="A571" s="87">
        <v>1809</v>
      </c>
      <c r="B571" s="88" t="s">
        <v>1197</v>
      </c>
      <c r="C571" s="115" t="s">
        <v>1397</v>
      </c>
      <c r="D571" s="113">
        <v>0</v>
      </c>
      <c r="E571" s="113">
        <v>0</v>
      </c>
      <c r="F571" s="113">
        <v>0</v>
      </c>
      <c r="G571" s="113">
        <v>0</v>
      </c>
      <c r="H571" s="113">
        <v>0</v>
      </c>
      <c r="I571" s="113">
        <v>0</v>
      </c>
      <c r="J571" s="113">
        <v>0</v>
      </c>
      <c r="K571" s="113">
        <v>0</v>
      </c>
      <c r="L571" s="113">
        <v>0</v>
      </c>
      <c r="M571" s="113">
        <v>0</v>
      </c>
      <c r="N571" s="113">
        <v>0</v>
      </c>
      <c r="O571" s="113">
        <v>0</v>
      </c>
      <c r="P571" s="113">
        <v>0</v>
      </c>
      <c r="Q571" s="113">
        <v>0</v>
      </c>
      <c r="R571" s="113">
        <v>0</v>
      </c>
      <c r="S571" s="113">
        <v>0</v>
      </c>
      <c r="T571" s="113">
        <v>0</v>
      </c>
      <c r="U571" s="113">
        <v>0</v>
      </c>
      <c r="V571" s="113">
        <v>0</v>
      </c>
      <c r="W571" s="113">
        <v>0</v>
      </c>
      <c r="X571" s="113">
        <v>0</v>
      </c>
      <c r="Y571" s="113">
        <v>0</v>
      </c>
      <c r="Z571" s="113">
        <v>0</v>
      </c>
      <c r="AA571" s="113">
        <v>0</v>
      </c>
      <c r="AB571" s="113">
        <v>0</v>
      </c>
      <c r="AC571" s="113">
        <v>0</v>
      </c>
      <c r="AD571" s="113">
        <v>0</v>
      </c>
      <c r="AE571" s="113">
        <v>0</v>
      </c>
      <c r="AF571" s="113">
        <v>0</v>
      </c>
      <c r="AG571" s="113">
        <v>0</v>
      </c>
      <c r="AH571" s="113">
        <v>0</v>
      </c>
      <c r="AI571" s="113">
        <v>0</v>
      </c>
      <c r="AJ571" s="113">
        <v>0</v>
      </c>
      <c r="AK571" s="113">
        <v>0</v>
      </c>
      <c r="AL571" s="113">
        <v>0</v>
      </c>
      <c r="AM571" s="113">
        <f t="shared" si="8"/>
        <v>0</v>
      </c>
      <c r="AP571" s="70"/>
    </row>
    <row r="572" spans="1:42" ht="33" customHeight="1">
      <c r="A572" s="87">
        <v>1810</v>
      </c>
      <c r="B572" s="88" t="s">
        <v>1198</v>
      </c>
      <c r="C572" s="115" t="s">
        <v>1397</v>
      </c>
      <c r="D572" s="113">
        <v>0</v>
      </c>
      <c r="E572" s="113">
        <v>0</v>
      </c>
      <c r="F572" s="113">
        <v>0</v>
      </c>
      <c r="G572" s="113">
        <v>0</v>
      </c>
      <c r="H572" s="113">
        <v>0</v>
      </c>
      <c r="I572" s="113">
        <v>0</v>
      </c>
      <c r="J572" s="113">
        <v>0</v>
      </c>
      <c r="K572" s="113">
        <v>0</v>
      </c>
      <c r="L572" s="113">
        <v>0</v>
      </c>
      <c r="M572" s="113">
        <v>0</v>
      </c>
      <c r="N572" s="113">
        <v>0</v>
      </c>
      <c r="O572" s="113">
        <v>0</v>
      </c>
      <c r="P572" s="113">
        <v>0</v>
      </c>
      <c r="Q572" s="113">
        <v>0</v>
      </c>
      <c r="R572" s="113">
        <v>0</v>
      </c>
      <c r="S572" s="113">
        <v>0</v>
      </c>
      <c r="T572" s="113">
        <v>0</v>
      </c>
      <c r="U572" s="113">
        <v>0</v>
      </c>
      <c r="V572" s="113">
        <v>0</v>
      </c>
      <c r="W572" s="113">
        <v>0</v>
      </c>
      <c r="X572" s="113">
        <v>0</v>
      </c>
      <c r="Y572" s="113">
        <v>0</v>
      </c>
      <c r="Z572" s="113">
        <v>0</v>
      </c>
      <c r="AA572" s="113">
        <v>0</v>
      </c>
      <c r="AB572" s="113">
        <v>0</v>
      </c>
      <c r="AC572" s="113">
        <v>0</v>
      </c>
      <c r="AD572" s="113">
        <v>0</v>
      </c>
      <c r="AE572" s="113">
        <v>0</v>
      </c>
      <c r="AF572" s="113">
        <v>0</v>
      </c>
      <c r="AG572" s="113">
        <v>0</v>
      </c>
      <c r="AH572" s="113">
        <v>0</v>
      </c>
      <c r="AI572" s="113">
        <v>0</v>
      </c>
      <c r="AJ572" s="113">
        <v>0</v>
      </c>
      <c r="AK572" s="113">
        <v>0</v>
      </c>
      <c r="AL572" s="113">
        <v>0</v>
      </c>
      <c r="AM572" s="113">
        <f t="shared" si="8"/>
        <v>0</v>
      </c>
      <c r="AP572" s="70"/>
    </row>
    <row r="573" spans="1:42" ht="33" customHeight="1">
      <c r="A573" s="87">
        <v>1811</v>
      </c>
      <c r="B573" s="88" t="s">
        <v>1199</v>
      </c>
      <c r="C573" s="115" t="s">
        <v>1397</v>
      </c>
      <c r="D573" s="113">
        <v>0</v>
      </c>
      <c r="E573" s="113">
        <v>0</v>
      </c>
      <c r="F573" s="113">
        <v>0</v>
      </c>
      <c r="G573" s="113">
        <v>0</v>
      </c>
      <c r="H573" s="113">
        <v>0</v>
      </c>
      <c r="I573" s="113">
        <v>0</v>
      </c>
      <c r="J573" s="113">
        <v>0</v>
      </c>
      <c r="K573" s="113">
        <v>0</v>
      </c>
      <c r="L573" s="113">
        <v>0</v>
      </c>
      <c r="M573" s="113">
        <v>0</v>
      </c>
      <c r="N573" s="113">
        <v>0</v>
      </c>
      <c r="O573" s="113">
        <v>0</v>
      </c>
      <c r="P573" s="113">
        <v>0</v>
      </c>
      <c r="Q573" s="113">
        <v>0</v>
      </c>
      <c r="R573" s="113">
        <v>0</v>
      </c>
      <c r="S573" s="113">
        <v>0</v>
      </c>
      <c r="T573" s="113">
        <v>0</v>
      </c>
      <c r="U573" s="113">
        <v>0</v>
      </c>
      <c r="V573" s="113">
        <v>0</v>
      </c>
      <c r="W573" s="113">
        <v>0</v>
      </c>
      <c r="X573" s="113">
        <v>0</v>
      </c>
      <c r="Y573" s="113">
        <v>0</v>
      </c>
      <c r="Z573" s="113">
        <v>0</v>
      </c>
      <c r="AA573" s="113">
        <v>0</v>
      </c>
      <c r="AB573" s="113">
        <v>0</v>
      </c>
      <c r="AC573" s="113">
        <v>0</v>
      </c>
      <c r="AD573" s="113">
        <v>0</v>
      </c>
      <c r="AE573" s="113">
        <v>0</v>
      </c>
      <c r="AF573" s="113">
        <v>0</v>
      </c>
      <c r="AG573" s="113">
        <v>0</v>
      </c>
      <c r="AH573" s="113">
        <v>0</v>
      </c>
      <c r="AI573" s="113">
        <v>0</v>
      </c>
      <c r="AJ573" s="113">
        <v>0</v>
      </c>
      <c r="AK573" s="113">
        <v>0</v>
      </c>
      <c r="AL573" s="113">
        <v>0</v>
      </c>
      <c r="AM573" s="113">
        <f t="shared" si="8"/>
        <v>0</v>
      </c>
      <c r="AP573" s="70"/>
    </row>
    <row r="574" spans="1:42" ht="33" customHeight="1">
      <c r="A574" s="87">
        <v>1812</v>
      </c>
      <c r="B574" s="88" t="s">
        <v>1200</v>
      </c>
      <c r="C574" s="115" t="s">
        <v>1397</v>
      </c>
      <c r="D574" s="113">
        <v>0</v>
      </c>
      <c r="E574" s="113">
        <v>0</v>
      </c>
      <c r="F574" s="113">
        <v>0</v>
      </c>
      <c r="G574" s="113">
        <v>0</v>
      </c>
      <c r="H574" s="113">
        <v>0</v>
      </c>
      <c r="I574" s="113">
        <v>0</v>
      </c>
      <c r="J574" s="113">
        <v>0</v>
      </c>
      <c r="K574" s="113">
        <v>0</v>
      </c>
      <c r="L574" s="113">
        <v>0</v>
      </c>
      <c r="M574" s="113">
        <v>0</v>
      </c>
      <c r="N574" s="113">
        <v>0</v>
      </c>
      <c r="O574" s="113">
        <v>0</v>
      </c>
      <c r="P574" s="113">
        <v>0</v>
      </c>
      <c r="Q574" s="113">
        <v>0</v>
      </c>
      <c r="R574" s="113">
        <v>0</v>
      </c>
      <c r="S574" s="113">
        <v>0</v>
      </c>
      <c r="T574" s="113">
        <v>0</v>
      </c>
      <c r="U574" s="113">
        <v>0</v>
      </c>
      <c r="V574" s="113">
        <v>0</v>
      </c>
      <c r="W574" s="113">
        <v>0</v>
      </c>
      <c r="X574" s="113">
        <v>0</v>
      </c>
      <c r="Y574" s="113">
        <v>0</v>
      </c>
      <c r="Z574" s="113">
        <v>0</v>
      </c>
      <c r="AA574" s="113">
        <v>0</v>
      </c>
      <c r="AB574" s="113">
        <v>0</v>
      </c>
      <c r="AC574" s="113">
        <v>0</v>
      </c>
      <c r="AD574" s="113">
        <v>0</v>
      </c>
      <c r="AE574" s="113">
        <v>0</v>
      </c>
      <c r="AF574" s="113">
        <v>0</v>
      </c>
      <c r="AG574" s="113">
        <v>0</v>
      </c>
      <c r="AH574" s="113">
        <v>0</v>
      </c>
      <c r="AI574" s="113">
        <v>0</v>
      </c>
      <c r="AJ574" s="113">
        <v>0</v>
      </c>
      <c r="AK574" s="113">
        <v>0</v>
      </c>
      <c r="AL574" s="113">
        <v>0</v>
      </c>
      <c r="AM574" s="113">
        <f t="shared" si="8"/>
        <v>0</v>
      </c>
      <c r="AP574" s="70"/>
    </row>
    <row r="575" spans="1:42" ht="33" customHeight="1">
      <c r="A575" s="87">
        <v>1813</v>
      </c>
      <c r="B575" s="88" t="s">
        <v>1201</v>
      </c>
      <c r="C575" s="115" t="s">
        <v>1397</v>
      </c>
      <c r="D575" s="113">
        <v>0</v>
      </c>
      <c r="E575" s="113">
        <v>0</v>
      </c>
      <c r="F575" s="113">
        <v>0</v>
      </c>
      <c r="G575" s="113">
        <v>0</v>
      </c>
      <c r="H575" s="113">
        <v>0</v>
      </c>
      <c r="I575" s="113">
        <v>0</v>
      </c>
      <c r="J575" s="113">
        <v>0</v>
      </c>
      <c r="K575" s="113">
        <v>0</v>
      </c>
      <c r="L575" s="113">
        <v>0</v>
      </c>
      <c r="M575" s="113">
        <v>0</v>
      </c>
      <c r="N575" s="113">
        <v>0</v>
      </c>
      <c r="O575" s="113">
        <v>0</v>
      </c>
      <c r="P575" s="113">
        <v>0</v>
      </c>
      <c r="Q575" s="113">
        <v>0</v>
      </c>
      <c r="R575" s="113">
        <v>0</v>
      </c>
      <c r="S575" s="113">
        <v>0</v>
      </c>
      <c r="T575" s="113">
        <v>0</v>
      </c>
      <c r="U575" s="113">
        <v>0</v>
      </c>
      <c r="V575" s="113">
        <v>0</v>
      </c>
      <c r="W575" s="113">
        <v>0</v>
      </c>
      <c r="X575" s="113">
        <v>0</v>
      </c>
      <c r="Y575" s="113">
        <v>0</v>
      </c>
      <c r="Z575" s="113">
        <v>0</v>
      </c>
      <c r="AA575" s="113">
        <v>0</v>
      </c>
      <c r="AB575" s="113">
        <v>0</v>
      </c>
      <c r="AC575" s="113">
        <v>0</v>
      </c>
      <c r="AD575" s="113">
        <v>0</v>
      </c>
      <c r="AE575" s="113">
        <v>0</v>
      </c>
      <c r="AF575" s="113">
        <v>0</v>
      </c>
      <c r="AG575" s="113">
        <v>0</v>
      </c>
      <c r="AH575" s="113">
        <v>0</v>
      </c>
      <c r="AI575" s="113">
        <v>0</v>
      </c>
      <c r="AJ575" s="113">
        <v>0</v>
      </c>
      <c r="AK575" s="113">
        <v>0</v>
      </c>
      <c r="AL575" s="113">
        <v>0</v>
      </c>
      <c r="AM575" s="113">
        <f t="shared" si="8"/>
        <v>0</v>
      </c>
      <c r="AP575" s="70"/>
    </row>
    <row r="576" spans="1:42" ht="33" customHeight="1">
      <c r="A576" s="87">
        <v>1814</v>
      </c>
      <c r="B576" s="88" t="s">
        <v>1202</v>
      </c>
      <c r="C576" s="115" t="s">
        <v>1397</v>
      </c>
      <c r="D576" s="113">
        <v>0</v>
      </c>
      <c r="E576" s="113">
        <v>0</v>
      </c>
      <c r="F576" s="113">
        <v>0</v>
      </c>
      <c r="G576" s="113">
        <v>0</v>
      </c>
      <c r="H576" s="113">
        <v>0</v>
      </c>
      <c r="I576" s="113">
        <v>0</v>
      </c>
      <c r="J576" s="113">
        <v>0</v>
      </c>
      <c r="K576" s="113">
        <v>0</v>
      </c>
      <c r="L576" s="113">
        <v>0</v>
      </c>
      <c r="M576" s="113">
        <v>0</v>
      </c>
      <c r="N576" s="113">
        <v>0</v>
      </c>
      <c r="O576" s="113">
        <v>0</v>
      </c>
      <c r="P576" s="113">
        <v>0</v>
      </c>
      <c r="Q576" s="113">
        <v>0</v>
      </c>
      <c r="R576" s="113">
        <v>0</v>
      </c>
      <c r="S576" s="113">
        <v>0</v>
      </c>
      <c r="T576" s="113">
        <v>0</v>
      </c>
      <c r="U576" s="113">
        <v>0</v>
      </c>
      <c r="V576" s="113">
        <v>0</v>
      </c>
      <c r="W576" s="113">
        <v>0</v>
      </c>
      <c r="X576" s="113">
        <v>0</v>
      </c>
      <c r="Y576" s="113">
        <v>0</v>
      </c>
      <c r="Z576" s="113">
        <v>0</v>
      </c>
      <c r="AA576" s="113">
        <v>0</v>
      </c>
      <c r="AB576" s="113">
        <v>0</v>
      </c>
      <c r="AC576" s="113">
        <v>0</v>
      </c>
      <c r="AD576" s="113">
        <v>0</v>
      </c>
      <c r="AE576" s="113">
        <v>0</v>
      </c>
      <c r="AF576" s="113">
        <v>0</v>
      </c>
      <c r="AG576" s="113">
        <v>0</v>
      </c>
      <c r="AH576" s="113">
        <v>0</v>
      </c>
      <c r="AI576" s="113">
        <v>0</v>
      </c>
      <c r="AJ576" s="113">
        <v>0</v>
      </c>
      <c r="AK576" s="113">
        <v>0</v>
      </c>
      <c r="AL576" s="113">
        <v>0</v>
      </c>
      <c r="AM576" s="113">
        <f t="shared" si="8"/>
        <v>0</v>
      </c>
      <c r="AP576" s="70"/>
    </row>
    <row r="577" spans="1:42" ht="33" customHeight="1">
      <c r="A577" s="87">
        <v>1815</v>
      </c>
      <c r="B577" s="88" t="s">
        <v>1184</v>
      </c>
      <c r="C577" s="115" t="s">
        <v>1397</v>
      </c>
      <c r="D577" s="113">
        <v>0</v>
      </c>
      <c r="E577" s="113">
        <v>0</v>
      </c>
      <c r="F577" s="113">
        <v>0</v>
      </c>
      <c r="G577" s="113">
        <v>0</v>
      </c>
      <c r="H577" s="113">
        <v>0</v>
      </c>
      <c r="I577" s="113">
        <v>0</v>
      </c>
      <c r="J577" s="113">
        <v>0</v>
      </c>
      <c r="K577" s="113">
        <v>0</v>
      </c>
      <c r="L577" s="113">
        <v>0</v>
      </c>
      <c r="M577" s="113">
        <v>0</v>
      </c>
      <c r="N577" s="113">
        <v>0</v>
      </c>
      <c r="O577" s="113">
        <v>0</v>
      </c>
      <c r="P577" s="113">
        <v>0</v>
      </c>
      <c r="Q577" s="113">
        <v>0</v>
      </c>
      <c r="R577" s="113">
        <v>0</v>
      </c>
      <c r="S577" s="113">
        <v>0</v>
      </c>
      <c r="T577" s="113">
        <v>0</v>
      </c>
      <c r="U577" s="113">
        <v>0</v>
      </c>
      <c r="V577" s="113">
        <v>0</v>
      </c>
      <c r="W577" s="113">
        <v>0</v>
      </c>
      <c r="X577" s="113">
        <v>0</v>
      </c>
      <c r="Y577" s="113">
        <v>0</v>
      </c>
      <c r="Z577" s="113">
        <v>0</v>
      </c>
      <c r="AA577" s="113">
        <v>0</v>
      </c>
      <c r="AB577" s="113">
        <v>0</v>
      </c>
      <c r="AC577" s="113">
        <v>0</v>
      </c>
      <c r="AD577" s="113">
        <v>0</v>
      </c>
      <c r="AE577" s="113">
        <v>0</v>
      </c>
      <c r="AF577" s="113">
        <v>0</v>
      </c>
      <c r="AG577" s="113">
        <v>0</v>
      </c>
      <c r="AH577" s="113">
        <v>0</v>
      </c>
      <c r="AI577" s="113">
        <v>0</v>
      </c>
      <c r="AJ577" s="113">
        <v>0</v>
      </c>
      <c r="AK577" s="113">
        <v>0</v>
      </c>
      <c r="AL577" s="113">
        <v>0</v>
      </c>
      <c r="AM577" s="113">
        <f t="shared" si="8"/>
        <v>0</v>
      </c>
      <c r="AP577" s="70"/>
    </row>
    <row r="578" spans="1:42" ht="33" customHeight="1">
      <c r="A578" s="87">
        <v>1816</v>
      </c>
      <c r="B578" s="88" t="s">
        <v>1203</v>
      </c>
      <c r="C578" s="115" t="s">
        <v>1397</v>
      </c>
      <c r="D578" s="113">
        <v>0</v>
      </c>
      <c r="E578" s="113">
        <v>0</v>
      </c>
      <c r="F578" s="113">
        <v>0</v>
      </c>
      <c r="G578" s="113">
        <v>0</v>
      </c>
      <c r="H578" s="113">
        <v>0</v>
      </c>
      <c r="I578" s="113">
        <v>0</v>
      </c>
      <c r="J578" s="113">
        <v>0</v>
      </c>
      <c r="K578" s="113">
        <v>0</v>
      </c>
      <c r="L578" s="113">
        <v>0</v>
      </c>
      <c r="M578" s="113">
        <v>0</v>
      </c>
      <c r="N578" s="113">
        <v>0</v>
      </c>
      <c r="O578" s="113">
        <v>0</v>
      </c>
      <c r="P578" s="113">
        <v>0</v>
      </c>
      <c r="Q578" s="113">
        <v>0</v>
      </c>
      <c r="R578" s="113">
        <v>0</v>
      </c>
      <c r="S578" s="113">
        <v>0</v>
      </c>
      <c r="T578" s="113">
        <v>0</v>
      </c>
      <c r="U578" s="113">
        <v>0</v>
      </c>
      <c r="V578" s="113">
        <v>0</v>
      </c>
      <c r="W578" s="113">
        <v>0</v>
      </c>
      <c r="X578" s="113">
        <v>0</v>
      </c>
      <c r="Y578" s="113">
        <v>0</v>
      </c>
      <c r="Z578" s="113">
        <v>0</v>
      </c>
      <c r="AA578" s="113">
        <v>0</v>
      </c>
      <c r="AB578" s="113">
        <v>0</v>
      </c>
      <c r="AC578" s="113">
        <v>0</v>
      </c>
      <c r="AD578" s="113">
        <v>0</v>
      </c>
      <c r="AE578" s="113">
        <v>0</v>
      </c>
      <c r="AF578" s="113">
        <v>0</v>
      </c>
      <c r="AG578" s="113">
        <v>0</v>
      </c>
      <c r="AH578" s="113">
        <v>0</v>
      </c>
      <c r="AI578" s="113">
        <v>0</v>
      </c>
      <c r="AJ578" s="113">
        <v>0</v>
      </c>
      <c r="AK578" s="113">
        <v>0</v>
      </c>
      <c r="AL578" s="113">
        <v>0</v>
      </c>
      <c r="AM578" s="113">
        <f t="shared" si="8"/>
        <v>0</v>
      </c>
      <c r="AP578" s="70"/>
    </row>
    <row r="579" spans="1:42" ht="33" customHeight="1">
      <c r="A579" s="87">
        <v>1817</v>
      </c>
      <c r="B579" s="88" t="s">
        <v>1204</v>
      </c>
      <c r="C579" s="115" t="s">
        <v>1397</v>
      </c>
      <c r="D579" s="113">
        <v>0</v>
      </c>
      <c r="E579" s="113">
        <v>0</v>
      </c>
      <c r="F579" s="113">
        <v>0</v>
      </c>
      <c r="G579" s="113">
        <v>0</v>
      </c>
      <c r="H579" s="113">
        <v>0</v>
      </c>
      <c r="I579" s="113">
        <v>0</v>
      </c>
      <c r="J579" s="113">
        <v>0</v>
      </c>
      <c r="K579" s="113">
        <v>0</v>
      </c>
      <c r="L579" s="113">
        <v>0</v>
      </c>
      <c r="M579" s="113">
        <v>0</v>
      </c>
      <c r="N579" s="113">
        <v>0</v>
      </c>
      <c r="O579" s="113">
        <v>0</v>
      </c>
      <c r="P579" s="113">
        <v>0</v>
      </c>
      <c r="Q579" s="113">
        <v>0</v>
      </c>
      <c r="R579" s="113">
        <v>0</v>
      </c>
      <c r="S579" s="113">
        <v>0</v>
      </c>
      <c r="T579" s="113">
        <v>0</v>
      </c>
      <c r="U579" s="113">
        <v>0</v>
      </c>
      <c r="V579" s="113">
        <v>0</v>
      </c>
      <c r="W579" s="113">
        <v>0</v>
      </c>
      <c r="X579" s="113">
        <v>0</v>
      </c>
      <c r="Y579" s="113">
        <v>0</v>
      </c>
      <c r="Z579" s="113">
        <v>0</v>
      </c>
      <c r="AA579" s="113">
        <v>0</v>
      </c>
      <c r="AB579" s="113">
        <v>0</v>
      </c>
      <c r="AC579" s="113">
        <v>0</v>
      </c>
      <c r="AD579" s="113">
        <v>0</v>
      </c>
      <c r="AE579" s="113">
        <v>0</v>
      </c>
      <c r="AF579" s="113">
        <v>0</v>
      </c>
      <c r="AG579" s="113">
        <v>0</v>
      </c>
      <c r="AH579" s="113">
        <v>0</v>
      </c>
      <c r="AI579" s="113">
        <v>0</v>
      </c>
      <c r="AJ579" s="113">
        <v>0</v>
      </c>
      <c r="AK579" s="113">
        <v>0</v>
      </c>
      <c r="AL579" s="113">
        <v>0</v>
      </c>
      <c r="AM579" s="113">
        <f t="shared" si="8"/>
        <v>0</v>
      </c>
      <c r="AP579" s="70"/>
    </row>
    <row r="580" spans="1:42" ht="33" customHeight="1">
      <c r="A580" s="87">
        <v>1818</v>
      </c>
      <c r="B580" s="88" t="s">
        <v>1205</v>
      </c>
      <c r="C580" s="115" t="s">
        <v>1397</v>
      </c>
      <c r="D580" s="113">
        <v>0</v>
      </c>
      <c r="E580" s="113">
        <v>0</v>
      </c>
      <c r="F580" s="113">
        <v>0</v>
      </c>
      <c r="G580" s="113">
        <v>0</v>
      </c>
      <c r="H580" s="113">
        <v>0</v>
      </c>
      <c r="I580" s="113">
        <v>0</v>
      </c>
      <c r="J580" s="113">
        <v>0</v>
      </c>
      <c r="K580" s="113">
        <v>0</v>
      </c>
      <c r="L580" s="113">
        <v>0</v>
      </c>
      <c r="M580" s="113">
        <v>0</v>
      </c>
      <c r="N580" s="113">
        <v>0</v>
      </c>
      <c r="O580" s="113">
        <v>0</v>
      </c>
      <c r="P580" s="113">
        <v>0</v>
      </c>
      <c r="Q580" s="113">
        <v>0</v>
      </c>
      <c r="R580" s="113">
        <v>0</v>
      </c>
      <c r="S580" s="113">
        <v>0</v>
      </c>
      <c r="T580" s="113">
        <v>0</v>
      </c>
      <c r="U580" s="113">
        <v>0</v>
      </c>
      <c r="V580" s="113">
        <v>0</v>
      </c>
      <c r="W580" s="113">
        <v>0</v>
      </c>
      <c r="X580" s="113">
        <v>0</v>
      </c>
      <c r="Y580" s="113">
        <v>0</v>
      </c>
      <c r="Z580" s="113">
        <v>0</v>
      </c>
      <c r="AA580" s="113">
        <v>0</v>
      </c>
      <c r="AB580" s="113">
        <v>0</v>
      </c>
      <c r="AC580" s="113">
        <v>0</v>
      </c>
      <c r="AD580" s="113">
        <v>0</v>
      </c>
      <c r="AE580" s="113">
        <v>0</v>
      </c>
      <c r="AF580" s="113">
        <v>0</v>
      </c>
      <c r="AG580" s="113">
        <v>0</v>
      </c>
      <c r="AH580" s="113">
        <v>0</v>
      </c>
      <c r="AI580" s="113">
        <v>0</v>
      </c>
      <c r="AJ580" s="113">
        <v>0</v>
      </c>
      <c r="AK580" s="113">
        <v>0</v>
      </c>
      <c r="AL580" s="113">
        <v>0</v>
      </c>
      <c r="AM580" s="113">
        <f t="shared" si="8"/>
        <v>0</v>
      </c>
      <c r="AP580" s="70"/>
    </row>
    <row r="581" spans="1:42" ht="33" customHeight="1">
      <c r="A581" s="87">
        <v>1819</v>
      </c>
      <c r="B581" s="88" t="s">
        <v>1206</v>
      </c>
      <c r="C581" s="115" t="s">
        <v>1397</v>
      </c>
      <c r="D581" s="113">
        <v>0</v>
      </c>
      <c r="E581" s="113">
        <v>0</v>
      </c>
      <c r="F581" s="113">
        <v>0</v>
      </c>
      <c r="G581" s="113">
        <v>0</v>
      </c>
      <c r="H581" s="113">
        <v>0</v>
      </c>
      <c r="I581" s="113">
        <v>0</v>
      </c>
      <c r="J581" s="113">
        <v>0</v>
      </c>
      <c r="K581" s="113">
        <v>0</v>
      </c>
      <c r="L581" s="113">
        <v>0</v>
      </c>
      <c r="M581" s="113">
        <v>0</v>
      </c>
      <c r="N581" s="113">
        <v>0</v>
      </c>
      <c r="O581" s="113">
        <v>0</v>
      </c>
      <c r="P581" s="113">
        <v>0</v>
      </c>
      <c r="Q581" s="113">
        <v>0</v>
      </c>
      <c r="R581" s="113">
        <v>0</v>
      </c>
      <c r="S581" s="113">
        <v>0</v>
      </c>
      <c r="T581" s="113">
        <v>0</v>
      </c>
      <c r="U581" s="113">
        <v>0</v>
      </c>
      <c r="V581" s="113">
        <v>0</v>
      </c>
      <c r="W581" s="113">
        <v>0</v>
      </c>
      <c r="X581" s="113">
        <v>0</v>
      </c>
      <c r="Y581" s="113">
        <v>0</v>
      </c>
      <c r="Z581" s="113">
        <v>0</v>
      </c>
      <c r="AA581" s="113">
        <v>0</v>
      </c>
      <c r="AB581" s="113">
        <v>0</v>
      </c>
      <c r="AC581" s="113">
        <v>0</v>
      </c>
      <c r="AD581" s="113">
        <v>0</v>
      </c>
      <c r="AE581" s="113">
        <v>0</v>
      </c>
      <c r="AF581" s="113">
        <v>0</v>
      </c>
      <c r="AG581" s="113">
        <v>0</v>
      </c>
      <c r="AH581" s="113">
        <v>0</v>
      </c>
      <c r="AI581" s="113">
        <v>0</v>
      </c>
      <c r="AJ581" s="113">
        <v>0</v>
      </c>
      <c r="AK581" s="113">
        <v>0</v>
      </c>
      <c r="AL581" s="113">
        <v>0</v>
      </c>
      <c r="AM581" s="113">
        <f t="shared" si="8"/>
        <v>0</v>
      </c>
      <c r="AP581" s="70"/>
    </row>
    <row r="582" spans="1:42" ht="33" customHeight="1">
      <c r="A582" s="87">
        <v>1820</v>
      </c>
      <c r="B582" s="88" t="s">
        <v>1207</v>
      </c>
      <c r="C582" s="115" t="s">
        <v>1397</v>
      </c>
      <c r="D582" s="113">
        <v>0</v>
      </c>
      <c r="E582" s="113">
        <v>0</v>
      </c>
      <c r="F582" s="113">
        <v>0</v>
      </c>
      <c r="G582" s="113">
        <v>0</v>
      </c>
      <c r="H582" s="113">
        <v>0</v>
      </c>
      <c r="I582" s="113">
        <v>0</v>
      </c>
      <c r="J582" s="113">
        <v>0</v>
      </c>
      <c r="K582" s="113">
        <v>0</v>
      </c>
      <c r="L582" s="113">
        <v>0</v>
      </c>
      <c r="M582" s="113">
        <v>0</v>
      </c>
      <c r="N582" s="113">
        <v>0</v>
      </c>
      <c r="O582" s="113">
        <v>0</v>
      </c>
      <c r="P582" s="113">
        <v>0</v>
      </c>
      <c r="Q582" s="113">
        <v>0</v>
      </c>
      <c r="R582" s="113">
        <v>0</v>
      </c>
      <c r="S582" s="113">
        <v>0</v>
      </c>
      <c r="T582" s="113">
        <v>0</v>
      </c>
      <c r="U582" s="113">
        <v>0</v>
      </c>
      <c r="V582" s="113">
        <v>0</v>
      </c>
      <c r="W582" s="113">
        <v>0</v>
      </c>
      <c r="X582" s="113">
        <v>0</v>
      </c>
      <c r="Y582" s="113">
        <v>0</v>
      </c>
      <c r="Z582" s="113">
        <v>0</v>
      </c>
      <c r="AA582" s="113">
        <v>0</v>
      </c>
      <c r="AB582" s="113">
        <v>0</v>
      </c>
      <c r="AC582" s="113">
        <v>0</v>
      </c>
      <c r="AD582" s="113">
        <v>0</v>
      </c>
      <c r="AE582" s="113">
        <v>0</v>
      </c>
      <c r="AF582" s="113">
        <v>0</v>
      </c>
      <c r="AG582" s="113">
        <v>0</v>
      </c>
      <c r="AH582" s="113">
        <v>0</v>
      </c>
      <c r="AI582" s="113">
        <v>0</v>
      </c>
      <c r="AJ582" s="113">
        <v>0</v>
      </c>
      <c r="AK582" s="113">
        <v>0</v>
      </c>
      <c r="AL582" s="113">
        <v>0</v>
      </c>
      <c r="AM582" s="113">
        <f t="shared" si="8"/>
        <v>0</v>
      </c>
      <c r="AP582" s="70"/>
    </row>
    <row r="583" spans="1:42" ht="33" customHeight="1">
      <c r="A583" s="87">
        <v>1901</v>
      </c>
      <c r="B583" s="88" t="s">
        <v>1208</v>
      </c>
      <c r="C583" s="115" t="s">
        <v>1397</v>
      </c>
      <c r="D583" s="113">
        <v>0</v>
      </c>
      <c r="E583" s="113">
        <v>0</v>
      </c>
      <c r="F583" s="113">
        <v>0</v>
      </c>
      <c r="G583" s="113">
        <v>0</v>
      </c>
      <c r="H583" s="113">
        <v>0</v>
      </c>
      <c r="I583" s="113">
        <v>0</v>
      </c>
      <c r="J583" s="113">
        <v>0</v>
      </c>
      <c r="K583" s="113">
        <v>0</v>
      </c>
      <c r="L583" s="113">
        <v>0</v>
      </c>
      <c r="M583" s="113">
        <v>0</v>
      </c>
      <c r="N583" s="113">
        <v>0</v>
      </c>
      <c r="O583" s="113">
        <v>0</v>
      </c>
      <c r="P583" s="113">
        <v>0</v>
      </c>
      <c r="Q583" s="113">
        <v>0</v>
      </c>
      <c r="R583" s="113">
        <v>0</v>
      </c>
      <c r="S583" s="113">
        <v>0</v>
      </c>
      <c r="T583" s="113">
        <v>0</v>
      </c>
      <c r="U583" s="113">
        <v>0</v>
      </c>
      <c r="V583" s="113">
        <v>0</v>
      </c>
      <c r="W583" s="113">
        <v>0</v>
      </c>
      <c r="X583" s="113">
        <v>0</v>
      </c>
      <c r="Y583" s="113">
        <v>0</v>
      </c>
      <c r="Z583" s="113">
        <v>0</v>
      </c>
      <c r="AA583" s="113">
        <v>0</v>
      </c>
      <c r="AB583" s="113">
        <v>0</v>
      </c>
      <c r="AC583" s="113">
        <v>0</v>
      </c>
      <c r="AD583" s="113">
        <v>0</v>
      </c>
      <c r="AE583" s="113">
        <v>0</v>
      </c>
      <c r="AF583" s="113">
        <v>0</v>
      </c>
      <c r="AG583" s="113">
        <v>0</v>
      </c>
      <c r="AH583" s="113">
        <v>0</v>
      </c>
      <c r="AI583" s="113">
        <v>0</v>
      </c>
      <c r="AJ583" s="113">
        <v>0</v>
      </c>
      <c r="AK583" s="113">
        <v>0</v>
      </c>
      <c r="AL583" s="113">
        <v>0</v>
      </c>
      <c r="AM583" s="113">
        <f t="shared" si="8"/>
        <v>0</v>
      </c>
      <c r="AP583" s="70"/>
    </row>
    <row r="584" spans="1:42" ht="33" customHeight="1">
      <c r="A584" s="87">
        <v>1902</v>
      </c>
      <c r="B584" s="88" t="s">
        <v>1209</v>
      </c>
      <c r="C584" s="115" t="s">
        <v>1397</v>
      </c>
      <c r="D584" s="113">
        <v>0</v>
      </c>
      <c r="E584" s="113">
        <v>0</v>
      </c>
      <c r="F584" s="113">
        <v>0</v>
      </c>
      <c r="G584" s="113">
        <v>0</v>
      </c>
      <c r="H584" s="113">
        <v>0</v>
      </c>
      <c r="I584" s="113">
        <v>0</v>
      </c>
      <c r="J584" s="113">
        <v>0</v>
      </c>
      <c r="K584" s="113">
        <v>0</v>
      </c>
      <c r="L584" s="113">
        <v>0</v>
      </c>
      <c r="M584" s="113">
        <v>0</v>
      </c>
      <c r="N584" s="113">
        <v>0</v>
      </c>
      <c r="O584" s="113">
        <v>0</v>
      </c>
      <c r="P584" s="113">
        <v>0</v>
      </c>
      <c r="Q584" s="113">
        <v>0</v>
      </c>
      <c r="R584" s="113">
        <v>0</v>
      </c>
      <c r="S584" s="113">
        <v>0</v>
      </c>
      <c r="T584" s="113">
        <v>0</v>
      </c>
      <c r="U584" s="113">
        <v>0</v>
      </c>
      <c r="V584" s="113">
        <v>0</v>
      </c>
      <c r="W584" s="113">
        <v>0</v>
      </c>
      <c r="X584" s="113">
        <v>0</v>
      </c>
      <c r="Y584" s="113">
        <v>0</v>
      </c>
      <c r="Z584" s="113">
        <v>0</v>
      </c>
      <c r="AA584" s="113">
        <v>0</v>
      </c>
      <c r="AB584" s="113">
        <v>0</v>
      </c>
      <c r="AC584" s="113">
        <v>0</v>
      </c>
      <c r="AD584" s="113">
        <v>0</v>
      </c>
      <c r="AE584" s="113">
        <v>0</v>
      </c>
      <c r="AF584" s="113">
        <v>0</v>
      </c>
      <c r="AG584" s="113">
        <v>0</v>
      </c>
      <c r="AH584" s="113">
        <v>0</v>
      </c>
      <c r="AI584" s="113">
        <v>0</v>
      </c>
      <c r="AJ584" s="113">
        <v>0</v>
      </c>
      <c r="AK584" s="113">
        <v>0</v>
      </c>
      <c r="AL584" s="113">
        <v>0</v>
      </c>
      <c r="AM584" s="113">
        <f t="shared" si="8"/>
        <v>0</v>
      </c>
      <c r="AP584" s="70"/>
    </row>
    <row r="585" spans="1:42" ht="33" customHeight="1">
      <c r="A585" s="87">
        <v>1903</v>
      </c>
      <c r="B585" s="88" t="s">
        <v>1210</v>
      </c>
      <c r="C585" s="115" t="s">
        <v>1397</v>
      </c>
      <c r="D585" s="113">
        <v>0</v>
      </c>
      <c r="E585" s="113">
        <v>0</v>
      </c>
      <c r="F585" s="113">
        <v>0</v>
      </c>
      <c r="G585" s="113">
        <v>0</v>
      </c>
      <c r="H585" s="113">
        <v>0</v>
      </c>
      <c r="I585" s="113">
        <v>0</v>
      </c>
      <c r="J585" s="113">
        <v>0</v>
      </c>
      <c r="K585" s="113">
        <v>0</v>
      </c>
      <c r="L585" s="113">
        <v>0</v>
      </c>
      <c r="M585" s="113">
        <v>0</v>
      </c>
      <c r="N585" s="113">
        <v>0</v>
      </c>
      <c r="O585" s="113">
        <v>0</v>
      </c>
      <c r="P585" s="113">
        <v>0</v>
      </c>
      <c r="Q585" s="113">
        <v>0</v>
      </c>
      <c r="R585" s="113">
        <v>0</v>
      </c>
      <c r="S585" s="113">
        <v>0</v>
      </c>
      <c r="T585" s="113">
        <v>0</v>
      </c>
      <c r="U585" s="113">
        <v>0</v>
      </c>
      <c r="V585" s="113">
        <v>0</v>
      </c>
      <c r="W585" s="113">
        <v>0</v>
      </c>
      <c r="X585" s="113">
        <v>0</v>
      </c>
      <c r="Y585" s="113">
        <v>0</v>
      </c>
      <c r="Z585" s="113">
        <v>0</v>
      </c>
      <c r="AA585" s="113">
        <v>0</v>
      </c>
      <c r="AB585" s="113">
        <v>0</v>
      </c>
      <c r="AC585" s="113">
        <v>0</v>
      </c>
      <c r="AD585" s="113">
        <v>0</v>
      </c>
      <c r="AE585" s="113">
        <v>0</v>
      </c>
      <c r="AF585" s="113">
        <v>0</v>
      </c>
      <c r="AG585" s="113">
        <v>0</v>
      </c>
      <c r="AH585" s="113">
        <v>0</v>
      </c>
      <c r="AI585" s="113">
        <v>0</v>
      </c>
      <c r="AJ585" s="113">
        <v>0</v>
      </c>
      <c r="AK585" s="113">
        <v>0</v>
      </c>
      <c r="AL585" s="113">
        <v>0</v>
      </c>
      <c r="AM585" s="113">
        <f t="shared" si="8"/>
        <v>0</v>
      </c>
      <c r="AP585" s="70"/>
    </row>
    <row r="586" spans="1:42" ht="33" customHeight="1">
      <c r="A586" s="87">
        <v>1904</v>
      </c>
      <c r="B586" s="88" t="s">
        <v>1211</v>
      </c>
      <c r="C586" s="115" t="s">
        <v>1397</v>
      </c>
      <c r="D586" s="113">
        <v>0</v>
      </c>
      <c r="E586" s="113">
        <v>0</v>
      </c>
      <c r="F586" s="113">
        <v>0</v>
      </c>
      <c r="G586" s="113">
        <v>0</v>
      </c>
      <c r="H586" s="113">
        <v>0</v>
      </c>
      <c r="I586" s="113">
        <v>0</v>
      </c>
      <c r="J586" s="113">
        <v>0</v>
      </c>
      <c r="K586" s="113">
        <v>0</v>
      </c>
      <c r="L586" s="113">
        <v>0</v>
      </c>
      <c r="M586" s="113">
        <v>0</v>
      </c>
      <c r="N586" s="113">
        <v>0</v>
      </c>
      <c r="O586" s="113">
        <v>0</v>
      </c>
      <c r="P586" s="113">
        <v>0</v>
      </c>
      <c r="Q586" s="113">
        <v>0</v>
      </c>
      <c r="R586" s="113">
        <v>0</v>
      </c>
      <c r="S586" s="113">
        <v>0</v>
      </c>
      <c r="T586" s="113">
        <v>0</v>
      </c>
      <c r="U586" s="113">
        <v>0</v>
      </c>
      <c r="V586" s="113">
        <v>0</v>
      </c>
      <c r="W586" s="113">
        <v>0</v>
      </c>
      <c r="X586" s="113">
        <v>0</v>
      </c>
      <c r="Y586" s="113">
        <v>0</v>
      </c>
      <c r="Z586" s="113">
        <v>0</v>
      </c>
      <c r="AA586" s="113">
        <v>0</v>
      </c>
      <c r="AB586" s="113">
        <v>0</v>
      </c>
      <c r="AC586" s="113">
        <v>0</v>
      </c>
      <c r="AD586" s="113">
        <v>0</v>
      </c>
      <c r="AE586" s="113">
        <v>0</v>
      </c>
      <c r="AF586" s="113">
        <v>0</v>
      </c>
      <c r="AG586" s="113">
        <v>0</v>
      </c>
      <c r="AH586" s="113">
        <v>0</v>
      </c>
      <c r="AI586" s="113">
        <v>0</v>
      </c>
      <c r="AJ586" s="113">
        <v>0</v>
      </c>
      <c r="AK586" s="113">
        <v>0</v>
      </c>
      <c r="AL586" s="113">
        <v>0</v>
      </c>
      <c r="AM586" s="113">
        <f t="shared" si="8"/>
        <v>0</v>
      </c>
      <c r="AP586" s="70"/>
    </row>
    <row r="587" spans="1:42" ht="33" customHeight="1">
      <c r="A587" s="87">
        <v>1905</v>
      </c>
      <c r="B587" s="88" t="s">
        <v>1212</v>
      </c>
      <c r="C587" s="115" t="s">
        <v>1397</v>
      </c>
      <c r="D587" s="113">
        <v>0</v>
      </c>
      <c r="E587" s="113">
        <v>0</v>
      </c>
      <c r="F587" s="113">
        <v>0</v>
      </c>
      <c r="G587" s="113">
        <v>0</v>
      </c>
      <c r="H587" s="113">
        <v>0</v>
      </c>
      <c r="I587" s="113">
        <v>0</v>
      </c>
      <c r="J587" s="113">
        <v>0</v>
      </c>
      <c r="K587" s="113">
        <v>0</v>
      </c>
      <c r="L587" s="113">
        <v>0</v>
      </c>
      <c r="M587" s="113">
        <v>0</v>
      </c>
      <c r="N587" s="113">
        <v>0</v>
      </c>
      <c r="O587" s="113">
        <v>0</v>
      </c>
      <c r="P587" s="113">
        <v>0</v>
      </c>
      <c r="Q587" s="113">
        <v>0</v>
      </c>
      <c r="R587" s="113">
        <v>0</v>
      </c>
      <c r="S587" s="113">
        <v>0</v>
      </c>
      <c r="T587" s="113">
        <v>0</v>
      </c>
      <c r="U587" s="113">
        <v>0</v>
      </c>
      <c r="V587" s="113">
        <v>0</v>
      </c>
      <c r="W587" s="113">
        <v>0</v>
      </c>
      <c r="X587" s="113">
        <v>0</v>
      </c>
      <c r="Y587" s="113">
        <v>0</v>
      </c>
      <c r="Z587" s="113">
        <v>0</v>
      </c>
      <c r="AA587" s="113">
        <v>0</v>
      </c>
      <c r="AB587" s="113">
        <v>0</v>
      </c>
      <c r="AC587" s="113">
        <v>0</v>
      </c>
      <c r="AD587" s="113">
        <v>0</v>
      </c>
      <c r="AE587" s="113">
        <v>0</v>
      </c>
      <c r="AF587" s="113">
        <v>0</v>
      </c>
      <c r="AG587" s="113">
        <v>0</v>
      </c>
      <c r="AH587" s="113">
        <v>0</v>
      </c>
      <c r="AI587" s="113">
        <v>0</v>
      </c>
      <c r="AJ587" s="113">
        <v>0</v>
      </c>
      <c r="AK587" s="113">
        <v>0</v>
      </c>
      <c r="AL587" s="113">
        <v>0</v>
      </c>
      <c r="AM587" s="113">
        <f t="shared" ref="AM587:AM621" si="9">SUM(D587:AL587)</f>
        <v>0</v>
      </c>
      <c r="AP587" s="70"/>
    </row>
    <row r="588" spans="1:42" ht="33" customHeight="1">
      <c r="A588" s="87">
        <v>1906</v>
      </c>
      <c r="B588" s="88" t="s">
        <v>1188</v>
      </c>
      <c r="C588" s="115" t="s">
        <v>1397</v>
      </c>
      <c r="D588" s="113">
        <v>0</v>
      </c>
      <c r="E588" s="113">
        <v>0</v>
      </c>
      <c r="F588" s="113">
        <v>0</v>
      </c>
      <c r="G588" s="113">
        <v>0</v>
      </c>
      <c r="H588" s="113">
        <v>0</v>
      </c>
      <c r="I588" s="113">
        <v>0</v>
      </c>
      <c r="J588" s="113">
        <v>0</v>
      </c>
      <c r="K588" s="113">
        <v>0</v>
      </c>
      <c r="L588" s="113">
        <v>0</v>
      </c>
      <c r="M588" s="113">
        <v>0</v>
      </c>
      <c r="N588" s="113">
        <v>0</v>
      </c>
      <c r="O588" s="113">
        <v>0</v>
      </c>
      <c r="P588" s="113">
        <v>0</v>
      </c>
      <c r="Q588" s="113">
        <v>0</v>
      </c>
      <c r="R588" s="113">
        <v>0</v>
      </c>
      <c r="S588" s="113">
        <v>0</v>
      </c>
      <c r="T588" s="113">
        <v>0</v>
      </c>
      <c r="U588" s="113">
        <v>0</v>
      </c>
      <c r="V588" s="113">
        <v>0</v>
      </c>
      <c r="W588" s="113">
        <v>0</v>
      </c>
      <c r="X588" s="113">
        <v>0</v>
      </c>
      <c r="Y588" s="113">
        <v>0</v>
      </c>
      <c r="Z588" s="113">
        <v>0</v>
      </c>
      <c r="AA588" s="113">
        <v>0</v>
      </c>
      <c r="AB588" s="113">
        <v>0</v>
      </c>
      <c r="AC588" s="113">
        <v>0</v>
      </c>
      <c r="AD588" s="113">
        <v>0</v>
      </c>
      <c r="AE588" s="113">
        <v>0</v>
      </c>
      <c r="AF588" s="113">
        <v>0</v>
      </c>
      <c r="AG588" s="113">
        <v>0</v>
      </c>
      <c r="AH588" s="113">
        <v>0</v>
      </c>
      <c r="AI588" s="113">
        <v>0</v>
      </c>
      <c r="AJ588" s="113">
        <v>0</v>
      </c>
      <c r="AK588" s="113">
        <v>0</v>
      </c>
      <c r="AL588" s="113">
        <v>0</v>
      </c>
      <c r="AM588" s="113">
        <f t="shared" si="9"/>
        <v>0</v>
      </c>
      <c r="AP588" s="70"/>
    </row>
    <row r="589" spans="1:42" ht="33" customHeight="1">
      <c r="A589" s="87">
        <v>1907</v>
      </c>
      <c r="B589" s="88" t="s">
        <v>1213</v>
      </c>
      <c r="C589" s="115" t="s">
        <v>1397</v>
      </c>
      <c r="D589" s="113">
        <v>0</v>
      </c>
      <c r="E589" s="113">
        <v>0</v>
      </c>
      <c r="F589" s="113">
        <v>0</v>
      </c>
      <c r="G589" s="113">
        <v>0</v>
      </c>
      <c r="H589" s="113">
        <v>0</v>
      </c>
      <c r="I589" s="113">
        <v>0</v>
      </c>
      <c r="J589" s="113">
        <v>0</v>
      </c>
      <c r="K589" s="113">
        <v>0</v>
      </c>
      <c r="L589" s="113">
        <v>0</v>
      </c>
      <c r="M589" s="113">
        <v>0</v>
      </c>
      <c r="N589" s="113">
        <v>0</v>
      </c>
      <c r="O589" s="113">
        <v>0</v>
      </c>
      <c r="P589" s="113">
        <v>0</v>
      </c>
      <c r="Q589" s="113">
        <v>0</v>
      </c>
      <c r="R589" s="113">
        <v>0</v>
      </c>
      <c r="S589" s="113">
        <v>0</v>
      </c>
      <c r="T589" s="113">
        <v>0</v>
      </c>
      <c r="U589" s="113">
        <v>0</v>
      </c>
      <c r="V589" s="113">
        <v>0</v>
      </c>
      <c r="W589" s="113">
        <v>0</v>
      </c>
      <c r="X589" s="113">
        <v>0</v>
      </c>
      <c r="Y589" s="113">
        <v>0</v>
      </c>
      <c r="Z589" s="113">
        <v>0</v>
      </c>
      <c r="AA589" s="113">
        <v>0</v>
      </c>
      <c r="AB589" s="113">
        <v>0</v>
      </c>
      <c r="AC589" s="113">
        <v>0</v>
      </c>
      <c r="AD589" s="113">
        <v>0</v>
      </c>
      <c r="AE589" s="113">
        <v>0</v>
      </c>
      <c r="AF589" s="113">
        <v>0</v>
      </c>
      <c r="AG589" s="113">
        <v>0</v>
      </c>
      <c r="AH589" s="113">
        <v>0</v>
      </c>
      <c r="AI589" s="113">
        <v>0</v>
      </c>
      <c r="AJ589" s="113">
        <v>0</v>
      </c>
      <c r="AK589" s="113">
        <v>0</v>
      </c>
      <c r="AL589" s="113">
        <v>0</v>
      </c>
      <c r="AM589" s="113">
        <f t="shared" si="9"/>
        <v>0</v>
      </c>
      <c r="AP589" s="70"/>
    </row>
    <row r="590" spans="1:42" ht="33" customHeight="1">
      <c r="A590" s="87">
        <v>1908</v>
      </c>
      <c r="B590" s="88" t="s">
        <v>1214</v>
      </c>
      <c r="C590" s="115" t="s">
        <v>1397</v>
      </c>
      <c r="D590" s="113">
        <v>0</v>
      </c>
      <c r="E590" s="113">
        <v>0</v>
      </c>
      <c r="F590" s="113">
        <v>0</v>
      </c>
      <c r="G590" s="113">
        <v>0</v>
      </c>
      <c r="H590" s="113">
        <v>0</v>
      </c>
      <c r="I590" s="113">
        <v>0</v>
      </c>
      <c r="J590" s="113">
        <v>0</v>
      </c>
      <c r="K590" s="113">
        <v>0</v>
      </c>
      <c r="L590" s="113">
        <v>0</v>
      </c>
      <c r="M590" s="113">
        <v>0</v>
      </c>
      <c r="N590" s="113">
        <v>0</v>
      </c>
      <c r="O590" s="113">
        <v>0</v>
      </c>
      <c r="P590" s="113">
        <v>0</v>
      </c>
      <c r="Q590" s="113">
        <v>0</v>
      </c>
      <c r="R590" s="113">
        <v>0</v>
      </c>
      <c r="S590" s="113">
        <v>0</v>
      </c>
      <c r="T590" s="113">
        <v>0</v>
      </c>
      <c r="U590" s="113">
        <v>0</v>
      </c>
      <c r="V590" s="113">
        <v>0</v>
      </c>
      <c r="W590" s="113">
        <v>0</v>
      </c>
      <c r="X590" s="113">
        <v>0</v>
      </c>
      <c r="Y590" s="113">
        <v>0</v>
      </c>
      <c r="Z590" s="113">
        <v>0</v>
      </c>
      <c r="AA590" s="113">
        <v>0</v>
      </c>
      <c r="AB590" s="113">
        <v>0</v>
      </c>
      <c r="AC590" s="113">
        <v>0</v>
      </c>
      <c r="AD590" s="113">
        <v>0</v>
      </c>
      <c r="AE590" s="113">
        <v>0</v>
      </c>
      <c r="AF590" s="113">
        <v>0</v>
      </c>
      <c r="AG590" s="113">
        <v>0</v>
      </c>
      <c r="AH590" s="113">
        <v>0</v>
      </c>
      <c r="AI590" s="113">
        <v>0</v>
      </c>
      <c r="AJ590" s="113">
        <v>0</v>
      </c>
      <c r="AK590" s="113">
        <v>0</v>
      </c>
      <c r="AL590" s="113">
        <v>0</v>
      </c>
      <c r="AM590" s="113">
        <f t="shared" si="9"/>
        <v>0</v>
      </c>
      <c r="AP590" s="70"/>
    </row>
    <row r="591" spans="1:42" ht="33" customHeight="1">
      <c r="A591" s="87">
        <v>1909</v>
      </c>
      <c r="B591" s="88" t="s">
        <v>1133</v>
      </c>
      <c r="C591" s="115" t="s">
        <v>1397</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3">
        <v>0</v>
      </c>
      <c r="AK591" s="113">
        <v>0</v>
      </c>
      <c r="AL591" s="113">
        <v>0</v>
      </c>
      <c r="AM591" s="113">
        <f t="shared" si="9"/>
        <v>0</v>
      </c>
      <c r="AP591" s="70"/>
    </row>
    <row r="592" spans="1:42" ht="33" customHeight="1">
      <c r="A592" s="87">
        <v>1910</v>
      </c>
      <c r="B592" s="88" t="s">
        <v>1215</v>
      </c>
      <c r="C592" s="115" t="s">
        <v>1397</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3">
        <v>0</v>
      </c>
      <c r="AK592" s="113">
        <v>0</v>
      </c>
      <c r="AL592" s="113">
        <v>0</v>
      </c>
      <c r="AM592" s="113">
        <f t="shared" si="9"/>
        <v>0</v>
      </c>
      <c r="AP592" s="70"/>
    </row>
    <row r="593" spans="1:42" ht="33" customHeight="1">
      <c r="A593" s="87">
        <v>1911</v>
      </c>
      <c r="B593" s="88" t="s">
        <v>1216</v>
      </c>
      <c r="C593" s="115" t="s">
        <v>1397</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3">
        <v>0</v>
      </c>
      <c r="AK593" s="113">
        <v>0</v>
      </c>
      <c r="AL593" s="113">
        <v>0</v>
      </c>
      <c r="AM593" s="113">
        <f t="shared" si="9"/>
        <v>0</v>
      </c>
      <c r="AP593" s="70"/>
    </row>
    <row r="594" spans="1:42" ht="33" customHeight="1">
      <c r="A594" s="87">
        <v>1912</v>
      </c>
      <c r="B594" s="88" t="s">
        <v>1217</v>
      </c>
      <c r="C594" s="115" t="s">
        <v>1397</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3">
        <v>0</v>
      </c>
      <c r="AK594" s="113">
        <v>0</v>
      </c>
      <c r="AL594" s="113">
        <v>0</v>
      </c>
      <c r="AM594" s="113">
        <f t="shared" si="9"/>
        <v>0</v>
      </c>
      <c r="AP594" s="70"/>
    </row>
    <row r="595" spans="1:42" ht="33" customHeight="1">
      <c r="A595" s="87">
        <v>1913</v>
      </c>
      <c r="B595" s="88" t="s">
        <v>1218</v>
      </c>
      <c r="C595" s="115" t="s">
        <v>1397</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3">
        <v>0</v>
      </c>
      <c r="AK595" s="113">
        <v>0</v>
      </c>
      <c r="AL595" s="113">
        <v>0</v>
      </c>
      <c r="AM595" s="113">
        <f t="shared" si="9"/>
        <v>0</v>
      </c>
      <c r="AP595" s="70"/>
    </row>
    <row r="596" spans="1:42" ht="33" customHeight="1">
      <c r="A596" s="87">
        <v>1914</v>
      </c>
      <c r="B596" s="88" t="s">
        <v>1219</v>
      </c>
      <c r="C596" s="115" t="s">
        <v>1397</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3">
        <v>0</v>
      </c>
      <c r="AK596" s="113">
        <v>0</v>
      </c>
      <c r="AL596" s="113">
        <v>0</v>
      </c>
      <c r="AM596" s="113">
        <f t="shared" si="9"/>
        <v>0</v>
      </c>
      <c r="AP596" s="70"/>
    </row>
    <row r="597" spans="1:42" ht="33" customHeight="1">
      <c r="A597" s="87">
        <v>1915</v>
      </c>
      <c r="B597" s="88" t="s">
        <v>1220</v>
      </c>
      <c r="C597" s="115" t="s">
        <v>1397</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3">
        <v>0</v>
      </c>
      <c r="AK597" s="113">
        <v>0</v>
      </c>
      <c r="AL597" s="113">
        <v>0</v>
      </c>
      <c r="AM597" s="113">
        <f t="shared" si="9"/>
        <v>0</v>
      </c>
      <c r="AP597" s="70"/>
    </row>
    <row r="598" spans="1:42" ht="33" customHeight="1">
      <c r="A598" s="87">
        <v>2301</v>
      </c>
      <c r="B598" s="88" t="s">
        <v>1221</v>
      </c>
      <c r="C598" s="115" t="s">
        <v>1397</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3">
        <v>0</v>
      </c>
      <c r="AK598" s="113">
        <v>0</v>
      </c>
      <c r="AL598" s="113">
        <v>0</v>
      </c>
      <c r="AM598" s="113">
        <f t="shared" si="9"/>
        <v>0</v>
      </c>
      <c r="AP598" s="70"/>
    </row>
    <row r="599" spans="1:42" ht="33" customHeight="1">
      <c r="A599" s="87">
        <v>2302</v>
      </c>
      <c r="B599" s="88" t="s">
        <v>1222</v>
      </c>
      <c r="C599" s="115" t="s">
        <v>1397</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3">
        <v>0</v>
      </c>
      <c r="AK599" s="113">
        <v>0</v>
      </c>
      <c r="AL599" s="113">
        <v>0</v>
      </c>
      <c r="AM599" s="113">
        <f t="shared" si="9"/>
        <v>0</v>
      </c>
      <c r="AP599" s="70"/>
    </row>
    <row r="600" spans="1:42" ht="33" customHeight="1">
      <c r="A600" s="87">
        <v>2303</v>
      </c>
      <c r="B600" s="88" t="s">
        <v>1223</v>
      </c>
      <c r="C600" s="115" t="s">
        <v>1397</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3">
        <v>0</v>
      </c>
      <c r="AK600" s="113">
        <v>0</v>
      </c>
      <c r="AL600" s="113">
        <v>0</v>
      </c>
      <c r="AM600" s="113">
        <f t="shared" si="9"/>
        <v>0</v>
      </c>
      <c r="AP600" s="70"/>
    </row>
    <row r="601" spans="1:42" ht="33" customHeight="1">
      <c r="A601" s="87">
        <v>2311</v>
      </c>
      <c r="B601" s="88" t="s">
        <v>1224</v>
      </c>
      <c r="C601" s="115" t="s">
        <v>1296</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3">
        <v>0</v>
      </c>
      <c r="AK601" s="113">
        <v>0</v>
      </c>
      <c r="AL601" s="113">
        <v>0</v>
      </c>
      <c r="AM601" s="113">
        <f t="shared" si="9"/>
        <v>0</v>
      </c>
      <c r="AP601" s="70"/>
    </row>
    <row r="602" spans="1:42" ht="33" customHeight="1">
      <c r="A602" s="87">
        <v>2312</v>
      </c>
      <c r="B602" s="88" t="s">
        <v>1225</v>
      </c>
      <c r="C602" s="115" t="s">
        <v>1296</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3">
        <v>0</v>
      </c>
      <c r="AK602" s="113">
        <v>0</v>
      </c>
      <c r="AL602" s="113">
        <v>0</v>
      </c>
      <c r="AM602" s="113">
        <f t="shared" si="9"/>
        <v>0</v>
      </c>
      <c r="AP602" s="70"/>
    </row>
    <row r="603" spans="1:42" ht="33" customHeight="1">
      <c r="A603" s="87">
        <v>2313</v>
      </c>
      <c r="B603" s="88" t="s">
        <v>1226</v>
      </c>
      <c r="C603" s="115" t="s">
        <v>1296</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3">
        <v>0</v>
      </c>
      <c r="AK603" s="113">
        <v>0</v>
      </c>
      <c r="AL603" s="113">
        <v>0</v>
      </c>
      <c r="AM603" s="113">
        <f t="shared" si="9"/>
        <v>0</v>
      </c>
      <c r="AP603" s="70"/>
    </row>
    <row r="604" spans="1:42" ht="33" customHeight="1">
      <c r="A604" s="87">
        <v>2314</v>
      </c>
      <c r="B604" s="88" t="s">
        <v>1227</v>
      </c>
      <c r="C604" s="115" t="s">
        <v>1296</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3">
        <v>0</v>
      </c>
      <c r="AK604" s="113">
        <v>0</v>
      </c>
      <c r="AL604" s="113">
        <v>0</v>
      </c>
      <c r="AM604" s="113">
        <f t="shared" si="9"/>
        <v>0</v>
      </c>
      <c r="AP604" s="70"/>
    </row>
    <row r="605" spans="1:42" ht="33" customHeight="1">
      <c r="A605" s="87">
        <v>2315</v>
      </c>
      <c r="B605" s="88" t="s">
        <v>1228</v>
      </c>
      <c r="C605" s="115" t="s">
        <v>1296</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3">
        <v>0</v>
      </c>
      <c r="AK605" s="113">
        <v>0</v>
      </c>
      <c r="AL605" s="113">
        <v>0</v>
      </c>
      <c r="AM605" s="113">
        <f t="shared" si="9"/>
        <v>0</v>
      </c>
      <c r="AP605" s="70"/>
    </row>
    <row r="606" spans="1:42" ht="33" customHeight="1">
      <c r="A606" s="87">
        <v>2316</v>
      </c>
      <c r="B606" s="88" t="s">
        <v>1229</v>
      </c>
      <c r="C606" s="115" t="s">
        <v>1296</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3">
        <v>0</v>
      </c>
      <c r="AK606" s="113">
        <v>0</v>
      </c>
      <c r="AL606" s="113">
        <v>0</v>
      </c>
      <c r="AM606" s="113">
        <f t="shared" si="9"/>
        <v>0</v>
      </c>
      <c r="AP606" s="70"/>
    </row>
    <row r="607" spans="1:42" ht="33" customHeight="1">
      <c r="A607" s="87">
        <v>2317</v>
      </c>
      <c r="B607" s="88" t="s">
        <v>1230</v>
      </c>
      <c r="C607" s="115" t="s">
        <v>1296</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3">
        <v>0</v>
      </c>
      <c r="AK607" s="113">
        <v>0</v>
      </c>
      <c r="AL607" s="113">
        <v>0</v>
      </c>
      <c r="AM607" s="113">
        <f t="shared" si="9"/>
        <v>0</v>
      </c>
      <c r="AP607" s="70"/>
    </row>
    <row r="608" spans="1:42" ht="33" customHeight="1">
      <c r="A608" s="87">
        <v>2318</v>
      </c>
      <c r="B608" s="88" t="s">
        <v>1231</v>
      </c>
      <c r="C608" s="115" t="s">
        <v>1296</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3">
        <v>0</v>
      </c>
      <c r="AK608" s="113">
        <v>0</v>
      </c>
      <c r="AL608" s="113">
        <v>0</v>
      </c>
      <c r="AM608" s="113">
        <f t="shared" si="9"/>
        <v>0</v>
      </c>
      <c r="AP608" s="70"/>
    </row>
    <row r="609" spans="1:42" ht="33" customHeight="1">
      <c r="A609" s="87">
        <v>2319</v>
      </c>
      <c r="B609" s="88" t="s">
        <v>1232</v>
      </c>
      <c r="C609" s="115" t="s">
        <v>1296</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3">
        <v>0</v>
      </c>
      <c r="AK609" s="113">
        <v>0</v>
      </c>
      <c r="AL609" s="113">
        <v>0</v>
      </c>
      <c r="AM609" s="113">
        <f t="shared" si="9"/>
        <v>0</v>
      </c>
      <c r="AP609" s="70"/>
    </row>
    <row r="610" spans="1:42" ht="33" customHeight="1">
      <c r="A610" s="87">
        <v>2320</v>
      </c>
      <c r="B610" s="88" t="s">
        <v>1233</v>
      </c>
      <c r="C610" s="115" t="s">
        <v>1296</v>
      </c>
      <c r="D610" s="113">
        <v>0</v>
      </c>
      <c r="E610" s="113">
        <v>0</v>
      </c>
      <c r="F610" s="113">
        <v>0</v>
      </c>
      <c r="G610" s="113">
        <v>0</v>
      </c>
      <c r="H610" s="113">
        <v>0</v>
      </c>
      <c r="I610" s="113">
        <v>0</v>
      </c>
      <c r="J610" s="113">
        <v>0</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3">
        <v>0</v>
      </c>
      <c r="AK610" s="113">
        <v>0</v>
      </c>
      <c r="AL610" s="113">
        <v>0</v>
      </c>
      <c r="AM610" s="113">
        <f t="shared" si="9"/>
        <v>0</v>
      </c>
      <c r="AP610" s="70"/>
    </row>
    <row r="611" spans="1:42" ht="33" customHeight="1">
      <c r="A611" s="87">
        <v>2321</v>
      </c>
      <c r="B611" s="88" t="s">
        <v>609</v>
      </c>
      <c r="C611" s="115" t="s">
        <v>1296</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0</v>
      </c>
      <c r="AB611" s="113">
        <v>0</v>
      </c>
      <c r="AC611" s="113">
        <v>0</v>
      </c>
      <c r="AD611" s="113">
        <v>0</v>
      </c>
      <c r="AE611" s="113">
        <v>0</v>
      </c>
      <c r="AF611" s="113">
        <v>0</v>
      </c>
      <c r="AG611" s="113">
        <v>0</v>
      </c>
      <c r="AH611" s="113">
        <v>0</v>
      </c>
      <c r="AI611" s="113">
        <v>0</v>
      </c>
      <c r="AJ611" s="113">
        <v>0</v>
      </c>
      <c r="AK611" s="113">
        <v>0</v>
      </c>
      <c r="AL611" s="113">
        <v>0</v>
      </c>
      <c r="AM611" s="113">
        <f t="shared" si="9"/>
        <v>0</v>
      </c>
      <c r="AP611" s="70"/>
    </row>
    <row r="612" spans="1:42" ht="33" customHeight="1">
      <c r="A612" s="87">
        <v>2322</v>
      </c>
      <c r="B612" s="88" t="s">
        <v>610</v>
      </c>
      <c r="C612" s="115" t="s">
        <v>1296</v>
      </c>
      <c r="D612" s="113">
        <v>0</v>
      </c>
      <c r="E612" s="113">
        <v>0</v>
      </c>
      <c r="F612" s="113">
        <v>0</v>
      </c>
      <c r="G612" s="113">
        <v>0</v>
      </c>
      <c r="H612" s="113">
        <v>0</v>
      </c>
      <c r="I612" s="113">
        <v>0</v>
      </c>
      <c r="J612" s="113">
        <v>0</v>
      </c>
      <c r="K612" s="113">
        <v>0</v>
      </c>
      <c r="L612" s="113">
        <v>0</v>
      </c>
      <c r="M612" s="113">
        <v>0</v>
      </c>
      <c r="N612" s="113">
        <v>0</v>
      </c>
      <c r="O612" s="113">
        <v>0</v>
      </c>
      <c r="P612" s="113">
        <v>0</v>
      </c>
      <c r="Q612" s="113">
        <v>0</v>
      </c>
      <c r="R612" s="113">
        <v>0</v>
      </c>
      <c r="S612" s="113">
        <v>0</v>
      </c>
      <c r="T612" s="113">
        <v>0</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3">
        <v>0</v>
      </c>
      <c r="AK612" s="113">
        <v>0</v>
      </c>
      <c r="AL612" s="113">
        <v>0</v>
      </c>
      <c r="AM612" s="113">
        <f t="shared" si="9"/>
        <v>0</v>
      </c>
      <c r="AP612" s="70"/>
    </row>
    <row r="613" spans="1:42" ht="33" customHeight="1">
      <c r="A613" s="87">
        <v>2323</v>
      </c>
      <c r="B613" s="88" t="s">
        <v>611</v>
      </c>
      <c r="C613" s="115" t="s">
        <v>1296</v>
      </c>
      <c r="D613" s="113">
        <v>0</v>
      </c>
      <c r="E613" s="113">
        <v>0</v>
      </c>
      <c r="F613" s="113">
        <v>0</v>
      </c>
      <c r="G613" s="113">
        <v>0</v>
      </c>
      <c r="H613" s="113">
        <v>0</v>
      </c>
      <c r="I613" s="113">
        <v>0</v>
      </c>
      <c r="J613" s="113">
        <v>0</v>
      </c>
      <c r="K613" s="113">
        <v>0</v>
      </c>
      <c r="L613" s="113">
        <v>0</v>
      </c>
      <c r="M613" s="113">
        <v>0</v>
      </c>
      <c r="N613" s="113">
        <v>0</v>
      </c>
      <c r="O613" s="113">
        <v>0</v>
      </c>
      <c r="P613" s="113">
        <v>0</v>
      </c>
      <c r="Q613" s="113">
        <v>0</v>
      </c>
      <c r="R613" s="113">
        <v>0</v>
      </c>
      <c r="S613" s="113">
        <v>0</v>
      </c>
      <c r="T613" s="113">
        <v>0</v>
      </c>
      <c r="U613" s="113">
        <v>0</v>
      </c>
      <c r="V613" s="113">
        <v>0</v>
      </c>
      <c r="W613" s="113">
        <v>0</v>
      </c>
      <c r="X613" s="113">
        <v>0</v>
      </c>
      <c r="Y613" s="113">
        <v>0</v>
      </c>
      <c r="Z613" s="113">
        <v>0</v>
      </c>
      <c r="AA613" s="113">
        <v>0</v>
      </c>
      <c r="AB613" s="113">
        <v>0</v>
      </c>
      <c r="AC613" s="113">
        <v>0</v>
      </c>
      <c r="AD613" s="113">
        <v>0</v>
      </c>
      <c r="AE613" s="113">
        <v>0</v>
      </c>
      <c r="AF613" s="113">
        <v>0</v>
      </c>
      <c r="AG613" s="113">
        <v>0</v>
      </c>
      <c r="AH613" s="113">
        <v>0</v>
      </c>
      <c r="AI613" s="113">
        <v>0</v>
      </c>
      <c r="AJ613" s="113">
        <v>0</v>
      </c>
      <c r="AK613" s="113">
        <v>0</v>
      </c>
      <c r="AL613" s="113">
        <v>0</v>
      </c>
      <c r="AM613" s="113">
        <f t="shared" si="9"/>
        <v>0</v>
      </c>
      <c r="AP613" s="70"/>
    </row>
    <row r="614" spans="1:42" ht="33" customHeight="1">
      <c r="A614" s="87">
        <v>2324</v>
      </c>
      <c r="B614" s="88" t="s">
        <v>612</v>
      </c>
      <c r="C614" s="115" t="s">
        <v>1296</v>
      </c>
      <c r="D614" s="113">
        <v>0</v>
      </c>
      <c r="E614" s="113">
        <v>0</v>
      </c>
      <c r="F614" s="113">
        <v>0</v>
      </c>
      <c r="G614" s="113">
        <v>0</v>
      </c>
      <c r="H614" s="113">
        <v>0</v>
      </c>
      <c r="I614" s="113">
        <v>0</v>
      </c>
      <c r="J614" s="113">
        <v>0</v>
      </c>
      <c r="K614" s="113">
        <v>0</v>
      </c>
      <c r="L614" s="113">
        <v>0</v>
      </c>
      <c r="M614" s="113">
        <v>0</v>
      </c>
      <c r="N614" s="113">
        <v>0</v>
      </c>
      <c r="O614" s="113">
        <v>0</v>
      </c>
      <c r="P614" s="113">
        <v>0</v>
      </c>
      <c r="Q614" s="113">
        <v>0</v>
      </c>
      <c r="R614" s="113">
        <v>0</v>
      </c>
      <c r="S614" s="113">
        <v>0</v>
      </c>
      <c r="T614" s="113">
        <v>0</v>
      </c>
      <c r="U614" s="113">
        <v>0</v>
      </c>
      <c r="V614" s="113">
        <v>0</v>
      </c>
      <c r="W614" s="113">
        <v>0</v>
      </c>
      <c r="X614" s="113">
        <v>0</v>
      </c>
      <c r="Y614" s="113">
        <v>0</v>
      </c>
      <c r="Z614" s="113">
        <v>0</v>
      </c>
      <c r="AA614" s="113">
        <v>0</v>
      </c>
      <c r="AB614" s="113">
        <v>0</v>
      </c>
      <c r="AC614" s="113">
        <v>0</v>
      </c>
      <c r="AD614" s="113">
        <v>0</v>
      </c>
      <c r="AE614" s="113">
        <v>0</v>
      </c>
      <c r="AF614" s="113">
        <v>0</v>
      </c>
      <c r="AG614" s="113">
        <v>0</v>
      </c>
      <c r="AH614" s="113">
        <v>0</v>
      </c>
      <c r="AI614" s="113">
        <v>0</v>
      </c>
      <c r="AJ614" s="113">
        <v>0</v>
      </c>
      <c r="AK614" s="113">
        <v>0</v>
      </c>
      <c r="AL614" s="113">
        <v>0</v>
      </c>
      <c r="AM614" s="113">
        <f t="shared" si="9"/>
        <v>0</v>
      </c>
      <c r="AP614" s="70"/>
    </row>
    <row r="615" spans="1:42" ht="33" customHeight="1">
      <c r="A615" s="87">
        <v>2325</v>
      </c>
      <c r="B615" s="88" t="s">
        <v>613</v>
      </c>
      <c r="C615" s="115" t="s">
        <v>1296</v>
      </c>
      <c r="D615" s="113">
        <v>0</v>
      </c>
      <c r="E615" s="113">
        <v>0</v>
      </c>
      <c r="F615" s="113">
        <v>0</v>
      </c>
      <c r="G615" s="113">
        <v>0</v>
      </c>
      <c r="H615" s="113">
        <v>0</v>
      </c>
      <c r="I615" s="113">
        <v>0</v>
      </c>
      <c r="J615" s="113">
        <v>0</v>
      </c>
      <c r="K615" s="113">
        <v>0</v>
      </c>
      <c r="L615" s="113">
        <v>0</v>
      </c>
      <c r="M615" s="113">
        <v>0</v>
      </c>
      <c r="N615" s="113">
        <v>0</v>
      </c>
      <c r="O615" s="113">
        <v>0</v>
      </c>
      <c r="P615" s="113">
        <v>0</v>
      </c>
      <c r="Q615" s="113">
        <v>0</v>
      </c>
      <c r="R615" s="113">
        <v>0</v>
      </c>
      <c r="S615" s="113">
        <v>0</v>
      </c>
      <c r="T615" s="113">
        <v>0</v>
      </c>
      <c r="U615" s="113">
        <v>0</v>
      </c>
      <c r="V615" s="113">
        <v>0</v>
      </c>
      <c r="W615" s="113">
        <v>0</v>
      </c>
      <c r="X615" s="113">
        <v>0</v>
      </c>
      <c r="Y615" s="113">
        <v>0</v>
      </c>
      <c r="Z615" s="113">
        <v>0</v>
      </c>
      <c r="AA615" s="113">
        <v>0</v>
      </c>
      <c r="AB615" s="113">
        <v>0</v>
      </c>
      <c r="AC615" s="113">
        <v>0</v>
      </c>
      <c r="AD615" s="113">
        <v>0</v>
      </c>
      <c r="AE615" s="113">
        <v>0</v>
      </c>
      <c r="AF615" s="113">
        <v>0</v>
      </c>
      <c r="AG615" s="113">
        <v>0</v>
      </c>
      <c r="AH615" s="113">
        <v>0</v>
      </c>
      <c r="AI615" s="113">
        <v>0</v>
      </c>
      <c r="AJ615" s="113">
        <v>0</v>
      </c>
      <c r="AK615" s="113">
        <v>0</v>
      </c>
      <c r="AL615" s="113">
        <v>0</v>
      </c>
      <c r="AM615" s="113">
        <f t="shared" si="9"/>
        <v>0</v>
      </c>
      <c r="AP615" s="70"/>
    </row>
    <row r="616" spans="1:42" ht="33" customHeight="1">
      <c r="A616" s="87">
        <v>2326</v>
      </c>
      <c r="B616" s="88" t="s">
        <v>614</v>
      </c>
      <c r="C616" s="115" t="s">
        <v>1296</v>
      </c>
      <c r="D616" s="113">
        <v>0</v>
      </c>
      <c r="E616" s="113">
        <v>0</v>
      </c>
      <c r="F616" s="113">
        <v>0</v>
      </c>
      <c r="G616" s="113">
        <v>0</v>
      </c>
      <c r="H616" s="113">
        <v>0</v>
      </c>
      <c r="I616" s="113">
        <v>0</v>
      </c>
      <c r="J616" s="113">
        <v>0</v>
      </c>
      <c r="K616" s="113">
        <v>0</v>
      </c>
      <c r="L616" s="113">
        <v>0</v>
      </c>
      <c r="M616" s="113">
        <v>0</v>
      </c>
      <c r="N616" s="113">
        <v>0</v>
      </c>
      <c r="O616" s="113">
        <v>0</v>
      </c>
      <c r="P616" s="113">
        <v>0</v>
      </c>
      <c r="Q616" s="113">
        <v>0</v>
      </c>
      <c r="R616" s="113">
        <v>0</v>
      </c>
      <c r="S616" s="113">
        <v>0</v>
      </c>
      <c r="T616" s="113">
        <v>0</v>
      </c>
      <c r="U616" s="113">
        <v>0</v>
      </c>
      <c r="V616" s="113">
        <v>0</v>
      </c>
      <c r="W616" s="113">
        <v>0</v>
      </c>
      <c r="X616" s="113">
        <v>0</v>
      </c>
      <c r="Y616" s="113">
        <v>0</v>
      </c>
      <c r="Z616" s="113">
        <v>0</v>
      </c>
      <c r="AA616" s="113">
        <v>0</v>
      </c>
      <c r="AB616" s="113">
        <v>0</v>
      </c>
      <c r="AC616" s="113">
        <v>0</v>
      </c>
      <c r="AD616" s="113">
        <v>0</v>
      </c>
      <c r="AE616" s="113">
        <v>0</v>
      </c>
      <c r="AF616" s="113">
        <v>0</v>
      </c>
      <c r="AG616" s="113">
        <v>0</v>
      </c>
      <c r="AH616" s="113">
        <v>0</v>
      </c>
      <c r="AI616" s="113">
        <v>0</v>
      </c>
      <c r="AJ616" s="113">
        <v>0</v>
      </c>
      <c r="AK616" s="113">
        <v>0</v>
      </c>
      <c r="AL616" s="113">
        <v>0</v>
      </c>
      <c r="AM616" s="113">
        <f t="shared" si="9"/>
        <v>0</v>
      </c>
      <c r="AP616" s="70"/>
    </row>
    <row r="617" spans="1:42" ht="33" customHeight="1">
      <c r="A617" s="87">
        <v>2327</v>
      </c>
      <c r="B617" s="88" t="s">
        <v>615</v>
      </c>
      <c r="C617" s="115" t="s">
        <v>1296</v>
      </c>
      <c r="D617" s="113">
        <v>0</v>
      </c>
      <c r="E617" s="113">
        <v>0</v>
      </c>
      <c r="F617" s="113">
        <v>0</v>
      </c>
      <c r="G617" s="113">
        <v>0</v>
      </c>
      <c r="H617" s="113">
        <v>0</v>
      </c>
      <c r="I617" s="113">
        <v>0</v>
      </c>
      <c r="J617" s="113">
        <v>0</v>
      </c>
      <c r="K617" s="113">
        <v>0</v>
      </c>
      <c r="L617" s="113">
        <v>0</v>
      </c>
      <c r="M617" s="113">
        <v>0</v>
      </c>
      <c r="N617" s="113">
        <v>0</v>
      </c>
      <c r="O617" s="113">
        <v>0</v>
      </c>
      <c r="P617" s="113">
        <v>0</v>
      </c>
      <c r="Q617" s="113">
        <v>0</v>
      </c>
      <c r="R617" s="113">
        <v>0</v>
      </c>
      <c r="S617" s="113">
        <v>0</v>
      </c>
      <c r="T617" s="113">
        <v>0</v>
      </c>
      <c r="U617" s="113">
        <v>0</v>
      </c>
      <c r="V617" s="113">
        <v>0</v>
      </c>
      <c r="W617" s="113">
        <v>0</v>
      </c>
      <c r="X617" s="113">
        <v>0</v>
      </c>
      <c r="Y617" s="113">
        <v>0</v>
      </c>
      <c r="Z617" s="113">
        <v>0</v>
      </c>
      <c r="AA617" s="113">
        <v>0</v>
      </c>
      <c r="AB617" s="113">
        <v>0</v>
      </c>
      <c r="AC617" s="113">
        <v>0</v>
      </c>
      <c r="AD617" s="113">
        <v>0</v>
      </c>
      <c r="AE617" s="113">
        <v>0</v>
      </c>
      <c r="AF617" s="113">
        <v>0</v>
      </c>
      <c r="AG617" s="113">
        <v>0</v>
      </c>
      <c r="AH617" s="113">
        <v>0</v>
      </c>
      <c r="AI617" s="113">
        <v>0</v>
      </c>
      <c r="AJ617" s="113">
        <v>0</v>
      </c>
      <c r="AK617" s="113">
        <v>0</v>
      </c>
      <c r="AL617" s="113">
        <v>0</v>
      </c>
      <c r="AM617" s="113">
        <f t="shared" si="9"/>
        <v>0</v>
      </c>
      <c r="AP617" s="70"/>
    </row>
    <row r="618" spans="1:42" ht="33" customHeight="1">
      <c r="A618" s="87">
        <v>2328</v>
      </c>
      <c r="B618" s="88" t="s">
        <v>1276</v>
      </c>
      <c r="C618" s="115" t="s">
        <v>1296</v>
      </c>
      <c r="D618" s="113">
        <v>0</v>
      </c>
      <c r="E618" s="113">
        <v>0</v>
      </c>
      <c r="F618" s="113">
        <v>0</v>
      </c>
      <c r="G618" s="113">
        <v>0</v>
      </c>
      <c r="H618" s="113">
        <v>0</v>
      </c>
      <c r="I618" s="113">
        <v>0</v>
      </c>
      <c r="J618" s="113">
        <v>0</v>
      </c>
      <c r="K618" s="113">
        <v>0</v>
      </c>
      <c r="L618" s="113">
        <v>0</v>
      </c>
      <c r="M618" s="113">
        <v>0</v>
      </c>
      <c r="N618" s="113">
        <v>0</v>
      </c>
      <c r="O618" s="113">
        <v>0</v>
      </c>
      <c r="P618" s="113">
        <v>0</v>
      </c>
      <c r="Q618" s="113">
        <v>0</v>
      </c>
      <c r="R618" s="113">
        <v>0</v>
      </c>
      <c r="S618" s="113">
        <v>0</v>
      </c>
      <c r="T618" s="113">
        <v>0</v>
      </c>
      <c r="U618" s="113">
        <v>0</v>
      </c>
      <c r="V618" s="113">
        <v>0</v>
      </c>
      <c r="W618" s="113">
        <v>0</v>
      </c>
      <c r="X618" s="113">
        <v>0</v>
      </c>
      <c r="Y618" s="113">
        <v>0</v>
      </c>
      <c r="Z618" s="113">
        <v>0</v>
      </c>
      <c r="AA618" s="113">
        <v>0</v>
      </c>
      <c r="AB618" s="113">
        <v>0</v>
      </c>
      <c r="AC618" s="113">
        <v>0</v>
      </c>
      <c r="AD618" s="113">
        <v>0</v>
      </c>
      <c r="AE618" s="113">
        <v>0</v>
      </c>
      <c r="AF618" s="113">
        <v>0</v>
      </c>
      <c r="AG618" s="113">
        <v>0</v>
      </c>
      <c r="AH618" s="113">
        <v>0</v>
      </c>
      <c r="AI618" s="113">
        <v>0</v>
      </c>
      <c r="AJ618" s="113">
        <v>0</v>
      </c>
      <c r="AK618" s="113">
        <v>0</v>
      </c>
      <c r="AL618" s="113">
        <v>0</v>
      </c>
      <c r="AM618" s="113">
        <f t="shared" si="9"/>
        <v>0</v>
      </c>
      <c r="AP618" s="70"/>
    </row>
    <row r="619" spans="1:42" ht="24.75" customHeight="1">
      <c r="A619" s="87" t="s">
        <v>626</v>
      </c>
      <c r="B619" s="90" t="s">
        <v>1234</v>
      </c>
      <c r="C619" s="89" t="s">
        <v>1398</v>
      </c>
      <c r="D619" s="114">
        <v>0</v>
      </c>
      <c r="E619" s="114">
        <v>0</v>
      </c>
      <c r="F619" s="114">
        <v>0</v>
      </c>
      <c r="G619" s="114">
        <v>2473424.58</v>
      </c>
      <c r="H619" s="114">
        <v>0</v>
      </c>
      <c r="I619" s="114">
        <v>0</v>
      </c>
      <c r="J619" s="114">
        <v>34951.909999999996</v>
      </c>
      <c r="K619" s="114">
        <v>0</v>
      </c>
      <c r="L619" s="114">
        <v>0</v>
      </c>
      <c r="M619" s="114">
        <v>0</v>
      </c>
      <c r="N619" s="114">
        <v>0</v>
      </c>
      <c r="O619" s="114">
        <v>0</v>
      </c>
      <c r="P619" s="114">
        <v>0</v>
      </c>
      <c r="Q619" s="114">
        <v>135502.64000000001</v>
      </c>
      <c r="R619" s="114">
        <v>0</v>
      </c>
      <c r="S619" s="114">
        <v>0</v>
      </c>
      <c r="T619" s="114">
        <v>0</v>
      </c>
      <c r="U619" s="114">
        <v>0</v>
      </c>
      <c r="V619" s="114">
        <v>0</v>
      </c>
      <c r="W619" s="114">
        <v>0</v>
      </c>
      <c r="X619" s="114">
        <v>0</v>
      </c>
      <c r="Y619" s="113">
        <v>0</v>
      </c>
      <c r="Z619" s="113">
        <v>0</v>
      </c>
      <c r="AA619" s="113">
        <v>0</v>
      </c>
      <c r="AB619" s="113">
        <v>0</v>
      </c>
      <c r="AC619" s="113">
        <v>0</v>
      </c>
      <c r="AD619" s="113">
        <v>0</v>
      </c>
      <c r="AE619" s="113">
        <v>0</v>
      </c>
      <c r="AF619" s="113">
        <v>0</v>
      </c>
      <c r="AG619" s="113">
        <v>0</v>
      </c>
      <c r="AH619" s="113">
        <v>0</v>
      </c>
      <c r="AI619" s="113">
        <v>0</v>
      </c>
      <c r="AJ619" s="113">
        <v>0</v>
      </c>
      <c r="AK619" s="113">
        <v>0</v>
      </c>
      <c r="AL619" s="113">
        <v>0</v>
      </c>
      <c r="AM619" s="113">
        <f t="shared" si="9"/>
        <v>2643879.1300000004</v>
      </c>
      <c r="AP619" s="18"/>
    </row>
    <row r="620" spans="1:42" ht="24.75" customHeight="1">
      <c r="A620" s="87" t="s">
        <v>1297</v>
      </c>
      <c r="B620" s="90" t="s">
        <v>1298</v>
      </c>
      <c r="C620" s="115" t="s">
        <v>1296</v>
      </c>
      <c r="D620" s="289">
        <v>0</v>
      </c>
      <c r="E620" s="289">
        <v>0</v>
      </c>
      <c r="F620" s="289">
        <v>0</v>
      </c>
      <c r="G620" s="289">
        <v>0</v>
      </c>
      <c r="H620" s="289">
        <v>0</v>
      </c>
      <c r="I620" s="289">
        <v>0</v>
      </c>
      <c r="J620" s="289">
        <v>0</v>
      </c>
      <c r="K620" s="289">
        <v>0</v>
      </c>
      <c r="L620" s="289">
        <v>0</v>
      </c>
      <c r="M620" s="289">
        <v>0</v>
      </c>
      <c r="N620" s="289">
        <v>0</v>
      </c>
      <c r="O620" s="289">
        <v>0</v>
      </c>
      <c r="P620" s="289">
        <v>0</v>
      </c>
      <c r="Q620" s="289">
        <v>0</v>
      </c>
      <c r="R620" s="289">
        <v>0</v>
      </c>
      <c r="S620" s="289">
        <v>0</v>
      </c>
      <c r="T620" s="289">
        <v>0</v>
      </c>
      <c r="U620" s="289">
        <v>0</v>
      </c>
      <c r="V620" s="289">
        <v>0</v>
      </c>
      <c r="W620" s="289">
        <v>0</v>
      </c>
      <c r="X620" s="289">
        <v>0</v>
      </c>
      <c r="Y620" s="290">
        <v>0</v>
      </c>
      <c r="Z620" s="290">
        <v>0</v>
      </c>
      <c r="AA620" s="290">
        <v>0</v>
      </c>
      <c r="AB620" s="290">
        <v>0</v>
      </c>
      <c r="AC620" s="290">
        <v>0</v>
      </c>
      <c r="AD620" s="290">
        <v>0</v>
      </c>
      <c r="AE620" s="290">
        <v>0</v>
      </c>
      <c r="AF620" s="290">
        <v>0</v>
      </c>
      <c r="AG620" s="290">
        <v>0</v>
      </c>
      <c r="AH620" s="290">
        <v>0</v>
      </c>
      <c r="AI620" s="290">
        <v>0</v>
      </c>
      <c r="AJ620" s="290">
        <v>0</v>
      </c>
      <c r="AK620" s="290">
        <v>0</v>
      </c>
      <c r="AL620" s="290">
        <v>0</v>
      </c>
      <c r="AM620" s="113">
        <f t="shared" si="9"/>
        <v>0</v>
      </c>
      <c r="AP620" s="18"/>
    </row>
    <row r="621" spans="1:42" ht="24.75" customHeight="1">
      <c r="A621" s="87" t="s">
        <v>630</v>
      </c>
      <c r="B621" s="90" t="s">
        <v>1236</v>
      </c>
      <c r="C621" s="115" t="s">
        <v>1296</v>
      </c>
      <c r="D621" s="289">
        <v>0</v>
      </c>
      <c r="E621" s="289">
        <v>0</v>
      </c>
      <c r="F621" s="289">
        <v>0</v>
      </c>
      <c r="G621" s="289">
        <v>1640033.0900000015</v>
      </c>
      <c r="H621" s="289">
        <v>0</v>
      </c>
      <c r="I621" s="289">
        <v>50</v>
      </c>
      <c r="J621" s="289">
        <v>5301574.01</v>
      </c>
      <c r="K621" s="289">
        <v>0</v>
      </c>
      <c r="L621" s="289">
        <v>0</v>
      </c>
      <c r="M621" s="289">
        <v>0</v>
      </c>
      <c r="N621" s="289">
        <v>0</v>
      </c>
      <c r="O621" s="289">
        <v>122.84</v>
      </c>
      <c r="P621" s="289">
        <v>0</v>
      </c>
      <c r="Q621" s="289">
        <v>8694.24</v>
      </c>
      <c r="R621" s="289">
        <v>0</v>
      </c>
      <c r="S621" s="289">
        <v>0</v>
      </c>
      <c r="T621" s="289">
        <v>0</v>
      </c>
      <c r="U621" s="289">
        <v>0</v>
      </c>
      <c r="V621" s="289">
        <v>0</v>
      </c>
      <c r="W621" s="289">
        <v>0</v>
      </c>
      <c r="X621" s="289">
        <v>0</v>
      </c>
      <c r="Y621" s="290">
        <v>0</v>
      </c>
      <c r="Z621" s="290">
        <v>0</v>
      </c>
      <c r="AA621" s="290">
        <v>0</v>
      </c>
      <c r="AB621" s="290">
        <v>0</v>
      </c>
      <c r="AC621" s="290">
        <v>0</v>
      </c>
      <c r="AD621" s="290">
        <v>0</v>
      </c>
      <c r="AE621" s="290">
        <v>0</v>
      </c>
      <c r="AF621" s="290">
        <v>0</v>
      </c>
      <c r="AG621" s="290">
        <v>0</v>
      </c>
      <c r="AH621" s="290">
        <v>0</v>
      </c>
      <c r="AI621" s="290">
        <v>0</v>
      </c>
      <c r="AJ621" s="290">
        <v>0</v>
      </c>
      <c r="AK621" s="290">
        <v>0</v>
      </c>
      <c r="AL621" s="290">
        <v>0</v>
      </c>
      <c r="AM621" s="113">
        <f t="shared" si="9"/>
        <v>6950474.1800000016</v>
      </c>
      <c r="AP621" s="18"/>
    </row>
    <row r="622" spans="1:42" s="246" customFormat="1" ht="12.75" customHeight="1">
      <c r="A622" s="242"/>
      <c r="B622" s="243"/>
      <c r="C622" s="244"/>
      <c r="D622" s="245"/>
      <c r="E622" s="245"/>
      <c r="F622" s="245"/>
      <c r="G622" s="245"/>
      <c r="H622" s="245"/>
      <c r="I622" s="245"/>
      <c r="J622" s="245"/>
      <c r="K622" s="245"/>
      <c r="L622" s="245"/>
      <c r="M622" s="245"/>
      <c r="N622" s="245"/>
      <c r="O622" s="245"/>
      <c r="P622" s="245"/>
      <c r="Q622" s="245"/>
      <c r="R622" s="245"/>
      <c r="S622" s="245"/>
      <c r="T622" s="245"/>
      <c r="U622" s="245"/>
      <c r="V622" s="245"/>
      <c r="W622" s="245"/>
      <c r="X622" s="245"/>
      <c r="Y622" s="245"/>
      <c r="Z622" s="245"/>
      <c r="AA622" s="245"/>
      <c r="AB622" s="245"/>
      <c r="AC622" s="245"/>
      <c r="AD622" s="245"/>
      <c r="AE622" s="245"/>
      <c r="AF622" s="245"/>
      <c r="AG622" s="245"/>
      <c r="AH622" s="245"/>
      <c r="AI622" s="245"/>
      <c r="AJ622" s="245"/>
      <c r="AK622" s="245"/>
      <c r="AL622" s="245"/>
      <c r="AM622" s="113"/>
      <c r="AO622" s="247"/>
      <c r="AP622" s="248"/>
    </row>
    <row r="623" spans="1:42" ht="18.95" customHeight="1" thickBot="1">
      <c r="A623" s="59"/>
      <c r="B623" s="183" t="s">
        <v>636</v>
      </c>
      <c r="C623" s="183"/>
      <c r="D623" s="182">
        <f>+SUBTOTAL(9,D11:D621)</f>
        <v>193075500.67000002</v>
      </c>
      <c r="E623" s="182">
        <f t="shared" ref="E623:AL623" si="10">+SUBTOTAL(9,E11:E621)</f>
        <v>181198381.16999996</v>
      </c>
      <c r="F623" s="182">
        <f t="shared" si="10"/>
        <v>2080616514.2800002</v>
      </c>
      <c r="G623" s="182">
        <f t="shared" si="10"/>
        <v>107314773.54000002</v>
      </c>
      <c r="H623" s="182">
        <f t="shared" si="10"/>
        <v>29698.34</v>
      </c>
      <c r="I623" s="182">
        <f t="shared" si="10"/>
        <v>2477939.6300000004</v>
      </c>
      <c r="J623" s="182">
        <f t="shared" si="10"/>
        <v>1582209852.3400006</v>
      </c>
      <c r="K623" s="182">
        <f t="shared" si="10"/>
        <v>0</v>
      </c>
      <c r="L623" s="182">
        <f t="shared" si="10"/>
        <v>1331609.9099999997</v>
      </c>
      <c r="M623" s="182">
        <f t="shared" si="10"/>
        <v>18718460.739999998</v>
      </c>
      <c r="N623" s="182">
        <f t="shared" si="10"/>
        <v>0</v>
      </c>
      <c r="O623" s="182">
        <f t="shared" si="10"/>
        <v>72707579.800000012</v>
      </c>
      <c r="P623" s="182">
        <f t="shared" si="10"/>
        <v>108443.12</v>
      </c>
      <c r="Q623" s="182">
        <f t="shared" si="10"/>
        <v>832606511.34999979</v>
      </c>
      <c r="R623" s="182">
        <f t="shared" si="10"/>
        <v>233222.79</v>
      </c>
      <c r="S623" s="182">
        <f t="shared" si="10"/>
        <v>0</v>
      </c>
      <c r="T623" s="182">
        <f t="shared" si="10"/>
        <v>0</v>
      </c>
      <c r="U623" s="182">
        <f t="shared" si="10"/>
        <v>0</v>
      </c>
      <c r="V623" s="182">
        <f t="shared" si="10"/>
        <v>103458111.27999999</v>
      </c>
      <c r="W623" s="182">
        <f t="shared" si="10"/>
        <v>21661045</v>
      </c>
      <c r="X623" s="182">
        <f t="shared" si="10"/>
        <v>23963885.740000002</v>
      </c>
      <c r="Y623" s="182">
        <f t="shared" si="10"/>
        <v>81003.710000000006</v>
      </c>
      <c r="Z623" s="182">
        <f t="shared" si="10"/>
        <v>0</v>
      </c>
      <c r="AA623" s="182">
        <f t="shared" si="10"/>
        <v>1743.28</v>
      </c>
      <c r="AB623" s="182">
        <f t="shared" si="10"/>
        <v>1174136458.99</v>
      </c>
      <c r="AC623" s="182">
        <f t="shared" si="10"/>
        <v>3250.6500000000051</v>
      </c>
      <c r="AD623" s="182">
        <f t="shared" si="10"/>
        <v>0</v>
      </c>
      <c r="AE623" s="182">
        <f t="shared" si="10"/>
        <v>237520478.37</v>
      </c>
      <c r="AF623" s="182">
        <f t="shared" si="10"/>
        <v>24659.71</v>
      </c>
      <c r="AG623" s="182">
        <f t="shared" si="10"/>
        <v>2813469.3</v>
      </c>
      <c r="AH623" s="182">
        <f t="shared" si="10"/>
        <v>300245895.28000009</v>
      </c>
      <c r="AI623" s="182">
        <f t="shared" si="10"/>
        <v>0</v>
      </c>
      <c r="AJ623" s="182">
        <f t="shared" si="10"/>
        <v>1.2600000000000009</v>
      </c>
      <c r="AK623" s="182">
        <f t="shared" si="10"/>
        <v>0</v>
      </c>
      <c r="AL623" s="182">
        <f t="shared" si="10"/>
        <v>0</v>
      </c>
      <c r="AM623" s="182">
        <f>+SUBTOTAL(9,AM11:AM621)</f>
        <v>6936538490.2499952</v>
      </c>
      <c r="AP623" s="250"/>
    </row>
    <row r="624" spans="1:42" ht="15.75" thickTop="1">
      <c r="A624" s="23"/>
      <c r="B624" s="24"/>
      <c r="C624" s="25"/>
      <c r="D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2"/>
    </row>
    <row r="625" spans="3:42">
      <c r="AP625" s="250"/>
    </row>
    <row r="626" spans="3:42">
      <c r="AM626" s="238"/>
    </row>
    <row r="627" spans="3:42" s="19" customFormat="1" hidden="1">
      <c r="D627" s="95"/>
      <c r="E627" s="95"/>
      <c r="F627" s="95"/>
      <c r="G627" s="95"/>
      <c r="H627" s="95"/>
      <c r="I627" s="95"/>
      <c r="J627" s="95"/>
      <c r="K627" s="95"/>
      <c r="L627" s="95"/>
      <c r="M627" s="95"/>
      <c r="N627" s="9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O627" s="95"/>
    </row>
    <row r="628" spans="3:42" hidden="1"/>
    <row r="629" spans="3:42" hidden="1"/>
    <row r="630" spans="3:42" hidden="1"/>
    <row r="631" spans="3:42" hidden="1"/>
    <row r="632" spans="3:42" ht="15.75" hidden="1" thickBot="1">
      <c r="C632" s="21"/>
      <c r="D632" s="97"/>
      <c r="E632" s="97"/>
      <c r="F632" s="97"/>
      <c r="G632" s="97"/>
      <c r="H632" s="97"/>
      <c r="I632" s="97"/>
      <c r="J632" s="97"/>
      <c r="K632" s="97"/>
      <c r="L632" s="97"/>
      <c r="M632" s="97"/>
      <c r="N632" s="97"/>
      <c r="O632" s="97"/>
      <c r="P632" s="97"/>
      <c r="Q632" s="97"/>
      <c r="R632" s="97"/>
      <c r="S632" s="97"/>
      <c r="T632" s="97"/>
      <c r="U632" s="97"/>
      <c r="V632" s="97"/>
      <c r="W632" s="97"/>
      <c r="X632" s="97"/>
      <c r="Y632" s="97"/>
      <c r="Z632" s="97"/>
      <c r="AA632" s="97"/>
      <c r="AB632" s="97"/>
      <c r="AC632" s="97"/>
      <c r="AD632" s="97"/>
      <c r="AE632" s="97"/>
      <c r="AF632" s="97"/>
      <c r="AG632" s="97"/>
      <c r="AH632" s="97"/>
      <c r="AI632" s="97"/>
      <c r="AJ632" s="97"/>
      <c r="AK632" s="97"/>
      <c r="AL632" s="97"/>
      <c r="AM632" s="95"/>
    </row>
    <row r="633" spans="3:42" hidden="1">
      <c r="AM633" s="95"/>
    </row>
    <row r="634" spans="3:42">
      <c r="AM634" s="239"/>
    </row>
    <row r="635" spans="3:42">
      <c r="AM635" s="239"/>
    </row>
    <row r="636" spans="3:42">
      <c r="AM636" s="239"/>
    </row>
    <row r="637" spans="3:42">
      <c r="AM637" s="239"/>
    </row>
  </sheetData>
  <sheetProtection formatCells="0" formatColumns="0" formatRows="0" sort="0" autoFilter="0" pivotTables="0"/>
  <autoFilter ref="A10:AM621"/>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4"/>
  <sheetViews>
    <sheetView view="pageBreakPreview" zoomScale="115" zoomScaleNormal="100" zoomScaleSheetLayoutView="115" workbookViewId="0">
      <selection activeCell="B4" sqref="B4"/>
    </sheetView>
  </sheetViews>
  <sheetFormatPr baseColWidth="10" defaultRowHeight="15"/>
  <cols>
    <col min="1" max="1" width="3.28515625" customWidth="1"/>
    <col min="2" max="2" width="109.7109375" customWidth="1"/>
    <col min="3" max="3" width="2.85546875" customWidth="1"/>
  </cols>
  <sheetData>
    <row r="1" spans="1:3">
      <c r="A1" s="99"/>
      <c r="B1" s="100" t="s">
        <v>645</v>
      </c>
      <c r="C1" s="99"/>
    </row>
    <row r="2" spans="1:3" ht="5.25" customHeight="1">
      <c r="A2" s="99"/>
      <c r="B2" s="101"/>
      <c r="C2" s="99"/>
    </row>
    <row r="3" spans="1:3" ht="78.75">
      <c r="A3" s="99"/>
      <c r="B3" s="102" t="s">
        <v>1322</v>
      </c>
      <c r="C3" s="99"/>
    </row>
    <row r="4" spans="1:3" ht="56.25">
      <c r="A4" s="99"/>
      <c r="B4" s="102" t="s">
        <v>12452</v>
      </c>
      <c r="C4" s="99"/>
    </row>
    <row r="5" spans="1:3" ht="22.5">
      <c r="A5" s="99"/>
      <c r="B5" s="102" t="s">
        <v>1284</v>
      </c>
      <c r="C5" s="99"/>
    </row>
    <row r="6" spans="1:3" ht="15.75" thickBot="1">
      <c r="A6" s="99"/>
      <c r="B6" s="102" t="s">
        <v>1301</v>
      </c>
      <c r="C6" s="99"/>
    </row>
    <row r="7" spans="1:3">
      <c r="A7" s="99"/>
      <c r="B7" s="103" t="s">
        <v>650</v>
      </c>
      <c r="C7" s="99"/>
    </row>
    <row r="8" spans="1:3">
      <c r="A8" s="99"/>
      <c r="B8" s="104" t="s">
        <v>651</v>
      </c>
      <c r="C8" s="99"/>
    </row>
    <row r="9" spans="1:3" ht="23.25" thickBot="1">
      <c r="A9" s="99"/>
      <c r="B9" s="105" t="s">
        <v>1285</v>
      </c>
      <c r="C9" s="99"/>
    </row>
    <row r="10" spans="1:3">
      <c r="A10" s="99"/>
      <c r="B10" s="106" t="s">
        <v>653</v>
      </c>
      <c r="C10" s="99"/>
    </row>
    <row r="11" spans="1:3">
      <c r="A11" s="99"/>
      <c r="B11" s="104" t="s">
        <v>654</v>
      </c>
      <c r="C11" s="99"/>
    </row>
    <row r="12" spans="1:3" ht="57" thickBot="1">
      <c r="A12" s="99"/>
      <c r="B12" s="104" t="s">
        <v>655</v>
      </c>
      <c r="C12" s="99"/>
    </row>
    <row r="13" spans="1:3" ht="57" thickBot="1">
      <c r="A13" s="99"/>
      <c r="B13" s="107" t="s">
        <v>1286</v>
      </c>
      <c r="C13" s="99"/>
    </row>
    <row r="14" spans="1:3" ht="34.5" hidden="1" thickBot="1">
      <c r="A14" s="99"/>
      <c r="B14" s="108" t="s">
        <v>1306</v>
      </c>
      <c r="C14" s="99"/>
    </row>
    <row r="15" spans="1:3" ht="34.5" hidden="1" thickBot="1">
      <c r="A15" s="99"/>
      <c r="B15" s="109" t="s">
        <v>1302</v>
      </c>
      <c r="C15" s="99"/>
    </row>
    <row r="16" spans="1:3" hidden="1">
      <c r="A16" s="99"/>
      <c r="B16" s="103" t="s">
        <v>656</v>
      </c>
      <c r="C16" s="99"/>
    </row>
    <row r="17" spans="1:3" hidden="1">
      <c r="A17" s="99"/>
      <c r="B17" s="104" t="s">
        <v>657</v>
      </c>
      <c r="C17" s="99"/>
    </row>
    <row r="18" spans="1:3" ht="15.75" hidden="1" thickBot="1">
      <c r="A18" s="99"/>
      <c r="B18" s="105" t="s">
        <v>658</v>
      </c>
      <c r="C18" s="99"/>
    </row>
    <row r="19" spans="1:3">
      <c r="A19" s="99"/>
      <c r="B19" s="106" t="s">
        <v>659</v>
      </c>
      <c r="C19" s="99"/>
    </row>
    <row r="20" spans="1:3">
      <c r="A20" s="99"/>
      <c r="B20" s="104" t="s">
        <v>1287</v>
      </c>
      <c r="C20" s="99"/>
    </row>
    <row r="21" spans="1:3" ht="15.75" thickBot="1">
      <c r="A21" s="99"/>
      <c r="B21" s="105" t="s">
        <v>661</v>
      </c>
      <c r="C21" s="99"/>
    </row>
    <row r="22" spans="1:3">
      <c r="A22" s="99"/>
      <c r="B22" s="106" t="s">
        <v>662</v>
      </c>
      <c r="C22" s="99"/>
    </row>
    <row r="23" spans="1:3">
      <c r="A23" s="99"/>
      <c r="B23" s="104" t="s">
        <v>1288</v>
      </c>
      <c r="C23" s="99"/>
    </row>
    <row r="24" spans="1:3" ht="23.25" thickBot="1">
      <c r="A24" s="99"/>
      <c r="B24" s="105" t="s">
        <v>664</v>
      </c>
      <c r="C24" s="99"/>
    </row>
    <row r="25" spans="1:3">
      <c r="A25" s="99"/>
      <c r="B25" s="106" t="s">
        <v>1289</v>
      </c>
      <c r="C25" s="99"/>
    </row>
    <row r="26" spans="1:3">
      <c r="A26" s="99"/>
      <c r="B26" s="104" t="s">
        <v>666</v>
      </c>
      <c r="C26" s="99"/>
    </row>
    <row r="27" spans="1:3" ht="15.75" thickBot="1">
      <c r="A27" s="99"/>
      <c r="B27" s="105" t="s">
        <v>667</v>
      </c>
      <c r="C27" s="99"/>
    </row>
    <row r="28" spans="1:3">
      <c r="A28" s="99"/>
      <c r="B28" s="106" t="s">
        <v>668</v>
      </c>
      <c r="C28" s="99"/>
    </row>
    <row r="29" spans="1:3">
      <c r="A29" s="99"/>
      <c r="B29" s="104" t="s">
        <v>669</v>
      </c>
      <c r="C29" s="99"/>
    </row>
    <row r="30" spans="1:3" ht="15.75" thickBot="1">
      <c r="A30" s="99"/>
      <c r="B30" s="105" t="s">
        <v>670</v>
      </c>
      <c r="C30" s="99"/>
    </row>
    <row r="31" spans="1:3">
      <c r="A31" s="99"/>
      <c r="B31" s="106" t="s">
        <v>671</v>
      </c>
      <c r="C31" s="99"/>
    </row>
    <row r="32" spans="1:3">
      <c r="A32" s="99"/>
      <c r="B32" s="104" t="s">
        <v>672</v>
      </c>
      <c r="C32" s="99"/>
    </row>
    <row r="33" spans="1:3" ht="15.75" thickBot="1">
      <c r="A33" s="99"/>
      <c r="B33" s="105" t="s">
        <v>673</v>
      </c>
      <c r="C33" s="99"/>
    </row>
    <row r="34" spans="1:3">
      <c r="A34" s="99"/>
      <c r="B34" s="106" t="s">
        <v>1290</v>
      </c>
      <c r="C34" s="99"/>
    </row>
    <row r="35" spans="1:3">
      <c r="A35" s="99"/>
      <c r="B35" s="104" t="s">
        <v>675</v>
      </c>
      <c r="C35" s="99"/>
    </row>
    <row r="36" spans="1:3" ht="15.75" thickBot="1">
      <c r="A36" s="99"/>
      <c r="B36" s="105" t="s">
        <v>673</v>
      </c>
      <c r="C36" s="99"/>
    </row>
    <row r="37" spans="1:3">
      <c r="A37" s="99"/>
      <c r="B37" s="106" t="s">
        <v>1303</v>
      </c>
      <c r="C37" s="99"/>
    </row>
    <row r="38" spans="1:3">
      <c r="A38" s="99"/>
      <c r="B38" s="104" t="s">
        <v>1291</v>
      </c>
      <c r="C38" s="99"/>
    </row>
    <row r="39" spans="1:3" ht="23.25" thickBot="1">
      <c r="A39" s="99"/>
      <c r="B39" s="105" t="s">
        <v>678</v>
      </c>
      <c r="C39" s="99"/>
    </row>
    <row r="40" spans="1:3">
      <c r="A40" s="99"/>
      <c r="B40" s="106" t="s">
        <v>679</v>
      </c>
      <c r="C40" s="99"/>
    </row>
    <row r="41" spans="1:3">
      <c r="A41" s="99"/>
      <c r="B41" s="104" t="s">
        <v>680</v>
      </c>
      <c r="C41" s="99"/>
    </row>
    <row r="42" spans="1:3">
      <c r="A42" s="99"/>
      <c r="B42" s="104" t="s">
        <v>681</v>
      </c>
      <c r="C42" s="99"/>
    </row>
    <row r="43" spans="1:3" ht="23.25" thickBot="1">
      <c r="A43" s="99"/>
      <c r="B43" s="105" t="s">
        <v>1304</v>
      </c>
      <c r="C43" s="99"/>
    </row>
    <row r="44" spans="1:3">
      <c r="A44" s="99"/>
      <c r="B44" s="106" t="s">
        <v>683</v>
      </c>
      <c r="C44" s="99"/>
    </row>
    <row r="45" spans="1:3">
      <c r="A45" s="99"/>
      <c r="B45" s="104" t="s">
        <v>684</v>
      </c>
      <c r="C45" s="99"/>
    </row>
    <row r="46" spans="1:3">
      <c r="A46" s="99"/>
      <c r="B46" s="104" t="s">
        <v>1292</v>
      </c>
      <c r="C46" s="99"/>
    </row>
    <row r="47" spans="1:3">
      <c r="A47" s="99"/>
      <c r="B47" s="104" t="s">
        <v>1293</v>
      </c>
      <c r="C47" s="99"/>
    </row>
    <row r="48" spans="1:3" ht="23.25" thickBot="1">
      <c r="A48" s="99"/>
      <c r="B48" s="105" t="s">
        <v>1294</v>
      </c>
      <c r="C48" s="99"/>
    </row>
    <row r="49" spans="1:3" ht="13.5" customHeight="1">
      <c r="A49" s="284"/>
      <c r="B49" s="285" t="s">
        <v>9811</v>
      </c>
      <c r="C49" s="99"/>
    </row>
    <row r="50" spans="1:3" ht="22.5">
      <c r="A50" s="99"/>
      <c r="B50" s="104" t="s">
        <v>9812</v>
      </c>
      <c r="C50" s="99"/>
    </row>
    <row r="51" spans="1:3" ht="23.25" thickBot="1">
      <c r="A51" s="99"/>
      <c r="B51" s="105" t="s">
        <v>9810</v>
      </c>
      <c r="C51" s="99"/>
    </row>
    <row r="52" spans="1:3">
      <c r="A52" s="99"/>
      <c r="B52" s="283"/>
      <c r="C52" s="99"/>
    </row>
    <row r="53" spans="1:3" ht="22.5">
      <c r="A53" s="99"/>
      <c r="B53" s="110" t="s">
        <v>688</v>
      </c>
      <c r="C53" s="99"/>
    </row>
    <row r="54" spans="1:3">
      <c r="A54" s="99"/>
      <c r="B54" s="99"/>
      <c r="C54" s="99"/>
    </row>
  </sheetData>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P8264"/>
  <sheetViews>
    <sheetView view="pageBreakPreview" zoomScaleNormal="100" zoomScaleSheetLayoutView="100" workbookViewId="0">
      <pane ySplit="9" topLeftCell="A10" activePane="bottomLeft" state="frozen"/>
      <selection activeCell="G12" sqref="G12:K12"/>
      <selection pane="bottomLeft" activeCell="O8263" sqref="O8263"/>
    </sheetView>
  </sheetViews>
  <sheetFormatPr baseColWidth="10" defaultRowHeight="12.75"/>
  <cols>
    <col min="1" max="1" width="7.140625" style="122" customWidth="1"/>
    <col min="2" max="2" width="4.140625" style="122" customWidth="1"/>
    <col min="3" max="3" width="15.5703125" style="185" customWidth="1"/>
    <col min="4" max="4" width="12.28515625" style="122" bestFit="1" customWidth="1"/>
    <col min="5" max="5" width="14" style="122" customWidth="1"/>
    <col min="6" max="6" width="12.140625" style="122" customWidth="1"/>
    <col min="7" max="7" width="9.42578125" style="122" customWidth="1"/>
    <col min="8" max="8" width="12.42578125" style="122" customWidth="1"/>
    <col min="9" max="9" width="50.28515625" style="129" customWidth="1"/>
    <col min="10" max="13" width="7.28515625" style="122" customWidth="1"/>
    <col min="14" max="15" width="16.85546875" style="194" customWidth="1"/>
    <col min="16" max="16" width="13.85546875" style="122" customWidth="1"/>
    <col min="17" max="16384" width="11.42578125" style="118"/>
  </cols>
  <sheetData>
    <row r="1" spans="1:16">
      <c r="A1" s="202" t="s">
        <v>37</v>
      </c>
      <c r="B1" s="202"/>
      <c r="C1" s="202"/>
      <c r="D1" s="202"/>
      <c r="E1" s="202"/>
      <c r="F1" s="202"/>
      <c r="G1" s="202"/>
      <c r="H1" s="202"/>
      <c r="I1" s="202"/>
      <c r="J1" s="202"/>
      <c r="K1" s="130"/>
      <c r="L1" s="130"/>
      <c r="M1" s="130"/>
      <c r="N1" s="197"/>
      <c r="O1" s="197"/>
      <c r="P1" s="130"/>
    </row>
    <row r="2" spans="1:16" ht="15.75">
      <c r="A2" s="202" t="s">
        <v>2906</v>
      </c>
      <c r="B2" s="202"/>
      <c r="C2" s="202"/>
      <c r="D2" s="202"/>
      <c r="E2" s="202"/>
      <c r="F2" s="202"/>
      <c r="G2" s="202"/>
      <c r="H2" s="202"/>
      <c r="I2" s="202"/>
      <c r="J2" s="202"/>
      <c r="K2" s="130"/>
      <c r="L2" s="130"/>
      <c r="M2" s="130"/>
      <c r="N2" s="197"/>
      <c r="O2" s="197"/>
      <c r="P2" s="130"/>
    </row>
    <row r="3" spans="1:16">
      <c r="A3" s="202" t="s">
        <v>39</v>
      </c>
      <c r="B3" s="202"/>
      <c r="C3" s="202"/>
      <c r="D3" s="202"/>
      <c r="E3" s="202"/>
      <c r="F3" s="202"/>
      <c r="G3" s="202"/>
      <c r="H3" s="202"/>
      <c r="I3" s="202"/>
      <c r="J3" s="202"/>
      <c r="K3" s="130"/>
      <c r="L3" s="130"/>
      <c r="M3" s="130"/>
      <c r="N3" s="197"/>
      <c r="O3" s="197"/>
      <c r="P3" s="130"/>
    </row>
    <row r="4" spans="1:16">
      <c r="A4" s="202" t="s">
        <v>15984</v>
      </c>
      <c r="B4" s="202"/>
      <c r="C4" s="202"/>
      <c r="D4" s="202"/>
      <c r="E4" s="202"/>
      <c r="F4" s="202"/>
      <c r="G4" s="202"/>
      <c r="H4" s="202"/>
      <c r="I4" s="202"/>
      <c r="J4" s="202"/>
      <c r="K4" s="130"/>
      <c r="L4" s="130"/>
      <c r="M4" s="130"/>
      <c r="N4" s="197"/>
      <c r="O4" s="197"/>
      <c r="P4" s="130"/>
    </row>
    <row r="5" spans="1:16">
      <c r="A5" s="121" t="s">
        <v>15985</v>
      </c>
      <c r="B5" s="116"/>
      <c r="C5" s="116"/>
      <c r="D5" s="116"/>
      <c r="E5" s="132"/>
      <c r="F5" s="116"/>
      <c r="G5" s="116"/>
      <c r="H5" s="116"/>
      <c r="I5" s="126"/>
      <c r="J5" s="117"/>
      <c r="K5" s="130"/>
      <c r="L5" s="130"/>
      <c r="M5" s="130"/>
      <c r="N5" s="197"/>
      <c r="O5" s="197"/>
      <c r="P5" s="130"/>
    </row>
    <row r="6" spans="1:16">
      <c r="A6" s="121"/>
      <c r="B6" s="116"/>
      <c r="C6" s="116"/>
      <c r="D6" s="116"/>
      <c r="E6" s="132"/>
      <c r="F6" s="116"/>
      <c r="G6" s="116"/>
      <c r="H6" s="116"/>
      <c r="I6" s="126"/>
      <c r="J6" s="117"/>
      <c r="K6" s="130"/>
      <c r="L6" s="130"/>
      <c r="M6" s="130"/>
      <c r="N6" s="197"/>
      <c r="O6" s="197"/>
      <c r="P6" s="130"/>
    </row>
    <row r="7" spans="1:16">
      <c r="A7" s="123"/>
      <c r="B7" s="123"/>
      <c r="C7" s="184"/>
      <c r="D7" s="123"/>
      <c r="E7" s="123"/>
      <c r="F7" s="123"/>
      <c r="G7" s="123"/>
      <c r="H7" s="123"/>
      <c r="I7" s="127"/>
      <c r="J7" s="379" t="s">
        <v>1343</v>
      </c>
      <c r="K7" s="380"/>
      <c r="L7" s="379" t="s">
        <v>1342</v>
      </c>
      <c r="M7" s="380"/>
      <c r="N7" s="381"/>
      <c r="O7" s="381"/>
      <c r="P7" s="123"/>
    </row>
    <row r="8" spans="1:16" ht="12.75" customHeight="1">
      <c r="A8" s="377" t="s">
        <v>1344</v>
      </c>
      <c r="B8" s="377" t="s">
        <v>1345</v>
      </c>
      <c r="C8" s="376" t="s">
        <v>1356</v>
      </c>
      <c r="D8" s="376" t="s">
        <v>1339</v>
      </c>
      <c r="E8" s="376" t="s">
        <v>1337</v>
      </c>
      <c r="F8" s="376" t="s">
        <v>1338</v>
      </c>
      <c r="G8" s="376" t="s">
        <v>1340</v>
      </c>
      <c r="H8" s="377" t="s">
        <v>1364</v>
      </c>
      <c r="I8" s="376" t="s">
        <v>1341</v>
      </c>
      <c r="J8" s="377" t="s">
        <v>1347</v>
      </c>
      <c r="K8" s="377" t="s">
        <v>1348</v>
      </c>
      <c r="L8" s="377" t="s">
        <v>1346</v>
      </c>
      <c r="M8" s="377" t="s">
        <v>1349</v>
      </c>
      <c r="N8" s="378" t="s">
        <v>1350</v>
      </c>
      <c r="O8" s="376" t="s">
        <v>1351</v>
      </c>
      <c r="P8" s="376" t="s">
        <v>1359</v>
      </c>
    </row>
    <row r="9" spans="1:16" hidden="1">
      <c r="A9" s="377"/>
      <c r="B9" s="377"/>
      <c r="C9" s="376"/>
      <c r="D9" s="376"/>
      <c r="E9" s="376"/>
      <c r="F9" s="376"/>
      <c r="G9" s="376"/>
      <c r="H9" s="377"/>
      <c r="I9" s="376"/>
      <c r="J9" s="377"/>
      <c r="K9" s="377"/>
      <c r="L9" s="377"/>
      <c r="M9" s="377"/>
      <c r="N9" s="378"/>
      <c r="O9" s="376"/>
      <c r="P9" s="376"/>
    </row>
    <row r="10" spans="1:16" ht="63.75" hidden="1">
      <c r="A10" s="256">
        <v>291</v>
      </c>
      <c r="B10" s="124"/>
      <c r="C10" s="125" t="s">
        <v>794</v>
      </c>
      <c r="D10" s="119">
        <v>43102</v>
      </c>
      <c r="E10" s="120" t="s">
        <v>1411</v>
      </c>
      <c r="F10" s="120" t="s">
        <v>6</v>
      </c>
      <c r="G10" s="120">
        <v>910065</v>
      </c>
      <c r="H10" s="124"/>
      <c r="I10" s="128" t="s">
        <v>2227</v>
      </c>
      <c r="J10" s="124"/>
      <c r="K10" s="124"/>
      <c r="L10" s="124"/>
      <c r="M10" s="124"/>
      <c r="N10" s="207">
        <v>0</v>
      </c>
      <c r="O10" s="207">
        <v>3794033.87</v>
      </c>
      <c r="P10" s="124" t="s">
        <v>1312</v>
      </c>
    </row>
    <row r="11" spans="1:16" ht="51">
      <c r="A11" s="256" t="s">
        <v>619</v>
      </c>
      <c r="B11" s="124"/>
      <c r="C11" s="125" t="s">
        <v>713</v>
      </c>
      <c r="D11" s="119">
        <v>43102</v>
      </c>
      <c r="E11" s="120" t="s">
        <v>1904</v>
      </c>
      <c r="F11" s="120" t="s">
        <v>3</v>
      </c>
      <c r="G11" s="120">
        <v>1583838</v>
      </c>
      <c r="H11" s="124"/>
      <c r="I11" s="128" t="s">
        <v>2610</v>
      </c>
      <c r="J11" s="124"/>
      <c r="K11" s="124"/>
      <c r="L11" s="124"/>
      <c r="M11" s="124"/>
      <c r="N11" s="208">
        <v>0</v>
      </c>
      <c r="O11" s="208">
        <v>94.48</v>
      </c>
      <c r="P11" s="124" t="s">
        <v>1312</v>
      </c>
    </row>
    <row r="12" spans="1:16" ht="51">
      <c r="A12" s="256">
        <v>20</v>
      </c>
      <c r="B12" s="124"/>
      <c r="C12" s="125" t="s">
        <v>693</v>
      </c>
      <c r="D12" s="119">
        <v>43102</v>
      </c>
      <c r="E12" s="120" t="s">
        <v>1905</v>
      </c>
      <c r="F12" s="120" t="s">
        <v>3</v>
      </c>
      <c r="G12" s="120">
        <v>1583863</v>
      </c>
      <c r="H12" s="124"/>
      <c r="I12" s="128" t="s">
        <v>2611</v>
      </c>
      <c r="J12" s="124"/>
      <c r="K12" s="124"/>
      <c r="L12" s="124"/>
      <c r="M12" s="124"/>
      <c r="N12" s="208">
        <v>0</v>
      </c>
      <c r="O12" s="208">
        <v>10718.88</v>
      </c>
      <c r="P12" s="124" t="s">
        <v>1312</v>
      </c>
    </row>
    <row r="13" spans="1:16" ht="51">
      <c r="A13" s="256" t="s">
        <v>619</v>
      </c>
      <c r="B13" s="124"/>
      <c r="C13" s="125" t="s">
        <v>713</v>
      </c>
      <c r="D13" s="119">
        <v>43102</v>
      </c>
      <c r="E13" s="120" t="s">
        <v>1906</v>
      </c>
      <c r="F13" s="120" t="s">
        <v>3</v>
      </c>
      <c r="G13" s="120">
        <v>1583771</v>
      </c>
      <c r="H13" s="124"/>
      <c r="I13" s="128" t="s">
        <v>2612</v>
      </c>
      <c r="J13" s="124"/>
      <c r="K13" s="124"/>
      <c r="L13" s="124"/>
      <c r="M13" s="124"/>
      <c r="N13" s="208">
        <v>0</v>
      </c>
      <c r="O13" s="208">
        <v>262.39999999999998</v>
      </c>
      <c r="P13" s="124" t="s">
        <v>1312</v>
      </c>
    </row>
    <row r="14" spans="1:16" ht="51">
      <c r="A14" s="256" t="s">
        <v>619</v>
      </c>
      <c r="B14" s="124"/>
      <c r="C14" s="125" t="s">
        <v>713</v>
      </c>
      <c r="D14" s="119">
        <v>43102</v>
      </c>
      <c r="E14" s="120" t="s">
        <v>1907</v>
      </c>
      <c r="F14" s="120" t="s">
        <v>3</v>
      </c>
      <c r="G14" s="120">
        <v>1583781</v>
      </c>
      <c r="H14" s="124"/>
      <c r="I14" s="128" t="s">
        <v>2613</v>
      </c>
      <c r="J14" s="124"/>
      <c r="K14" s="124"/>
      <c r="L14" s="124"/>
      <c r="M14" s="124"/>
      <c r="N14" s="208">
        <v>0</v>
      </c>
      <c r="O14" s="208">
        <v>1153</v>
      </c>
      <c r="P14" s="124" t="s">
        <v>1312</v>
      </c>
    </row>
    <row r="15" spans="1:16" ht="51">
      <c r="A15" s="256" t="s">
        <v>619</v>
      </c>
      <c r="B15" s="124"/>
      <c r="C15" s="125" t="s">
        <v>713</v>
      </c>
      <c r="D15" s="119">
        <v>43102</v>
      </c>
      <c r="E15" s="120" t="s">
        <v>1908</v>
      </c>
      <c r="F15" s="120" t="s">
        <v>3</v>
      </c>
      <c r="G15" s="120">
        <v>1583784</v>
      </c>
      <c r="H15" s="124"/>
      <c r="I15" s="128" t="s">
        <v>2614</v>
      </c>
      <c r="J15" s="124"/>
      <c r="K15" s="124"/>
      <c r="L15" s="124"/>
      <c r="M15" s="124"/>
      <c r="N15" s="208">
        <v>0</v>
      </c>
      <c r="O15" s="208">
        <v>1153</v>
      </c>
      <c r="P15" s="124" t="s">
        <v>1312</v>
      </c>
    </row>
    <row r="16" spans="1:16" ht="51">
      <c r="A16" s="256" t="s">
        <v>619</v>
      </c>
      <c r="B16" s="124"/>
      <c r="C16" s="125" t="s">
        <v>713</v>
      </c>
      <c r="D16" s="119">
        <v>43102</v>
      </c>
      <c r="E16" s="120" t="s">
        <v>1909</v>
      </c>
      <c r="F16" s="120" t="s">
        <v>3</v>
      </c>
      <c r="G16" s="120">
        <v>1583805</v>
      </c>
      <c r="H16" s="124"/>
      <c r="I16" s="128" t="s">
        <v>1405</v>
      </c>
      <c r="J16" s="124"/>
      <c r="K16" s="124"/>
      <c r="L16" s="124"/>
      <c r="M16" s="124"/>
      <c r="N16" s="208">
        <v>0</v>
      </c>
      <c r="O16" s="208">
        <v>400</v>
      </c>
      <c r="P16" s="124" t="s">
        <v>1312</v>
      </c>
    </row>
    <row r="17" spans="1:16" ht="51">
      <c r="A17" s="256" t="s">
        <v>619</v>
      </c>
      <c r="B17" s="124"/>
      <c r="C17" s="125" t="s">
        <v>713</v>
      </c>
      <c r="D17" s="119">
        <v>43102</v>
      </c>
      <c r="E17" s="120" t="s">
        <v>1910</v>
      </c>
      <c r="F17" s="120" t="s">
        <v>3</v>
      </c>
      <c r="G17" s="120">
        <v>1583830</v>
      </c>
      <c r="H17" s="124"/>
      <c r="I17" s="128" t="s">
        <v>1406</v>
      </c>
      <c r="J17" s="124"/>
      <c r="K17" s="124"/>
      <c r="L17" s="124"/>
      <c r="M17" s="124"/>
      <c r="N17" s="208">
        <v>0</v>
      </c>
      <c r="O17" s="208">
        <v>695</v>
      </c>
      <c r="P17" s="124" t="s">
        <v>1312</v>
      </c>
    </row>
    <row r="18" spans="1:16" ht="51">
      <c r="A18" s="256">
        <v>20</v>
      </c>
      <c r="B18" s="124"/>
      <c r="C18" s="125" t="s">
        <v>693</v>
      </c>
      <c r="D18" s="119">
        <v>43102</v>
      </c>
      <c r="E18" s="120" t="s">
        <v>1911</v>
      </c>
      <c r="F18" s="120" t="s">
        <v>3</v>
      </c>
      <c r="G18" s="120">
        <v>1583851</v>
      </c>
      <c r="H18" s="124"/>
      <c r="I18" s="128" t="s">
        <v>2615</v>
      </c>
      <c r="J18" s="124"/>
      <c r="K18" s="124"/>
      <c r="L18" s="124"/>
      <c r="M18" s="124"/>
      <c r="N18" s="208">
        <v>0</v>
      </c>
      <c r="O18" s="208">
        <v>221.76</v>
      </c>
      <c r="P18" s="124" t="s">
        <v>1312</v>
      </c>
    </row>
    <row r="19" spans="1:16" ht="51">
      <c r="A19" s="256">
        <v>20</v>
      </c>
      <c r="B19" s="124"/>
      <c r="C19" s="125" t="s">
        <v>693</v>
      </c>
      <c r="D19" s="119">
        <v>43102</v>
      </c>
      <c r="E19" s="120" t="s">
        <v>1912</v>
      </c>
      <c r="F19" s="120" t="s">
        <v>3</v>
      </c>
      <c r="G19" s="120">
        <v>1583854</v>
      </c>
      <c r="H19" s="124"/>
      <c r="I19" s="128" t="s">
        <v>2616</v>
      </c>
      <c r="J19" s="124"/>
      <c r="K19" s="124"/>
      <c r="L19" s="124"/>
      <c r="M19" s="124"/>
      <c r="N19" s="208">
        <v>0</v>
      </c>
      <c r="O19" s="208">
        <v>179.52</v>
      </c>
      <c r="P19" s="124" t="s">
        <v>1312</v>
      </c>
    </row>
    <row r="20" spans="1:16" ht="51">
      <c r="A20" s="256" t="s">
        <v>619</v>
      </c>
      <c r="B20" s="124"/>
      <c r="C20" s="125" t="s">
        <v>713</v>
      </c>
      <c r="D20" s="119">
        <v>43102</v>
      </c>
      <c r="E20" s="120" t="s">
        <v>1913</v>
      </c>
      <c r="F20" s="120" t="s">
        <v>3</v>
      </c>
      <c r="G20" s="120">
        <v>1583897</v>
      </c>
      <c r="H20" s="124"/>
      <c r="I20" s="128" t="s">
        <v>2617</v>
      </c>
      <c r="J20" s="124"/>
      <c r="K20" s="124"/>
      <c r="L20" s="124"/>
      <c r="M20" s="124"/>
      <c r="N20" s="208">
        <v>0</v>
      </c>
      <c r="O20" s="208">
        <v>59.39</v>
      </c>
      <c r="P20" s="124" t="s">
        <v>1312</v>
      </c>
    </row>
    <row r="21" spans="1:16" ht="51">
      <c r="A21" s="256" t="s">
        <v>619</v>
      </c>
      <c r="B21" s="124"/>
      <c r="C21" s="125" t="s">
        <v>713</v>
      </c>
      <c r="D21" s="119">
        <v>43102</v>
      </c>
      <c r="E21" s="120" t="s">
        <v>1914</v>
      </c>
      <c r="F21" s="120" t="s">
        <v>3</v>
      </c>
      <c r="G21" s="120">
        <v>1583938</v>
      </c>
      <c r="H21" s="124"/>
      <c r="I21" s="128" t="s">
        <v>1369</v>
      </c>
      <c r="J21" s="124"/>
      <c r="K21" s="124"/>
      <c r="L21" s="124"/>
      <c r="M21" s="124"/>
      <c r="N21" s="208">
        <v>0</v>
      </c>
      <c r="O21" s="208">
        <v>1000</v>
      </c>
      <c r="P21" s="124" t="s">
        <v>1312</v>
      </c>
    </row>
    <row r="22" spans="1:16" ht="51">
      <c r="A22" s="256" t="s">
        <v>619</v>
      </c>
      <c r="B22" s="124"/>
      <c r="C22" s="125" t="s">
        <v>713</v>
      </c>
      <c r="D22" s="119">
        <v>43102</v>
      </c>
      <c r="E22" s="120" t="s">
        <v>1915</v>
      </c>
      <c r="F22" s="120" t="s">
        <v>3</v>
      </c>
      <c r="G22" s="120">
        <v>1583947</v>
      </c>
      <c r="H22" s="124"/>
      <c r="I22" s="128" t="s">
        <v>2618</v>
      </c>
      <c r="J22" s="124"/>
      <c r="K22" s="124"/>
      <c r="L22" s="124"/>
      <c r="M22" s="124"/>
      <c r="N22" s="208">
        <v>0</v>
      </c>
      <c r="O22" s="208">
        <v>1305</v>
      </c>
      <c r="P22" s="124" t="s">
        <v>1312</v>
      </c>
    </row>
    <row r="23" spans="1:16" ht="38.25">
      <c r="A23" s="256">
        <v>20</v>
      </c>
      <c r="B23" s="124"/>
      <c r="C23" s="125" t="s">
        <v>693</v>
      </c>
      <c r="D23" s="119">
        <v>43102</v>
      </c>
      <c r="E23" s="120" t="s">
        <v>1916</v>
      </c>
      <c r="F23" s="120" t="s">
        <v>3</v>
      </c>
      <c r="G23" s="120">
        <v>1583953</v>
      </c>
      <c r="H23" s="124"/>
      <c r="I23" s="128" t="s">
        <v>2619</v>
      </c>
      <c r="J23" s="124"/>
      <c r="K23" s="124"/>
      <c r="L23" s="124"/>
      <c r="M23" s="124"/>
      <c r="N23" s="208">
        <v>0</v>
      </c>
      <c r="O23" s="208">
        <v>37</v>
      </c>
      <c r="P23" s="124" t="s">
        <v>1312</v>
      </c>
    </row>
    <row r="24" spans="1:16" ht="38.25">
      <c r="A24" s="256">
        <v>20</v>
      </c>
      <c r="B24" s="124"/>
      <c r="C24" s="125" t="s">
        <v>693</v>
      </c>
      <c r="D24" s="119">
        <v>43102</v>
      </c>
      <c r="E24" s="120" t="s">
        <v>1917</v>
      </c>
      <c r="F24" s="120" t="s">
        <v>3</v>
      </c>
      <c r="G24" s="120">
        <v>1583955</v>
      </c>
      <c r="H24" s="124"/>
      <c r="I24" s="128" t="s">
        <v>2619</v>
      </c>
      <c r="J24" s="124"/>
      <c r="K24" s="124"/>
      <c r="L24" s="124"/>
      <c r="M24" s="124"/>
      <c r="N24" s="208">
        <v>0</v>
      </c>
      <c r="O24" s="208">
        <v>14</v>
      </c>
      <c r="P24" s="124" t="s">
        <v>1312</v>
      </c>
    </row>
    <row r="25" spans="1:16" ht="51">
      <c r="A25" s="256" t="s">
        <v>619</v>
      </c>
      <c r="B25" s="124"/>
      <c r="C25" s="125" t="s">
        <v>713</v>
      </c>
      <c r="D25" s="119">
        <v>43102</v>
      </c>
      <c r="E25" s="120" t="s">
        <v>1918</v>
      </c>
      <c r="F25" s="120" t="s">
        <v>3</v>
      </c>
      <c r="G25" s="120">
        <v>1583957</v>
      </c>
      <c r="H25" s="124"/>
      <c r="I25" s="128" t="s">
        <v>2620</v>
      </c>
      <c r="J25" s="124"/>
      <c r="K25" s="124"/>
      <c r="L25" s="124"/>
      <c r="M25" s="124"/>
      <c r="N25" s="208">
        <v>0</v>
      </c>
      <c r="O25" s="208">
        <v>1080.46</v>
      </c>
      <c r="P25" s="124" t="s">
        <v>1312</v>
      </c>
    </row>
    <row r="26" spans="1:16" ht="51">
      <c r="A26" s="256">
        <v>48</v>
      </c>
      <c r="B26" s="124"/>
      <c r="C26" s="125" t="s">
        <v>700</v>
      </c>
      <c r="D26" s="119">
        <v>43102</v>
      </c>
      <c r="E26" s="120" t="s">
        <v>1919</v>
      </c>
      <c r="F26" s="120" t="s">
        <v>3</v>
      </c>
      <c r="G26" s="120">
        <v>1583991</v>
      </c>
      <c r="H26" s="124"/>
      <c r="I26" s="128" t="s">
        <v>2621</v>
      </c>
      <c r="J26" s="124"/>
      <c r="K26" s="124"/>
      <c r="L26" s="124"/>
      <c r="M26" s="124"/>
      <c r="N26" s="208">
        <v>0</v>
      </c>
      <c r="O26" s="208">
        <v>202.5</v>
      </c>
      <c r="P26" s="124" t="s">
        <v>1312</v>
      </c>
    </row>
    <row r="27" spans="1:16" ht="51">
      <c r="A27" s="256" t="s">
        <v>619</v>
      </c>
      <c r="B27" s="124"/>
      <c r="C27" s="125" t="s">
        <v>713</v>
      </c>
      <c r="D27" s="119">
        <v>43102</v>
      </c>
      <c r="E27" s="120" t="s">
        <v>1920</v>
      </c>
      <c r="F27" s="120" t="s">
        <v>3</v>
      </c>
      <c r="G27" s="120">
        <v>1583992</v>
      </c>
      <c r="H27" s="124"/>
      <c r="I27" s="128" t="s">
        <v>2622</v>
      </c>
      <c r="J27" s="124"/>
      <c r="K27" s="124"/>
      <c r="L27" s="124"/>
      <c r="M27" s="124"/>
      <c r="N27" s="208">
        <v>0</v>
      </c>
      <c r="O27" s="208">
        <v>242.8</v>
      </c>
      <c r="P27" s="124" t="s">
        <v>1312</v>
      </c>
    </row>
    <row r="28" spans="1:16" ht="51">
      <c r="A28" s="256" t="s">
        <v>619</v>
      </c>
      <c r="B28" s="124"/>
      <c r="C28" s="125" t="s">
        <v>713</v>
      </c>
      <c r="D28" s="119">
        <v>43102</v>
      </c>
      <c r="E28" s="120" t="s">
        <v>1921</v>
      </c>
      <c r="F28" s="120" t="s">
        <v>3</v>
      </c>
      <c r="G28" s="120">
        <v>1584015</v>
      </c>
      <c r="H28" s="124"/>
      <c r="I28" s="128" t="s">
        <v>2623</v>
      </c>
      <c r="J28" s="124"/>
      <c r="K28" s="124"/>
      <c r="L28" s="124"/>
      <c r="M28" s="124"/>
      <c r="N28" s="208">
        <v>0</v>
      </c>
      <c r="O28" s="208">
        <v>38.659999999999997</v>
      </c>
      <c r="P28" s="124" t="s">
        <v>1312</v>
      </c>
    </row>
    <row r="29" spans="1:16" ht="51" hidden="1">
      <c r="A29" s="256" t="s">
        <v>622</v>
      </c>
      <c r="B29" s="124"/>
      <c r="C29" s="125" t="s">
        <v>715</v>
      </c>
      <c r="D29" s="119">
        <v>43103</v>
      </c>
      <c r="E29" s="120" t="s">
        <v>1412</v>
      </c>
      <c r="F29" s="120" t="s">
        <v>6</v>
      </c>
      <c r="G29" s="120">
        <v>926353</v>
      </c>
      <c r="H29" s="124"/>
      <c r="I29" s="128" t="s">
        <v>1372</v>
      </c>
      <c r="J29" s="124"/>
      <c r="K29" s="124"/>
      <c r="L29" s="124"/>
      <c r="M29" s="124"/>
      <c r="N29" s="208">
        <v>0</v>
      </c>
      <c r="O29" s="208">
        <v>727.31</v>
      </c>
      <c r="P29" s="124" t="s">
        <v>1312</v>
      </c>
    </row>
    <row r="30" spans="1:16" ht="63.75">
      <c r="A30" s="256">
        <v>25</v>
      </c>
      <c r="B30" s="124"/>
      <c r="C30" s="125" t="s">
        <v>694</v>
      </c>
      <c r="D30" s="119">
        <v>43103</v>
      </c>
      <c r="E30" s="120" t="s">
        <v>1922</v>
      </c>
      <c r="F30" s="120" t="s">
        <v>3</v>
      </c>
      <c r="G30" s="120">
        <v>1584220</v>
      </c>
      <c r="H30" s="124"/>
      <c r="I30" s="128" t="s">
        <v>2624</v>
      </c>
      <c r="J30" s="124"/>
      <c r="K30" s="124"/>
      <c r="L30" s="124"/>
      <c r="M30" s="124"/>
      <c r="N30" s="208">
        <v>0</v>
      </c>
      <c r="O30" s="208">
        <v>95270.29</v>
      </c>
      <c r="P30" s="124" t="s">
        <v>1312</v>
      </c>
    </row>
    <row r="31" spans="1:16" ht="63.75">
      <c r="A31" s="256">
        <v>25</v>
      </c>
      <c r="B31" s="124"/>
      <c r="C31" s="125" t="s">
        <v>694</v>
      </c>
      <c r="D31" s="119">
        <v>43103</v>
      </c>
      <c r="E31" s="120" t="s">
        <v>1923</v>
      </c>
      <c r="F31" s="120" t="s">
        <v>3</v>
      </c>
      <c r="G31" s="120">
        <v>1584250</v>
      </c>
      <c r="H31" s="124"/>
      <c r="I31" s="128" t="s">
        <v>2625</v>
      </c>
      <c r="J31" s="124"/>
      <c r="K31" s="124"/>
      <c r="L31" s="124"/>
      <c r="M31" s="124"/>
      <c r="N31" s="208">
        <v>0</v>
      </c>
      <c r="O31" s="208">
        <v>1624.8</v>
      </c>
      <c r="P31" s="124" t="s">
        <v>1312</v>
      </c>
    </row>
    <row r="32" spans="1:16" ht="63.75">
      <c r="A32" s="256">
        <v>25</v>
      </c>
      <c r="B32" s="124"/>
      <c r="C32" s="125" t="s">
        <v>694</v>
      </c>
      <c r="D32" s="119">
        <v>43103</v>
      </c>
      <c r="E32" s="120" t="s">
        <v>1924</v>
      </c>
      <c r="F32" s="120" t="s">
        <v>3</v>
      </c>
      <c r="G32" s="120">
        <v>1584251</v>
      </c>
      <c r="H32" s="124"/>
      <c r="I32" s="128" t="s">
        <v>2626</v>
      </c>
      <c r="J32" s="124"/>
      <c r="K32" s="124"/>
      <c r="L32" s="124"/>
      <c r="M32" s="124"/>
      <c r="N32" s="208">
        <v>0</v>
      </c>
      <c r="O32" s="208">
        <v>617.1</v>
      </c>
      <c r="P32" s="124" t="s">
        <v>1312</v>
      </c>
    </row>
    <row r="33" spans="1:16" ht="51">
      <c r="A33" s="256">
        <v>163</v>
      </c>
      <c r="B33" s="124"/>
      <c r="C33" s="125" t="s">
        <v>748</v>
      </c>
      <c r="D33" s="119">
        <v>43103</v>
      </c>
      <c r="E33" s="120" t="s">
        <v>1925</v>
      </c>
      <c r="F33" s="120" t="s">
        <v>3</v>
      </c>
      <c r="G33" s="120">
        <v>1584292</v>
      </c>
      <c r="H33" s="124"/>
      <c r="I33" s="128" t="s">
        <v>2627</v>
      </c>
      <c r="J33" s="124"/>
      <c r="K33" s="124"/>
      <c r="L33" s="124"/>
      <c r="M33" s="124"/>
      <c r="N33" s="208">
        <v>0</v>
      </c>
      <c r="O33" s="208">
        <v>120</v>
      </c>
      <c r="P33" s="124" t="s">
        <v>1312</v>
      </c>
    </row>
    <row r="34" spans="1:16" ht="51">
      <c r="A34" s="256" t="s">
        <v>619</v>
      </c>
      <c r="B34" s="124"/>
      <c r="C34" s="125" t="s">
        <v>713</v>
      </c>
      <c r="D34" s="119">
        <v>43103</v>
      </c>
      <c r="E34" s="120" t="s">
        <v>1926</v>
      </c>
      <c r="F34" s="120" t="s">
        <v>3</v>
      </c>
      <c r="G34" s="120">
        <v>1584229</v>
      </c>
      <c r="H34" s="124"/>
      <c r="I34" s="128" t="s">
        <v>1368</v>
      </c>
      <c r="J34" s="124"/>
      <c r="K34" s="124"/>
      <c r="L34" s="124"/>
      <c r="M34" s="124"/>
      <c r="N34" s="208">
        <v>0</v>
      </c>
      <c r="O34" s="208">
        <v>545</v>
      </c>
      <c r="P34" s="124" t="s">
        <v>1312</v>
      </c>
    </row>
    <row r="35" spans="1:16" ht="51">
      <c r="A35" s="256" t="s">
        <v>619</v>
      </c>
      <c r="B35" s="124"/>
      <c r="C35" s="125" t="s">
        <v>713</v>
      </c>
      <c r="D35" s="119">
        <v>43103</v>
      </c>
      <c r="E35" s="120" t="s">
        <v>1927</v>
      </c>
      <c r="F35" s="120" t="s">
        <v>3</v>
      </c>
      <c r="G35" s="120">
        <v>1584230</v>
      </c>
      <c r="H35" s="124"/>
      <c r="I35" s="128" t="s">
        <v>1370</v>
      </c>
      <c r="J35" s="124"/>
      <c r="K35" s="124"/>
      <c r="L35" s="124"/>
      <c r="M35" s="124"/>
      <c r="N35" s="208">
        <v>0</v>
      </c>
      <c r="O35" s="208">
        <v>711.18</v>
      </c>
      <c r="P35" s="124" t="s">
        <v>1312</v>
      </c>
    </row>
    <row r="36" spans="1:16" ht="51">
      <c r="A36" s="256" t="s">
        <v>619</v>
      </c>
      <c r="B36" s="124"/>
      <c r="C36" s="125" t="s">
        <v>713</v>
      </c>
      <c r="D36" s="119">
        <v>43103</v>
      </c>
      <c r="E36" s="120" t="s">
        <v>1928</v>
      </c>
      <c r="F36" s="120" t="s">
        <v>3</v>
      </c>
      <c r="G36" s="120">
        <v>1584231</v>
      </c>
      <c r="H36" s="124"/>
      <c r="I36" s="128" t="s">
        <v>2628</v>
      </c>
      <c r="J36" s="124"/>
      <c r="K36" s="124"/>
      <c r="L36" s="124"/>
      <c r="M36" s="124"/>
      <c r="N36" s="208">
        <v>0</v>
      </c>
      <c r="O36" s="208">
        <v>8.1999999999999993</v>
      </c>
      <c r="P36" s="124" t="s">
        <v>1312</v>
      </c>
    </row>
    <row r="37" spans="1:16" ht="38.25">
      <c r="A37" s="256">
        <v>35</v>
      </c>
      <c r="B37" s="124"/>
      <c r="C37" s="125" t="s">
        <v>696</v>
      </c>
      <c r="D37" s="119">
        <v>43103</v>
      </c>
      <c r="E37" s="120" t="s">
        <v>1929</v>
      </c>
      <c r="F37" s="120" t="s">
        <v>3</v>
      </c>
      <c r="G37" s="120">
        <v>1584343</v>
      </c>
      <c r="H37" s="124"/>
      <c r="I37" s="128" t="s">
        <v>2629</v>
      </c>
      <c r="J37" s="124"/>
      <c r="K37" s="124"/>
      <c r="L37" s="124"/>
      <c r="M37" s="124"/>
      <c r="N37" s="208">
        <v>0</v>
      </c>
      <c r="O37" s="208">
        <v>700</v>
      </c>
      <c r="P37" s="124" t="s">
        <v>1312</v>
      </c>
    </row>
    <row r="38" spans="1:16" ht="38.25">
      <c r="A38" s="256">
        <v>86</v>
      </c>
      <c r="B38" s="124"/>
      <c r="C38" s="125" t="s">
        <v>710</v>
      </c>
      <c r="D38" s="119">
        <v>43103</v>
      </c>
      <c r="E38" s="120" t="s">
        <v>1930</v>
      </c>
      <c r="F38" s="120" t="s">
        <v>3</v>
      </c>
      <c r="G38" s="120">
        <v>1584408</v>
      </c>
      <c r="H38" s="124"/>
      <c r="I38" s="128" t="s">
        <v>2630</v>
      </c>
      <c r="J38" s="124"/>
      <c r="K38" s="124"/>
      <c r="L38" s="124"/>
      <c r="M38" s="124"/>
      <c r="N38" s="208">
        <v>0</v>
      </c>
      <c r="O38" s="208">
        <v>0.53</v>
      </c>
      <c r="P38" s="124" t="s">
        <v>1312</v>
      </c>
    </row>
    <row r="39" spans="1:16" ht="51">
      <c r="A39" s="256" t="s">
        <v>619</v>
      </c>
      <c r="B39" s="124"/>
      <c r="C39" s="125" t="s">
        <v>713</v>
      </c>
      <c r="D39" s="119">
        <v>43103</v>
      </c>
      <c r="E39" s="120" t="s">
        <v>1931</v>
      </c>
      <c r="F39" s="120" t="s">
        <v>3</v>
      </c>
      <c r="G39" s="120">
        <v>1584422</v>
      </c>
      <c r="H39" s="124"/>
      <c r="I39" s="128" t="s">
        <v>2631</v>
      </c>
      <c r="J39" s="124"/>
      <c r="K39" s="124"/>
      <c r="L39" s="124"/>
      <c r="M39" s="124"/>
      <c r="N39" s="208">
        <v>0</v>
      </c>
      <c r="O39" s="208">
        <v>650</v>
      </c>
      <c r="P39" s="124" t="s">
        <v>1312</v>
      </c>
    </row>
    <row r="40" spans="1:16" ht="63.75">
      <c r="A40" s="256">
        <v>310</v>
      </c>
      <c r="B40" s="124"/>
      <c r="C40" s="125" t="s">
        <v>807</v>
      </c>
      <c r="D40" s="119">
        <v>43103</v>
      </c>
      <c r="E40" s="120" t="s">
        <v>1932</v>
      </c>
      <c r="F40" s="120" t="s">
        <v>3</v>
      </c>
      <c r="G40" s="120">
        <v>1584468</v>
      </c>
      <c r="H40" s="124"/>
      <c r="I40" s="128" t="s">
        <v>2632</v>
      </c>
      <c r="J40" s="124"/>
      <c r="K40" s="124"/>
      <c r="L40" s="124"/>
      <c r="M40" s="124"/>
      <c r="N40" s="208">
        <v>0</v>
      </c>
      <c r="O40" s="208">
        <v>16</v>
      </c>
      <c r="P40" s="124" t="s">
        <v>1312</v>
      </c>
    </row>
    <row r="41" spans="1:16" ht="51">
      <c r="A41" s="256" t="s">
        <v>619</v>
      </c>
      <c r="B41" s="124"/>
      <c r="C41" s="125" t="s">
        <v>713</v>
      </c>
      <c r="D41" s="119">
        <v>43103</v>
      </c>
      <c r="E41" s="120" t="s">
        <v>1933</v>
      </c>
      <c r="F41" s="120" t="s">
        <v>3</v>
      </c>
      <c r="G41" s="120">
        <v>1584476</v>
      </c>
      <c r="H41" s="124"/>
      <c r="I41" s="128" t="s">
        <v>2633</v>
      </c>
      <c r="J41" s="124"/>
      <c r="K41" s="124"/>
      <c r="L41" s="124"/>
      <c r="M41" s="124"/>
      <c r="N41" s="208">
        <v>0</v>
      </c>
      <c r="O41" s="208">
        <v>585</v>
      </c>
      <c r="P41" s="124" t="s">
        <v>1312</v>
      </c>
    </row>
    <row r="42" spans="1:16" ht="51">
      <c r="A42" s="256" t="s">
        <v>619</v>
      </c>
      <c r="B42" s="124"/>
      <c r="C42" s="125" t="s">
        <v>713</v>
      </c>
      <c r="D42" s="119">
        <v>43103</v>
      </c>
      <c r="E42" s="120" t="s">
        <v>1934</v>
      </c>
      <c r="F42" s="120" t="s">
        <v>3</v>
      </c>
      <c r="G42" s="120">
        <v>1584478</v>
      </c>
      <c r="H42" s="124"/>
      <c r="I42" s="128" t="s">
        <v>2634</v>
      </c>
      <c r="J42" s="124"/>
      <c r="K42" s="124"/>
      <c r="L42" s="124"/>
      <c r="M42" s="124"/>
      <c r="N42" s="208">
        <v>0</v>
      </c>
      <c r="O42" s="208">
        <v>224</v>
      </c>
      <c r="P42" s="124" t="s">
        <v>1312</v>
      </c>
    </row>
    <row r="43" spans="1:16" ht="51">
      <c r="A43" s="256" t="s">
        <v>619</v>
      </c>
      <c r="B43" s="124"/>
      <c r="C43" s="125" t="s">
        <v>713</v>
      </c>
      <c r="D43" s="119">
        <v>43103</v>
      </c>
      <c r="E43" s="120" t="s">
        <v>1935</v>
      </c>
      <c r="F43" s="120" t="s">
        <v>3</v>
      </c>
      <c r="G43" s="120">
        <v>1584481</v>
      </c>
      <c r="H43" s="124"/>
      <c r="I43" s="128" t="s">
        <v>2635</v>
      </c>
      <c r="J43" s="124"/>
      <c r="K43" s="124"/>
      <c r="L43" s="124"/>
      <c r="M43" s="124"/>
      <c r="N43" s="207">
        <v>0</v>
      </c>
      <c r="O43" s="207">
        <v>220</v>
      </c>
      <c r="P43" s="124" t="s">
        <v>1312</v>
      </c>
    </row>
    <row r="44" spans="1:16" ht="63.75">
      <c r="A44" s="256" t="s">
        <v>619</v>
      </c>
      <c r="B44" s="124"/>
      <c r="C44" s="125" t="s">
        <v>713</v>
      </c>
      <c r="D44" s="119">
        <v>43104</v>
      </c>
      <c r="E44" s="120" t="s">
        <v>1936</v>
      </c>
      <c r="F44" s="120" t="s">
        <v>3</v>
      </c>
      <c r="G44" s="120">
        <v>1584804</v>
      </c>
      <c r="H44" s="124"/>
      <c r="I44" s="128" t="s">
        <v>2636</v>
      </c>
      <c r="J44" s="124"/>
      <c r="K44" s="124"/>
      <c r="L44" s="124"/>
      <c r="M44" s="124"/>
      <c r="N44" s="207">
        <v>0</v>
      </c>
      <c r="O44" s="207">
        <v>15136.74</v>
      </c>
      <c r="P44" s="124" t="s">
        <v>1312</v>
      </c>
    </row>
    <row r="45" spans="1:16" ht="63.75">
      <c r="A45" s="256">
        <v>291</v>
      </c>
      <c r="B45" s="124"/>
      <c r="C45" s="125" t="s">
        <v>794</v>
      </c>
      <c r="D45" s="119">
        <v>43104</v>
      </c>
      <c r="E45" s="120" t="s">
        <v>1937</v>
      </c>
      <c r="F45" s="120" t="s">
        <v>3</v>
      </c>
      <c r="G45" s="120">
        <v>1584807</v>
      </c>
      <c r="H45" s="124"/>
      <c r="I45" s="128" t="s">
        <v>2637</v>
      </c>
      <c r="J45" s="124"/>
      <c r="K45" s="124"/>
      <c r="L45" s="124"/>
      <c r="M45" s="124"/>
      <c r="N45" s="207">
        <v>0</v>
      </c>
      <c r="O45" s="207">
        <v>540</v>
      </c>
      <c r="P45" s="124" t="s">
        <v>1312</v>
      </c>
    </row>
    <row r="46" spans="1:16" ht="63.75">
      <c r="A46" s="256">
        <v>291</v>
      </c>
      <c r="B46" s="124"/>
      <c r="C46" s="125" t="s">
        <v>794</v>
      </c>
      <c r="D46" s="119">
        <v>43104</v>
      </c>
      <c r="E46" s="120" t="s">
        <v>1938</v>
      </c>
      <c r="F46" s="120" t="s">
        <v>3</v>
      </c>
      <c r="G46" s="120">
        <v>1584809</v>
      </c>
      <c r="H46" s="124"/>
      <c r="I46" s="128" t="s">
        <v>2638</v>
      </c>
      <c r="J46" s="124"/>
      <c r="K46" s="124"/>
      <c r="L46" s="124"/>
      <c r="M46" s="124"/>
      <c r="N46" s="207">
        <v>0</v>
      </c>
      <c r="O46" s="207">
        <v>87</v>
      </c>
      <c r="P46" s="124" t="s">
        <v>1312</v>
      </c>
    </row>
    <row r="47" spans="1:16" ht="63.75">
      <c r="A47" s="256">
        <v>291</v>
      </c>
      <c r="B47" s="124"/>
      <c r="C47" s="125" t="s">
        <v>794</v>
      </c>
      <c r="D47" s="119">
        <v>43104</v>
      </c>
      <c r="E47" s="120" t="s">
        <v>1939</v>
      </c>
      <c r="F47" s="120" t="s">
        <v>3</v>
      </c>
      <c r="G47" s="120">
        <v>1584810</v>
      </c>
      <c r="H47" s="124"/>
      <c r="I47" s="128" t="s">
        <v>2639</v>
      </c>
      <c r="J47" s="124"/>
      <c r="K47" s="124"/>
      <c r="L47" s="124"/>
      <c r="M47" s="124"/>
      <c r="N47" s="207">
        <v>0</v>
      </c>
      <c r="O47" s="207">
        <v>569.5</v>
      </c>
      <c r="P47" s="124" t="s">
        <v>1312</v>
      </c>
    </row>
    <row r="48" spans="1:16" ht="63.75">
      <c r="A48" s="256">
        <v>291</v>
      </c>
      <c r="B48" s="124"/>
      <c r="C48" s="125" t="s">
        <v>794</v>
      </c>
      <c r="D48" s="119">
        <v>43104</v>
      </c>
      <c r="E48" s="120" t="s">
        <v>1940</v>
      </c>
      <c r="F48" s="120" t="s">
        <v>3</v>
      </c>
      <c r="G48" s="120">
        <v>1584813</v>
      </c>
      <c r="H48" s="124"/>
      <c r="I48" s="128" t="s">
        <v>2640</v>
      </c>
      <c r="J48" s="124"/>
      <c r="K48" s="124"/>
      <c r="L48" s="124"/>
      <c r="M48" s="124"/>
      <c r="N48" s="207">
        <v>0</v>
      </c>
      <c r="O48" s="207">
        <v>60</v>
      </c>
      <c r="P48" s="124" t="s">
        <v>1312</v>
      </c>
    </row>
    <row r="49" spans="1:16" ht="63.75">
      <c r="A49" s="256">
        <v>291</v>
      </c>
      <c r="B49" s="124"/>
      <c r="C49" s="125" t="s">
        <v>794</v>
      </c>
      <c r="D49" s="119">
        <v>43104</v>
      </c>
      <c r="E49" s="120" t="s">
        <v>1941</v>
      </c>
      <c r="F49" s="120" t="s">
        <v>3</v>
      </c>
      <c r="G49" s="120">
        <v>1584815</v>
      </c>
      <c r="H49" s="124"/>
      <c r="I49" s="128" t="s">
        <v>2641</v>
      </c>
      <c r="J49" s="124"/>
      <c r="K49" s="124"/>
      <c r="L49" s="124"/>
      <c r="M49" s="124"/>
      <c r="N49" s="207">
        <v>0</v>
      </c>
      <c r="O49" s="207">
        <v>3626</v>
      </c>
      <c r="P49" s="124" t="s">
        <v>1312</v>
      </c>
    </row>
    <row r="50" spans="1:16" ht="63.75">
      <c r="A50" s="256">
        <v>291</v>
      </c>
      <c r="B50" s="124"/>
      <c r="C50" s="125" t="s">
        <v>794</v>
      </c>
      <c r="D50" s="119">
        <v>43104</v>
      </c>
      <c r="E50" s="120" t="s">
        <v>1942</v>
      </c>
      <c r="F50" s="120" t="s">
        <v>3</v>
      </c>
      <c r="G50" s="120">
        <v>1584819</v>
      </c>
      <c r="H50" s="124"/>
      <c r="I50" s="128" t="s">
        <v>2642</v>
      </c>
      <c r="J50" s="124"/>
      <c r="K50" s="124"/>
      <c r="L50" s="124"/>
      <c r="M50" s="124"/>
      <c r="N50" s="207">
        <v>0</v>
      </c>
      <c r="O50" s="207">
        <v>1469.6</v>
      </c>
      <c r="P50" s="124" t="s">
        <v>1312</v>
      </c>
    </row>
    <row r="51" spans="1:16" ht="51">
      <c r="A51" s="256">
        <v>291</v>
      </c>
      <c r="B51" s="124"/>
      <c r="C51" s="125" t="s">
        <v>794</v>
      </c>
      <c r="D51" s="119">
        <v>43104</v>
      </c>
      <c r="E51" s="120" t="s">
        <v>1943</v>
      </c>
      <c r="F51" s="120" t="s">
        <v>3</v>
      </c>
      <c r="G51" s="120">
        <v>1584820</v>
      </c>
      <c r="H51" s="124"/>
      <c r="I51" s="128" t="s">
        <v>2643</v>
      </c>
      <c r="J51" s="124"/>
      <c r="K51" s="124"/>
      <c r="L51" s="124"/>
      <c r="M51" s="124"/>
      <c r="N51" s="207">
        <v>0</v>
      </c>
      <c r="O51" s="207">
        <v>710</v>
      </c>
      <c r="P51" s="124" t="s">
        <v>1312</v>
      </c>
    </row>
    <row r="52" spans="1:16" ht="63.75">
      <c r="A52" s="256">
        <v>291</v>
      </c>
      <c r="B52" s="124"/>
      <c r="C52" s="125" t="s">
        <v>794</v>
      </c>
      <c r="D52" s="119">
        <v>43104</v>
      </c>
      <c r="E52" s="120" t="s">
        <v>1944</v>
      </c>
      <c r="F52" s="120" t="s">
        <v>3</v>
      </c>
      <c r="G52" s="120">
        <v>1584822</v>
      </c>
      <c r="H52" s="124"/>
      <c r="I52" s="128" t="s">
        <v>2644</v>
      </c>
      <c r="J52" s="124"/>
      <c r="K52" s="124"/>
      <c r="L52" s="124"/>
      <c r="M52" s="124"/>
      <c r="N52" s="207">
        <v>0</v>
      </c>
      <c r="O52" s="207">
        <v>11737</v>
      </c>
      <c r="P52" s="124" t="s">
        <v>1312</v>
      </c>
    </row>
    <row r="53" spans="1:16" ht="51">
      <c r="A53" s="256" t="s">
        <v>619</v>
      </c>
      <c r="B53" s="124"/>
      <c r="C53" s="125" t="s">
        <v>713</v>
      </c>
      <c r="D53" s="119">
        <v>43104</v>
      </c>
      <c r="E53" s="120" t="s">
        <v>1945</v>
      </c>
      <c r="F53" s="120" t="s">
        <v>3</v>
      </c>
      <c r="G53" s="120">
        <v>1584681</v>
      </c>
      <c r="H53" s="124"/>
      <c r="I53" s="128" t="s">
        <v>2645</v>
      </c>
      <c r="J53" s="124"/>
      <c r="K53" s="124"/>
      <c r="L53" s="124"/>
      <c r="M53" s="124"/>
      <c r="N53" s="207">
        <v>0</v>
      </c>
      <c r="O53" s="207">
        <v>225.45</v>
      </c>
      <c r="P53" s="124" t="s">
        <v>1312</v>
      </c>
    </row>
    <row r="54" spans="1:16" ht="63.75">
      <c r="A54" s="256">
        <v>47</v>
      </c>
      <c r="B54" s="124"/>
      <c r="C54" s="125" t="s">
        <v>699</v>
      </c>
      <c r="D54" s="119">
        <v>43104</v>
      </c>
      <c r="E54" s="120" t="s">
        <v>1946</v>
      </c>
      <c r="F54" s="120" t="s">
        <v>3</v>
      </c>
      <c r="G54" s="120">
        <v>1584716</v>
      </c>
      <c r="H54" s="124"/>
      <c r="I54" s="128" t="s">
        <v>2646</v>
      </c>
      <c r="J54" s="124"/>
      <c r="K54" s="124"/>
      <c r="L54" s="124"/>
      <c r="M54" s="124"/>
      <c r="N54" s="207">
        <v>0</v>
      </c>
      <c r="O54" s="207">
        <v>225</v>
      </c>
      <c r="P54" s="124" t="s">
        <v>1312</v>
      </c>
    </row>
    <row r="55" spans="1:16" ht="51">
      <c r="A55" s="256" t="s">
        <v>619</v>
      </c>
      <c r="B55" s="124"/>
      <c r="C55" s="125" t="s">
        <v>713</v>
      </c>
      <c r="D55" s="119">
        <v>43104</v>
      </c>
      <c r="E55" s="120" t="s">
        <v>1947</v>
      </c>
      <c r="F55" s="120" t="s">
        <v>3</v>
      </c>
      <c r="G55" s="120">
        <v>1584718</v>
      </c>
      <c r="H55" s="124"/>
      <c r="I55" s="128" t="s">
        <v>1384</v>
      </c>
      <c r="J55" s="124"/>
      <c r="K55" s="124"/>
      <c r="L55" s="124"/>
      <c r="M55" s="124"/>
      <c r="N55" s="207">
        <v>0</v>
      </c>
      <c r="O55" s="207">
        <v>800</v>
      </c>
      <c r="P55" s="124" t="s">
        <v>1312</v>
      </c>
    </row>
    <row r="56" spans="1:16" ht="51">
      <c r="A56" s="256" t="s">
        <v>620</v>
      </c>
      <c r="B56" s="124"/>
      <c r="C56" s="125" t="s">
        <v>714</v>
      </c>
      <c r="D56" s="119">
        <v>43104</v>
      </c>
      <c r="E56" s="120" t="s">
        <v>1948</v>
      </c>
      <c r="F56" s="120" t="s">
        <v>3</v>
      </c>
      <c r="G56" s="120">
        <v>1584720</v>
      </c>
      <c r="H56" s="124"/>
      <c r="I56" s="128" t="s">
        <v>2647</v>
      </c>
      <c r="J56" s="124"/>
      <c r="K56" s="124"/>
      <c r="L56" s="124"/>
      <c r="M56" s="124"/>
      <c r="N56" s="207">
        <v>0</v>
      </c>
      <c r="O56" s="207">
        <v>50</v>
      </c>
      <c r="P56" s="124" t="s">
        <v>1312</v>
      </c>
    </row>
    <row r="57" spans="1:16" ht="51">
      <c r="A57" s="256" t="s">
        <v>619</v>
      </c>
      <c r="B57" s="124"/>
      <c r="C57" s="125" t="s">
        <v>713</v>
      </c>
      <c r="D57" s="119">
        <v>43104</v>
      </c>
      <c r="E57" s="120" t="s">
        <v>1949</v>
      </c>
      <c r="F57" s="120" t="s">
        <v>3</v>
      </c>
      <c r="G57" s="120">
        <v>1584722</v>
      </c>
      <c r="H57" s="124"/>
      <c r="I57" s="128" t="s">
        <v>2648</v>
      </c>
      <c r="J57" s="124"/>
      <c r="K57" s="124"/>
      <c r="L57" s="124"/>
      <c r="M57" s="124"/>
      <c r="N57" s="207">
        <v>0</v>
      </c>
      <c r="O57" s="207">
        <v>299.95</v>
      </c>
      <c r="P57" s="124" t="s">
        <v>1312</v>
      </c>
    </row>
    <row r="58" spans="1:16" ht="51">
      <c r="A58" s="256" t="s">
        <v>619</v>
      </c>
      <c r="B58" s="124"/>
      <c r="C58" s="125" t="s">
        <v>713</v>
      </c>
      <c r="D58" s="119">
        <v>43104</v>
      </c>
      <c r="E58" s="120" t="s">
        <v>1950</v>
      </c>
      <c r="F58" s="120" t="s">
        <v>3</v>
      </c>
      <c r="G58" s="120">
        <v>1584740</v>
      </c>
      <c r="H58" s="124"/>
      <c r="I58" s="128" t="s">
        <v>2649</v>
      </c>
      <c r="J58" s="124"/>
      <c r="K58" s="124"/>
      <c r="L58" s="124"/>
      <c r="M58" s="124"/>
      <c r="N58" s="207">
        <v>0</v>
      </c>
      <c r="O58" s="207">
        <v>483.9</v>
      </c>
      <c r="P58" s="124" t="s">
        <v>1312</v>
      </c>
    </row>
    <row r="59" spans="1:16" ht="51">
      <c r="A59" s="256" t="s">
        <v>619</v>
      </c>
      <c r="B59" s="124"/>
      <c r="C59" s="125" t="s">
        <v>713</v>
      </c>
      <c r="D59" s="119">
        <v>43104</v>
      </c>
      <c r="E59" s="120" t="s">
        <v>1951</v>
      </c>
      <c r="F59" s="120" t="s">
        <v>3</v>
      </c>
      <c r="G59" s="120">
        <v>1584767</v>
      </c>
      <c r="H59" s="124"/>
      <c r="I59" s="128" t="s">
        <v>2650</v>
      </c>
      <c r="J59" s="124"/>
      <c r="K59" s="124"/>
      <c r="L59" s="124"/>
      <c r="M59" s="124"/>
      <c r="N59" s="207">
        <v>0</v>
      </c>
      <c r="O59" s="207">
        <v>542</v>
      </c>
      <c r="P59" s="124" t="s">
        <v>1312</v>
      </c>
    </row>
    <row r="60" spans="1:16" ht="38.25">
      <c r="A60" s="256">
        <v>35</v>
      </c>
      <c r="B60" s="124"/>
      <c r="C60" s="125" t="s">
        <v>696</v>
      </c>
      <c r="D60" s="119">
        <v>43104</v>
      </c>
      <c r="E60" s="120" t="s">
        <v>1952</v>
      </c>
      <c r="F60" s="120" t="s">
        <v>3</v>
      </c>
      <c r="G60" s="120">
        <v>1584768</v>
      </c>
      <c r="H60" s="124"/>
      <c r="I60" s="128" t="s">
        <v>1376</v>
      </c>
      <c r="J60" s="124"/>
      <c r="K60" s="124"/>
      <c r="L60" s="124"/>
      <c r="M60" s="124"/>
      <c r="N60" s="207">
        <v>0</v>
      </c>
      <c r="O60" s="207">
        <v>1278</v>
      </c>
      <c r="P60" s="124" t="s">
        <v>1312</v>
      </c>
    </row>
    <row r="61" spans="1:16" ht="51">
      <c r="A61" s="256" t="s">
        <v>619</v>
      </c>
      <c r="B61" s="124"/>
      <c r="C61" s="125" t="s">
        <v>713</v>
      </c>
      <c r="D61" s="119">
        <v>43104</v>
      </c>
      <c r="E61" s="120" t="s">
        <v>1953</v>
      </c>
      <c r="F61" s="120" t="s">
        <v>3</v>
      </c>
      <c r="G61" s="120">
        <v>1584769</v>
      </c>
      <c r="H61" s="124"/>
      <c r="I61" s="128" t="s">
        <v>2651</v>
      </c>
      <c r="J61" s="124"/>
      <c r="K61" s="124"/>
      <c r="L61" s="124"/>
      <c r="M61" s="124"/>
      <c r="N61" s="207">
        <v>0</v>
      </c>
      <c r="O61" s="207">
        <v>12</v>
      </c>
      <c r="P61" s="124" t="s">
        <v>1312</v>
      </c>
    </row>
    <row r="62" spans="1:16" ht="51">
      <c r="A62" s="256" t="s">
        <v>619</v>
      </c>
      <c r="B62" s="124"/>
      <c r="C62" s="125" t="s">
        <v>713</v>
      </c>
      <c r="D62" s="119">
        <v>43104</v>
      </c>
      <c r="E62" s="120" t="s">
        <v>1954</v>
      </c>
      <c r="F62" s="120" t="s">
        <v>3</v>
      </c>
      <c r="G62" s="120">
        <v>1584818</v>
      </c>
      <c r="H62" s="124"/>
      <c r="I62" s="128" t="s">
        <v>2652</v>
      </c>
      <c r="J62" s="124"/>
      <c r="K62" s="124"/>
      <c r="L62" s="124"/>
      <c r="M62" s="124"/>
      <c r="N62" s="207">
        <v>0</v>
      </c>
      <c r="O62" s="207">
        <v>924</v>
      </c>
      <c r="P62" s="124" t="s">
        <v>1312</v>
      </c>
    </row>
    <row r="63" spans="1:16" ht="38.25">
      <c r="A63" s="256">
        <v>20</v>
      </c>
      <c r="B63" s="124"/>
      <c r="C63" s="125" t="s">
        <v>693</v>
      </c>
      <c r="D63" s="119">
        <v>43104</v>
      </c>
      <c r="E63" s="120" t="s">
        <v>1955</v>
      </c>
      <c r="F63" s="120" t="s">
        <v>3</v>
      </c>
      <c r="G63" s="120">
        <v>1584831</v>
      </c>
      <c r="H63" s="124"/>
      <c r="I63" s="128" t="s">
        <v>2653</v>
      </c>
      <c r="J63" s="124"/>
      <c r="K63" s="124"/>
      <c r="L63" s="124"/>
      <c r="M63" s="124"/>
      <c r="N63" s="207">
        <v>0</v>
      </c>
      <c r="O63" s="207">
        <v>411.34</v>
      </c>
      <c r="P63" s="124" t="s">
        <v>1312</v>
      </c>
    </row>
    <row r="64" spans="1:16" ht="38.25">
      <c r="A64" s="256">
        <v>20</v>
      </c>
      <c r="B64" s="124"/>
      <c r="C64" s="125" t="s">
        <v>693</v>
      </c>
      <c r="D64" s="119">
        <v>43104</v>
      </c>
      <c r="E64" s="120" t="s">
        <v>1956</v>
      </c>
      <c r="F64" s="120" t="s">
        <v>3</v>
      </c>
      <c r="G64" s="120">
        <v>1584832</v>
      </c>
      <c r="H64" s="124"/>
      <c r="I64" s="128" t="s">
        <v>2653</v>
      </c>
      <c r="J64" s="124"/>
      <c r="K64" s="124"/>
      <c r="L64" s="124"/>
      <c r="M64" s="124"/>
      <c r="N64" s="207">
        <v>0</v>
      </c>
      <c r="O64" s="207">
        <v>553</v>
      </c>
      <c r="P64" s="124" t="s">
        <v>1312</v>
      </c>
    </row>
    <row r="65" spans="1:16" ht="51">
      <c r="A65" s="256" t="s">
        <v>619</v>
      </c>
      <c r="B65" s="124"/>
      <c r="C65" s="125" t="s">
        <v>713</v>
      </c>
      <c r="D65" s="119">
        <v>43104</v>
      </c>
      <c r="E65" s="120" t="s">
        <v>1957</v>
      </c>
      <c r="F65" s="120" t="s">
        <v>3</v>
      </c>
      <c r="G65" s="120">
        <v>1584860</v>
      </c>
      <c r="H65" s="124"/>
      <c r="I65" s="128" t="s">
        <v>1380</v>
      </c>
      <c r="J65" s="124"/>
      <c r="K65" s="124"/>
      <c r="L65" s="124"/>
      <c r="M65" s="124"/>
      <c r="N65" s="207">
        <v>0</v>
      </c>
      <c r="O65" s="207">
        <v>4748.6000000000004</v>
      </c>
      <c r="P65" s="124" t="s">
        <v>1312</v>
      </c>
    </row>
    <row r="66" spans="1:16" ht="51">
      <c r="A66" s="256">
        <v>30</v>
      </c>
      <c r="B66" s="124"/>
      <c r="C66" s="125" t="s">
        <v>695</v>
      </c>
      <c r="D66" s="119">
        <v>43104</v>
      </c>
      <c r="E66" s="120" t="s">
        <v>1958</v>
      </c>
      <c r="F66" s="120" t="s">
        <v>3</v>
      </c>
      <c r="G66" s="120">
        <v>1584873</v>
      </c>
      <c r="H66" s="124"/>
      <c r="I66" s="128" t="s">
        <v>2654</v>
      </c>
      <c r="J66" s="124"/>
      <c r="K66" s="124"/>
      <c r="L66" s="124"/>
      <c r="M66" s="124"/>
      <c r="N66" s="207">
        <v>0</v>
      </c>
      <c r="O66" s="207">
        <v>403.5</v>
      </c>
      <c r="P66" s="124" t="s">
        <v>1312</v>
      </c>
    </row>
    <row r="67" spans="1:16" ht="51">
      <c r="A67" s="256">
        <v>203</v>
      </c>
      <c r="B67" s="124"/>
      <c r="C67" s="125" t="s">
        <v>757</v>
      </c>
      <c r="D67" s="119">
        <v>43104</v>
      </c>
      <c r="E67" s="120" t="s">
        <v>1959</v>
      </c>
      <c r="F67" s="120" t="s">
        <v>3</v>
      </c>
      <c r="G67" s="120">
        <v>1584879</v>
      </c>
      <c r="H67" s="124"/>
      <c r="I67" s="128" t="s">
        <v>2655</v>
      </c>
      <c r="J67" s="124"/>
      <c r="K67" s="124"/>
      <c r="L67" s="124"/>
      <c r="M67" s="124"/>
      <c r="N67" s="207">
        <v>0</v>
      </c>
      <c r="O67" s="207">
        <v>371</v>
      </c>
      <c r="P67" s="124" t="s">
        <v>1312</v>
      </c>
    </row>
    <row r="68" spans="1:16" ht="51">
      <c r="A68" s="256">
        <v>86</v>
      </c>
      <c r="B68" s="124"/>
      <c r="C68" s="125" t="s">
        <v>710</v>
      </c>
      <c r="D68" s="119">
        <v>43104</v>
      </c>
      <c r="E68" s="120" t="s">
        <v>1960</v>
      </c>
      <c r="F68" s="120" t="s">
        <v>3</v>
      </c>
      <c r="G68" s="120">
        <v>1584880</v>
      </c>
      <c r="H68" s="124"/>
      <c r="I68" s="128" t="s">
        <v>2656</v>
      </c>
      <c r="J68" s="124"/>
      <c r="K68" s="124"/>
      <c r="L68" s="124"/>
      <c r="M68" s="124"/>
      <c r="N68" s="207">
        <v>0</v>
      </c>
      <c r="O68" s="207">
        <v>893</v>
      </c>
      <c r="P68" s="124" t="s">
        <v>1312</v>
      </c>
    </row>
    <row r="69" spans="1:16" ht="51" hidden="1">
      <c r="A69" s="256" t="s">
        <v>619</v>
      </c>
      <c r="B69" s="124"/>
      <c r="C69" s="125" t="s">
        <v>713</v>
      </c>
      <c r="D69" s="119">
        <v>43105</v>
      </c>
      <c r="E69" s="120" t="s">
        <v>1413</v>
      </c>
      <c r="F69" s="120" t="s">
        <v>6</v>
      </c>
      <c r="G69" s="120">
        <v>927443</v>
      </c>
      <c r="H69" s="124"/>
      <c r="I69" s="128" t="s">
        <v>2228</v>
      </c>
      <c r="J69" s="124"/>
      <c r="K69" s="124"/>
      <c r="L69" s="124"/>
      <c r="M69" s="124"/>
      <c r="N69" s="207">
        <v>0</v>
      </c>
      <c r="O69" s="207">
        <v>824.98</v>
      </c>
      <c r="P69" s="124" t="s">
        <v>1312</v>
      </c>
    </row>
    <row r="70" spans="1:16" ht="51">
      <c r="A70" s="256">
        <v>86</v>
      </c>
      <c r="B70" s="124"/>
      <c r="C70" s="125" t="s">
        <v>710</v>
      </c>
      <c r="D70" s="119">
        <v>43105</v>
      </c>
      <c r="E70" s="120" t="s">
        <v>1961</v>
      </c>
      <c r="F70" s="120" t="s">
        <v>3</v>
      </c>
      <c r="G70" s="120">
        <v>1585202</v>
      </c>
      <c r="H70" s="124"/>
      <c r="I70" s="128" t="s">
        <v>2657</v>
      </c>
      <c r="J70" s="124"/>
      <c r="K70" s="124"/>
      <c r="L70" s="124"/>
      <c r="M70" s="124"/>
      <c r="N70" s="207">
        <v>0</v>
      </c>
      <c r="O70" s="207">
        <v>9000</v>
      </c>
      <c r="P70" s="124" t="s">
        <v>1312</v>
      </c>
    </row>
    <row r="71" spans="1:16" ht="51">
      <c r="A71" s="256">
        <v>86</v>
      </c>
      <c r="B71" s="124"/>
      <c r="C71" s="125" t="s">
        <v>710</v>
      </c>
      <c r="D71" s="119">
        <v>43105</v>
      </c>
      <c r="E71" s="120" t="s">
        <v>1962</v>
      </c>
      <c r="F71" s="120" t="s">
        <v>3</v>
      </c>
      <c r="G71" s="120">
        <v>1585204</v>
      </c>
      <c r="H71" s="124"/>
      <c r="I71" s="128" t="s">
        <v>2658</v>
      </c>
      <c r="J71" s="124"/>
      <c r="K71" s="124"/>
      <c r="L71" s="124"/>
      <c r="M71" s="124"/>
      <c r="N71" s="207">
        <v>0</v>
      </c>
      <c r="O71" s="207">
        <v>2176.63</v>
      </c>
      <c r="P71" s="124" t="s">
        <v>1312</v>
      </c>
    </row>
    <row r="72" spans="1:16" ht="51">
      <c r="A72" s="256">
        <v>86</v>
      </c>
      <c r="B72" s="124"/>
      <c r="C72" s="125" t="s">
        <v>710</v>
      </c>
      <c r="D72" s="119">
        <v>43105</v>
      </c>
      <c r="E72" s="120" t="s">
        <v>1963</v>
      </c>
      <c r="F72" s="120" t="s">
        <v>3</v>
      </c>
      <c r="G72" s="120">
        <v>1585206</v>
      </c>
      <c r="H72" s="124"/>
      <c r="I72" s="128" t="s">
        <v>2659</v>
      </c>
      <c r="J72" s="124"/>
      <c r="K72" s="124"/>
      <c r="L72" s="124"/>
      <c r="M72" s="124"/>
      <c r="N72" s="207">
        <v>0</v>
      </c>
      <c r="O72" s="207">
        <v>4264.47</v>
      </c>
      <c r="P72" s="124" t="s">
        <v>1312</v>
      </c>
    </row>
    <row r="73" spans="1:16" ht="51">
      <c r="A73" s="256">
        <v>86</v>
      </c>
      <c r="B73" s="124"/>
      <c r="C73" s="125" t="s">
        <v>710</v>
      </c>
      <c r="D73" s="119">
        <v>43105</v>
      </c>
      <c r="E73" s="120" t="s">
        <v>1964</v>
      </c>
      <c r="F73" s="120" t="s">
        <v>3</v>
      </c>
      <c r="G73" s="120">
        <v>1585207</v>
      </c>
      <c r="H73" s="124"/>
      <c r="I73" s="128" t="s">
        <v>2660</v>
      </c>
      <c r="J73" s="124"/>
      <c r="K73" s="124"/>
      <c r="L73" s="124"/>
      <c r="M73" s="124"/>
      <c r="N73" s="207">
        <v>0</v>
      </c>
      <c r="O73" s="207">
        <v>1390.82</v>
      </c>
      <c r="P73" s="124" t="s">
        <v>1312</v>
      </c>
    </row>
    <row r="74" spans="1:16" ht="51">
      <c r="A74" s="256">
        <v>86</v>
      </c>
      <c r="B74" s="124"/>
      <c r="C74" s="125" t="s">
        <v>710</v>
      </c>
      <c r="D74" s="119">
        <v>43105</v>
      </c>
      <c r="E74" s="120" t="s">
        <v>1965</v>
      </c>
      <c r="F74" s="120" t="s">
        <v>3</v>
      </c>
      <c r="G74" s="120">
        <v>1585209</v>
      </c>
      <c r="H74" s="124"/>
      <c r="I74" s="128" t="s">
        <v>2661</v>
      </c>
      <c r="J74" s="124"/>
      <c r="K74" s="124"/>
      <c r="L74" s="124"/>
      <c r="M74" s="124"/>
      <c r="N74" s="207">
        <v>0</v>
      </c>
      <c r="O74" s="207">
        <v>109090.8</v>
      </c>
      <c r="P74" s="124" t="s">
        <v>1312</v>
      </c>
    </row>
    <row r="75" spans="1:16" ht="51">
      <c r="A75" s="256">
        <v>86</v>
      </c>
      <c r="B75" s="124"/>
      <c r="C75" s="125" t="s">
        <v>710</v>
      </c>
      <c r="D75" s="119">
        <v>43105</v>
      </c>
      <c r="E75" s="120" t="s">
        <v>1966</v>
      </c>
      <c r="F75" s="120" t="s">
        <v>3</v>
      </c>
      <c r="G75" s="120">
        <v>1585211</v>
      </c>
      <c r="H75" s="124"/>
      <c r="I75" s="128" t="s">
        <v>2662</v>
      </c>
      <c r="J75" s="124"/>
      <c r="K75" s="124"/>
      <c r="L75" s="124"/>
      <c r="M75" s="124"/>
      <c r="N75" s="207">
        <v>0</v>
      </c>
      <c r="O75" s="207">
        <v>781.89</v>
      </c>
      <c r="P75" s="124" t="s">
        <v>1312</v>
      </c>
    </row>
    <row r="76" spans="1:16" ht="51">
      <c r="A76" s="256">
        <v>86</v>
      </c>
      <c r="B76" s="124"/>
      <c r="C76" s="125" t="s">
        <v>710</v>
      </c>
      <c r="D76" s="119">
        <v>43105</v>
      </c>
      <c r="E76" s="120" t="s">
        <v>1967</v>
      </c>
      <c r="F76" s="120" t="s">
        <v>3</v>
      </c>
      <c r="G76" s="120">
        <v>1585212</v>
      </c>
      <c r="H76" s="124"/>
      <c r="I76" s="128" t="s">
        <v>2663</v>
      </c>
      <c r="J76" s="124"/>
      <c r="K76" s="124"/>
      <c r="L76" s="124"/>
      <c r="M76" s="124"/>
      <c r="N76" s="207">
        <v>0</v>
      </c>
      <c r="O76" s="207">
        <v>2983.26</v>
      </c>
      <c r="P76" s="124" t="s">
        <v>1312</v>
      </c>
    </row>
    <row r="77" spans="1:16" ht="51">
      <c r="A77" s="256">
        <v>86</v>
      </c>
      <c r="B77" s="124"/>
      <c r="C77" s="125" t="s">
        <v>710</v>
      </c>
      <c r="D77" s="119">
        <v>43105</v>
      </c>
      <c r="E77" s="120" t="s">
        <v>1968</v>
      </c>
      <c r="F77" s="120" t="s">
        <v>3</v>
      </c>
      <c r="G77" s="120">
        <v>1585214</v>
      </c>
      <c r="H77" s="124"/>
      <c r="I77" s="128" t="s">
        <v>2664</v>
      </c>
      <c r="J77" s="124"/>
      <c r="K77" s="124"/>
      <c r="L77" s="124"/>
      <c r="M77" s="124"/>
      <c r="N77" s="207">
        <v>0</v>
      </c>
      <c r="O77" s="207">
        <v>22.66</v>
      </c>
      <c r="P77" s="124" t="s">
        <v>1312</v>
      </c>
    </row>
    <row r="78" spans="1:16" ht="51">
      <c r="A78" s="256">
        <v>86</v>
      </c>
      <c r="B78" s="124"/>
      <c r="C78" s="125" t="s">
        <v>710</v>
      </c>
      <c r="D78" s="119">
        <v>43105</v>
      </c>
      <c r="E78" s="120" t="s">
        <v>1969</v>
      </c>
      <c r="F78" s="120" t="s">
        <v>3</v>
      </c>
      <c r="G78" s="120">
        <v>1585216</v>
      </c>
      <c r="H78" s="124"/>
      <c r="I78" s="128" t="s">
        <v>2665</v>
      </c>
      <c r="J78" s="124"/>
      <c r="K78" s="124"/>
      <c r="L78" s="124"/>
      <c r="M78" s="124"/>
      <c r="N78" s="207">
        <v>0</v>
      </c>
      <c r="O78" s="207">
        <v>2.7</v>
      </c>
      <c r="P78" s="124" t="s">
        <v>1312</v>
      </c>
    </row>
    <row r="79" spans="1:16" ht="51">
      <c r="A79" s="256">
        <v>86</v>
      </c>
      <c r="B79" s="124"/>
      <c r="C79" s="125" t="s">
        <v>710</v>
      </c>
      <c r="D79" s="119">
        <v>43105</v>
      </c>
      <c r="E79" s="120" t="s">
        <v>1970</v>
      </c>
      <c r="F79" s="120" t="s">
        <v>3</v>
      </c>
      <c r="G79" s="120">
        <v>1585218</v>
      </c>
      <c r="H79" s="124"/>
      <c r="I79" s="128" t="s">
        <v>2666</v>
      </c>
      <c r="J79" s="124"/>
      <c r="K79" s="124"/>
      <c r="L79" s="124"/>
      <c r="M79" s="124"/>
      <c r="N79" s="207">
        <v>0</v>
      </c>
      <c r="O79" s="207">
        <v>1890</v>
      </c>
      <c r="P79" s="124" t="s">
        <v>1312</v>
      </c>
    </row>
    <row r="80" spans="1:16" ht="51">
      <c r="A80" s="256">
        <v>86</v>
      </c>
      <c r="B80" s="124"/>
      <c r="C80" s="125" t="s">
        <v>710</v>
      </c>
      <c r="D80" s="119">
        <v>43105</v>
      </c>
      <c r="E80" s="120" t="s">
        <v>1971</v>
      </c>
      <c r="F80" s="120" t="s">
        <v>3</v>
      </c>
      <c r="G80" s="120">
        <v>1585219</v>
      </c>
      <c r="H80" s="124"/>
      <c r="I80" s="128" t="s">
        <v>2667</v>
      </c>
      <c r="J80" s="124"/>
      <c r="K80" s="124"/>
      <c r="L80" s="124"/>
      <c r="M80" s="124"/>
      <c r="N80" s="207">
        <v>0</v>
      </c>
      <c r="O80" s="207">
        <v>2502</v>
      </c>
      <c r="P80" s="124" t="s">
        <v>1312</v>
      </c>
    </row>
    <row r="81" spans="1:16" ht="51">
      <c r="A81" s="256" t="s">
        <v>619</v>
      </c>
      <c r="B81" s="124"/>
      <c r="C81" s="125" t="s">
        <v>713</v>
      </c>
      <c r="D81" s="119">
        <v>43105</v>
      </c>
      <c r="E81" s="120" t="s">
        <v>1972</v>
      </c>
      <c r="F81" s="120" t="s">
        <v>3</v>
      </c>
      <c r="G81" s="120">
        <v>1585102</v>
      </c>
      <c r="H81" s="124"/>
      <c r="I81" s="128" t="s">
        <v>2668</v>
      </c>
      <c r="J81" s="124"/>
      <c r="K81" s="124"/>
      <c r="L81" s="124"/>
      <c r="M81" s="124"/>
      <c r="N81" s="207">
        <v>0</v>
      </c>
      <c r="O81" s="207">
        <v>1692.23</v>
      </c>
      <c r="P81" s="124" t="s">
        <v>1312</v>
      </c>
    </row>
    <row r="82" spans="1:16" ht="38.25">
      <c r="A82" s="256">
        <v>35</v>
      </c>
      <c r="B82" s="124"/>
      <c r="C82" s="125" t="s">
        <v>696</v>
      </c>
      <c r="D82" s="119">
        <v>43105</v>
      </c>
      <c r="E82" s="120" t="s">
        <v>1973</v>
      </c>
      <c r="F82" s="120" t="s">
        <v>3</v>
      </c>
      <c r="G82" s="120">
        <v>1585110</v>
      </c>
      <c r="H82" s="124"/>
      <c r="I82" s="128" t="s">
        <v>1377</v>
      </c>
      <c r="J82" s="124"/>
      <c r="K82" s="124"/>
      <c r="L82" s="124"/>
      <c r="M82" s="124"/>
      <c r="N82" s="207">
        <v>0</v>
      </c>
      <c r="O82" s="207">
        <v>460</v>
      </c>
      <c r="P82" s="124" t="s">
        <v>1312</v>
      </c>
    </row>
    <row r="83" spans="1:16" ht="51">
      <c r="A83" s="256" t="s">
        <v>619</v>
      </c>
      <c r="B83" s="124"/>
      <c r="C83" s="125" t="s">
        <v>713</v>
      </c>
      <c r="D83" s="119">
        <v>43105</v>
      </c>
      <c r="E83" s="120" t="s">
        <v>1974</v>
      </c>
      <c r="F83" s="120" t="s">
        <v>3</v>
      </c>
      <c r="G83" s="120">
        <v>1585141</v>
      </c>
      <c r="H83" s="124"/>
      <c r="I83" s="128" t="s">
        <v>2669</v>
      </c>
      <c r="J83" s="124"/>
      <c r="K83" s="124"/>
      <c r="L83" s="124"/>
      <c r="M83" s="124"/>
      <c r="N83" s="207">
        <v>0</v>
      </c>
      <c r="O83" s="207">
        <v>24842.45</v>
      </c>
      <c r="P83" s="124" t="s">
        <v>1312</v>
      </c>
    </row>
    <row r="84" spans="1:16" ht="51">
      <c r="A84" s="256" t="s">
        <v>619</v>
      </c>
      <c r="B84" s="124"/>
      <c r="C84" s="125" t="s">
        <v>713</v>
      </c>
      <c r="D84" s="119">
        <v>43105</v>
      </c>
      <c r="E84" s="120" t="s">
        <v>1975</v>
      </c>
      <c r="F84" s="120" t="s">
        <v>3</v>
      </c>
      <c r="G84" s="120">
        <v>1585148</v>
      </c>
      <c r="H84" s="124"/>
      <c r="I84" s="128" t="s">
        <v>2670</v>
      </c>
      <c r="J84" s="124"/>
      <c r="K84" s="124"/>
      <c r="L84" s="124"/>
      <c r="M84" s="124"/>
      <c r="N84" s="207">
        <v>0</v>
      </c>
      <c r="O84" s="207">
        <v>1506</v>
      </c>
      <c r="P84" s="124" t="s">
        <v>1312</v>
      </c>
    </row>
    <row r="85" spans="1:16" ht="51">
      <c r="A85" s="256" t="s">
        <v>619</v>
      </c>
      <c r="B85" s="124"/>
      <c r="C85" s="125" t="s">
        <v>713</v>
      </c>
      <c r="D85" s="119">
        <v>43105</v>
      </c>
      <c r="E85" s="120" t="s">
        <v>1976</v>
      </c>
      <c r="F85" s="120" t="s">
        <v>3</v>
      </c>
      <c r="G85" s="120">
        <v>1585161</v>
      </c>
      <c r="H85" s="124"/>
      <c r="I85" s="128" t="s">
        <v>1387</v>
      </c>
      <c r="J85" s="124"/>
      <c r="K85" s="124"/>
      <c r="L85" s="124"/>
      <c r="M85" s="124"/>
      <c r="N85" s="207">
        <v>0</v>
      </c>
      <c r="O85" s="207">
        <v>390</v>
      </c>
      <c r="P85" s="124" t="s">
        <v>1312</v>
      </c>
    </row>
    <row r="86" spans="1:16" ht="51">
      <c r="A86" s="256" t="s">
        <v>619</v>
      </c>
      <c r="B86" s="124"/>
      <c r="C86" s="125" t="s">
        <v>713</v>
      </c>
      <c r="D86" s="119">
        <v>43105</v>
      </c>
      <c r="E86" s="120" t="s">
        <v>1977</v>
      </c>
      <c r="F86" s="120" t="s">
        <v>3</v>
      </c>
      <c r="G86" s="120">
        <v>1585165</v>
      </c>
      <c r="H86" s="124"/>
      <c r="I86" s="128" t="s">
        <v>1387</v>
      </c>
      <c r="J86" s="124"/>
      <c r="K86" s="124"/>
      <c r="L86" s="124"/>
      <c r="M86" s="124"/>
      <c r="N86" s="207">
        <v>0</v>
      </c>
      <c r="O86" s="207">
        <v>390</v>
      </c>
      <c r="P86" s="124" t="s">
        <v>1312</v>
      </c>
    </row>
    <row r="87" spans="1:16" ht="51">
      <c r="A87" s="256" t="s">
        <v>619</v>
      </c>
      <c r="B87" s="124"/>
      <c r="C87" s="125" t="s">
        <v>713</v>
      </c>
      <c r="D87" s="119">
        <v>43105</v>
      </c>
      <c r="E87" s="120" t="s">
        <v>1978</v>
      </c>
      <c r="F87" s="120" t="s">
        <v>3</v>
      </c>
      <c r="G87" s="120">
        <v>1585168</v>
      </c>
      <c r="H87" s="124"/>
      <c r="I87" s="128" t="s">
        <v>1379</v>
      </c>
      <c r="J87" s="124"/>
      <c r="K87" s="124"/>
      <c r="L87" s="124"/>
      <c r="M87" s="124"/>
      <c r="N87" s="207">
        <v>0</v>
      </c>
      <c r="O87" s="207">
        <v>1277</v>
      </c>
      <c r="P87" s="124" t="s">
        <v>1312</v>
      </c>
    </row>
    <row r="88" spans="1:16" ht="51">
      <c r="A88" s="256" t="s">
        <v>619</v>
      </c>
      <c r="B88" s="124"/>
      <c r="C88" s="125" t="s">
        <v>713</v>
      </c>
      <c r="D88" s="119">
        <v>43105</v>
      </c>
      <c r="E88" s="120" t="s">
        <v>1979</v>
      </c>
      <c r="F88" s="120" t="s">
        <v>3</v>
      </c>
      <c r="G88" s="120">
        <v>1585239</v>
      </c>
      <c r="H88" s="124"/>
      <c r="I88" s="128" t="s">
        <v>1394</v>
      </c>
      <c r="J88" s="124"/>
      <c r="K88" s="124"/>
      <c r="L88" s="124"/>
      <c r="M88" s="124"/>
      <c r="N88" s="207">
        <v>0</v>
      </c>
      <c r="O88" s="207">
        <v>150</v>
      </c>
      <c r="P88" s="124" t="s">
        <v>1312</v>
      </c>
    </row>
    <row r="89" spans="1:16" ht="51">
      <c r="A89" s="256" t="s">
        <v>619</v>
      </c>
      <c r="B89" s="124"/>
      <c r="C89" s="125" t="s">
        <v>713</v>
      </c>
      <c r="D89" s="119">
        <v>43105</v>
      </c>
      <c r="E89" s="120" t="s">
        <v>1980</v>
      </c>
      <c r="F89" s="120" t="s">
        <v>3</v>
      </c>
      <c r="G89" s="120">
        <v>1585255</v>
      </c>
      <c r="H89" s="124"/>
      <c r="I89" s="128" t="s">
        <v>2671</v>
      </c>
      <c r="J89" s="124"/>
      <c r="K89" s="124"/>
      <c r="L89" s="124"/>
      <c r="M89" s="124"/>
      <c r="N89" s="207">
        <v>0</v>
      </c>
      <c r="O89" s="207">
        <v>352.74</v>
      </c>
      <c r="P89" s="124" t="s">
        <v>1312</v>
      </c>
    </row>
    <row r="90" spans="1:16" ht="38.25">
      <c r="A90" s="256">
        <v>20</v>
      </c>
      <c r="B90" s="124"/>
      <c r="C90" s="125" t="s">
        <v>693</v>
      </c>
      <c r="D90" s="119">
        <v>43105</v>
      </c>
      <c r="E90" s="120" t="s">
        <v>1981</v>
      </c>
      <c r="F90" s="120" t="s">
        <v>3</v>
      </c>
      <c r="G90" s="120">
        <v>1585288</v>
      </c>
      <c r="H90" s="124"/>
      <c r="I90" s="128" t="s">
        <v>2672</v>
      </c>
      <c r="J90" s="124"/>
      <c r="K90" s="124"/>
      <c r="L90" s="124"/>
      <c r="M90" s="124"/>
      <c r="N90" s="207">
        <v>0</v>
      </c>
      <c r="O90" s="207">
        <v>1038.8</v>
      </c>
      <c r="P90" s="124" t="s">
        <v>1312</v>
      </c>
    </row>
    <row r="91" spans="1:16" ht="63.75">
      <c r="A91" s="256" t="s">
        <v>619</v>
      </c>
      <c r="B91" s="124"/>
      <c r="C91" s="125" t="s">
        <v>713</v>
      </c>
      <c r="D91" s="119">
        <v>43105</v>
      </c>
      <c r="E91" s="120" t="s">
        <v>1982</v>
      </c>
      <c r="F91" s="120" t="s">
        <v>3</v>
      </c>
      <c r="G91" s="120">
        <v>1585298</v>
      </c>
      <c r="H91" s="124"/>
      <c r="I91" s="128" t="s">
        <v>2673</v>
      </c>
      <c r="J91" s="124"/>
      <c r="K91" s="124"/>
      <c r="L91" s="124"/>
      <c r="M91" s="124"/>
      <c r="N91" s="207">
        <v>0</v>
      </c>
      <c r="O91" s="207">
        <v>7245.42</v>
      </c>
      <c r="P91" s="124" t="s">
        <v>1312</v>
      </c>
    </row>
    <row r="92" spans="1:16" ht="51">
      <c r="A92" s="256" t="s">
        <v>619</v>
      </c>
      <c r="B92" s="124"/>
      <c r="C92" s="125" t="s">
        <v>713</v>
      </c>
      <c r="D92" s="119">
        <v>43105</v>
      </c>
      <c r="E92" s="120" t="s">
        <v>1983</v>
      </c>
      <c r="F92" s="120" t="s">
        <v>3</v>
      </c>
      <c r="G92" s="120">
        <v>1585304</v>
      </c>
      <c r="H92" s="124"/>
      <c r="I92" s="128" t="s">
        <v>1375</v>
      </c>
      <c r="J92" s="124"/>
      <c r="K92" s="124"/>
      <c r="L92" s="124"/>
      <c r="M92" s="124"/>
      <c r="N92" s="207">
        <v>0</v>
      </c>
      <c r="O92" s="207">
        <v>3400</v>
      </c>
      <c r="P92" s="124" t="s">
        <v>1312</v>
      </c>
    </row>
    <row r="93" spans="1:16" ht="51">
      <c r="A93" s="256" t="s">
        <v>619</v>
      </c>
      <c r="B93" s="124"/>
      <c r="C93" s="125" t="s">
        <v>713</v>
      </c>
      <c r="D93" s="119">
        <v>43105</v>
      </c>
      <c r="E93" s="120" t="s">
        <v>1984</v>
      </c>
      <c r="F93" s="120" t="s">
        <v>3</v>
      </c>
      <c r="G93" s="120">
        <v>1585306</v>
      </c>
      <c r="H93" s="124"/>
      <c r="I93" s="128" t="s">
        <v>1371</v>
      </c>
      <c r="J93" s="124"/>
      <c r="K93" s="124"/>
      <c r="L93" s="124"/>
      <c r="M93" s="124"/>
      <c r="N93" s="207">
        <v>0</v>
      </c>
      <c r="O93" s="207">
        <v>1713</v>
      </c>
      <c r="P93" s="124" t="s">
        <v>1312</v>
      </c>
    </row>
    <row r="94" spans="1:16" ht="38.25">
      <c r="A94" s="256">
        <v>15</v>
      </c>
      <c r="B94" s="124"/>
      <c r="C94" s="125" t="s">
        <v>691</v>
      </c>
      <c r="D94" s="119">
        <v>43105</v>
      </c>
      <c r="E94" s="120" t="s">
        <v>1985</v>
      </c>
      <c r="F94" s="120" t="s">
        <v>3</v>
      </c>
      <c r="G94" s="120">
        <v>1585376</v>
      </c>
      <c r="H94" s="124"/>
      <c r="I94" s="128" t="s">
        <v>2674</v>
      </c>
      <c r="J94" s="124"/>
      <c r="K94" s="124"/>
      <c r="L94" s="124"/>
      <c r="M94" s="124"/>
      <c r="N94" s="207">
        <v>0</v>
      </c>
      <c r="O94" s="207">
        <v>11</v>
      </c>
      <c r="P94" s="124" t="s">
        <v>1312</v>
      </c>
    </row>
    <row r="95" spans="1:16" ht="63.75">
      <c r="A95" s="256">
        <v>48</v>
      </c>
      <c r="B95" s="124"/>
      <c r="C95" s="125" t="s">
        <v>700</v>
      </c>
      <c r="D95" s="119">
        <v>43105</v>
      </c>
      <c r="E95" s="120" t="s">
        <v>1986</v>
      </c>
      <c r="F95" s="120" t="s">
        <v>3</v>
      </c>
      <c r="G95" s="120">
        <v>1585386</v>
      </c>
      <c r="H95" s="124"/>
      <c r="I95" s="128" t="s">
        <v>2675</v>
      </c>
      <c r="J95" s="124"/>
      <c r="K95" s="124"/>
      <c r="L95" s="124"/>
      <c r="M95" s="124"/>
      <c r="N95" s="207">
        <v>0</v>
      </c>
      <c r="O95" s="207">
        <v>20861.849999999999</v>
      </c>
      <c r="P95" s="124" t="s">
        <v>1312</v>
      </c>
    </row>
    <row r="96" spans="1:16" ht="51">
      <c r="A96" s="256" t="s">
        <v>619</v>
      </c>
      <c r="B96" s="124"/>
      <c r="C96" s="125" t="s">
        <v>713</v>
      </c>
      <c r="D96" s="119">
        <v>43105</v>
      </c>
      <c r="E96" s="120" t="s">
        <v>1987</v>
      </c>
      <c r="F96" s="120" t="s">
        <v>3</v>
      </c>
      <c r="G96" s="120">
        <v>1585407</v>
      </c>
      <c r="H96" s="124"/>
      <c r="I96" s="128" t="s">
        <v>2676</v>
      </c>
      <c r="J96" s="124"/>
      <c r="K96" s="124"/>
      <c r="L96" s="124"/>
      <c r="M96" s="124"/>
      <c r="N96" s="207">
        <v>0</v>
      </c>
      <c r="O96" s="207">
        <v>800</v>
      </c>
      <c r="P96" s="124" t="s">
        <v>1312</v>
      </c>
    </row>
    <row r="97" spans="1:16" ht="51">
      <c r="A97" s="256" t="s">
        <v>619</v>
      </c>
      <c r="B97" s="124"/>
      <c r="C97" s="125" t="s">
        <v>713</v>
      </c>
      <c r="D97" s="119">
        <v>43105</v>
      </c>
      <c r="E97" s="120" t="s">
        <v>1988</v>
      </c>
      <c r="F97" s="120" t="s">
        <v>3</v>
      </c>
      <c r="G97" s="120">
        <v>1585440</v>
      </c>
      <c r="H97" s="124"/>
      <c r="I97" s="128" t="s">
        <v>2677</v>
      </c>
      <c r="J97" s="124"/>
      <c r="K97" s="124"/>
      <c r="L97" s="124"/>
      <c r="M97" s="124"/>
      <c r="N97" s="207">
        <v>0</v>
      </c>
      <c r="O97" s="207">
        <v>8186</v>
      </c>
      <c r="P97" s="124" t="s">
        <v>1312</v>
      </c>
    </row>
    <row r="98" spans="1:16" ht="51">
      <c r="A98" s="256" t="s">
        <v>619</v>
      </c>
      <c r="B98" s="124"/>
      <c r="C98" s="125" t="s">
        <v>713</v>
      </c>
      <c r="D98" s="119">
        <v>43105</v>
      </c>
      <c r="E98" s="120" t="s">
        <v>1989</v>
      </c>
      <c r="F98" s="120" t="s">
        <v>3</v>
      </c>
      <c r="G98" s="120">
        <v>1585482</v>
      </c>
      <c r="H98" s="124"/>
      <c r="I98" s="128" t="s">
        <v>2678</v>
      </c>
      <c r="J98" s="124"/>
      <c r="K98" s="124"/>
      <c r="L98" s="124"/>
      <c r="M98" s="124"/>
      <c r="N98" s="207">
        <v>0</v>
      </c>
      <c r="O98" s="207">
        <v>468</v>
      </c>
      <c r="P98" s="124" t="s">
        <v>1312</v>
      </c>
    </row>
    <row r="99" spans="1:16" ht="51" hidden="1">
      <c r="A99" s="256">
        <v>234</v>
      </c>
      <c r="B99" s="124"/>
      <c r="C99" s="125" t="s">
        <v>124</v>
      </c>
      <c r="D99" s="119">
        <v>43108</v>
      </c>
      <c r="E99" s="120" t="s">
        <v>1414</v>
      </c>
      <c r="F99" s="120" t="s">
        <v>6</v>
      </c>
      <c r="G99" s="120">
        <v>928110</v>
      </c>
      <c r="H99" s="124"/>
      <c r="I99" s="128" t="s">
        <v>2229</v>
      </c>
      <c r="J99" s="124"/>
      <c r="K99" s="124"/>
      <c r="L99" s="124"/>
      <c r="M99" s="124"/>
      <c r="N99" s="207">
        <v>0</v>
      </c>
      <c r="O99" s="207">
        <v>3909</v>
      </c>
      <c r="P99" s="124" t="s">
        <v>1312</v>
      </c>
    </row>
    <row r="100" spans="1:16" ht="51" hidden="1">
      <c r="A100" s="256" t="s">
        <v>619</v>
      </c>
      <c r="B100" s="124"/>
      <c r="C100" s="125" t="s">
        <v>713</v>
      </c>
      <c r="D100" s="119">
        <v>43108</v>
      </c>
      <c r="E100" s="120" t="s">
        <v>1415</v>
      </c>
      <c r="F100" s="120" t="s">
        <v>6</v>
      </c>
      <c r="G100" s="120">
        <v>928111</v>
      </c>
      <c r="H100" s="124"/>
      <c r="I100" s="128" t="s">
        <v>2230</v>
      </c>
      <c r="J100" s="124"/>
      <c r="K100" s="124"/>
      <c r="L100" s="124"/>
      <c r="M100" s="124"/>
      <c r="N100" s="207">
        <v>0</v>
      </c>
      <c r="O100" s="207">
        <v>7940.34</v>
      </c>
      <c r="P100" s="124" t="s">
        <v>1312</v>
      </c>
    </row>
    <row r="101" spans="1:16" ht="89.25" hidden="1">
      <c r="A101" s="256" t="s">
        <v>619</v>
      </c>
      <c r="B101" s="124"/>
      <c r="C101" s="125" t="s">
        <v>713</v>
      </c>
      <c r="D101" s="119">
        <v>43108</v>
      </c>
      <c r="E101" s="120" t="s">
        <v>1416</v>
      </c>
      <c r="F101" s="120" t="s">
        <v>6</v>
      </c>
      <c r="G101" s="120">
        <v>910343</v>
      </c>
      <c r="H101" s="124"/>
      <c r="I101" s="128" t="s">
        <v>2231</v>
      </c>
      <c r="J101" s="124"/>
      <c r="K101" s="124"/>
      <c r="L101" s="124"/>
      <c r="M101" s="124"/>
      <c r="N101" s="207">
        <v>0</v>
      </c>
      <c r="O101" s="207">
        <v>8799.15</v>
      </c>
      <c r="P101" s="124" t="s">
        <v>1312</v>
      </c>
    </row>
    <row r="102" spans="1:16" ht="51">
      <c r="A102" s="256" t="s">
        <v>619</v>
      </c>
      <c r="B102" s="124"/>
      <c r="C102" s="125" t="s">
        <v>713</v>
      </c>
      <c r="D102" s="119">
        <v>43108</v>
      </c>
      <c r="E102" s="120" t="s">
        <v>1990</v>
      </c>
      <c r="F102" s="120" t="s">
        <v>3</v>
      </c>
      <c r="G102" s="120">
        <v>1585688</v>
      </c>
      <c r="H102" s="124"/>
      <c r="I102" s="128" t="s">
        <v>2679</v>
      </c>
      <c r="J102" s="124"/>
      <c r="K102" s="124"/>
      <c r="L102" s="124"/>
      <c r="M102" s="124"/>
      <c r="N102" s="207">
        <v>0</v>
      </c>
      <c r="O102" s="207">
        <v>1008</v>
      </c>
      <c r="P102" s="124" t="s">
        <v>1312</v>
      </c>
    </row>
    <row r="103" spans="1:16" ht="51">
      <c r="A103" s="256" t="s">
        <v>619</v>
      </c>
      <c r="B103" s="124"/>
      <c r="C103" s="125" t="s">
        <v>713</v>
      </c>
      <c r="D103" s="119">
        <v>43108</v>
      </c>
      <c r="E103" s="120" t="s">
        <v>1991</v>
      </c>
      <c r="F103" s="120" t="s">
        <v>3</v>
      </c>
      <c r="G103" s="120">
        <v>1585662</v>
      </c>
      <c r="H103" s="124"/>
      <c r="I103" s="128" t="s">
        <v>2680</v>
      </c>
      <c r="J103" s="124"/>
      <c r="K103" s="124"/>
      <c r="L103" s="124"/>
      <c r="M103" s="124"/>
      <c r="N103" s="207">
        <v>0</v>
      </c>
      <c r="O103" s="207">
        <v>2000</v>
      </c>
      <c r="P103" s="124" t="s">
        <v>1312</v>
      </c>
    </row>
    <row r="104" spans="1:16" ht="51">
      <c r="A104" s="256" t="s">
        <v>619</v>
      </c>
      <c r="B104" s="124"/>
      <c r="C104" s="125" t="s">
        <v>713</v>
      </c>
      <c r="D104" s="119">
        <v>43108</v>
      </c>
      <c r="E104" s="120" t="s">
        <v>1992</v>
      </c>
      <c r="F104" s="120" t="s">
        <v>3</v>
      </c>
      <c r="G104" s="120">
        <v>1585672</v>
      </c>
      <c r="H104" s="124"/>
      <c r="I104" s="128" t="s">
        <v>1367</v>
      </c>
      <c r="J104" s="124"/>
      <c r="K104" s="124"/>
      <c r="L104" s="124"/>
      <c r="M104" s="124"/>
      <c r="N104" s="207">
        <v>0</v>
      </c>
      <c r="O104" s="207">
        <v>1016</v>
      </c>
      <c r="P104" s="124" t="s">
        <v>1312</v>
      </c>
    </row>
    <row r="105" spans="1:16" ht="51">
      <c r="A105" s="256" t="s">
        <v>619</v>
      </c>
      <c r="B105" s="124"/>
      <c r="C105" s="125" t="s">
        <v>713</v>
      </c>
      <c r="D105" s="119">
        <v>43108</v>
      </c>
      <c r="E105" s="120" t="s">
        <v>1993</v>
      </c>
      <c r="F105" s="120" t="s">
        <v>3</v>
      </c>
      <c r="G105" s="120">
        <v>1585689</v>
      </c>
      <c r="H105" s="124"/>
      <c r="I105" s="128" t="s">
        <v>1407</v>
      </c>
      <c r="J105" s="124"/>
      <c r="K105" s="124"/>
      <c r="L105" s="124"/>
      <c r="M105" s="124"/>
      <c r="N105" s="207">
        <v>0</v>
      </c>
      <c r="O105" s="207">
        <v>515.35</v>
      </c>
      <c r="P105" s="124" t="s">
        <v>1312</v>
      </c>
    </row>
    <row r="106" spans="1:16" ht="38.25">
      <c r="A106" s="256">
        <v>15</v>
      </c>
      <c r="B106" s="124"/>
      <c r="C106" s="125" t="s">
        <v>691</v>
      </c>
      <c r="D106" s="119">
        <v>43108</v>
      </c>
      <c r="E106" s="120" t="s">
        <v>1994</v>
      </c>
      <c r="F106" s="120" t="s">
        <v>3</v>
      </c>
      <c r="G106" s="120">
        <v>1585690</v>
      </c>
      <c r="H106" s="124"/>
      <c r="I106" s="128" t="s">
        <v>2681</v>
      </c>
      <c r="J106" s="124"/>
      <c r="K106" s="124"/>
      <c r="L106" s="124"/>
      <c r="M106" s="124"/>
      <c r="N106" s="207">
        <v>0</v>
      </c>
      <c r="O106" s="207">
        <v>0.6</v>
      </c>
      <c r="P106" s="124" t="s">
        <v>1312</v>
      </c>
    </row>
    <row r="107" spans="1:16" ht="38.25">
      <c r="A107" s="256">
        <v>15</v>
      </c>
      <c r="B107" s="124"/>
      <c r="C107" s="125" t="s">
        <v>691</v>
      </c>
      <c r="D107" s="119">
        <v>43108</v>
      </c>
      <c r="E107" s="120" t="s">
        <v>1995</v>
      </c>
      <c r="F107" s="120" t="s">
        <v>3</v>
      </c>
      <c r="G107" s="120">
        <v>1585692</v>
      </c>
      <c r="H107" s="124"/>
      <c r="I107" s="128" t="s">
        <v>2682</v>
      </c>
      <c r="J107" s="124"/>
      <c r="K107" s="124"/>
      <c r="L107" s="124"/>
      <c r="M107" s="124"/>
      <c r="N107" s="207">
        <v>0</v>
      </c>
      <c r="O107" s="207">
        <v>0.43</v>
      </c>
      <c r="P107" s="124" t="s">
        <v>1312</v>
      </c>
    </row>
    <row r="108" spans="1:16" ht="51">
      <c r="A108" s="256" t="s">
        <v>619</v>
      </c>
      <c r="B108" s="124"/>
      <c r="C108" s="125" t="s">
        <v>713</v>
      </c>
      <c r="D108" s="119">
        <v>43108</v>
      </c>
      <c r="E108" s="120" t="s">
        <v>1996</v>
      </c>
      <c r="F108" s="120" t="s">
        <v>3</v>
      </c>
      <c r="G108" s="120">
        <v>1585696</v>
      </c>
      <c r="H108" s="124"/>
      <c r="I108" s="128" t="s">
        <v>2683</v>
      </c>
      <c r="J108" s="124"/>
      <c r="K108" s="124"/>
      <c r="L108" s="124"/>
      <c r="M108" s="124"/>
      <c r="N108" s="207">
        <v>0</v>
      </c>
      <c r="O108" s="207">
        <v>746.37</v>
      </c>
      <c r="P108" s="124" t="s">
        <v>1312</v>
      </c>
    </row>
    <row r="109" spans="1:16" ht="51">
      <c r="A109" s="256" t="s">
        <v>619</v>
      </c>
      <c r="B109" s="124"/>
      <c r="C109" s="125" t="s">
        <v>713</v>
      </c>
      <c r="D109" s="119">
        <v>43108</v>
      </c>
      <c r="E109" s="120" t="s">
        <v>1997</v>
      </c>
      <c r="F109" s="120" t="s">
        <v>3</v>
      </c>
      <c r="G109" s="120">
        <v>1585700</v>
      </c>
      <c r="H109" s="124"/>
      <c r="I109" s="128" t="s">
        <v>2684</v>
      </c>
      <c r="J109" s="124"/>
      <c r="K109" s="124"/>
      <c r="L109" s="124"/>
      <c r="M109" s="124"/>
      <c r="N109" s="207">
        <v>0</v>
      </c>
      <c r="O109" s="207">
        <v>72</v>
      </c>
      <c r="P109" s="124" t="s">
        <v>1312</v>
      </c>
    </row>
    <row r="110" spans="1:16" ht="51">
      <c r="A110" s="256">
        <v>35</v>
      </c>
      <c r="B110" s="124"/>
      <c r="C110" s="125" t="s">
        <v>696</v>
      </c>
      <c r="D110" s="119">
        <v>43108</v>
      </c>
      <c r="E110" s="120" t="s">
        <v>1998</v>
      </c>
      <c r="F110" s="120" t="s">
        <v>3</v>
      </c>
      <c r="G110" s="120">
        <v>1585717</v>
      </c>
      <c r="H110" s="124"/>
      <c r="I110" s="128" t="s">
        <v>1386</v>
      </c>
      <c r="J110" s="124"/>
      <c r="K110" s="124"/>
      <c r="L110" s="124"/>
      <c r="M110" s="124"/>
      <c r="N110" s="207">
        <v>0</v>
      </c>
      <c r="O110" s="207">
        <v>1500</v>
      </c>
      <c r="P110" s="124" t="s">
        <v>1312</v>
      </c>
    </row>
    <row r="111" spans="1:16" ht="51">
      <c r="A111" s="256" t="s">
        <v>619</v>
      </c>
      <c r="B111" s="124"/>
      <c r="C111" s="125" t="s">
        <v>713</v>
      </c>
      <c r="D111" s="119">
        <v>43108</v>
      </c>
      <c r="E111" s="120" t="s">
        <v>1999</v>
      </c>
      <c r="F111" s="120" t="s">
        <v>3</v>
      </c>
      <c r="G111" s="120">
        <v>1585725</v>
      </c>
      <c r="H111" s="124"/>
      <c r="I111" s="128" t="s">
        <v>2685</v>
      </c>
      <c r="J111" s="124"/>
      <c r="K111" s="124"/>
      <c r="L111" s="124"/>
      <c r="M111" s="124"/>
      <c r="N111" s="207">
        <v>0</v>
      </c>
      <c r="O111" s="207">
        <v>12</v>
      </c>
      <c r="P111" s="124" t="s">
        <v>1312</v>
      </c>
    </row>
    <row r="112" spans="1:16" ht="51">
      <c r="A112" s="256">
        <v>20</v>
      </c>
      <c r="B112" s="124"/>
      <c r="C112" s="125" t="s">
        <v>693</v>
      </c>
      <c r="D112" s="119">
        <v>43108</v>
      </c>
      <c r="E112" s="120" t="s">
        <v>2000</v>
      </c>
      <c r="F112" s="120" t="s">
        <v>3</v>
      </c>
      <c r="G112" s="120">
        <v>1585740</v>
      </c>
      <c r="H112" s="124"/>
      <c r="I112" s="128" t="s">
        <v>2686</v>
      </c>
      <c r="J112" s="124"/>
      <c r="K112" s="124"/>
      <c r="L112" s="124"/>
      <c r="M112" s="124"/>
      <c r="N112" s="207">
        <v>0</v>
      </c>
      <c r="O112" s="207">
        <v>300</v>
      </c>
      <c r="P112" s="124" t="s">
        <v>1312</v>
      </c>
    </row>
    <row r="113" spans="1:16" ht="51">
      <c r="A113" s="256" t="s">
        <v>619</v>
      </c>
      <c r="B113" s="124"/>
      <c r="C113" s="125" t="s">
        <v>713</v>
      </c>
      <c r="D113" s="119">
        <v>43108</v>
      </c>
      <c r="E113" s="120" t="s">
        <v>2001</v>
      </c>
      <c r="F113" s="120" t="s">
        <v>3</v>
      </c>
      <c r="G113" s="120">
        <v>1585746</v>
      </c>
      <c r="H113" s="124"/>
      <c r="I113" s="128" t="s">
        <v>1385</v>
      </c>
      <c r="J113" s="124"/>
      <c r="K113" s="124"/>
      <c r="L113" s="124"/>
      <c r="M113" s="124"/>
      <c r="N113" s="207">
        <v>0</v>
      </c>
      <c r="O113" s="207">
        <v>1669</v>
      </c>
      <c r="P113" s="124" t="s">
        <v>1312</v>
      </c>
    </row>
    <row r="114" spans="1:16" ht="51">
      <c r="A114" s="256" t="s">
        <v>619</v>
      </c>
      <c r="B114" s="124"/>
      <c r="C114" s="125" t="s">
        <v>713</v>
      </c>
      <c r="D114" s="119">
        <v>43108</v>
      </c>
      <c r="E114" s="120" t="s">
        <v>2002</v>
      </c>
      <c r="F114" s="120" t="s">
        <v>3</v>
      </c>
      <c r="G114" s="120">
        <v>1585752</v>
      </c>
      <c r="H114" s="124"/>
      <c r="I114" s="128" t="s">
        <v>2687</v>
      </c>
      <c r="J114" s="124"/>
      <c r="K114" s="124"/>
      <c r="L114" s="124"/>
      <c r="M114" s="124"/>
      <c r="N114" s="207">
        <v>0</v>
      </c>
      <c r="O114" s="207">
        <v>1271.42</v>
      </c>
      <c r="P114" s="124" t="s">
        <v>1312</v>
      </c>
    </row>
    <row r="115" spans="1:16" ht="51">
      <c r="A115" s="256" t="s">
        <v>619</v>
      </c>
      <c r="B115" s="124"/>
      <c r="C115" s="125" t="s">
        <v>713</v>
      </c>
      <c r="D115" s="119">
        <v>43108</v>
      </c>
      <c r="E115" s="120" t="s">
        <v>2003</v>
      </c>
      <c r="F115" s="120" t="s">
        <v>3</v>
      </c>
      <c r="G115" s="120">
        <v>1585755</v>
      </c>
      <c r="H115" s="124"/>
      <c r="I115" s="128" t="s">
        <v>1374</v>
      </c>
      <c r="J115" s="124"/>
      <c r="K115" s="124"/>
      <c r="L115" s="124"/>
      <c r="M115" s="124"/>
      <c r="N115" s="207">
        <v>0</v>
      </c>
      <c r="O115" s="207">
        <v>1018</v>
      </c>
      <c r="P115" s="124" t="s">
        <v>1312</v>
      </c>
    </row>
    <row r="116" spans="1:16" ht="51">
      <c r="A116" s="256">
        <v>70</v>
      </c>
      <c r="B116" s="124"/>
      <c r="C116" s="125" t="s">
        <v>705</v>
      </c>
      <c r="D116" s="119">
        <v>43108</v>
      </c>
      <c r="E116" s="120" t="s">
        <v>2004</v>
      </c>
      <c r="F116" s="120" t="s">
        <v>3</v>
      </c>
      <c r="G116" s="120">
        <v>1585757</v>
      </c>
      <c r="H116" s="124"/>
      <c r="I116" s="128" t="s">
        <v>2688</v>
      </c>
      <c r="J116" s="124"/>
      <c r="K116" s="124"/>
      <c r="L116" s="124"/>
      <c r="M116" s="124"/>
      <c r="N116" s="207">
        <v>0</v>
      </c>
      <c r="O116" s="207">
        <v>0.2</v>
      </c>
      <c r="P116" s="124" t="s">
        <v>1312</v>
      </c>
    </row>
    <row r="117" spans="1:16" ht="51">
      <c r="A117" s="256">
        <v>203</v>
      </c>
      <c r="B117" s="124"/>
      <c r="C117" s="125" t="s">
        <v>757</v>
      </c>
      <c r="D117" s="119">
        <v>43108</v>
      </c>
      <c r="E117" s="120" t="s">
        <v>2005</v>
      </c>
      <c r="F117" s="120" t="s">
        <v>3</v>
      </c>
      <c r="G117" s="120">
        <v>1585769</v>
      </c>
      <c r="H117" s="124"/>
      <c r="I117" s="128" t="s">
        <v>2689</v>
      </c>
      <c r="J117" s="124"/>
      <c r="K117" s="124"/>
      <c r="L117" s="124"/>
      <c r="M117" s="124"/>
      <c r="N117" s="207">
        <v>0</v>
      </c>
      <c r="O117" s="207">
        <v>1258.5</v>
      </c>
      <c r="P117" s="124" t="s">
        <v>1312</v>
      </c>
    </row>
    <row r="118" spans="1:16" ht="51">
      <c r="A118" s="256" t="s">
        <v>619</v>
      </c>
      <c r="B118" s="124"/>
      <c r="C118" s="125" t="s">
        <v>713</v>
      </c>
      <c r="D118" s="119">
        <v>43108</v>
      </c>
      <c r="E118" s="120" t="s">
        <v>2006</v>
      </c>
      <c r="F118" s="120" t="s">
        <v>3</v>
      </c>
      <c r="G118" s="120">
        <v>1585780</v>
      </c>
      <c r="H118" s="124"/>
      <c r="I118" s="128" t="s">
        <v>2690</v>
      </c>
      <c r="J118" s="124"/>
      <c r="K118" s="124"/>
      <c r="L118" s="124"/>
      <c r="M118" s="124"/>
      <c r="N118" s="207">
        <v>0</v>
      </c>
      <c r="O118" s="207">
        <v>849.19</v>
      </c>
      <c r="P118" s="124" t="s">
        <v>1312</v>
      </c>
    </row>
    <row r="119" spans="1:16" ht="51">
      <c r="A119" s="256" t="s">
        <v>619</v>
      </c>
      <c r="B119" s="124"/>
      <c r="C119" s="125" t="s">
        <v>713</v>
      </c>
      <c r="D119" s="119">
        <v>43108</v>
      </c>
      <c r="E119" s="120" t="s">
        <v>2007</v>
      </c>
      <c r="F119" s="120" t="s">
        <v>3</v>
      </c>
      <c r="G119" s="120">
        <v>1585783</v>
      </c>
      <c r="H119" s="124"/>
      <c r="I119" s="128" t="s">
        <v>2691</v>
      </c>
      <c r="J119" s="124"/>
      <c r="K119" s="124"/>
      <c r="L119" s="124"/>
      <c r="M119" s="124"/>
      <c r="N119" s="207">
        <v>0</v>
      </c>
      <c r="O119" s="207">
        <v>579.6</v>
      </c>
      <c r="P119" s="124" t="s">
        <v>1312</v>
      </c>
    </row>
    <row r="120" spans="1:16" ht="38.25">
      <c r="A120" s="256">
        <v>35</v>
      </c>
      <c r="B120" s="124"/>
      <c r="C120" s="125" t="s">
        <v>696</v>
      </c>
      <c r="D120" s="119">
        <v>43108</v>
      </c>
      <c r="E120" s="120" t="s">
        <v>2008</v>
      </c>
      <c r="F120" s="120" t="s">
        <v>3</v>
      </c>
      <c r="G120" s="120">
        <v>1585799</v>
      </c>
      <c r="H120" s="124"/>
      <c r="I120" s="128" t="s">
        <v>1396</v>
      </c>
      <c r="J120" s="124"/>
      <c r="K120" s="124"/>
      <c r="L120" s="124"/>
      <c r="M120" s="124"/>
      <c r="N120" s="207">
        <v>0</v>
      </c>
      <c r="O120" s="207">
        <v>1203.3900000000001</v>
      </c>
      <c r="P120" s="124" t="s">
        <v>1312</v>
      </c>
    </row>
    <row r="121" spans="1:16" ht="51">
      <c r="A121" s="256" t="s">
        <v>619</v>
      </c>
      <c r="B121" s="124"/>
      <c r="C121" s="125" t="s">
        <v>713</v>
      </c>
      <c r="D121" s="119">
        <v>43108</v>
      </c>
      <c r="E121" s="120" t="s">
        <v>2009</v>
      </c>
      <c r="F121" s="120" t="s">
        <v>3</v>
      </c>
      <c r="G121" s="120">
        <v>1585841</v>
      </c>
      <c r="H121" s="124"/>
      <c r="I121" s="128" t="s">
        <v>2692</v>
      </c>
      <c r="J121" s="124"/>
      <c r="K121" s="124"/>
      <c r="L121" s="124"/>
      <c r="M121" s="124"/>
      <c r="N121" s="207">
        <v>0</v>
      </c>
      <c r="O121" s="207">
        <v>1400</v>
      </c>
      <c r="P121" s="124" t="s">
        <v>1312</v>
      </c>
    </row>
    <row r="122" spans="1:16" ht="51">
      <c r="A122" s="256" t="s">
        <v>619</v>
      </c>
      <c r="B122" s="124"/>
      <c r="C122" s="125" t="s">
        <v>713</v>
      </c>
      <c r="D122" s="119">
        <v>43108</v>
      </c>
      <c r="E122" s="120" t="s">
        <v>2010</v>
      </c>
      <c r="F122" s="120" t="s">
        <v>3</v>
      </c>
      <c r="G122" s="120">
        <v>1585869</v>
      </c>
      <c r="H122" s="124"/>
      <c r="I122" s="128" t="s">
        <v>2693</v>
      </c>
      <c r="J122" s="124"/>
      <c r="K122" s="124"/>
      <c r="L122" s="124"/>
      <c r="M122" s="124"/>
      <c r="N122" s="207">
        <v>0</v>
      </c>
      <c r="O122" s="207">
        <v>1084.77</v>
      </c>
      <c r="P122" s="124" t="s">
        <v>1312</v>
      </c>
    </row>
    <row r="123" spans="1:16" ht="51">
      <c r="A123" s="256" t="s">
        <v>619</v>
      </c>
      <c r="B123" s="124"/>
      <c r="C123" s="125" t="s">
        <v>713</v>
      </c>
      <c r="D123" s="119">
        <v>43108</v>
      </c>
      <c r="E123" s="120" t="s">
        <v>2011</v>
      </c>
      <c r="F123" s="120" t="s">
        <v>3</v>
      </c>
      <c r="G123" s="120">
        <v>1585909</v>
      </c>
      <c r="H123" s="124"/>
      <c r="I123" s="128" t="s">
        <v>2694</v>
      </c>
      <c r="J123" s="124"/>
      <c r="K123" s="124"/>
      <c r="L123" s="124"/>
      <c r="M123" s="124"/>
      <c r="N123" s="207">
        <v>0</v>
      </c>
      <c r="O123" s="207">
        <v>260.45999999999998</v>
      </c>
      <c r="P123" s="124" t="s">
        <v>1312</v>
      </c>
    </row>
    <row r="124" spans="1:16" ht="51">
      <c r="A124" s="256" t="s">
        <v>619</v>
      </c>
      <c r="B124" s="124"/>
      <c r="C124" s="125" t="s">
        <v>713</v>
      </c>
      <c r="D124" s="119">
        <v>43108</v>
      </c>
      <c r="E124" s="120" t="s">
        <v>2012</v>
      </c>
      <c r="F124" s="120" t="s">
        <v>3</v>
      </c>
      <c r="G124" s="120">
        <v>1585911</v>
      </c>
      <c r="H124" s="124"/>
      <c r="I124" s="128" t="s">
        <v>2694</v>
      </c>
      <c r="J124" s="124"/>
      <c r="K124" s="124"/>
      <c r="L124" s="124"/>
      <c r="M124" s="124"/>
      <c r="N124" s="207">
        <v>0</v>
      </c>
      <c r="O124" s="207">
        <v>267.62</v>
      </c>
      <c r="P124" s="124" t="s">
        <v>1312</v>
      </c>
    </row>
    <row r="125" spans="1:16" ht="51">
      <c r="A125" s="256" t="s">
        <v>619</v>
      </c>
      <c r="B125" s="124"/>
      <c r="C125" s="125" t="s">
        <v>713</v>
      </c>
      <c r="D125" s="119">
        <v>43108</v>
      </c>
      <c r="E125" s="120" t="s">
        <v>2013</v>
      </c>
      <c r="F125" s="120" t="s">
        <v>3</v>
      </c>
      <c r="G125" s="120">
        <v>1585915</v>
      </c>
      <c r="H125" s="124"/>
      <c r="I125" s="128" t="s">
        <v>2695</v>
      </c>
      <c r="J125" s="124"/>
      <c r="K125" s="124"/>
      <c r="L125" s="124"/>
      <c r="M125" s="124"/>
      <c r="N125" s="207">
        <v>0</v>
      </c>
      <c r="O125" s="207">
        <v>213.95</v>
      </c>
      <c r="P125" s="124" t="s">
        <v>1312</v>
      </c>
    </row>
    <row r="126" spans="1:16" ht="51">
      <c r="A126" s="256" t="s">
        <v>619</v>
      </c>
      <c r="B126" s="124"/>
      <c r="C126" s="125" t="s">
        <v>713</v>
      </c>
      <c r="D126" s="119">
        <v>43108</v>
      </c>
      <c r="E126" s="120" t="s">
        <v>2014</v>
      </c>
      <c r="F126" s="120" t="s">
        <v>3</v>
      </c>
      <c r="G126" s="120">
        <v>1585917</v>
      </c>
      <c r="H126" s="124"/>
      <c r="I126" s="128" t="s">
        <v>2696</v>
      </c>
      <c r="J126" s="124"/>
      <c r="K126" s="124"/>
      <c r="L126" s="124"/>
      <c r="M126" s="124"/>
      <c r="N126" s="207">
        <v>0</v>
      </c>
      <c r="O126" s="207">
        <v>312.77999999999997</v>
      </c>
      <c r="P126" s="124" t="s">
        <v>1312</v>
      </c>
    </row>
    <row r="127" spans="1:16" ht="38.25">
      <c r="A127" s="256">
        <v>15</v>
      </c>
      <c r="B127" s="124"/>
      <c r="C127" s="125" t="s">
        <v>691</v>
      </c>
      <c r="D127" s="119">
        <v>43108</v>
      </c>
      <c r="E127" s="120" t="s">
        <v>2015</v>
      </c>
      <c r="F127" s="120" t="s">
        <v>3</v>
      </c>
      <c r="G127" s="120">
        <v>1585944</v>
      </c>
      <c r="H127" s="124"/>
      <c r="I127" s="128" t="s">
        <v>2697</v>
      </c>
      <c r="J127" s="124"/>
      <c r="K127" s="124"/>
      <c r="L127" s="124"/>
      <c r="M127" s="124"/>
      <c r="N127" s="207">
        <v>0</v>
      </c>
      <c r="O127" s="207">
        <v>0.97</v>
      </c>
      <c r="P127" s="124" t="s">
        <v>1312</v>
      </c>
    </row>
    <row r="128" spans="1:16" ht="38.25">
      <c r="A128" s="256">
        <v>15</v>
      </c>
      <c r="B128" s="124"/>
      <c r="C128" s="125" t="s">
        <v>691</v>
      </c>
      <c r="D128" s="119">
        <v>43108</v>
      </c>
      <c r="E128" s="120" t="s">
        <v>2016</v>
      </c>
      <c r="F128" s="120" t="s">
        <v>3</v>
      </c>
      <c r="G128" s="120">
        <v>1585945</v>
      </c>
      <c r="H128" s="124"/>
      <c r="I128" s="128" t="s">
        <v>2697</v>
      </c>
      <c r="J128" s="124"/>
      <c r="K128" s="124"/>
      <c r="L128" s="124"/>
      <c r="M128" s="124"/>
      <c r="N128" s="207">
        <v>0</v>
      </c>
      <c r="O128" s="207">
        <v>1.48</v>
      </c>
      <c r="P128" s="124" t="s">
        <v>1312</v>
      </c>
    </row>
    <row r="129" spans="1:16" ht="38.25">
      <c r="A129" s="256">
        <v>15</v>
      </c>
      <c r="B129" s="124"/>
      <c r="C129" s="125" t="s">
        <v>691</v>
      </c>
      <c r="D129" s="119">
        <v>43108</v>
      </c>
      <c r="E129" s="120" t="s">
        <v>2017</v>
      </c>
      <c r="F129" s="120" t="s">
        <v>3</v>
      </c>
      <c r="G129" s="120">
        <v>1585946</v>
      </c>
      <c r="H129" s="124"/>
      <c r="I129" s="128" t="s">
        <v>2698</v>
      </c>
      <c r="J129" s="124"/>
      <c r="K129" s="124"/>
      <c r="L129" s="124"/>
      <c r="M129" s="124"/>
      <c r="N129" s="207">
        <v>0</v>
      </c>
      <c r="O129" s="207">
        <v>1.31</v>
      </c>
      <c r="P129" s="124" t="s">
        <v>1312</v>
      </c>
    </row>
    <row r="130" spans="1:16" ht="38.25">
      <c r="A130" s="256">
        <v>15</v>
      </c>
      <c r="B130" s="124"/>
      <c r="C130" s="125" t="s">
        <v>691</v>
      </c>
      <c r="D130" s="119">
        <v>43108</v>
      </c>
      <c r="E130" s="120" t="s">
        <v>2018</v>
      </c>
      <c r="F130" s="120" t="s">
        <v>3</v>
      </c>
      <c r="G130" s="120">
        <v>1585948</v>
      </c>
      <c r="H130" s="124"/>
      <c r="I130" s="128" t="s">
        <v>2698</v>
      </c>
      <c r="J130" s="124"/>
      <c r="K130" s="124"/>
      <c r="L130" s="124"/>
      <c r="M130" s="124"/>
      <c r="N130" s="207">
        <v>0</v>
      </c>
      <c r="O130" s="207">
        <v>1.06</v>
      </c>
      <c r="P130" s="124" t="s">
        <v>1312</v>
      </c>
    </row>
    <row r="131" spans="1:16" ht="51">
      <c r="A131" s="256" t="s">
        <v>619</v>
      </c>
      <c r="B131" s="124"/>
      <c r="C131" s="125" t="s">
        <v>713</v>
      </c>
      <c r="D131" s="119">
        <v>43108</v>
      </c>
      <c r="E131" s="120" t="s">
        <v>2019</v>
      </c>
      <c r="F131" s="120" t="s">
        <v>3</v>
      </c>
      <c r="G131" s="120">
        <v>1585954</v>
      </c>
      <c r="H131" s="124"/>
      <c r="I131" s="128" t="s">
        <v>2699</v>
      </c>
      <c r="J131" s="124"/>
      <c r="K131" s="124"/>
      <c r="L131" s="124"/>
      <c r="M131" s="124"/>
      <c r="N131" s="207">
        <v>0</v>
      </c>
      <c r="O131" s="207">
        <v>1726</v>
      </c>
      <c r="P131" s="124" t="s">
        <v>1312</v>
      </c>
    </row>
    <row r="132" spans="1:16" ht="51">
      <c r="A132" s="256" t="s">
        <v>619</v>
      </c>
      <c r="B132" s="124"/>
      <c r="C132" s="125" t="s">
        <v>713</v>
      </c>
      <c r="D132" s="119">
        <v>43108</v>
      </c>
      <c r="E132" s="120" t="s">
        <v>2020</v>
      </c>
      <c r="F132" s="120" t="s">
        <v>3</v>
      </c>
      <c r="G132" s="120">
        <v>1585964</v>
      </c>
      <c r="H132" s="124"/>
      <c r="I132" s="128" t="s">
        <v>2700</v>
      </c>
      <c r="J132" s="124"/>
      <c r="K132" s="124"/>
      <c r="L132" s="124"/>
      <c r="M132" s="124"/>
      <c r="N132" s="207">
        <v>0</v>
      </c>
      <c r="O132" s="207">
        <v>400</v>
      </c>
      <c r="P132" s="124" t="s">
        <v>1312</v>
      </c>
    </row>
    <row r="133" spans="1:16" ht="63.75">
      <c r="A133" s="256" t="s">
        <v>619</v>
      </c>
      <c r="B133" s="124"/>
      <c r="C133" s="125" t="s">
        <v>713</v>
      </c>
      <c r="D133" s="119">
        <v>43109</v>
      </c>
      <c r="E133" s="120" t="s">
        <v>2021</v>
      </c>
      <c r="F133" s="120" t="s">
        <v>3</v>
      </c>
      <c r="G133" s="120">
        <v>1586179</v>
      </c>
      <c r="H133" s="124"/>
      <c r="I133" s="128" t="s">
        <v>2701</v>
      </c>
      <c r="J133" s="124"/>
      <c r="K133" s="124"/>
      <c r="L133" s="124"/>
      <c r="M133" s="124"/>
      <c r="N133" s="207">
        <v>0</v>
      </c>
      <c r="O133" s="207">
        <v>6281.81</v>
      </c>
      <c r="P133" s="124" t="s">
        <v>1312</v>
      </c>
    </row>
    <row r="134" spans="1:16" ht="51">
      <c r="A134" s="256">
        <v>86</v>
      </c>
      <c r="B134" s="124"/>
      <c r="C134" s="125" t="s">
        <v>710</v>
      </c>
      <c r="D134" s="119">
        <v>43109</v>
      </c>
      <c r="E134" s="120" t="s">
        <v>2022</v>
      </c>
      <c r="F134" s="120" t="s">
        <v>3</v>
      </c>
      <c r="G134" s="120">
        <v>1586216</v>
      </c>
      <c r="H134" s="124"/>
      <c r="I134" s="128" t="s">
        <v>2702</v>
      </c>
      <c r="J134" s="124"/>
      <c r="K134" s="124"/>
      <c r="L134" s="124"/>
      <c r="M134" s="124"/>
      <c r="N134" s="207">
        <v>0</v>
      </c>
      <c r="O134" s="207">
        <v>3130</v>
      </c>
      <c r="P134" s="124" t="s">
        <v>1312</v>
      </c>
    </row>
    <row r="135" spans="1:16" ht="51">
      <c r="A135" s="256" t="s">
        <v>619</v>
      </c>
      <c r="B135" s="124"/>
      <c r="C135" s="125" t="s">
        <v>713</v>
      </c>
      <c r="D135" s="119">
        <v>43109</v>
      </c>
      <c r="E135" s="120" t="s">
        <v>2023</v>
      </c>
      <c r="F135" s="120" t="s">
        <v>3</v>
      </c>
      <c r="G135" s="120">
        <v>1586112</v>
      </c>
      <c r="H135" s="124"/>
      <c r="I135" s="128" t="s">
        <v>2703</v>
      </c>
      <c r="J135" s="124"/>
      <c r="K135" s="124"/>
      <c r="L135" s="124"/>
      <c r="M135" s="124"/>
      <c r="N135" s="207">
        <v>0</v>
      </c>
      <c r="O135" s="207">
        <v>262.39999999999998</v>
      </c>
      <c r="P135" s="124" t="s">
        <v>1312</v>
      </c>
    </row>
    <row r="136" spans="1:16" ht="51">
      <c r="A136" s="256" t="s">
        <v>619</v>
      </c>
      <c r="B136" s="124"/>
      <c r="C136" s="125" t="s">
        <v>713</v>
      </c>
      <c r="D136" s="119">
        <v>43109</v>
      </c>
      <c r="E136" s="120" t="s">
        <v>2024</v>
      </c>
      <c r="F136" s="120" t="s">
        <v>3</v>
      </c>
      <c r="G136" s="120">
        <v>1586115</v>
      </c>
      <c r="H136" s="124"/>
      <c r="I136" s="128" t="s">
        <v>2704</v>
      </c>
      <c r="J136" s="124"/>
      <c r="K136" s="124"/>
      <c r="L136" s="124"/>
      <c r="M136" s="124"/>
      <c r="N136" s="207">
        <v>0</v>
      </c>
      <c r="O136" s="207">
        <v>208.4</v>
      </c>
      <c r="P136" s="124" t="s">
        <v>1312</v>
      </c>
    </row>
    <row r="137" spans="1:16" ht="51">
      <c r="A137" s="256" t="s">
        <v>619</v>
      </c>
      <c r="B137" s="124"/>
      <c r="C137" s="125" t="s">
        <v>713</v>
      </c>
      <c r="D137" s="119">
        <v>43109</v>
      </c>
      <c r="E137" s="120" t="s">
        <v>2025</v>
      </c>
      <c r="F137" s="120" t="s">
        <v>3</v>
      </c>
      <c r="G137" s="120">
        <v>1586127</v>
      </c>
      <c r="H137" s="124"/>
      <c r="I137" s="128" t="s">
        <v>2705</v>
      </c>
      <c r="J137" s="124"/>
      <c r="K137" s="124"/>
      <c r="L137" s="124"/>
      <c r="M137" s="124"/>
      <c r="N137" s="207">
        <v>0</v>
      </c>
      <c r="O137" s="207">
        <v>279.8</v>
      </c>
      <c r="P137" s="124" t="s">
        <v>1312</v>
      </c>
    </row>
    <row r="138" spans="1:16" ht="38.25">
      <c r="A138" s="256">
        <v>86</v>
      </c>
      <c r="B138" s="124"/>
      <c r="C138" s="125" t="s">
        <v>710</v>
      </c>
      <c r="D138" s="119">
        <v>43109</v>
      </c>
      <c r="E138" s="120" t="s">
        <v>2026</v>
      </c>
      <c r="F138" s="120" t="s">
        <v>3</v>
      </c>
      <c r="G138" s="120">
        <v>1586218</v>
      </c>
      <c r="H138" s="124"/>
      <c r="I138" s="128" t="s">
        <v>2706</v>
      </c>
      <c r="J138" s="124"/>
      <c r="K138" s="124"/>
      <c r="L138" s="124"/>
      <c r="M138" s="124"/>
      <c r="N138" s="207">
        <v>0</v>
      </c>
      <c r="O138" s="207">
        <v>3098.44</v>
      </c>
      <c r="P138" s="124" t="s">
        <v>1312</v>
      </c>
    </row>
    <row r="139" spans="1:16" ht="38.25">
      <c r="A139" s="256">
        <v>86</v>
      </c>
      <c r="B139" s="124"/>
      <c r="C139" s="125" t="s">
        <v>710</v>
      </c>
      <c r="D139" s="119">
        <v>43109</v>
      </c>
      <c r="E139" s="120" t="s">
        <v>2027</v>
      </c>
      <c r="F139" s="120" t="s">
        <v>3</v>
      </c>
      <c r="G139" s="120">
        <v>1586219</v>
      </c>
      <c r="H139" s="124"/>
      <c r="I139" s="128" t="s">
        <v>2706</v>
      </c>
      <c r="J139" s="124"/>
      <c r="K139" s="124"/>
      <c r="L139" s="124"/>
      <c r="M139" s="124"/>
      <c r="N139" s="207">
        <v>0</v>
      </c>
      <c r="O139" s="207">
        <v>1440</v>
      </c>
      <c r="P139" s="124" t="s">
        <v>1312</v>
      </c>
    </row>
    <row r="140" spans="1:16" ht="38.25">
      <c r="A140" s="256">
        <v>86</v>
      </c>
      <c r="B140" s="124"/>
      <c r="C140" s="125" t="s">
        <v>710</v>
      </c>
      <c r="D140" s="119">
        <v>43109</v>
      </c>
      <c r="E140" s="120" t="s">
        <v>2028</v>
      </c>
      <c r="F140" s="120" t="s">
        <v>3</v>
      </c>
      <c r="G140" s="120">
        <v>1586222</v>
      </c>
      <c r="H140" s="124"/>
      <c r="I140" s="128" t="s">
        <v>2707</v>
      </c>
      <c r="J140" s="124"/>
      <c r="K140" s="124"/>
      <c r="L140" s="124"/>
      <c r="M140" s="124"/>
      <c r="N140" s="207">
        <v>0</v>
      </c>
      <c r="O140" s="207">
        <v>27148.66</v>
      </c>
      <c r="P140" s="124" t="s">
        <v>1312</v>
      </c>
    </row>
    <row r="141" spans="1:16" ht="38.25">
      <c r="A141" s="256">
        <v>86</v>
      </c>
      <c r="B141" s="124"/>
      <c r="C141" s="125" t="s">
        <v>710</v>
      </c>
      <c r="D141" s="119">
        <v>43109</v>
      </c>
      <c r="E141" s="120" t="s">
        <v>2029</v>
      </c>
      <c r="F141" s="120" t="s">
        <v>3</v>
      </c>
      <c r="G141" s="120">
        <v>1586223</v>
      </c>
      <c r="H141" s="124"/>
      <c r="I141" s="128" t="s">
        <v>2706</v>
      </c>
      <c r="J141" s="124"/>
      <c r="K141" s="124"/>
      <c r="L141" s="124"/>
      <c r="M141" s="124"/>
      <c r="N141" s="207">
        <v>0</v>
      </c>
      <c r="O141" s="207">
        <v>324</v>
      </c>
      <c r="P141" s="124" t="s">
        <v>1312</v>
      </c>
    </row>
    <row r="142" spans="1:16" ht="38.25">
      <c r="A142" s="256">
        <v>86</v>
      </c>
      <c r="B142" s="124"/>
      <c r="C142" s="125" t="s">
        <v>710</v>
      </c>
      <c r="D142" s="119">
        <v>43109</v>
      </c>
      <c r="E142" s="120" t="s">
        <v>2030</v>
      </c>
      <c r="F142" s="120" t="s">
        <v>3</v>
      </c>
      <c r="G142" s="120">
        <v>1586226</v>
      </c>
      <c r="H142" s="124"/>
      <c r="I142" s="128" t="s">
        <v>2708</v>
      </c>
      <c r="J142" s="124"/>
      <c r="K142" s="124"/>
      <c r="L142" s="124"/>
      <c r="M142" s="124"/>
      <c r="N142" s="207">
        <v>0</v>
      </c>
      <c r="O142" s="207">
        <v>10</v>
      </c>
      <c r="P142" s="124" t="s">
        <v>1312</v>
      </c>
    </row>
    <row r="143" spans="1:16" ht="51">
      <c r="A143" s="256" t="s">
        <v>619</v>
      </c>
      <c r="B143" s="124"/>
      <c r="C143" s="125" t="s">
        <v>713</v>
      </c>
      <c r="D143" s="119">
        <v>43109</v>
      </c>
      <c r="E143" s="120" t="s">
        <v>2031</v>
      </c>
      <c r="F143" s="120" t="s">
        <v>3</v>
      </c>
      <c r="G143" s="120">
        <v>1586244</v>
      </c>
      <c r="H143" s="124"/>
      <c r="I143" s="128" t="s">
        <v>2709</v>
      </c>
      <c r="J143" s="124"/>
      <c r="K143" s="124"/>
      <c r="L143" s="124"/>
      <c r="M143" s="124"/>
      <c r="N143" s="207">
        <v>0</v>
      </c>
      <c r="O143" s="207">
        <v>262.37</v>
      </c>
      <c r="P143" s="124" t="s">
        <v>1312</v>
      </c>
    </row>
    <row r="144" spans="1:16" ht="51">
      <c r="A144" s="256" t="s">
        <v>619</v>
      </c>
      <c r="B144" s="124"/>
      <c r="C144" s="125" t="s">
        <v>713</v>
      </c>
      <c r="D144" s="119">
        <v>43109</v>
      </c>
      <c r="E144" s="120" t="s">
        <v>2032</v>
      </c>
      <c r="F144" s="120" t="s">
        <v>3</v>
      </c>
      <c r="G144" s="120">
        <v>1586259</v>
      </c>
      <c r="H144" s="124"/>
      <c r="I144" s="128" t="s">
        <v>2710</v>
      </c>
      <c r="J144" s="124"/>
      <c r="K144" s="124"/>
      <c r="L144" s="124"/>
      <c r="M144" s="124"/>
      <c r="N144" s="207">
        <v>0</v>
      </c>
      <c r="O144" s="207">
        <v>7303.5</v>
      </c>
      <c r="P144" s="124" t="s">
        <v>1312</v>
      </c>
    </row>
    <row r="145" spans="1:16" ht="51">
      <c r="A145" s="256">
        <v>35</v>
      </c>
      <c r="B145" s="124"/>
      <c r="C145" s="125" t="s">
        <v>696</v>
      </c>
      <c r="D145" s="119">
        <v>43109</v>
      </c>
      <c r="E145" s="120" t="s">
        <v>2033</v>
      </c>
      <c r="F145" s="120" t="s">
        <v>3</v>
      </c>
      <c r="G145" s="120">
        <v>1586286</v>
      </c>
      <c r="H145" s="124"/>
      <c r="I145" s="128" t="s">
        <v>1378</v>
      </c>
      <c r="J145" s="124"/>
      <c r="K145" s="124"/>
      <c r="L145" s="124"/>
      <c r="M145" s="124"/>
      <c r="N145" s="207">
        <v>0</v>
      </c>
      <c r="O145" s="207">
        <v>1200</v>
      </c>
      <c r="P145" s="124" t="s">
        <v>1312</v>
      </c>
    </row>
    <row r="146" spans="1:16" ht="51">
      <c r="A146" s="256" t="s">
        <v>619</v>
      </c>
      <c r="B146" s="124"/>
      <c r="C146" s="125" t="s">
        <v>713</v>
      </c>
      <c r="D146" s="119">
        <v>43109</v>
      </c>
      <c r="E146" s="120" t="s">
        <v>2034</v>
      </c>
      <c r="F146" s="120" t="s">
        <v>3</v>
      </c>
      <c r="G146" s="120">
        <v>1586333</v>
      </c>
      <c r="H146" s="124"/>
      <c r="I146" s="128" t="s">
        <v>2711</v>
      </c>
      <c r="J146" s="124"/>
      <c r="K146" s="124"/>
      <c r="L146" s="124"/>
      <c r="M146" s="124"/>
      <c r="N146" s="207">
        <v>0</v>
      </c>
      <c r="O146" s="207">
        <v>384</v>
      </c>
      <c r="P146" s="124" t="s">
        <v>1312</v>
      </c>
    </row>
    <row r="147" spans="1:16" ht="51">
      <c r="A147" s="256" t="s">
        <v>619</v>
      </c>
      <c r="B147" s="124"/>
      <c r="C147" s="125" t="s">
        <v>713</v>
      </c>
      <c r="D147" s="119">
        <v>43109</v>
      </c>
      <c r="E147" s="120" t="s">
        <v>2035</v>
      </c>
      <c r="F147" s="120" t="s">
        <v>3</v>
      </c>
      <c r="G147" s="120">
        <v>1586345</v>
      </c>
      <c r="H147" s="124"/>
      <c r="I147" s="128" t="s">
        <v>2712</v>
      </c>
      <c r="J147" s="124"/>
      <c r="K147" s="124"/>
      <c r="L147" s="124"/>
      <c r="M147" s="124"/>
      <c r="N147" s="207">
        <v>0</v>
      </c>
      <c r="O147" s="207">
        <v>100</v>
      </c>
      <c r="P147" s="124" t="s">
        <v>1312</v>
      </c>
    </row>
    <row r="148" spans="1:16" ht="51">
      <c r="A148" s="256">
        <v>35</v>
      </c>
      <c r="B148" s="124"/>
      <c r="C148" s="125" t="s">
        <v>696</v>
      </c>
      <c r="D148" s="119">
        <v>43109</v>
      </c>
      <c r="E148" s="120" t="s">
        <v>2036</v>
      </c>
      <c r="F148" s="120" t="s">
        <v>3</v>
      </c>
      <c r="G148" s="120">
        <v>1586350</v>
      </c>
      <c r="H148" s="124"/>
      <c r="I148" s="128" t="s">
        <v>2713</v>
      </c>
      <c r="J148" s="124"/>
      <c r="K148" s="124"/>
      <c r="L148" s="124"/>
      <c r="M148" s="124"/>
      <c r="N148" s="207">
        <v>0</v>
      </c>
      <c r="O148" s="207">
        <v>72</v>
      </c>
      <c r="P148" s="124" t="s">
        <v>1312</v>
      </c>
    </row>
    <row r="149" spans="1:16" ht="38.25">
      <c r="A149" s="256">
        <v>35</v>
      </c>
      <c r="B149" s="124"/>
      <c r="C149" s="125" t="s">
        <v>696</v>
      </c>
      <c r="D149" s="119">
        <v>43109</v>
      </c>
      <c r="E149" s="120" t="s">
        <v>2037</v>
      </c>
      <c r="F149" s="120" t="s">
        <v>3</v>
      </c>
      <c r="G149" s="120">
        <v>1586351</v>
      </c>
      <c r="H149" s="124"/>
      <c r="I149" s="128" t="s">
        <v>2714</v>
      </c>
      <c r="J149" s="124"/>
      <c r="K149" s="124"/>
      <c r="L149" s="124"/>
      <c r="M149" s="124"/>
      <c r="N149" s="207">
        <v>0</v>
      </c>
      <c r="O149" s="207">
        <v>609</v>
      </c>
      <c r="P149" s="124" t="s">
        <v>1312</v>
      </c>
    </row>
    <row r="150" spans="1:16" ht="51">
      <c r="A150" s="256" t="s">
        <v>619</v>
      </c>
      <c r="B150" s="124"/>
      <c r="C150" s="125" t="s">
        <v>713</v>
      </c>
      <c r="D150" s="119">
        <v>43109</v>
      </c>
      <c r="E150" s="120" t="s">
        <v>2038</v>
      </c>
      <c r="F150" s="120" t="s">
        <v>3</v>
      </c>
      <c r="G150" s="120">
        <v>1586352</v>
      </c>
      <c r="H150" s="124"/>
      <c r="I150" s="128" t="s">
        <v>2715</v>
      </c>
      <c r="J150" s="124"/>
      <c r="K150" s="124"/>
      <c r="L150" s="124"/>
      <c r="M150" s="124"/>
      <c r="N150" s="207">
        <v>0</v>
      </c>
      <c r="O150" s="207">
        <v>4013.53</v>
      </c>
      <c r="P150" s="124" t="s">
        <v>1312</v>
      </c>
    </row>
    <row r="151" spans="1:16" ht="51">
      <c r="A151" s="256">
        <v>35</v>
      </c>
      <c r="B151" s="124"/>
      <c r="C151" s="125" t="s">
        <v>696</v>
      </c>
      <c r="D151" s="119">
        <v>43109</v>
      </c>
      <c r="E151" s="120" t="s">
        <v>2039</v>
      </c>
      <c r="F151" s="120" t="s">
        <v>3</v>
      </c>
      <c r="G151" s="120">
        <v>1586353</v>
      </c>
      <c r="H151" s="124"/>
      <c r="I151" s="128" t="s">
        <v>2716</v>
      </c>
      <c r="J151" s="124"/>
      <c r="K151" s="124"/>
      <c r="L151" s="124"/>
      <c r="M151" s="124"/>
      <c r="N151" s="207">
        <v>0</v>
      </c>
      <c r="O151" s="207">
        <v>101.76</v>
      </c>
      <c r="P151" s="124" t="s">
        <v>1312</v>
      </c>
    </row>
    <row r="152" spans="1:16" ht="51">
      <c r="A152" s="256" t="s">
        <v>619</v>
      </c>
      <c r="B152" s="124"/>
      <c r="C152" s="125" t="s">
        <v>713</v>
      </c>
      <c r="D152" s="119">
        <v>43109</v>
      </c>
      <c r="E152" s="120" t="s">
        <v>2040</v>
      </c>
      <c r="F152" s="120" t="s">
        <v>3</v>
      </c>
      <c r="G152" s="120">
        <v>1586393</v>
      </c>
      <c r="H152" s="124"/>
      <c r="I152" s="128" t="s">
        <v>2717</v>
      </c>
      <c r="J152" s="124"/>
      <c r="K152" s="124"/>
      <c r="L152" s="124"/>
      <c r="M152" s="124"/>
      <c r="N152" s="207">
        <v>0</v>
      </c>
      <c r="O152" s="207">
        <v>242.73</v>
      </c>
      <c r="P152" s="124" t="s">
        <v>1312</v>
      </c>
    </row>
    <row r="153" spans="1:16" ht="51" hidden="1">
      <c r="A153" s="256" t="s">
        <v>619</v>
      </c>
      <c r="B153" s="124"/>
      <c r="C153" s="125" t="s">
        <v>713</v>
      </c>
      <c r="D153" s="119">
        <v>43110</v>
      </c>
      <c r="E153" s="120" t="s">
        <v>1417</v>
      </c>
      <c r="F153" s="120" t="s">
        <v>6</v>
      </c>
      <c r="G153" s="120">
        <v>638513</v>
      </c>
      <c r="H153" s="124"/>
      <c r="I153" s="128" t="s">
        <v>2232</v>
      </c>
      <c r="J153" s="124"/>
      <c r="K153" s="124"/>
      <c r="L153" s="124"/>
      <c r="M153" s="124"/>
      <c r="N153" s="207">
        <v>0</v>
      </c>
      <c r="O153" s="207">
        <v>43990.71</v>
      </c>
      <c r="P153" s="124" t="s">
        <v>1312</v>
      </c>
    </row>
    <row r="154" spans="1:16" ht="89.25" hidden="1">
      <c r="A154" s="256" t="s">
        <v>620</v>
      </c>
      <c r="B154" s="124"/>
      <c r="C154" s="125" t="s">
        <v>714</v>
      </c>
      <c r="D154" s="119">
        <v>43110</v>
      </c>
      <c r="E154" s="120" t="s">
        <v>1418</v>
      </c>
      <c r="F154" s="120" t="s">
        <v>11</v>
      </c>
      <c r="G154" s="120">
        <v>910728</v>
      </c>
      <c r="H154" s="124"/>
      <c r="I154" s="128" t="s">
        <v>2233</v>
      </c>
      <c r="J154" s="124"/>
      <c r="K154" s="124"/>
      <c r="L154" s="124"/>
      <c r="M154" s="124"/>
      <c r="N154" s="207">
        <v>50</v>
      </c>
      <c r="O154" s="207">
        <v>0</v>
      </c>
      <c r="P154" s="124" t="s">
        <v>1312</v>
      </c>
    </row>
    <row r="155" spans="1:16" ht="63.75" hidden="1">
      <c r="A155" s="256">
        <v>513</v>
      </c>
      <c r="B155" s="124"/>
      <c r="C155" s="125" t="s">
        <v>201</v>
      </c>
      <c r="D155" s="119">
        <v>43110</v>
      </c>
      <c r="E155" s="120" t="s">
        <v>1419</v>
      </c>
      <c r="F155" s="120" t="s">
        <v>11</v>
      </c>
      <c r="G155" s="120">
        <v>910791</v>
      </c>
      <c r="H155" s="124"/>
      <c r="I155" s="128" t="s">
        <v>2234</v>
      </c>
      <c r="J155" s="124"/>
      <c r="K155" s="124"/>
      <c r="L155" s="124"/>
      <c r="M155" s="124"/>
      <c r="N155" s="207">
        <v>3302.39</v>
      </c>
      <c r="O155" s="207">
        <v>0</v>
      </c>
      <c r="P155" s="124" t="s">
        <v>1312</v>
      </c>
    </row>
    <row r="156" spans="1:16" ht="63.75">
      <c r="A156" s="256" t="s">
        <v>619</v>
      </c>
      <c r="B156" s="124"/>
      <c r="C156" s="125" t="s">
        <v>713</v>
      </c>
      <c r="D156" s="119">
        <v>43110</v>
      </c>
      <c r="E156" s="120" t="s">
        <v>2041</v>
      </c>
      <c r="F156" s="120" t="s">
        <v>3</v>
      </c>
      <c r="G156" s="120">
        <v>1586586</v>
      </c>
      <c r="H156" s="124"/>
      <c r="I156" s="128" t="s">
        <v>2718</v>
      </c>
      <c r="J156" s="124"/>
      <c r="K156" s="124"/>
      <c r="L156" s="124"/>
      <c r="M156" s="124"/>
      <c r="N156" s="207">
        <v>0</v>
      </c>
      <c r="O156" s="207">
        <v>15670.01</v>
      </c>
      <c r="P156" s="124" t="s">
        <v>1312</v>
      </c>
    </row>
    <row r="157" spans="1:16" ht="51">
      <c r="A157" s="256">
        <v>10</v>
      </c>
      <c r="B157" s="124"/>
      <c r="C157" s="125" t="s">
        <v>690</v>
      </c>
      <c r="D157" s="119">
        <v>43110</v>
      </c>
      <c r="E157" s="120" t="s">
        <v>2042</v>
      </c>
      <c r="F157" s="120" t="s">
        <v>3</v>
      </c>
      <c r="G157" s="120">
        <v>1586592</v>
      </c>
      <c r="H157" s="124"/>
      <c r="I157" s="128" t="s">
        <v>2719</v>
      </c>
      <c r="J157" s="124"/>
      <c r="K157" s="124"/>
      <c r="L157" s="124"/>
      <c r="M157" s="124"/>
      <c r="N157" s="207">
        <v>0</v>
      </c>
      <c r="O157" s="207">
        <v>45.23</v>
      </c>
      <c r="P157" s="124" t="s">
        <v>1312</v>
      </c>
    </row>
    <row r="158" spans="1:16" ht="51">
      <c r="A158" s="256" t="s">
        <v>626</v>
      </c>
      <c r="B158" s="124"/>
      <c r="C158" s="125" t="s">
        <v>1234</v>
      </c>
      <c r="D158" s="119">
        <v>43110</v>
      </c>
      <c r="E158" s="120" t="s">
        <v>2043</v>
      </c>
      <c r="F158" s="120" t="s">
        <v>3</v>
      </c>
      <c r="G158" s="120">
        <v>1586682</v>
      </c>
      <c r="H158" s="124"/>
      <c r="I158" s="128" t="s">
        <v>2720</v>
      </c>
      <c r="J158" s="124"/>
      <c r="K158" s="124"/>
      <c r="L158" s="124"/>
      <c r="M158" s="124"/>
      <c r="N158" s="207">
        <v>0</v>
      </c>
      <c r="O158" s="207">
        <v>3372.54</v>
      </c>
      <c r="P158" s="124" t="s">
        <v>1312</v>
      </c>
    </row>
    <row r="159" spans="1:16" ht="51">
      <c r="A159" s="256" t="s">
        <v>626</v>
      </c>
      <c r="B159" s="124"/>
      <c r="C159" s="125" t="s">
        <v>1234</v>
      </c>
      <c r="D159" s="119">
        <v>43110</v>
      </c>
      <c r="E159" s="120" t="s">
        <v>2044</v>
      </c>
      <c r="F159" s="120" t="s">
        <v>3</v>
      </c>
      <c r="G159" s="120">
        <v>1586683</v>
      </c>
      <c r="H159" s="124"/>
      <c r="I159" s="128" t="s">
        <v>2721</v>
      </c>
      <c r="J159" s="124"/>
      <c r="K159" s="124"/>
      <c r="L159" s="124"/>
      <c r="M159" s="124"/>
      <c r="N159" s="207">
        <v>0</v>
      </c>
      <c r="O159" s="207">
        <v>222441.12</v>
      </c>
      <c r="P159" s="124" t="s">
        <v>1312</v>
      </c>
    </row>
    <row r="160" spans="1:16" ht="63.75">
      <c r="A160" s="256">
        <v>86</v>
      </c>
      <c r="B160" s="124"/>
      <c r="C160" s="125" t="s">
        <v>710</v>
      </c>
      <c r="D160" s="119">
        <v>43110</v>
      </c>
      <c r="E160" s="120" t="s">
        <v>2045</v>
      </c>
      <c r="F160" s="120" t="s">
        <v>3</v>
      </c>
      <c r="G160" s="120">
        <v>1586698</v>
      </c>
      <c r="H160" s="124"/>
      <c r="I160" s="128" t="s">
        <v>2722</v>
      </c>
      <c r="J160" s="124"/>
      <c r="K160" s="124"/>
      <c r="L160" s="124"/>
      <c r="M160" s="124"/>
      <c r="N160" s="207">
        <v>0</v>
      </c>
      <c r="O160" s="207">
        <v>5550</v>
      </c>
      <c r="P160" s="124" t="s">
        <v>1312</v>
      </c>
    </row>
    <row r="161" spans="1:16" ht="51">
      <c r="A161" s="256" t="s">
        <v>619</v>
      </c>
      <c r="B161" s="124"/>
      <c r="C161" s="125" t="s">
        <v>713</v>
      </c>
      <c r="D161" s="119">
        <v>43110</v>
      </c>
      <c r="E161" s="120" t="s">
        <v>2046</v>
      </c>
      <c r="F161" s="120" t="s">
        <v>3</v>
      </c>
      <c r="G161" s="120">
        <v>1586578</v>
      </c>
      <c r="H161" s="124"/>
      <c r="I161" s="128" t="s">
        <v>2723</v>
      </c>
      <c r="J161" s="124"/>
      <c r="K161" s="124"/>
      <c r="L161" s="124"/>
      <c r="M161" s="124"/>
      <c r="N161" s="207">
        <v>0</v>
      </c>
      <c r="O161" s="207">
        <v>233.4</v>
      </c>
      <c r="P161" s="124" t="s">
        <v>1312</v>
      </c>
    </row>
    <row r="162" spans="1:16" ht="51">
      <c r="A162" s="256" t="s">
        <v>619</v>
      </c>
      <c r="B162" s="124"/>
      <c r="C162" s="125" t="s">
        <v>713</v>
      </c>
      <c r="D162" s="119">
        <v>43110</v>
      </c>
      <c r="E162" s="120" t="s">
        <v>2047</v>
      </c>
      <c r="F162" s="120" t="s">
        <v>3</v>
      </c>
      <c r="G162" s="120">
        <v>1586579</v>
      </c>
      <c r="H162" s="124"/>
      <c r="I162" s="128" t="s">
        <v>2723</v>
      </c>
      <c r="J162" s="124"/>
      <c r="K162" s="124"/>
      <c r="L162" s="124"/>
      <c r="M162" s="124"/>
      <c r="N162" s="207">
        <v>0</v>
      </c>
      <c r="O162" s="207">
        <v>191.4</v>
      </c>
      <c r="P162" s="124" t="s">
        <v>1312</v>
      </c>
    </row>
    <row r="163" spans="1:16" ht="51">
      <c r="A163" s="256" t="s">
        <v>619</v>
      </c>
      <c r="B163" s="124"/>
      <c r="C163" s="125" t="s">
        <v>713</v>
      </c>
      <c r="D163" s="119">
        <v>43110</v>
      </c>
      <c r="E163" s="120" t="s">
        <v>2048</v>
      </c>
      <c r="F163" s="120" t="s">
        <v>3</v>
      </c>
      <c r="G163" s="120">
        <v>1586601</v>
      </c>
      <c r="H163" s="124"/>
      <c r="I163" s="128" t="s">
        <v>2724</v>
      </c>
      <c r="J163" s="124"/>
      <c r="K163" s="124"/>
      <c r="L163" s="124"/>
      <c r="M163" s="124"/>
      <c r="N163" s="207">
        <v>0</v>
      </c>
      <c r="O163" s="207">
        <v>1500</v>
      </c>
      <c r="P163" s="124" t="s">
        <v>1312</v>
      </c>
    </row>
    <row r="164" spans="1:16" ht="38.25">
      <c r="A164" s="256">
        <v>15</v>
      </c>
      <c r="B164" s="124"/>
      <c r="C164" s="125" t="s">
        <v>691</v>
      </c>
      <c r="D164" s="119">
        <v>43110</v>
      </c>
      <c r="E164" s="120" t="s">
        <v>2049</v>
      </c>
      <c r="F164" s="120" t="s">
        <v>3</v>
      </c>
      <c r="G164" s="120">
        <v>1586615</v>
      </c>
      <c r="H164" s="124"/>
      <c r="I164" s="128" t="s">
        <v>2725</v>
      </c>
      <c r="J164" s="124"/>
      <c r="K164" s="124"/>
      <c r="L164" s="124"/>
      <c r="M164" s="124"/>
      <c r="N164" s="207">
        <v>0</v>
      </c>
      <c r="O164" s="207">
        <v>0.09</v>
      </c>
      <c r="P164" s="124" t="s">
        <v>1312</v>
      </c>
    </row>
    <row r="165" spans="1:16" ht="51">
      <c r="A165" s="256" t="s">
        <v>619</v>
      </c>
      <c r="B165" s="124"/>
      <c r="C165" s="125" t="s">
        <v>713</v>
      </c>
      <c r="D165" s="119">
        <v>43110</v>
      </c>
      <c r="E165" s="120" t="s">
        <v>2050</v>
      </c>
      <c r="F165" s="120" t="s">
        <v>3</v>
      </c>
      <c r="G165" s="120">
        <v>1586674</v>
      </c>
      <c r="H165" s="124"/>
      <c r="I165" s="128" t="s">
        <v>2726</v>
      </c>
      <c r="J165" s="124"/>
      <c r="K165" s="124"/>
      <c r="L165" s="124"/>
      <c r="M165" s="124"/>
      <c r="N165" s="207">
        <v>0</v>
      </c>
      <c r="O165" s="207">
        <v>275.25</v>
      </c>
      <c r="P165" s="124" t="s">
        <v>1312</v>
      </c>
    </row>
    <row r="166" spans="1:16" ht="63.75">
      <c r="A166" s="256" t="s">
        <v>619</v>
      </c>
      <c r="B166" s="124"/>
      <c r="C166" s="125" t="s">
        <v>713</v>
      </c>
      <c r="D166" s="119">
        <v>43110</v>
      </c>
      <c r="E166" s="120" t="s">
        <v>2051</v>
      </c>
      <c r="F166" s="120" t="s">
        <v>3</v>
      </c>
      <c r="G166" s="120">
        <v>1586768</v>
      </c>
      <c r="H166" s="124"/>
      <c r="I166" s="128" t="s">
        <v>2727</v>
      </c>
      <c r="J166" s="124"/>
      <c r="K166" s="124"/>
      <c r="L166" s="124"/>
      <c r="M166" s="124"/>
      <c r="N166" s="207">
        <v>0</v>
      </c>
      <c r="O166" s="207">
        <v>1503.86</v>
      </c>
      <c r="P166" s="124" t="s">
        <v>1312</v>
      </c>
    </row>
    <row r="167" spans="1:16" ht="51">
      <c r="A167" s="256" t="s">
        <v>619</v>
      </c>
      <c r="B167" s="124"/>
      <c r="C167" s="125" t="s">
        <v>713</v>
      </c>
      <c r="D167" s="119">
        <v>43110</v>
      </c>
      <c r="E167" s="120" t="s">
        <v>2052</v>
      </c>
      <c r="F167" s="120" t="s">
        <v>3</v>
      </c>
      <c r="G167" s="120">
        <v>1586774</v>
      </c>
      <c r="H167" s="124"/>
      <c r="I167" s="128" t="s">
        <v>2728</v>
      </c>
      <c r="J167" s="124"/>
      <c r="K167" s="124"/>
      <c r="L167" s="124"/>
      <c r="M167" s="124"/>
      <c r="N167" s="207">
        <v>0</v>
      </c>
      <c r="O167" s="207">
        <v>334</v>
      </c>
      <c r="P167" s="124" t="s">
        <v>1312</v>
      </c>
    </row>
    <row r="168" spans="1:16" ht="51">
      <c r="A168" s="256" t="s">
        <v>619</v>
      </c>
      <c r="B168" s="124"/>
      <c r="C168" s="125" t="s">
        <v>713</v>
      </c>
      <c r="D168" s="119">
        <v>43110</v>
      </c>
      <c r="E168" s="120" t="s">
        <v>2053</v>
      </c>
      <c r="F168" s="120" t="s">
        <v>3</v>
      </c>
      <c r="G168" s="120">
        <v>1586788</v>
      </c>
      <c r="H168" s="124"/>
      <c r="I168" s="128" t="s">
        <v>2729</v>
      </c>
      <c r="J168" s="124"/>
      <c r="K168" s="124"/>
      <c r="L168" s="124"/>
      <c r="M168" s="124"/>
      <c r="N168" s="207">
        <v>0</v>
      </c>
      <c r="O168" s="207">
        <v>1607.99</v>
      </c>
      <c r="P168" s="124" t="s">
        <v>1312</v>
      </c>
    </row>
    <row r="169" spans="1:16" ht="38.25">
      <c r="A169" s="256">
        <v>20</v>
      </c>
      <c r="B169" s="124"/>
      <c r="C169" s="125" t="s">
        <v>693</v>
      </c>
      <c r="D169" s="119">
        <v>43110</v>
      </c>
      <c r="E169" s="120" t="s">
        <v>2054</v>
      </c>
      <c r="F169" s="120" t="s">
        <v>3</v>
      </c>
      <c r="G169" s="120">
        <v>1586793</v>
      </c>
      <c r="H169" s="124"/>
      <c r="I169" s="128" t="s">
        <v>2730</v>
      </c>
      <c r="J169" s="124"/>
      <c r="K169" s="124"/>
      <c r="L169" s="124"/>
      <c r="M169" s="124"/>
      <c r="N169" s="207">
        <v>0</v>
      </c>
      <c r="O169" s="207">
        <v>161.84</v>
      </c>
      <c r="P169" s="124" t="s">
        <v>1312</v>
      </c>
    </row>
    <row r="170" spans="1:16" ht="63.75">
      <c r="A170" s="256">
        <v>512</v>
      </c>
      <c r="B170" s="124"/>
      <c r="C170" s="125" t="s">
        <v>840</v>
      </c>
      <c r="D170" s="119">
        <v>43110</v>
      </c>
      <c r="E170" s="120" t="s">
        <v>2055</v>
      </c>
      <c r="F170" s="120" t="s">
        <v>3</v>
      </c>
      <c r="G170" s="120">
        <v>1586830</v>
      </c>
      <c r="H170" s="124"/>
      <c r="I170" s="128" t="s">
        <v>2732</v>
      </c>
      <c r="J170" s="124"/>
      <c r="K170" s="124"/>
      <c r="L170" s="124"/>
      <c r="M170" s="124"/>
      <c r="N170" s="207">
        <v>0</v>
      </c>
      <c r="O170" s="207">
        <v>1251</v>
      </c>
      <c r="P170" s="124" t="s">
        <v>1312</v>
      </c>
    </row>
    <row r="171" spans="1:16" ht="51">
      <c r="A171" s="256">
        <v>15</v>
      </c>
      <c r="B171" s="124"/>
      <c r="C171" s="125" t="s">
        <v>691</v>
      </c>
      <c r="D171" s="119">
        <v>43110</v>
      </c>
      <c r="E171" s="120" t="s">
        <v>2056</v>
      </c>
      <c r="F171" s="120" t="s">
        <v>3</v>
      </c>
      <c r="G171" s="120">
        <v>1586831</v>
      </c>
      <c r="H171" s="124"/>
      <c r="I171" s="128" t="s">
        <v>2733</v>
      </c>
      <c r="J171" s="124"/>
      <c r="K171" s="124"/>
      <c r="L171" s="124"/>
      <c r="M171" s="124"/>
      <c r="N171" s="207">
        <v>0</v>
      </c>
      <c r="O171" s="207">
        <v>239.9</v>
      </c>
      <c r="P171" s="124" t="s">
        <v>1312</v>
      </c>
    </row>
    <row r="172" spans="1:16" ht="63.75" hidden="1">
      <c r="A172" s="256" t="s">
        <v>619</v>
      </c>
      <c r="B172" s="124"/>
      <c r="C172" s="125" t="s">
        <v>713</v>
      </c>
      <c r="D172" s="119">
        <v>43111</v>
      </c>
      <c r="E172" s="120" t="s">
        <v>1420</v>
      </c>
      <c r="F172" s="120" t="s">
        <v>6</v>
      </c>
      <c r="G172" s="120">
        <v>639330</v>
      </c>
      <c r="H172" s="124"/>
      <c r="I172" s="128" t="s">
        <v>2235</v>
      </c>
      <c r="J172" s="124"/>
      <c r="K172" s="124"/>
      <c r="L172" s="124"/>
      <c r="M172" s="124"/>
      <c r="N172" s="207">
        <v>0</v>
      </c>
      <c r="O172" s="207">
        <v>5693.8</v>
      </c>
      <c r="P172" s="124" t="s">
        <v>1312</v>
      </c>
    </row>
    <row r="173" spans="1:16" ht="63.75" hidden="1">
      <c r="A173" s="256" t="s">
        <v>619</v>
      </c>
      <c r="B173" s="124"/>
      <c r="C173" s="125" t="s">
        <v>713</v>
      </c>
      <c r="D173" s="119">
        <v>43111</v>
      </c>
      <c r="E173" s="120" t="s">
        <v>1421</v>
      </c>
      <c r="F173" s="120" t="s">
        <v>6</v>
      </c>
      <c r="G173" s="120">
        <v>639334</v>
      </c>
      <c r="H173" s="124"/>
      <c r="I173" s="128" t="s">
        <v>2236</v>
      </c>
      <c r="J173" s="124"/>
      <c r="K173" s="124"/>
      <c r="L173" s="124"/>
      <c r="M173" s="124"/>
      <c r="N173" s="207">
        <v>0</v>
      </c>
      <c r="O173" s="207">
        <v>25158.5</v>
      </c>
      <c r="P173" s="124" t="s">
        <v>1312</v>
      </c>
    </row>
    <row r="174" spans="1:16" ht="51" hidden="1">
      <c r="A174" s="256" t="s">
        <v>619</v>
      </c>
      <c r="B174" s="124"/>
      <c r="C174" s="125" t="s">
        <v>713</v>
      </c>
      <c r="D174" s="119">
        <v>43111</v>
      </c>
      <c r="E174" s="120" t="s">
        <v>1422</v>
      </c>
      <c r="F174" s="120" t="s">
        <v>6</v>
      </c>
      <c r="G174" s="120">
        <v>929440</v>
      </c>
      <c r="H174" s="124"/>
      <c r="I174" s="128" t="s">
        <v>2237</v>
      </c>
      <c r="J174" s="124"/>
      <c r="K174" s="124"/>
      <c r="L174" s="124"/>
      <c r="M174" s="124"/>
      <c r="N174" s="207">
        <v>0</v>
      </c>
      <c r="O174" s="207">
        <v>1098</v>
      </c>
      <c r="P174" s="124" t="s">
        <v>1312</v>
      </c>
    </row>
    <row r="175" spans="1:16" ht="51" hidden="1">
      <c r="A175" s="256" t="s">
        <v>619</v>
      </c>
      <c r="B175" s="124"/>
      <c r="C175" s="125" t="s">
        <v>713</v>
      </c>
      <c r="D175" s="119">
        <v>43111</v>
      </c>
      <c r="E175" s="120" t="s">
        <v>1423</v>
      </c>
      <c r="F175" s="120" t="s">
        <v>6</v>
      </c>
      <c r="G175" s="120">
        <v>929441</v>
      </c>
      <c r="H175" s="124"/>
      <c r="I175" s="128" t="s">
        <v>2238</v>
      </c>
      <c r="J175" s="124"/>
      <c r="K175" s="124"/>
      <c r="L175" s="124"/>
      <c r="M175" s="124"/>
      <c r="N175" s="207">
        <v>0</v>
      </c>
      <c r="O175" s="207">
        <v>1843</v>
      </c>
      <c r="P175" s="124" t="s">
        <v>1312</v>
      </c>
    </row>
    <row r="176" spans="1:16" ht="51">
      <c r="A176" s="256" t="s">
        <v>619</v>
      </c>
      <c r="B176" s="124"/>
      <c r="C176" s="125" t="s">
        <v>713</v>
      </c>
      <c r="D176" s="119">
        <v>43111</v>
      </c>
      <c r="E176" s="120" t="s">
        <v>2057</v>
      </c>
      <c r="F176" s="120" t="s">
        <v>3</v>
      </c>
      <c r="G176" s="120">
        <v>1587029</v>
      </c>
      <c r="H176" s="124"/>
      <c r="I176" s="128" t="s">
        <v>2734</v>
      </c>
      <c r="J176" s="124"/>
      <c r="K176" s="124"/>
      <c r="L176" s="124"/>
      <c r="M176" s="124"/>
      <c r="N176" s="207">
        <v>0</v>
      </c>
      <c r="O176" s="207">
        <v>200</v>
      </c>
      <c r="P176" s="124" t="s">
        <v>1312</v>
      </c>
    </row>
    <row r="177" spans="1:16" ht="51">
      <c r="A177" s="256" t="s">
        <v>619</v>
      </c>
      <c r="B177" s="124"/>
      <c r="C177" s="125" t="s">
        <v>713</v>
      </c>
      <c r="D177" s="119">
        <v>43111</v>
      </c>
      <c r="E177" s="120" t="s">
        <v>2058</v>
      </c>
      <c r="F177" s="120" t="s">
        <v>3</v>
      </c>
      <c r="G177" s="120">
        <v>1587058</v>
      </c>
      <c r="H177" s="124"/>
      <c r="I177" s="128" t="s">
        <v>2735</v>
      </c>
      <c r="J177" s="124"/>
      <c r="K177" s="124"/>
      <c r="L177" s="124"/>
      <c r="M177" s="124"/>
      <c r="N177" s="207">
        <v>0</v>
      </c>
      <c r="O177" s="207">
        <v>3551.73</v>
      </c>
      <c r="P177" s="124" t="s">
        <v>1312</v>
      </c>
    </row>
    <row r="178" spans="1:16" ht="51">
      <c r="A178" s="256" t="s">
        <v>619</v>
      </c>
      <c r="B178" s="124"/>
      <c r="C178" s="125" t="s">
        <v>713</v>
      </c>
      <c r="D178" s="119">
        <v>43111</v>
      </c>
      <c r="E178" s="120" t="s">
        <v>2059</v>
      </c>
      <c r="F178" s="120" t="s">
        <v>3</v>
      </c>
      <c r="G178" s="120">
        <v>1587062</v>
      </c>
      <c r="H178" s="124"/>
      <c r="I178" s="128" t="s">
        <v>2736</v>
      </c>
      <c r="J178" s="124"/>
      <c r="K178" s="124"/>
      <c r="L178" s="124"/>
      <c r="M178" s="124"/>
      <c r="N178" s="207">
        <v>0</v>
      </c>
      <c r="O178" s="207">
        <v>3551.73</v>
      </c>
      <c r="P178" s="124" t="s">
        <v>1312</v>
      </c>
    </row>
    <row r="179" spans="1:16" ht="51">
      <c r="A179" s="256" t="s">
        <v>619</v>
      </c>
      <c r="B179" s="124"/>
      <c r="C179" s="125" t="s">
        <v>713</v>
      </c>
      <c r="D179" s="119">
        <v>43111</v>
      </c>
      <c r="E179" s="120" t="s">
        <v>2060</v>
      </c>
      <c r="F179" s="120" t="s">
        <v>3</v>
      </c>
      <c r="G179" s="120">
        <v>1587065</v>
      </c>
      <c r="H179" s="124"/>
      <c r="I179" s="128" t="s">
        <v>2735</v>
      </c>
      <c r="J179" s="124"/>
      <c r="K179" s="124"/>
      <c r="L179" s="124"/>
      <c r="M179" s="124"/>
      <c r="N179" s="207">
        <v>0</v>
      </c>
      <c r="O179" s="207">
        <v>3551.73</v>
      </c>
      <c r="P179" s="124" t="s">
        <v>1312</v>
      </c>
    </row>
    <row r="180" spans="1:16" ht="51">
      <c r="A180" s="256">
        <v>86</v>
      </c>
      <c r="B180" s="124"/>
      <c r="C180" s="125" t="s">
        <v>710</v>
      </c>
      <c r="D180" s="119">
        <v>43111</v>
      </c>
      <c r="E180" s="120" t="s">
        <v>2061</v>
      </c>
      <c r="F180" s="120" t="s">
        <v>3</v>
      </c>
      <c r="G180" s="120">
        <v>1587066</v>
      </c>
      <c r="H180" s="124"/>
      <c r="I180" s="128" t="s">
        <v>2737</v>
      </c>
      <c r="J180" s="124"/>
      <c r="K180" s="124"/>
      <c r="L180" s="124"/>
      <c r="M180" s="124"/>
      <c r="N180" s="207">
        <v>0</v>
      </c>
      <c r="O180" s="207">
        <v>1600</v>
      </c>
      <c r="P180" s="124" t="s">
        <v>1312</v>
      </c>
    </row>
    <row r="181" spans="1:16" ht="51">
      <c r="A181" s="256">
        <v>20</v>
      </c>
      <c r="B181" s="124"/>
      <c r="C181" s="125" t="s">
        <v>693</v>
      </c>
      <c r="D181" s="119">
        <v>43111</v>
      </c>
      <c r="E181" s="120" t="s">
        <v>2062</v>
      </c>
      <c r="F181" s="120" t="s">
        <v>3</v>
      </c>
      <c r="G181" s="120">
        <v>1587112</v>
      </c>
      <c r="H181" s="124"/>
      <c r="I181" s="128" t="s">
        <v>2738</v>
      </c>
      <c r="J181" s="124"/>
      <c r="K181" s="124"/>
      <c r="L181" s="124"/>
      <c r="M181" s="124"/>
      <c r="N181" s="207">
        <v>0</v>
      </c>
      <c r="O181" s="207">
        <v>5520</v>
      </c>
      <c r="P181" s="124" t="s">
        <v>1312</v>
      </c>
    </row>
    <row r="182" spans="1:16" ht="51">
      <c r="A182" s="256" t="s">
        <v>619</v>
      </c>
      <c r="B182" s="124"/>
      <c r="C182" s="125" t="s">
        <v>713</v>
      </c>
      <c r="D182" s="119">
        <v>43111</v>
      </c>
      <c r="E182" s="120" t="s">
        <v>2063</v>
      </c>
      <c r="F182" s="120" t="s">
        <v>3</v>
      </c>
      <c r="G182" s="120">
        <v>1587121</v>
      </c>
      <c r="H182" s="124"/>
      <c r="I182" s="128" t="s">
        <v>2739</v>
      </c>
      <c r="J182" s="124"/>
      <c r="K182" s="124"/>
      <c r="L182" s="124"/>
      <c r="M182" s="124"/>
      <c r="N182" s="207">
        <v>0</v>
      </c>
      <c r="O182" s="207">
        <v>50</v>
      </c>
      <c r="P182" s="124" t="s">
        <v>1312</v>
      </c>
    </row>
    <row r="183" spans="1:16" ht="51">
      <c r="A183" s="256" t="s">
        <v>619</v>
      </c>
      <c r="B183" s="124"/>
      <c r="C183" s="125" t="s">
        <v>713</v>
      </c>
      <c r="D183" s="119">
        <v>43111</v>
      </c>
      <c r="E183" s="120" t="s">
        <v>2064</v>
      </c>
      <c r="F183" s="120" t="s">
        <v>3</v>
      </c>
      <c r="G183" s="120">
        <v>1587124</v>
      </c>
      <c r="H183" s="124"/>
      <c r="I183" s="128" t="s">
        <v>2739</v>
      </c>
      <c r="J183" s="124"/>
      <c r="K183" s="124"/>
      <c r="L183" s="124"/>
      <c r="M183" s="124"/>
      <c r="N183" s="207">
        <v>0</v>
      </c>
      <c r="O183" s="207">
        <v>300</v>
      </c>
      <c r="P183" s="124" t="s">
        <v>1312</v>
      </c>
    </row>
    <row r="184" spans="1:16" ht="38.25">
      <c r="A184" s="256">
        <v>291</v>
      </c>
      <c r="B184" s="124"/>
      <c r="C184" s="125" t="s">
        <v>794</v>
      </c>
      <c r="D184" s="119">
        <v>43111</v>
      </c>
      <c r="E184" s="120" t="s">
        <v>2065</v>
      </c>
      <c r="F184" s="120" t="s">
        <v>3</v>
      </c>
      <c r="G184" s="120">
        <v>1587125</v>
      </c>
      <c r="H184" s="124"/>
      <c r="I184" s="128" t="s">
        <v>2740</v>
      </c>
      <c r="J184" s="124"/>
      <c r="K184" s="124"/>
      <c r="L184" s="124"/>
      <c r="M184" s="124"/>
      <c r="N184" s="207">
        <v>0</v>
      </c>
      <c r="O184" s="207">
        <v>24</v>
      </c>
      <c r="P184" s="124" t="s">
        <v>1312</v>
      </c>
    </row>
    <row r="185" spans="1:16" ht="51">
      <c r="A185" s="256" t="s">
        <v>619</v>
      </c>
      <c r="B185" s="124"/>
      <c r="C185" s="125" t="s">
        <v>713</v>
      </c>
      <c r="D185" s="119">
        <v>43111</v>
      </c>
      <c r="E185" s="120" t="s">
        <v>2066</v>
      </c>
      <c r="F185" s="120" t="s">
        <v>3</v>
      </c>
      <c r="G185" s="120">
        <v>1587219</v>
      </c>
      <c r="H185" s="124"/>
      <c r="I185" s="128" t="s">
        <v>2741</v>
      </c>
      <c r="J185" s="124"/>
      <c r="K185" s="124"/>
      <c r="L185" s="124"/>
      <c r="M185" s="124"/>
      <c r="N185" s="207">
        <v>0</v>
      </c>
      <c r="O185" s="207">
        <v>3611.89</v>
      </c>
      <c r="P185" s="124" t="s">
        <v>1312</v>
      </c>
    </row>
    <row r="186" spans="1:16" ht="63.75" hidden="1">
      <c r="A186" s="256" t="s">
        <v>619</v>
      </c>
      <c r="B186" s="124"/>
      <c r="C186" s="125" t="s">
        <v>713</v>
      </c>
      <c r="D186" s="119">
        <v>43112</v>
      </c>
      <c r="E186" s="120" t="s">
        <v>1424</v>
      </c>
      <c r="F186" s="120" t="s">
        <v>6</v>
      </c>
      <c r="G186" s="120">
        <v>640974</v>
      </c>
      <c r="H186" s="124"/>
      <c r="I186" s="128" t="s">
        <v>2239</v>
      </c>
      <c r="J186" s="124"/>
      <c r="K186" s="124"/>
      <c r="L186" s="124"/>
      <c r="M186" s="124"/>
      <c r="N186" s="207">
        <v>0</v>
      </c>
      <c r="O186" s="207">
        <v>11206.63</v>
      </c>
      <c r="P186" s="124" t="s">
        <v>1312</v>
      </c>
    </row>
    <row r="187" spans="1:16" ht="51" hidden="1">
      <c r="A187" s="256" t="s">
        <v>619</v>
      </c>
      <c r="B187" s="124"/>
      <c r="C187" s="125" t="s">
        <v>713</v>
      </c>
      <c r="D187" s="119">
        <v>43112</v>
      </c>
      <c r="E187" s="120" t="s">
        <v>1425</v>
      </c>
      <c r="F187" s="120" t="s">
        <v>6</v>
      </c>
      <c r="G187" s="120">
        <v>929849</v>
      </c>
      <c r="H187" s="124"/>
      <c r="I187" s="128" t="s">
        <v>2240</v>
      </c>
      <c r="J187" s="124"/>
      <c r="K187" s="124"/>
      <c r="L187" s="124"/>
      <c r="M187" s="124"/>
      <c r="N187" s="207">
        <v>0</v>
      </c>
      <c r="O187" s="207">
        <v>540.9</v>
      </c>
      <c r="P187" s="124" t="s">
        <v>1312</v>
      </c>
    </row>
    <row r="188" spans="1:16" ht="51" hidden="1">
      <c r="A188" s="256" t="s">
        <v>619</v>
      </c>
      <c r="B188" s="124"/>
      <c r="C188" s="125" t="s">
        <v>713</v>
      </c>
      <c r="D188" s="119">
        <v>43112</v>
      </c>
      <c r="E188" s="120" t="s">
        <v>1426</v>
      </c>
      <c r="F188" s="120" t="s">
        <v>6</v>
      </c>
      <c r="G188" s="120">
        <v>929852</v>
      </c>
      <c r="H188" s="124"/>
      <c r="I188" s="128" t="s">
        <v>2241</v>
      </c>
      <c r="J188" s="124"/>
      <c r="K188" s="124"/>
      <c r="L188" s="124"/>
      <c r="M188" s="124"/>
      <c r="N188" s="207">
        <v>0</v>
      </c>
      <c r="O188" s="207">
        <v>8753.1200000000008</v>
      </c>
      <c r="P188" s="124" t="s">
        <v>1312</v>
      </c>
    </row>
    <row r="189" spans="1:16" ht="51">
      <c r="A189" s="256" t="s">
        <v>619</v>
      </c>
      <c r="B189" s="124"/>
      <c r="C189" s="125" t="s">
        <v>713</v>
      </c>
      <c r="D189" s="119">
        <v>43112</v>
      </c>
      <c r="E189" s="120" t="s">
        <v>2067</v>
      </c>
      <c r="F189" s="120" t="s">
        <v>3</v>
      </c>
      <c r="G189" s="120">
        <v>1587404</v>
      </c>
      <c r="H189" s="124"/>
      <c r="I189" s="128" t="s">
        <v>2742</v>
      </c>
      <c r="J189" s="124"/>
      <c r="K189" s="124"/>
      <c r="L189" s="124"/>
      <c r="M189" s="124"/>
      <c r="N189" s="207">
        <v>0</v>
      </c>
      <c r="O189" s="207">
        <v>2036.52</v>
      </c>
      <c r="P189" s="124" t="s">
        <v>1312</v>
      </c>
    </row>
    <row r="190" spans="1:16" ht="51">
      <c r="A190" s="256" t="s">
        <v>619</v>
      </c>
      <c r="B190" s="124"/>
      <c r="C190" s="125" t="s">
        <v>713</v>
      </c>
      <c r="D190" s="119">
        <v>43112</v>
      </c>
      <c r="E190" s="120" t="s">
        <v>2068</v>
      </c>
      <c r="F190" s="120" t="s">
        <v>3</v>
      </c>
      <c r="G190" s="120">
        <v>1587423</v>
      </c>
      <c r="H190" s="124"/>
      <c r="I190" s="128" t="s">
        <v>2743</v>
      </c>
      <c r="J190" s="124"/>
      <c r="K190" s="124"/>
      <c r="L190" s="124"/>
      <c r="M190" s="124"/>
      <c r="N190" s="207">
        <v>0</v>
      </c>
      <c r="O190" s="207">
        <v>11287.6</v>
      </c>
      <c r="P190" s="124" t="s">
        <v>1312</v>
      </c>
    </row>
    <row r="191" spans="1:16" ht="51">
      <c r="A191" s="256">
        <v>132</v>
      </c>
      <c r="B191" s="124"/>
      <c r="C191" s="125" t="s">
        <v>728</v>
      </c>
      <c r="D191" s="119">
        <v>43112</v>
      </c>
      <c r="E191" s="120" t="s">
        <v>2069</v>
      </c>
      <c r="F191" s="120" t="s">
        <v>3</v>
      </c>
      <c r="G191" s="120">
        <v>1587428</v>
      </c>
      <c r="H191" s="124"/>
      <c r="I191" s="128" t="s">
        <v>2744</v>
      </c>
      <c r="J191" s="124"/>
      <c r="K191" s="124"/>
      <c r="L191" s="124"/>
      <c r="M191" s="124"/>
      <c r="N191" s="207">
        <v>0</v>
      </c>
      <c r="O191" s="207">
        <v>2056</v>
      </c>
      <c r="P191" s="124" t="s">
        <v>1312</v>
      </c>
    </row>
    <row r="192" spans="1:16" ht="51">
      <c r="A192" s="256" t="s">
        <v>619</v>
      </c>
      <c r="B192" s="124"/>
      <c r="C192" s="125" t="s">
        <v>713</v>
      </c>
      <c r="D192" s="119">
        <v>43112</v>
      </c>
      <c r="E192" s="120" t="s">
        <v>2070</v>
      </c>
      <c r="F192" s="120" t="s">
        <v>3</v>
      </c>
      <c r="G192" s="120">
        <v>1587456</v>
      </c>
      <c r="H192" s="124"/>
      <c r="I192" s="128" t="s">
        <v>2745</v>
      </c>
      <c r="J192" s="124"/>
      <c r="K192" s="124"/>
      <c r="L192" s="124"/>
      <c r="M192" s="124"/>
      <c r="N192" s="207">
        <v>0</v>
      </c>
      <c r="O192" s="207">
        <v>742</v>
      </c>
      <c r="P192" s="124" t="s">
        <v>1312</v>
      </c>
    </row>
    <row r="193" spans="1:16" ht="51">
      <c r="A193" s="256" t="s">
        <v>619</v>
      </c>
      <c r="B193" s="124"/>
      <c r="C193" s="125" t="s">
        <v>713</v>
      </c>
      <c r="D193" s="119">
        <v>43112</v>
      </c>
      <c r="E193" s="120" t="s">
        <v>2071</v>
      </c>
      <c r="F193" s="120" t="s">
        <v>3</v>
      </c>
      <c r="G193" s="120">
        <v>1587508</v>
      </c>
      <c r="H193" s="124"/>
      <c r="I193" s="128" t="s">
        <v>2746</v>
      </c>
      <c r="J193" s="124"/>
      <c r="K193" s="124"/>
      <c r="L193" s="124"/>
      <c r="M193" s="124"/>
      <c r="N193" s="207">
        <v>0</v>
      </c>
      <c r="O193" s="207">
        <v>238.16</v>
      </c>
      <c r="P193" s="124" t="s">
        <v>1312</v>
      </c>
    </row>
    <row r="194" spans="1:16" ht="51">
      <c r="A194" s="256" t="s">
        <v>619</v>
      </c>
      <c r="B194" s="124"/>
      <c r="C194" s="125" t="s">
        <v>713</v>
      </c>
      <c r="D194" s="119">
        <v>43112</v>
      </c>
      <c r="E194" s="120" t="s">
        <v>2072</v>
      </c>
      <c r="F194" s="120" t="s">
        <v>3</v>
      </c>
      <c r="G194" s="120">
        <v>1587521</v>
      </c>
      <c r="H194" s="124"/>
      <c r="I194" s="128" t="s">
        <v>2747</v>
      </c>
      <c r="J194" s="124"/>
      <c r="K194" s="124"/>
      <c r="L194" s="124"/>
      <c r="M194" s="124"/>
      <c r="N194" s="207">
        <v>0</v>
      </c>
      <c r="O194" s="207">
        <v>932.11</v>
      </c>
      <c r="P194" s="124" t="s">
        <v>1312</v>
      </c>
    </row>
    <row r="195" spans="1:16" ht="51">
      <c r="A195" s="256" t="s">
        <v>619</v>
      </c>
      <c r="B195" s="124"/>
      <c r="C195" s="125" t="s">
        <v>713</v>
      </c>
      <c r="D195" s="119">
        <v>43112</v>
      </c>
      <c r="E195" s="120" t="s">
        <v>2073</v>
      </c>
      <c r="F195" s="120" t="s">
        <v>3</v>
      </c>
      <c r="G195" s="120">
        <v>1587539</v>
      </c>
      <c r="H195" s="124"/>
      <c r="I195" s="128" t="s">
        <v>2748</v>
      </c>
      <c r="J195" s="124"/>
      <c r="K195" s="124"/>
      <c r="L195" s="124"/>
      <c r="M195" s="124"/>
      <c r="N195" s="207">
        <v>0</v>
      </c>
      <c r="O195" s="207">
        <v>1106</v>
      </c>
      <c r="P195" s="124" t="s">
        <v>1312</v>
      </c>
    </row>
    <row r="196" spans="1:16" ht="51">
      <c r="A196" s="256" t="s">
        <v>619</v>
      </c>
      <c r="B196" s="124"/>
      <c r="C196" s="125" t="s">
        <v>713</v>
      </c>
      <c r="D196" s="119">
        <v>43112</v>
      </c>
      <c r="E196" s="120" t="s">
        <v>2074</v>
      </c>
      <c r="F196" s="120" t="s">
        <v>3</v>
      </c>
      <c r="G196" s="120">
        <v>1587551</v>
      </c>
      <c r="H196" s="124"/>
      <c r="I196" s="128" t="s">
        <v>2749</v>
      </c>
      <c r="J196" s="124"/>
      <c r="K196" s="124"/>
      <c r="L196" s="124"/>
      <c r="M196" s="124"/>
      <c r="N196" s="207">
        <v>0</v>
      </c>
      <c r="O196" s="207">
        <v>1000</v>
      </c>
      <c r="P196" s="124" t="s">
        <v>1312</v>
      </c>
    </row>
    <row r="197" spans="1:16" ht="51">
      <c r="A197" s="256" t="s">
        <v>619</v>
      </c>
      <c r="B197" s="124"/>
      <c r="C197" s="125" t="s">
        <v>713</v>
      </c>
      <c r="D197" s="119">
        <v>43112</v>
      </c>
      <c r="E197" s="120" t="s">
        <v>2075</v>
      </c>
      <c r="F197" s="120" t="s">
        <v>3</v>
      </c>
      <c r="G197" s="120">
        <v>1587556</v>
      </c>
      <c r="H197" s="124"/>
      <c r="I197" s="128" t="s">
        <v>2750</v>
      </c>
      <c r="J197" s="124"/>
      <c r="K197" s="124"/>
      <c r="L197" s="124"/>
      <c r="M197" s="124"/>
      <c r="N197" s="207">
        <v>0</v>
      </c>
      <c r="O197" s="207">
        <v>1028.74</v>
      </c>
      <c r="P197" s="124" t="s">
        <v>1312</v>
      </c>
    </row>
    <row r="198" spans="1:16" ht="51">
      <c r="A198" s="256" t="s">
        <v>619</v>
      </c>
      <c r="B198" s="124"/>
      <c r="C198" s="125" t="s">
        <v>713</v>
      </c>
      <c r="D198" s="119">
        <v>43112</v>
      </c>
      <c r="E198" s="120" t="s">
        <v>2076</v>
      </c>
      <c r="F198" s="120" t="s">
        <v>3</v>
      </c>
      <c r="G198" s="120">
        <v>1587597</v>
      </c>
      <c r="H198" s="124"/>
      <c r="I198" s="128" t="s">
        <v>2751</v>
      </c>
      <c r="J198" s="124"/>
      <c r="K198" s="124"/>
      <c r="L198" s="124"/>
      <c r="M198" s="124"/>
      <c r="N198" s="207">
        <v>0</v>
      </c>
      <c r="O198" s="207">
        <v>0.53</v>
      </c>
      <c r="P198" s="124" t="s">
        <v>1312</v>
      </c>
    </row>
    <row r="199" spans="1:16" ht="51">
      <c r="A199" s="256" t="s">
        <v>619</v>
      </c>
      <c r="B199" s="124"/>
      <c r="C199" s="125" t="s">
        <v>713</v>
      </c>
      <c r="D199" s="119">
        <v>43112</v>
      </c>
      <c r="E199" s="120" t="s">
        <v>2077</v>
      </c>
      <c r="F199" s="120" t="s">
        <v>3</v>
      </c>
      <c r="G199" s="120">
        <v>1587599</v>
      </c>
      <c r="H199" s="124"/>
      <c r="I199" s="128" t="s">
        <v>2752</v>
      </c>
      <c r="J199" s="124"/>
      <c r="K199" s="124"/>
      <c r="L199" s="124"/>
      <c r="M199" s="124"/>
      <c r="N199" s="207">
        <v>0</v>
      </c>
      <c r="O199" s="207">
        <v>3044.67</v>
      </c>
      <c r="P199" s="124" t="s">
        <v>1312</v>
      </c>
    </row>
    <row r="200" spans="1:16" ht="89.25" hidden="1">
      <c r="A200" s="256">
        <v>378</v>
      </c>
      <c r="B200" s="124"/>
      <c r="C200" s="125" t="s">
        <v>1274</v>
      </c>
      <c r="D200" s="119">
        <v>43115</v>
      </c>
      <c r="E200" s="120" t="s">
        <v>1427</v>
      </c>
      <c r="F200" s="120" t="s">
        <v>11</v>
      </c>
      <c r="G200" s="120">
        <v>911112</v>
      </c>
      <c r="H200" s="124"/>
      <c r="I200" s="128" t="s">
        <v>2242</v>
      </c>
      <c r="J200" s="124"/>
      <c r="K200" s="124"/>
      <c r="L200" s="124"/>
      <c r="M200" s="124"/>
      <c r="N200" s="207">
        <v>50</v>
      </c>
      <c r="O200" s="207">
        <v>0</v>
      </c>
      <c r="P200" s="124" t="s">
        <v>1312</v>
      </c>
    </row>
    <row r="201" spans="1:16" ht="51">
      <c r="A201" s="256">
        <v>291</v>
      </c>
      <c r="B201" s="124"/>
      <c r="C201" s="125" t="s">
        <v>794</v>
      </c>
      <c r="D201" s="119">
        <v>43115</v>
      </c>
      <c r="E201" s="120" t="s">
        <v>2078</v>
      </c>
      <c r="F201" s="120" t="s">
        <v>3</v>
      </c>
      <c r="G201" s="120">
        <v>1587798</v>
      </c>
      <c r="H201" s="124"/>
      <c r="I201" s="128" t="s">
        <v>2753</v>
      </c>
      <c r="J201" s="124"/>
      <c r="K201" s="124"/>
      <c r="L201" s="124"/>
      <c r="M201" s="124"/>
      <c r="N201" s="207">
        <v>0</v>
      </c>
      <c r="O201" s="207">
        <v>2257699.9500000002</v>
      </c>
      <c r="P201" s="124" t="s">
        <v>1312</v>
      </c>
    </row>
    <row r="202" spans="1:16" ht="63.75">
      <c r="A202" s="256">
        <v>291</v>
      </c>
      <c r="B202" s="124"/>
      <c r="C202" s="125" t="s">
        <v>794</v>
      </c>
      <c r="D202" s="119">
        <v>43115</v>
      </c>
      <c r="E202" s="120" t="s">
        <v>2079</v>
      </c>
      <c r="F202" s="120" t="s">
        <v>3</v>
      </c>
      <c r="G202" s="120">
        <v>1587839</v>
      </c>
      <c r="H202" s="124"/>
      <c r="I202" s="128" t="s">
        <v>2754</v>
      </c>
      <c r="J202" s="124"/>
      <c r="K202" s="124"/>
      <c r="L202" s="124"/>
      <c r="M202" s="124"/>
      <c r="N202" s="207">
        <v>0</v>
      </c>
      <c r="O202" s="207">
        <v>348000</v>
      </c>
      <c r="P202" s="124" t="s">
        <v>1312</v>
      </c>
    </row>
    <row r="203" spans="1:16" ht="51">
      <c r="A203" s="256" t="s">
        <v>619</v>
      </c>
      <c r="B203" s="124"/>
      <c r="C203" s="125" t="s">
        <v>713</v>
      </c>
      <c r="D203" s="119">
        <v>43115</v>
      </c>
      <c r="E203" s="120" t="s">
        <v>2080</v>
      </c>
      <c r="F203" s="120" t="s">
        <v>3</v>
      </c>
      <c r="G203" s="120">
        <v>1587861</v>
      </c>
      <c r="H203" s="124"/>
      <c r="I203" s="128" t="s">
        <v>2755</v>
      </c>
      <c r="J203" s="124"/>
      <c r="K203" s="124"/>
      <c r="L203" s="124"/>
      <c r="M203" s="124"/>
      <c r="N203" s="207">
        <v>0</v>
      </c>
      <c r="O203" s="207">
        <v>333</v>
      </c>
      <c r="P203" s="124" t="s">
        <v>1312</v>
      </c>
    </row>
    <row r="204" spans="1:16" ht="51">
      <c r="A204" s="256" t="s">
        <v>619</v>
      </c>
      <c r="B204" s="124"/>
      <c r="C204" s="125" t="s">
        <v>713</v>
      </c>
      <c r="D204" s="119">
        <v>43115</v>
      </c>
      <c r="E204" s="120" t="s">
        <v>2081</v>
      </c>
      <c r="F204" s="120" t="s">
        <v>3</v>
      </c>
      <c r="G204" s="120">
        <v>1587865</v>
      </c>
      <c r="H204" s="124"/>
      <c r="I204" s="128" t="s">
        <v>2756</v>
      </c>
      <c r="J204" s="124"/>
      <c r="K204" s="124"/>
      <c r="L204" s="124"/>
      <c r="M204" s="124"/>
      <c r="N204" s="207">
        <v>0</v>
      </c>
      <c r="O204" s="207">
        <v>30</v>
      </c>
      <c r="P204" s="124" t="s">
        <v>1312</v>
      </c>
    </row>
    <row r="205" spans="1:16" ht="38.25">
      <c r="A205" s="256">
        <v>130</v>
      </c>
      <c r="B205" s="124"/>
      <c r="C205" s="125" t="s">
        <v>727</v>
      </c>
      <c r="D205" s="119">
        <v>43115</v>
      </c>
      <c r="E205" s="120" t="s">
        <v>2082</v>
      </c>
      <c r="F205" s="120" t="s">
        <v>3</v>
      </c>
      <c r="G205" s="120">
        <v>1587873</v>
      </c>
      <c r="H205" s="124"/>
      <c r="I205" s="128" t="s">
        <v>1381</v>
      </c>
      <c r="J205" s="124"/>
      <c r="K205" s="124"/>
      <c r="L205" s="124"/>
      <c r="M205" s="124"/>
      <c r="N205" s="207">
        <v>0</v>
      </c>
      <c r="O205" s="207">
        <v>16</v>
      </c>
      <c r="P205" s="124" t="s">
        <v>1312</v>
      </c>
    </row>
    <row r="206" spans="1:16" ht="51">
      <c r="A206" s="256" t="s">
        <v>619</v>
      </c>
      <c r="B206" s="124"/>
      <c r="C206" s="125" t="s">
        <v>713</v>
      </c>
      <c r="D206" s="119">
        <v>43115</v>
      </c>
      <c r="E206" s="120" t="s">
        <v>2083</v>
      </c>
      <c r="F206" s="120" t="s">
        <v>3</v>
      </c>
      <c r="G206" s="120">
        <v>1587878</v>
      </c>
      <c r="H206" s="124"/>
      <c r="I206" s="128" t="s">
        <v>2757</v>
      </c>
      <c r="J206" s="124"/>
      <c r="K206" s="124"/>
      <c r="L206" s="124"/>
      <c r="M206" s="124"/>
      <c r="N206" s="207">
        <v>0</v>
      </c>
      <c r="O206" s="207">
        <v>522.08000000000004</v>
      </c>
      <c r="P206" s="124" t="s">
        <v>1312</v>
      </c>
    </row>
    <row r="207" spans="1:16" ht="63.75">
      <c r="A207" s="256">
        <v>20</v>
      </c>
      <c r="B207" s="124"/>
      <c r="C207" s="125" t="s">
        <v>693</v>
      </c>
      <c r="D207" s="119">
        <v>43115</v>
      </c>
      <c r="E207" s="120" t="s">
        <v>2084</v>
      </c>
      <c r="F207" s="120" t="s">
        <v>3</v>
      </c>
      <c r="G207" s="120">
        <v>1587924</v>
      </c>
      <c r="H207" s="124"/>
      <c r="I207" s="128" t="s">
        <v>2758</v>
      </c>
      <c r="J207" s="124"/>
      <c r="K207" s="124"/>
      <c r="L207" s="124"/>
      <c r="M207" s="124"/>
      <c r="N207" s="207">
        <v>0</v>
      </c>
      <c r="O207" s="207">
        <v>883.2</v>
      </c>
      <c r="P207" s="124" t="s">
        <v>1312</v>
      </c>
    </row>
    <row r="208" spans="1:16" ht="51">
      <c r="A208" s="256" t="s">
        <v>619</v>
      </c>
      <c r="B208" s="124"/>
      <c r="C208" s="125" t="s">
        <v>713</v>
      </c>
      <c r="D208" s="119">
        <v>43115</v>
      </c>
      <c r="E208" s="120" t="s">
        <v>2085</v>
      </c>
      <c r="F208" s="120" t="s">
        <v>3</v>
      </c>
      <c r="G208" s="120">
        <v>1587931</v>
      </c>
      <c r="H208" s="124"/>
      <c r="I208" s="128" t="s">
        <v>2759</v>
      </c>
      <c r="J208" s="124"/>
      <c r="K208" s="124"/>
      <c r="L208" s="124"/>
      <c r="M208" s="124"/>
      <c r="N208" s="207">
        <v>0</v>
      </c>
      <c r="O208" s="207">
        <v>281.97000000000003</v>
      </c>
      <c r="P208" s="124" t="s">
        <v>1312</v>
      </c>
    </row>
    <row r="209" spans="1:16" ht="51">
      <c r="A209" s="256">
        <v>20</v>
      </c>
      <c r="B209" s="124"/>
      <c r="C209" s="125" t="s">
        <v>693</v>
      </c>
      <c r="D209" s="119">
        <v>43115</v>
      </c>
      <c r="E209" s="120" t="s">
        <v>2086</v>
      </c>
      <c r="F209" s="120" t="s">
        <v>3</v>
      </c>
      <c r="G209" s="120">
        <v>1588022</v>
      </c>
      <c r="H209" s="124"/>
      <c r="I209" s="128" t="s">
        <v>2760</v>
      </c>
      <c r="J209" s="124"/>
      <c r="K209" s="124"/>
      <c r="L209" s="124"/>
      <c r="M209" s="124"/>
      <c r="N209" s="207">
        <v>0</v>
      </c>
      <c r="O209" s="207">
        <v>778</v>
      </c>
      <c r="P209" s="124" t="s">
        <v>1312</v>
      </c>
    </row>
    <row r="210" spans="1:16" ht="51">
      <c r="A210" s="256">
        <v>20</v>
      </c>
      <c r="B210" s="124"/>
      <c r="C210" s="125" t="s">
        <v>693</v>
      </c>
      <c r="D210" s="119">
        <v>43115</v>
      </c>
      <c r="E210" s="120" t="s">
        <v>2087</v>
      </c>
      <c r="F210" s="120" t="s">
        <v>3</v>
      </c>
      <c r="G210" s="120">
        <v>1588025</v>
      </c>
      <c r="H210" s="124"/>
      <c r="I210" s="128" t="s">
        <v>2761</v>
      </c>
      <c r="J210" s="124"/>
      <c r="K210" s="124"/>
      <c r="L210" s="124"/>
      <c r="M210" s="124"/>
      <c r="N210" s="207">
        <v>0</v>
      </c>
      <c r="O210" s="207">
        <v>6882</v>
      </c>
      <c r="P210" s="124" t="s">
        <v>1312</v>
      </c>
    </row>
    <row r="211" spans="1:16" ht="51" hidden="1">
      <c r="A211" s="256" t="s">
        <v>619</v>
      </c>
      <c r="B211" s="124"/>
      <c r="C211" s="125" t="s">
        <v>713</v>
      </c>
      <c r="D211" s="119">
        <v>43116</v>
      </c>
      <c r="E211" s="120" t="s">
        <v>1428</v>
      </c>
      <c r="F211" s="120" t="s">
        <v>6</v>
      </c>
      <c r="G211" s="120">
        <v>643080</v>
      </c>
      <c r="H211" s="124"/>
      <c r="I211" s="128" t="s">
        <v>2243</v>
      </c>
      <c r="J211" s="124"/>
      <c r="K211" s="124"/>
      <c r="L211" s="124"/>
      <c r="M211" s="124"/>
      <c r="N211" s="207">
        <v>0</v>
      </c>
      <c r="O211" s="207">
        <v>5724.88</v>
      </c>
      <c r="P211" s="124" t="s">
        <v>1312</v>
      </c>
    </row>
    <row r="212" spans="1:16" ht="51" hidden="1">
      <c r="A212" s="256" t="s">
        <v>619</v>
      </c>
      <c r="B212" s="124"/>
      <c r="C212" s="125" t="s">
        <v>713</v>
      </c>
      <c r="D212" s="119">
        <v>43116</v>
      </c>
      <c r="E212" s="120" t="s">
        <v>1429</v>
      </c>
      <c r="F212" s="120" t="s">
        <v>6</v>
      </c>
      <c r="G212" s="120">
        <v>643082</v>
      </c>
      <c r="H212" s="124"/>
      <c r="I212" s="128" t="s">
        <v>2244</v>
      </c>
      <c r="J212" s="124"/>
      <c r="K212" s="124"/>
      <c r="L212" s="124"/>
      <c r="M212" s="124"/>
      <c r="N212" s="207">
        <v>0</v>
      </c>
      <c r="O212" s="207">
        <v>26303.09</v>
      </c>
      <c r="P212" s="124" t="s">
        <v>1312</v>
      </c>
    </row>
    <row r="213" spans="1:16" ht="51" hidden="1">
      <c r="A213" s="256" t="s">
        <v>619</v>
      </c>
      <c r="B213" s="124"/>
      <c r="C213" s="125" t="s">
        <v>713</v>
      </c>
      <c r="D213" s="119">
        <v>43116</v>
      </c>
      <c r="E213" s="120" t="s">
        <v>1430</v>
      </c>
      <c r="F213" s="120" t="s">
        <v>6</v>
      </c>
      <c r="G213" s="120">
        <v>931089</v>
      </c>
      <c r="H213" s="124"/>
      <c r="I213" s="128" t="s">
        <v>2245</v>
      </c>
      <c r="J213" s="124"/>
      <c r="K213" s="124"/>
      <c r="L213" s="124"/>
      <c r="M213" s="124"/>
      <c r="N213" s="207">
        <v>0</v>
      </c>
      <c r="O213" s="207">
        <v>11166.81</v>
      </c>
      <c r="P213" s="124" t="s">
        <v>1312</v>
      </c>
    </row>
    <row r="214" spans="1:16" ht="51">
      <c r="A214" s="256">
        <v>253</v>
      </c>
      <c r="B214" s="124"/>
      <c r="C214" s="125" t="s">
        <v>778</v>
      </c>
      <c r="D214" s="119">
        <v>43116</v>
      </c>
      <c r="E214" s="120" t="s">
        <v>2088</v>
      </c>
      <c r="F214" s="120" t="s">
        <v>3</v>
      </c>
      <c r="G214" s="120">
        <v>1588265</v>
      </c>
      <c r="H214" s="124"/>
      <c r="I214" s="128" t="s">
        <v>2762</v>
      </c>
      <c r="J214" s="124"/>
      <c r="K214" s="124"/>
      <c r="L214" s="124"/>
      <c r="M214" s="124"/>
      <c r="N214" s="207">
        <v>0</v>
      </c>
      <c r="O214" s="207">
        <v>816.35</v>
      </c>
      <c r="P214" s="124" t="s">
        <v>1312</v>
      </c>
    </row>
    <row r="215" spans="1:16" ht="51">
      <c r="A215" s="256">
        <v>253</v>
      </c>
      <c r="B215" s="124"/>
      <c r="C215" s="125" t="s">
        <v>778</v>
      </c>
      <c r="D215" s="119">
        <v>43116</v>
      </c>
      <c r="E215" s="120" t="s">
        <v>2089</v>
      </c>
      <c r="F215" s="120" t="s">
        <v>3</v>
      </c>
      <c r="G215" s="120">
        <v>1588269</v>
      </c>
      <c r="H215" s="124"/>
      <c r="I215" s="128" t="s">
        <v>2763</v>
      </c>
      <c r="J215" s="124"/>
      <c r="K215" s="124"/>
      <c r="L215" s="124"/>
      <c r="M215" s="124"/>
      <c r="N215" s="207">
        <v>0</v>
      </c>
      <c r="O215" s="207">
        <v>1448.64</v>
      </c>
      <c r="P215" s="124" t="s">
        <v>1312</v>
      </c>
    </row>
    <row r="216" spans="1:16" ht="51">
      <c r="A216" s="256" t="s">
        <v>619</v>
      </c>
      <c r="B216" s="124"/>
      <c r="C216" s="125" t="s">
        <v>713</v>
      </c>
      <c r="D216" s="119">
        <v>43116</v>
      </c>
      <c r="E216" s="120" t="s">
        <v>2090</v>
      </c>
      <c r="F216" s="120" t="s">
        <v>3</v>
      </c>
      <c r="G216" s="120">
        <v>1588270</v>
      </c>
      <c r="H216" s="124"/>
      <c r="I216" s="128" t="s">
        <v>2764</v>
      </c>
      <c r="J216" s="124"/>
      <c r="K216" s="124"/>
      <c r="L216" s="124"/>
      <c r="M216" s="124"/>
      <c r="N216" s="207">
        <v>0</v>
      </c>
      <c r="O216" s="207">
        <v>5664</v>
      </c>
      <c r="P216" s="124" t="s">
        <v>1312</v>
      </c>
    </row>
    <row r="217" spans="1:16" ht="51">
      <c r="A217" s="256" t="s">
        <v>619</v>
      </c>
      <c r="B217" s="124"/>
      <c r="C217" s="125" t="s">
        <v>713</v>
      </c>
      <c r="D217" s="119">
        <v>43116</v>
      </c>
      <c r="E217" s="120" t="s">
        <v>2091</v>
      </c>
      <c r="F217" s="120" t="s">
        <v>3</v>
      </c>
      <c r="G217" s="120">
        <v>1588210</v>
      </c>
      <c r="H217" s="124"/>
      <c r="I217" s="128" t="s">
        <v>2765</v>
      </c>
      <c r="J217" s="124"/>
      <c r="K217" s="124"/>
      <c r="L217" s="124"/>
      <c r="M217" s="124"/>
      <c r="N217" s="207">
        <v>0</v>
      </c>
      <c r="O217" s="207">
        <v>1065.94</v>
      </c>
      <c r="P217" s="124" t="s">
        <v>1312</v>
      </c>
    </row>
    <row r="218" spans="1:16" ht="38.25">
      <c r="A218" s="256">
        <v>20</v>
      </c>
      <c r="B218" s="124"/>
      <c r="C218" s="125" t="s">
        <v>693</v>
      </c>
      <c r="D218" s="119">
        <v>43116</v>
      </c>
      <c r="E218" s="120" t="s">
        <v>2092</v>
      </c>
      <c r="F218" s="120" t="s">
        <v>3</v>
      </c>
      <c r="G218" s="120">
        <v>1588232</v>
      </c>
      <c r="H218" s="124"/>
      <c r="I218" s="128" t="s">
        <v>2766</v>
      </c>
      <c r="J218" s="124"/>
      <c r="K218" s="124"/>
      <c r="L218" s="124"/>
      <c r="M218" s="124"/>
      <c r="N218" s="207">
        <v>0</v>
      </c>
      <c r="O218" s="207">
        <v>779.1</v>
      </c>
      <c r="P218" s="124" t="s">
        <v>1312</v>
      </c>
    </row>
    <row r="219" spans="1:16" ht="51">
      <c r="A219" s="256" t="s">
        <v>619</v>
      </c>
      <c r="B219" s="124"/>
      <c r="C219" s="125" t="s">
        <v>713</v>
      </c>
      <c r="D219" s="119">
        <v>43116</v>
      </c>
      <c r="E219" s="120" t="s">
        <v>2093</v>
      </c>
      <c r="F219" s="120" t="s">
        <v>3</v>
      </c>
      <c r="G219" s="120">
        <v>1588260</v>
      </c>
      <c r="H219" s="124"/>
      <c r="I219" s="128" t="s">
        <v>2767</v>
      </c>
      <c r="J219" s="124"/>
      <c r="K219" s="124"/>
      <c r="L219" s="124"/>
      <c r="M219" s="124"/>
      <c r="N219" s="207">
        <v>0</v>
      </c>
      <c r="O219" s="207">
        <v>2916.8</v>
      </c>
      <c r="P219" s="124" t="s">
        <v>1312</v>
      </c>
    </row>
    <row r="220" spans="1:16" ht="51">
      <c r="A220" s="256" t="s">
        <v>619</v>
      </c>
      <c r="B220" s="124"/>
      <c r="C220" s="125" t="s">
        <v>713</v>
      </c>
      <c r="D220" s="119">
        <v>43116</v>
      </c>
      <c r="E220" s="120" t="s">
        <v>2094</v>
      </c>
      <c r="F220" s="120" t="s">
        <v>3</v>
      </c>
      <c r="G220" s="120">
        <v>1588331</v>
      </c>
      <c r="H220" s="124"/>
      <c r="I220" s="128" t="s">
        <v>2768</v>
      </c>
      <c r="J220" s="124"/>
      <c r="K220" s="124"/>
      <c r="L220" s="124"/>
      <c r="M220" s="124"/>
      <c r="N220" s="207">
        <v>0</v>
      </c>
      <c r="O220" s="207">
        <v>2</v>
      </c>
      <c r="P220" s="124" t="s">
        <v>1312</v>
      </c>
    </row>
    <row r="221" spans="1:16" ht="51">
      <c r="A221" s="256" t="s">
        <v>619</v>
      </c>
      <c r="B221" s="124"/>
      <c r="C221" s="125" t="s">
        <v>713</v>
      </c>
      <c r="D221" s="119">
        <v>43116</v>
      </c>
      <c r="E221" s="120" t="s">
        <v>2095</v>
      </c>
      <c r="F221" s="120" t="s">
        <v>3</v>
      </c>
      <c r="G221" s="120">
        <v>1588334</v>
      </c>
      <c r="H221" s="124"/>
      <c r="I221" s="128" t="s">
        <v>2769</v>
      </c>
      <c r="J221" s="124"/>
      <c r="K221" s="124"/>
      <c r="L221" s="124"/>
      <c r="M221" s="124"/>
      <c r="N221" s="207">
        <v>0</v>
      </c>
      <c r="O221" s="207">
        <v>1299.5</v>
      </c>
      <c r="P221" s="124" t="s">
        <v>1312</v>
      </c>
    </row>
    <row r="222" spans="1:16" ht="51">
      <c r="A222" s="256">
        <v>20</v>
      </c>
      <c r="B222" s="124"/>
      <c r="C222" s="125" t="s">
        <v>693</v>
      </c>
      <c r="D222" s="119">
        <v>43116</v>
      </c>
      <c r="E222" s="120" t="s">
        <v>2096</v>
      </c>
      <c r="F222" s="120" t="s">
        <v>3</v>
      </c>
      <c r="G222" s="120">
        <v>1588397</v>
      </c>
      <c r="H222" s="124"/>
      <c r="I222" s="128" t="s">
        <v>2770</v>
      </c>
      <c r="J222" s="124"/>
      <c r="K222" s="124"/>
      <c r="L222" s="124"/>
      <c r="M222" s="124"/>
      <c r="N222" s="207">
        <v>0</v>
      </c>
      <c r="O222" s="207">
        <v>120</v>
      </c>
      <c r="P222" s="124" t="s">
        <v>1312</v>
      </c>
    </row>
    <row r="223" spans="1:16" ht="51">
      <c r="A223" s="256" t="s">
        <v>619</v>
      </c>
      <c r="B223" s="124"/>
      <c r="C223" s="125" t="s">
        <v>713</v>
      </c>
      <c r="D223" s="119">
        <v>43116</v>
      </c>
      <c r="E223" s="120" t="s">
        <v>2097</v>
      </c>
      <c r="F223" s="120" t="s">
        <v>3</v>
      </c>
      <c r="G223" s="120">
        <v>1588410</v>
      </c>
      <c r="H223" s="124"/>
      <c r="I223" s="128" t="s">
        <v>2771</v>
      </c>
      <c r="J223" s="124"/>
      <c r="K223" s="124"/>
      <c r="L223" s="124"/>
      <c r="M223" s="124"/>
      <c r="N223" s="207">
        <v>0</v>
      </c>
      <c r="O223" s="207">
        <v>158.63999999999999</v>
      </c>
      <c r="P223" s="124" t="s">
        <v>1312</v>
      </c>
    </row>
    <row r="224" spans="1:16" ht="51">
      <c r="A224" s="256" t="s">
        <v>619</v>
      </c>
      <c r="B224" s="124"/>
      <c r="C224" s="125" t="s">
        <v>713</v>
      </c>
      <c r="D224" s="119">
        <v>43116</v>
      </c>
      <c r="E224" s="120" t="s">
        <v>2098</v>
      </c>
      <c r="F224" s="120" t="s">
        <v>3</v>
      </c>
      <c r="G224" s="120">
        <v>1588447</v>
      </c>
      <c r="H224" s="124"/>
      <c r="I224" s="128" t="s">
        <v>2772</v>
      </c>
      <c r="J224" s="124"/>
      <c r="K224" s="124"/>
      <c r="L224" s="124"/>
      <c r="M224" s="124"/>
      <c r="N224" s="207">
        <v>0</v>
      </c>
      <c r="O224" s="207">
        <v>87.08</v>
      </c>
      <c r="P224" s="124" t="s">
        <v>1312</v>
      </c>
    </row>
    <row r="225" spans="1:16" ht="51">
      <c r="A225" s="256" t="s">
        <v>619</v>
      </c>
      <c r="B225" s="124"/>
      <c r="C225" s="125" t="s">
        <v>713</v>
      </c>
      <c r="D225" s="119">
        <v>43116</v>
      </c>
      <c r="E225" s="120" t="s">
        <v>2099</v>
      </c>
      <c r="F225" s="120" t="s">
        <v>3</v>
      </c>
      <c r="G225" s="120">
        <v>1588478</v>
      </c>
      <c r="H225" s="124"/>
      <c r="I225" s="128" t="s">
        <v>2773</v>
      </c>
      <c r="J225" s="124"/>
      <c r="K225" s="124"/>
      <c r="L225" s="124"/>
      <c r="M225" s="124"/>
      <c r="N225" s="207">
        <v>0</v>
      </c>
      <c r="O225" s="207">
        <v>273.77</v>
      </c>
      <c r="P225" s="124" t="s">
        <v>1312</v>
      </c>
    </row>
    <row r="226" spans="1:16" ht="51" hidden="1">
      <c r="A226" s="256" t="s">
        <v>619</v>
      </c>
      <c r="B226" s="124"/>
      <c r="C226" s="125" t="s">
        <v>713</v>
      </c>
      <c r="D226" s="119">
        <v>43117</v>
      </c>
      <c r="E226" s="120" t="s">
        <v>1431</v>
      </c>
      <c r="F226" s="120" t="s">
        <v>6</v>
      </c>
      <c r="G226" s="120">
        <v>644345</v>
      </c>
      <c r="H226" s="124"/>
      <c r="I226" s="128" t="s">
        <v>2247</v>
      </c>
      <c r="J226" s="124"/>
      <c r="K226" s="124"/>
      <c r="L226" s="124"/>
      <c r="M226" s="124"/>
      <c r="N226" s="207">
        <v>0</v>
      </c>
      <c r="O226" s="207">
        <v>11104.14</v>
      </c>
      <c r="P226" s="124" t="s">
        <v>1312</v>
      </c>
    </row>
    <row r="227" spans="1:16" ht="102" hidden="1">
      <c r="A227" s="256">
        <v>86</v>
      </c>
      <c r="B227" s="124"/>
      <c r="C227" s="125" t="s">
        <v>710</v>
      </c>
      <c r="D227" s="119">
        <v>43117</v>
      </c>
      <c r="E227" s="120" t="s">
        <v>1432</v>
      </c>
      <c r="F227" s="120" t="s">
        <v>6</v>
      </c>
      <c r="G227" s="120">
        <v>911296</v>
      </c>
      <c r="H227" s="124"/>
      <c r="I227" s="128" t="s">
        <v>2248</v>
      </c>
      <c r="J227" s="124"/>
      <c r="K227" s="124"/>
      <c r="L227" s="124"/>
      <c r="M227" s="124"/>
      <c r="N227" s="207">
        <v>0</v>
      </c>
      <c r="O227" s="207">
        <v>50934.13</v>
      </c>
      <c r="P227" s="124" t="s">
        <v>1312</v>
      </c>
    </row>
    <row r="228" spans="1:16" ht="63.75">
      <c r="A228" s="256">
        <v>20</v>
      </c>
      <c r="B228" s="124"/>
      <c r="C228" s="125" t="s">
        <v>693</v>
      </c>
      <c r="D228" s="119">
        <v>43117</v>
      </c>
      <c r="E228" s="120" t="s">
        <v>2100</v>
      </c>
      <c r="F228" s="120" t="s">
        <v>3</v>
      </c>
      <c r="G228" s="120">
        <v>1588644</v>
      </c>
      <c r="H228" s="124"/>
      <c r="I228" s="128" t="s">
        <v>2774</v>
      </c>
      <c r="J228" s="124"/>
      <c r="K228" s="124"/>
      <c r="L228" s="124"/>
      <c r="M228" s="124"/>
      <c r="N228" s="207">
        <v>0</v>
      </c>
      <c r="O228" s="207">
        <v>76.7</v>
      </c>
      <c r="P228" s="124" t="s">
        <v>1312</v>
      </c>
    </row>
    <row r="229" spans="1:16" ht="63.75">
      <c r="A229" s="256">
        <v>20</v>
      </c>
      <c r="B229" s="124"/>
      <c r="C229" s="125" t="s">
        <v>693</v>
      </c>
      <c r="D229" s="119">
        <v>43117</v>
      </c>
      <c r="E229" s="120" t="s">
        <v>2101</v>
      </c>
      <c r="F229" s="120" t="s">
        <v>3</v>
      </c>
      <c r="G229" s="120">
        <v>1588645</v>
      </c>
      <c r="H229" s="124"/>
      <c r="I229" s="128" t="s">
        <v>2775</v>
      </c>
      <c r="J229" s="124"/>
      <c r="K229" s="124"/>
      <c r="L229" s="124"/>
      <c r="M229" s="124"/>
      <c r="N229" s="207">
        <v>0</v>
      </c>
      <c r="O229" s="207">
        <v>11626.68</v>
      </c>
      <c r="P229" s="124" t="s">
        <v>1312</v>
      </c>
    </row>
    <row r="230" spans="1:16" ht="51">
      <c r="A230" s="256">
        <v>593</v>
      </c>
      <c r="B230" s="124"/>
      <c r="C230" s="125" t="s">
        <v>863</v>
      </c>
      <c r="D230" s="119">
        <v>43117</v>
      </c>
      <c r="E230" s="120" t="s">
        <v>2102</v>
      </c>
      <c r="F230" s="120" t="s">
        <v>3</v>
      </c>
      <c r="G230" s="120">
        <v>1588656</v>
      </c>
      <c r="H230" s="124"/>
      <c r="I230" s="128" t="s">
        <v>2776</v>
      </c>
      <c r="J230" s="124"/>
      <c r="K230" s="124"/>
      <c r="L230" s="124"/>
      <c r="M230" s="124"/>
      <c r="N230" s="207">
        <v>0</v>
      </c>
      <c r="O230" s="207">
        <v>206742.29</v>
      </c>
      <c r="P230" s="124" t="s">
        <v>1312</v>
      </c>
    </row>
    <row r="231" spans="1:16" ht="51">
      <c r="A231" s="256">
        <v>593</v>
      </c>
      <c r="B231" s="124"/>
      <c r="C231" s="125" t="s">
        <v>863</v>
      </c>
      <c r="D231" s="119">
        <v>43117</v>
      </c>
      <c r="E231" s="120" t="s">
        <v>2103</v>
      </c>
      <c r="F231" s="120" t="s">
        <v>3</v>
      </c>
      <c r="G231" s="120">
        <v>1588660</v>
      </c>
      <c r="H231" s="124"/>
      <c r="I231" s="128" t="s">
        <v>2777</v>
      </c>
      <c r="J231" s="124"/>
      <c r="K231" s="124"/>
      <c r="L231" s="124"/>
      <c r="M231" s="124"/>
      <c r="N231" s="207">
        <v>0</v>
      </c>
      <c r="O231" s="207">
        <v>134902.79</v>
      </c>
      <c r="P231" s="124" t="s">
        <v>1312</v>
      </c>
    </row>
    <row r="232" spans="1:16" ht="51">
      <c r="A232" s="256" t="s">
        <v>619</v>
      </c>
      <c r="B232" s="124"/>
      <c r="C232" s="125" t="s">
        <v>713</v>
      </c>
      <c r="D232" s="119">
        <v>43117</v>
      </c>
      <c r="E232" s="120" t="s">
        <v>2104</v>
      </c>
      <c r="F232" s="120" t="s">
        <v>3</v>
      </c>
      <c r="G232" s="120">
        <v>1588659</v>
      </c>
      <c r="H232" s="124"/>
      <c r="I232" s="128" t="s">
        <v>2778</v>
      </c>
      <c r="J232" s="124"/>
      <c r="K232" s="124"/>
      <c r="L232" s="124"/>
      <c r="M232" s="124"/>
      <c r="N232" s="207">
        <v>0</v>
      </c>
      <c r="O232" s="207">
        <v>55</v>
      </c>
      <c r="P232" s="124" t="s">
        <v>1312</v>
      </c>
    </row>
    <row r="233" spans="1:16" ht="51">
      <c r="A233" s="256">
        <v>20</v>
      </c>
      <c r="B233" s="124"/>
      <c r="C233" s="125" t="s">
        <v>693</v>
      </c>
      <c r="D233" s="119">
        <v>43117</v>
      </c>
      <c r="E233" s="120" t="s">
        <v>2105</v>
      </c>
      <c r="F233" s="120" t="s">
        <v>3</v>
      </c>
      <c r="G233" s="120">
        <v>1588680</v>
      </c>
      <c r="H233" s="124"/>
      <c r="I233" s="128" t="s">
        <v>2779</v>
      </c>
      <c r="J233" s="124"/>
      <c r="K233" s="124"/>
      <c r="L233" s="124"/>
      <c r="M233" s="124"/>
      <c r="N233" s="207">
        <v>0</v>
      </c>
      <c r="O233" s="207">
        <v>1779.58</v>
      </c>
      <c r="P233" s="124" t="s">
        <v>1312</v>
      </c>
    </row>
    <row r="234" spans="1:16" ht="38.25">
      <c r="A234" s="256">
        <v>86</v>
      </c>
      <c r="B234" s="124"/>
      <c r="C234" s="125" t="s">
        <v>710</v>
      </c>
      <c r="D234" s="119">
        <v>43117</v>
      </c>
      <c r="E234" s="120" t="s">
        <v>2106</v>
      </c>
      <c r="F234" s="120" t="s">
        <v>3</v>
      </c>
      <c r="G234" s="120">
        <v>1588708</v>
      </c>
      <c r="H234" s="124"/>
      <c r="I234" s="128" t="s">
        <v>2780</v>
      </c>
      <c r="J234" s="124"/>
      <c r="K234" s="124"/>
      <c r="L234" s="124"/>
      <c r="M234" s="124"/>
      <c r="N234" s="207">
        <v>0</v>
      </c>
      <c r="O234" s="207">
        <v>216</v>
      </c>
      <c r="P234" s="124" t="s">
        <v>1312</v>
      </c>
    </row>
    <row r="235" spans="1:16" ht="38.25">
      <c r="A235" s="256">
        <v>163</v>
      </c>
      <c r="B235" s="124"/>
      <c r="C235" s="125" t="s">
        <v>748</v>
      </c>
      <c r="D235" s="119">
        <v>43117</v>
      </c>
      <c r="E235" s="120" t="s">
        <v>2107</v>
      </c>
      <c r="F235" s="120" t="s">
        <v>3</v>
      </c>
      <c r="G235" s="120">
        <v>1588736</v>
      </c>
      <c r="H235" s="124"/>
      <c r="I235" s="128" t="s">
        <v>2781</v>
      </c>
      <c r="J235" s="124"/>
      <c r="K235" s="124"/>
      <c r="L235" s="124"/>
      <c r="M235" s="124"/>
      <c r="N235" s="207">
        <v>0</v>
      </c>
      <c r="O235" s="207">
        <v>353</v>
      </c>
      <c r="P235" s="124" t="s">
        <v>1312</v>
      </c>
    </row>
    <row r="236" spans="1:16" ht="51">
      <c r="A236" s="256" t="s">
        <v>619</v>
      </c>
      <c r="B236" s="124"/>
      <c r="C236" s="125" t="s">
        <v>713</v>
      </c>
      <c r="D236" s="119">
        <v>43117</v>
      </c>
      <c r="E236" s="120" t="s">
        <v>2108</v>
      </c>
      <c r="F236" s="120" t="s">
        <v>3</v>
      </c>
      <c r="G236" s="120">
        <v>1588835</v>
      </c>
      <c r="H236" s="124"/>
      <c r="I236" s="128" t="s">
        <v>2782</v>
      </c>
      <c r="J236" s="124"/>
      <c r="K236" s="124"/>
      <c r="L236" s="124"/>
      <c r="M236" s="124"/>
      <c r="N236" s="207">
        <v>0</v>
      </c>
      <c r="O236" s="207">
        <v>850</v>
      </c>
      <c r="P236" s="124" t="s">
        <v>1312</v>
      </c>
    </row>
    <row r="237" spans="1:16" ht="38.25">
      <c r="A237" s="256">
        <v>20</v>
      </c>
      <c r="B237" s="124"/>
      <c r="C237" s="125" t="s">
        <v>693</v>
      </c>
      <c r="D237" s="119">
        <v>43117</v>
      </c>
      <c r="E237" s="120" t="s">
        <v>2109</v>
      </c>
      <c r="F237" s="120" t="s">
        <v>3</v>
      </c>
      <c r="G237" s="120">
        <v>1588871</v>
      </c>
      <c r="H237" s="124"/>
      <c r="I237" s="128" t="s">
        <v>2783</v>
      </c>
      <c r="J237" s="124"/>
      <c r="K237" s="124"/>
      <c r="L237" s="124"/>
      <c r="M237" s="124"/>
      <c r="N237" s="207">
        <v>0</v>
      </c>
      <c r="O237" s="207">
        <v>1600</v>
      </c>
      <c r="P237" s="124" t="s">
        <v>1312</v>
      </c>
    </row>
    <row r="238" spans="1:16" ht="63.75" hidden="1">
      <c r="A238" s="256" t="s">
        <v>619</v>
      </c>
      <c r="B238" s="124"/>
      <c r="C238" s="125" t="s">
        <v>713</v>
      </c>
      <c r="D238" s="119">
        <v>43118</v>
      </c>
      <c r="E238" s="120" t="s">
        <v>1433</v>
      </c>
      <c r="F238" s="120" t="s">
        <v>6</v>
      </c>
      <c r="G238" s="120">
        <v>644969</v>
      </c>
      <c r="H238" s="124"/>
      <c r="I238" s="128" t="s">
        <v>2249</v>
      </c>
      <c r="J238" s="124"/>
      <c r="K238" s="124"/>
      <c r="L238" s="124"/>
      <c r="M238" s="124"/>
      <c r="N238" s="207">
        <v>0</v>
      </c>
      <c r="O238" s="207">
        <v>4809.6099999999997</v>
      </c>
      <c r="P238" s="124" t="s">
        <v>1312</v>
      </c>
    </row>
    <row r="239" spans="1:16" ht="63.75" hidden="1">
      <c r="A239" s="256" t="s">
        <v>619</v>
      </c>
      <c r="B239" s="124"/>
      <c r="C239" s="125" t="s">
        <v>713</v>
      </c>
      <c r="D239" s="119">
        <v>43118</v>
      </c>
      <c r="E239" s="120" t="s">
        <v>1434</v>
      </c>
      <c r="F239" s="120" t="s">
        <v>6</v>
      </c>
      <c r="G239" s="120">
        <v>645086</v>
      </c>
      <c r="H239" s="124"/>
      <c r="I239" s="128" t="s">
        <v>2250</v>
      </c>
      <c r="J239" s="124"/>
      <c r="K239" s="124"/>
      <c r="L239" s="124"/>
      <c r="M239" s="124"/>
      <c r="N239" s="207">
        <v>0</v>
      </c>
      <c r="O239" s="207">
        <v>4272.68</v>
      </c>
      <c r="P239" s="124" t="s">
        <v>1312</v>
      </c>
    </row>
    <row r="240" spans="1:16" ht="63.75" hidden="1">
      <c r="A240" s="256" t="s">
        <v>619</v>
      </c>
      <c r="B240" s="124"/>
      <c r="C240" s="125" t="s">
        <v>713</v>
      </c>
      <c r="D240" s="119">
        <v>43118</v>
      </c>
      <c r="E240" s="120" t="s">
        <v>1435</v>
      </c>
      <c r="F240" s="120" t="s">
        <v>6</v>
      </c>
      <c r="G240" s="120">
        <v>931974</v>
      </c>
      <c r="H240" s="124"/>
      <c r="I240" s="128" t="s">
        <v>2251</v>
      </c>
      <c r="J240" s="124"/>
      <c r="K240" s="124"/>
      <c r="L240" s="124"/>
      <c r="M240" s="124"/>
      <c r="N240" s="207">
        <v>0</v>
      </c>
      <c r="O240" s="207">
        <v>270653.5</v>
      </c>
      <c r="P240" s="124" t="s">
        <v>1312</v>
      </c>
    </row>
    <row r="241" spans="1:16" ht="76.5" hidden="1">
      <c r="A241" s="256">
        <v>513</v>
      </c>
      <c r="B241" s="124"/>
      <c r="C241" s="125" t="s">
        <v>201</v>
      </c>
      <c r="D241" s="119">
        <v>43118</v>
      </c>
      <c r="E241" s="120" t="s">
        <v>1436</v>
      </c>
      <c r="F241" s="120" t="s">
        <v>11</v>
      </c>
      <c r="G241" s="120">
        <v>911334</v>
      </c>
      <c r="H241" s="124"/>
      <c r="I241" s="128" t="s">
        <v>2252</v>
      </c>
      <c r="J241" s="124"/>
      <c r="K241" s="124"/>
      <c r="L241" s="124"/>
      <c r="M241" s="124"/>
      <c r="N241" s="207">
        <v>36658.94</v>
      </c>
      <c r="O241" s="207">
        <v>0</v>
      </c>
      <c r="P241" s="124" t="s">
        <v>1312</v>
      </c>
    </row>
    <row r="242" spans="1:16" ht="51">
      <c r="A242" s="256" t="s">
        <v>619</v>
      </c>
      <c r="B242" s="124"/>
      <c r="C242" s="125" t="s">
        <v>713</v>
      </c>
      <c r="D242" s="119">
        <v>43118</v>
      </c>
      <c r="E242" s="120" t="s">
        <v>2110</v>
      </c>
      <c r="F242" s="120" t="s">
        <v>3</v>
      </c>
      <c r="G242" s="120">
        <v>1589144</v>
      </c>
      <c r="H242" s="124"/>
      <c r="I242" s="128" t="s">
        <v>2784</v>
      </c>
      <c r="J242" s="124"/>
      <c r="K242" s="124"/>
      <c r="L242" s="124"/>
      <c r="M242" s="124"/>
      <c r="N242" s="207">
        <v>0</v>
      </c>
      <c r="O242" s="207">
        <v>6983.85</v>
      </c>
      <c r="P242" s="124" t="s">
        <v>1312</v>
      </c>
    </row>
    <row r="243" spans="1:16" ht="51">
      <c r="A243" s="256" t="s">
        <v>619</v>
      </c>
      <c r="B243" s="124"/>
      <c r="C243" s="125" t="s">
        <v>713</v>
      </c>
      <c r="D243" s="119">
        <v>43118</v>
      </c>
      <c r="E243" s="120" t="s">
        <v>2111</v>
      </c>
      <c r="F243" s="120" t="s">
        <v>3</v>
      </c>
      <c r="G243" s="120">
        <v>1589147</v>
      </c>
      <c r="H243" s="124"/>
      <c r="I243" s="128" t="s">
        <v>2785</v>
      </c>
      <c r="J243" s="124"/>
      <c r="K243" s="124"/>
      <c r="L243" s="124"/>
      <c r="M243" s="124"/>
      <c r="N243" s="207">
        <v>0</v>
      </c>
      <c r="O243" s="207">
        <v>92.34</v>
      </c>
      <c r="P243" s="124" t="s">
        <v>1312</v>
      </c>
    </row>
    <row r="244" spans="1:16" ht="51">
      <c r="A244" s="256" t="s">
        <v>619</v>
      </c>
      <c r="B244" s="124"/>
      <c r="C244" s="125" t="s">
        <v>713</v>
      </c>
      <c r="D244" s="119">
        <v>43118</v>
      </c>
      <c r="E244" s="120" t="s">
        <v>2112</v>
      </c>
      <c r="F244" s="120" t="s">
        <v>3</v>
      </c>
      <c r="G244" s="120">
        <v>1589227</v>
      </c>
      <c r="H244" s="124"/>
      <c r="I244" s="128" t="s">
        <v>2786</v>
      </c>
      <c r="J244" s="124"/>
      <c r="K244" s="124"/>
      <c r="L244" s="124"/>
      <c r="M244" s="124"/>
      <c r="N244" s="207">
        <v>0</v>
      </c>
      <c r="O244" s="207">
        <v>0.9</v>
      </c>
      <c r="P244" s="124" t="s">
        <v>1312</v>
      </c>
    </row>
    <row r="245" spans="1:16" ht="51">
      <c r="A245" s="256" t="s">
        <v>619</v>
      </c>
      <c r="B245" s="124"/>
      <c r="C245" s="125" t="s">
        <v>713</v>
      </c>
      <c r="D245" s="119">
        <v>43118</v>
      </c>
      <c r="E245" s="120" t="s">
        <v>2113</v>
      </c>
      <c r="F245" s="120" t="s">
        <v>3</v>
      </c>
      <c r="G245" s="120">
        <v>1589243</v>
      </c>
      <c r="H245" s="124"/>
      <c r="I245" s="128" t="s">
        <v>2787</v>
      </c>
      <c r="J245" s="124"/>
      <c r="K245" s="124"/>
      <c r="L245" s="124"/>
      <c r="M245" s="124"/>
      <c r="N245" s="207">
        <v>0</v>
      </c>
      <c r="O245" s="207">
        <v>1253.06</v>
      </c>
      <c r="P245" s="124" t="s">
        <v>1312</v>
      </c>
    </row>
    <row r="246" spans="1:16" ht="51">
      <c r="A246" s="256" t="s">
        <v>619</v>
      </c>
      <c r="B246" s="124"/>
      <c r="C246" s="125" t="s">
        <v>713</v>
      </c>
      <c r="D246" s="119">
        <v>43118</v>
      </c>
      <c r="E246" s="120" t="s">
        <v>2114</v>
      </c>
      <c r="F246" s="120" t="s">
        <v>3</v>
      </c>
      <c r="G246" s="120">
        <v>1589355</v>
      </c>
      <c r="H246" s="124"/>
      <c r="I246" s="128" t="s">
        <v>2788</v>
      </c>
      <c r="J246" s="124"/>
      <c r="K246" s="124"/>
      <c r="L246" s="124"/>
      <c r="M246" s="124"/>
      <c r="N246" s="207">
        <v>0</v>
      </c>
      <c r="O246" s="207">
        <v>0.1</v>
      </c>
      <c r="P246" s="124" t="s">
        <v>3729</v>
      </c>
    </row>
    <row r="247" spans="1:16" ht="51">
      <c r="A247" s="256" t="s">
        <v>619</v>
      </c>
      <c r="B247" s="124"/>
      <c r="C247" s="125" t="s">
        <v>713</v>
      </c>
      <c r="D247" s="119">
        <v>43118</v>
      </c>
      <c r="E247" s="120" t="s">
        <v>2115</v>
      </c>
      <c r="F247" s="120" t="s">
        <v>3</v>
      </c>
      <c r="G247" s="120">
        <v>1589367</v>
      </c>
      <c r="H247" s="124"/>
      <c r="I247" s="128" t="s">
        <v>2789</v>
      </c>
      <c r="J247" s="124"/>
      <c r="K247" s="124"/>
      <c r="L247" s="124"/>
      <c r="M247" s="124"/>
      <c r="N247" s="207">
        <v>0</v>
      </c>
      <c r="O247" s="207">
        <v>1148.5</v>
      </c>
      <c r="P247" s="124" t="s">
        <v>1312</v>
      </c>
    </row>
    <row r="248" spans="1:16" ht="51">
      <c r="A248" s="256">
        <v>593</v>
      </c>
      <c r="B248" s="124"/>
      <c r="C248" s="125" t="s">
        <v>863</v>
      </c>
      <c r="D248" s="119">
        <v>43118</v>
      </c>
      <c r="E248" s="120" t="s">
        <v>2116</v>
      </c>
      <c r="F248" s="120" t="s">
        <v>3</v>
      </c>
      <c r="G248" s="120">
        <v>1589390</v>
      </c>
      <c r="H248" s="124"/>
      <c r="I248" s="128" t="s">
        <v>1409</v>
      </c>
      <c r="J248" s="124"/>
      <c r="K248" s="124"/>
      <c r="L248" s="124"/>
      <c r="M248" s="124"/>
      <c r="N248" s="207">
        <v>0</v>
      </c>
      <c r="O248" s="207">
        <v>6341.45</v>
      </c>
      <c r="P248" s="124" t="s">
        <v>1312</v>
      </c>
    </row>
    <row r="249" spans="1:16" ht="63.75">
      <c r="A249" s="256">
        <v>222</v>
      </c>
      <c r="B249" s="124"/>
      <c r="C249" s="125" t="s">
        <v>764</v>
      </c>
      <c r="D249" s="119">
        <v>43119</v>
      </c>
      <c r="E249" s="120" t="s">
        <v>2117</v>
      </c>
      <c r="F249" s="120" t="s">
        <v>3</v>
      </c>
      <c r="G249" s="120">
        <v>1589641</v>
      </c>
      <c r="H249" s="124"/>
      <c r="I249" s="128" t="s">
        <v>2790</v>
      </c>
      <c r="J249" s="124"/>
      <c r="K249" s="124"/>
      <c r="L249" s="124"/>
      <c r="M249" s="124"/>
      <c r="N249" s="207">
        <v>0</v>
      </c>
      <c r="O249" s="207">
        <v>6668.15</v>
      </c>
      <c r="P249" s="124" t="s">
        <v>1312</v>
      </c>
    </row>
    <row r="250" spans="1:16" ht="38.25">
      <c r="A250" s="256">
        <v>20</v>
      </c>
      <c r="B250" s="124"/>
      <c r="C250" s="125" t="s">
        <v>693</v>
      </c>
      <c r="D250" s="119">
        <v>43119</v>
      </c>
      <c r="E250" s="120" t="s">
        <v>2118</v>
      </c>
      <c r="F250" s="120" t="s">
        <v>3</v>
      </c>
      <c r="G250" s="120">
        <v>1589539</v>
      </c>
      <c r="H250" s="124"/>
      <c r="I250" s="128" t="s">
        <v>2791</v>
      </c>
      <c r="J250" s="124"/>
      <c r="K250" s="124"/>
      <c r="L250" s="124"/>
      <c r="M250" s="124"/>
      <c r="N250" s="207">
        <v>0</v>
      </c>
      <c r="O250" s="207">
        <v>244.8</v>
      </c>
      <c r="P250" s="124" t="s">
        <v>1312</v>
      </c>
    </row>
    <row r="251" spans="1:16" ht="51">
      <c r="A251" s="256" t="s">
        <v>619</v>
      </c>
      <c r="B251" s="124"/>
      <c r="C251" s="125" t="s">
        <v>713</v>
      </c>
      <c r="D251" s="119">
        <v>43119</v>
      </c>
      <c r="E251" s="120" t="s">
        <v>2119</v>
      </c>
      <c r="F251" s="120" t="s">
        <v>3</v>
      </c>
      <c r="G251" s="120">
        <v>1589566</v>
      </c>
      <c r="H251" s="124"/>
      <c r="I251" s="128" t="s">
        <v>2792</v>
      </c>
      <c r="J251" s="124"/>
      <c r="K251" s="124"/>
      <c r="L251" s="124"/>
      <c r="M251" s="124"/>
      <c r="N251" s="207">
        <v>0</v>
      </c>
      <c r="O251" s="207">
        <v>8.89</v>
      </c>
      <c r="P251" s="124" t="s">
        <v>3729</v>
      </c>
    </row>
    <row r="252" spans="1:16" ht="51">
      <c r="A252" s="256" t="s">
        <v>619</v>
      </c>
      <c r="B252" s="124"/>
      <c r="C252" s="125" t="s">
        <v>713</v>
      </c>
      <c r="D252" s="119">
        <v>43119</v>
      </c>
      <c r="E252" s="120" t="s">
        <v>2120</v>
      </c>
      <c r="F252" s="120" t="s">
        <v>3</v>
      </c>
      <c r="G252" s="120">
        <v>1589580</v>
      </c>
      <c r="H252" s="124"/>
      <c r="I252" s="128" t="s">
        <v>2793</v>
      </c>
      <c r="J252" s="124"/>
      <c r="K252" s="124"/>
      <c r="L252" s="124"/>
      <c r="M252" s="124"/>
      <c r="N252" s="207">
        <v>0</v>
      </c>
      <c r="O252" s="207">
        <v>567.16999999999996</v>
      </c>
      <c r="P252" s="124" t="s">
        <v>1312</v>
      </c>
    </row>
    <row r="253" spans="1:16" ht="51">
      <c r="A253" s="256" t="s">
        <v>619</v>
      </c>
      <c r="B253" s="124"/>
      <c r="C253" s="125" t="s">
        <v>713</v>
      </c>
      <c r="D253" s="119">
        <v>43119</v>
      </c>
      <c r="E253" s="120" t="s">
        <v>2121</v>
      </c>
      <c r="F253" s="120" t="s">
        <v>3</v>
      </c>
      <c r="G253" s="120">
        <v>1589594</v>
      </c>
      <c r="H253" s="124"/>
      <c r="I253" s="128" t="s">
        <v>2794</v>
      </c>
      <c r="J253" s="124"/>
      <c r="K253" s="124"/>
      <c r="L253" s="124"/>
      <c r="M253" s="124"/>
      <c r="N253" s="207">
        <v>0</v>
      </c>
      <c r="O253" s="207">
        <v>3492.16</v>
      </c>
      <c r="P253" s="124" t="s">
        <v>1312</v>
      </c>
    </row>
    <row r="254" spans="1:16" ht="51">
      <c r="A254" s="256" t="s">
        <v>619</v>
      </c>
      <c r="B254" s="124"/>
      <c r="C254" s="125" t="s">
        <v>713</v>
      </c>
      <c r="D254" s="119">
        <v>43119</v>
      </c>
      <c r="E254" s="120" t="s">
        <v>2122</v>
      </c>
      <c r="F254" s="120" t="s">
        <v>3</v>
      </c>
      <c r="G254" s="120">
        <v>1589634</v>
      </c>
      <c r="H254" s="124"/>
      <c r="I254" s="128" t="s">
        <v>2795</v>
      </c>
      <c r="J254" s="124"/>
      <c r="K254" s="124"/>
      <c r="L254" s="124"/>
      <c r="M254" s="124"/>
      <c r="N254" s="207">
        <v>0</v>
      </c>
      <c r="O254" s="207">
        <v>185.5</v>
      </c>
      <c r="P254" s="124" t="s">
        <v>1312</v>
      </c>
    </row>
    <row r="255" spans="1:16" ht="51">
      <c r="A255" s="256">
        <v>20</v>
      </c>
      <c r="B255" s="124"/>
      <c r="C255" s="125" t="s">
        <v>693</v>
      </c>
      <c r="D255" s="119">
        <v>43119</v>
      </c>
      <c r="E255" s="120" t="s">
        <v>2123</v>
      </c>
      <c r="F255" s="120" t="s">
        <v>3</v>
      </c>
      <c r="G255" s="120">
        <v>1589696</v>
      </c>
      <c r="H255" s="124"/>
      <c r="I255" s="128" t="s">
        <v>2796</v>
      </c>
      <c r="J255" s="124"/>
      <c r="K255" s="124"/>
      <c r="L255" s="124"/>
      <c r="M255" s="124"/>
      <c r="N255" s="207">
        <v>0</v>
      </c>
      <c r="O255" s="207">
        <v>2700</v>
      </c>
      <c r="P255" s="124" t="s">
        <v>1312</v>
      </c>
    </row>
    <row r="256" spans="1:16" ht="51">
      <c r="A256" s="256" t="s">
        <v>619</v>
      </c>
      <c r="B256" s="124"/>
      <c r="C256" s="125" t="s">
        <v>713</v>
      </c>
      <c r="D256" s="119">
        <v>43119</v>
      </c>
      <c r="E256" s="120" t="s">
        <v>2124</v>
      </c>
      <c r="F256" s="120" t="s">
        <v>3</v>
      </c>
      <c r="G256" s="120">
        <v>1589698</v>
      </c>
      <c r="H256" s="124"/>
      <c r="I256" s="128" t="s">
        <v>2797</v>
      </c>
      <c r="J256" s="124"/>
      <c r="K256" s="124"/>
      <c r="L256" s="124"/>
      <c r="M256" s="124"/>
      <c r="N256" s="207">
        <v>0</v>
      </c>
      <c r="O256" s="207">
        <v>9968.5499999999993</v>
      </c>
      <c r="P256" s="124" t="s">
        <v>1312</v>
      </c>
    </row>
    <row r="257" spans="1:16" ht="51">
      <c r="A257" s="256">
        <v>35</v>
      </c>
      <c r="B257" s="124"/>
      <c r="C257" s="125" t="s">
        <v>696</v>
      </c>
      <c r="D257" s="119">
        <v>43119</v>
      </c>
      <c r="E257" s="120" t="s">
        <v>2125</v>
      </c>
      <c r="F257" s="120" t="s">
        <v>3</v>
      </c>
      <c r="G257" s="120">
        <v>1589733</v>
      </c>
      <c r="H257" s="124"/>
      <c r="I257" s="128" t="s">
        <v>2798</v>
      </c>
      <c r="J257" s="124"/>
      <c r="K257" s="124"/>
      <c r="L257" s="124"/>
      <c r="M257" s="124"/>
      <c r="N257" s="207">
        <v>0</v>
      </c>
      <c r="O257" s="207">
        <v>2000</v>
      </c>
      <c r="P257" s="124" t="s">
        <v>1312</v>
      </c>
    </row>
    <row r="258" spans="1:16" ht="51">
      <c r="A258" s="256" t="s">
        <v>619</v>
      </c>
      <c r="B258" s="124"/>
      <c r="C258" s="125" t="s">
        <v>713</v>
      </c>
      <c r="D258" s="119">
        <v>43119</v>
      </c>
      <c r="E258" s="120" t="s">
        <v>2126</v>
      </c>
      <c r="F258" s="120" t="s">
        <v>3</v>
      </c>
      <c r="G258" s="120">
        <v>1589760</v>
      </c>
      <c r="H258" s="124"/>
      <c r="I258" s="128" t="s">
        <v>2799</v>
      </c>
      <c r="J258" s="124"/>
      <c r="K258" s="124"/>
      <c r="L258" s="124"/>
      <c r="M258" s="124"/>
      <c r="N258" s="207">
        <v>0</v>
      </c>
      <c r="O258" s="207">
        <v>190</v>
      </c>
      <c r="P258" s="124" t="s">
        <v>1312</v>
      </c>
    </row>
    <row r="259" spans="1:16" ht="51">
      <c r="A259" s="256">
        <v>35</v>
      </c>
      <c r="B259" s="124"/>
      <c r="C259" s="125" t="s">
        <v>696</v>
      </c>
      <c r="D259" s="119">
        <v>43119</v>
      </c>
      <c r="E259" s="120" t="s">
        <v>2127</v>
      </c>
      <c r="F259" s="120" t="s">
        <v>3</v>
      </c>
      <c r="G259" s="120">
        <v>1589776</v>
      </c>
      <c r="H259" s="124"/>
      <c r="I259" s="128" t="s">
        <v>1378</v>
      </c>
      <c r="J259" s="124"/>
      <c r="K259" s="124"/>
      <c r="L259" s="124"/>
      <c r="M259" s="124"/>
      <c r="N259" s="207">
        <v>0</v>
      </c>
      <c r="O259" s="207">
        <v>1200</v>
      </c>
      <c r="P259" s="124" t="s">
        <v>1312</v>
      </c>
    </row>
    <row r="260" spans="1:16" ht="51">
      <c r="A260" s="256" t="s">
        <v>619</v>
      </c>
      <c r="B260" s="124"/>
      <c r="C260" s="125" t="s">
        <v>713</v>
      </c>
      <c r="D260" s="119">
        <v>43119</v>
      </c>
      <c r="E260" s="120" t="s">
        <v>2128</v>
      </c>
      <c r="F260" s="120" t="s">
        <v>3</v>
      </c>
      <c r="G260" s="120">
        <v>1589831</v>
      </c>
      <c r="H260" s="124"/>
      <c r="I260" s="128" t="s">
        <v>2800</v>
      </c>
      <c r="J260" s="124"/>
      <c r="K260" s="124"/>
      <c r="L260" s="124"/>
      <c r="M260" s="124"/>
      <c r="N260" s="207">
        <v>0</v>
      </c>
      <c r="O260" s="207">
        <v>185.5</v>
      </c>
      <c r="P260" s="124" t="s">
        <v>1312</v>
      </c>
    </row>
    <row r="261" spans="1:16" ht="51">
      <c r="A261" s="256" t="s">
        <v>619</v>
      </c>
      <c r="B261" s="124"/>
      <c r="C261" s="125" t="s">
        <v>713</v>
      </c>
      <c r="D261" s="119">
        <v>43119</v>
      </c>
      <c r="E261" s="120" t="s">
        <v>2129</v>
      </c>
      <c r="F261" s="120" t="s">
        <v>3</v>
      </c>
      <c r="G261" s="120">
        <v>1589833</v>
      </c>
      <c r="H261" s="124"/>
      <c r="I261" s="128" t="s">
        <v>2801</v>
      </c>
      <c r="J261" s="124"/>
      <c r="K261" s="124"/>
      <c r="L261" s="124"/>
      <c r="M261" s="124"/>
      <c r="N261" s="207">
        <v>0</v>
      </c>
      <c r="O261" s="207">
        <v>185.5</v>
      </c>
      <c r="P261" s="124" t="s">
        <v>1312</v>
      </c>
    </row>
    <row r="262" spans="1:16" ht="63.75">
      <c r="A262" s="256" t="s">
        <v>619</v>
      </c>
      <c r="B262" s="124"/>
      <c r="C262" s="125" t="s">
        <v>713</v>
      </c>
      <c r="D262" s="119">
        <v>43119</v>
      </c>
      <c r="E262" s="120" t="s">
        <v>2130</v>
      </c>
      <c r="F262" s="120" t="s">
        <v>3</v>
      </c>
      <c r="G262" s="120">
        <v>1589843</v>
      </c>
      <c r="H262" s="124"/>
      <c r="I262" s="128" t="s">
        <v>2802</v>
      </c>
      <c r="J262" s="124"/>
      <c r="K262" s="124"/>
      <c r="L262" s="124"/>
      <c r="M262" s="124"/>
      <c r="N262" s="207">
        <v>0</v>
      </c>
      <c r="O262" s="207">
        <v>4630.5</v>
      </c>
      <c r="P262" s="124" t="s">
        <v>1312</v>
      </c>
    </row>
    <row r="263" spans="1:16" ht="51">
      <c r="A263" s="256" t="s">
        <v>619</v>
      </c>
      <c r="B263" s="124"/>
      <c r="C263" s="125" t="s">
        <v>713</v>
      </c>
      <c r="D263" s="119">
        <v>43119</v>
      </c>
      <c r="E263" s="120" t="s">
        <v>2131</v>
      </c>
      <c r="F263" s="120" t="s">
        <v>3</v>
      </c>
      <c r="G263" s="120">
        <v>1589855</v>
      </c>
      <c r="H263" s="124"/>
      <c r="I263" s="128" t="s">
        <v>2803</v>
      </c>
      <c r="J263" s="124"/>
      <c r="K263" s="124"/>
      <c r="L263" s="124"/>
      <c r="M263" s="124"/>
      <c r="N263" s="207">
        <v>0</v>
      </c>
      <c r="O263" s="207">
        <v>246.7</v>
      </c>
      <c r="P263" s="124" t="s">
        <v>1312</v>
      </c>
    </row>
    <row r="264" spans="1:16" ht="51">
      <c r="A264" s="256" t="s">
        <v>619</v>
      </c>
      <c r="B264" s="124"/>
      <c r="C264" s="125" t="s">
        <v>713</v>
      </c>
      <c r="D264" s="119">
        <v>43119</v>
      </c>
      <c r="E264" s="120" t="s">
        <v>2132</v>
      </c>
      <c r="F264" s="120" t="s">
        <v>3</v>
      </c>
      <c r="G264" s="120">
        <v>1589859</v>
      </c>
      <c r="H264" s="124"/>
      <c r="I264" s="128" t="s">
        <v>2804</v>
      </c>
      <c r="J264" s="124"/>
      <c r="K264" s="124"/>
      <c r="L264" s="124"/>
      <c r="M264" s="124"/>
      <c r="N264" s="207">
        <v>0</v>
      </c>
      <c r="O264" s="207">
        <v>370.05</v>
      </c>
      <c r="P264" s="124" t="s">
        <v>1312</v>
      </c>
    </row>
    <row r="265" spans="1:16" ht="51">
      <c r="A265" s="256" t="s">
        <v>619</v>
      </c>
      <c r="B265" s="124"/>
      <c r="C265" s="125" t="s">
        <v>713</v>
      </c>
      <c r="D265" s="119">
        <v>43119</v>
      </c>
      <c r="E265" s="120" t="s">
        <v>2133</v>
      </c>
      <c r="F265" s="120" t="s">
        <v>3</v>
      </c>
      <c r="G265" s="120">
        <v>1589862</v>
      </c>
      <c r="H265" s="124"/>
      <c r="I265" s="128" t="s">
        <v>2805</v>
      </c>
      <c r="J265" s="124"/>
      <c r="K265" s="124"/>
      <c r="L265" s="124"/>
      <c r="M265" s="124"/>
      <c r="N265" s="207">
        <v>0</v>
      </c>
      <c r="O265" s="207">
        <v>369</v>
      </c>
      <c r="P265" s="124" t="s">
        <v>1312</v>
      </c>
    </row>
    <row r="266" spans="1:16" ht="51">
      <c r="A266" s="256" t="s">
        <v>619</v>
      </c>
      <c r="B266" s="124"/>
      <c r="C266" s="125" t="s">
        <v>713</v>
      </c>
      <c r="D266" s="119">
        <v>43119</v>
      </c>
      <c r="E266" s="120" t="s">
        <v>2134</v>
      </c>
      <c r="F266" s="120" t="s">
        <v>3</v>
      </c>
      <c r="G266" s="120">
        <v>1589865</v>
      </c>
      <c r="H266" s="124"/>
      <c r="I266" s="128" t="s">
        <v>2806</v>
      </c>
      <c r="J266" s="124"/>
      <c r="K266" s="124"/>
      <c r="L266" s="124"/>
      <c r="M266" s="124"/>
      <c r="N266" s="207">
        <v>0</v>
      </c>
      <c r="O266" s="207">
        <v>196.1</v>
      </c>
      <c r="P266" s="124" t="s">
        <v>1312</v>
      </c>
    </row>
    <row r="267" spans="1:16" ht="63.75" hidden="1">
      <c r="A267" s="256" t="s">
        <v>622</v>
      </c>
      <c r="B267" s="124"/>
      <c r="C267" s="125" t="s">
        <v>715</v>
      </c>
      <c r="D267" s="119">
        <v>43123</v>
      </c>
      <c r="E267" s="120" t="s">
        <v>1437</v>
      </c>
      <c r="F267" s="120" t="s">
        <v>1313</v>
      </c>
      <c r="G267" s="120">
        <v>16405328</v>
      </c>
      <c r="H267" s="124"/>
      <c r="I267" s="128" t="s">
        <v>2253</v>
      </c>
      <c r="J267" s="124"/>
      <c r="K267" s="124"/>
      <c r="L267" s="124"/>
      <c r="M267" s="124"/>
      <c r="N267" s="207">
        <v>18000</v>
      </c>
      <c r="O267" s="207">
        <v>0</v>
      </c>
      <c r="P267" s="124" t="s">
        <v>1312</v>
      </c>
    </row>
    <row r="268" spans="1:16" ht="63.75" hidden="1">
      <c r="A268" s="256" t="s">
        <v>622</v>
      </c>
      <c r="B268" s="124"/>
      <c r="C268" s="125" t="s">
        <v>715</v>
      </c>
      <c r="D268" s="119">
        <v>43123</v>
      </c>
      <c r="E268" s="120" t="s">
        <v>1438</v>
      </c>
      <c r="F268" s="120" t="s">
        <v>1313</v>
      </c>
      <c r="G268" s="120">
        <v>16405323</v>
      </c>
      <c r="H268" s="124"/>
      <c r="I268" s="128" t="s">
        <v>2254</v>
      </c>
      <c r="J268" s="124"/>
      <c r="K268" s="124"/>
      <c r="L268" s="124"/>
      <c r="M268" s="124"/>
      <c r="N268" s="207">
        <v>18000</v>
      </c>
      <c r="O268" s="207">
        <v>0</v>
      </c>
      <c r="P268" s="124" t="s">
        <v>1312</v>
      </c>
    </row>
    <row r="269" spans="1:16" ht="63.75" hidden="1">
      <c r="A269" s="256" t="s">
        <v>622</v>
      </c>
      <c r="B269" s="124"/>
      <c r="C269" s="125" t="s">
        <v>715</v>
      </c>
      <c r="D269" s="119">
        <v>43123</v>
      </c>
      <c r="E269" s="120" t="s">
        <v>1439</v>
      </c>
      <c r="F269" s="120" t="s">
        <v>1313</v>
      </c>
      <c r="G269" s="120">
        <v>16405321</v>
      </c>
      <c r="H269" s="124"/>
      <c r="I269" s="128" t="s">
        <v>2255</v>
      </c>
      <c r="J269" s="124"/>
      <c r="K269" s="124"/>
      <c r="L269" s="124"/>
      <c r="M269" s="124"/>
      <c r="N269" s="207">
        <v>16650</v>
      </c>
      <c r="O269" s="207">
        <v>0</v>
      </c>
      <c r="P269" s="124" t="s">
        <v>1312</v>
      </c>
    </row>
    <row r="270" spans="1:16" ht="63.75" hidden="1">
      <c r="A270" s="256" t="s">
        <v>622</v>
      </c>
      <c r="B270" s="124"/>
      <c r="C270" s="125" t="s">
        <v>715</v>
      </c>
      <c r="D270" s="119">
        <v>43123</v>
      </c>
      <c r="E270" s="120" t="s">
        <v>1440</v>
      </c>
      <c r="F270" s="120" t="s">
        <v>1313</v>
      </c>
      <c r="G270" s="120">
        <v>16405319</v>
      </c>
      <c r="H270" s="124"/>
      <c r="I270" s="128" t="s">
        <v>2256</v>
      </c>
      <c r="J270" s="124"/>
      <c r="K270" s="124"/>
      <c r="L270" s="124"/>
      <c r="M270" s="124"/>
      <c r="N270" s="207">
        <v>15300</v>
      </c>
      <c r="O270" s="207">
        <v>0</v>
      </c>
      <c r="P270" s="124" t="s">
        <v>1312</v>
      </c>
    </row>
    <row r="271" spans="1:16" ht="63.75" hidden="1">
      <c r="A271" s="256" t="s">
        <v>622</v>
      </c>
      <c r="B271" s="124"/>
      <c r="C271" s="125" t="s">
        <v>715</v>
      </c>
      <c r="D271" s="119">
        <v>43123</v>
      </c>
      <c r="E271" s="120" t="s">
        <v>1441</v>
      </c>
      <c r="F271" s="120" t="s">
        <v>1313</v>
      </c>
      <c r="G271" s="120">
        <v>16405310</v>
      </c>
      <c r="H271" s="124"/>
      <c r="I271" s="128" t="s">
        <v>2257</v>
      </c>
      <c r="J271" s="124"/>
      <c r="K271" s="124"/>
      <c r="L271" s="124"/>
      <c r="M271" s="124"/>
      <c r="N271" s="207">
        <v>17495</v>
      </c>
      <c r="O271" s="207">
        <v>0</v>
      </c>
      <c r="P271" s="124" t="s">
        <v>1312</v>
      </c>
    </row>
    <row r="272" spans="1:16" ht="63.75" hidden="1">
      <c r="A272" s="256" t="s">
        <v>622</v>
      </c>
      <c r="B272" s="124"/>
      <c r="C272" s="125" t="s">
        <v>715</v>
      </c>
      <c r="D272" s="119">
        <v>43123</v>
      </c>
      <c r="E272" s="120" t="s">
        <v>1442</v>
      </c>
      <c r="F272" s="120" t="s">
        <v>1313</v>
      </c>
      <c r="G272" s="120">
        <v>16405309</v>
      </c>
      <c r="H272" s="124"/>
      <c r="I272" s="128" t="s">
        <v>2258</v>
      </c>
      <c r="J272" s="124"/>
      <c r="K272" s="124"/>
      <c r="L272" s="124"/>
      <c r="M272" s="124"/>
      <c r="N272" s="207">
        <v>14400</v>
      </c>
      <c r="O272" s="207">
        <v>0</v>
      </c>
      <c r="P272" s="124" t="s">
        <v>1312</v>
      </c>
    </row>
    <row r="273" spans="1:16" ht="63.75" hidden="1">
      <c r="A273" s="256" t="s">
        <v>622</v>
      </c>
      <c r="B273" s="124"/>
      <c r="C273" s="125" t="s">
        <v>715</v>
      </c>
      <c r="D273" s="119">
        <v>43123</v>
      </c>
      <c r="E273" s="120" t="s">
        <v>1443</v>
      </c>
      <c r="F273" s="120" t="s">
        <v>1313</v>
      </c>
      <c r="G273" s="120">
        <v>16405308</v>
      </c>
      <c r="H273" s="124"/>
      <c r="I273" s="128" t="s">
        <v>2259</v>
      </c>
      <c r="J273" s="124"/>
      <c r="K273" s="124"/>
      <c r="L273" s="124"/>
      <c r="M273" s="124"/>
      <c r="N273" s="207">
        <v>22299.5</v>
      </c>
      <c r="O273" s="207">
        <v>0</v>
      </c>
      <c r="P273" s="124" t="s">
        <v>1312</v>
      </c>
    </row>
    <row r="274" spans="1:16" ht="63.75" hidden="1">
      <c r="A274" s="256" t="s">
        <v>622</v>
      </c>
      <c r="B274" s="124"/>
      <c r="C274" s="125" t="s">
        <v>715</v>
      </c>
      <c r="D274" s="119">
        <v>43123</v>
      </c>
      <c r="E274" s="120" t="s">
        <v>1444</v>
      </c>
      <c r="F274" s="120" t="s">
        <v>1313</v>
      </c>
      <c r="G274" s="120">
        <v>16405307</v>
      </c>
      <c r="H274" s="124"/>
      <c r="I274" s="128" t="s">
        <v>2260</v>
      </c>
      <c r="J274" s="124"/>
      <c r="K274" s="124"/>
      <c r="L274" s="124"/>
      <c r="M274" s="124"/>
      <c r="N274" s="207">
        <v>8100</v>
      </c>
      <c r="O274" s="207">
        <v>0</v>
      </c>
      <c r="P274" s="124" t="s">
        <v>1312</v>
      </c>
    </row>
    <row r="275" spans="1:16" ht="63.75" hidden="1">
      <c r="A275" s="256" t="s">
        <v>622</v>
      </c>
      <c r="B275" s="124"/>
      <c r="C275" s="125" t="s">
        <v>715</v>
      </c>
      <c r="D275" s="119">
        <v>43123</v>
      </c>
      <c r="E275" s="120" t="s">
        <v>1445</v>
      </c>
      <c r="F275" s="120" t="s">
        <v>1313</v>
      </c>
      <c r="G275" s="120">
        <v>16405290</v>
      </c>
      <c r="H275" s="124"/>
      <c r="I275" s="128" t="s">
        <v>2261</v>
      </c>
      <c r="J275" s="124"/>
      <c r="K275" s="124"/>
      <c r="L275" s="124"/>
      <c r="M275" s="124"/>
      <c r="N275" s="207">
        <v>4500</v>
      </c>
      <c r="O275" s="207">
        <v>0</v>
      </c>
      <c r="P275" s="124" t="s">
        <v>1312</v>
      </c>
    </row>
    <row r="276" spans="1:16" ht="63.75" hidden="1">
      <c r="A276" s="256" t="s">
        <v>622</v>
      </c>
      <c r="B276" s="124"/>
      <c r="C276" s="125" t="s">
        <v>715</v>
      </c>
      <c r="D276" s="119">
        <v>43123</v>
      </c>
      <c r="E276" s="120" t="s">
        <v>1446</v>
      </c>
      <c r="F276" s="120" t="s">
        <v>1313</v>
      </c>
      <c r="G276" s="120">
        <v>16405282</v>
      </c>
      <c r="H276" s="124"/>
      <c r="I276" s="128" t="s">
        <v>2262</v>
      </c>
      <c r="J276" s="124"/>
      <c r="K276" s="124"/>
      <c r="L276" s="124"/>
      <c r="M276" s="124"/>
      <c r="N276" s="207">
        <v>6899</v>
      </c>
      <c r="O276" s="207">
        <v>0</v>
      </c>
      <c r="P276" s="124" t="s">
        <v>1312</v>
      </c>
    </row>
    <row r="277" spans="1:16" ht="63.75" hidden="1">
      <c r="A277" s="256" t="s">
        <v>622</v>
      </c>
      <c r="B277" s="124"/>
      <c r="C277" s="125" t="s">
        <v>715</v>
      </c>
      <c r="D277" s="119">
        <v>43123</v>
      </c>
      <c r="E277" s="120" t="s">
        <v>1447</v>
      </c>
      <c r="F277" s="120" t="s">
        <v>1313</v>
      </c>
      <c r="G277" s="120">
        <v>16405281</v>
      </c>
      <c r="H277" s="124"/>
      <c r="I277" s="128" t="s">
        <v>2263</v>
      </c>
      <c r="J277" s="124"/>
      <c r="K277" s="124"/>
      <c r="L277" s="124"/>
      <c r="M277" s="124"/>
      <c r="N277" s="207">
        <v>18450</v>
      </c>
      <c r="O277" s="207">
        <v>0</v>
      </c>
      <c r="P277" s="124" t="s">
        <v>1312</v>
      </c>
    </row>
    <row r="278" spans="1:16" ht="63.75" hidden="1">
      <c r="A278" s="256" t="s">
        <v>622</v>
      </c>
      <c r="B278" s="124"/>
      <c r="C278" s="125" t="s">
        <v>715</v>
      </c>
      <c r="D278" s="119">
        <v>43123</v>
      </c>
      <c r="E278" s="120" t="s">
        <v>1448</v>
      </c>
      <c r="F278" s="120" t="s">
        <v>1313</v>
      </c>
      <c r="G278" s="120">
        <v>16405274</v>
      </c>
      <c r="H278" s="124"/>
      <c r="I278" s="128" t="s">
        <v>2264</v>
      </c>
      <c r="J278" s="124"/>
      <c r="K278" s="124"/>
      <c r="L278" s="124"/>
      <c r="M278" s="124"/>
      <c r="N278" s="207">
        <v>10350</v>
      </c>
      <c r="O278" s="207">
        <v>0</v>
      </c>
      <c r="P278" s="124" t="s">
        <v>1312</v>
      </c>
    </row>
    <row r="279" spans="1:16" ht="76.5" hidden="1">
      <c r="A279" s="256">
        <v>15</v>
      </c>
      <c r="B279" s="124"/>
      <c r="C279" s="125" t="s">
        <v>691</v>
      </c>
      <c r="D279" s="119">
        <v>43123</v>
      </c>
      <c r="E279" s="120" t="s">
        <v>1449</v>
      </c>
      <c r="F279" s="120" t="s">
        <v>15</v>
      </c>
      <c r="G279" s="120">
        <v>4211</v>
      </c>
      <c r="H279" s="124"/>
      <c r="I279" s="128" t="s">
        <v>2265</v>
      </c>
      <c r="J279" s="124"/>
      <c r="K279" s="124"/>
      <c r="L279" s="124"/>
      <c r="M279" s="124"/>
      <c r="N279" s="207">
        <v>1071.45</v>
      </c>
      <c r="O279" s="207">
        <v>0</v>
      </c>
      <c r="P279" s="124" t="s">
        <v>1312</v>
      </c>
    </row>
    <row r="280" spans="1:16" ht="63.75" hidden="1">
      <c r="A280" s="256" t="s">
        <v>622</v>
      </c>
      <c r="B280" s="124"/>
      <c r="C280" s="125" t="s">
        <v>715</v>
      </c>
      <c r="D280" s="119">
        <v>43123</v>
      </c>
      <c r="E280" s="120" t="s">
        <v>1450</v>
      </c>
      <c r="F280" s="120" t="s">
        <v>1313</v>
      </c>
      <c r="G280" s="120">
        <v>16406817</v>
      </c>
      <c r="H280" s="124"/>
      <c r="I280" s="128" t="s">
        <v>2266</v>
      </c>
      <c r="J280" s="124"/>
      <c r="K280" s="124"/>
      <c r="L280" s="124"/>
      <c r="M280" s="124"/>
      <c r="N280" s="207">
        <v>2700</v>
      </c>
      <c r="O280" s="207">
        <v>0</v>
      </c>
      <c r="P280" s="124" t="s">
        <v>1312</v>
      </c>
    </row>
    <row r="281" spans="1:16" ht="63.75" hidden="1">
      <c r="A281" s="256" t="s">
        <v>622</v>
      </c>
      <c r="B281" s="124"/>
      <c r="C281" s="125" t="s">
        <v>715</v>
      </c>
      <c r="D281" s="119">
        <v>43123</v>
      </c>
      <c r="E281" s="120" t="s">
        <v>1451</v>
      </c>
      <c r="F281" s="120" t="s">
        <v>1313</v>
      </c>
      <c r="G281" s="120">
        <v>16406814</v>
      </c>
      <c r="H281" s="124"/>
      <c r="I281" s="128" t="s">
        <v>2267</v>
      </c>
      <c r="J281" s="124"/>
      <c r="K281" s="124"/>
      <c r="L281" s="124"/>
      <c r="M281" s="124"/>
      <c r="N281" s="207">
        <v>3000</v>
      </c>
      <c r="O281" s="207">
        <v>0</v>
      </c>
      <c r="P281" s="124" t="s">
        <v>1312</v>
      </c>
    </row>
    <row r="282" spans="1:16" ht="63.75" hidden="1">
      <c r="A282" s="256" t="s">
        <v>622</v>
      </c>
      <c r="B282" s="124"/>
      <c r="C282" s="125" t="s">
        <v>715</v>
      </c>
      <c r="D282" s="119">
        <v>43123</v>
      </c>
      <c r="E282" s="120" t="s">
        <v>1452</v>
      </c>
      <c r="F282" s="120" t="s">
        <v>1313</v>
      </c>
      <c r="G282" s="120">
        <v>16406001</v>
      </c>
      <c r="H282" s="124"/>
      <c r="I282" s="128" t="s">
        <v>2268</v>
      </c>
      <c r="J282" s="124"/>
      <c r="K282" s="124"/>
      <c r="L282" s="124"/>
      <c r="M282" s="124"/>
      <c r="N282" s="207">
        <v>2250</v>
      </c>
      <c r="O282" s="207">
        <v>0</v>
      </c>
      <c r="P282" s="124" t="s">
        <v>1312</v>
      </c>
    </row>
    <row r="283" spans="1:16" ht="63.75" hidden="1">
      <c r="A283" s="256" t="s">
        <v>622</v>
      </c>
      <c r="B283" s="124"/>
      <c r="C283" s="125" t="s">
        <v>715</v>
      </c>
      <c r="D283" s="119">
        <v>43123</v>
      </c>
      <c r="E283" s="120" t="s">
        <v>1453</v>
      </c>
      <c r="F283" s="120" t="s">
        <v>1313</v>
      </c>
      <c r="G283" s="120">
        <v>16405999</v>
      </c>
      <c r="H283" s="124"/>
      <c r="I283" s="128" t="s">
        <v>2269</v>
      </c>
      <c r="J283" s="124"/>
      <c r="K283" s="124"/>
      <c r="L283" s="124"/>
      <c r="M283" s="124"/>
      <c r="N283" s="207">
        <v>18000</v>
      </c>
      <c r="O283" s="207">
        <v>0</v>
      </c>
      <c r="P283" s="124" t="s">
        <v>1312</v>
      </c>
    </row>
    <row r="284" spans="1:16" ht="63.75" hidden="1">
      <c r="A284" s="256" t="s">
        <v>622</v>
      </c>
      <c r="B284" s="124"/>
      <c r="C284" s="125" t="s">
        <v>715</v>
      </c>
      <c r="D284" s="119">
        <v>43123</v>
      </c>
      <c r="E284" s="120" t="s">
        <v>1454</v>
      </c>
      <c r="F284" s="120" t="s">
        <v>1313</v>
      </c>
      <c r="G284" s="120">
        <v>16405997</v>
      </c>
      <c r="H284" s="124"/>
      <c r="I284" s="128" t="s">
        <v>2270</v>
      </c>
      <c r="J284" s="124"/>
      <c r="K284" s="124"/>
      <c r="L284" s="124"/>
      <c r="M284" s="124"/>
      <c r="N284" s="207">
        <v>18000</v>
      </c>
      <c r="O284" s="207">
        <v>0</v>
      </c>
      <c r="P284" s="124" t="s">
        <v>1312</v>
      </c>
    </row>
    <row r="285" spans="1:16" ht="63.75" hidden="1">
      <c r="A285" s="256" t="s">
        <v>622</v>
      </c>
      <c r="B285" s="124"/>
      <c r="C285" s="125" t="s">
        <v>715</v>
      </c>
      <c r="D285" s="119">
        <v>43123</v>
      </c>
      <c r="E285" s="120" t="s">
        <v>1455</v>
      </c>
      <c r="F285" s="120" t="s">
        <v>1313</v>
      </c>
      <c r="G285" s="120">
        <v>16405994</v>
      </c>
      <c r="H285" s="124"/>
      <c r="I285" s="128" t="s">
        <v>2271</v>
      </c>
      <c r="J285" s="124"/>
      <c r="K285" s="124"/>
      <c r="L285" s="124"/>
      <c r="M285" s="124"/>
      <c r="N285" s="207">
        <v>4500</v>
      </c>
      <c r="O285" s="207">
        <v>0</v>
      </c>
      <c r="P285" s="124" t="s">
        <v>1312</v>
      </c>
    </row>
    <row r="286" spans="1:16" ht="63.75" hidden="1">
      <c r="A286" s="256" t="s">
        <v>622</v>
      </c>
      <c r="B286" s="124"/>
      <c r="C286" s="125" t="s">
        <v>715</v>
      </c>
      <c r="D286" s="119">
        <v>43123</v>
      </c>
      <c r="E286" s="120" t="s">
        <v>1456</v>
      </c>
      <c r="F286" s="120" t="s">
        <v>1313</v>
      </c>
      <c r="G286" s="120">
        <v>16405992</v>
      </c>
      <c r="H286" s="124"/>
      <c r="I286" s="128" t="s">
        <v>2272</v>
      </c>
      <c r="J286" s="124"/>
      <c r="K286" s="124"/>
      <c r="L286" s="124"/>
      <c r="M286" s="124"/>
      <c r="N286" s="207">
        <v>8100</v>
      </c>
      <c r="O286" s="207">
        <v>0</v>
      </c>
      <c r="P286" s="124" t="s">
        <v>1312</v>
      </c>
    </row>
    <row r="287" spans="1:16" ht="63.75" hidden="1">
      <c r="A287" s="256" t="s">
        <v>622</v>
      </c>
      <c r="B287" s="124"/>
      <c r="C287" s="125" t="s">
        <v>715</v>
      </c>
      <c r="D287" s="119">
        <v>43123</v>
      </c>
      <c r="E287" s="120" t="s">
        <v>1457</v>
      </c>
      <c r="F287" s="120" t="s">
        <v>1313</v>
      </c>
      <c r="G287" s="120">
        <v>16405986</v>
      </c>
      <c r="H287" s="124"/>
      <c r="I287" s="128" t="s">
        <v>2273</v>
      </c>
      <c r="J287" s="124"/>
      <c r="K287" s="124"/>
      <c r="L287" s="124"/>
      <c r="M287" s="124"/>
      <c r="N287" s="207">
        <v>10575</v>
      </c>
      <c r="O287" s="207">
        <v>0</v>
      </c>
      <c r="P287" s="124" t="s">
        <v>1312</v>
      </c>
    </row>
    <row r="288" spans="1:16" ht="63.75" hidden="1">
      <c r="A288" s="256" t="s">
        <v>622</v>
      </c>
      <c r="B288" s="124"/>
      <c r="C288" s="125" t="s">
        <v>715</v>
      </c>
      <c r="D288" s="119">
        <v>43123</v>
      </c>
      <c r="E288" s="120" t="s">
        <v>1458</v>
      </c>
      <c r="F288" s="120" t="s">
        <v>1313</v>
      </c>
      <c r="G288" s="120">
        <v>16405925</v>
      </c>
      <c r="H288" s="124"/>
      <c r="I288" s="128" t="s">
        <v>2274</v>
      </c>
      <c r="J288" s="124"/>
      <c r="K288" s="124"/>
      <c r="L288" s="124"/>
      <c r="M288" s="124"/>
      <c r="N288" s="207">
        <v>1800</v>
      </c>
      <c r="O288" s="207">
        <v>0</v>
      </c>
      <c r="P288" s="124" t="s">
        <v>1312</v>
      </c>
    </row>
    <row r="289" spans="1:16" ht="63.75" hidden="1">
      <c r="A289" s="256" t="s">
        <v>622</v>
      </c>
      <c r="B289" s="124"/>
      <c r="C289" s="125" t="s">
        <v>715</v>
      </c>
      <c r="D289" s="119">
        <v>43123</v>
      </c>
      <c r="E289" s="120" t="s">
        <v>1459</v>
      </c>
      <c r="F289" s="120" t="s">
        <v>1313</v>
      </c>
      <c r="G289" s="120">
        <v>16405924</v>
      </c>
      <c r="H289" s="124"/>
      <c r="I289" s="128" t="s">
        <v>2275</v>
      </c>
      <c r="J289" s="124"/>
      <c r="K289" s="124"/>
      <c r="L289" s="124"/>
      <c r="M289" s="124"/>
      <c r="N289" s="207">
        <v>15750</v>
      </c>
      <c r="O289" s="207">
        <v>0</v>
      </c>
      <c r="P289" s="124" t="s">
        <v>1312</v>
      </c>
    </row>
    <row r="290" spans="1:16" ht="63.75" hidden="1">
      <c r="A290" s="256" t="s">
        <v>622</v>
      </c>
      <c r="B290" s="124"/>
      <c r="C290" s="125" t="s">
        <v>715</v>
      </c>
      <c r="D290" s="119">
        <v>43123</v>
      </c>
      <c r="E290" s="120" t="s">
        <v>1460</v>
      </c>
      <c r="F290" s="120" t="s">
        <v>1313</v>
      </c>
      <c r="G290" s="120">
        <v>16405915</v>
      </c>
      <c r="H290" s="124"/>
      <c r="I290" s="128" t="s">
        <v>2276</v>
      </c>
      <c r="J290" s="124"/>
      <c r="K290" s="124"/>
      <c r="L290" s="124"/>
      <c r="M290" s="124"/>
      <c r="N290" s="207">
        <v>14175</v>
      </c>
      <c r="O290" s="207">
        <v>0</v>
      </c>
      <c r="P290" s="124" t="s">
        <v>1312</v>
      </c>
    </row>
    <row r="291" spans="1:16" ht="63.75" hidden="1">
      <c r="A291" s="256" t="s">
        <v>622</v>
      </c>
      <c r="B291" s="124"/>
      <c r="C291" s="125" t="s">
        <v>715</v>
      </c>
      <c r="D291" s="119">
        <v>43123</v>
      </c>
      <c r="E291" s="120" t="s">
        <v>1461</v>
      </c>
      <c r="F291" s="120" t="s">
        <v>1313</v>
      </c>
      <c r="G291" s="120">
        <v>16405912</v>
      </c>
      <c r="H291" s="124"/>
      <c r="I291" s="128" t="s">
        <v>2277</v>
      </c>
      <c r="J291" s="124"/>
      <c r="K291" s="124"/>
      <c r="L291" s="124"/>
      <c r="M291" s="124"/>
      <c r="N291" s="207">
        <v>2250</v>
      </c>
      <c r="O291" s="207">
        <v>0</v>
      </c>
      <c r="P291" s="124" t="s">
        <v>1312</v>
      </c>
    </row>
    <row r="292" spans="1:16" ht="63.75" hidden="1">
      <c r="A292" s="256" t="s">
        <v>622</v>
      </c>
      <c r="B292" s="124"/>
      <c r="C292" s="125" t="s">
        <v>715</v>
      </c>
      <c r="D292" s="119">
        <v>43123</v>
      </c>
      <c r="E292" s="120" t="s">
        <v>1462</v>
      </c>
      <c r="F292" s="120" t="s">
        <v>1313</v>
      </c>
      <c r="G292" s="120">
        <v>16405911</v>
      </c>
      <c r="H292" s="124"/>
      <c r="I292" s="128" t="s">
        <v>2278</v>
      </c>
      <c r="J292" s="124"/>
      <c r="K292" s="124"/>
      <c r="L292" s="124"/>
      <c r="M292" s="124"/>
      <c r="N292" s="207">
        <v>6750</v>
      </c>
      <c r="O292" s="207">
        <v>0</v>
      </c>
      <c r="P292" s="124" t="s">
        <v>1312</v>
      </c>
    </row>
    <row r="293" spans="1:16" ht="63.75" hidden="1">
      <c r="A293" s="256" t="s">
        <v>622</v>
      </c>
      <c r="B293" s="124"/>
      <c r="C293" s="125" t="s">
        <v>715</v>
      </c>
      <c r="D293" s="119">
        <v>43123</v>
      </c>
      <c r="E293" s="120" t="s">
        <v>1463</v>
      </c>
      <c r="F293" s="120" t="s">
        <v>1313</v>
      </c>
      <c r="G293" s="120">
        <v>16405565</v>
      </c>
      <c r="H293" s="124"/>
      <c r="I293" s="128" t="s">
        <v>2279</v>
      </c>
      <c r="J293" s="124"/>
      <c r="K293" s="124"/>
      <c r="L293" s="124"/>
      <c r="M293" s="124"/>
      <c r="N293" s="207">
        <v>15750</v>
      </c>
      <c r="O293" s="207">
        <v>0</v>
      </c>
      <c r="P293" s="124" t="s">
        <v>1312</v>
      </c>
    </row>
    <row r="294" spans="1:16" ht="63.75" hidden="1">
      <c r="A294" s="256" t="s">
        <v>622</v>
      </c>
      <c r="B294" s="124"/>
      <c r="C294" s="125" t="s">
        <v>715</v>
      </c>
      <c r="D294" s="119">
        <v>43123</v>
      </c>
      <c r="E294" s="120" t="s">
        <v>1464</v>
      </c>
      <c r="F294" s="120" t="s">
        <v>1313</v>
      </c>
      <c r="G294" s="120">
        <v>16405519</v>
      </c>
      <c r="H294" s="124"/>
      <c r="I294" s="128" t="s">
        <v>2280</v>
      </c>
      <c r="J294" s="124"/>
      <c r="K294" s="124"/>
      <c r="L294" s="124"/>
      <c r="M294" s="124"/>
      <c r="N294" s="207">
        <v>13500</v>
      </c>
      <c r="O294" s="207">
        <v>0</v>
      </c>
      <c r="P294" s="124" t="s">
        <v>1312</v>
      </c>
    </row>
    <row r="295" spans="1:16" ht="51">
      <c r="A295" s="256" t="s">
        <v>619</v>
      </c>
      <c r="B295" s="124"/>
      <c r="C295" s="125" t="s">
        <v>713</v>
      </c>
      <c r="D295" s="119">
        <v>43123</v>
      </c>
      <c r="E295" s="120" t="s">
        <v>2135</v>
      </c>
      <c r="F295" s="120" t="s">
        <v>3</v>
      </c>
      <c r="G295" s="120">
        <v>1590112</v>
      </c>
      <c r="H295" s="124"/>
      <c r="I295" s="128" t="s">
        <v>2807</v>
      </c>
      <c r="J295" s="124"/>
      <c r="K295" s="124"/>
      <c r="L295" s="124"/>
      <c r="M295" s="124"/>
      <c r="N295" s="207">
        <v>0</v>
      </c>
      <c r="O295" s="207">
        <v>6108.85</v>
      </c>
      <c r="P295" s="124" t="s">
        <v>1312</v>
      </c>
    </row>
    <row r="296" spans="1:16" ht="63.75">
      <c r="A296" s="256" t="s">
        <v>619</v>
      </c>
      <c r="B296" s="124"/>
      <c r="C296" s="125" t="s">
        <v>713</v>
      </c>
      <c r="D296" s="119">
        <v>43123</v>
      </c>
      <c r="E296" s="120" t="s">
        <v>2136</v>
      </c>
      <c r="F296" s="120" t="s">
        <v>3</v>
      </c>
      <c r="G296" s="120">
        <v>1590085</v>
      </c>
      <c r="H296" s="124"/>
      <c r="I296" s="128" t="s">
        <v>2808</v>
      </c>
      <c r="J296" s="124"/>
      <c r="K296" s="124"/>
      <c r="L296" s="124"/>
      <c r="M296" s="124"/>
      <c r="N296" s="207">
        <v>0</v>
      </c>
      <c r="O296" s="207">
        <v>644</v>
      </c>
      <c r="P296" s="124" t="s">
        <v>1312</v>
      </c>
    </row>
    <row r="297" spans="1:16" ht="63.75">
      <c r="A297" s="256" t="s">
        <v>619</v>
      </c>
      <c r="B297" s="124"/>
      <c r="C297" s="125" t="s">
        <v>713</v>
      </c>
      <c r="D297" s="119">
        <v>43123</v>
      </c>
      <c r="E297" s="120" t="s">
        <v>2137</v>
      </c>
      <c r="F297" s="120" t="s">
        <v>3</v>
      </c>
      <c r="G297" s="120">
        <v>1590086</v>
      </c>
      <c r="H297" s="124"/>
      <c r="I297" s="128" t="s">
        <v>2809</v>
      </c>
      <c r="J297" s="124"/>
      <c r="K297" s="124"/>
      <c r="L297" s="124"/>
      <c r="M297" s="124"/>
      <c r="N297" s="207">
        <v>0</v>
      </c>
      <c r="O297" s="207">
        <v>644</v>
      </c>
      <c r="P297" s="124" t="s">
        <v>1312</v>
      </c>
    </row>
    <row r="298" spans="1:16" ht="63.75">
      <c r="A298" s="256" t="s">
        <v>619</v>
      </c>
      <c r="B298" s="124"/>
      <c r="C298" s="125" t="s">
        <v>713</v>
      </c>
      <c r="D298" s="119">
        <v>43123</v>
      </c>
      <c r="E298" s="120" t="s">
        <v>2138</v>
      </c>
      <c r="F298" s="120" t="s">
        <v>3</v>
      </c>
      <c r="G298" s="120">
        <v>1590087</v>
      </c>
      <c r="H298" s="124"/>
      <c r="I298" s="128" t="s">
        <v>2810</v>
      </c>
      <c r="J298" s="124"/>
      <c r="K298" s="124"/>
      <c r="L298" s="124"/>
      <c r="M298" s="124"/>
      <c r="N298" s="207">
        <v>0</v>
      </c>
      <c r="O298" s="207">
        <v>390</v>
      </c>
      <c r="P298" s="124" t="s">
        <v>1312</v>
      </c>
    </row>
    <row r="299" spans="1:16" ht="63.75">
      <c r="A299" s="256" t="s">
        <v>619</v>
      </c>
      <c r="B299" s="124"/>
      <c r="C299" s="125" t="s">
        <v>713</v>
      </c>
      <c r="D299" s="119">
        <v>43123</v>
      </c>
      <c r="E299" s="120" t="s">
        <v>2139</v>
      </c>
      <c r="F299" s="120" t="s">
        <v>3</v>
      </c>
      <c r="G299" s="120">
        <v>1590088</v>
      </c>
      <c r="H299" s="124"/>
      <c r="I299" s="128" t="s">
        <v>2811</v>
      </c>
      <c r="J299" s="124"/>
      <c r="K299" s="124"/>
      <c r="L299" s="124"/>
      <c r="M299" s="124"/>
      <c r="N299" s="207">
        <v>0</v>
      </c>
      <c r="O299" s="207">
        <v>382</v>
      </c>
      <c r="P299" s="124" t="s">
        <v>1312</v>
      </c>
    </row>
    <row r="300" spans="1:16" ht="63.75">
      <c r="A300" s="256" t="s">
        <v>619</v>
      </c>
      <c r="B300" s="124"/>
      <c r="C300" s="125" t="s">
        <v>713</v>
      </c>
      <c r="D300" s="119">
        <v>43123</v>
      </c>
      <c r="E300" s="120" t="s">
        <v>2140</v>
      </c>
      <c r="F300" s="120" t="s">
        <v>3</v>
      </c>
      <c r="G300" s="120">
        <v>1590090</v>
      </c>
      <c r="H300" s="124"/>
      <c r="I300" s="128" t="s">
        <v>2812</v>
      </c>
      <c r="J300" s="124"/>
      <c r="K300" s="124"/>
      <c r="L300" s="124"/>
      <c r="M300" s="124"/>
      <c r="N300" s="207">
        <v>0</v>
      </c>
      <c r="O300" s="207">
        <v>384</v>
      </c>
      <c r="P300" s="124" t="s">
        <v>1312</v>
      </c>
    </row>
    <row r="301" spans="1:16" ht="51">
      <c r="A301" s="256" t="s">
        <v>619</v>
      </c>
      <c r="B301" s="124"/>
      <c r="C301" s="125" t="s">
        <v>713</v>
      </c>
      <c r="D301" s="119">
        <v>43123</v>
      </c>
      <c r="E301" s="120" t="s">
        <v>2141</v>
      </c>
      <c r="F301" s="120" t="s">
        <v>3</v>
      </c>
      <c r="G301" s="120">
        <v>1590096</v>
      </c>
      <c r="H301" s="124"/>
      <c r="I301" s="128" t="s">
        <v>2813</v>
      </c>
      <c r="J301" s="124"/>
      <c r="K301" s="124"/>
      <c r="L301" s="124"/>
      <c r="M301" s="124"/>
      <c r="N301" s="207">
        <v>0</v>
      </c>
      <c r="O301" s="207">
        <v>2582</v>
      </c>
      <c r="P301" s="124" t="s">
        <v>1312</v>
      </c>
    </row>
    <row r="302" spans="1:16" ht="51">
      <c r="A302" s="256" t="s">
        <v>619</v>
      </c>
      <c r="B302" s="124"/>
      <c r="C302" s="125" t="s">
        <v>713</v>
      </c>
      <c r="D302" s="119">
        <v>43123</v>
      </c>
      <c r="E302" s="120" t="s">
        <v>2142</v>
      </c>
      <c r="F302" s="120" t="s">
        <v>3</v>
      </c>
      <c r="G302" s="120">
        <v>1590101</v>
      </c>
      <c r="H302" s="124"/>
      <c r="I302" s="128" t="s">
        <v>2814</v>
      </c>
      <c r="J302" s="124"/>
      <c r="K302" s="124"/>
      <c r="L302" s="124"/>
      <c r="M302" s="124"/>
      <c r="N302" s="207">
        <v>0</v>
      </c>
      <c r="O302" s="207">
        <v>242.73</v>
      </c>
      <c r="P302" s="124" t="s">
        <v>1312</v>
      </c>
    </row>
    <row r="303" spans="1:16" ht="51">
      <c r="A303" s="256" t="s">
        <v>619</v>
      </c>
      <c r="B303" s="124"/>
      <c r="C303" s="125" t="s">
        <v>713</v>
      </c>
      <c r="D303" s="119">
        <v>43123</v>
      </c>
      <c r="E303" s="120" t="s">
        <v>2143</v>
      </c>
      <c r="F303" s="120" t="s">
        <v>3</v>
      </c>
      <c r="G303" s="120">
        <v>1590102</v>
      </c>
      <c r="H303" s="124"/>
      <c r="I303" s="128" t="s">
        <v>2814</v>
      </c>
      <c r="J303" s="124"/>
      <c r="K303" s="124"/>
      <c r="L303" s="124"/>
      <c r="M303" s="124"/>
      <c r="N303" s="207">
        <v>0</v>
      </c>
      <c r="O303" s="207">
        <v>263.04000000000002</v>
      </c>
      <c r="P303" s="124" t="s">
        <v>1312</v>
      </c>
    </row>
    <row r="304" spans="1:16" ht="51">
      <c r="A304" s="256" t="s">
        <v>619</v>
      </c>
      <c r="B304" s="124"/>
      <c r="C304" s="125" t="s">
        <v>713</v>
      </c>
      <c r="D304" s="119">
        <v>43123</v>
      </c>
      <c r="E304" s="120" t="s">
        <v>2144</v>
      </c>
      <c r="F304" s="120" t="s">
        <v>3</v>
      </c>
      <c r="G304" s="120">
        <v>1590118</v>
      </c>
      <c r="H304" s="124"/>
      <c r="I304" s="128" t="s">
        <v>2815</v>
      </c>
      <c r="J304" s="124"/>
      <c r="K304" s="124"/>
      <c r="L304" s="124"/>
      <c r="M304" s="124"/>
      <c r="N304" s="207">
        <v>0</v>
      </c>
      <c r="O304" s="207">
        <v>450</v>
      </c>
      <c r="P304" s="124" t="s">
        <v>1312</v>
      </c>
    </row>
    <row r="305" spans="1:16" ht="51">
      <c r="A305" s="256" t="s">
        <v>619</v>
      </c>
      <c r="B305" s="124"/>
      <c r="C305" s="125" t="s">
        <v>713</v>
      </c>
      <c r="D305" s="119">
        <v>43123</v>
      </c>
      <c r="E305" s="120" t="s">
        <v>2145</v>
      </c>
      <c r="F305" s="120" t="s">
        <v>3</v>
      </c>
      <c r="G305" s="120">
        <v>1590119</v>
      </c>
      <c r="H305" s="124"/>
      <c r="I305" s="128" t="s">
        <v>2816</v>
      </c>
      <c r="J305" s="124"/>
      <c r="K305" s="124"/>
      <c r="L305" s="124"/>
      <c r="M305" s="124"/>
      <c r="N305" s="207">
        <v>0</v>
      </c>
      <c r="O305" s="207">
        <v>450</v>
      </c>
      <c r="P305" s="124" t="s">
        <v>1312</v>
      </c>
    </row>
    <row r="306" spans="1:16" ht="51">
      <c r="A306" s="256" t="s">
        <v>619</v>
      </c>
      <c r="B306" s="124"/>
      <c r="C306" s="125" t="s">
        <v>713</v>
      </c>
      <c r="D306" s="119">
        <v>43123</v>
      </c>
      <c r="E306" s="120" t="s">
        <v>2146</v>
      </c>
      <c r="F306" s="120" t="s">
        <v>3</v>
      </c>
      <c r="G306" s="120">
        <v>1590128</v>
      </c>
      <c r="H306" s="124"/>
      <c r="I306" s="128" t="s">
        <v>2817</v>
      </c>
      <c r="J306" s="124"/>
      <c r="K306" s="124"/>
      <c r="L306" s="124"/>
      <c r="M306" s="124"/>
      <c r="N306" s="207">
        <v>0</v>
      </c>
      <c r="O306" s="207">
        <v>70</v>
      </c>
      <c r="P306" s="124" t="s">
        <v>1312</v>
      </c>
    </row>
    <row r="307" spans="1:16" ht="51">
      <c r="A307" s="256" t="s">
        <v>619</v>
      </c>
      <c r="B307" s="124"/>
      <c r="C307" s="125" t="s">
        <v>713</v>
      </c>
      <c r="D307" s="119">
        <v>43123</v>
      </c>
      <c r="E307" s="120" t="s">
        <v>2147</v>
      </c>
      <c r="F307" s="120" t="s">
        <v>3</v>
      </c>
      <c r="G307" s="120">
        <v>1590131</v>
      </c>
      <c r="H307" s="124"/>
      <c r="I307" s="128" t="s">
        <v>2818</v>
      </c>
      <c r="J307" s="124"/>
      <c r="K307" s="124"/>
      <c r="L307" s="124"/>
      <c r="M307" s="124"/>
      <c r="N307" s="207">
        <v>0</v>
      </c>
      <c r="O307" s="207">
        <v>600</v>
      </c>
      <c r="P307" s="124" t="s">
        <v>1312</v>
      </c>
    </row>
    <row r="308" spans="1:16" ht="51">
      <c r="A308" s="256" t="s">
        <v>619</v>
      </c>
      <c r="B308" s="124"/>
      <c r="C308" s="125" t="s">
        <v>713</v>
      </c>
      <c r="D308" s="119">
        <v>43123</v>
      </c>
      <c r="E308" s="120" t="s">
        <v>2148</v>
      </c>
      <c r="F308" s="120" t="s">
        <v>3</v>
      </c>
      <c r="G308" s="120">
        <v>1590165</v>
      </c>
      <c r="H308" s="124"/>
      <c r="I308" s="128" t="s">
        <v>2819</v>
      </c>
      <c r="J308" s="124"/>
      <c r="K308" s="124"/>
      <c r="L308" s="124"/>
      <c r="M308" s="124"/>
      <c r="N308" s="207">
        <v>0</v>
      </c>
      <c r="O308" s="207">
        <v>126.92</v>
      </c>
      <c r="P308" s="124" t="s">
        <v>1312</v>
      </c>
    </row>
    <row r="309" spans="1:16" ht="51">
      <c r="A309" s="256">
        <v>20</v>
      </c>
      <c r="B309" s="124"/>
      <c r="C309" s="125" t="s">
        <v>693</v>
      </c>
      <c r="D309" s="119">
        <v>43123</v>
      </c>
      <c r="E309" s="120" t="s">
        <v>2149</v>
      </c>
      <c r="F309" s="120" t="s">
        <v>3</v>
      </c>
      <c r="G309" s="120">
        <v>1590241</v>
      </c>
      <c r="H309" s="124"/>
      <c r="I309" s="128" t="s">
        <v>2820</v>
      </c>
      <c r="J309" s="124"/>
      <c r="K309" s="124"/>
      <c r="L309" s="124"/>
      <c r="M309" s="124"/>
      <c r="N309" s="207">
        <v>0</v>
      </c>
      <c r="O309" s="207">
        <v>120</v>
      </c>
      <c r="P309" s="124" t="s">
        <v>1312</v>
      </c>
    </row>
    <row r="310" spans="1:16" ht="51">
      <c r="A310" s="256" t="s">
        <v>619</v>
      </c>
      <c r="B310" s="124"/>
      <c r="C310" s="125" t="s">
        <v>713</v>
      </c>
      <c r="D310" s="119">
        <v>43123</v>
      </c>
      <c r="E310" s="120" t="s">
        <v>2150</v>
      </c>
      <c r="F310" s="120" t="s">
        <v>3</v>
      </c>
      <c r="G310" s="120">
        <v>1590251</v>
      </c>
      <c r="H310" s="124"/>
      <c r="I310" s="128" t="s">
        <v>2821</v>
      </c>
      <c r="J310" s="124"/>
      <c r="K310" s="124"/>
      <c r="L310" s="124"/>
      <c r="M310" s="124"/>
      <c r="N310" s="207">
        <v>0</v>
      </c>
      <c r="O310" s="207">
        <v>41</v>
      </c>
      <c r="P310" s="124" t="s">
        <v>1312</v>
      </c>
    </row>
    <row r="311" spans="1:16" ht="51">
      <c r="A311" s="256" t="s">
        <v>619</v>
      </c>
      <c r="B311" s="124"/>
      <c r="C311" s="125" t="s">
        <v>713</v>
      </c>
      <c r="D311" s="119">
        <v>43123</v>
      </c>
      <c r="E311" s="120" t="s">
        <v>2151</v>
      </c>
      <c r="F311" s="120" t="s">
        <v>3</v>
      </c>
      <c r="G311" s="120">
        <v>1590253</v>
      </c>
      <c r="H311" s="124"/>
      <c r="I311" s="128" t="s">
        <v>2822</v>
      </c>
      <c r="J311" s="124"/>
      <c r="K311" s="124"/>
      <c r="L311" s="124"/>
      <c r="M311" s="124"/>
      <c r="N311" s="207">
        <v>0</v>
      </c>
      <c r="O311" s="207">
        <v>140</v>
      </c>
      <c r="P311" s="124" t="s">
        <v>1312</v>
      </c>
    </row>
    <row r="312" spans="1:16" ht="51">
      <c r="A312" s="256" t="s">
        <v>619</v>
      </c>
      <c r="B312" s="124"/>
      <c r="C312" s="125" t="s">
        <v>713</v>
      </c>
      <c r="D312" s="119">
        <v>43123</v>
      </c>
      <c r="E312" s="120" t="s">
        <v>2152</v>
      </c>
      <c r="F312" s="120" t="s">
        <v>3</v>
      </c>
      <c r="G312" s="120">
        <v>1590254</v>
      </c>
      <c r="H312" s="124"/>
      <c r="I312" s="128" t="s">
        <v>2823</v>
      </c>
      <c r="J312" s="124"/>
      <c r="K312" s="124"/>
      <c r="L312" s="124"/>
      <c r="M312" s="124"/>
      <c r="N312" s="207">
        <v>0</v>
      </c>
      <c r="O312" s="207">
        <v>10894</v>
      </c>
      <c r="P312" s="124" t="s">
        <v>1312</v>
      </c>
    </row>
    <row r="313" spans="1:16" ht="51">
      <c r="A313" s="256" t="s">
        <v>619</v>
      </c>
      <c r="B313" s="124"/>
      <c r="C313" s="125" t="s">
        <v>713</v>
      </c>
      <c r="D313" s="119">
        <v>43123</v>
      </c>
      <c r="E313" s="120" t="s">
        <v>2153</v>
      </c>
      <c r="F313" s="120" t="s">
        <v>3</v>
      </c>
      <c r="G313" s="120">
        <v>1590255</v>
      </c>
      <c r="H313" s="124"/>
      <c r="I313" s="128" t="s">
        <v>2824</v>
      </c>
      <c r="J313" s="124"/>
      <c r="K313" s="124"/>
      <c r="L313" s="124"/>
      <c r="M313" s="124"/>
      <c r="N313" s="207">
        <v>0</v>
      </c>
      <c r="O313" s="207">
        <v>220</v>
      </c>
      <c r="P313" s="124" t="s">
        <v>1312</v>
      </c>
    </row>
    <row r="314" spans="1:16" ht="63.75">
      <c r="A314" s="256" t="s">
        <v>619</v>
      </c>
      <c r="B314" s="124"/>
      <c r="C314" s="125" t="s">
        <v>713</v>
      </c>
      <c r="D314" s="119">
        <v>43123</v>
      </c>
      <c r="E314" s="120" t="s">
        <v>2154</v>
      </c>
      <c r="F314" s="120" t="s">
        <v>3</v>
      </c>
      <c r="G314" s="120">
        <v>1590275</v>
      </c>
      <c r="H314" s="124"/>
      <c r="I314" s="128" t="s">
        <v>2825</v>
      </c>
      <c r="J314" s="124"/>
      <c r="K314" s="124"/>
      <c r="L314" s="124"/>
      <c r="M314" s="124"/>
      <c r="N314" s="207">
        <v>0</v>
      </c>
      <c r="O314" s="207">
        <v>411</v>
      </c>
      <c r="P314" s="124" t="s">
        <v>1312</v>
      </c>
    </row>
    <row r="315" spans="1:16" ht="51">
      <c r="A315" s="256" t="s">
        <v>619</v>
      </c>
      <c r="B315" s="124"/>
      <c r="C315" s="125" t="s">
        <v>713</v>
      </c>
      <c r="D315" s="119">
        <v>43123</v>
      </c>
      <c r="E315" s="120" t="s">
        <v>2155</v>
      </c>
      <c r="F315" s="120" t="s">
        <v>3</v>
      </c>
      <c r="G315" s="120">
        <v>1590298</v>
      </c>
      <c r="H315" s="124"/>
      <c r="I315" s="128" t="s">
        <v>2826</v>
      </c>
      <c r="J315" s="124"/>
      <c r="K315" s="124"/>
      <c r="L315" s="124"/>
      <c r="M315" s="124"/>
      <c r="N315" s="207">
        <v>0</v>
      </c>
      <c r="O315" s="207">
        <v>699</v>
      </c>
      <c r="P315" s="124" t="s">
        <v>1312</v>
      </c>
    </row>
    <row r="316" spans="1:16" ht="51">
      <c r="A316" s="256" t="s">
        <v>619</v>
      </c>
      <c r="B316" s="124"/>
      <c r="C316" s="125" t="s">
        <v>713</v>
      </c>
      <c r="D316" s="119">
        <v>43123</v>
      </c>
      <c r="E316" s="120" t="s">
        <v>2156</v>
      </c>
      <c r="F316" s="120" t="s">
        <v>3</v>
      </c>
      <c r="G316" s="120">
        <v>1590301</v>
      </c>
      <c r="H316" s="124"/>
      <c r="I316" s="128" t="s">
        <v>2827</v>
      </c>
      <c r="J316" s="124"/>
      <c r="K316" s="124"/>
      <c r="L316" s="124"/>
      <c r="M316" s="124"/>
      <c r="N316" s="207">
        <v>0</v>
      </c>
      <c r="O316" s="207">
        <v>871</v>
      </c>
      <c r="P316" s="124" t="s">
        <v>1312</v>
      </c>
    </row>
    <row r="317" spans="1:16" ht="51">
      <c r="A317" s="256" t="s">
        <v>619</v>
      </c>
      <c r="B317" s="124"/>
      <c r="C317" s="125" t="s">
        <v>713</v>
      </c>
      <c r="D317" s="119">
        <v>43123</v>
      </c>
      <c r="E317" s="120" t="s">
        <v>2157</v>
      </c>
      <c r="F317" s="120" t="s">
        <v>3</v>
      </c>
      <c r="G317" s="120">
        <v>1590304</v>
      </c>
      <c r="H317" s="124"/>
      <c r="I317" s="128" t="s">
        <v>2828</v>
      </c>
      <c r="J317" s="124"/>
      <c r="K317" s="124"/>
      <c r="L317" s="124"/>
      <c r="M317" s="124"/>
      <c r="N317" s="207">
        <v>0</v>
      </c>
      <c r="O317" s="207">
        <v>871</v>
      </c>
      <c r="P317" s="124" t="s">
        <v>1312</v>
      </c>
    </row>
    <row r="318" spans="1:16" ht="51">
      <c r="A318" s="256" t="s">
        <v>619</v>
      </c>
      <c r="B318" s="124"/>
      <c r="C318" s="125" t="s">
        <v>713</v>
      </c>
      <c r="D318" s="119">
        <v>43123</v>
      </c>
      <c r="E318" s="120" t="s">
        <v>2158</v>
      </c>
      <c r="F318" s="120" t="s">
        <v>3</v>
      </c>
      <c r="G318" s="120">
        <v>1590308</v>
      </c>
      <c r="H318" s="124"/>
      <c r="I318" s="128" t="s">
        <v>2826</v>
      </c>
      <c r="J318" s="124"/>
      <c r="K318" s="124"/>
      <c r="L318" s="124"/>
      <c r="M318" s="124"/>
      <c r="N318" s="207">
        <v>0</v>
      </c>
      <c r="O318" s="207">
        <v>1390</v>
      </c>
      <c r="P318" s="124" t="s">
        <v>1312</v>
      </c>
    </row>
    <row r="319" spans="1:16" ht="51">
      <c r="A319" s="256" t="s">
        <v>619</v>
      </c>
      <c r="B319" s="124"/>
      <c r="C319" s="125" t="s">
        <v>713</v>
      </c>
      <c r="D319" s="119">
        <v>43123</v>
      </c>
      <c r="E319" s="120" t="s">
        <v>2159</v>
      </c>
      <c r="F319" s="120" t="s">
        <v>3</v>
      </c>
      <c r="G319" s="120">
        <v>1590321</v>
      </c>
      <c r="H319" s="124"/>
      <c r="I319" s="128" t="s">
        <v>2829</v>
      </c>
      <c r="J319" s="124"/>
      <c r="K319" s="124"/>
      <c r="L319" s="124"/>
      <c r="M319" s="124"/>
      <c r="N319" s="207">
        <v>0</v>
      </c>
      <c r="O319" s="207">
        <v>607.21</v>
      </c>
      <c r="P319" s="124" t="s">
        <v>1312</v>
      </c>
    </row>
    <row r="320" spans="1:16" ht="51">
      <c r="A320" s="256" t="s">
        <v>619</v>
      </c>
      <c r="B320" s="124"/>
      <c r="C320" s="125" t="s">
        <v>713</v>
      </c>
      <c r="D320" s="119">
        <v>43123</v>
      </c>
      <c r="E320" s="120" t="s">
        <v>2160</v>
      </c>
      <c r="F320" s="120" t="s">
        <v>3</v>
      </c>
      <c r="G320" s="120">
        <v>1590322</v>
      </c>
      <c r="H320" s="124"/>
      <c r="I320" s="128" t="s">
        <v>2830</v>
      </c>
      <c r="J320" s="124"/>
      <c r="K320" s="124"/>
      <c r="L320" s="124"/>
      <c r="M320" s="124"/>
      <c r="N320" s="207">
        <v>0</v>
      </c>
      <c r="O320" s="207">
        <v>3899.2</v>
      </c>
      <c r="P320" s="124" t="s">
        <v>1312</v>
      </c>
    </row>
    <row r="321" spans="1:16" ht="51">
      <c r="A321" s="256" t="s">
        <v>619</v>
      </c>
      <c r="B321" s="124"/>
      <c r="C321" s="125" t="s">
        <v>713</v>
      </c>
      <c r="D321" s="119">
        <v>43123</v>
      </c>
      <c r="E321" s="120" t="s">
        <v>2161</v>
      </c>
      <c r="F321" s="120" t="s">
        <v>3</v>
      </c>
      <c r="G321" s="120">
        <v>1590344</v>
      </c>
      <c r="H321" s="124"/>
      <c r="I321" s="128" t="s">
        <v>2831</v>
      </c>
      <c r="J321" s="124"/>
      <c r="K321" s="124"/>
      <c r="L321" s="124"/>
      <c r="M321" s="124"/>
      <c r="N321" s="207">
        <v>0</v>
      </c>
      <c r="O321" s="207">
        <v>450</v>
      </c>
      <c r="P321" s="124" t="s">
        <v>1312</v>
      </c>
    </row>
    <row r="322" spans="1:16" ht="63.75" hidden="1">
      <c r="A322" s="256" t="s">
        <v>622</v>
      </c>
      <c r="B322" s="124"/>
      <c r="C322" s="125" t="s">
        <v>715</v>
      </c>
      <c r="D322" s="119">
        <v>43124</v>
      </c>
      <c r="E322" s="120" t="s">
        <v>1465</v>
      </c>
      <c r="F322" s="120" t="s">
        <v>1313</v>
      </c>
      <c r="G322" s="120">
        <v>16407129</v>
      </c>
      <c r="H322" s="124"/>
      <c r="I322" s="128" t="s">
        <v>2281</v>
      </c>
      <c r="J322" s="124"/>
      <c r="K322" s="124"/>
      <c r="L322" s="124"/>
      <c r="M322" s="124"/>
      <c r="N322" s="207">
        <v>27225</v>
      </c>
      <c r="O322" s="207">
        <v>0</v>
      </c>
      <c r="P322" s="124" t="s">
        <v>1312</v>
      </c>
    </row>
    <row r="323" spans="1:16" ht="63.75" hidden="1">
      <c r="A323" s="256" t="s">
        <v>622</v>
      </c>
      <c r="B323" s="124"/>
      <c r="C323" s="125" t="s">
        <v>715</v>
      </c>
      <c r="D323" s="119">
        <v>43124</v>
      </c>
      <c r="E323" s="120" t="s">
        <v>1466</v>
      </c>
      <c r="F323" s="120" t="s">
        <v>1313</v>
      </c>
      <c r="G323" s="120">
        <v>16407128</v>
      </c>
      <c r="H323" s="124"/>
      <c r="I323" s="128" t="s">
        <v>2282</v>
      </c>
      <c r="J323" s="124"/>
      <c r="K323" s="124"/>
      <c r="L323" s="124"/>
      <c r="M323" s="124"/>
      <c r="N323" s="207">
        <v>24000</v>
      </c>
      <c r="O323" s="207">
        <v>0</v>
      </c>
      <c r="P323" s="124" t="s">
        <v>1312</v>
      </c>
    </row>
    <row r="324" spans="1:16" ht="63.75" hidden="1">
      <c r="A324" s="256" t="s">
        <v>622</v>
      </c>
      <c r="B324" s="124"/>
      <c r="C324" s="125" t="s">
        <v>715</v>
      </c>
      <c r="D324" s="119">
        <v>43124</v>
      </c>
      <c r="E324" s="120" t="s">
        <v>1467</v>
      </c>
      <c r="F324" s="120" t="s">
        <v>1313</v>
      </c>
      <c r="G324" s="120">
        <v>16407127</v>
      </c>
      <c r="H324" s="124"/>
      <c r="I324" s="128" t="s">
        <v>2283</v>
      </c>
      <c r="J324" s="124"/>
      <c r="K324" s="124"/>
      <c r="L324" s="124"/>
      <c r="M324" s="124"/>
      <c r="N324" s="207">
        <v>13059.5</v>
      </c>
      <c r="O324" s="207">
        <v>0</v>
      </c>
      <c r="P324" s="124" t="s">
        <v>1312</v>
      </c>
    </row>
    <row r="325" spans="1:16" ht="63.75" hidden="1">
      <c r="A325" s="256" t="s">
        <v>622</v>
      </c>
      <c r="B325" s="124"/>
      <c r="C325" s="125" t="s">
        <v>715</v>
      </c>
      <c r="D325" s="119">
        <v>43124</v>
      </c>
      <c r="E325" s="120" t="s">
        <v>1468</v>
      </c>
      <c r="F325" s="120" t="s">
        <v>1313</v>
      </c>
      <c r="G325" s="120">
        <v>16407126</v>
      </c>
      <c r="H325" s="124"/>
      <c r="I325" s="128" t="s">
        <v>2284</v>
      </c>
      <c r="J325" s="124"/>
      <c r="K325" s="124"/>
      <c r="L325" s="124"/>
      <c r="M325" s="124"/>
      <c r="N325" s="207">
        <v>45000</v>
      </c>
      <c r="O325" s="207">
        <v>0</v>
      </c>
      <c r="P325" s="124" t="s">
        <v>1312</v>
      </c>
    </row>
    <row r="326" spans="1:16" ht="63.75" hidden="1">
      <c r="A326" s="256" t="s">
        <v>622</v>
      </c>
      <c r="B326" s="124"/>
      <c r="C326" s="125" t="s">
        <v>715</v>
      </c>
      <c r="D326" s="119">
        <v>43124</v>
      </c>
      <c r="E326" s="120" t="s">
        <v>1469</v>
      </c>
      <c r="F326" s="120" t="s">
        <v>1313</v>
      </c>
      <c r="G326" s="120">
        <v>16407125</v>
      </c>
      <c r="H326" s="124"/>
      <c r="I326" s="128" t="s">
        <v>2285</v>
      </c>
      <c r="J326" s="124"/>
      <c r="K326" s="124"/>
      <c r="L326" s="124"/>
      <c r="M326" s="124"/>
      <c r="N326" s="207">
        <v>40725</v>
      </c>
      <c r="O326" s="207">
        <v>0</v>
      </c>
      <c r="P326" s="124" t="s">
        <v>1312</v>
      </c>
    </row>
    <row r="327" spans="1:16" ht="63.75" hidden="1">
      <c r="A327" s="256" t="s">
        <v>622</v>
      </c>
      <c r="B327" s="124"/>
      <c r="C327" s="125" t="s">
        <v>715</v>
      </c>
      <c r="D327" s="119">
        <v>43124</v>
      </c>
      <c r="E327" s="120" t="s">
        <v>1470</v>
      </c>
      <c r="F327" s="120" t="s">
        <v>1313</v>
      </c>
      <c r="G327" s="120">
        <v>16407123</v>
      </c>
      <c r="H327" s="124"/>
      <c r="I327" s="128" t="s">
        <v>2286</v>
      </c>
      <c r="J327" s="124"/>
      <c r="K327" s="124"/>
      <c r="L327" s="124"/>
      <c r="M327" s="124"/>
      <c r="N327" s="207">
        <v>23175</v>
      </c>
      <c r="O327" s="207">
        <v>0</v>
      </c>
      <c r="P327" s="124" t="s">
        <v>1312</v>
      </c>
    </row>
    <row r="328" spans="1:16" ht="63.75" hidden="1">
      <c r="A328" s="256" t="s">
        <v>622</v>
      </c>
      <c r="B328" s="124"/>
      <c r="C328" s="125" t="s">
        <v>715</v>
      </c>
      <c r="D328" s="119">
        <v>43124</v>
      </c>
      <c r="E328" s="120" t="s">
        <v>1471</v>
      </c>
      <c r="F328" s="120" t="s">
        <v>1313</v>
      </c>
      <c r="G328" s="120">
        <v>16407122</v>
      </c>
      <c r="H328" s="124"/>
      <c r="I328" s="128" t="s">
        <v>2287</v>
      </c>
      <c r="J328" s="124"/>
      <c r="K328" s="124"/>
      <c r="L328" s="124"/>
      <c r="M328" s="124"/>
      <c r="N328" s="207">
        <v>17741</v>
      </c>
      <c r="O328" s="207">
        <v>0</v>
      </c>
      <c r="P328" s="124" t="s">
        <v>1312</v>
      </c>
    </row>
    <row r="329" spans="1:16" ht="63.75" hidden="1">
      <c r="A329" s="256" t="s">
        <v>622</v>
      </c>
      <c r="B329" s="124"/>
      <c r="C329" s="125" t="s">
        <v>715</v>
      </c>
      <c r="D329" s="119">
        <v>43124</v>
      </c>
      <c r="E329" s="120" t="s">
        <v>1472</v>
      </c>
      <c r="F329" s="120" t="s">
        <v>1313</v>
      </c>
      <c r="G329" s="120">
        <v>16407120</v>
      </c>
      <c r="H329" s="124"/>
      <c r="I329" s="128" t="s">
        <v>2288</v>
      </c>
      <c r="J329" s="124"/>
      <c r="K329" s="124"/>
      <c r="L329" s="124"/>
      <c r="M329" s="124"/>
      <c r="N329" s="207">
        <v>19342.5</v>
      </c>
      <c r="O329" s="207">
        <v>0</v>
      </c>
      <c r="P329" s="124" t="s">
        <v>1312</v>
      </c>
    </row>
    <row r="330" spans="1:16" ht="63.75" hidden="1">
      <c r="A330" s="256" t="s">
        <v>622</v>
      </c>
      <c r="B330" s="124"/>
      <c r="C330" s="125" t="s">
        <v>715</v>
      </c>
      <c r="D330" s="119">
        <v>43124</v>
      </c>
      <c r="E330" s="120" t="s">
        <v>1473</v>
      </c>
      <c r="F330" s="120" t="s">
        <v>1313</v>
      </c>
      <c r="G330" s="120">
        <v>16407118</v>
      </c>
      <c r="H330" s="124"/>
      <c r="I330" s="128" t="s">
        <v>2289</v>
      </c>
      <c r="J330" s="124"/>
      <c r="K330" s="124"/>
      <c r="L330" s="124"/>
      <c r="M330" s="124"/>
      <c r="N330" s="207">
        <v>12150</v>
      </c>
      <c r="O330" s="207">
        <v>0</v>
      </c>
      <c r="P330" s="124" t="s">
        <v>1312</v>
      </c>
    </row>
    <row r="331" spans="1:16" ht="63.75" hidden="1">
      <c r="A331" s="256" t="s">
        <v>622</v>
      </c>
      <c r="B331" s="124"/>
      <c r="C331" s="125" t="s">
        <v>715</v>
      </c>
      <c r="D331" s="119">
        <v>43124</v>
      </c>
      <c r="E331" s="120" t="s">
        <v>1474</v>
      </c>
      <c r="F331" s="120" t="s">
        <v>1313</v>
      </c>
      <c r="G331" s="120">
        <v>16407117</v>
      </c>
      <c r="H331" s="124"/>
      <c r="I331" s="128" t="s">
        <v>2290</v>
      </c>
      <c r="J331" s="124"/>
      <c r="K331" s="124"/>
      <c r="L331" s="124"/>
      <c r="M331" s="124"/>
      <c r="N331" s="207">
        <v>11088</v>
      </c>
      <c r="O331" s="207">
        <v>0</v>
      </c>
      <c r="P331" s="124" t="s">
        <v>1312</v>
      </c>
    </row>
    <row r="332" spans="1:16" ht="76.5" hidden="1">
      <c r="A332" s="256" t="s">
        <v>622</v>
      </c>
      <c r="B332" s="124"/>
      <c r="C332" s="125" t="s">
        <v>715</v>
      </c>
      <c r="D332" s="119">
        <v>43124</v>
      </c>
      <c r="E332" s="120" t="s">
        <v>1475</v>
      </c>
      <c r="F332" s="120" t="s">
        <v>1313</v>
      </c>
      <c r="G332" s="120">
        <v>16407116</v>
      </c>
      <c r="H332" s="124"/>
      <c r="I332" s="128" t="s">
        <v>2291</v>
      </c>
      <c r="J332" s="124"/>
      <c r="K332" s="124"/>
      <c r="L332" s="124"/>
      <c r="M332" s="124"/>
      <c r="N332" s="207">
        <v>27225</v>
      </c>
      <c r="O332" s="207">
        <v>0</v>
      </c>
      <c r="P332" s="124" t="s">
        <v>1312</v>
      </c>
    </row>
    <row r="333" spans="1:16" ht="63.75" hidden="1">
      <c r="A333" s="256" t="s">
        <v>622</v>
      </c>
      <c r="B333" s="124"/>
      <c r="C333" s="125" t="s">
        <v>715</v>
      </c>
      <c r="D333" s="119">
        <v>43124</v>
      </c>
      <c r="E333" s="120" t="s">
        <v>1476</v>
      </c>
      <c r="F333" s="120" t="s">
        <v>1313</v>
      </c>
      <c r="G333" s="120">
        <v>16407114</v>
      </c>
      <c r="H333" s="124"/>
      <c r="I333" s="128" t="s">
        <v>2292</v>
      </c>
      <c r="J333" s="124"/>
      <c r="K333" s="124"/>
      <c r="L333" s="124"/>
      <c r="M333" s="124"/>
      <c r="N333" s="207">
        <v>42874</v>
      </c>
      <c r="O333" s="207">
        <v>0</v>
      </c>
      <c r="P333" s="124" t="s">
        <v>1312</v>
      </c>
    </row>
    <row r="334" spans="1:16" ht="63.75" hidden="1">
      <c r="A334" s="256" t="s">
        <v>622</v>
      </c>
      <c r="B334" s="124"/>
      <c r="C334" s="125" t="s">
        <v>715</v>
      </c>
      <c r="D334" s="119">
        <v>43124</v>
      </c>
      <c r="E334" s="120" t="s">
        <v>1477</v>
      </c>
      <c r="F334" s="120" t="s">
        <v>1313</v>
      </c>
      <c r="G334" s="120">
        <v>16407113</v>
      </c>
      <c r="H334" s="124"/>
      <c r="I334" s="128" t="s">
        <v>2293</v>
      </c>
      <c r="J334" s="124"/>
      <c r="K334" s="124"/>
      <c r="L334" s="124"/>
      <c r="M334" s="124"/>
      <c r="N334" s="207">
        <v>124500</v>
      </c>
      <c r="O334" s="207">
        <v>0</v>
      </c>
      <c r="P334" s="124" t="s">
        <v>1312</v>
      </c>
    </row>
    <row r="335" spans="1:16" ht="63.75" hidden="1">
      <c r="A335" s="256" t="s">
        <v>622</v>
      </c>
      <c r="B335" s="124"/>
      <c r="C335" s="125" t="s">
        <v>715</v>
      </c>
      <c r="D335" s="119">
        <v>43124</v>
      </c>
      <c r="E335" s="120" t="s">
        <v>1478</v>
      </c>
      <c r="F335" s="120" t="s">
        <v>1313</v>
      </c>
      <c r="G335" s="120">
        <v>16407112</v>
      </c>
      <c r="H335" s="124"/>
      <c r="I335" s="128" t="s">
        <v>2294</v>
      </c>
      <c r="J335" s="124"/>
      <c r="K335" s="124"/>
      <c r="L335" s="124"/>
      <c r="M335" s="124"/>
      <c r="N335" s="207">
        <v>64500</v>
      </c>
      <c r="O335" s="207">
        <v>0</v>
      </c>
      <c r="P335" s="124" t="s">
        <v>1312</v>
      </c>
    </row>
    <row r="336" spans="1:16" ht="63.75" hidden="1">
      <c r="A336" s="256" t="s">
        <v>622</v>
      </c>
      <c r="B336" s="124"/>
      <c r="C336" s="125" t="s">
        <v>715</v>
      </c>
      <c r="D336" s="119">
        <v>43124</v>
      </c>
      <c r="E336" s="120" t="s">
        <v>1479</v>
      </c>
      <c r="F336" s="120" t="s">
        <v>1313</v>
      </c>
      <c r="G336" s="120">
        <v>16407111</v>
      </c>
      <c r="H336" s="124"/>
      <c r="I336" s="128" t="s">
        <v>2295</v>
      </c>
      <c r="J336" s="124"/>
      <c r="K336" s="124"/>
      <c r="L336" s="124"/>
      <c r="M336" s="124"/>
      <c r="N336" s="207">
        <v>20475</v>
      </c>
      <c r="O336" s="207">
        <v>0</v>
      </c>
      <c r="P336" s="124" t="s">
        <v>1312</v>
      </c>
    </row>
    <row r="337" spans="1:16" ht="63.75" hidden="1">
      <c r="A337" s="256" t="s">
        <v>622</v>
      </c>
      <c r="B337" s="124"/>
      <c r="C337" s="125" t="s">
        <v>715</v>
      </c>
      <c r="D337" s="119">
        <v>43124</v>
      </c>
      <c r="E337" s="120" t="s">
        <v>1480</v>
      </c>
      <c r="F337" s="120" t="s">
        <v>1313</v>
      </c>
      <c r="G337" s="120">
        <v>16407108</v>
      </c>
      <c r="H337" s="124"/>
      <c r="I337" s="128" t="s">
        <v>2296</v>
      </c>
      <c r="J337" s="124"/>
      <c r="K337" s="124"/>
      <c r="L337" s="124"/>
      <c r="M337" s="124"/>
      <c r="N337" s="207">
        <v>26550</v>
      </c>
      <c r="O337" s="207">
        <v>0</v>
      </c>
      <c r="P337" s="124" t="s">
        <v>1312</v>
      </c>
    </row>
    <row r="338" spans="1:16" ht="63.75" hidden="1">
      <c r="A338" s="256" t="s">
        <v>622</v>
      </c>
      <c r="B338" s="124"/>
      <c r="C338" s="125" t="s">
        <v>715</v>
      </c>
      <c r="D338" s="119">
        <v>43124</v>
      </c>
      <c r="E338" s="120" t="s">
        <v>1481</v>
      </c>
      <c r="F338" s="120" t="s">
        <v>1313</v>
      </c>
      <c r="G338" s="120">
        <v>16407130</v>
      </c>
      <c r="H338" s="124"/>
      <c r="I338" s="128" t="s">
        <v>2297</v>
      </c>
      <c r="J338" s="124"/>
      <c r="K338" s="124"/>
      <c r="L338" s="124"/>
      <c r="M338" s="124"/>
      <c r="N338" s="207">
        <v>14625</v>
      </c>
      <c r="O338" s="207">
        <v>0</v>
      </c>
      <c r="P338" s="124" t="s">
        <v>1312</v>
      </c>
    </row>
    <row r="339" spans="1:16" ht="63.75" hidden="1">
      <c r="A339" s="256" t="s">
        <v>622</v>
      </c>
      <c r="B339" s="124"/>
      <c r="C339" s="125" t="s">
        <v>715</v>
      </c>
      <c r="D339" s="119">
        <v>43124</v>
      </c>
      <c r="E339" s="120" t="s">
        <v>1482</v>
      </c>
      <c r="F339" s="120" t="s">
        <v>1313</v>
      </c>
      <c r="G339" s="120">
        <v>16405991</v>
      </c>
      <c r="H339" s="124"/>
      <c r="I339" s="128" t="s">
        <v>2298</v>
      </c>
      <c r="J339" s="124"/>
      <c r="K339" s="124"/>
      <c r="L339" s="124"/>
      <c r="M339" s="124"/>
      <c r="N339" s="207">
        <v>18000</v>
      </c>
      <c r="O339" s="207">
        <v>0</v>
      </c>
      <c r="P339" s="124" t="s">
        <v>1312</v>
      </c>
    </row>
    <row r="340" spans="1:16" ht="63.75" hidden="1">
      <c r="A340" s="256" t="s">
        <v>622</v>
      </c>
      <c r="B340" s="124"/>
      <c r="C340" s="125" t="s">
        <v>715</v>
      </c>
      <c r="D340" s="119">
        <v>43124</v>
      </c>
      <c r="E340" s="120" t="s">
        <v>1483</v>
      </c>
      <c r="F340" s="120" t="s">
        <v>1313</v>
      </c>
      <c r="G340" s="120">
        <v>16405987</v>
      </c>
      <c r="H340" s="124"/>
      <c r="I340" s="128" t="s">
        <v>2299</v>
      </c>
      <c r="J340" s="124"/>
      <c r="K340" s="124"/>
      <c r="L340" s="124"/>
      <c r="M340" s="124"/>
      <c r="N340" s="207">
        <v>10350</v>
      </c>
      <c r="O340" s="207">
        <v>0</v>
      </c>
      <c r="P340" s="124" t="s">
        <v>1312</v>
      </c>
    </row>
    <row r="341" spans="1:16" ht="63.75" hidden="1">
      <c r="A341" s="256" t="s">
        <v>622</v>
      </c>
      <c r="B341" s="124"/>
      <c r="C341" s="125" t="s">
        <v>715</v>
      </c>
      <c r="D341" s="119">
        <v>43124</v>
      </c>
      <c r="E341" s="120" t="s">
        <v>1484</v>
      </c>
      <c r="F341" s="120" t="s">
        <v>1313</v>
      </c>
      <c r="G341" s="120">
        <v>16405927</v>
      </c>
      <c r="H341" s="124"/>
      <c r="I341" s="128" t="s">
        <v>2300</v>
      </c>
      <c r="J341" s="124"/>
      <c r="K341" s="124"/>
      <c r="L341" s="124"/>
      <c r="M341" s="124"/>
      <c r="N341" s="207">
        <v>21600</v>
      </c>
      <c r="O341" s="207">
        <v>0</v>
      </c>
      <c r="P341" s="124" t="s">
        <v>1312</v>
      </c>
    </row>
    <row r="342" spans="1:16" ht="63.75" hidden="1">
      <c r="A342" s="256" t="s">
        <v>622</v>
      </c>
      <c r="B342" s="124"/>
      <c r="C342" s="125" t="s">
        <v>715</v>
      </c>
      <c r="D342" s="119">
        <v>43124</v>
      </c>
      <c r="E342" s="120" t="s">
        <v>1485</v>
      </c>
      <c r="F342" s="120" t="s">
        <v>1313</v>
      </c>
      <c r="G342" s="120">
        <v>16405322</v>
      </c>
      <c r="H342" s="124"/>
      <c r="I342" s="128" t="s">
        <v>2301</v>
      </c>
      <c r="J342" s="124"/>
      <c r="K342" s="124"/>
      <c r="L342" s="124"/>
      <c r="M342" s="124"/>
      <c r="N342" s="207">
        <v>29475</v>
      </c>
      <c r="O342" s="207">
        <v>0</v>
      </c>
      <c r="P342" s="124" t="s">
        <v>1312</v>
      </c>
    </row>
    <row r="343" spans="1:16" ht="63.75" hidden="1">
      <c r="A343" s="256" t="s">
        <v>622</v>
      </c>
      <c r="B343" s="124"/>
      <c r="C343" s="125" t="s">
        <v>715</v>
      </c>
      <c r="D343" s="119">
        <v>43124</v>
      </c>
      <c r="E343" s="120" t="s">
        <v>1486</v>
      </c>
      <c r="F343" s="120" t="s">
        <v>1313</v>
      </c>
      <c r="G343" s="120">
        <v>16405320</v>
      </c>
      <c r="H343" s="124"/>
      <c r="I343" s="128" t="s">
        <v>2302</v>
      </c>
      <c r="J343" s="124"/>
      <c r="K343" s="124"/>
      <c r="L343" s="124"/>
      <c r="M343" s="124"/>
      <c r="N343" s="207">
        <v>35550</v>
      </c>
      <c r="O343" s="207">
        <v>0</v>
      </c>
      <c r="P343" s="124" t="s">
        <v>1312</v>
      </c>
    </row>
    <row r="344" spans="1:16" ht="63.75" hidden="1">
      <c r="A344" s="256" t="s">
        <v>622</v>
      </c>
      <c r="B344" s="124"/>
      <c r="C344" s="125" t="s">
        <v>715</v>
      </c>
      <c r="D344" s="119">
        <v>43124</v>
      </c>
      <c r="E344" s="120" t="s">
        <v>1487</v>
      </c>
      <c r="F344" s="120" t="s">
        <v>1313</v>
      </c>
      <c r="G344" s="120">
        <v>16405311</v>
      </c>
      <c r="H344" s="124"/>
      <c r="I344" s="128" t="s">
        <v>2303</v>
      </c>
      <c r="J344" s="124"/>
      <c r="K344" s="124"/>
      <c r="L344" s="124"/>
      <c r="M344" s="124"/>
      <c r="N344" s="207">
        <v>16386</v>
      </c>
      <c r="O344" s="207">
        <v>0</v>
      </c>
      <c r="P344" s="124" t="s">
        <v>1312</v>
      </c>
    </row>
    <row r="345" spans="1:16" ht="63.75" hidden="1">
      <c r="A345" s="256" t="s">
        <v>622</v>
      </c>
      <c r="B345" s="124"/>
      <c r="C345" s="125" t="s">
        <v>715</v>
      </c>
      <c r="D345" s="119">
        <v>43124</v>
      </c>
      <c r="E345" s="120" t="s">
        <v>1488</v>
      </c>
      <c r="F345" s="120" t="s">
        <v>1313</v>
      </c>
      <c r="G345" s="120">
        <v>16405296</v>
      </c>
      <c r="H345" s="124"/>
      <c r="I345" s="128" t="s">
        <v>2304</v>
      </c>
      <c r="J345" s="124"/>
      <c r="K345" s="124"/>
      <c r="L345" s="124"/>
      <c r="M345" s="124"/>
      <c r="N345" s="207">
        <v>16425</v>
      </c>
      <c r="O345" s="207">
        <v>0</v>
      </c>
      <c r="P345" s="124" t="s">
        <v>1312</v>
      </c>
    </row>
    <row r="346" spans="1:16" ht="63.75" hidden="1">
      <c r="A346" s="256" t="s">
        <v>622</v>
      </c>
      <c r="B346" s="124"/>
      <c r="C346" s="125" t="s">
        <v>715</v>
      </c>
      <c r="D346" s="119">
        <v>43124</v>
      </c>
      <c r="E346" s="120" t="s">
        <v>1489</v>
      </c>
      <c r="F346" s="120" t="s">
        <v>1313</v>
      </c>
      <c r="G346" s="120">
        <v>16404967</v>
      </c>
      <c r="H346" s="124"/>
      <c r="I346" s="128" t="s">
        <v>2305</v>
      </c>
      <c r="J346" s="124"/>
      <c r="K346" s="124"/>
      <c r="L346" s="124"/>
      <c r="M346" s="124"/>
      <c r="N346" s="207">
        <v>268703</v>
      </c>
      <c r="O346" s="207">
        <v>0</v>
      </c>
      <c r="P346" s="124" t="s">
        <v>1312</v>
      </c>
    </row>
    <row r="347" spans="1:16" ht="63.75" hidden="1">
      <c r="A347" s="256" t="s">
        <v>622</v>
      </c>
      <c r="B347" s="124"/>
      <c r="C347" s="125" t="s">
        <v>715</v>
      </c>
      <c r="D347" s="119">
        <v>43124</v>
      </c>
      <c r="E347" s="120" t="s">
        <v>1490</v>
      </c>
      <c r="F347" s="120" t="s">
        <v>1313</v>
      </c>
      <c r="G347" s="120">
        <v>16406000</v>
      </c>
      <c r="H347" s="124"/>
      <c r="I347" s="128" t="s">
        <v>2306</v>
      </c>
      <c r="J347" s="124"/>
      <c r="K347" s="124"/>
      <c r="L347" s="124"/>
      <c r="M347" s="124"/>
      <c r="N347" s="207">
        <v>33750</v>
      </c>
      <c r="O347" s="207">
        <v>0</v>
      </c>
      <c r="P347" s="124" t="s">
        <v>1312</v>
      </c>
    </row>
    <row r="348" spans="1:16" ht="51">
      <c r="A348" s="256" t="s">
        <v>619</v>
      </c>
      <c r="B348" s="124"/>
      <c r="C348" s="125" t="s">
        <v>713</v>
      </c>
      <c r="D348" s="119">
        <v>43124</v>
      </c>
      <c r="E348" s="120" t="s">
        <v>2162</v>
      </c>
      <c r="F348" s="120" t="s">
        <v>3</v>
      </c>
      <c r="G348" s="120">
        <v>1590532</v>
      </c>
      <c r="H348" s="124"/>
      <c r="I348" s="128" t="s">
        <v>2832</v>
      </c>
      <c r="J348" s="124"/>
      <c r="K348" s="124"/>
      <c r="L348" s="124"/>
      <c r="M348" s="124"/>
      <c r="N348" s="207">
        <v>0</v>
      </c>
      <c r="O348" s="207">
        <v>12627.1</v>
      </c>
      <c r="P348" s="124" t="s">
        <v>1312</v>
      </c>
    </row>
    <row r="349" spans="1:16" ht="51">
      <c r="A349" s="256" t="s">
        <v>619</v>
      </c>
      <c r="B349" s="124"/>
      <c r="C349" s="125" t="s">
        <v>713</v>
      </c>
      <c r="D349" s="119">
        <v>43124</v>
      </c>
      <c r="E349" s="120" t="s">
        <v>2163</v>
      </c>
      <c r="F349" s="120" t="s">
        <v>3</v>
      </c>
      <c r="G349" s="120">
        <v>1590521</v>
      </c>
      <c r="H349" s="124"/>
      <c r="I349" s="128" t="s">
        <v>2833</v>
      </c>
      <c r="J349" s="124"/>
      <c r="K349" s="124"/>
      <c r="L349" s="124"/>
      <c r="M349" s="124"/>
      <c r="N349" s="207">
        <v>0</v>
      </c>
      <c r="O349" s="207">
        <v>24664.560000000001</v>
      </c>
      <c r="P349" s="124" t="s">
        <v>1312</v>
      </c>
    </row>
    <row r="350" spans="1:16" ht="51">
      <c r="A350" s="256" t="s">
        <v>619</v>
      </c>
      <c r="B350" s="124"/>
      <c r="C350" s="125" t="s">
        <v>713</v>
      </c>
      <c r="D350" s="119">
        <v>43124</v>
      </c>
      <c r="E350" s="120" t="s">
        <v>2164</v>
      </c>
      <c r="F350" s="120" t="s">
        <v>3</v>
      </c>
      <c r="G350" s="120">
        <v>1590535</v>
      </c>
      <c r="H350" s="124"/>
      <c r="I350" s="128" t="s">
        <v>2834</v>
      </c>
      <c r="J350" s="124"/>
      <c r="K350" s="124"/>
      <c r="L350" s="124"/>
      <c r="M350" s="124"/>
      <c r="N350" s="207">
        <v>0</v>
      </c>
      <c r="O350" s="207">
        <v>3976</v>
      </c>
      <c r="P350" s="124" t="s">
        <v>1312</v>
      </c>
    </row>
    <row r="351" spans="1:16" ht="63.75">
      <c r="A351" s="256" t="s">
        <v>619</v>
      </c>
      <c r="B351" s="124"/>
      <c r="C351" s="125" t="s">
        <v>713</v>
      </c>
      <c r="D351" s="119">
        <v>43124</v>
      </c>
      <c r="E351" s="120" t="s">
        <v>2165</v>
      </c>
      <c r="F351" s="120" t="s">
        <v>3</v>
      </c>
      <c r="G351" s="120">
        <v>1590584</v>
      </c>
      <c r="H351" s="124"/>
      <c r="I351" s="128" t="s">
        <v>2835</v>
      </c>
      <c r="J351" s="124"/>
      <c r="K351" s="124"/>
      <c r="L351" s="124"/>
      <c r="M351" s="124"/>
      <c r="N351" s="207">
        <v>0</v>
      </c>
      <c r="O351" s="207">
        <v>7800.74</v>
      </c>
      <c r="P351" s="124" t="s">
        <v>1312</v>
      </c>
    </row>
    <row r="352" spans="1:16" ht="76.5" hidden="1">
      <c r="A352" s="256" t="s">
        <v>619</v>
      </c>
      <c r="B352" s="124"/>
      <c r="C352" s="125" t="s">
        <v>713</v>
      </c>
      <c r="D352" s="119">
        <v>43125</v>
      </c>
      <c r="E352" s="120" t="s">
        <v>1491</v>
      </c>
      <c r="F352" s="120" t="s">
        <v>1313</v>
      </c>
      <c r="G352" s="120">
        <v>16355905</v>
      </c>
      <c r="H352" s="124"/>
      <c r="I352" s="128" t="s">
        <v>2307</v>
      </c>
      <c r="J352" s="124"/>
      <c r="K352" s="124"/>
      <c r="L352" s="124"/>
      <c r="M352" s="124"/>
      <c r="N352" s="207">
        <v>0</v>
      </c>
      <c r="O352" s="207">
        <v>1258057</v>
      </c>
      <c r="P352" s="124" t="s">
        <v>1312</v>
      </c>
    </row>
    <row r="353" spans="1:16" ht="76.5" hidden="1">
      <c r="A353" s="256" t="s">
        <v>619</v>
      </c>
      <c r="B353" s="124"/>
      <c r="C353" s="125" t="s">
        <v>713</v>
      </c>
      <c r="D353" s="119">
        <v>43125</v>
      </c>
      <c r="E353" s="120" t="s">
        <v>1492</v>
      </c>
      <c r="F353" s="120" t="s">
        <v>1313</v>
      </c>
      <c r="G353" s="120">
        <v>16354225</v>
      </c>
      <c r="H353" s="124"/>
      <c r="I353" s="128" t="s">
        <v>2308</v>
      </c>
      <c r="J353" s="124"/>
      <c r="K353" s="124"/>
      <c r="L353" s="124"/>
      <c r="M353" s="124"/>
      <c r="N353" s="207">
        <v>0</v>
      </c>
      <c r="O353" s="207">
        <v>78624</v>
      </c>
      <c r="P353" s="124" t="s">
        <v>1312</v>
      </c>
    </row>
    <row r="354" spans="1:16" ht="76.5" hidden="1">
      <c r="A354" s="256">
        <v>310</v>
      </c>
      <c r="B354" s="124"/>
      <c r="C354" s="125" t="s">
        <v>807</v>
      </c>
      <c r="D354" s="119">
        <v>43125</v>
      </c>
      <c r="E354" s="120" t="s">
        <v>1493</v>
      </c>
      <c r="F354" s="120" t="s">
        <v>1313</v>
      </c>
      <c r="G354" s="120">
        <v>16420570</v>
      </c>
      <c r="H354" s="124"/>
      <c r="I354" s="128" t="s">
        <v>2309</v>
      </c>
      <c r="J354" s="124"/>
      <c r="K354" s="124"/>
      <c r="L354" s="124"/>
      <c r="M354" s="124"/>
      <c r="N354" s="207">
        <v>0</v>
      </c>
      <c r="O354" s="207">
        <v>4471.2</v>
      </c>
      <c r="P354" s="124" t="s">
        <v>1312</v>
      </c>
    </row>
    <row r="355" spans="1:16" ht="76.5" hidden="1">
      <c r="A355" s="256">
        <v>16</v>
      </c>
      <c r="B355" s="124"/>
      <c r="C355" s="125" t="s">
        <v>692</v>
      </c>
      <c r="D355" s="119">
        <v>43125</v>
      </c>
      <c r="E355" s="120" t="s">
        <v>1494</v>
      </c>
      <c r="F355" s="120" t="s">
        <v>1313</v>
      </c>
      <c r="G355" s="120">
        <v>16420579</v>
      </c>
      <c r="H355" s="124"/>
      <c r="I355" s="128" t="s">
        <v>2310</v>
      </c>
      <c r="J355" s="124"/>
      <c r="K355" s="124"/>
      <c r="L355" s="124"/>
      <c r="M355" s="124"/>
      <c r="N355" s="207">
        <v>0</v>
      </c>
      <c r="O355" s="207">
        <v>4029</v>
      </c>
      <c r="P355" s="124" t="s">
        <v>1312</v>
      </c>
    </row>
    <row r="356" spans="1:16" ht="51" hidden="1">
      <c r="A356" s="256">
        <v>81</v>
      </c>
      <c r="B356" s="124"/>
      <c r="C356" s="125" t="s">
        <v>709</v>
      </c>
      <c r="D356" s="119">
        <v>43125</v>
      </c>
      <c r="E356" s="120" t="s">
        <v>1495</v>
      </c>
      <c r="F356" s="120" t="s">
        <v>6</v>
      </c>
      <c r="G356" s="120">
        <v>934515</v>
      </c>
      <c r="H356" s="124"/>
      <c r="I356" s="128" t="s">
        <v>2311</v>
      </c>
      <c r="J356" s="124"/>
      <c r="K356" s="124"/>
      <c r="L356" s="124"/>
      <c r="M356" s="124"/>
      <c r="N356" s="207">
        <v>0</v>
      </c>
      <c r="O356" s="207">
        <v>2000</v>
      </c>
      <c r="P356" s="124" t="s">
        <v>1312</v>
      </c>
    </row>
    <row r="357" spans="1:16" ht="63.75" hidden="1">
      <c r="A357" s="256" t="s">
        <v>622</v>
      </c>
      <c r="B357" s="124"/>
      <c r="C357" s="125" t="s">
        <v>715</v>
      </c>
      <c r="D357" s="119">
        <v>43125</v>
      </c>
      <c r="E357" s="120" t="s">
        <v>1496</v>
      </c>
      <c r="F357" s="120" t="s">
        <v>1313</v>
      </c>
      <c r="G357" s="120">
        <v>16420576</v>
      </c>
      <c r="H357" s="124"/>
      <c r="I357" s="128" t="s">
        <v>2312</v>
      </c>
      <c r="J357" s="124"/>
      <c r="K357" s="124"/>
      <c r="L357" s="124"/>
      <c r="M357" s="124"/>
      <c r="N357" s="207">
        <v>8624</v>
      </c>
      <c r="O357" s="207">
        <v>0</v>
      </c>
      <c r="P357" s="124" t="s">
        <v>1312</v>
      </c>
    </row>
    <row r="358" spans="1:16" ht="63.75" hidden="1">
      <c r="A358" s="256" t="s">
        <v>622</v>
      </c>
      <c r="B358" s="124"/>
      <c r="C358" s="125" t="s">
        <v>715</v>
      </c>
      <c r="D358" s="119">
        <v>43125</v>
      </c>
      <c r="E358" s="120" t="s">
        <v>1497</v>
      </c>
      <c r="F358" s="120" t="s">
        <v>1313</v>
      </c>
      <c r="G358" s="120">
        <v>16420571</v>
      </c>
      <c r="H358" s="124"/>
      <c r="I358" s="128" t="s">
        <v>2313</v>
      </c>
      <c r="J358" s="124"/>
      <c r="K358" s="124"/>
      <c r="L358" s="124"/>
      <c r="M358" s="124"/>
      <c r="N358" s="207">
        <v>107555</v>
      </c>
      <c r="O358" s="207">
        <v>0</v>
      </c>
      <c r="P358" s="124" t="s">
        <v>1312</v>
      </c>
    </row>
    <row r="359" spans="1:16" ht="63.75" hidden="1">
      <c r="A359" s="256" t="s">
        <v>622</v>
      </c>
      <c r="B359" s="124"/>
      <c r="C359" s="125" t="s">
        <v>715</v>
      </c>
      <c r="D359" s="119">
        <v>43125</v>
      </c>
      <c r="E359" s="120" t="s">
        <v>1498</v>
      </c>
      <c r="F359" s="120" t="s">
        <v>1313</v>
      </c>
      <c r="G359" s="120">
        <v>16420569</v>
      </c>
      <c r="H359" s="124"/>
      <c r="I359" s="128" t="s">
        <v>2314</v>
      </c>
      <c r="J359" s="124"/>
      <c r="K359" s="124"/>
      <c r="L359" s="124"/>
      <c r="M359" s="124"/>
      <c r="N359" s="207">
        <v>18450</v>
      </c>
      <c r="O359" s="207">
        <v>0</v>
      </c>
      <c r="P359" s="124" t="s">
        <v>1312</v>
      </c>
    </row>
    <row r="360" spans="1:16" ht="76.5" hidden="1">
      <c r="A360" s="256" t="s">
        <v>622</v>
      </c>
      <c r="B360" s="124"/>
      <c r="C360" s="125" t="s">
        <v>715</v>
      </c>
      <c r="D360" s="119">
        <v>43125</v>
      </c>
      <c r="E360" s="120" t="s">
        <v>1499</v>
      </c>
      <c r="F360" s="120" t="s">
        <v>1313</v>
      </c>
      <c r="G360" s="120">
        <v>16420567</v>
      </c>
      <c r="H360" s="124"/>
      <c r="I360" s="128" t="s">
        <v>2315</v>
      </c>
      <c r="J360" s="124"/>
      <c r="K360" s="124"/>
      <c r="L360" s="124"/>
      <c r="M360" s="124"/>
      <c r="N360" s="207">
        <v>7650</v>
      </c>
      <c r="O360" s="207">
        <v>0</v>
      </c>
      <c r="P360" s="124" t="s">
        <v>1312</v>
      </c>
    </row>
    <row r="361" spans="1:16" ht="63.75" hidden="1">
      <c r="A361" s="256" t="s">
        <v>622</v>
      </c>
      <c r="B361" s="124"/>
      <c r="C361" s="125" t="s">
        <v>715</v>
      </c>
      <c r="D361" s="119">
        <v>43125</v>
      </c>
      <c r="E361" s="120" t="s">
        <v>1500</v>
      </c>
      <c r="F361" s="120" t="s">
        <v>1313</v>
      </c>
      <c r="G361" s="120">
        <v>16420565</v>
      </c>
      <c r="H361" s="124"/>
      <c r="I361" s="128" t="s">
        <v>2316</v>
      </c>
      <c r="J361" s="124"/>
      <c r="K361" s="124"/>
      <c r="L361" s="124"/>
      <c r="M361" s="124"/>
      <c r="N361" s="207">
        <v>15000</v>
      </c>
      <c r="O361" s="207">
        <v>0</v>
      </c>
      <c r="P361" s="124" t="s">
        <v>1312</v>
      </c>
    </row>
    <row r="362" spans="1:16" ht="63.75" hidden="1">
      <c r="A362" s="256" t="s">
        <v>622</v>
      </c>
      <c r="B362" s="124"/>
      <c r="C362" s="125" t="s">
        <v>715</v>
      </c>
      <c r="D362" s="119">
        <v>43125</v>
      </c>
      <c r="E362" s="120" t="s">
        <v>1501</v>
      </c>
      <c r="F362" s="120" t="s">
        <v>1313</v>
      </c>
      <c r="G362" s="120">
        <v>16420564</v>
      </c>
      <c r="H362" s="124"/>
      <c r="I362" s="128" t="s">
        <v>2317</v>
      </c>
      <c r="J362" s="124"/>
      <c r="K362" s="124"/>
      <c r="L362" s="124"/>
      <c r="M362" s="124"/>
      <c r="N362" s="207">
        <v>9000</v>
      </c>
      <c r="O362" s="207">
        <v>0</v>
      </c>
      <c r="P362" s="124" t="s">
        <v>1312</v>
      </c>
    </row>
    <row r="363" spans="1:16" ht="63.75" hidden="1">
      <c r="A363" s="256" t="s">
        <v>622</v>
      </c>
      <c r="B363" s="124"/>
      <c r="C363" s="125" t="s">
        <v>715</v>
      </c>
      <c r="D363" s="119">
        <v>43125</v>
      </c>
      <c r="E363" s="120" t="s">
        <v>1502</v>
      </c>
      <c r="F363" s="120" t="s">
        <v>1313</v>
      </c>
      <c r="G363" s="120">
        <v>16420562</v>
      </c>
      <c r="H363" s="124"/>
      <c r="I363" s="128" t="s">
        <v>2318</v>
      </c>
      <c r="J363" s="124"/>
      <c r="K363" s="124"/>
      <c r="L363" s="124"/>
      <c r="M363" s="124"/>
      <c r="N363" s="207">
        <v>6300</v>
      </c>
      <c r="O363" s="207">
        <v>0</v>
      </c>
      <c r="P363" s="124" t="s">
        <v>1312</v>
      </c>
    </row>
    <row r="364" spans="1:16" ht="63.75" hidden="1">
      <c r="A364" s="256" t="s">
        <v>622</v>
      </c>
      <c r="B364" s="124"/>
      <c r="C364" s="125" t="s">
        <v>715</v>
      </c>
      <c r="D364" s="119">
        <v>43125</v>
      </c>
      <c r="E364" s="120" t="s">
        <v>1503</v>
      </c>
      <c r="F364" s="120" t="s">
        <v>1313</v>
      </c>
      <c r="G364" s="120">
        <v>16420560</v>
      </c>
      <c r="H364" s="124"/>
      <c r="I364" s="128" t="s">
        <v>2319</v>
      </c>
      <c r="J364" s="124"/>
      <c r="K364" s="124"/>
      <c r="L364" s="124"/>
      <c r="M364" s="124"/>
      <c r="N364" s="207">
        <v>3000</v>
      </c>
      <c r="O364" s="207">
        <v>0</v>
      </c>
      <c r="P364" s="124" t="s">
        <v>1312</v>
      </c>
    </row>
    <row r="365" spans="1:16" ht="63.75" hidden="1">
      <c r="A365" s="256" t="s">
        <v>622</v>
      </c>
      <c r="B365" s="124"/>
      <c r="C365" s="125" t="s">
        <v>715</v>
      </c>
      <c r="D365" s="119">
        <v>43125</v>
      </c>
      <c r="E365" s="120" t="s">
        <v>1504</v>
      </c>
      <c r="F365" s="120" t="s">
        <v>1313</v>
      </c>
      <c r="G365" s="120">
        <v>16420495</v>
      </c>
      <c r="H365" s="124"/>
      <c r="I365" s="128" t="s">
        <v>2320</v>
      </c>
      <c r="J365" s="124"/>
      <c r="K365" s="124"/>
      <c r="L365" s="124"/>
      <c r="M365" s="124"/>
      <c r="N365" s="207">
        <v>18000</v>
      </c>
      <c r="O365" s="207">
        <v>0</v>
      </c>
      <c r="P365" s="124" t="s">
        <v>1312</v>
      </c>
    </row>
    <row r="366" spans="1:16" ht="63.75" hidden="1">
      <c r="A366" s="256" t="s">
        <v>622</v>
      </c>
      <c r="B366" s="124"/>
      <c r="C366" s="125" t="s">
        <v>715</v>
      </c>
      <c r="D366" s="119">
        <v>43125</v>
      </c>
      <c r="E366" s="120" t="s">
        <v>1505</v>
      </c>
      <c r="F366" s="120" t="s">
        <v>1313</v>
      </c>
      <c r="G366" s="120">
        <v>16407150</v>
      </c>
      <c r="H366" s="124"/>
      <c r="I366" s="128" t="s">
        <v>2321</v>
      </c>
      <c r="J366" s="124"/>
      <c r="K366" s="124"/>
      <c r="L366" s="124"/>
      <c r="M366" s="124"/>
      <c r="N366" s="207">
        <v>10842</v>
      </c>
      <c r="O366" s="207">
        <v>0</v>
      </c>
      <c r="P366" s="124" t="s">
        <v>1312</v>
      </c>
    </row>
    <row r="367" spans="1:16" ht="63.75" hidden="1">
      <c r="A367" s="256" t="s">
        <v>622</v>
      </c>
      <c r="B367" s="124"/>
      <c r="C367" s="125" t="s">
        <v>715</v>
      </c>
      <c r="D367" s="119">
        <v>43125</v>
      </c>
      <c r="E367" s="120" t="s">
        <v>1506</v>
      </c>
      <c r="F367" s="120" t="s">
        <v>1313</v>
      </c>
      <c r="G367" s="120">
        <v>16407149</v>
      </c>
      <c r="H367" s="124"/>
      <c r="I367" s="128" t="s">
        <v>2322</v>
      </c>
      <c r="J367" s="124"/>
      <c r="K367" s="124"/>
      <c r="L367" s="124"/>
      <c r="M367" s="124"/>
      <c r="N367" s="207">
        <v>9450</v>
      </c>
      <c r="O367" s="207">
        <v>0</v>
      </c>
      <c r="P367" s="124" t="s">
        <v>1312</v>
      </c>
    </row>
    <row r="368" spans="1:16" ht="63.75" hidden="1">
      <c r="A368" s="256" t="s">
        <v>622</v>
      </c>
      <c r="B368" s="124"/>
      <c r="C368" s="125" t="s">
        <v>715</v>
      </c>
      <c r="D368" s="119">
        <v>43125</v>
      </c>
      <c r="E368" s="120" t="s">
        <v>1507</v>
      </c>
      <c r="F368" s="120" t="s">
        <v>1313</v>
      </c>
      <c r="G368" s="120">
        <v>16407131</v>
      </c>
      <c r="H368" s="124"/>
      <c r="I368" s="128" t="s">
        <v>2323</v>
      </c>
      <c r="J368" s="124"/>
      <c r="K368" s="124"/>
      <c r="L368" s="124"/>
      <c r="M368" s="124"/>
      <c r="N368" s="207">
        <v>14850</v>
      </c>
      <c r="O368" s="207">
        <v>0</v>
      </c>
      <c r="P368" s="124" t="s">
        <v>1312</v>
      </c>
    </row>
    <row r="369" spans="1:16" ht="63.75" hidden="1">
      <c r="A369" s="256" t="s">
        <v>622</v>
      </c>
      <c r="B369" s="124"/>
      <c r="C369" s="125" t="s">
        <v>715</v>
      </c>
      <c r="D369" s="119">
        <v>43125</v>
      </c>
      <c r="E369" s="120" t="s">
        <v>1508</v>
      </c>
      <c r="F369" s="120" t="s">
        <v>1313</v>
      </c>
      <c r="G369" s="120">
        <v>16422365</v>
      </c>
      <c r="H369" s="124"/>
      <c r="I369" s="128" t="s">
        <v>2324</v>
      </c>
      <c r="J369" s="124"/>
      <c r="K369" s="124"/>
      <c r="L369" s="124"/>
      <c r="M369" s="124"/>
      <c r="N369" s="207">
        <v>5850</v>
      </c>
      <c r="O369" s="207">
        <v>0</v>
      </c>
      <c r="P369" s="124" t="s">
        <v>1312</v>
      </c>
    </row>
    <row r="370" spans="1:16" ht="63.75" hidden="1">
      <c r="A370" s="256" t="s">
        <v>622</v>
      </c>
      <c r="B370" s="124"/>
      <c r="C370" s="125" t="s">
        <v>715</v>
      </c>
      <c r="D370" s="119">
        <v>43125</v>
      </c>
      <c r="E370" s="120" t="s">
        <v>1509</v>
      </c>
      <c r="F370" s="120" t="s">
        <v>1313</v>
      </c>
      <c r="G370" s="120">
        <v>16422361</v>
      </c>
      <c r="H370" s="124"/>
      <c r="I370" s="128" t="s">
        <v>2325</v>
      </c>
      <c r="J370" s="124"/>
      <c r="K370" s="124"/>
      <c r="L370" s="124"/>
      <c r="M370" s="124"/>
      <c r="N370" s="207">
        <v>10350</v>
      </c>
      <c r="O370" s="207">
        <v>0</v>
      </c>
      <c r="P370" s="124" t="s">
        <v>1312</v>
      </c>
    </row>
    <row r="371" spans="1:16" ht="63.75" hidden="1">
      <c r="A371" s="256" t="s">
        <v>622</v>
      </c>
      <c r="B371" s="124"/>
      <c r="C371" s="125" t="s">
        <v>715</v>
      </c>
      <c r="D371" s="119">
        <v>43125</v>
      </c>
      <c r="E371" s="120" t="s">
        <v>1510</v>
      </c>
      <c r="F371" s="120" t="s">
        <v>1313</v>
      </c>
      <c r="G371" s="120">
        <v>16422352</v>
      </c>
      <c r="H371" s="124"/>
      <c r="I371" s="128" t="s">
        <v>2326</v>
      </c>
      <c r="J371" s="124"/>
      <c r="K371" s="124"/>
      <c r="L371" s="124"/>
      <c r="M371" s="124"/>
      <c r="N371" s="207">
        <v>10575</v>
      </c>
      <c r="O371" s="207">
        <v>0</v>
      </c>
      <c r="P371" s="124" t="s">
        <v>1312</v>
      </c>
    </row>
    <row r="372" spans="1:16" ht="63.75" hidden="1">
      <c r="A372" s="256" t="s">
        <v>622</v>
      </c>
      <c r="B372" s="124"/>
      <c r="C372" s="125" t="s">
        <v>715</v>
      </c>
      <c r="D372" s="119">
        <v>43125</v>
      </c>
      <c r="E372" s="120" t="s">
        <v>1511</v>
      </c>
      <c r="F372" s="120" t="s">
        <v>1313</v>
      </c>
      <c r="G372" s="120">
        <v>16422349</v>
      </c>
      <c r="H372" s="124"/>
      <c r="I372" s="128" t="s">
        <v>2327</v>
      </c>
      <c r="J372" s="124"/>
      <c r="K372" s="124"/>
      <c r="L372" s="124"/>
      <c r="M372" s="124"/>
      <c r="N372" s="207">
        <v>9856</v>
      </c>
      <c r="O372" s="207">
        <v>0</v>
      </c>
      <c r="P372" s="124" t="s">
        <v>1312</v>
      </c>
    </row>
    <row r="373" spans="1:16" ht="63.75" hidden="1">
      <c r="A373" s="256" t="s">
        <v>622</v>
      </c>
      <c r="B373" s="124"/>
      <c r="C373" s="125" t="s">
        <v>715</v>
      </c>
      <c r="D373" s="119">
        <v>43125</v>
      </c>
      <c r="E373" s="120" t="s">
        <v>1512</v>
      </c>
      <c r="F373" s="120" t="s">
        <v>1313</v>
      </c>
      <c r="G373" s="120">
        <v>16422348</v>
      </c>
      <c r="H373" s="124"/>
      <c r="I373" s="128" t="s">
        <v>2328</v>
      </c>
      <c r="J373" s="124"/>
      <c r="K373" s="124"/>
      <c r="L373" s="124"/>
      <c r="M373" s="124"/>
      <c r="N373" s="207">
        <v>12000</v>
      </c>
      <c r="O373" s="207">
        <v>0</v>
      </c>
      <c r="P373" s="124" t="s">
        <v>1312</v>
      </c>
    </row>
    <row r="374" spans="1:16" ht="63.75" hidden="1">
      <c r="A374" s="256" t="s">
        <v>622</v>
      </c>
      <c r="B374" s="124"/>
      <c r="C374" s="125" t="s">
        <v>715</v>
      </c>
      <c r="D374" s="119">
        <v>43125</v>
      </c>
      <c r="E374" s="120" t="s">
        <v>1513</v>
      </c>
      <c r="F374" s="120" t="s">
        <v>1313</v>
      </c>
      <c r="G374" s="120">
        <v>16422346</v>
      </c>
      <c r="H374" s="124"/>
      <c r="I374" s="128" t="s">
        <v>2329</v>
      </c>
      <c r="J374" s="124"/>
      <c r="K374" s="124"/>
      <c r="L374" s="124"/>
      <c r="M374" s="124"/>
      <c r="N374" s="207">
        <v>13500</v>
      </c>
      <c r="O374" s="207">
        <v>0</v>
      </c>
      <c r="P374" s="124" t="s">
        <v>1312</v>
      </c>
    </row>
    <row r="375" spans="1:16" ht="63.75" hidden="1">
      <c r="A375" s="256" t="s">
        <v>622</v>
      </c>
      <c r="B375" s="124"/>
      <c r="C375" s="125" t="s">
        <v>715</v>
      </c>
      <c r="D375" s="119">
        <v>43125</v>
      </c>
      <c r="E375" s="120" t="s">
        <v>1514</v>
      </c>
      <c r="F375" s="120" t="s">
        <v>1313</v>
      </c>
      <c r="G375" s="120">
        <v>16421988</v>
      </c>
      <c r="H375" s="124"/>
      <c r="I375" s="128" t="s">
        <v>2330</v>
      </c>
      <c r="J375" s="124"/>
      <c r="K375" s="124"/>
      <c r="L375" s="124"/>
      <c r="M375" s="124"/>
      <c r="N375" s="207">
        <v>19959</v>
      </c>
      <c r="O375" s="207">
        <v>0</v>
      </c>
      <c r="P375" s="124" t="s">
        <v>1312</v>
      </c>
    </row>
    <row r="376" spans="1:16" ht="63.75" hidden="1">
      <c r="A376" s="256" t="s">
        <v>622</v>
      </c>
      <c r="B376" s="124"/>
      <c r="C376" s="125" t="s">
        <v>715</v>
      </c>
      <c r="D376" s="119">
        <v>43125</v>
      </c>
      <c r="E376" s="120" t="s">
        <v>1515</v>
      </c>
      <c r="F376" s="120" t="s">
        <v>1313</v>
      </c>
      <c r="G376" s="120">
        <v>16421987</v>
      </c>
      <c r="H376" s="124"/>
      <c r="I376" s="128" t="s">
        <v>2331</v>
      </c>
      <c r="J376" s="124"/>
      <c r="K376" s="124"/>
      <c r="L376" s="124"/>
      <c r="M376" s="124"/>
      <c r="N376" s="207">
        <v>11700</v>
      </c>
      <c r="O376" s="207">
        <v>0</v>
      </c>
      <c r="P376" s="124" t="s">
        <v>1312</v>
      </c>
    </row>
    <row r="377" spans="1:16" ht="63.75" hidden="1">
      <c r="A377" s="256" t="s">
        <v>622</v>
      </c>
      <c r="B377" s="124"/>
      <c r="C377" s="125" t="s">
        <v>715</v>
      </c>
      <c r="D377" s="119">
        <v>43125</v>
      </c>
      <c r="E377" s="120" t="s">
        <v>1516</v>
      </c>
      <c r="F377" s="120" t="s">
        <v>1313</v>
      </c>
      <c r="G377" s="120">
        <v>16421986</v>
      </c>
      <c r="H377" s="124"/>
      <c r="I377" s="128" t="s">
        <v>2332</v>
      </c>
      <c r="J377" s="124"/>
      <c r="K377" s="124"/>
      <c r="L377" s="124"/>
      <c r="M377" s="124"/>
      <c r="N377" s="207">
        <v>5850</v>
      </c>
      <c r="O377" s="207">
        <v>0</v>
      </c>
      <c r="P377" s="124" t="s">
        <v>1312</v>
      </c>
    </row>
    <row r="378" spans="1:16" ht="63.75" hidden="1">
      <c r="A378" s="256" t="s">
        <v>622</v>
      </c>
      <c r="B378" s="124"/>
      <c r="C378" s="125" t="s">
        <v>715</v>
      </c>
      <c r="D378" s="119">
        <v>43125</v>
      </c>
      <c r="E378" s="120" t="s">
        <v>1517</v>
      </c>
      <c r="F378" s="120" t="s">
        <v>1313</v>
      </c>
      <c r="G378" s="120">
        <v>16421984</v>
      </c>
      <c r="H378" s="124"/>
      <c r="I378" s="128" t="s">
        <v>2333</v>
      </c>
      <c r="J378" s="124"/>
      <c r="K378" s="124"/>
      <c r="L378" s="124"/>
      <c r="M378" s="124"/>
      <c r="N378" s="207">
        <v>11334.5</v>
      </c>
      <c r="O378" s="207">
        <v>0</v>
      </c>
      <c r="P378" s="124" t="s">
        <v>1312</v>
      </c>
    </row>
    <row r="379" spans="1:16" ht="63.75" hidden="1">
      <c r="A379" s="256" t="s">
        <v>622</v>
      </c>
      <c r="B379" s="124"/>
      <c r="C379" s="125" t="s">
        <v>715</v>
      </c>
      <c r="D379" s="119">
        <v>43125</v>
      </c>
      <c r="E379" s="120" t="s">
        <v>1518</v>
      </c>
      <c r="F379" s="120" t="s">
        <v>1313</v>
      </c>
      <c r="G379" s="120">
        <v>16421983</v>
      </c>
      <c r="H379" s="124"/>
      <c r="I379" s="128" t="s">
        <v>2334</v>
      </c>
      <c r="J379" s="124"/>
      <c r="K379" s="124"/>
      <c r="L379" s="124"/>
      <c r="M379" s="124"/>
      <c r="N379" s="207">
        <v>12000</v>
      </c>
      <c r="O379" s="207">
        <v>0</v>
      </c>
      <c r="P379" s="124" t="s">
        <v>1312</v>
      </c>
    </row>
    <row r="380" spans="1:16" ht="63.75" hidden="1">
      <c r="A380" s="256" t="s">
        <v>622</v>
      </c>
      <c r="B380" s="124"/>
      <c r="C380" s="125" t="s">
        <v>715</v>
      </c>
      <c r="D380" s="119">
        <v>43125</v>
      </c>
      <c r="E380" s="120" t="s">
        <v>1519</v>
      </c>
      <c r="F380" s="120" t="s">
        <v>1313</v>
      </c>
      <c r="G380" s="120">
        <v>16421981</v>
      </c>
      <c r="H380" s="124"/>
      <c r="I380" s="128" t="s">
        <v>2335</v>
      </c>
      <c r="J380" s="124"/>
      <c r="K380" s="124"/>
      <c r="L380" s="124"/>
      <c r="M380" s="124"/>
      <c r="N380" s="207">
        <v>9856</v>
      </c>
      <c r="O380" s="207">
        <v>0</v>
      </c>
      <c r="P380" s="124" t="s">
        <v>1312</v>
      </c>
    </row>
    <row r="381" spans="1:16" ht="63.75" hidden="1">
      <c r="A381" s="256" t="s">
        <v>622</v>
      </c>
      <c r="B381" s="124"/>
      <c r="C381" s="125" t="s">
        <v>715</v>
      </c>
      <c r="D381" s="119">
        <v>43125</v>
      </c>
      <c r="E381" s="120" t="s">
        <v>1520</v>
      </c>
      <c r="F381" s="120" t="s">
        <v>1313</v>
      </c>
      <c r="G381" s="120">
        <v>16421951</v>
      </c>
      <c r="H381" s="124"/>
      <c r="I381" s="128" t="s">
        <v>2336</v>
      </c>
      <c r="J381" s="124"/>
      <c r="K381" s="124"/>
      <c r="L381" s="124"/>
      <c r="M381" s="124"/>
      <c r="N381" s="207">
        <v>17100</v>
      </c>
      <c r="O381" s="207">
        <v>0</v>
      </c>
      <c r="P381" s="124" t="s">
        <v>1312</v>
      </c>
    </row>
    <row r="382" spans="1:16" ht="63.75" hidden="1">
      <c r="A382" s="256" t="s">
        <v>622</v>
      </c>
      <c r="B382" s="124"/>
      <c r="C382" s="125" t="s">
        <v>715</v>
      </c>
      <c r="D382" s="119">
        <v>43125</v>
      </c>
      <c r="E382" s="120" t="s">
        <v>1521</v>
      </c>
      <c r="F382" s="120" t="s">
        <v>1313</v>
      </c>
      <c r="G382" s="120">
        <v>16421925</v>
      </c>
      <c r="H382" s="124"/>
      <c r="I382" s="128" t="s">
        <v>2337</v>
      </c>
      <c r="J382" s="124"/>
      <c r="K382" s="124"/>
      <c r="L382" s="124"/>
      <c r="M382" s="124"/>
      <c r="N382" s="207">
        <v>17325</v>
      </c>
      <c r="O382" s="207">
        <v>0</v>
      </c>
      <c r="P382" s="124" t="s">
        <v>1312</v>
      </c>
    </row>
    <row r="383" spans="1:16" ht="63.75" hidden="1">
      <c r="A383" s="256" t="s">
        <v>622</v>
      </c>
      <c r="B383" s="124"/>
      <c r="C383" s="125" t="s">
        <v>715</v>
      </c>
      <c r="D383" s="119">
        <v>43125</v>
      </c>
      <c r="E383" s="120" t="s">
        <v>1522</v>
      </c>
      <c r="F383" s="120" t="s">
        <v>1313</v>
      </c>
      <c r="G383" s="120">
        <v>16421903</v>
      </c>
      <c r="H383" s="124"/>
      <c r="I383" s="128" t="s">
        <v>2338</v>
      </c>
      <c r="J383" s="124"/>
      <c r="K383" s="124"/>
      <c r="L383" s="124"/>
      <c r="M383" s="124"/>
      <c r="N383" s="207">
        <v>3000</v>
      </c>
      <c r="O383" s="207">
        <v>0</v>
      </c>
      <c r="P383" s="124" t="s">
        <v>1312</v>
      </c>
    </row>
    <row r="384" spans="1:16" ht="63.75" hidden="1">
      <c r="A384" s="256" t="s">
        <v>622</v>
      </c>
      <c r="B384" s="124"/>
      <c r="C384" s="125" t="s">
        <v>715</v>
      </c>
      <c r="D384" s="119">
        <v>43125</v>
      </c>
      <c r="E384" s="120" t="s">
        <v>1523</v>
      </c>
      <c r="F384" s="120" t="s">
        <v>1313</v>
      </c>
      <c r="G384" s="120">
        <v>16421834</v>
      </c>
      <c r="H384" s="124"/>
      <c r="I384" s="128" t="s">
        <v>2339</v>
      </c>
      <c r="J384" s="124"/>
      <c r="K384" s="124"/>
      <c r="L384" s="124"/>
      <c r="M384" s="124"/>
      <c r="N384" s="207">
        <v>6000</v>
      </c>
      <c r="O384" s="207">
        <v>0</v>
      </c>
      <c r="P384" s="124" t="s">
        <v>1312</v>
      </c>
    </row>
    <row r="385" spans="1:16" ht="63.75" hidden="1">
      <c r="A385" s="256" t="s">
        <v>622</v>
      </c>
      <c r="B385" s="124"/>
      <c r="C385" s="125" t="s">
        <v>715</v>
      </c>
      <c r="D385" s="119">
        <v>43125</v>
      </c>
      <c r="E385" s="120" t="s">
        <v>1524</v>
      </c>
      <c r="F385" s="120" t="s">
        <v>1313</v>
      </c>
      <c r="G385" s="120">
        <v>16421810</v>
      </c>
      <c r="H385" s="124"/>
      <c r="I385" s="128" t="s">
        <v>2340</v>
      </c>
      <c r="J385" s="124"/>
      <c r="K385" s="124"/>
      <c r="L385" s="124"/>
      <c r="M385" s="124"/>
      <c r="N385" s="207">
        <v>10800</v>
      </c>
      <c r="O385" s="207">
        <v>0</v>
      </c>
      <c r="P385" s="124" t="s">
        <v>1312</v>
      </c>
    </row>
    <row r="386" spans="1:16" ht="63.75" hidden="1">
      <c r="A386" s="256" t="s">
        <v>622</v>
      </c>
      <c r="B386" s="124"/>
      <c r="C386" s="125" t="s">
        <v>715</v>
      </c>
      <c r="D386" s="119">
        <v>43125</v>
      </c>
      <c r="E386" s="120" t="s">
        <v>1525</v>
      </c>
      <c r="F386" s="120" t="s">
        <v>1313</v>
      </c>
      <c r="G386" s="120">
        <v>16421809</v>
      </c>
      <c r="H386" s="124"/>
      <c r="I386" s="128" t="s">
        <v>2341</v>
      </c>
      <c r="J386" s="124"/>
      <c r="K386" s="124"/>
      <c r="L386" s="124"/>
      <c r="M386" s="124"/>
      <c r="N386" s="207">
        <v>15750</v>
      </c>
      <c r="O386" s="207">
        <v>0</v>
      </c>
      <c r="P386" s="124" t="s">
        <v>1312</v>
      </c>
    </row>
    <row r="387" spans="1:16" ht="63.75" hidden="1">
      <c r="A387" s="256" t="s">
        <v>622</v>
      </c>
      <c r="B387" s="124"/>
      <c r="C387" s="125" t="s">
        <v>715</v>
      </c>
      <c r="D387" s="119">
        <v>43125</v>
      </c>
      <c r="E387" s="120" t="s">
        <v>1526</v>
      </c>
      <c r="F387" s="120" t="s">
        <v>1313</v>
      </c>
      <c r="G387" s="120">
        <v>16421240</v>
      </c>
      <c r="H387" s="124"/>
      <c r="I387" s="128" t="s">
        <v>2342</v>
      </c>
      <c r="J387" s="124"/>
      <c r="K387" s="124"/>
      <c r="L387" s="124"/>
      <c r="M387" s="124"/>
      <c r="N387" s="207">
        <v>9000</v>
      </c>
      <c r="O387" s="207">
        <v>0</v>
      </c>
      <c r="P387" s="124" t="s">
        <v>1312</v>
      </c>
    </row>
    <row r="388" spans="1:16" ht="63.75" hidden="1">
      <c r="A388" s="256" t="s">
        <v>622</v>
      </c>
      <c r="B388" s="124"/>
      <c r="C388" s="125" t="s">
        <v>715</v>
      </c>
      <c r="D388" s="119">
        <v>43125</v>
      </c>
      <c r="E388" s="120" t="s">
        <v>1527</v>
      </c>
      <c r="F388" s="120" t="s">
        <v>1313</v>
      </c>
      <c r="G388" s="120">
        <v>16421223</v>
      </c>
      <c r="H388" s="124"/>
      <c r="I388" s="128" t="s">
        <v>2343</v>
      </c>
      <c r="J388" s="124"/>
      <c r="K388" s="124"/>
      <c r="L388" s="124"/>
      <c r="M388" s="124"/>
      <c r="N388" s="207">
        <v>15000</v>
      </c>
      <c r="O388" s="207">
        <v>0</v>
      </c>
      <c r="P388" s="124" t="s">
        <v>1312</v>
      </c>
    </row>
    <row r="389" spans="1:16" ht="63.75" hidden="1">
      <c r="A389" s="256" t="s">
        <v>622</v>
      </c>
      <c r="B389" s="124"/>
      <c r="C389" s="125" t="s">
        <v>715</v>
      </c>
      <c r="D389" s="119">
        <v>43125</v>
      </c>
      <c r="E389" s="120" t="s">
        <v>1528</v>
      </c>
      <c r="F389" s="120" t="s">
        <v>1313</v>
      </c>
      <c r="G389" s="120">
        <v>16421189</v>
      </c>
      <c r="H389" s="124"/>
      <c r="I389" s="128" t="s">
        <v>2344</v>
      </c>
      <c r="J389" s="124"/>
      <c r="K389" s="124"/>
      <c r="L389" s="124"/>
      <c r="M389" s="124"/>
      <c r="N389" s="207">
        <v>18000</v>
      </c>
      <c r="O389" s="207">
        <v>0</v>
      </c>
      <c r="P389" s="124" t="s">
        <v>1312</v>
      </c>
    </row>
    <row r="390" spans="1:16" ht="63.75" hidden="1">
      <c r="A390" s="256" t="s">
        <v>622</v>
      </c>
      <c r="B390" s="124"/>
      <c r="C390" s="125" t="s">
        <v>715</v>
      </c>
      <c r="D390" s="119">
        <v>43125</v>
      </c>
      <c r="E390" s="120" t="s">
        <v>1529</v>
      </c>
      <c r="F390" s="120" t="s">
        <v>1313</v>
      </c>
      <c r="G390" s="120">
        <v>16421187</v>
      </c>
      <c r="H390" s="124"/>
      <c r="I390" s="128" t="s">
        <v>2345</v>
      </c>
      <c r="J390" s="124"/>
      <c r="K390" s="124"/>
      <c r="L390" s="124"/>
      <c r="M390" s="124"/>
      <c r="N390" s="207">
        <v>6000</v>
      </c>
      <c r="O390" s="207">
        <v>0</v>
      </c>
      <c r="P390" s="124" t="s">
        <v>1312</v>
      </c>
    </row>
    <row r="391" spans="1:16" ht="63.75" hidden="1">
      <c r="A391" s="256" t="s">
        <v>622</v>
      </c>
      <c r="B391" s="124"/>
      <c r="C391" s="125" t="s">
        <v>715</v>
      </c>
      <c r="D391" s="119">
        <v>43125</v>
      </c>
      <c r="E391" s="120" t="s">
        <v>1530</v>
      </c>
      <c r="F391" s="120" t="s">
        <v>1313</v>
      </c>
      <c r="G391" s="120">
        <v>16420747</v>
      </c>
      <c r="H391" s="124"/>
      <c r="I391" s="128" t="s">
        <v>2346</v>
      </c>
      <c r="J391" s="124"/>
      <c r="K391" s="124"/>
      <c r="L391" s="124"/>
      <c r="M391" s="124"/>
      <c r="N391" s="207">
        <v>9000</v>
      </c>
      <c r="O391" s="207">
        <v>0</v>
      </c>
      <c r="P391" s="124" t="s">
        <v>1312</v>
      </c>
    </row>
    <row r="392" spans="1:16" ht="63.75" hidden="1">
      <c r="A392" s="256" t="s">
        <v>622</v>
      </c>
      <c r="B392" s="124"/>
      <c r="C392" s="125" t="s">
        <v>715</v>
      </c>
      <c r="D392" s="119">
        <v>43125</v>
      </c>
      <c r="E392" s="120" t="s">
        <v>1531</v>
      </c>
      <c r="F392" s="120" t="s">
        <v>1313</v>
      </c>
      <c r="G392" s="120">
        <v>16420648</v>
      </c>
      <c r="H392" s="124"/>
      <c r="I392" s="128" t="s">
        <v>2347</v>
      </c>
      <c r="J392" s="124"/>
      <c r="K392" s="124"/>
      <c r="L392" s="124"/>
      <c r="M392" s="124"/>
      <c r="N392" s="207">
        <v>14625</v>
      </c>
      <c r="O392" s="207">
        <v>0</v>
      </c>
      <c r="P392" s="124" t="s">
        <v>1312</v>
      </c>
    </row>
    <row r="393" spans="1:16" ht="63.75" hidden="1">
      <c r="A393" s="256" t="s">
        <v>622</v>
      </c>
      <c r="B393" s="124"/>
      <c r="C393" s="125" t="s">
        <v>715</v>
      </c>
      <c r="D393" s="119">
        <v>43125</v>
      </c>
      <c r="E393" s="120" t="s">
        <v>1532</v>
      </c>
      <c r="F393" s="120" t="s">
        <v>1313</v>
      </c>
      <c r="G393" s="120">
        <v>16420643</v>
      </c>
      <c r="H393" s="124"/>
      <c r="I393" s="128" t="s">
        <v>2348</v>
      </c>
      <c r="J393" s="124"/>
      <c r="K393" s="124"/>
      <c r="L393" s="124"/>
      <c r="M393" s="124"/>
      <c r="N393" s="207">
        <v>31663</v>
      </c>
      <c r="O393" s="207">
        <v>0</v>
      </c>
      <c r="P393" s="124" t="s">
        <v>1312</v>
      </c>
    </row>
    <row r="394" spans="1:16" ht="63.75" hidden="1">
      <c r="A394" s="256" t="s">
        <v>622</v>
      </c>
      <c r="B394" s="124"/>
      <c r="C394" s="125" t="s">
        <v>715</v>
      </c>
      <c r="D394" s="119">
        <v>43125</v>
      </c>
      <c r="E394" s="120" t="s">
        <v>1533</v>
      </c>
      <c r="F394" s="120" t="s">
        <v>1313</v>
      </c>
      <c r="G394" s="120">
        <v>16420641</v>
      </c>
      <c r="H394" s="124"/>
      <c r="I394" s="128" t="s">
        <v>2349</v>
      </c>
      <c r="J394" s="124"/>
      <c r="K394" s="124"/>
      <c r="L394" s="124"/>
      <c r="M394" s="124"/>
      <c r="N394" s="207">
        <v>11925</v>
      </c>
      <c r="O394" s="207">
        <v>0</v>
      </c>
      <c r="P394" s="124" t="s">
        <v>1312</v>
      </c>
    </row>
    <row r="395" spans="1:16" ht="63.75" hidden="1">
      <c r="A395" s="256" t="s">
        <v>622</v>
      </c>
      <c r="B395" s="124"/>
      <c r="C395" s="125" t="s">
        <v>715</v>
      </c>
      <c r="D395" s="119">
        <v>43125</v>
      </c>
      <c r="E395" s="120" t="s">
        <v>1534</v>
      </c>
      <c r="F395" s="120" t="s">
        <v>1313</v>
      </c>
      <c r="G395" s="120">
        <v>16420639</v>
      </c>
      <c r="H395" s="124"/>
      <c r="I395" s="128" t="s">
        <v>2350</v>
      </c>
      <c r="J395" s="124"/>
      <c r="K395" s="124"/>
      <c r="L395" s="124"/>
      <c r="M395" s="124"/>
      <c r="N395" s="207">
        <v>14907.5</v>
      </c>
      <c r="O395" s="207">
        <v>0</v>
      </c>
      <c r="P395" s="124" t="s">
        <v>1312</v>
      </c>
    </row>
    <row r="396" spans="1:16" ht="63.75" hidden="1">
      <c r="A396" s="256" t="s">
        <v>622</v>
      </c>
      <c r="B396" s="124"/>
      <c r="C396" s="125" t="s">
        <v>715</v>
      </c>
      <c r="D396" s="119">
        <v>43125</v>
      </c>
      <c r="E396" s="120" t="s">
        <v>1535</v>
      </c>
      <c r="F396" s="120" t="s">
        <v>1313</v>
      </c>
      <c r="G396" s="120">
        <v>16420637</v>
      </c>
      <c r="H396" s="124"/>
      <c r="I396" s="128" t="s">
        <v>2351</v>
      </c>
      <c r="J396" s="124"/>
      <c r="K396" s="124"/>
      <c r="L396" s="124"/>
      <c r="M396" s="124"/>
      <c r="N396" s="207">
        <v>16650</v>
      </c>
      <c r="O396" s="207">
        <v>0</v>
      </c>
      <c r="P396" s="124" t="s">
        <v>1312</v>
      </c>
    </row>
    <row r="397" spans="1:16" ht="76.5" hidden="1">
      <c r="A397" s="256" t="s">
        <v>622</v>
      </c>
      <c r="B397" s="124"/>
      <c r="C397" s="125" t="s">
        <v>715</v>
      </c>
      <c r="D397" s="119">
        <v>43125</v>
      </c>
      <c r="E397" s="120" t="s">
        <v>1536</v>
      </c>
      <c r="F397" s="120" t="s">
        <v>1313</v>
      </c>
      <c r="G397" s="120">
        <v>16420624</v>
      </c>
      <c r="H397" s="124"/>
      <c r="I397" s="128" t="s">
        <v>2352</v>
      </c>
      <c r="J397" s="124"/>
      <c r="K397" s="124"/>
      <c r="L397" s="124"/>
      <c r="M397" s="124"/>
      <c r="N397" s="207">
        <v>12197</v>
      </c>
      <c r="O397" s="207">
        <v>0</v>
      </c>
      <c r="P397" s="124" t="s">
        <v>1312</v>
      </c>
    </row>
    <row r="398" spans="1:16" ht="63.75" hidden="1">
      <c r="A398" s="256" t="s">
        <v>622</v>
      </c>
      <c r="B398" s="124"/>
      <c r="C398" s="125" t="s">
        <v>715</v>
      </c>
      <c r="D398" s="119">
        <v>43125</v>
      </c>
      <c r="E398" s="120" t="s">
        <v>1537</v>
      </c>
      <c r="F398" s="120" t="s">
        <v>1313</v>
      </c>
      <c r="G398" s="120">
        <v>16420609</v>
      </c>
      <c r="H398" s="124"/>
      <c r="I398" s="128" t="s">
        <v>2353</v>
      </c>
      <c r="J398" s="124"/>
      <c r="K398" s="124"/>
      <c r="L398" s="124"/>
      <c r="M398" s="124"/>
      <c r="N398" s="207">
        <v>5174</v>
      </c>
      <c r="O398" s="207">
        <v>0</v>
      </c>
      <c r="P398" s="124" t="s">
        <v>1312</v>
      </c>
    </row>
    <row r="399" spans="1:16" ht="63.75" hidden="1">
      <c r="A399" s="256" t="s">
        <v>622</v>
      </c>
      <c r="B399" s="124"/>
      <c r="C399" s="125" t="s">
        <v>715</v>
      </c>
      <c r="D399" s="119">
        <v>43125</v>
      </c>
      <c r="E399" s="120" t="s">
        <v>1538</v>
      </c>
      <c r="F399" s="120" t="s">
        <v>1313</v>
      </c>
      <c r="G399" s="120">
        <v>16420608</v>
      </c>
      <c r="H399" s="124"/>
      <c r="I399" s="128" t="s">
        <v>2354</v>
      </c>
      <c r="J399" s="124"/>
      <c r="K399" s="124"/>
      <c r="L399" s="124"/>
      <c r="M399" s="124"/>
      <c r="N399" s="207">
        <v>13552</v>
      </c>
      <c r="O399" s="207">
        <v>0</v>
      </c>
      <c r="P399" s="124" t="s">
        <v>1312</v>
      </c>
    </row>
    <row r="400" spans="1:16" ht="63.75" hidden="1">
      <c r="A400" s="256" t="s">
        <v>622</v>
      </c>
      <c r="B400" s="124"/>
      <c r="C400" s="125" t="s">
        <v>715</v>
      </c>
      <c r="D400" s="119">
        <v>43125</v>
      </c>
      <c r="E400" s="120" t="s">
        <v>1539</v>
      </c>
      <c r="F400" s="120" t="s">
        <v>1313</v>
      </c>
      <c r="G400" s="120">
        <v>16420606</v>
      </c>
      <c r="H400" s="124"/>
      <c r="I400" s="128" t="s">
        <v>2355</v>
      </c>
      <c r="J400" s="124"/>
      <c r="K400" s="124"/>
      <c r="L400" s="124"/>
      <c r="M400" s="124"/>
      <c r="N400" s="207">
        <v>15523</v>
      </c>
      <c r="O400" s="207">
        <v>0</v>
      </c>
      <c r="P400" s="124" t="s">
        <v>1312</v>
      </c>
    </row>
    <row r="401" spans="1:16" ht="63.75" hidden="1">
      <c r="A401" s="256" t="s">
        <v>622</v>
      </c>
      <c r="B401" s="124"/>
      <c r="C401" s="125" t="s">
        <v>715</v>
      </c>
      <c r="D401" s="119">
        <v>43125</v>
      </c>
      <c r="E401" s="120" t="s">
        <v>1540</v>
      </c>
      <c r="F401" s="120" t="s">
        <v>1313</v>
      </c>
      <c r="G401" s="120">
        <v>16420605</v>
      </c>
      <c r="H401" s="124"/>
      <c r="I401" s="128" t="s">
        <v>2356</v>
      </c>
      <c r="J401" s="124"/>
      <c r="K401" s="124"/>
      <c r="L401" s="124"/>
      <c r="M401" s="124"/>
      <c r="N401" s="207">
        <v>17002</v>
      </c>
      <c r="O401" s="207">
        <v>0</v>
      </c>
      <c r="P401" s="124" t="s">
        <v>1312</v>
      </c>
    </row>
    <row r="402" spans="1:16" ht="63.75" hidden="1">
      <c r="A402" s="256" t="s">
        <v>622</v>
      </c>
      <c r="B402" s="124"/>
      <c r="C402" s="125" t="s">
        <v>715</v>
      </c>
      <c r="D402" s="119">
        <v>43125</v>
      </c>
      <c r="E402" s="120" t="s">
        <v>1541</v>
      </c>
      <c r="F402" s="120" t="s">
        <v>1313</v>
      </c>
      <c r="G402" s="120">
        <v>16420603</v>
      </c>
      <c r="H402" s="124"/>
      <c r="I402" s="128" t="s">
        <v>2357</v>
      </c>
      <c r="J402" s="124"/>
      <c r="K402" s="124"/>
      <c r="L402" s="124"/>
      <c r="M402" s="124"/>
      <c r="N402" s="207">
        <v>11700</v>
      </c>
      <c r="O402" s="207">
        <v>0</v>
      </c>
      <c r="P402" s="124" t="s">
        <v>1312</v>
      </c>
    </row>
    <row r="403" spans="1:16" ht="63.75" hidden="1">
      <c r="A403" s="256" t="s">
        <v>622</v>
      </c>
      <c r="B403" s="124"/>
      <c r="C403" s="125" t="s">
        <v>715</v>
      </c>
      <c r="D403" s="119">
        <v>43125</v>
      </c>
      <c r="E403" s="120" t="s">
        <v>1542</v>
      </c>
      <c r="F403" s="120" t="s">
        <v>1313</v>
      </c>
      <c r="G403" s="120">
        <v>16420601</v>
      </c>
      <c r="H403" s="124"/>
      <c r="I403" s="128" t="s">
        <v>2358</v>
      </c>
      <c r="J403" s="124"/>
      <c r="K403" s="124"/>
      <c r="L403" s="124"/>
      <c r="M403" s="124"/>
      <c r="N403" s="207">
        <v>19800</v>
      </c>
      <c r="O403" s="207">
        <v>0</v>
      </c>
      <c r="P403" s="124" t="s">
        <v>1312</v>
      </c>
    </row>
    <row r="404" spans="1:16" ht="63.75" hidden="1">
      <c r="A404" s="256" t="s">
        <v>622</v>
      </c>
      <c r="B404" s="124"/>
      <c r="C404" s="125" t="s">
        <v>715</v>
      </c>
      <c r="D404" s="119">
        <v>43125</v>
      </c>
      <c r="E404" s="120" t="s">
        <v>1543</v>
      </c>
      <c r="F404" s="120" t="s">
        <v>1313</v>
      </c>
      <c r="G404" s="120">
        <v>16420600</v>
      </c>
      <c r="H404" s="124"/>
      <c r="I404" s="128" t="s">
        <v>2359</v>
      </c>
      <c r="J404" s="124"/>
      <c r="K404" s="124"/>
      <c r="L404" s="124"/>
      <c r="M404" s="124"/>
      <c r="N404" s="207">
        <v>11458</v>
      </c>
      <c r="O404" s="207">
        <v>0</v>
      </c>
      <c r="P404" s="124" t="s">
        <v>1312</v>
      </c>
    </row>
    <row r="405" spans="1:16" ht="63.75" hidden="1">
      <c r="A405" s="256" t="s">
        <v>622</v>
      </c>
      <c r="B405" s="124"/>
      <c r="C405" s="125" t="s">
        <v>715</v>
      </c>
      <c r="D405" s="119">
        <v>43125</v>
      </c>
      <c r="E405" s="120" t="s">
        <v>1544</v>
      </c>
      <c r="F405" s="120" t="s">
        <v>1313</v>
      </c>
      <c r="G405" s="120">
        <v>16420598</v>
      </c>
      <c r="H405" s="124"/>
      <c r="I405" s="128" t="s">
        <v>2360</v>
      </c>
      <c r="J405" s="124"/>
      <c r="K405" s="124"/>
      <c r="L405" s="124"/>
      <c r="M405" s="124"/>
      <c r="N405" s="207">
        <v>25626</v>
      </c>
      <c r="O405" s="207">
        <v>0</v>
      </c>
      <c r="P405" s="124" t="s">
        <v>1312</v>
      </c>
    </row>
    <row r="406" spans="1:16" ht="63.75" hidden="1">
      <c r="A406" s="256" t="s">
        <v>622</v>
      </c>
      <c r="B406" s="124"/>
      <c r="C406" s="125" t="s">
        <v>715</v>
      </c>
      <c r="D406" s="119">
        <v>43125</v>
      </c>
      <c r="E406" s="120" t="s">
        <v>1545</v>
      </c>
      <c r="F406" s="120" t="s">
        <v>1313</v>
      </c>
      <c r="G406" s="120">
        <v>16420596</v>
      </c>
      <c r="H406" s="124"/>
      <c r="I406" s="128" t="s">
        <v>2361</v>
      </c>
      <c r="J406" s="124"/>
      <c r="K406" s="124"/>
      <c r="L406" s="124"/>
      <c r="M406" s="124"/>
      <c r="N406" s="207">
        <v>13552</v>
      </c>
      <c r="O406" s="207">
        <v>0</v>
      </c>
      <c r="P406" s="124" t="s">
        <v>1312</v>
      </c>
    </row>
    <row r="407" spans="1:16" ht="63.75" hidden="1">
      <c r="A407" s="256" t="s">
        <v>622</v>
      </c>
      <c r="B407" s="124"/>
      <c r="C407" s="125" t="s">
        <v>715</v>
      </c>
      <c r="D407" s="119">
        <v>43125</v>
      </c>
      <c r="E407" s="120" t="s">
        <v>1546</v>
      </c>
      <c r="F407" s="120" t="s">
        <v>1313</v>
      </c>
      <c r="G407" s="120">
        <v>16420594</v>
      </c>
      <c r="H407" s="124"/>
      <c r="I407" s="128" t="s">
        <v>2362</v>
      </c>
      <c r="J407" s="124"/>
      <c r="K407" s="124"/>
      <c r="L407" s="124"/>
      <c r="M407" s="124"/>
      <c r="N407" s="207">
        <v>13675.5</v>
      </c>
      <c r="O407" s="207">
        <v>0</v>
      </c>
      <c r="P407" s="124" t="s">
        <v>1312</v>
      </c>
    </row>
    <row r="408" spans="1:16" ht="63.75" hidden="1">
      <c r="A408" s="256" t="s">
        <v>622</v>
      </c>
      <c r="B408" s="124"/>
      <c r="C408" s="125" t="s">
        <v>715</v>
      </c>
      <c r="D408" s="119">
        <v>43125</v>
      </c>
      <c r="E408" s="120" t="s">
        <v>1547</v>
      </c>
      <c r="F408" s="120" t="s">
        <v>1313</v>
      </c>
      <c r="G408" s="120">
        <v>16420584</v>
      </c>
      <c r="H408" s="124"/>
      <c r="I408" s="128" t="s">
        <v>2363</v>
      </c>
      <c r="J408" s="124"/>
      <c r="K408" s="124"/>
      <c r="L408" s="124"/>
      <c r="M408" s="124"/>
      <c r="N408" s="207">
        <v>10500</v>
      </c>
      <c r="O408" s="207">
        <v>0</v>
      </c>
      <c r="P408" s="124" t="s">
        <v>1312</v>
      </c>
    </row>
    <row r="409" spans="1:16" ht="63.75" hidden="1">
      <c r="A409" s="256" t="s">
        <v>622</v>
      </c>
      <c r="B409" s="124"/>
      <c r="C409" s="125" t="s">
        <v>715</v>
      </c>
      <c r="D409" s="119">
        <v>43125</v>
      </c>
      <c r="E409" s="120" t="s">
        <v>1548</v>
      </c>
      <c r="F409" s="120" t="s">
        <v>1313</v>
      </c>
      <c r="G409" s="120">
        <v>16420578</v>
      </c>
      <c r="H409" s="124"/>
      <c r="I409" s="128" t="s">
        <v>2364</v>
      </c>
      <c r="J409" s="124"/>
      <c r="K409" s="124"/>
      <c r="L409" s="124"/>
      <c r="M409" s="124"/>
      <c r="N409" s="207">
        <v>7650</v>
      </c>
      <c r="O409" s="207">
        <v>0</v>
      </c>
      <c r="P409" s="124" t="s">
        <v>1312</v>
      </c>
    </row>
    <row r="410" spans="1:16" ht="63.75" hidden="1">
      <c r="A410" s="256" t="s">
        <v>622</v>
      </c>
      <c r="B410" s="124"/>
      <c r="C410" s="125" t="s">
        <v>715</v>
      </c>
      <c r="D410" s="119">
        <v>43125</v>
      </c>
      <c r="E410" s="120" t="s">
        <v>1549</v>
      </c>
      <c r="F410" s="120" t="s">
        <v>1313</v>
      </c>
      <c r="G410" s="120">
        <v>16420563</v>
      </c>
      <c r="H410" s="124"/>
      <c r="I410" s="128" t="s">
        <v>2365</v>
      </c>
      <c r="J410" s="124"/>
      <c r="K410" s="124"/>
      <c r="L410" s="124"/>
      <c r="M410" s="124"/>
      <c r="N410" s="207">
        <v>9450</v>
      </c>
      <c r="O410" s="207">
        <v>0</v>
      </c>
      <c r="P410" s="124" t="s">
        <v>1312</v>
      </c>
    </row>
    <row r="411" spans="1:16" ht="63.75" hidden="1">
      <c r="A411" s="256" t="s">
        <v>622</v>
      </c>
      <c r="B411" s="124"/>
      <c r="C411" s="125" t="s">
        <v>715</v>
      </c>
      <c r="D411" s="119">
        <v>43125</v>
      </c>
      <c r="E411" s="120" t="s">
        <v>1550</v>
      </c>
      <c r="F411" s="120" t="s">
        <v>1313</v>
      </c>
      <c r="G411" s="120">
        <v>16420561</v>
      </c>
      <c r="H411" s="124"/>
      <c r="I411" s="128" t="s">
        <v>2366</v>
      </c>
      <c r="J411" s="124"/>
      <c r="K411" s="124"/>
      <c r="L411" s="124"/>
      <c r="M411" s="124"/>
      <c r="N411" s="207">
        <v>14045</v>
      </c>
      <c r="O411" s="207">
        <v>0</v>
      </c>
      <c r="P411" s="124" t="s">
        <v>1312</v>
      </c>
    </row>
    <row r="412" spans="1:16" ht="63.75" hidden="1">
      <c r="A412" s="256" t="s">
        <v>622</v>
      </c>
      <c r="B412" s="124"/>
      <c r="C412" s="125" t="s">
        <v>715</v>
      </c>
      <c r="D412" s="119">
        <v>43125</v>
      </c>
      <c r="E412" s="120" t="s">
        <v>1551</v>
      </c>
      <c r="F412" s="120" t="s">
        <v>1313</v>
      </c>
      <c r="G412" s="120">
        <v>16420517</v>
      </c>
      <c r="H412" s="124"/>
      <c r="I412" s="128" t="s">
        <v>2367</v>
      </c>
      <c r="J412" s="124"/>
      <c r="K412" s="124"/>
      <c r="L412" s="124"/>
      <c r="M412" s="124"/>
      <c r="N412" s="207">
        <v>13552</v>
      </c>
      <c r="O412" s="207">
        <v>0</v>
      </c>
      <c r="P412" s="124" t="s">
        <v>1312</v>
      </c>
    </row>
    <row r="413" spans="1:16" ht="63.75" hidden="1">
      <c r="A413" s="256" t="s">
        <v>622</v>
      </c>
      <c r="B413" s="124"/>
      <c r="C413" s="125" t="s">
        <v>715</v>
      </c>
      <c r="D413" s="119">
        <v>43125</v>
      </c>
      <c r="E413" s="120" t="s">
        <v>1552</v>
      </c>
      <c r="F413" s="120" t="s">
        <v>1313</v>
      </c>
      <c r="G413" s="120">
        <v>16420493</v>
      </c>
      <c r="H413" s="124"/>
      <c r="I413" s="128" t="s">
        <v>2368</v>
      </c>
      <c r="J413" s="124"/>
      <c r="K413" s="124"/>
      <c r="L413" s="124"/>
      <c r="M413" s="124"/>
      <c r="N413" s="207">
        <v>900</v>
      </c>
      <c r="O413" s="207">
        <v>0</v>
      </c>
      <c r="P413" s="124" t="s">
        <v>1312</v>
      </c>
    </row>
    <row r="414" spans="1:16" ht="63.75" hidden="1">
      <c r="A414" s="256" t="s">
        <v>622</v>
      </c>
      <c r="B414" s="124"/>
      <c r="C414" s="125" t="s">
        <v>715</v>
      </c>
      <c r="D414" s="119">
        <v>43125</v>
      </c>
      <c r="E414" s="120" t="s">
        <v>1553</v>
      </c>
      <c r="F414" s="120" t="s">
        <v>1313</v>
      </c>
      <c r="G414" s="120">
        <v>16420492</v>
      </c>
      <c r="H414" s="124"/>
      <c r="I414" s="128" t="s">
        <v>2369</v>
      </c>
      <c r="J414" s="124"/>
      <c r="K414" s="124"/>
      <c r="L414" s="124"/>
      <c r="M414" s="124"/>
      <c r="N414" s="207">
        <v>17550</v>
      </c>
      <c r="O414" s="207">
        <v>0</v>
      </c>
      <c r="P414" s="124" t="s">
        <v>1312</v>
      </c>
    </row>
    <row r="415" spans="1:16" ht="63.75" hidden="1">
      <c r="A415" s="256" t="s">
        <v>622</v>
      </c>
      <c r="B415" s="124"/>
      <c r="C415" s="125" t="s">
        <v>715</v>
      </c>
      <c r="D415" s="119">
        <v>43125</v>
      </c>
      <c r="E415" s="120" t="s">
        <v>1554</v>
      </c>
      <c r="F415" s="120" t="s">
        <v>1313</v>
      </c>
      <c r="G415" s="120">
        <v>16423152</v>
      </c>
      <c r="H415" s="124"/>
      <c r="I415" s="128" t="s">
        <v>2370</v>
      </c>
      <c r="J415" s="124"/>
      <c r="K415" s="124"/>
      <c r="L415" s="124"/>
      <c r="M415" s="124"/>
      <c r="N415" s="207">
        <v>13500</v>
      </c>
      <c r="O415" s="207">
        <v>0</v>
      </c>
      <c r="P415" s="124" t="s">
        <v>1312</v>
      </c>
    </row>
    <row r="416" spans="1:16" ht="63.75" hidden="1">
      <c r="A416" s="256" t="s">
        <v>622</v>
      </c>
      <c r="B416" s="124"/>
      <c r="C416" s="125" t="s">
        <v>715</v>
      </c>
      <c r="D416" s="119">
        <v>43125</v>
      </c>
      <c r="E416" s="120" t="s">
        <v>1555</v>
      </c>
      <c r="F416" s="120" t="s">
        <v>1313</v>
      </c>
      <c r="G416" s="120">
        <v>16423151</v>
      </c>
      <c r="H416" s="124"/>
      <c r="I416" s="128" t="s">
        <v>2371</v>
      </c>
      <c r="J416" s="124"/>
      <c r="K416" s="124"/>
      <c r="L416" s="124"/>
      <c r="M416" s="124"/>
      <c r="N416" s="207">
        <v>27720.5</v>
      </c>
      <c r="O416" s="207">
        <v>0</v>
      </c>
      <c r="P416" s="124" t="s">
        <v>1312</v>
      </c>
    </row>
    <row r="417" spans="1:16" ht="63.75" hidden="1">
      <c r="A417" s="256" t="s">
        <v>622</v>
      </c>
      <c r="B417" s="124"/>
      <c r="C417" s="125" t="s">
        <v>715</v>
      </c>
      <c r="D417" s="119">
        <v>43125</v>
      </c>
      <c r="E417" s="120" t="s">
        <v>1556</v>
      </c>
      <c r="F417" s="120" t="s">
        <v>1313</v>
      </c>
      <c r="G417" s="120">
        <v>16423150</v>
      </c>
      <c r="H417" s="124"/>
      <c r="I417" s="128" t="s">
        <v>2372</v>
      </c>
      <c r="J417" s="124"/>
      <c r="K417" s="124"/>
      <c r="L417" s="124"/>
      <c r="M417" s="124"/>
      <c r="N417" s="207">
        <v>12600</v>
      </c>
      <c r="O417" s="207">
        <v>0</v>
      </c>
      <c r="P417" s="124" t="s">
        <v>1312</v>
      </c>
    </row>
    <row r="418" spans="1:16" ht="63.75" hidden="1">
      <c r="A418" s="256" t="s">
        <v>622</v>
      </c>
      <c r="B418" s="124"/>
      <c r="C418" s="125" t="s">
        <v>715</v>
      </c>
      <c r="D418" s="119">
        <v>43125</v>
      </c>
      <c r="E418" s="120" t="s">
        <v>1557</v>
      </c>
      <c r="F418" s="120" t="s">
        <v>1313</v>
      </c>
      <c r="G418" s="120">
        <v>16423149</v>
      </c>
      <c r="H418" s="124"/>
      <c r="I418" s="128" t="s">
        <v>2373</v>
      </c>
      <c r="J418" s="124"/>
      <c r="K418" s="124"/>
      <c r="L418" s="124"/>
      <c r="M418" s="124"/>
      <c r="N418" s="207">
        <v>24394</v>
      </c>
      <c r="O418" s="207">
        <v>0</v>
      </c>
      <c r="P418" s="124" t="s">
        <v>1312</v>
      </c>
    </row>
    <row r="419" spans="1:16" ht="63.75" hidden="1">
      <c r="A419" s="256" t="s">
        <v>622</v>
      </c>
      <c r="B419" s="124"/>
      <c r="C419" s="125" t="s">
        <v>715</v>
      </c>
      <c r="D419" s="119">
        <v>43125</v>
      </c>
      <c r="E419" s="120" t="s">
        <v>1558</v>
      </c>
      <c r="F419" s="120" t="s">
        <v>1313</v>
      </c>
      <c r="G419" s="120">
        <v>16423148</v>
      </c>
      <c r="H419" s="124"/>
      <c r="I419" s="128" t="s">
        <v>2374</v>
      </c>
      <c r="J419" s="124"/>
      <c r="K419" s="124"/>
      <c r="L419" s="124"/>
      <c r="M419" s="124"/>
      <c r="N419" s="207">
        <v>13950</v>
      </c>
      <c r="O419" s="207">
        <v>0</v>
      </c>
      <c r="P419" s="124" t="s">
        <v>1312</v>
      </c>
    </row>
    <row r="420" spans="1:16" ht="63.75" hidden="1">
      <c r="A420" s="256" t="s">
        <v>622</v>
      </c>
      <c r="B420" s="124"/>
      <c r="C420" s="125" t="s">
        <v>715</v>
      </c>
      <c r="D420" s="119">
        <v>43125</v>
      </c>
      <c r="E420" s="120" t="s">
        <v>1559</v>
      </c>
      <c r="F420" s="120" t="s">
        <v>1313</v>
      </c>
      <c r="G420" s="120">
        <v>16423146</v>
      </c>
      <c r="H420" s="124"/>
      <c r="I420" s="128" t="s">
        <v>2375</v>
      </c>
      <c r="J420" s="124"/>
      <c r="K420" s="124"/>
      <c r="L420" s="124"/>
      <c r="M420" s="124"/>
      <c r="N420" s="207">
        <v>11700</v>
      </c>
      <c r="O420" s="207">
        <v>0</v>
      </c>
      <c r="P420" s="124" t="s">
        <v>1312</v>
      </c>
    </row>
    <row r="421" spans="1:16" ht="63.75" hidden="1">
      <c r="A421" s="256" t="s">
        <v>622</v>
      </c>
      <c r="B421" s="124"/>
      <c r="C421" s="125" t="s">
        <v>715</v>
      </c>
      <c r="D421" s="119">
        <v>43125</v>
      </c>
      <c r="E421" s="120" t="s">
        <v>1560</v>
      </c>
      <c r="F421" s="120" t="s">
        <v>1313</v>
      </c>
      <c r="G421" s="120">
        <v>16423133</v>
      </c>
      <c r="H421" s="124"/>
      <c r="I421" s="128" t="s">
        <v>2376</v>
      </c>
      <c r="J421" s="124"/>
      <c r="K421" s="124"/>
      <c r="L421" s="124"/>
      <c r="M421" s="124"/>
      <c r="N421" s="207">
        <v>10595.5</v>
      </c>
      <c r="O421" s="207">
        <v>0</v>
      </c>
      <c r="P421" s="124" t="s">
        <v>1312</v>
      </c>
    </row>
    <row r="422" spans="1:16" ht="63.75" hidden="1">
      <c r="A422" s="256" t="s">
        <v>622</v>
      </c>
      <c r="B422" s="124"/>
      <c r="C422" s="125" t="s">
        <v>715</v>
      </c>
      <c r="D422" s="119">
        <v>43125</v>
      </c>
      <c r="E422" s="120" t="s">
        <v>1561</v>
      </c>
      <c r="F422" s="120" t="s">
        <v>1313</v>
      </c>
      <c r="G422" s="120">
        <v>16423131</v>
      </c>
      <c r="H422" s="124"/>
      <c r="I422" s="128" t="s">
        <v>2377</v>
      </c>
      <c r="J422" s="124"/>
      <c r="K422" s="124"/>
      <c r="L422" s="124"/>
      <c r="M422" s="124"/>
      <c r="N422" s="207">
        <v>6300</v>
      </c>
      <c r="O422" s="207">
        <v>0</v>
      </c>
      <c r="P422" s="124" t="s">
        <v>1312</v>
      </c>
    </row>
    <row r="423" spans="1:16" ht="63.75" hidden="1">
      <c r="A423" s="256" t="s">
        <v>622</v>
      </c>
      <c r="B423" s="124"/>
      <c r="C423" s="125" t="s">
        <v>715</v>
      </c>
      <c r="D423" s="119">
        <v>43125</v>
      </c>
      <c r="E423" s="120" t="s">
        <v>1562</v>
      </c>
      <c r="F423" s="120" t="s">
        <v>1313</v>
      </c>
      <c r="G423" s="120">
        <v>16423129</v>
      </c>
      <c r="H423" s="124"/>
      <c r="I423" s="128" t="s">
        <v>2378</v>
      </c>
      <c r="J423" s="124"/>
      <c r="K423" s="124"/>
      <c r="L423" s="124"/>
      <c r="M423" s="124"/>
      <c r="N423" s="207">
        <v>11335</v>
      </c>
      <c r="O423" s="207">
        <v>0</v>
      </c>
      <c r="P423" s="124" t="s">
        <v>1312</v>
      </c>
    </row>
    <row r="424" spans="1:16" ht="63.75" hidden="1">
      <c r="A424" s="256" t="s">
        <v>622</v>
      </c>
      <c r="B424" s="124"/>
      <c r="C424" s="125" t="s">
        <v>715</v>
      </c>
      <c r="D424" s="119">
        <v>43125</v>
      </c>
      <c r="E424" s="120" t="s">
        <v>1563</v>
      </c>
      <c r="F424" s="120" t="s">
        <v>1313</v>
      </c>
      <c r="G424" s="120">
        <v>16423127</v>
      </c>
      <c r="H424" s="124"/>
      <c r="I424" s="128" t="s">
        <v>2379</v>
      </c>
      <c r="J424" s="124"/>
      <c r="K424" s="124"/>
      <c r="L424" s="124"/>
      <c r="M424" s="124"/>
      <c r="N424" s="207">
        <v>17495</v>
      </c>
      <c r="O424" s="207">
        <v>0</v>
      </c>
      <c r="P424" s="124" t="s">
        <v>1312</v>
      </c>
    </row>
    <row r="425" spans="1:16" ht="63.75" hidden="1">
      <c r="A425" s="256" t="s">
        <v>622</v>
      </c>
      <c r="B425" s="124"/>
      <c r="C425" s="125" t="s">
        <v>715</v>
      </c>
      <c r="D425" s="119">
        <v>43125</v>
      </c>
      <c r="E425" s="120" t="s">
        <v>1564</v>
      </c>
      <c r="F425" s="120" t="s">
        <v>1313</v>
      </c>
      <c r="G425" s="120">
        <v>16423126</v>
      </c>
      <c r="H425" s="124"/>
      <c r="I425" s="128" t="s">
        <v>2380</v>
      </c>
      <c r="J425" s="124"/>
      <c r="K425" s="124"/>
      <c r="L425" s="124"/>
      <c r="M425" s="124"/>
      <c r="N425" s="207">
        <v>12074</v>
      </c>
      <c r="O425" s="207">
        <v>0</v>
      </c>
      <c r="P425" s="124" t="s">
        <v>1312</v>
      </c>
    </row>
    <row r="426" spans="1:16" ht="63.75" hidden="1">
      <c r="A426" s="256" t="s">
        <v>622</v>
      </c>
      <c r="B426" s="124"/>
      <c r="C426" s="125" t="s">
        <v>715</v>
      </c>
      <c r="D426" s="119">
        <v>43125</v>
      </c>
      <c r="E426" s="120" t="s">
        <v>1565</v>
      </c>
      <c r="F426" s="120" t="s">
        <v>1313</v>
      </c>
      <c r="G426" s="120">
        <v>16423124</v>
      </c>
      <c r="H426" s="124"/>
      <c r="I426" s="128" t="s">
        <v>2381</v>
      </c>
      <c r="J426" s="124"/>
      <c r="K426" s="124"/>
      <c r="L426" s="124"/>
      <c r="M426" s="124"/>
      <c r="N426" s="207">
        <v>16755</v>
      </c>
      <c r="O426" s="207">
        <v>0</v>
      </c>
      <c r="P426" s="124" t="s">
        <v>1312</v>
      </c>
    </row>
    <row r="427" spans="1:16" ht="63.75" hidden="1">
      <c r="A427" s="256" t="s">
        <v>622</v>
      </c>
      <c r="B427" s="124"/>
      <c r="C427" s="125" t="s">
        <v>715</v>
      </c>
      <c r="D427" s="119">
        <v>43125</v>
      </c>
      <c r="E427" s="120" t="s">
        <v>1566</v>
      </c>
      <c r="F427" s="120" t="s">
        <v>1313</v>
      </c>
      <c r="G427" s="120">
        <v>16423121</v>
      </c>
      <c r="H427" s="124"/>
      <c r="I427" s="128" t="s">
        <v>2382</v>
      </c>
      <c r="J427" s="124"/>
      <c r="K427" s="124"/>
      <c r="L427" s="124"/>
      <c r="M427" s="124"/>
      <c r="N427" s="207">
        <v>17741</v>
      </c>
      <c r="O427" s="207">
        <v>0</v>
      </c>
      <c r="P427" s="124" t="s">
        <v>1312</v>
      </c>
    </row>
    <row r="428" spans="1:16" ht="63.75" hidden="1">
      <c r="A428" s="256" t="s">
        <v>622</v>
      </c>
      <c r="B428" s="124"/>
      <c r="C428" s="125" t="s">
        <v>715</v>
      </c>
      <c r="D428" s="119">
        <v>43125</v>
      </c>
      <c r="E428" s="120" t="s">
        <v>1567</v>
      </c>
      <c r="F428" s="120" t="s">
        <v>1313</v>
      </c>
      <c r="G428" s="120">
        <v>16423118</v>
      </c>
      <c r="H428" s="124"/>
      <c r="I428" s="128" t="s">
        <v>2383</v>
      </c>
      <c r="J428" s="124"/>
      <c r="K428" s="124"/>
      <c r="L428" s="124"/>
      <c r="M428" s="124"/>
      <c r="N428" s="207">
        <v>13798.5</v>
      </c>
      <c r="O428" s="207">
        <v>0</v>
      </c>
      <c r="P428" s="124" t="s">
        <v>1312</v>
      </c>
    </row>
    <row r="429" spans="1:16" ht="63.75" hidden="1">
      <c r="A429" s="256" t="s">
        <v>622</v>
      </c>
      <c r="B429" s="124"/>
      <c r="C429" s="125" t="s">
        <v>715</v>
      </c>
      <c r="D429" s="119">
        <v>43125</v>
      </c>
      <c r="E429" s="120" t="s">
        <v>1568</v>
      </c>
      <c r="F429" s="120" t="s">
        <v>1313</v>
      </c>
      <c r="G429" s="120">
        <v>16423116</v>
      </c>
      <c r="H429" s="124"/>
      <c r="I429" s="128" t="s">
        <v>2384</v>
      </c>
      <c r="J429" s="124"/>
      <c r="K429" s="124"/>
      <c r="L429" s="124"/>
      <c r="M429" s="124"/>
      <c r="N429" s="207">
        <v>22050</v>
      </c>
      <c r="O429" s="207">
        <v>0</v>
      </c>
      <c r="P429" s="124" t="s">
        <v>1312</v>
      </c>
    </row>
    <row r="430" spans="1:16" ht="63.75" hidden="1">
      <c r="A430" s="256" t="s">
        <v>622</v>
      </c>
      <c r="B430" s="124"/>
      <c r="C430" s="125" t="s">
        <v>715</v>
      </c>
      <c r="D430" s="119">
        <v>43125</v>
      </c>
      <c r="E430" s="120" t="s">
        <v>1569</v>
      </c>
      <c r="F430" s="120" t="s">
        <v>1313</v>
      </c>
      <c r="G430" s="120">
        <v>16423114</v>
      </c>
      <c r="H430" s="124"/>
      <c r="I430" s="128" t="s">
        <v>2385</v>
      </c>
      <c r="J430" s="124"/>
      <c r="K430" s="124"/>
      <c r="L430" s="124"/>
      <c r="M430" s="124"/>
      <c r="N430" s="207">
        <v>2700</v>
      </c>
      <c r="O430" s="207">
        <v>0</v>
      </c>
      <c r="P430" s="124" t="s">
        <v>1312</v>
      </c>
    </row>
    <row r="431" spans="1:16" ht="63.75" hidden="1">
      <c r="A431" s="256" t="s">
        <v>622</v>
      </c>
      <c r="B431" s="124"/>
      <c r="C431" s="125" t="s">
        <v>715</v>
      </c>
      <c r="D431" s="119">
        <v>43125</v>
      </c>
      <c r="E431" s="120" t="s">
        <v>1570</v>
      </c>
      <c r="F431" s="120" t="s">
        <v>1313</v>
      </c>
      <c r="G431" s="120">
        <v>16423113</v>
      </c>
      <c r="H431" s="124"/>
      <c r="I431" s="128" t="s">
        <v>2386</v>
      </c>
      <c r="J431" s="124"/>
      <c r="K431" s="124"/>
      <c r="L431" s="124"/>
      <c r="M431" s="124"/>
      <c r="N431" s="207">
        <v>13950</v>
      </c>
      <c r="O431" s="207">
        <v>0</v>
      </c>
      <c r="P431" s="124" t="s">
        <v>1312</v>
      </c>
    </row>
    <row r="432" spans="1:16" ht="63.75" hidden="1">
      <c r="A432" s="256" t="s">
        <v>622</v>
      </c>
      <c r="B432" s="124"/>
      <c r="C432" s="125" t="s">
        <v>715</v>
      </c>
      <c r="D432" s="119">
        <v>43125</v>
      </c>
      <c r="E432" s="120" t="s">
        <v>1571</v>
      </c>
      <c r="F432" s="120" t="s">
        <v>1313</v>
      </c>
      <c r="G432" s="120">
        <v>16423111</v>
      </c>
      <c r="H432" s="124"/>
      <c r="I432" s="128" t="s">
        <v>2387</v>
      </c>
      <c r="J432" s="124"/>
      <c r="K432" s="124"/>
      <c r="L432" s="124"/>
      <c r="M432" s="124"/>
      <c r="N432" s="207">
        <v>28706</v>
      </c>
      <c r="O432" s="207">
        <v>0</v>
      </c>
      <c r="P432" s="124" t="s">
        <v>1312</v>
      </c>
    </row>
    <row r="433" spans="1:16" ht="63.75" hidden="1">
      <c r="A433" s="256" t="s">
        <v>622</v>
      </c>
      <c r="B433" s="124"/>
      <c r="C433" s="125" t="s">
        <v>715</v>
      </c>
      <c r="D433" s="119">
        <v>43125</v>
      </c>
      <c r="E433" s="120" t="s">
        <v>1572</v>
      </c>
      <c r="F433" s="120" t="s">
        <v>1313</v>
      </c>
      <c r="G433" s="120">
        <v>16423108</v>
      </c>
      <c r="H433" s="124"/>
      <c r="I433" s="128" t="s">
        <v>2388</v>
      </c>
      <c r="J433" s="124"/>
      <c r="K433" s="124"/>
      <c r="L433" s="124"/>
      <c r="M433" s="124"/>
      <c r="N433" s="207">
        <v>29691.5</v>
      </c>
      <c r="O433" s="207">
        <v>0</v>
      </c>
      <c r="P433" s="124" t="s">
        <v>1312</v>
      </c>
    </row>
    <row r="434" spans="1:16" ht="63.75" hidden="1">
      <c r="A434" s="256" t="s">
        <v>622</v>
      </c>
      <c r="B434" s="124"/>
      <c r="C434" s="125" t="s">
        <v>715</v>
      </c>
      <c r="D434" s="119">
        <v>43125</v>
      </c>
      <c r="E434" s="120" t="s">
        <v>1573</v>
      </c>
      <c r="F434" s="120" t="s">
        <v>1313</v>
      </c>
      <c r="G434" s="120">
        <v>16423100</v>
      </c>
      <c r="H434" s="124"/>
      <c r="I434" s="128" t="s">
        <v>2389</v>
      </c>
      <c r="J434" s="124"/>
      <c r="K434" s="124"/>
      <c r="L434" s="124"/>
      <c r="M434" s="124"/>
      <c r="N434" s="207">
        <v>33634</v>
      </c>
      <c r="O434" s="207">
        <v>0</v>
      </c>
      <c r="P434" s="124" t="s">
        <v>1312</v>
      </c>
    </row>
    <row r="435" spans="1:16" ht="63.75" hidden="1">
      <c r="A435" s="256" t="s">
        <v>622</v>
      </c>
      <c r="B435" s="124"/>
      <c r="C435" s="125" t="s">
        <v>715</v>
      </c>
      <c r="D435" s="119">
        <v>43125</v>
      </c>
      <c r="E435" s="120" t="s">
        <v>1574</v>
      </c>
      <c r="F435" s="120" t="s">
        <v>1313</v>
      </c>
      <c r="G435" s="120">
        <v>16423097</v>
      </c>
      <c r="H435" s="124"/>
      <c r="I435" s="128" t="s">
        <v>2390</v>
      </c>
      <c r="J435" s="124"/>
      <c r="K435" s="124"/>
      <c r="L435" s="124"/>
      <c r="M435" s="124"/>
      <c r="N435" s="207">
        <v>24886.5</v>
      </c>
      <c r="O435" s="207">
        <v>0</v>
      </c>
      <c r="P435" s="124" t="s">
        <v>1312</v>
      </c>
    </row>
    <row r="436" spans="1:16" ht="63.75" hidden="1">
      <c r="A436" s="256" t="s">
        <v>622</v>
      </c>
      <c r="B436" s="124"/>
      <c r="C436" s="125" t="s">
        <v>715</v>
      </c>
      <c r="D436" s="119">
        <v>43125</v>
      </c>
      <c r="E436" s="120" t="s">
        <v>1575</v>
      </c>
      <c r="F436" s="120" t="s">
        <v>1313</v>
      </c>
      <c r="G436" s="120">
        <v>16423093</v>
      </c>
      <c r="H436" s="124"/>
      <c r="I436" s="128" t="s">
        <v>2391</v>
      </c>
      <c r="J436" s="124"/>
      <c r="K436" s="124"/>
      <c r="L436" s="124"/>
      <c r="M436" s="124"/>
      <c r="N436" s="207">
        <v>8871</v>
      </c>
      <c r="O436" s="207">
        <v>0</v>
      </c>
      <c r="P436" s="124" t="s">
        <v>1312</v>
      </c>
    </row>
    <row r="437" spans="1:16" ht="63.75" hidden="1">
      <c r="A437" s="256" t="s">
        <v>622</v>
      </c>
      <c r="B437" s="124"/>
      <c r="C437" s="125" t="s">
        <v>715</v>
      </c>
      <c r="D437" s="119">
        <v>43125</v>
      </c>
      <c r="E437" s="120" t="s">
        <v>1576</v>
      </c>
      <c r="F437" s="120" t="s">
        <v>1313</v>
      </c>
      <c r="G437" s="120">
        <v>16420451</v>
      </c>
      <c r="H437" s="124"/>
      <c r="I437" s="128" t="s">
        <v>2392</v>
      </c>
      <c r="J437" s="124"/>
      <c r="K437" s="124"/>
      <c r="L437" s="124"/>
      <c r="M437" s="124"/>
      <c r="N437" s="207">
        <v>6750</v>
      </c>
      <c r="O437" s="207">
        <v>0</v>
      </c>
      <c r="P437" s="124" t="s">
        <v>1312</v>
      </c>
    </row>
    <row r="438" spans="1:16" ht="63.75" hidden="1">
      <c r="A438" s="256" t="s">
        <v>622</v>
      </c>
      <c r="B438" s="124"/>
      <c r="C438" s="125" t="s">
        <v>715</v>
      </c>
      <c r="D438" s="119">
        <v>43125</v>
      </c>
      <c r="E438" s="120" t="s">
        <v>1577</v>
      </c>
      <c r="F438" s="120" t="s">
        <v>1313</v>
      </c>
      <c r="G438" s="120">
        <v>16420446</v>
      </c>
      <c r="H438" s="124"/>
      <c r="I438" s="128" t="s">
        <v>2393</v>
      </c>
      <c r="J438" s="124"/>
      <c r="K438" s="124"/>
      <c r="L438" s="124"/>
      <c r="M438" s="124"/>
      <c r="N438" s="207">
        <v>9450</v>
      </c>
      <c r="O438" s="207">
        <v>0</v>
      </c>
      <c r="P438" s="124" t="s">
        <v>1312</v>
      </c>
    </row>
    <row r="439" spans="1:16" ht="63.75" hidden="1">
      <c r="A439" s="256" t="s">
        <v>622</v>
      </c>
      <c r="B439" s="124"/>
      <c r="C439" s="125" t="s">
        <v>715</v>
      </c>
      <c r="D439" s="119">
        <v>43125</v>
      </c>
      <c r="E439" s="120" t="s">
        <v>1578</v>
      </c>
      <c r="F439" s="120" t="s">
        <v>1313</v>
      </c>
      <c r="G439" s="120">
        <v>16407156</v>
      </c>
      <c r="H439" s="124"/>
      <c r="I439" s="128" t="s">
        <v>2394</v>
      </c>
      <c r="J439" s="124"/>
      <c r="K439" s="124"/>
      <c r="L439" s="124"/>
      <c r="M439" s="124"/>
      <c r="N439" s="207">
        <v>15000</v>
      </c>
      <c r="O439" s="207">
        <v>0</v>
      </c>
      <c r="P439" s="124" t="s">
        <v>1312</v>
      </c>
    </row>
    <row r="440" spans="1:16" ht="63.75" hidden="1">
      <c r="A440" s="256" t="s">
        <v>622</v>
      </c>
      <c r="B440" s="124"/>
      <c r="C440" s="125" t="s">
        <v>715</v>
      </c>
      <c r="D440" s="119">
        <v>43125</v>
      </c>
      <c r="E440" s="120" t="s">
        <v>1579</v>
      </c>
      <c r="F440" s="120" t="s">
        <v>1313</v>
      </c>
      <c r="G440" s="120">
        <v>16407154</v>
      </c>
      <c r="H440" s="124"/>
      <c r="I440" s="128" t="s">
        <v>2395</v>
      </c>
      <c r="J440" s="124"/>
      <c r="K440" s="124"/>
      <c r="L440" s="124"/>
      <c r="M440" s="124"/>
      <c r="N440" s="207">
        <v>7650</v>
      </c>
      <c r="O440" s="207">
        <v>0</v>
      </c>
      <c r="P440" s="124" t="s">
        <v>1312</v>
      </c>
    </row>
    <row r="441" spans="1:16" ht="63.75" hidden="1">
      <c r="A441" s="256" t="s">
        <v>622</v>
      </c>
      <c r="B441" s="124"/>
      <c r="C441" s="125" t="s">
        <v>715</v>
      </c>
      <c r="D441" s="119">
        <v>43125</v>
      </c>
      <c r="E441" s="120" t="s">
        <v>1580</v>
      </c>
      <c r="F441" s="120" t="s">
        <v>1313</v>
      </c>
      <c r="G441" s="120">
        <v>16407153</v>
      </c>
      <c r="H441" s="124"/>
      <c r="I441" s="128" t="s">
        <v>2396</v>
      </c>
      <c r="J441" s="124"/>
      <c r="K441" s="124"/>
      <c r="L441" s="124"/>
      <c r="M441" s="124"/>
      <c r="N441" s="207">
        <v>12150</v>
      </c>
      <c r="O441" s="207">
        <v>0</v>
      </c>
      <c r="P441" s="124" t="s">
        <v>1312</v>
      </c>
    </row>
    <row r="442" spans="1:16" ht="63.75" hidden="1">
      <c r="A442" s="256" t="s">
        <v>622</v>
      </c>
      <c r="B442" s="124"/>
      <c r="C442" s="125" t="s">
        <v>715</v>
      </c>
      <c r="D442" s="119">
        <v>43125</v>
      </c>
      <c r="E442" s="120" t="s">
        <v>1581</v>
      </c>
      <c r="F442" s="120" t="s">
        <v>1313</v>
      </c>
      <c r="G442" s="120">
        <v>16407152</v>
      </c>
      <c r="H442" s="124"/>
      <c r="I442" s="128" t="s">
        <v>2397</v>
      </c>
      <c r="J442" s="124"/>
      <c r="K442" s="124"/>
      <c r="L442" s="124"/>
      <c r="M442" s="124"/>
      <c r="N442" s="207">
        <v>10800</v>
      </c>
      <c r="O442" s="207">
        <v>0</v>
      </c>
      <c r="P442" s="124" t="s">
        <v>1312</v>
      </c>
    </row>
    <row r="443" spans="1:16" ht="63.75" hidden="1">
      <c r="A443" s="256" t="s">
        <v>622</v>
      </c>
      <c r="B443" s="124"/>
      <c r="C443" s="125" t="s">
        <v>715</v>
      </c>
      <c r="D443" s="119">
        <v>43125</v>
      </c>
      <c r="E443" s="120" t="s">
        <v>1582</v>
      </c>
      <c r="F443" s="120" t="s">
        <v>1313</v>
      </c>
      <c r="G443" s="120">
        <v>16407151</v>
      </c>
      <c r="H443" s="124"/>
      <c r="I443" s="128" t="s">
        <v>2398</v>
      </c>
      <c r="J443" s="124"/>
      <c r="K443" s="124"/>
      <c r="L443" s="124"/>
      <c r="M443" s="124"/>
      <c r="N443" s="207">
        <v>17987</v>
      </c>
      <c r="O443" s="207">
        <v>0</v>
      </c>
      <c r="P443" s="124" t="s">
        <v>1312</v>
      </c>
    </row>
    <row r="444" spans="1:16" ht="63.75" hidden="1">
      <c r="A444" s="256" t="s">
        <v>622</v>
      </c>
      <c r="B444" s="124"/>
      <c r="C444" s="125" t="s">
        <v>715</v>
      </c>
      <c r="D444" s="119">
        <v>43125</v>
      </c>
      <c r="E444" s="120" t="s">
        <v>1583</v>
      </c>
      <c r="F444" s="120" t="s">
        <v>1313</v>
      </c>
      <c r="G444" s="120">
        <v>16407147</v>
      </c>
      <c r="H444" s="124"/>
      <c r="I444" s="128" t="s">
        <v>2399</v>
      </c>
      <c r="J444" s="124"/>
      <c r="K444" s="124"/>
      <c r="L444" s="124"/>
      <c r="M444" s="124"/>
      <c r="N444" s="207">
        <v>12320</v>
      </c>
      <c r="O444" s="207">
        <v>0</v>
      </c>
      <c r="P444" s="124" t="s">
        <v>1312</v>
      </c>
    </row>
    <row r="445" spans="1:16" ht="63.75" hidden="1">
      <c r="A445" s="256" t="s">
        <v>622</v>
      </c>
      <c r="B445" s="124"/>
      <c r="C445" s="125" t="s">
        <v>715</v>
      </c>
      <c r="D445" s="119">
        <v>43125</v>
      </c>
      <c r="E445" s="120" t="s">
        <v>1584</v>
      </c>
      <c r="F445" s="120" t="s">
        <v>1313</v>
      </c>
      <c r="G445" s="120">
        <v>16407146</v>
      </c>
      <c r="H445" s="124"/>
      <c r="I445" s="128" t="s">
        <v>2400</v>
      </c>
      <c r="J445" s="124"/>
      <c r="K445" s="124"/>
      <c r="L445" s="124"/>
      <c r="M445" s="124"/>
      <c r="N445" s="207">
        <v>14784</v>
      </c>
      <c r="O445" s="207">
        <v>0</v>
      </c>
      <c r="P445" s="124" t="s">
        <v>1312</v>
      </c>
    </row>
    <row r="446" spans="1:16" ht="63.75" hidden="1">
      <c r="A446" s="256" t="s">
        <v>622</v>
      </c>
      <c r="B446" s="124"/>
      <c r="C446" s="125" t="s">
        <v>715</v>
      </c>
      <c r="D446" s="119">
        <v>43125</v>
      </c>
      <c r="E446" s="120" t="s">
        <v>1585</v>
      </c>
      <c r="F446" s="120" t="s">
        <v>1313</v>
      </c>
      <c r="G446" s="120">
        <v>16407145</v>
      </c>
      <c r="H446" s="124"/>
      <c r="I446" s="128" t="s">
        <v>2401</v>
      </c>
      <c r="J446" s="124"/>
      <c r="K446" s="124"/>
      <c r="L446" s="124"/>
      <c r="M446" s="124"/>
      <c r="N446" s="207">
        <v>13306</v>
      </c>
      <c r="O446" s="207">
        <v>0</v>
      </c>
      <c r="P446" s="124" t="s">
        <v>1312</v>
      </c>
    </row>
    <row r="447" spans="1:16" ht="63.75" hidden="1">
      <c r="A447" s="256" t="s">
        <v>622</v>
      </c>
      <c r="B447" s="124"/>
      <c r="C447" s="125" t="s">
        <v>715</v>
      </c>
      <c r="D447" s="119">
        <v>43125</v>
      </c>
      <c r="E447" s="120" t="s">
        <v>1586</v>
      </c>
      <c r="F447" s="120" t="s">
        <v>1313</v>
      </c>
      <c r="G447" s="120">
        <v>16407144</v>
      </c>
      <c r="H447" s="124"/>
      <c r="I447" s="128" t="s">
        <v>2402</v>
      </c>
      <c r="J447" s="124"/>
      <c r="K447" s="124"/>
      <c r="L447" s="124"/>
      <c r="M447" s="124"/>
      <c r="N447" s="207">
        <v>12813</v>
      </c>
      <c r="O447" s="207">
        <v>0</v>
      </c>
      <c r="P447" s="124" t="s">
        <v>1312</v>
      </c>
    </row>
    <row r="448" spans="1:16" ht="63.75" hidden="1">
      <c r="A448" s="256" t="s">
        <v>622</v>
      </c>
      <c r="B448" s="124"/>
      <c r="C448" s="125" t="s">
        <v>715</v>
      </c>
      <c r="D448" s="119">
        <v>43125</v>
      </c>
      <c r="E448" s="120" t="s">
        <v>1587</v>
      </c>
      <c r="F448" s="120" t="s">
        <v>1313</v>
      </c>
      <c r="G448" s="120">
        <v>16407143</v>
      </c>
      <c r="H448" s="124"/>
      <c r="I448" s="128" t="s">
        <v>2403</v>
      </c>
      <c r="J448" s="124"/>
      <c r="K448" s="124"/>
      <c r="L448" s="124"/>
      <c r="M448" s="124"/>
      <c r="N448" s="207">
        <v>16650</v>
      </c>
      <c r="O448" s="207">
        <v>0</v>
      </c>
      <c r="P448" s="124" t="s">
        <v>1312</v>
      </c>
    </row>
    <row r="449" spans="1:16" ht="63.75" hidden="1">
      <c r="A449" s="256" t="s">
        <v>622</v>
      </c>
      <c r="B449" s="124"/>
      <c r="C449" s="125" t="s">
        <v>715</v>
      </c>
      <c r="D449" s="119">
        <v>43125</v>
      </c>
      <c r="E449" s="120" t="s">
        <v>1588</v>
      </c>
      <c r="F449" s="120" t="s">
        <v>1313</v>
      </c>
      <c r="G449" s="120">
        <v>16407142</v>
      </c>
      <c r="H449" s="124"/>
      <c r="I449" s="128" t="s">
        <v>2404</v>
      </c>
      <c r="J449" s="124"/>
      <c r="K449" s="124"/>
      <c r="L449" s="124"/>
      <c r="M449" s="124"/>
      <c r="N449" s="207">
        <v>11088</v>
      </c>
      <c r="O449" s="207">
        <v>0</v>
      </c>
      <c r="P449" s="124" t="s">
        <v>1312</v>
      </c>
    </row>
    <row r="450" spans="1:16" ht="76.5" hidden="1">
      <c r="A450" s="256" t="s">
        <v>622</v>
      </c>
      <c r="B450" s="124"/>
      <c r="C450" s="125" t="s">
        <v>715</v>
      </c>
      <c r="D450" s="119">
        <v>43125</v>
      </c>
      <c r="E450" s="120" t="s">
        <v>1589</v>
      </c>
      <c r="F450" s="120" t="s">
        <v>1313</v>
      </c>
      <c r="G450" s="120">
        <v>16407141</v>
      </c>
      <c r="H450" s="124"/>
      <c r="I450" s="128" t="s">
        <v>2405</v>
      </c>
      <c r="J450" s="124"/>
      <c r="K450" s="124"/>
      <c r="L450" s="124"/>
      <c r="M450" s="124"/>
      <c r="N450" s="207">
        <v>13306</v>
      </c>
      <c r="O450" s="207">
        <v>0</v>
      </c>
      <c r="P450" s="124" t="s">
        <v>1312</v>
      </c>
    </row>
    <row r="451" spans="1:16" ht="63.75" hidden="1">
      <c r="A451" s="256" t="s">
        <v>622</v>
      </c>
      <c r="B451" s="124"/>
      <c r="C451" s="125" t="s">
        <v>715</v>
      </c>
      <c r="D451" s="119">
        <v>43125</v>
      </c>
      <c r="E451" s="120" t="s">
        <v>1590</v>
      </c>
      <c r="F451" s="120" t="s">
        <v>1313</v>
      </c>
      <c r="G451" s="120">
        <v>16407140</v>
      </c>
      <c r="H451" s="124"/>
      <c r="I451" s="128" t="s">
        <v>2406</v>
      </c>
      <c r="J451" s="124"/>
      <c r="K451" s="124"/>
      <c r="L451" s="124"/>
      <c r="M451" s="124"/>
      <c r="N451" s="207">
        <v>17100</v>
      </c>
      <c r="O451" s="207">
        <v>0</v>
      </c>
      <c r="P451" s="124" t="s">
        <v>1312</v>
      </c>
    </row>
    <row r="452" spans="1:16" ht="63.75" hidden="1">
      <c r="A452" s="256" t="s">
        <v>622</v>
      </c>
      <c r="B452" s="124"/>
      <c r="C452" s="125" t="s">
        <v>715</v>
      </c>
      <c r="D452" s="119">
        <v>43125</v>
      </c>
      <c r="E452" s="120" t="s">
        <v>1591</v>
      </c>
      <c r="F452" s="120" t="s">
        <v>1313</v>
      </c>
      <c r="G452" s="120">
        <v>16407139</v>
      </c>
      <c r="H452" s="124"/>
      <c r="I452" s="128" t="s">
        <v>2407</v>
      </c>
      <c r="J452" s="124"/>
      <c r="K452" s="124"/>
      <c r="L452" s="124"/>
      <c r="M452" s="124"/>
      <c r="N452" s="207">
        <v>3150</v>
      </c>
      <c r="O452" s="207">
        <v>0</v>
      </c>
      <c r="P452" s="124" t="s">
        <v>1312</v>
      </c>
    </row>
    <row r="453" spans="1:16" ht="63.75" hidden="1">
      <c r="A453" s="256" t="s">
        <v>622</v>
      </c>
      <c r="B453" s="124"/>
      <c r="C453" s="125" t="s">
        <v>715</v>
      </c>
      <c r="D453" s="119">
        <v>43125</v>
      </c>
      <c r="E453" s="120" t="s">
        <v>1592</v>
      </c>
      <c r="F453" s="120" t="s">
        <v>1313</v>
      </c>
      <c r="G453" s="120">
        <v>16407138</v>
      </c>
      <c r="H453" s="124"/>
      <c r="I453" s="128" t="s">
        <v>2408</v>
      </c>
      <c r="J453" s="124"/>
      <c r="K453" s="124"/>
      <c r="L453" s="124"/>
      <c r="M453" s="124"/>
      <c r="N453" s="207">
        <v>8550</v>
      </c>
      <c r="O453" s="207">
        <v>0</v>
      </c>
      <c r="P453" s="124" t="s">
        <v>1312</v>
      </c>
    </row>
    <row r="454" spans="1:16" ht="63.75" hidden="1">
      <c r="A454" s="256" t="s">
        <v>622</v>
      </c>
      <c r="B454" s="124"/>
      <c r="C454" s="125" t="s">
        <v>715</v>
      </c>
      <c r="D454" s="119">
        <v>43125</v>
      </c>
      <c r="E454" s="120" t="s">
        <v>1593</v>
      </c>
      <c r="F454" s="120" t="s">
        <v>1313</v>
      </c>
      <c r="G454" s="120">
        <v>16407137</v>
      </c>
      <c r="H454" s="124"/>
      <c r="I454" s="128" t="s">
        <v>2409</v>
      </c>
      <c r="J454" s="124"/>
      <c r="K454" s="124"/>
      <c r="L454" s="124"/>
      <c r="M454" s="124"/>
      <c r="N454" s="207">
        <v>14850</v>
      </c>
      <c r="O454" s="207">
        <v>0</v>
      </c>
      <c r="P454" s="124" t="s">
        <v>1312</v>
      </c>
    </row>
    <row r="455" spans="1:16" ht="63.75" hidden="1">
      <c r="A455" s="256" t="s">
        <v>622</v>
      </c>
      <c r="B455" s="124"/>
      <c r="C455" s="125" t="s">
        <v>715</v>
      </c>
      <c r="D455" s="119">
        <v>43125</v>
      </c>
      <c r="E455" s="120" t="s">
        <v>1594</v>
      </c>
      <c r="F455" s="120" t="s">
        <v>1313</v>
      </c>
      <c r="G455" s="120">
        <v>16407136</v>
      </c>
      <c r="H455" s="124"/>
      <c r="I455" s="128" t="s">
        <v>2410</v>
      </c>
      <c r="J455" s="124"/>
      <c r="K455" s="124"/>
      <c r="L455" s="124"/>
      <c r="M455" s="124"/>
      <c r="N455" s="207">
        <v>16200</v>
      </c>
      <c r="O455" s="207">
        <v>0</v>
      </c>
      <c r="P455" s="124" t="s">
        <v>1312</v>
      </c>
    </row>
    <row r="456" spans="1:16" ht="63.75" hidden="1">
      <c r="A456" s="256" t="s">
        <v>622</v>
      </c>
      <c r="B456" s="124"/>
      <c r="C456" s="125" t="s">
        <v>715</v>
      </c>
      <c r="D456" s="119">
        <v>43125</v>
      </c>
      <c r="E456" s="120" t="s">
        <v>1595</v>
      </c>
      <c r="F456" s="120" t="s">
        <v>1313</v>
      </c>
      <c r="G456" s="120">
        <v>16407135</v>
      </c>
      <c r="H456" s="124"/>
      <c r="I456" s="128" t="s">
        <v>2411</v>
      </c>
      <c r="J456" s="124"/>
      <c r="K456" s="124"/>
      <c r="L456" s="124"/>
      <c r="M456" s="124"/>
      <c r="N456" s="207">
        <v>7200</v>
      </c>
      <c r="O456" s="207">
        <v>0</v>
      </c>
      <c r="P456" s="124" t="s">
        <v>1312</v>
      </c>
    </row>
    <row r="457" spans="1:16" ht="63.75" hidden="1">
      <c r="A457" s="256" t="s">
        <v>622</v>
      </c>
      <c r="B457" s="124"/>
      <c r="C457" s="125" t="s">
        <v>715</v>
      </c>
      <c r="D457" s="119">
        <v>43125</v>
      </c>
      <c r="E457" s="120" t="s">
        <v>1596</v>
      </c>
      <c r="F457" s="120" t="s">
        <v>1313</v>
      </c>
      <c r="G457" s="120">
        <v>16407134</v>
      </c>
      <c r="H457" s="124"/>
      <c r="I457" s="128" t="s">
        <v>2412</v>
      </c>
      <c r="J457" s="124"/>
      <c r="K457" s="124"/>
      <c r="L457" s="124"/>
      <c r="M457" s="124"/>
      <c r="N457" s="207">
        <v>17248</v>
      </c>
      <c r="O457" s="207">
        <v>0</v>
      </c>
      <c r="P457" s="124" t="s">
        <v>1312</v>
      </c>
    </row>
    <row r="458" spans="1:16" ht="63.75" hidden="1">
      <c r="A458" s="256" t="s">
        <v>622</v>
      </c>
      <c r="B458" s="124"/>
      <c r="C458" s="125" t="s">
        <v>715</v>
      </c>
      <c r="D458" s="119">
        <v>43125</v>
      </c>
      <c r="E458" s="120" t="s">
        <v>1597</v>
      </c>
      <c r="F458" s="120" t="s">
        <v>1313</v>
      </c>
      <c r="G458" s="120">
        <v>16407133</v>
      </c>
      <c r="H458" s="124"/>
      <c r="I458" s="128" t="s">
        <v>2413</v>
      </c>
      <c r="J458" s="124"/>
      <c r="K458" s="124"/>
      <c r="L458" s="124"/>
      <c r="M458" s="124"/>
      <c r="N458" s="207">
        <v>10350</v>
      </c>
      <c r="O458" s="207">
        <v>0</v>
      </c>
      <c r="P458" s="124" t="s">
        <v>1312</v>
      </c>
    </row>
    <row r="459" spans="1:16" ht="63.75" hidden="1">
      <c r="A459" s="256" t="s">
        <v>622</v>
      </c>
      <c r="B459" s="124"/>
      <c r="C459" s="125" t="s">
        <v>715</v>
      </c>
      <c r="D459" s="119">
        <v>43125</v>
      </c>
      <c r="E459" s="120" t="s">
        <v>1598</v>
      </c>
      <c r="F459" s="120" t="s">
        <v>1313</v>
      </c>
      <c r="G459" s="120">
        <v>16422975</v>
      </c>
      <c r="H459" s="124"/>
      <c r="I459" s="128" t="s">
        <v>2414</v>
      </c>
      <c r="J459" s="124"/>
      <c r="K459" s="124"/>
      <c r="L459" s="124"/>
      <c r="M459" s="124"/>
      <c r="N459" s="207">
        <v>5400</v>
      </c>
      <c r="O459" s="207">
        <v>0</v>
      </c>
      <c r="P459" s="124" t="s">
        <v>1312</v>
      </c>
    </row>
    <row r="460" spans="1:16" ht="63.75" hidden="1">
      <c r="A460" s="256" t="s">
        <v>622</v>
      </c>
      <c r="B460" s="124"/>
      <c r="C460" s="125" t="s">
        <v>715</v>
      </c>
      <c r="D460" s="119">
        <v>43125</v>
      </c>
      <c r="E460" s="120" t="s">
        <v>1599</v>
      </c>
      <c r="F460" s="120" t="s">
        <v>1313</v>
      </c>
      <c r="G460" s="120">
        <v>16422973</v>
      </c>
      <c r="H460" s="124"/>
      <c r="I460" s="128" t="s">
        <v>2415</v>
      </c>
      <c r="J460" s="124"/>
      <c r="K460" s="124"/>
      <c r="L460" s="124"/>
      <c r="M460" s="124"/>
      <c r="N460" s="207">
        <v>9900</v>
      </c>
      <c r="O460" s="207">
        <v>0</v>
      </c>
      <c r="P460" s="124" t="s">
        <v>1312</v>
      </c>
    </row>
    <row r="461" spans="1:16" ht="63.75" hidden="1">
      <c r="A461" s="256" t="s">
        <v>622</v>
      </c>
      <c r="B461" s="124"/>
      <c r="C461" s="125" t="s">
        <v>715</v>
      </c>
      <c r="D461" s="119">
        <v>43125</v>
      </c>
      <c r="E461" s="120" t="s">
        <v>1600</v>
      </c>
      <c r="F461" s="120" t="s">
        <v>1313</v>
      </c>
      <c r="G461" s="120">
        <v>16422609</v>
      </c>
      <c r="H461" s="124"/>
      <c r="I461" s="128" t="s">
        <v>2416</v>
      </c>
      <c r="J461" s="124"/>
      <c r="K461" s="124"/>
      <c r="L461" s="124"/>
      <c r="M461" s="124"/>
      <c r="N461" s="207">
        <v>17550</v>
      </c>
      <c r="O461" s="207">
        <v>0</v>
      </c>
      <c r="P461" s="124" t="s">
        <v>1312</v>
      </c>
    </row>
    <row r="462" spans="1:16" ht="63.75" hidden="1">
      <c r="A462" s="256" t="s">
        <v>622</v>
      </c>
      <c r="B462" s="124"/>
      <c r="C462" s="125" t="s">
        <v>715</v>
      </c>
      <c r="D462" s="119">
        <v>43125</v>
      </c>
      <c r="E462" s="120" t="s">
        <v>1601</v>
      </c>
      <c r="F462" s="120" t="s">
        <v>1313</v>
      </c>
      <c r="G462" s="120">
        <v>16422368</v>
      </c>
      <c r="H462" s="124"/>
      <c r="I462" s="128" t="s">
        <v>2417</v>
      </c>
      <c r="J462" s="124"/>
      <c r="K462" s="124"/>
      <c r="L462" s="124"/>
      <c r="M462" s="124"/>
      <c r="N462" s="207">
        <v>17494.5</v>
      </c>
      <c r="O462" s="207">
        <v>0</v>
      </c>
      <c r="P462" s="124" t="s">
        <v>1312</v>
      </c>
    </row>
    <row r="463" spans="1:16" ht="63.75" hidden="1">
      <c r="A463" s="256" t="s">
        <v>622</v>
      </c>
      <c r="B463" s="124"/>
      <c r="C463" s="125" t="s">
        <v>715</v>
      </c>
      <c r="D463" s="119">
        <v>43125</v>
      </c>
      <c r="E463" s="120" t="s">
        <v>1602</v>
      </c>
      <c r="F463" s="120" t="s">
        <v>1313</v>
      </c>
      <c r="G463" s="120">
        <v>16422367</v>
      </c>
      <c r="H463" s="124"/>
      <c r="I463" s="128" t="s">
        <v>2418</v>
      </c>
      <c r="J463" s="124"/>
      <c r="K463" s="124"/>
      <c r="L463" s="124"/>
      <c r="M463" s="124"/>
      <c r="N463" s="207">
        <v>16755</v>
      </c>
      <c r="O463" s="207">
        <v>0</v>
      </c>
      <c r="P463" s="124" t="s">
        <v>1312</v>
      </c>
    </row>
    <row r="464" spans="1:16" ht="76.5" hidden="1">
      <c r="A464" s="256">
        <v>15</v>
      </c>
      <c r="B464" s="124"/>
      <c r="C464" s="125" t="s">
        <v>691</v>
      </c>
      <c r="D464" s="119">
        <v>43125</v>
      </c>
      <c r="E464" s="120" t="s">
        <v>1603</v>
      </c>
      <c r="F464" s="120" t="s">
        <v>15</v>
      </c>
      <c r="G464" s="120">
        <v>4222</v>
      </c>
      <c r="H464" s="124"/>
      <c r="I464" s="128" t="s">
        <v>2419</v>
      </c>
      <c r="J464" s="124"/>
      <c r="K464" s="124"/>
      <c r="L464" s="124"/>
      <c r="M464" s="124"/>
      <c r="N464" s="207">
        <v>1071.45</v>
      </c>
      <c r="O464" s="207">
        <v>0</v>
      </c>
      <c r="P464" s="124" t="s">
        <v>1312</v>
      </c>
    </row>
    <row r="465" spans="1:16" ht="63.75" hidden="1">
      <c r="A465" s="256" t="s">
        <v>622</v>
      </c>
      <c r="B465" s="124"/>
      <c r="C465" s="125" t="s">
        <v>715</v>
      </c>
      <c r="D465" s="119">
        <v>43125</v>
      </c>
      <c r="E465" s="120" t="s">
        <v>1604</v>
      </c>
      <c r="F465" s="120" t="s">
        <v>1313</v>
      </c>
      <c r="G465" s="120">
        <v>16407119</v>
      </c>
      <c r="H465" s="124"/>
      <c r="I465" s="128" t="s">
        <v>2420</v>
      </c>
      <c r="J465" s="124"/>
      <c r="K465" s="124"/>
      <c r="L465" s="124"/>
      <c r="M465" s="124"/>
      <c r="N465" s="207">
        <v>479747</v>
      </c>
      <c r="O465" s="207">
        <v>0</v>
      </c>
      <c r="P465" s="124" t="s">
        <v>1312</v>
      </c>
    </row>
    <row r="466" spans="1:16" ht="63.75" hidden="1">
      <c r="A466" s="256" t="s">
        <v>622</v>
      </c>
      <c r="B466" s="124"/>
      <c r="C466" s="125" t="s">
        <v>715</v>
      </c>
      <c r="D466" s="119">
        <v>43125</v>
      </c>
      <c r="E466" s="120" t="s">
        <v>1605</v>
      </c>
      <c r="F466" s="120" t="s">
        <v>1313</v>
      </c>
      <c r="G466" s="120">
        <v>16407109</v>
      </c>
      <c r="H466" s="124"/>
      <c r="I466" s="128" t="s">
        <v>2421</v>
      </c>
      <c r="J466" s="124"/>
      <c r="K466" s="124"/>
      <c r="L466" s="124"/>
      <c r="M466" s="124"/>
      <c r="N466" s="207">
        <v>9450</v>
      </c>
      <c r="O466" s="207">
        <v>0</v>
      </c>
      <c r="P466" s="124" t="s">
        <v>1312</v>
      </c>
    </row>
    <row r="467" spans="1:16" ht="63.75" hidden="1">
      <c r="A467" s="256" t="s">
        <v>622</v>
      </c>
      <c r="B467" s="124"/>
      <c r="C467" s="125" t="s">
        <v>715</v>
      </c>
      <c r="D467" s="119">
        <v>43125</v>
      </c>
      <c r="E467" s="120" t="s">
        <v>1606</v>
      </c>
      <c r="F467" s="120" t="s">
        <v>1313</v>
      </c>
      <c r="G467" s="120">
        <v>16407105</v>
      </c>
      <c r="H467" s="124"/>
      <c r="I467" s="128" t="s">
        <v>2422</v>
      </c>
      <c r="J467" s="124"/>
      <c r="K467" s="124"/>
      <c r="L467" s="124"/>
      <c r="M467" s="124"/>
      <c r="N467" s="207">
        <v>10350</v>
      </c>
      <c r="O467" s="207">
        <v>0</v>
      </c>
      <c r="P467" s="124" t="s">
        <v>1312</v>
      </c>
    </row>
    <row r="468" spans="1:16" ht="63.75" hidden="1">
      <c r="A468" s="256" t="s">
        <v>622</v>
      </c>
      <c r="B468" s="124"/>
      <c r="C468" s="125" t="s">
        <v>715</v>
      </c>
      <c r="D468" s="119">
        <v>43125</v>
      </c>
      <c r="E468" s="120" t="s">
        <v>1607</v>
      </c>
      <c r="F468" s="120" t="s">
        <v>1313</v>
      </c>
      <c r="G468" s="120">
        <v>16407099</v>
      </c>
      <c r="H468" s="124"/>
      <c r="I468" s="128" t="s">
        <v>2423</v>
      </c>
      <c r="J468" s="124"/>
      <c r="K468" s="124"/>
      <c r="L468" s="124"/>
      <c r="M468" s="124"/>
      <c r="N468" s="207">
        <v>18480</v>
      </c>
      <c r="O468" s="207">
        <v>0</v>
      </c>
      <c r="P468" s="124" t="s">
        <v>1312</v>
      </c>
    </row>
    <row r="469" spans="1:16" ht="63.75" hidden="1">
      <c r="A469" s="256" t="s">
        <v>622</v>
      </c>
      <c r="B469" s="124"/>
      <c r="C469" s="125" t="s">
        <v>715</v>
      </c>
      <c r="D469" s="119">
        <v>43125</v>
      </c>
      <c r="E469" s="120" t="s">
        <v>1608</v>
      </c>
      <c r="F469" s="120" t="s">
        <v>1313</v>
      </c>
      <c r="G469" s="120">
        <v>16406832</v>
      </c>
      <c r="H469" s="124"/>
      <c r="I469" s="128" t="s">
        <v>2424</v>
      </c>
      <c r="J469" s="124"/>
      <c r="K469" s="124"/>
      <c r="L469" s="124"/>
      <c r="M469" s="124"/>
      <c r="N469" s="207">
        <v>13050</v>
      </c>
      <c r="O469" s="207">
        <v>0</v>
      </c>
      <c r="P469" s="124" t="s">
        <v>1312</v>
      </c>
    </row>
    <row r="470" spans="1:16" ht="63.75" hidden="1">
      <c r="A470" s="256" t="s">
        <v>622</v>
      </c>
      <c r="B470" s="124"/>
      <c r="C470" s="125" t="s">
        <v>715</v>
      </c>
      <c r="D470" s="119">
        <v>43125</v>
      </c>
      <c r="E470" s="120" t="s">
        <v>1609</v>
      </c>
      <c r="F470" s="120" t="s">
        <v>1313</v>
      </c>
      <c r="G470" s="120">
        <v>16406831</v>
      </c>
      <c r="H470" s="124"/>
      <c r="I470" s="128" t="s">
        <v>2425</v>
      </c>
      <c r="J470" s="124"/>
      <c r="K470" s="124"/>
      <c r="L470" s="124"/>
      <c r="M470" s="124"/>
      <c r="N470" s="207">
        <v>10800</v>
      </c>
      <c r="O470" s="207">
        <v>0</v>
      </c>
      <c r="P470" s="124" t="s">
        <v>1312</v>
      </c>
    </row>
    <row r="471" spans="1:16" ht="63.75" hidden="1">
      <c r="A471" s="256" t="s">
        <v>622</v>
      </c>
      <c r="B471" s="124"/>
      <c r="C471" s="125" t="s">
        <v>715</v>
      </c>
      <c r="D471" s="119">
        <v>43125</v>
      </c>
      <c r="E471" s="120" t="s">
        <v>1610</v>
      </c>
      <c r="F471" s="120" t="s">
        <v>1313</v>
      </c>
      <c r="G471" s="120">
        <v>16406829</v>
      </c>
      <c r="H471" s="124"/>
      <c r="I471" s="128" t="s">
        <v>2426</v>
      </c>
      <c r="J471" s="124"/>
      <c r="K471" s="124"/>
      <c r="L471" s="124"/>
      <c r="M471" s="124"/>
      <c r="N471" s="207">
        <v>11700</v>
      </c>
      <c r="O471" s="207">
        <v>0</v>
      </c>
      <c r="P471" s="124" t="s">
        <v>1312</v>
      </c>
    </row>
    <row r="472" spans="1:16" ht="63.75" hidden="1">
      <c r="A472" s="256" t="s">
        <v>622</v>
      </c>
      <c r="B472" s="124"/>
      <c r="C472" s="125" t="s">
        <v>715</v>
      </c>
      <c r="D472" s="119">
        <v>43125</v>
      </c>
      <c r="E472" s="120" t="s">
        <v>1611</v>
      </c>
      <c r="F472" s="120" t="s">
        <v>1313</v>
      </c>
      <c r="G472" s="120">
        <v>16406828</v>
      </c>
      <c r="H472" s="124"/>
      <c r="I472" s="128" t="s">
        <v>2427</v>
      </c>
      <c r="J472" s="124"/>
      <c r="K472" s="124"/>
      <c r="L472" s="124"/>
      <c r="M472" s="124"/>
      <c r="N472" s="207">
        <v>18973</v>
      </c>
      <c r="O472" s="207">
        <v>0</v>
      </c>
      <c r="P472" s="124" t="s">
        <v>1312</v>
      </c>
    </row>
    <row r="473" spans="1:16" ht="63.75" hidden="1">
      <c r="A473" s="256" t="s">
        <v>622</v>
      </c>
      <c r="B473" s="124"/>
      <c r="C473" s="125" t="s">
        <v>715</v>
      </c>
      <c r="D473" s="119">
        <v>43125</v>
      </c>
      <c r="E473" s="120" t="s">
        <v>1612</v>
      </c>
      <c r="F473" s="120" t="s">
        <v>1313</v>
      </c>
      <c r="G473" s="120">
        <v>16406827</v>
      </c>
      <c r="H473" s="124"/>
      <c r="I473" s="128" t="s">
        <v>2428</v>
      </c>
      <c r="J473" s="124"/>
      <c r="K473" s="124"/>
      <c r="L473" s="124"/>
      <c r="M473" s="124"/>
      <c r="N473" s="207">
        <v>25749</v>
      </c>
      <c r="O473" s="207">
        <v>0</v>
      </c>
      <c r="P473" s="124" t="s">
        <v>1312</v>
      </c>
    </row>
    <row r="474" spans="1:16" ht="63.75" hidden="1">
      <c r="A474" s="256" t="s">
        <v>622</v>
      </c>
      <c r="B474" s="124"/>
      <c r="C474" s="125" t="s">
        <v>715</v>
      </c>
      <c r="D474" s="119">
        <v>43125</v>
      </c>
      <c r="E474" s="120" t="s">
        <v>1613</v>
      </c>
      <c r="F474" s="120" t="s">
        <v>1313</v>
      </c>
      <c r="G474" s="120">
        <v>16406816</v>
      </c>
      <c r="H474" s="124"/>
      <c r="I474" s="128" t="s">
        <v>2429</v>
      </c>
      <c r="J474" s="124"/>
      <c r="K474" s="124"/>
      <c r="L474" s="124"/>
      <c r="M474" s="124"/>
      <c r="N474" s="207">
        <v>7200</v>
      </c>
      <c r="O474" s="207">
        <v>0</v>
      </c>
      <c r="P474" s="124" t="s">
        <v>1312</v>
      </c>
    </row>
    <row r="475" spans="1:16" ht="63.75" hidden="1">
      <c r="A475" s="256" t="s">
        <v>622</v>
      </c>
      <c r="B475" s="124"/>
      <c r="C475" s="125" t="s">
        <v>715</v>
      </c>
      <c r="D475" s="119">
        <v>43125</v>
      </c>
      <c r="E475" s="120" t="s">
        <v>1614</v>
      </c>
      <c r="F475" s="120" t="s">
        <v>1313</v>
      </c>
      <c r="G475" s="120">
        <v>16406815</v>
      </c>
      <c r="H475" s="124"/>
      <c r="I475" s="128" t="s">
        <v>2430</v>
      </c>
      <c r="J475" s="124"/>
      <c r="K475" s="124"/>
      <c r="L475" s="124"/>
      <c r="M475" s="124"/>
      <c r="N475" s="207">
        <v>18000</v>
      </c>
      <c r="O475" s="207">
        <v>0</v>
      </c>
      <c r="P475" s="124" t="s">
        <v>1312</v>
      </c>
    </row>
    <row r="476" spans="1:16" ht="63.75" hidden="1">
      <c r="A476" s="256" t="s">
        <v>622</v>
      </c>
      <c r="B476" s="124"/>
      <c r="C476" s="125" t="s">
        <v>715</v>
      </c>
      <c r="D476" s="119">
        <v>43125</v>
      </c>
      <c r="E476" s="120" t="s">
        <v>1615</v>
      </c>
      <c r="F476" s="120" t="s">
        <v>1313</v>
      </c>
      <c r="G476" s="120">
        <v>16406316</v>
      </c>
      <c r="H476" s="124"/>
      <c r="I476" s="128" t="s">
        <v>2431</v>
      </c>
      <c r="J476" s="124"/>
      <c r="K476" s="124"/>
      <c r="L476" s="124"/>
      <c r="M476" s="124"/>
      <c r="N476" s="207">
        <v>10125</v>
      </c>
      <c r="O476" s="207">
        <v>0</v>
      </c>
      <c r="P476" s="124" t="s">
        <v>1312</v>
      </c>
    </row>
    <row r="477" spans="1:16" ht="63.75" hidden="1">
      <c r="A477" s="256" t="s">
        <v>622</v>
      </c>
      <c r="B477" s="124"/>
      <c r="C477" s="125" t="s">
        <v>715</v>
      </c>
      <c r="D477" s="119">
        <v>43125</v>
      </c>
      <c r="E477" s="120" t="s">
        <v>1616</v>
      </c>
      <c r="F477" s="120" t="s">
        <v>1313</v>
      </c>
      <c r="G477" s="120">
        <v>16405998</v>
      </c>
      <c r="H477" s="124"/>
      <c r="I477" s="128" t="s">
        <v>2432</v>
      </c>
      <c r="J477" s="124"/>
      <c r="K477" s="124"/>
      <c r="L477" s="124"/>
      <c r="M477" s="124"/>
      <c r="N477" s="207">
        <v>33757</v>
      </c>
      <c r="O477" s="207">
        <v>0</v>
      </c>
      <c r="P477" s="124" t="s">
        <v>1312</v>
      </c>
    </row>
    <row r="478" spans="1:16" ht="63.75" hidden="1">
      <c r="A478" s="256" t="s">
        <v>622</v>
      </c>
      <c r="B478" s="124"/>
      <c r="C478" s="125" t="s">
        <v>715</v>
      </c>
      <c r="D478" s="119">
        <v>43125</v>
      </c>
      <c r="E478" s="120" t="s">
        <v>1617</v>
      </c>
      <c r="F478" s="120" t="s">
        <v>1313</v>
      </c>
      <c r="G478" s="120">
        <v>16405996</v>
      </c>
      <c r="H478" s="124"/>
      <c r="I478" s="128" t="s">
        <v>2433</v>
      </c>
      <c r="J478" s="124"/>
      <c r="K478" s="124"/>
      <c r="L478" s="124"/>
      <c r="M478" s="124"/>
      <c r="N478" s="207">
        <v>10125</v>
      </c>
      <c r="O478" s="207">
        <v>0</v>
      </c>
      <c r="P478" s="124" t="s">
        <v>1312</v>
      </c>
    </row>
    <row r="479" spans="1:16" ht="63.75" hidden="1">
      <c r="A479" s="256" t="s">
        <v>622</v>
      </c>
      <c r="B479" s="124"/>
      <c r="C479" s="125" t="s">
        <v>715</v>
      </c>
      <c r="D479" s="119">
        <v>43125</v>
      </c>
      <c r="E479" s="120" t="s">
        <v>1618</v>
      </c>
      <c r="F479" s="120" t="s">
        <v>1313</v>
      </c>
      <c r="G479" s="120">
        <v>16405993</v>
      </c>
      <c r="H479" s="124"/>
      <c r="I479" s="128" t="s">
        <v>2434</v>
      </c>
      <c r="J479" s="124"/>
      <c r="K479" s="124"/>
      <c r="L479" s="124"/>
      <c r="M479" s="124"/>
      <c r="N479" s="207">
        <v>15277</v>
      </c>
      <c r="O479" s="207">
        <v>0</v>
      </c>
      <c r="P479" s="124" t="s">
        <v>1312</v>
      </c>
    </row>
    <row r="480" spans="1:16" ht="63.75" hidden="1">
      <c r="A480" s="256" t="s">
        <v>622</v>
      </c>
      <c r="B480" s="124"/>
      <c r="C480" s="125" t="s">
        <v>715</v>
      </c>
      <c r="D480" s="119">
        <v>43125</v>
      </c>
      <c r="E480" s="120" t="s">
        <v>1619</v>
      </c>
      <c r="F480" s="120" t="s">
        <v>1313</v>
      </c>
      <c r="G480" s="120">
        <v>16405990</v>
      </c>
      <c r="H480" s="124"/>
      <c r="I480" s="128" t="s">
        <v>2435</v>
      </c>
      <c r="J480" s="124"/>
      <c r="K480" s="124"/>
      <c r="L480" s="124"/>
      <c r="M480" s="124"/>
      <c r="N480" s="207">
        <v>7392</v>
      </c>
      <c r="O480" s="207">
        <v>0</v>
      </c>
      <c r="P480" s="124" t="s">
        <v>1312</v>
      </c>
    </row>
    <row r="481" spans="1:16" ht="63.75" hidden="1">
      <c r="A481" s="256" t="s">
        <v>622</v>
      </c>
      <c r="B481" s="124"/>
      <c r="C481" s="125" t="s">
        <v>715</v>
      </c>
      <c r="D481" s="119">
        <v>43125</v>
      </c>
      <c r="E481" s="120" t="s">
        <v>1620</v>
      </c>
      <c r="F481" s="120" t="s">
        <v>1313</v>
      </c>
      <c r="G481" s="120">
        <v>16405988</v>
      </c>
      <c r="H481" s="124"/>
      <c r="I481" s="128" t="s">
        <v>2436</v>
      </c>
      <c r="J481" s="124"/>
      <c r="K481" s="124"/>
      <c r="L481" s="124"/>
      <c r="M481" s="124"/>
      <c r="N481" s="207">
        <v>9856</v>
      </c>
      <c r="O481" s="207">
        <v>0</v>
      </c>
      <c r="P481" s="124" t="s">
        <v>1312</v>
      </c>
    </row>
    <row r="482" spans="1:16" ht="63.75" hidden="1">
      <c r="A482" s="256" t="s">
        <v>622</v>
      </c>
      <c r="B482" s="124"/>
      <c r="C482" s="125" t="s">
        <v>715</v>
      </c>
      <c r="D482" s="119">
        <v>43125</v>
      </c>
      <c r="E482" s="120" t="s">
        <v>1621</v>
      </c>
      <c r="F482" s="120" t="s">
        <v>1313</v>
      </c>
      <c r="G482" s="120">
        <v>16405934</v>
      </c>
      <c r="H482" s="124"/>
      <c r="I482" s="128" t="s">
        <v>2437</v>
      </c>
      <c r="J482" s="124"/>
      <c r="K482" s="124"/>
      <c r="L482" s="124"/>
      <c r="M482" s="124"/>
      <c r="N482" s="207">
        <v>3203</v>
      </c>
      <c r="O482" s="207">
        <v>0</v>
      </c>
      <c r="P482" s="124" t="s">
        <v>1312</v>
      </c>
    </row>
    <row r="483" spans="1:16" ht="63.75" hidden="1">
      <c r="A483" s="256" t="s">
        <v>622</v>
      </c>
      <c r="B483" s="124"/>
      <c r="C483" s="125" t="s">
        <v>715</v>
      </c>
      <c r="D483" s="119">
        <v>43125</v>
      </c>
      <c r="E483" s="120" t="s">
        <v>1622</v>
      </c>
      <c r="F483" s="120" t="s">
        <v>1313</v>
      </c>
      <c r="G483" s="120">
        <v>16405926</v>
      </c>
      <c r="H483" s="124"/>
      <c r="I483" s="128" t="s">
        <v>2438</v>
      </c>
      <c r="J483" s="124"/>
      <c r="K483" s="124"/>
      <c r="L483" s="124"/>
      <c r="M483" s="124"/>
      <c r="N483" s="207">
        <v>13725</v>
      </c>
      <c r="O483" s="207">
        <v>0</v>
      </c>
      <c r="P483" s="124" t="s">
        <v>1312</v>
      </c>
    </row>
    <row r="484" spans="1:16" ht="63.75" hidden="1">
      <c r="A484" s="256" t="s">
        <v>622</v>
      </c>
      <c r="B484" s="124"/>
      <c r="C484" s="125" t="s">
        <v>715</v>
      </c>
      <c r="D484" s="119">
        <v>43125</v>
      </c>
      <c r="E484" s="120" t="s">
        <v>1623</v>
      </c>
      <c r="F484" s="120" t="s">
        <v>1313</v>
      </c>
      <c r="G484" s="120">
        <v>16405922</v>
      </c>
      <c r="H484" s="124"/>
      <c r="I484" s="128" t="s">
        <v>2439</v>
      </c>
      <c r="J484" s="124"/>
      <c r="K484" s="124"/>
      <c r="L484" s="124"/>
      <c r="M484" s="124"/>
      <c r="N484" s="207">
        <v>43500</v>
      </c>
      <c r="O484" s="207">
        <v>0</v>
      </c>
      <c r="P484" s="124" t="s">
        <v>1312</v>
      </c>
    </row>
    <row r="485" spans="1:16" ht="63.75" hidden="1">
      <c r="A485" s="256" t="s">
        <v>622</v>
      </c>
      <c r="B485" s="124"/>
      <c r="C485" s="125" t="s">
        <v>715</v>
      </c>
      <c r="D485" s="119">
        <v>43125</v>
      </c>
      <c r="E485" s="120" t="s">
        <v>1624</v>
      </c>
      <c r="F485" s="120" t="s">
        <v>1313</v>
      </c>
      <c r="G485" s="120">
        <v>16421594</v>
      </c>
      <c r="H485" s="124"/>
      <c r="I485" s="128" t="s">
        <v>2440</v>
      </c>
      <c r="J485" s="124"/>
      <c r="K485" s="124"/>
      <c r="L485" s="124"/>
      <c r="M485" s="124"/>
      <c r="N485" s="207">
        <v>9000</v>
      </c>
      <c r="O485" s="207">
        <v>0</v>
      </c>
      <c r="P485" s="124" t="s">
        <v>1312</v>
      </c>
    </row>
    <row r="486" spans="1:16" ht="63.75" hidden="1">
      <c r="A486" s="256" t="s">
        <v>622</v>
      </c>
      <c r="B486" s="124"/>
      <c r="C486" s="125" t="s">
        <v>715</v>
      </c>
      <c r="D486" s="119">
        <v>43125</v>
      </c>
      <c r="E486" s="120" t="s">
        <v>1625</v>
      </c>
      <c r="F486" s="120" t="s">
        <v>1313</v>
      </c>
      <c r="G486" s="120">
        <v>16421498</v>
      </c>
      <c r="H486" s="124"/>
      <c r="I486" s="128" t="s">
        <v>2441</v>
      </c>
      <c r="J486" s="124"/>
      <c r="K486" s="124"/>
      <c r="L486" s="124"/>
      <c r="M486" s="124"/>
      <c r="N486" s="207">
        <v>9000</v>
      </c>
      <c r="O486" s="207">
        <v>0</v>
      </c>
      <c r="P486" s="124" t="s">
        <v>1312</v>
      </c>
    </row>
    <row r="487" spans="1:16" ht="63.75" hidden="1">
      <c r="A487" s="256" t="s">
        <v>622</v>
      </c>
      <c r="B487" s="124"/>
      <c r="C487" s="125" t="s">
        <v>715</v>
      </c>
      <c r="D487" s="119">
        <v>43125</v>
      </c>
      <c r="E487" s="120" t="s">
        <v>1626</v>
      </c>
      <c r="F487" s="120" t="s">
        <v>1313</v>
      </c>
      <c r="G487" s="120">
        <v>16421493</v>
      </c>
      <c r="H487" s="124"/>
      <c r="I487" s="128" t="s">
        <v>2442</v>
      </c>
      <c r="J487" s="124"/>
      <c r="K487" s="124"/>
      <c r="L487" s="124"/>
      <c r="M487" s="124"/>
      <c r="N487" s="207">
        <v>9450</v>
      </c>
      <c r="O487" s="207">
        <v>0</v>
      </c>
      <c r="P487" s="124" t="s">
        <v>1312</v>
      </c>
    </row>
    <row r="488" spans="1:16" ht="63.75" hidden="1">
      <c r="A488" s="256" t="s">
        <v>622</v>
      </c>
      <c r="B488" s="124"/>
      <c r="C488" s="125" t="s">
        <v>715</v>
      </c>
      <c r="D488" s="119">
        <v>43125</v>
      </c>
      <c r="E488" s="120" t="s">
        <v>1627</v>
      </c>
      <c r="F488" s="120" t="s">
        <v>1313</v>
      </c>
      <c r="G488" s="120">
        <v>16421491</v>
      </c>
      <c r="H488" s="124"/>
      <c r="I488" s="128" t="s">
        <v>2443</v>
      </c>
      <c r="J488" s="124"/>
      <c r="K488" s="124"/>
      <c r="L488" s="124"/>
      <c r="M488" s="124"/>
      <c r="N488" s="207">
        <v>14400</v>
      </c>
      <c r="O488" s="207">
        <v>0</v>
      </c>
      <c r="P488" s="124" t="s">
        <v>1312</v>
      </c>
    </row>
    <row r="489" spans="1:16" ht="63.75" hidden="1">
      <c r="A489" s="256" t="s">
        <v>622</v>
      </c>
      <c r="B489" s="124"/>
      <c r="C489" s="125" t="s">
        <v>715</v>
      </c>
      <c r="D489" s="119">
        <v>43125</v>
      </c>
      <c r="E489" s="120" t="s">
        <v>1628</v>
      </c>
      <c r="F489" s="120" t="s">
        <v>1313</v>
      </c>
      <c r="G489" s="120">
        <v>16421394</v>
      </c>
      <c r="H489" s="124"/>
      <c r="I489" s="128" t="s">
        <v>2444</v>
      </c>
      <c r="J489" s="124"/>
      <c r="K489" s="124"/>
      <c r="L489" s="124"/>
      <c r="M489" s="124"/>
      <c r="N489" s="207">
        <v>9000</v>
      </c>
      <c r="O489" s="207">
        <v>0</v>
      </c>
      <c r="P489" s="124" t="s">
        <v>1312</v>
      </c>
    </row>
    <row r="490" spans="1:16" ht="63.75" hidden="1">
      <c r="A490" s="256" t="s">
        <v>622</v>
      </c>
      <c r="B490" s="124"/>
      <c r="C490" s="125" t="s">
        <v>715</v>
      </c>
      <c r="D490" s="119">
        <v>43125</v>
      </c>
      <c r="E490" s="120" t="s">
        <v>1629</v>
      </c>
      <c r="F490" s="120" t="s">
        <v>1313</v>
      </c>
      <c r="G490" s="120">
        <v>16421393</v>
      </c>
      <c r="H490" s="124"/>
      <c r="I490" s="128" t="s">
        <v>2445</v>
      </c>
      <c r="J490" s="124"/>
      <c r="K490" s="124"/>
      <c r="L490" s="124"/>
      <c r="M490" s="124"/>
      <c r="N490" s="207">
        <v>3000</v>
      </c>
      <c r="O490" s="207">
        <v>0</v>
      </c>
      <c r="P490" s="124" t="s">
        <v>1312</v>
      </c>
    </row>
    <row r="491" spans="1:16" ht="63.75" hidden="1">
      <c r="A491" s="256" t="s">
        <v>622</v>
      </c>
      <c r="B491" s="124"/>
      <c r="C491" s="125" t="s">
        <v>715</v>
      </c>
      <c r="D491" s="119">
        <v>43125</v>
      </c>
      <c r="E491" s="120" t="s">
        <v>1630</v>
      </c>
      <c r="F491" s="120" t="s">
        <v>1313</v>
      </c>
      <c r="G491" s="120">
        <v>16421379</v>
      </c>
      <c r="H491" s="124"/>
      <c r="I491" s="128" t="s">
        <v>2446</v>
      </c>
      <c r="J491" s="124"/>
      <c r="K491" s="124"/>
      <c r="L491" s="124"/>
      <c r="M491" s="124"/>
      <c r="N491" s="207">
        <v>18000</v>
      </c>
      <c r="O491" s="207">
        <v>0</v>
      </c>
      <c r="P491" s="124" t="s">
        <v>1312</v>
      </c>
    </row>
    <row r="492" spans="1:16" ht="63.75" hidden="1">
      <c r="A492" s="256" t="s">
        <v>622</v>
      </c>
      <c r="B492" s="124"/>
      <c r="C492" s="125" t="s">
        <v>715</v>
      </c>
      <c r="D492" s="119">
        <v>43125</v>
      </c>
      <c r="E492" s="120" t="s">
        <v>1631</v>
      </c>
      <c r="F492" s="120" t="s">
        <v>1313</v>
      </c>
      <c r="G492" s="120">
        <v>16420746</v>
      </c>
      <c r="H492" s="124"/>
      <c r="I492" s="128" t="s">
        <v>2447</v>
      </c>
      <c r="J492" s="124"/>
      <c r="K492" s="124"/>
      <c r="L492" s="124"/>
      <c r="M492" s="124"/>
      <c r="N492" s="207">
        <v>9450</v>
      </c>
      <c r="O492" s="207">
        <v>0</v>
      </c>
      <c r="P492" s="124" t="s">
        <v>1312</v>
      </c>
    </row>
    <row r="493" spans="1:16" ht="76.5" hidden="1">
      <c r="A493" s="256" t="s">
        <v>622</v>
      </c>
      <c r="B493" s="124"/>
      <c r="C493" s="125" t="s">
        <v>715</v>
      </c>
      <c r="D493" s="119">
        <v>43125</v>
      </c>
      <c r="E493" s="120" t="s">
        <v>1632</v>
      </c>
      <c r="F493" s="120" t="s">
        <v>1313</v>
      </c>
      <c r="G493" s="120">
        <v>16420644</v>
      </c>
      <c r="H493" s="124"/>
      <c r="I493" s="128" t="s">
        <v>2448</v>
      </c>
      <c r="J493" s="124"/>
      <c r="K493" s="124"/>
      <c r="L493" s="124"/>
      <c r="M493" s="124"/>
      <c r="N493" s="207">
        <v>19500</v>
      </c>
      <c r="O493" s="207">
        <v>0</v>
      </c>
      <c r="P493" s="124" t="s">
        <v>1312</v>
      </c>
    </row>
    <row r="494" spans="1:16" ht="63.75" hidden="1">
      <c r="A494" s="256" t="s">
        <v>622</v>
      </c>
      <c r="B494" s="124"/>
      <c r="C494" s="125" t="s">
        <v>715</v>
      </c>
      <c r="D494" s="119">
        <v>43125</v>
      </c>
      <c r="E494" s="120" t="s">
        <v>1633</v>
      </c>
      <c r="F494" s="120" t="s">
        <v>1313</v>
      </c>
      <c r="G494" s="120">
        <v>16420642</v>
      </c>
      <c r="H494" s="124"/>
      <c r="I494" s="128" t="s">
        <v>2449</v>
      </c>
      <c r="J494" s="124"/>
      <c r="K494" s="124"/>
      <c r="L494" s="124"/>
      <c r="M494" s="124"/>
      <c r="N494" s="207">
        <v>12000</v>
      </c>
      <c r="O494" s="207">
        <v>0</v>
      </c>
      <c r="P494" s="124" t="s">
        <v>1312</v>
      </c>
    </row>
    <row r="495" spans="1:16" ht="63.75" hidden="1">
      <c r="A495" s="256" t="s">
        <v>622</v>
      </c>
      <c r="B495" s="124"/>
      <c r="C495" s="125" t="s">
        <v>715</v>
      </c>
      <c r="D495" s="119">
        <v>43125</v>
      </c>
      <c r="E495" s="120" t="s">
        <v>1634</v>
      </c>
      <c r="F495" s="120" t="s">
        <v>1313</v>
      </c>
      <c r="G495" s="120">
        <v>16420640</v>
      </c>
      <c r="H495" s="124"/>
      <c r="I495" s="128" t="s">
        <v>2450</v>
      </c>
      <c r="J495" s="124"/>
      <c r="K495" s="124"/>
      <c r="L495" s="124"/>
      <c r="M495" s="124"/>
      <c r="N495" s="207">
        <v>9900</v>
      </c>
      <c r="O495" s="207">
        <v>0</v>
      </c>
      <c r="P495" s="124" t="s">
        <v>1312</v>
      </c>
    </row>
    <row r="496" spans="1:16" ht="63.75" hidden="1">
      <c r="A496" s="256" t="s">
        <v>622</v>
      </c>
      <c r="B496" s="124"/>
      <c r="C496" s="125" t="s">
        <v>715</v>
      </c>
      <c r="D496" s="119">
        <v>43125</v>
      </c>
      <c r="E496" s="120" t="s">
        <v>1635</v>
      </c>
      <c r="F496" s="120" t="s">
        <v>1313</v>
      </c>
      <c r="G496" s="120">
        <v>16420638</v>
      </c>
      <c r="H496" s="124"/>
      <c r="I496" s="128" t="s">
        <v>2451</v>
      </c>
      <c r="J496" s="124"/>
      <c r="K496" s="124"/>
      <c r="L496" s="124"/>
      <c r="M496" s="124"/>
      <c r="N496" s="207">
        <v>12600</v>
      </c>
      <c r="O496" s="207">
        <v>0</v>
      </c>
      <c r="P496" s="124" t="s">
        <v>1312</v>
      </c>
    </row>
    <row r="497" spans="1:16" ht="63.75" hidden="1">
      <c r="A497" s="256" t="s">
        <v>622</v>
      </c>
      <c r="B497" s="124"/>
      <c r="C497" s="125" t="s">
        <v>715</v>
      </c>
      <c r="D497" s="119">
        <v>43125</v>
      </c>
      <c r="E497" s="120" t="s">
        <v>1636</v>
      </c>
      <c r="F497" s="120" t="s">
        <v>1313</v>
      </c>
      <c r="G497" s="120">
        <v>16420636</v>
      </c>
      <c r="H497" s="124"/>
      <c r="I497" s="128" t="s">
        <v>2452</v>
      </c>
      <c r="J497" s="124"/>
      <c r="K497" s="124"/>
      <c r="L497" s="124"/>
      <c r="M497" s="124"/>
      <c r="N497" s="207">
        <v>5850</v>
      </c>
      <c r="O497" s="207">
        <v>0</v>
      </c>
      <c r="P497" s="124" t="s">
        <v>1312</v>
      </c>
    </row>
    <row r="498" spans="1:16" ht="63.75" hidden="1">
      <c r="A498" s="256" t="s">
        <v>622</v>
      </c>
      <c r="B498" s="124"/>
      <c r="C498" s="125" t="s">
        <v>715</v>
      </c>
      <c r="D498" s="119">
        <v>43125</v>
      </c>
      <c r="E498" s="120" t="s">
        <v>1637</v>
      </c>
      <c r="F498" s="120" t="s">
        <v>1313</v>
      </c>
      <c r="G498" s="120">
        <v>16420625</v>
      </c>
      <c r="H498" s="124"/>
      <c r="I498" s="128" t="s">
        <v>2453</v>
      </c>
      <c r="J498" s="124"/>
      <c r="K498" s="124"/>
      <c r="L498" s="124"/>
      <c r="M498" s="124"/>
      <c r="N498" s="207">
        <v>6300</v>
      </c>
      <c r="O498" s="207">
        <v>0</v>
      </c>
      <c r="P498" s="124" t="s">
        <v>1312</v>
      </c>
    </row>
    <row r="499" spans="1:16" ht="63.75" hidden="1">
      <c r="A499" s="256" t="s">
        <v>622</v>
      </c>
      <c r="B499" s="124"/>
      <c r="C499" s="125" t="s">
        <v>715</v>
      </c>
      <c r="D499" s="119">
        <v>43125</v>
      </c>
      <c r="E499" s="120" t="s">
        <v>1638</v>
      </c>
      <c r="F499" s="120" t="s">
        <v>1313</v>
      </c>
      <c r="G499" s="120">
        <v>16420623</v>
      </c>
      <c r="H499" s="124"/>
      <c r="I499" s="128" t="s">
        <v>2454</v>
      </c>
      <c r="J499" s="124"/>
      <c r="K499" s="124"/>
      <c r="L499" s="124"/>
      <c r="M499" s="124"/>
      <c r="N499" s="207">
        <v>9000</v>
      </c>
      <c r="O499" s="207">
        <v>0</v>
      </c>
      <c r="P499" s="124" t="s">
        <v>1312</v>
      </c>
    </row>
    <row r="500" spans="1:16" ht="63.75" hidden="1">
      <c r="A500" s="256" t="s">
        <v>622</v>
      </c>
      <c r="B500" s="124"/>
      <c r="C500" s="125" t="s">
        <v>715</v>
      </c>
      <c r="D500" s="119">
        <v>43125</v>
      </c>
      <c r="E500" s="120" t="s">
        <v>1639</v>
      </c>
      <c r="F500" s="120" t="s">
        <v>1313</v>
      </c>
      <c r="G500" s="120">
        <v>16420610</v>
      </c>
      <c r="H500" s="124"/>
      <c r="I500" s="128" t="s">
        <v>2455</v>
      </c>
      <c r="J500" s="124"/>
      <c r="K500" s="124"/>
      <c r="L500" s="124"/>
      <c r="M500" s="124"/>
      <c r="N500" s="207">
        <v>6300</v>
      </c>
      <c r="O500" s="207">
        <v>0</v>
      </c>
      <c r="P500" s="124" t="s">
        <v>1312</v>
      </c>
    </row>
    <row r="501" spans="1:16" ht="63.75" hidden="1">
      <c r="A501" s="256" t="s">
        <v>622</v>
      </c>
      <c r="B501" s="124"/>
      <c r="C501" s="125" t="s">
        <v>715</v>
      </c>
      <c r="D501" s="119">
        <v>43125</v>
      </c>
      <c r="E501" s="120" t="s">
        <v>1640</v>
      </c>
      <c r="F501" s="120" t="s">
        <v>1313</v>
      </c>
      <c r="G501" s="120">
        <v>16420607</v>
      </c>
      <c r="H501" s="124"/>
      <c r="I501" s="128" t="s">
        <v>2456</v>
      </c>
      <c r="J501" s="124"/>
      <c r="K501" s="124"/>
      <c r="L501" s="124"/>
      <c r="M501" s="124"/>
      <c r="N501" s="207">
        <v>15750</v>
      </c>
      <c r="O501" s="207">
        <v>0</v>
      </c>
      <c r="P501" s="124" t="s">
        <v>1312</v>
      </c>
    </row>
    <row r="502" spans="1:16" ht="63.75" hidden="1">
      <c r="A502" s="256" t="s">
        <v>622</v>
      </c>
      <c r="B502" s="124"/>
      <c r="C502" s="125" t="s">
        <v>715</v>
      </c>
      <c r="D502" s="119">
        <v>43125</v>
      </c>
      <c r="E502" s="120" t="s">
        <v>1641</v>
      </c>
      <c r="F502" s="120" t="s">
        <v>1313</v>
      </c>
      <c r="G502" s="120">
        <v>16420604</v>
      </c>
      <c r="H502" s="124"/>
      <c r="I502" s="128" t="s">
        <v>2457</v>
      </c>
      <c r="J502" s="124"/>
      <c r="K502" s="124"/>
      <c r="L502" s="124"/>
      <c r="M502" s="124"/>
      <c r="N502" s="207">
        <v>22500</v>
      </c>
      <c r="O502" s="207">
        <v>0</v>
      </c>
      <c r="P502" s="124" t="s">
        <v>1312</v>
      </c>
    </row>
    <row r="503" spans="1:16" ht="63.75" hidden="1">
      <c r="A503" s="256" t="s">
        <v>622</v>
      </c>
      <c r="B503" s="124"/>
      <c r="C503" s="125" t="s">
        <v>715</v>
      </c>
      <c r="D503" s="119">
        <v>43125</v>
      </c>
      <c r="E503" s="120" t="s">
        <v>1642</v>
      </c>
      <c r="F503" s="120" t="s">
        <v>1313</v>
      </c>
      <c r="G503" s="120">
        <v>16420602</v>
      </c>
      <c r="H503" s="124"/>
      <c r="I503" s="128" t="s">
        <v>2458</v>
      </c>
      <c r="J503" s="124"/>
      <c r="K503" s="124"/>
      <c r="L503" s="124"/>
      <c r="M503" s="124"/>
      <c r="N503" s="207">
        <v>13922</v>
      </c>
      <c r="O503" s="207">
        <v>0</v>
      </c>
      <c r="P503" s="124" t="s">
        <v>1312</v>
      </c>
    </row>
    <row r="504" spans="1:16" ht="76.5" hidden="1">
      <c r="A504" s="256" t="s">
        <v>622</v>
      </c>
      <c r="B504" s="124"/>
      <c r="C504" s="125" t="s">
        <v>715</v>
      </c>
      <c r="D504" s="119">
        <v>43125</v>
      </c>
      <c r="E504" s="120" t="s">
        <v>1643</v>
      </c>
      <c r="F504" s="120" t="s">
        <v>1313</v>
      </c>
      <c r="G504" s="120">
        <v>16420599</v>
      </c>
      <c r="H504" s="124"/>
      <c r="I504" s="128" t="s">
        <v>2459</v>
      </c>
      <c r="J504" s="124"/>
      <c r="K504" s="124"/>
      <c r="L504" s="124"/>
      <c r="M504" s="124"/>
      <c r="N504" s="207">
        <v>10500</v>
      </c>
      <c r="O504" s="207">
        <v>0</v>
      </c>
      <c r="P504" s="124" t="s">
        <v>1312</v>
      </c>
    </row>
    <row r="505" spans="1:16" ht="63.75" hidden="1">
      <c r="A505" s="256" t="s">
        <v>622</v>
      </c>
      <c r="B505" s="124"/>
      <c r="C505" s="125" t="s">
        <v>715</v>
      </c>
      <c r="D505" s="119">
        <v>43125</v>
      </c>
      <c r="E505" s="120" t="s">
        <v>1644</v>
      </c>
      <c r="F505" s="120" t="s">
        <v>1313</v>
      </c>
      <c r="G505" s="120">
        <v>16420597</v>
      </c>
      <c r="H505" s="124"/>
      <c r="I505" s="128" t="s">
        <v>2460</v>
      </c>
      <c r="J505" s="124"/>
      <c r="K505" s="124"/>
      <c r="L505" s="124"/>
      <c r="M505" s="124"/>
      <c r="N505" s="207">
        <v>14907.5</v>
      </c>
      <c r="O505" s="207">
        <v>0</v>
      </c>
      <c r="P505" s="124" t="s">
        <v>1312</v>
      </c>
    </row>
    <row r="506" spans="1:16" ht="63.75" hidden="1">
      <c r="A506" s="256" t="s">
        <v>622</v>
      </c>
      <c r="B506" s="124"/>
      <c r="C506" s="125" t="s">
        <v>715</v>
      </c>
      <c r="D506" s="119">
        <v>43125</v>
      </c>
      <c r="E506" s="120" t="s">
        <v>1645</v>
      </c>
      <c r="F506" s="120" t="s">
        <v>1313</v>
      </c>
      <c r="G506" s="120">
        <v>16420595</v>
      </c>
      <c r="H506" s="124"/>
      <c r="I506" s="128" t="s">
        <v>2461</v>
      </c>
      <c r="J506" s="124"/>
      <c r="K506" s="124"/>
      <c r="L506" s="124"/>
      <c r="M506" s="124"/>
      <c r="N506" s="207">
        <v>900</v>
      </c>
      <c r="O506" s="207">
        <v>0</v>
      </c>
      <c r="P506" s="124" t="s">
        <v>1312</v>
      </c>
    </row>
    <row r="507" spans="1:16" ht="63.75" hidden="1">
      <c r="A507" s="256" t="s">
        <v>622</v>
      </c>
      <c r="B507" s="124"/>
      <c r="C507" s="125" t="s">
        <v>715</v>
      </c>
      <c r="D507" s="119">
        <v>43125</v>
      </c>
      <c r="E507" s="120" t="s">
        <v>1646</v>
      </c>
      <c r="F507" s="120" t="s">
        <v>1313</v>
      </c>
      <c r="G507" s="120">
        <v>16420593</v>
      </c>
      <c r="H507" s="124"/>
      <c r="I507" s="128" t="s">
        <v>2462</v>
      </c>
      <c r="J507" s="124"/>
      <c r="K507" s="124"/>
      <c r="L507" s="124"/>
      <c r="M507" s="124"/>
      <c r="N507" s="207">
        <v>17495</v>
      </c>
      <c r="O507" s="207">
        <v>0</v>
      </c>
      <c r="P507" s="124" t="s">
        <v>1312</v>
      </c>
    </row>
    <row r="508" spans="1:16" ht="63.75" hidden="1">
      <c r="A508" s="256" t="s">
        <v>622</v>
      </c>
      <c r="B508" s="124"/>
      <c r="C508" s="125" t="s">
        <v>715</v>
      </c>
      <c r="D508" s="119">
        <v>43125</v>
      </c>
      <c r="E508" s="120" t="s">
        <v>1647</v>
      </c>
      <c r="F508" s="120" t="s">
        <v>1313</v>
      </c>
      <c r="G508" s="120">
        <v>16420583</v>
      </c>
      <c r="H508" s="124"/>
      <c r="I508" s="128" t="s">
        <v>2463</v>
      </c>
      <c r="J508" s="124"/>
      <c r="K508" s="124"/>
      <c r="L508" s="124"/>
      <c r="M508" s="124"/>
      <c r="N508" s="207">
        <v>182461.5</v>
      </c>
      <c r="O508" s="207">
        <v>0</v>
      </c>
      <c r="P508" s="124" t="s">
        <v>1312</v>
      </c>
    </row>
    <row r="509" spans="1:16" ht="63.75" hidden="1">
      <c r="A509" s="256" t="s">
        <v>622</v>
      </c>
      <c r="B509" s="124"/>
      <c r="C509" s="125" t="s">
        <v>715</v>
      </c>
      <c r="D509" s="119">
        <v>43125</v>
      </c>
      <c r="E509" s="120" t="s">
        <v>1648</v>
      </c>
      <c r="F509" s="120" t="s">
        <v>1313</v>
      </c>
      <c r="G509" s="120">
        <v>16420577</v>
      </c>
      <c r="H509" s="124"/>
      <c r="I509" s="128" t="s">
        <v>2464</v>
      </c>
      <c r="J509" s="124"/>
      <c r="K509" s="124"/>
      <c r="L509" s="124"/>
      <c r="M509" s="124"/>
      <c r="N509" s="207">
        <v>9610</v>
      </c>
      <c r="O509" s="207">
        <v>0</v>
      </c>
      <c r="P509" s="124" t="s">
        <v>1312</v>
      </c>
    </row>
    <row r="510" spans="1:16" ht="63.75" hidden="1">
      <c r="A510" s="256" t="s">
        <v>622</v>
      </c>
      <c r="B510" s="124"/>
      <c r="C510" s="125" t="s">
        <v>715</v>
      </c>
      <c r="D510" s="119">
        <v>43125</v>
      </c>
      <c r="E510" s="120" t="s">
        <v>1649</v>
      </c>
      <c r="F510" s="120" t="s">
        <v>1313</v>
      </c>
      <c r="G510" s="120">
        <v>16420572</v>
      </c>
      <c r="H510" s="124"/>
      <c r="I510" s="128" t="s">
        <v>2465</v>
      </c>
      <c r="J510" s="124"/>
      <c r="K510" s="124"/>
      <c r="L510" s="124"/>
      <c r="M510" s="124"/>
      <c r="N510" s="207">
        <v>16016</v>
      </c>
      <c r="O510" s="207">
        <v>0</v>
      </c>
      <c r="P510" s="124" t="s">
        <v>1312</v>
      </c>
    </row>
    <row r="511" spans="1:16" ht="63.75" hidden="1">
      <c r="A511" s="256" t="s">
        <v>622</v>
      </c>
      <c r="B511" s="124"/>
      <c r="C511" s="125" t="s">
        <v>715</v>
      </c>
      <c r="D511" s="119">
        <v>43125</v>
      </c>
      <c r="E511" s="120" t="s">
        <v>1650</v>
      </c>
      <c r="F511" s="120" t="s">
        <v>1313</v>
      </c>
      <c r="G511" s="120">
        <v>16420568</v>
      </c>
      <c r="H511" s="124"/>
      <c r="I511" s="128" t="s">
        <v>2466</v>
      </c>
      <c r="J511" s="124"/>
      <c r="K511" s="124"/>
      <c r="L511" s="124"/>
      <c r="M511" s="124"/>
      <c r="N511" s="207">
        <v>10500</v>
      </c>
      <c r="O511" s="207">
        <v>0</v>
      </c>
      <c r="P511" s="124" t="s">
        <v>1312</v>
      </c>
    </row>
    <row r="512" spans="1:16" ht="63.75">
      <c r="A512" s="256">
        <v>291</v>
      </c>
      <c r="B512" s="124"/>
      <c r="C512" s="125" t="s">
        <v>794</v>
      </c>
      <c r="D512" s="119">
        <v>43125</v>
      </c>
      <c r="E512" s="120" t="s">
        <v>2166</v>
      </c>
      <c r="F512" s="120" t="s">
        <v>3</v>
      </c>
      <c r="G512" s="120">
        <v>1590960</v>
      </c>
      <c r="H512" s="124"/>
      <c r="I512" s="128" t="s">
        <v>2836</v>
      </c>
      <c r="J512" s="124"/>
      <c r="K512" s="124"/>
      <c r="L512" s="124"/>
      <c r="M512" s="124"/>
      <c r="N512" s="207">
        <v>0</v>
      </c>
      <c r="O512" s="207">
        <v>140000</v>
      </c>
      <c r="P512" s="124" t="s">
        <v>1312</v>
      </c>
    </row>
    <row r="513" spans="1:16" ht="51">
      <c r="A513" s="256" t="s">
        <v>619</v>
      </c>
      <c r="B513" s="124"/>
      <c r="C513" s="125" t="s">
        <v>713</v>
      </c>
      <c r="D513" s="119">
        <v>43125</v>
      </c>
      <c r="E513" s="120" t="s">
        <v>2167</v>
      </c>
      <c r="F513" s="120" t="s">
        <v>3</v>
      </c>
      <c r="G513" s="120">
        <v>1590869</v>
      </c>
      <c r="H513" s="124"/>
      <c r="I513" s="128" t="s">
        <v>2837</v>
      </c>
      <c r="J513" s="124"/>
      <c r="K513" s="124"/>
      <c r="L513" s="124"/>
      <c r="M513" s="124"/>
      <c r="N513" s="207">
        <v>0</v>
      </c>
      <c r="O513" s="207">
        <v>1</v>
      </c>
      <c r="P513" s="124" t="s">
        <v>1312</v>
      </c>
    </row>
    <row r="514" spans="1:16" ht="63.75" hidden="1">
      <c r="A514" s="256" t="s">
        <v>622</v>
      </c>
      <c r="B514" s="124"/>
      <c r="C514" s="125" t="s">
        <v>715</v>
      </c>
      <c r="D514" s="119">
        <v>43126</v>
      </c>
      <c r="E514" s="120" t="s">
        <v>1651</v>
      </c>
      <c r="F514" s="120" t="s">
        <v>1313</v>
      </c>
      <c r="G514" s="120">
        <v>16436894</v>
      </c>
      <c r="H514" s="124"/>
      <c r="I514" s="128" t="s">
        <v>2467</v>
      </c>
      <c r="J514" s="124"/>
      <c r="K514" s="124"/>
      <c r="L514" s="124"/>
      <c r="M514" s="124"/>
      <c r="N514" s="207">
        <v>4500</v>
      </c>
      <c r="O514" s="207">
        <v>0</v>
      </c>
      <c r="P514" s="124" t="s">
        <v>1312</v>
      </c>
    </row>
    <row r="515" spans="1:16" ht="63.75" hidden="1">
      <c r="A515" s="256" t="s">
        <v>622</v>
      </c>
      <c r="B515" s="124"/>
      <c r="C515" s="125" t="s">
        <v>715</v>
      </c>
      <c r="D515" s="119">
        <v>43126</v>
      </c>
      <c r="E515" s="120" t="s">
        <v>1652</v>
      </c>
      <c r="F515" s="120" t="s">
        <v>1313</v>
      </c>
      <c r="G515" s="120">
        <v>16436856</v>
      </c>
      <c r="H515" s="124"/>
      <c r="I515" s="128" t="s">
        <v>2468</v>
      </c>
      <c r="J515" s="124"/>
      <c r="K515" s="124"/>
      <c r="L515" s="124"/>
      <c r="M515" s="124"/>
      <c r="N515" s="207">
        <v>5400</v>
      </c>
      <c r="O515" s="207">
        <v>0</v>
      </c>
      <c r="P515" s="124" t="s">
        <v>1312</v>
      </c>
    </row>
    <row r="516" spans="1:16" ht="63.75" hidden="1">
      <c r="A516" s="256" t="s">
        <v>622</v>
      </c>
      <c r="B516" s="124"/>
      <c r="C516" s="125" t="s">
        <v>715</v>
      </c>
      <c r="D516" s="119">
        <v>43126</v>
      </c>
      <c r="E516" s="120" t="s">
        <v>1653</v>
      </c>
      <c r="F516" s="120" t="s">
        <v>1313</v>
      </c>
      <c r="G516" s="120">
        <v>16436854</v>
      </c>
      <c r="H516" s="124"/>
      <c r="I516" s="128" t="s">
        <v>2469</v>
      </c>
      <c r="J516" s="124"/>
      <c r="K516" s="124"/>
      <c r="L516" s="124"/>
      <c r="M516" s="124"/>
      <c r="N516" s="207">
        <v>18973</v>
      </c>
      <c r="O516" s="207">
        <v>0</v>
      </c>
      <c r="P516" s="124" t="s">
        <v>1312</v>
      </c>
    </row>
    <row r="517" spans="1:16" ht="63.75" hidden="1">
      <c r="A517" s="256" t="s">
        <v>622</v>
      </c>
      <c r="B517" s="124"/>
      <c r="C517" s="125" t="s">
        <v>715</v>
      </c>
      <c r="D517" s="119">
        <v>43126</v>
      </c>
      <c r="E517" s="120" t="s">
        <v>1654</v>
      </c>
      <c r="F517" s="120" t="s">
        <v>1313</v>
      </c>
      <c r="G517" s="120">
        <v>16436852</v>
      </c>
      <c r="H517" s="124"/>
      <c r="I517" s="128" t="s">
        <v>2470</v>
      </c>
      <c r="J517" s="124"/>
      <c r="K517" s="124"/>
      <c r="L517" s="124"/>
      <c r="M517" s="124"/>
      <c r="N517" s="207">
        <v>11088</v>
      </c>
      <c r="O517" s="207">
        <v>0</v>
      </c>
      <c r="P517" s="124" t="s">
        <v>1312</v>
      </c>
    </row>
    <row r="518" spans="1:16" ht="63.75" hidden="1">
      <c r="A518" s="256" t="s">
        <v>622</v>
      </c>
      <c r="B518" s="124"/>
      <c r="C518" s="125" t="s">
        <v>715</v>
      </c>
      <c r="D518" s="119">
        <v>43126</v>
      </c>
      <c r="E518" s="120" t="s">
        <v>1655</v>
      </c>
      <c r="F518" s="120" t="s">
        <v>1313</v>
      </c>
      <c r="G518" s="120">
        <v>16436790</v>
      </c>
      <c r="H518" s="124"/>
      <c r="I518" s="128" t="s">
        <v>2471</v>
      </c>
      <c r="J518" s="124"/>
      <c r="K518" s="124"/>
      <c r="L518" s="124"/>
      <c r="M518" s="124"/>
      <c r="N518" s="207">
        <v>8871</v>
      </c>
      <c r="O518" s="207">
        <v>0</v>
      </c>
      <c r="P518" s="124" t="s">
        <v>1312</v>
      </c>
    </row>
    <row r="519" spans="1:16" ht="63.75" hidden="1">
      <c r="A519" s="256" t="s">
        <v>622</v>
      </c>
      <c r="B519" s="124"/>
      <c r="C519" s="125" t="s">
        <v>715</v>
      </c>
      <c r="D519" s="119">
        <v>43126</v>
      </c>
      <c r="E519" s="120" t="s">
        <v>1656</v>
      </c>
      <c r="F519" s="120" t="s">
        <v>1313</v>
      </c>
      <c r="G519" s="120">
        <v>16436787</v>
      </c>
      <c r="H519" s="124"/>
      <c r="I519" s="128" t="s">
        <v>2472</v>
      </c>
      <c r="J519" s="124"/>
      <c r="K519" s="124"/>
      <c r="L519" s="124"/>
      <c r="M519" s="124"/>
      <c r="N519" s="207">
        <v>7650</v>
      </c>
      <c r="O519" s="207">
        <v>0</v>
      </c>
      <c r="P519" s="124" t="s">
        <v>1312</v>
      </c>
    </row>
    <row r="520" spans="1:16" ht="63.75" hidden="1">
      <c r="A520" s="256" t="s">
        <v>622</v>
      </c>
      <c r="B520" s="124"/>
      <c r="C520" s="125" t="s">
        <v>715</v>
      </c>
      <c r="D520" s="119">
        <v>43126</v>
      </c>
      <c r="E520" s="120" t="s">
        <v>1657</v>
      </c>
      <c r="F520" s="120" t="s">
        <v>1313</v>
      </c>
      <c r="G520" s="120">
        <v>16436785</v>
      </c>
      <c r="H520" s="124"/>
      <c r="I520" s="128" t="s">
        <v>2473</v>
      </c>
      <c r="J520" s="124"/>
      <c r="K520" s="124"/>
      <c r="L520" s="124"/>
      <c r="M520" s="124"/>
      <c r="N520" s="207">
        <v>6750</v>
      </c>
      <c r="O520" s="207">
        <v>0</v>
      </c>
      <c r="P520" s="124" t="s">
        <v>1312</v>
      </c>
    </row>
    <row r="521" spans="1:16" ht="63.75" hidden="1">
      <c r="A521" s="256" t="s">
        <v>622</v>
      </c>
      <c r="B521" s="124"/>
      <c r="C521" s="125" t="s">
        <v>715</v>
      </c>
      <c r="D521" s="119">
        <v>43126</v>
      </c>
      <c r="E521" s="120" t="s">
        <v>1658</v>
      </c>
      <c r="F521" s="120" t="s">
        <v>1313</v>
      </c>
      <c r="G521" s="120">
        <v>16436742</v>
      </c>
      <c r="H521" s="124"/>
      <c r="I521" s="128" t="s">
        <v>2474</v>
      </c>
      <c r="J521" s="124"/>
      <c r="K521" s="124"/>
      <c r="L521" s="124"/>
      <c r="M521" s="124"/>
      <c r="N521" s="207">
        <v>13950</v>
      </c>
      <c r="O521" s="207">
        <v>0</v>
      </c>
      <c r="P521" s="124" t="s">
        <v>1312</v>
      </c>
    </row>
    <row r="522" spans="1:16" ht="63.75" hidden="1">
      <c r="A522" s="256" t="s">
        <v>622</v>
      </c>
      <c r="B522" s="124"/>
      <c r="C522" s="125" t="s">
        <v>715</v>
      </c>
      <c r="D522" s="119">
        <v>43126</v>
      </c>
      <c r="E522" s="120" t="s">
        <v>1659</v>
      </c>
      <c r="F522" s="120" t="s">
        <v>1313</v>
      </c>
      <c r="G522" s="120">
        <v>16436739</v>
      </c>
      <c r="H522" s="124"/>
      <c r="I522" s="128" t="s">
        <v>2475</v>
      </c>
      <c r="J522" s="124"/>
      <c r="K522" s="124"/>
      <c r="L522" s="124"/>
      <c r="M522" s="124"/>
      <c r="N522" s="207">
        <v>13050</v>
      </c>
      <c r="O522" s="207">
        <v>0</v>
      </c>
      <c r="P522" s="124" t="s">
        <v>1312</v>
      </c>
    </row>
    <row r="523" spans="1:16" ht="63.75" hidden="1">
      <c r="A523" s="256" t="s">
        <v>622</v>
      </c>
      <c r="B523" s="124"/>
      <c r="C523" s="125" t="s">
        <v>715</v>
      </c>
      <c r="D523" s="119">
        <v>43126</v>
      </c>
      <c r="E523" s="120" t="s">
        <v>1660</v>
      </c>
      <c r="F523" s="120" t="s">
        <v>1313</v>
      </c>
      <c r="G523" s="120">
        <v>16436721</v>
      </c>
      <c r="H523" s="124"/>
      <c r="I523" s="128" t="s">
        <v>2476</v>
      </c>
      <c r="J523" s="124"/>
      <c r="K523" s="124"/>
      <c r="L523" s="124"/>
      <c r="M523" s="124"/>
      <c r="N523" s="207">
        <v>14850</v>
      </c>
      <c r="O523" s="207">
        <v>0</v>
      </c>
      <c r="P523" s="124" t="s">
        <v>1312</v>
      </c>
    </row>
    <row r="524" spans="1:16" ht="63.75" hidden="1">
      <c r="A524" s="256" t="s">
        <v>622</v>
      </c>
      <c r="B524" s="124"/>
      <c r="C524" s="125" t="s">
        <v>715</v>
      </c>
      <c r="D524" s="119">
        <v>43126</v>
      </c>
      <c r="E524" s="120" t="s">
        <v>1661</v>
      </c>
      <c r="F524" s="120" t="s">
        <v>1313</v>
      </c>
      <c r="G524" s="120">
        <v>16436548</v>
      </c>
      <c r="H524" s="124"/>
      <c r="I524" s="128" t="s">
        <v>2477</v>
      </c>
      <c r="J524" s="124"/>
      <c r="K524" s="124"/>
      <c r="L524" s="124"/>
      <c r="M524" s="124"/>
      <c r="N524" s="207">
        <v>2250</v>
      </c>
      <c r="O524" s="207">
        <v>0</v>
      </c>
      <c r="P524" s="124" t="s">
        <v>1312</v>
      </c>
    </row>
    <row r="525" spans="1:16" ht="63.75" hidden="1">
      <c r="A525" s="256" t="s">
        <v>622</v>
      </c>
      <c r="B525" s="124"/>
      <c r="C525" s="125" t="s">
        <v>715</v>
      </c>
      <c r="D525" s="119">
        <v>43126</v>
      </c>
      <c r="E525" s="120" t="s">
        <v>1662</v>
      </c>
      <c r="F525" s="120" t="s">
        <v>1313</v>
      </c>
      <c r="G525" s="120">
        <v>16436384</v>
      </c>
      <c r="H525" s="124"/>
      <c r="I525" s="128" t="s">
        <v>2478</v>
      </c>
      <c r="J525" s="124"/>
      <c r="K525" s="124"/>
      <c r="L525" s="124"/>
      <c r="M525" s="124"/>
      <c r="N525" s="207">
        <v>17100</v>
      </c>
      <c r="O525" s="207">
        <v>0</v>
      </c>
      <c r="P525" s="124" t="s">
        <v>1312</v>
      </c>
    </row>
    <row r="526" spans="1:16" ht="76.5" hidden="1">
      <c r="A526" s="256" t="s">
        <v>622</v>
      </c>
      <c r="B526" s="124"/>
      <c r="C526" s="125" t="s">
        <v>715</v>
      </c>
      <c r="D526" s="119">
        <v>43126</v>
      </c>
      <c r="E526" s="120" t="s">
        <v>1663</v>
      </c>
      <c r="F526" s="120" t="s">
        <v>1313</v>
      </c>
      <c r="G526" s="120">
        <v>16436377</v>
      </c>
      <c r="H526" s="124"/>
      <c r="I526" s="128" t="s">
        <v>2479</v>
      </c>
      <c r="J526" s="124"/>
      <c r="K526" s="124"/>
      <c r="L526" s="124"/>
      <c r="M526" s="124"/>
      <c r="N526" s="207">
        <v>16509</v>
      </c>
      <c r="O526" s="207">
        <v>0</v>
      </c>
      <c r="P526" s="124" t="s">
        <v>1312</v>
      </c>
    </row>
    <row r="527" spans="1:16" ht="63.75" hidden="1">
      <c r="A527" s="256" t="s">
        <v>622</v>
      </c>
      <c r="B527" s="124"/>
      <c r="C527" s="125" t="s">
        <v>715</v>
      </c>
      <c r="D527" s="119">
        <v>43126</v>
      </c>
      <c r="E527" s="120" t="s">
        <v>1664</v>
      </c>
      <c r="F527" s="120" t="s">
        <v>1313</v>
      </c>
      <c r="G527" s="120">
        <v>16423107</v>
      </c>
      <c r="H527" s="124"/>
      <c r="I527" s="128" t="s">
        <v>2480</v>
      </c>
      <c r="J527" s="124"/>
      <c r="K527" s="124"/>
      <c r="L527" s="124"/>
      <c r="M527" s="124"/>
      <c r="N527" s="207">
        <v>16263</v>
      </c>
      <c r="O527" s="207">
        <v>0</v>
      </c>
      <c r="P527" s="124" t="s">
        <v>1312</v>
      </c>
    </row>
    <row r="528" spans="1:16" ht="63.75" hidden="1">
      <c r="A528" s="256" t="s">
        <v>622</v>
      </c>
      <c r="B528" s="124"/>
      <c r="C528" s="125" t="s">
        <v>715</v>
      </c>
      <c r="D528" s="119">
        <v>43126</v>
      </c>
      <c r="E528" s="120" t="s">
        <v>1665</v>
      </c>
      <c r="F528" s="120" t="s">
        <v>1313</v>
      </c>
      <c r="G528" s="120">
        <v>16423105</v>
      </c>
      <c r="H528" s="124"/>
      <c r="I528" s="128" t="s">
        <v>2481</v>
      </c>
      <c r="J528" s="124"/>
      <c r="K528" s="124"/>
      <c r="L528" s="124"/>
      <c r="M528" s="124"/>
      <c r="N528" s="207">
        <v>11211.5</v>
      </c>
      <c r="O528" s="207">
        <v>0</v>
      </c>
      <c r="P528" s="124" t="s">
        <v>1312</v>
      </c>
    </row>
    <row r="529" spans="1:16" ht="63.75" hidden="1">
      <c r="A529" s="256" t="s">
        <v>622</v>
      </c>
      <c r="B529" s="124"/>
      <c r="C529" s="125" t="s">
        <v>715</v>
      </c>
      <c r="D529" s="119">
        <v>43126</v>
      </c>
      <c r="E529" s="120" t="s">
        <v>1666</v>
      </c>
      <c r="F529" s="120" t="s">
        <v>1313</v>
      </c>
      <c r="G529" s="120">
        <v>16423103</v>
      </c>
      <c r="H529" s="124"/>
      <c r="I529" s="128" t="s">
        <v>2482</v>
      </c>
      <c r="J529" s="124"/>
      <c r="K529" s="124"/>
      <c r="L529" s="124"/>
      <c r="M529" s="124"/>
      <c r="N529" s="207">
        <v>8100</v>
      </c>
      <c r="O529" s="207">
        <v>0</v>
      </c>
      <c r="P529" s="124" t="s">
        <v>1312</v>
      </c>
    </row>
    <row r="530" spans="1:16" ht="63.75" hidden="1">
      <c r="A530" s="256" t="s">
        <v>622</v>
      </c>
      <c r="B530" s="124"/>
      <c r="C530" s="125" t="s">
        <v>715</v>
      </c>
      <c r="D530" s="119">
        <v>43126</v>
      </c>
      <c r="E530" s="120" t="s">
        <v>1667</v>
      </c>
      <c r="F530" s="120" t="s">
        <v>1313</v>
      </c>
      <c r="G530" s="120">
        <v>16423102</v>
      </c>
      <c r="H530" s="124"/>
      <c r="I530" s="128" t="s">
        <v>2483</v>
      </c>
      <c r="J530" s="124"/>
      <c r="K530" s="124"/>
      <c r="L530" s="124"/>
      <c r="M530" s="124"/>
      <c r="N530" s="207">
        <v>18480</v>
      </c>
      <c r="O530" s="207">
        <v>0</v>
      </c>
      <c r="P530" s="124" t="s">
        <v>1312</v>
      </c>
    </row>
    <row r="531" spans="1:16" ht="63.75" hidden="1">
      <c r="A531" s="256" t="s">
        <v>622</v>
      </c>
      <c r="B531" s="124"/>
      <c r="C531" s="125" t="s">
        <v>715</v>
      </c>
      <c r="D531" s="119">
        <v>43126</v>
      </c>
      <c r="E531" s="120" t="s">
        <v>1668</v>
      </c>
      <c r="F531" s="120" t="s">
        <v>1313</v>
      </c>
      <c r="G531" s="120">
        <v>16423101</v>
      </c>
      <c r="H531" s="124"/>
      <c r="I531" s="128" t="s">
        <v>2484</v>
      </c>
      <c r="J531" s="124"/>
      <c r="K531" s="124"/>
      <c r="L531" s="124"/>
      <c r="M531" s="124"/>
      <c r="N531" s="207">
        <v>10125</v>
      </c>
      <c r="O531" s="207">
        <v>0</v>
      </c>
      <c r="P531" s="124" t="s">
        <v>1312</v>
      </c>
    </row>
    <row r="532" spans="1:16" ht="63.75" hidden="1">
      <c r="A532" s="256" t="s">
        <v>622</v>
      </c>
      <c r="B532" s="124"/>
      <c r="C532" s="125" t="s">
        <v>715</v>
      </c>
      <c r="D532" s="119">
        <v>43126</v>
      </c>
      <c r="E532" s="120" t="s">
        <v>1669</v>
      </c>
      <c r="F532" s="120" t="s">
        <v>1313</v>
      </c>
      <c r="G532" s="120">
        <v>16423099</v>
      </c>
      <c r="H532" s="124"/>
      <c r="I532" s="128" t="s">
        <v>2485</v>
      </c>
      <c r="J532" s="124"/>
      <c r="K532" s="124"/>
      <c r="L532" s="124"/>
      <c r="M532" s="124"/>
      <c r="N532" s="207">
        <v>21930</v>
      </c>
      <c r="O532" s="207">
        <v>0</v>
      </c>
      <c r="P532" s="124" t="s">
        <v>1312</v>
      </c>
    </row>
    <row r="533" spans="1:16" ht="63.75" hidden="1">
      <c r="A533" s="256" t="s">
        <v>622</v>
      </c>
      <c r="B533" s="124"/>
      <c r="C533" s="125" t="s">
        <v>715</v>
      </c>
      <c r="D533" s="119">
        <v>43126</v>
      </c>
      <c r="E533" s="120" t="s">
        <v>1670</v>
      </c>
      <c r="F533" s="120" t="s">
        <v>1313</v>
      </c>
      <c r="G533" s="120">
        <v>16423098</v>
      </c>
      <c r="H533" s="124"/>
      <c r="I533" s="128" t="s">
        <v>2467</v>
      </c>
      <c r="J533" s="124"/>
      <c r="K533" s="124"/>
      <c r="L533" s="124"/>
      <c r="M533" s="124"/>
      <c r="N533" s="207">
        <v>14400</v>
      </c>
      <c r="O533" s="207">
        <v>0</v>
      </c>
      <c r="P533" s="124" t="s">
        <v>1312</v>
      </c>
    </row>
    <row r="534" spans="1:16" ht="63.75" hidden="1">
      <c r="A534" s="256" t="s">
        <v>622</v>
      </c>
      <c r="B534" s="124"/>
      <c r="C534" s="125" t="s">
        <v>715</v>
      </c>
      <c r="D534" s="119">
        <v>43126</v>
      </c>
      <c r="E534" s="120" t="s">
        <v>1671</v>
      </c>
      <c r="F534" s="120" t="s">
        <v>1313</v>
      </c>
      <c r="G534" s="120">
        <v>16423096</v>
      </c>
      <c r="H534" s="124"/>
      <c r="I534" s="128" t="s">
        <v>2486</v>
      </c>
      <c r="J534" s="124"/>
      <c r="K534" s="124"/>
      <c r="L534" s="124"/>
      <c r="M534" s="124"/>
      <c r="N534" s="207">
        <v>10718.5</v>
      </c>
      <c r="O534" s="207">
        <v>0</v>
      </c>
      <c r="P534" s="124" t="s">
        <v>1312</v>
      </c>
    </row>
    <row r="535" spans="1:16" ht="63.75" hidden="1">
      <c r="A535" s="256" t="s">
        <v>622</v>
      </c>
      <c r="B535" s="124"/>
      <c r="C535" s="125" t="s">
        <v>715</v>
      </c>
      <c r="D535" s="119">
        <v>43126</v>
      </c>
      <c r="E535" s="120" t="s">
        <v>1672</v>
      </c>
      <c r="F535" s="120" t="s">
        <v>1313</v>
      </c>
      <c r="G535" s="120">
        <v>16423094</v>
      </c>
      <c r="H535" s="124"/>
      <c r="I535" s="128" t="s">
        <v>2487</v>
      </c>
      <c r="J535" s="124"/>
      <c r="K535" s="124"/>
      <c r="L535" s="124"/>
      <c r="M535" s="124"/>
      <c r="N535" s="207">
        <v>19466</v>
      </c>
      <c r="O535" s="207">
        <v>0</v>
      </c>
      <c r="P535" s="124" t="s">
        <v>1312</v>
      </c>
    </row>
    <row r="536" spans="1:16" ht="76.5" hidden="1">
      <c r="A536" s="256" t="s">
        <v>622</v>
      </c>
      <c r="B536" s="124"/>
      <c r="C536" s="125" t="s">
        <v>715</v>
      </c>
      <c r="D536" s="119">
        <v>43126</v>
      </c>
      <c r="E536" s="120" t="s">
        <v>1673</v>
      </c>
      <c r="F536" s="120" t="s">
        <v>1313</v>
      </c>
      <c r="G536" s="120">
        <v>16423091</v>
      </c>
      <c r="H536" s="124"/>
      <c r="I536" s="128" t="s">
        <v>2488</v>
      </c>
      <c r="J536" s="124"/>
      <c r="K536" s="124"/>
      <c r="L536" s="124"/>
      <c r="M536" s="124"/>
      <c r="N536" s="207">
        <v>20475</v>
      </c>
      <c r="O536" s="207">
        <v>0</v>
      </c>
      <c r="P536" s="124" t="s">
        <v>1312</v>
      </c>
    </row>
    <row r="537" spans="1:16" ht="63.75" hidden="1">
      <c r="A537" s="256" t="s">
        <v>622</v>
      </c>
      <c r="B537" s="124"/>
      <c r="C537" s="125" t="s">
        <v>715</v>
      </c>
      <c r="D537" s="119">
        <v>43126</v>
      </c>
      <c r="E537" s="120" t="s">
        <v>1674</v>
      </c>
      <c r="F537" s="120" t="s">
        <v>1313</v>
      </c>
      <c r="G537" s="120">
        <v>16423089</v>
      </c>
      <c r="H537" s="124"/>
      <c r="I537" s="128" t="s">
        <v>2489</v>
      </c>
      <c r="J537" s="124"/>
      <c r="K537" s="124"/>
      <c r="L537" s="124"/>
      <c r="M537" s="124"/>
      <c r="N537" s="207">
        <v>78110</v>
      </c>
      <c r="O537" s="207">
        <v>0</v>
      </c>
      <c r="P537" s="124" t="s">
        <v>1312</v>
      </c>
    </row>
    <row r="538" spans="1:16" ht="63.75" hidden="1">
      <c r="A538" s="256" t="s">
        <v>622</v>
      </c>
      <c r="B538" s="124"/>
      <c r="C538" s="125" t="s">
        <v>715</v>
      </c>
      <c r="D538" s="119">
        <v>43126</v>
      </c>
      <c r="E538" s="120" t="s">
        <v>1675</v>
      </c>
      <c r="F538" s="120" t="s">
        <v>1313</v>
      </c>
      <c r="G538" s="120">
        <v>16423086</v>
      </c>
      <c r="H538" s="124"/>
      <c r="I538" s="128" t="s">
        <v>2490</v>
      </c>
      <c r="J538" s="124"/>
      <c r="K538" s="124"/>
      <c r="L538" s="124"/>
      <c r="M538" s="124"/>
      <c r="N538" s="207">
        <v>15000</v>
      </c>
      <c r="O538" s="207">
        <v>0</v>
      </c>
      <c r="P538" s="124" t="s">
        <v>1312</v>
      </c>
    </row>
    <row r="539" spans="1:16" ht="63.75" hidden="1">
      <c r="A539" s="256" t="s">
        <v>622</v>
      </c>
      <c r="B539" s="124"/>
      <c r="C539" s="125" t="s">
        <v>715</v>
      </c>
      <c r="D539" s="119">
        <v>43126</v>
      </c>
      <c r="E539" s="120" t="s">
        <v>1676</v>
      </c>
      <c r="F539" s="120" t="s">
        <v>1313</v>
      </c>
      <c r="G539" s="120">
        <v>16423082</v>
      </c>
      <c r="H539" s="124"/>
      <c r="I539" s="128" t="s">
        <v>2491</v>
      </c>
      <c r="J539" s="124"/>
      <c r="K539" s="124"/>
      <c r="L539" s="124"/>
      <c r="M539" s="124"/>
      <c r="N539" s="207">
        <v>17550</v>
      </c>
      <c r="O539" s="207">
        <v>0</v>
      </c>
      <c r="P539" s="124" t="s">
        <v>1312</v>
      </c>
    </row>
    <row r="540" spans="1:16" ht="63.75" hidden="1">
      <c r="A540" s="256" t="s">
        <v>622</v>
      </c>
      <c r="B540" s="124"/>
      <c r="C540" s="125" t="s">
        <v>715</v>
      </c>
      <c r="D540" s="119">
        <v>43126</v>
      </c>
      <c r="E540" s="120" t="s">
        <v>1677</v>
      </c>
      <c r="F540" s="120" t="s">
        <v>1313</v>
      </c>
      <c r="G540" s="120">
        <v>16423080</v>
      </c>
      <c r="H540" s="124"/>
      <c r="I540" s="128" t="s">
        <v>2492</v>
      </c>
      <c r="J540" s="124"/>
      <c r="K540" s="124"/>
      <c r="L540" s="124"/>
      <c r="M540" s="124"/>
      <c r="N540" s="207">
        <v>19350</v>
      </c>
      <c r="O540" s="207">
        <v>0</v>
      </c>
      <c r="P540" s="124" t="s">
        <v>1312</v>
      </c>
    </row>
    <row r="541" spans="1:16" ht="63.75" hidden="1">
      <c r="A541" s="256" t="s">
        <v>622</v>
      </c>
      <c r="B541" s="124"/>
      <c r="C541" s="125" t="s">
        <v>715</v>
      </c>
      <c r="D541" s="119">
        <v>43126</v>
      </c>
      <c r="E541" s="120" t="s">
        <v>1678</v>
      </c>
      <c r="F541" s="120" t="s">
        <v>1313</v>
      </c>
      <c r="G541" s="120">
        <v>16423073</v>
      </c>
      <c r="H541" s="124"/>
      <c r="I541" s="128" t="s">
        <v>2493</v>
      </c>
      <c r="J541" s="124"/>
      <c r="K541" s="124"/>
      <c r="L541" s="124"/>
      <c r="M541" s="124"/>
      <c r="N541" s="207">
        <v>11475</v>
      </c>
      <c r="O541" s="207">
        <v>0</v>
      </c>
      <c r="P541" s="124" t="s">
        <v>1312</v>
      </c>
    </row>
    <row r="542" spans="1:16" ht="63.75" hidden="1">
      <c r="A542" s="256" t="s">
        <v>622</v>
      </c>
      <c r="B542" s="124"/>
      <c r="C542" s="125" t="s">
        <v>715</v>
      </c>
      <c r="D542" s="119">
        <v>43126</v>
      </c>
      <c r="E542" s="120" t="s">
        <v>1679</v>
      </c>
      <c r="F542" s="120" t="s">
        <v>1313</v>
      </c>
      <c r="G542" s="120">
        <v>16423072</v>
      </c>
      <c r="H542" s="124"/>
      <c r="I542" s="128" t="s">
        <v>2494</v>
      </c>
      <c r="J542" s="124"/>
      <c r="K542" s="124"/>
      <c r="L542" s="124"/>
      <c r="M542" s="124"/>
      <c r="N542" s="207">
        <v>22500</v>
      </c>
      <c r="O542" s="207">
        <v>0</v>
      </c>
      <c r="P542" s="124" t="s">
        <v>1312</v>
      </c>
    </row>
    <row r="543" spans="1:16" ht="63.75" hidden="1">
      <c r="A543" s="256" t="s">
        <v>622</v>
      </c>
      <c r="B543" s="124"/>
      <c r="C543" s="125" t="s">
        <v>715</v>
      </c>
      <c r="D543" s="119">
        <v>43126</v>
      </c>
      <c r="E543" s="120" t="s">
        <v>1680</v>
      </c>
      <c r="F543" s="120" t="s">
        <v>1313</v>
      </c>
      <c r="G543" s="120">
        <v>16423070</v>
      </c>
      <c r="H543" s="124"/>
      <c r="I543" s="128" t="s">
        <v>2495</v>
      </c>
      <c r="J543" s="124"/>
      <c r="K543" s="124"/>
      <c r="L543" s="124"/>
      <c r="M543" s="124"/>
      <c r="N543" s="207">
        <v>33000</v>
      </c>
      <c r="O543" s="207">
        <v>0</v>
      </c>
      <c r="P543" s="124" t="s">
        <v>1312</v>
      </c>
    </row>
    <row r="544" spans="1:16" ht="63.75" hidden="1">
      <c r="A544" s="256" t="s">
        <v>622</v>
      </c>
      <c r="B544" s="124"/>
      <c r="C544" s="125" t="s">
        <v>715</v>
      </c>
      <c r="D544" s="119">
        <v>43126</v>
      </c>
      <c r="E544" s="120" t="s">
        <v>1681</v>
      </c>
      <c r="F544" s="120" t="s">
        <v>1313</v>
      </c>
      <c r="G544" s="120">
        <v>16423053</v>
      </c>
      <c r="H544" s="124"/>
      <c r="I544" s="128" t="s">
        <v>2496</v>
      </c>
      <c r="J544" s="124"/>
      <c r="K544" s="124"/>
      <c r="L544" s="124"/>
      <c r="M544" s="124"/>
      <c r="N544" s="207">
        <v>18000</v>
      </c>
      <c r="O544" s="207">
        <v>0</v>
      </c>
      <c r="P544" s="124" t="s">
        <v>1312</v>
      </c>
    </row>
    <row r="545" spans="1:16" ht="63.75" hidden="1">
      <c r="A545" s="256" t="s">
        <v>622</v>
      </c>
      <c r="B545" s="124"/>
      <c r="C545" s="125" t="s">
        <v>715</v>
      </c>
      <c r="D545" s="119">
        <v>43126</v>
      </c>
      <c r="E545" s="120" t="s">
        <v>1682</v>
      </c>
      <c r="F545" s="120" t="s">
        <v>1313</v>
      </c>
      <c r="G545" s="120">
        <v>16437008</v>
      </c>
      <c r="H545" s="124"/>
      <c r="I545" s="128" t="s">
        <v>2497</v>
      </c>
      <c r="J545" s="124"/>
      <c r="K545" s="124"/>
      <c r="L545" s="124"/>
      <c r="M545" s="124"/>
      <c r="N545" s="207">
        <v>426770.5</v>
      </c>
      <c r="O545" s="207">
        <v>0</v>
      </c>
      <c r="P545" s="124" t="s">
        <v>1312</v>
      </c>
    </row>
    <row r="546" spans="1:16" ht="63.75" hidden="1">
      <c r="A546" s="256" t="s">
        <v>622</v>
      </c>
      <c r="B546" s="124"/>
      <c r="C546" s="125" t="s">
        <v>715</v>
      </c>
      <c r="D546" s="119">
        <v>43126</v>
      </c>
      <c r="E546" s="120" t="s">
        <v>1683</v>
      </c>
      <c r="F546" s="120" t="s">
        <v>1313</v>
      </c>
      <c r="G546" s="120">
        <v>16437003</v>
      </c>
      <c r="H546" s="124"/>
      <c r="I546" s="128" t="s">
        <v>2498</v>
      </c>
      <c r="J546" s="124"/>
      <c r="K546" s="124"/>
      <c r="L546" s="124"/>
      <c r="M546" s="124"/>
      <c r="N546" s="207">
        <v>41519</v>
      </c>
      <c r="O546" s="207">
        <v>0</v>
      </c>
      <c r="P546" s="124" t="s">
        <v>1312</v>
      </c>
    </row>
    <row r="547" spans="1:16" ht="63.75" hidden="1">
      <c r="A547" s="256" t="s">
        <v>622</v>
      </c>
      <c r="B547" s="124"/>
      <c r="C547" s="125" t="s">
        <v>715</v>
      </c>
      <c r="D547" s="119">
        <v>43126</v>
      </c>
      <c r="E547" s="120" t="s">
        <v>1684</v>
      </c>
      <c r="F547" s="120" t="s">
        <v>1313</v>
      </c>
      <c r="G547" s="120">
        <v>16437002</v>
      </c>
      <c r="H547" s="124"/>
      <c r="I547" s="128" t="s">
        <v>2499</v>
      </c>
      <c r="J547" s="124"/>
      <c r="K547" s="124"/>
      <c r="L547" s="124"/>
      <c r="M547" s="124"/>
      <c r="N547" s="207">
        <v>857976</v>
      </c>
      <c r="O547" s="207">
        <v>0</v>
      </c>
      <c r="P547" s="124" t="s">
        <v>1312</v>
      </c>
    </row>
    <row r="548" spans="1:16" ht="63.75" hidden="1">
      <c r="A548" s="256" t="s">
        <v>622</v>
      </c>
      <c r="B548" s="124"/>
      <c r="C548" s="125" t="s">
        <v>715</v>
      </c>
      <c r="D548" s="119">
        <v>43126</v>
      </c>
      <c r="E548" s="120" t="s">
        <v>1685</v>
      </c>
      <c r="F548" s="120" t="s">
        <v>1313</v>
      </c>
      <c r="G548" s="120">
        <v>16436997</v>
      </c>
      <c r="H548" s="124"/>
      <c r="I548" s="128" t="s">
        <v>2465</v>
      </c>
      <c r="J548" s="124"/>
      <c r="K548" s="124"/>
      <c r="L548" s="124"/>
      <c r="M548" s="124"/>
      <c r="N548" s="207">
        <v>47309.5</v>
      </c>
      <c r="O548" s="207">
        <v>0</v>
      </c>
      <c r="P548" s="124" t="s">
        <v>1312</v>
      </c>
    </row>
    <row r="549" spans="1:16" ht="63.75" hidden="1">
      <c r="A549" s="256" t="s">
        <v>622</v>
      </c>
      <c r="B549" s="124"/>
      <c r="C549" s="125" t="s">
        <v>715</v>
      </c>
      <c r="D549" s="119">
        <v>43126</v>
      </c>
      <c r="E549" s="120" t="s">
        <v>1686</v>
      </c>
      <c r="F549" s="120" t="s">
        <v>1313</v>
      </c>
      <c r="G549" s="120">
        <v>16436994</v>
      </c>
      <c r="H549" s="124"/>
      <c r="I549" s="128" t="s">
        <v>2500</v>
      </c>
      <c r="J549" s="124"/>
      <c r="K549" s="124"/>
      <c r="L549" s="124"/>
      <c r="M549" s="124"/>
      <c r="N549" s="207">
        <v>36675</v>
      </c>
      <c r="O549" s="207">
        <v>0</v>
      </c>
      <c r="P549" s="124" t="s">
        <v>1312</v>
      </c>
    </row>
    <row r="550" spans="1:16" ht="63.75" hidden="1">
      <c r="A550" s="256" t="s">
        <v>622</v>
      </c>
      <c r="B550" s="124"/>
      <c r="C550" s="125" t="s">
        <v>715</v>
      </c>
      <c r="D550" s="119">
        <v>43126</v>
      </c>
      <c r="E550" s="120" t="s">
        <v>1687</v>
      </c>
      <c r="F550" s="120" t="s">
        <v>1313</v>
      </c>
      <c r="G550" s="120">
        <v>16436991</v>
      </c>
      <c r="H550" s="124"/>
      <c r="I550" s="128" t="s">
        <v>2501</v>
      </c>
      <c r="J550" s="124"/>
      <c r="K550" s="124"/>
      <c r="L550" s="124"/>
      <c r="M550" s="124"/>
      <c r="N550" s="207">
        <v>59876</v>
      </c>
      <c r="O550" s="207">
        <v>0</v>
      </c>
      <c r="P550" s="124" t="s">
        <v>1312</v>
      </c>
    </row>
    <row r="551" spans="1:16" ht="63.75" hidden="1">
      <c r="A551" s="256" t="s">
        <v>622</v>
      </c>
      <c r="B551" s="124"/>
      <c r="C551" s="125" t="s">
        <v>715</v>
      </c>
      <c r="D551" s="119">
        <v>43126</v>
      </c>
      <c r="E551" s="120" t="s">
        <v>1688</v>
      </c>
      <c r="F551" s="120" t="s">
        <v>1313</v>
      </c>
      <c r="G551" s="120">
        <v>16436990</v>
      </c>
      <c r="H551" s="124"/>
      <c r="I551" s="128" t="s">
        <v>2502</v>
      </c>
      <c r="J551" s="124"/>
      <c r="K551" s="124"/>
      <c r="L551" s="124"/>
      <c r="M551" s="124"/>
      <c r="N551" s="207">
        <v>18675</v>
      </c>
      <c r="O551" s="207">
        <v>0</v>
      </c>
      <c r="P551" s="124" t="s">
        <v>1312</v>
      </c>
    </row>
    <row r="552" spans="1:16" ht="63.75" hidden="1">
      <c r="A552" s="256" t="s">
        <v>622</v>
      </c>
      <c r="B552" s="124"/>
      <c r="C552" s="125" t="s">
        <v>715</v>
      </c>
      <c r="D552" s="119">
        <v>43126</v>
      </c>
      <c r="E552" s="120" t="s">
        <v>1689</v>
      </c>
      <c r="F552" s="120" t="s">
        <v>1313</v>
      </c>
      <c r="G552" s="120">
        <v>16436989</v>
      </c>
      <c r="H552" s="124"/>
      <c r="I552" s="128" t="s">
        <v>2503</v>
      </c>
      <c r="J552" s="124"/>
      <c r="K552" s="124"/>
      <c r="L552" s="124"/>
      <c r="M552" s="124"/>
      <c r="N552" s="207">
        <v>42975</v>
      </c>
      <c r="O552" s="207">
        <v>0</v>
      </c>
      <c r="P552" s="124" t="s">
        <v>1312</v>
      </c>
    </row>
    <row r="553" spans="1:16" ht="63.75" hidden="1">
      <c r="A553" s="256" t="s">
        <v>622</v>
      </c>
      <c r="B553" s="124"/>
      <c r="C553" s="125" t="s">
        <v>715</v>
      </c>
      <c r="D553" s="119">
        <v>43126</v>
      </c>
      <c r="E553" s="120" t="s">
        <v>1690</v>
      </c>
      <c r="F553" s="120" t="s">
        <v>1313</v>
      </c>
      <c r="G553" s="120">
        <v>16436967</v>
      </c>
      <c r="H553" s="124"/>
      <c r="I553" s="128" t="s">
        <v>2504</v>
      </c>
      <c r="J553" s="124"/>
      <c r="K553" s="124"/>
      <c r="L553" s="124"/>
      <c r="M553" s="124"/>
      <c r="N553" s="207">
        <v>35112.5</v>
      </c>
      <c r="O553" s="207">
        <v>0</v>
      </c>
      <c r="P553" s="124" t="s">
        <v>1312</v>
      </c>
    </row>
    <row r="554" spans="1:16" ht="63.75" hidden="1">
      <c r="A554" s="256" t="s">
        <v>622</v>
      </c>
      <c r="B554" s="124"/>
      <c r="C554" s="125" t="s">
        <v>715</v>
      </c>
      <c r="D554" s="119">
        <v>43126</v>
      </c>
      <c r="E554" s="120" t="s">
        <v>1691</v>
      </c>
      <c r="F554" s="120" t="s">
        <v>1313</v>
      </c>
      <c r="G554" s="120">
        <v>16436962</v>
      </c>
      <c r="H554" s="124"/>
      <c r="I554" s="128" t="s">
        <v>2505</v>
      </c>
      <c r="J554" s="124"/>
      <c r="K554" s="124"/>
      <c r="L554" s="124"/>
      <c r="M554" s="124"/>
      <c r="N554" s="207">
        <v>27104.5</v>
      </c>
      <c r="O554" s="207">
        <v>0</v>
      </c>
      <c r="P554" s="124" t="s">
        <v>1312</v>
      </c>
    </row>
    <row r="555" spans="1:16" ht="63.75" hidden="1">
      <c r="A555" s="256" t="s">
        <v>622</v>
      </c>
      <c r="B555" s="124"/>
      <c r="C555" s="125" t="s">
        <v>715</v>
      </c>
      <c r="D555" s="119">
        <v>43126</v>
      </c>
      <c r="E555" s="120" t="s">
        <v>1692</v>
      </c>
      <c r="F555" s="120" t="s">
        <v>1313</v>
      </c>
      <c r="G555" s="120">
        <v>16436961</v>
      </c>
      <c r="H555" s="124"/>
      <c r="I555" s="128" t="s">
        <v>2506</v>
      </c>
      <c r="J555" s="124"/>
      <c r="K555" s="124"/>
      <c r="L555" s="124"/>
      <c r="M555" s="124"/>
      <c r="N555" s="207">
        <v>101764.5</v>
      </c>
      <c r="O555" s="207">
        <v>0</v>
      </c>
      <c r="P555" s="124" t="s">
        <v>1312</v>
      </c>
    </row>
    <row r="556" spans="1:16" ht="63.75" hidden="1">
      <c r="A556" s="256" t="s">
        <v>622</v>
      </c>
      <c r="B556" s="124"/>
      <c r="C556" s="125" t="s">
        <v>715</v>
      </c>
      <c r="D556" s="119">
        <v>43126</v>
      </c>
      <c r="E556" s="120" t="s">
        <v>1693</v>
      </c>
      <c r="F556" s="120" t="s">
        <v>1313</v>
      </c>
      <c r="G556" s="120">
        <v>16436960</v>
      </c>
      <c r="H556" s="124"/>
      <c r="I556" s="128" t="s">
        <v>2507</v>
      </c>
      <c r="J556" s="124"/>
      <c r="K556" s="124"/>
      <c r="L556" s="124"/>
      <c r="M556" s="124"/>
      <c r="N556" s="207">
        <v>44968.5</v>
      </c>
      <c r="O556" s="207">
        <v>0</v>
      </c>
      <c r="P556" s="124" t="s">
        <v>1312</v>
      </c>
    </row>
    <row r="557" spans="1:16" ht="63.75" hidden="1">
      <c r="A557" s="256" t="s">
        <v>622</v>
      </c>
      <c r="B557" s="124"/>
      <c r="C557" s="125" t="s">
        <v>715</v>
      </c>
      <c r="D557" s="119">
        <v>43126</v>
      </c>
      <c r="E557" s="120" t="s">
        <v>1694</v>
      </c>
      <c r="F557" s="120" t="s">
        <v>1313</v>
      </c>
      <c r="G557" s="120">
        <v>16436941</v>
      </c>
      <c r="H557" s="124"/>
      <c r="I557" s="128" t="s">
        <v>2508</v>
      </c>
      <c r="J557" s="124"/>
      <c r="K557" s="124"/>
      <c r="L557" s="124"/>
      <c r="M557" s="124"/>
      <c r="N557" s="207">
        <v>44352.5</v>
      </c>
      <c r="O557" s="207">
        <v>0</v>
      </c>
      <c r="P557" s="124" t="s">
        <v>1312</v>
      </c>
    </row>
    <row r="558" spans="1:16" ht="63.75" hidden="1">
      <c r="A558" s="256" t="s">
        <v>622</v>
      </c>
      <c r="B558" s="124"/>
      <c r="C558" s="125" t="s">
        <v>715</v>
      </c>
      <c r="D558" s="119">
        <v>43126</v>
      </c>
      <c r="E558" s="120" t="s">
        <v>1695</v>
      </c>
      <c r="F558" s="120" t="s">
        <v>1313</v>
      </c>
      <c r="G558" s="120">
        <v>16436940</v>
      </c>
      <c r="H558" s="124"/>
      <c r="I558" s="128" t="s">
        <v>2509</v>
      </c>
      <c r="J558" s="124"/>
      <c r="K558" s="124"/>
      <c r="L558" s="124"/>
      <c r="M558" s="124"/>
      <c r="N558" s="207">
        <v>313178.5</v>
      </c>
      <c r="O558" s="207">
        <v>0</v>
      </c>
      <c r="P558" s="124" t="s">
        <v>1312</v>
      </c>
    </row>
    <row r="559" spans="1:16" ht="63.75" hidden="1">
      <c r="A559" s="256" t="s">
        <v>622</v>
      </c>
      <c r="B559" s="124"/>
      <c r="C559" s="125" t="s">
        <v>715</v>
      </c>
      <c r="D559" s="119">
        <v>43126</v>
      </c>
      <c r="E559" s="120" t="s">
        <v>1696</v>
      </c>
      <c r="F559" s="120" t="s">
        <v>1313</v>
      </c>
      <c r="G559" s="120">
        <v>16436939</v>
      </c>
      <c r="H559" s="124"/>
      <c r="I559" s="128" t="s">
        <v>2510</v>
      </c>
      <c r="J559" s="124"/>
      <c r="K559" s="124"/>
      <c r="L559" s="124"/>
      <c r="M559" s="124"/>
      <c r="N559" s="207">
        <v>900</v>
      </c>
      <c r="O559" s="207">
        <v>0</v>
      </c>
      <c r="P559" s="124" t="s">
        <v>1312</v>
      </c>
    </row>
    <row r="560" spans="1:16" ht="63.75" hidden="1">
      <c r="A560" s="256" t="s">
        <v>622</v>
      </c>
      <c r="B560" s="124"/>
      <c r="C560" s="125" t="s">
        <v>715</v>
      </c>
      <c r="D560" s="119">
        <v>43126</v>
      </c>
      <c r="E560" s="120" t="s">
        <v>1697</v>
      </c>
      <c r="F560" s="120" t="s">
        <v>1313</v>
      </c>
      <c r="G560" s="120">
        <v>16436938</v>
      </c>
      <c r="H560" s="124"/>
      <c r="I560" s="128" t="s">
        <v>2511</v>
      </c>
      <c r="J560" s="124"/>
      <c r="K560" s="124"/>
      <c r="L560" s="124"/>
      <c r="M560" s="124"/>
      <c r="N560" s="207">
        <v>1232</v>
      </c>
      <c r="O560" s="207">
        <v>0</v>
      </c>
      <c r="P560" s="124" t="s">
        <v>1312</v>
      </c>
    </row>
    <row r="561" spans="1:16" ht="63.75" hidden="1">
      <c r="A561" s="256" t="s">
        <v>622</v>
      </c>
      <c r="B561" s="124"/>
      <c r="C561" s="125" t="s">
        <v>715</v>
      </c>
      <c r="D561" s="119">
        <v>43126</v>
      </c>
      <c r="E561" s="120" t="s">
        <v>1698</v>
      </c>
      <c r="F561" s="120" t="s">
        <v>1313</v>
      </c>
      <c r="G561" s="120">
        <v>16436921</v>
      </c>
      <c r="H561" s="124"/>
      <c r="I561" s="128" t="s">
        <v>2512</v>
      </c>
      <c r="J561" s="124"/>
      <c r="K561" s="124"/>
      <c r="L561" s="124"/>
      <c r="M561" s="124"/>
      <c r="N561" s="207">
        <v>12000</v>
      </c>
      <c r="O561" s="207">
        <v>0</v>
      </c>
      <c r="P561" s="124" t="s">
        <v>1312</v>
      </c>
    </row>
    <row r="562" spans="1:16" ht="63.75" hidden="1">
      <c r="A562" s="256" t="s">
        <v>622</v>
      </c>
      <c r="B562" s="124"/>
      <c r="C562" s="125" t="s">
        <v>715</v>
      </c>
      <c r="D562" s="119">
        <v>43126</v>
      </c>
      <c r="E562" s="120" t="s">
        <v>1699</v>
      </c>
      <c r="F562" s="120" t="s">
        <v>1313</v>
      </c>
      <c r="G562" s="120">
        <v>16436920</v>
      </c>
      <c r="H562" s="124"/>
      <c r="I562" s="128" t="s">
        <v>2513</v>
      </c>
      <c r="J562" s="124"/>
      <c r="K562" s="124"/>
      <c r="L562" s="124"/>
      <c r="M562" s="124"/>
      <c r="N562" s="207">
        <v>25379.5</v>
      </c>
      <c r="O562" s="207">
        <v>0</v>
      </c>
      <c r="P562" s="124" t="s">
        <v>1312</v>
      </c>
    </row>
    <row r="563" spans="1:16" ht="63.75" hidden="1">
      <c r="A563" s="256" t="s">
        <v>622</v>
      </c>
      <c r="B563" s="124"/>
      <c r="C563" s="125" t="s">
        <v>715</v>
      </c>
      <c r="D563" s="119">
        <v>43126</v>
      </c>
      <c r="E563" s="120" t="s">
        <v>1700</v>
      </c>
      <c r="F563" s="120" t="s">
        <v>1313</v>
      </c>
      <c r="G563" s="120">
        <v>16436895</v>
      </c>
      <c r="H563" s="124"/>
      <c r="I563" s="128" t="s">
        <v>2514</v>
      </c>
      <c r="J563" s="124"/>
      <c r="K563" s="124"/>
      <c r="L563" s="124"/>
      <c r="M563" s="124"/>
      <c r="N563" s="207">
        <v>3000</v>
      </c>
      <c r="O563" s="207">
        <v>0</v>
      </c>
      <c r="P563" s="124" t="s">
        <v>1312</v>
      </c>
    </row>
    <row r="564" spans="1:16" ht="63.75" hidden="1">
      <c r="A564" s="256" t="s">
        <v>622</v>
      </c>
      <c r="B564" s="124"/>
      <c r="C564" s="125" t="s">
        <v>715</v>
      </c>
      <c r="D564" s="119">
        <v>43126</v>
      </c>
      <c r="E564" s="120" t="s">
        <v>1701</v>
      </c>
      <c r="F564" s="120" t="s">
        <v>1313</v>
      </c>
      <c r="G564" s="120">
        <v>16436858</v>
      </c>
      <c r="H564" s="124"/>
      <c r="I564" s="128" t="s">
        <v>2515</v>
      </c>
      <c r="J564" s="124"/>
      <c r="K564" s="124"/>
      <c r="L564" s="124"/>
      <c r="M564" s="124"/>
      <c r="N564" s="207">
        <v>18000</v>
      </c>
      <c r="O564" s="207">
        <v>0</v>
      </c>
      <c r="P564" s="124" t="s">
        <v>1312</v>
      </c>
    </row>
    <row r="565" spans="1:16" ht="63.75" hidden="1">
      <c r="A565" s="256" t="s">
        <v>622</v>
      </c>
      <c r="B565" s="124"/>
      <c r="C565" s="125" t="s">
        <v>715</v>
      </c>
      <c r="D565" s="119">
        <v>43126</v>
      </c>
      <c r="E565" s="120" t="s">
        <v>1702</v>
      </c>
      <c r="F565" s="120" t="s">
        <v>1313</v>
      </c>
      <c r="G565" s="120">
        <v>16436857</v>
      </c>
      <c r="H565" s="124"/>
      <c r="I565" s="128" t="s">
        <v>2516</v>
      </c>
      <c r="J565" s="124"/>
      <c r="K565" s="124"/>
      <c r="L565" s="124"/>
      <c r="M565" s="124"/>
      <c r="N565" s="207">
        <v>5850</v>
      </c>
      <c r="O565" s="207">
        <v>0</v>
      </c>
      <c r="P565" s="124" t="s">
        <v>1312</v>
      </c>
    </row>
    <row r="566" spans="1:16" ht="63.75" hidden="1">
      <c r="A566" s="256" t="s">
        <v>622</v>
      </c>
      <c r="B566" s="124"/>
      <c r="C566" s="125" t="s">
        <v>715</v>
      </c>
      <c r="D566" s="119">
        <v>43126</v>
      </c>
      <c r="E566" s="120" t="s">
        <v>1703</v>
      </c>
      <c r="F566" s="120" t="s">
        <v>1313</v>
      </c>
      <c r="G566" s="120">
        <v>16436855</v>
      </c>
      <c r="H566" s="124"/>
      <c r="I566" s="128" t="s">
        <v>2517</v>
      </c>
      <c r="J566" s="124"/>
      <c r="K566" s="124"/>
      <c r="L566" s="124"/>
      <c r="M566" s="124"/>
      <c r="N566" s="207">
        <v>16500</v>
      </c>
      <c r="O566" s="207">
        <v>0</v>
      </c>
      <c r="P566" s="124" t="s">
        <v>1312</v>
      </c>
    </row>
    <row r="567" spans="1:16" ht="63.75" hidden="1">
      <c r="A567" s="256" t="s">
        <v>622</v>
      </c>
      <c r="B567" s="124"/>
      <c r="C567" s="125" t="s">
        <v>715</v>
      </c>
      <c r="D567" s="119">
        <v>43126</v>
      </c>
      <c r="E567" s="120" t="s">
        <v>1704</v>
      </c>
      <c r="F567" s="120" t="s">
        <v>1313</v>
      </c>
      <c r="G567" s="120">
        <v>16436853</v>
      </c>
      <c r="H567" s="124"/>
      <c r="I567" s="128" t="s">
        <v>2518</v>
      </c>
      <c r="J567" s="124"/>
      <c r="K567" s="124"/>
      <c r="L567" s="124"/>
      <c r="M567" s="124"/>
      <c r="N567" s="207">
        <v>3150</v>
      </c>
      <c r="O567" s="207">
        <v>0</v>
      </c>
      <c r="P567" s="124" t="s">
        <v>1312</v>
      </c>
    </row>
    <row r="568" spans="1:16" ht="63.75" hidden="1">
      <c r="A568" s="256" t="s">
        <v>622</v>
      </c>
      <c r="B568" s="124"/>
      <c r="C568" s="125" t="s">
        <v>715</v>
      </c>
      <c r="D568" s="119">
        <v>43126</v>
      </c>
      <c r="E568" s="120" t="s">
        <v>1705</v>
      </c>
      <c r="F568" s="120" t="s">
        <v>1313</v>
      </c>
      <c r="G568" s="120">
        <v>16436851</v>
      </c>
      <c r="H568" s="124"/>
      <c r="I568" s="128" t="s">
        <v>2519</v>
      </c>
      <c r="J568" s="124"/>
      <c r="K568" s="124"/>
      <c r="L568" s="124"/>
      <c r="M568" s="124"/>
      <c r="N568" s="207">
        <v>17550</v>
      </c>
      <c r="O568" s="207">
        <v>0</v>
      </c>
      <c r="P568" s="124" t="s">
        <v>1312</v>
      </c>
    </row>
    <row r="569" spans="1:16" ht="63.75" hidden="1">
      <c r="A569" s="256" t="s">
        <v>622</v>
      </c>
      <c r="B569" s="124"/>
      <c r="C569" s="125" t="s">
        <v>715</v>
      </c>
      <c r="D569" s="119">
        <v>43126</v>
      </c>
      <c r="E569" s="120" t="s">
        <v>1706</v>
      </c>
      <c r="F569" s="120" t="s">
        <v>1313</v>
      </c>
      <c r="G569" s="120">
        <v>16436789</v>
      </c>
      <c r="H569" s="124"/>
      <c r="I569" s="128" t="s">
        <v>2520</v>
      </c>
      <c r="J569" s="124"/>
      <c r="K569" s="124"/>
      <c r="L569" s="124"/>
      <c r="M569" s="124"/>
      <c r="N569" s="207">
        <v>13675.5</v>
      </c>
      <c r="O569" s="207">
        <v>0</v>
      </c>
      <c r="P569" s="124" t="s">
        <v>1312</v>
      </c>
    </row>
    <row r="570" spans="1:16" ht="63.75" hidden="1">
      <c r="A570" s="256" t="s">
        <v>622</v>
      </c>
      <c r="B570" s="124"/>
      <c r="C570" s="125" t="s">
        <v>715</v>
      </c>
      <c r="D570" s="119">
        <v>43126</v>
      </c>
      <c r="E570" s="120" t="s">
        <v>1707</v>
      </c>
      <c r="F570" s="120" t="s">
        <v>1313</v>
      </c>
      <c r="G570" s="120">
        <v>16436788</v>
      </c>
      <c r="H570" s="124"/>
      <c r="I570" s="128" t="s">
        <v>2521</v>
      </c>
      <c r="J570" s="124"/>
      <c r="K570" s="124"/>
      <c r="L570" s="124"/>
      <c r="M570" s="124"/>
      <c r="N570" s="207">
        <v>15750</v>
      </c>
      <c r="O570" s="207">
        <v>0</v>
      </c>
      <c r="P570" s="124" t="s">
        <v>1312</v>
      </c>
    </row>
    <row r="571" spans="1:16" ht="63.75" hidden="1">
      <c r="A571" s="256" t="s">
        <v>622</v>
      </c>
      <c r="B571" s="124"/>
      <c r="C571" s="125" t="s">
        <v>715</v>
      </c>
      <c r="D571" s="119">
        <v>43126</v>
      </c>
      <c r="E571" s="120" t="s">
        <v>1708</v>
      </c>
      <c r="F571" s="120" t="s">
        <v>1313</v>
      </c>
      <c r="G571" s="120">
        <v>16436786</v>
      </c>
      <c r="H571" s="124"/>
      <c r="I571" s="128" t="s">
        <v>2522</v>
      </c>
      <c r="J571" s="124"/>
      <c r="K571" s="124"/>
      <c r="L571" s="124"/>
      <c r="M571" s="124"/>
      <c r="N571" s="207">
        <v>19589</v>
      </c>
      <c r="O571" s="207">
        <v>0</v>
      </c>
      <c r="P571" s="124" t="s">
        <v>1312</v>
      </c>
    </row>
    <row r="572" spans="1:16" ht="63.75" hidden="1">
      <c r="A572" s="256" t="s">
        <v>622</v>
      </c>
      <c r="B572" s="124"/>
      <c r="C572" s="125" t="s">
        <v>715</v>
      </c>
      <c r="D572" s="119">
        <v>43126</v>
      </c>
      <c r="E572" s="120" t="s">
        <v>1709</v>
      </c>
      <c r="F572" s="120" t="s">
        <v>1313</v>
      </c>
      <c r="G572" s="120">
        <v>16436783</v>
      </c>
      <c r="H572" s="124"/>
      <c r="I572" s="128" t="s">
        <v>2523</v>
      </c>
      <c r="J572" s="124"/>
      <c r="K572" s="124"/>
      <c r="L572" s="124"/>
      <c r="M572" s="124"/>
      <c r="N572" s="207">
        <v>7650</v>
      </c>
      <c r="O572" s="207">
        <v>0</v>
      </c>
      <c r="P572" s="124" t="s">
        <v>1312</v>
      </c>
    </row>
    <row r="573" spans="1:16" ht="63.75" hidden="1">
      <c r="A573" s="256" t="s">
        <v>622</v>
      </c>
      <c r="B573" s="124"/>
      <c r="C573" s="125" t="s">
        <v>715</v>
      </c>
      <c r="D573" s="119">
        <v>43126</v>
      </c>
      <c r="E573" s="120" t="s">
        <v>1710</v>
      </c>
      <c r="F573" s="120" t="s">
        <v>1313</v>
      </c>
      <c r="G573" s="120">
        <v>16436750</v>
      </c>
      <c r="H573" s="124"/>
      <c r="I573" s="128" t="s">
        <v>2524</v>
      </c>
      <c r="J573" s="124"/>
      <c r="K573" s="124"/>
      <c r="L573" s="124"/>
      <c r="M573" s="124"/>
      <c r="N573" s="207">
        <v>4435</v>
      </c>
      <c r="O573" s="207">
        <v>0</v>
      </c>
      <c r="P573" s="124" t="s">
        <v>1312</v>
      </c>
    </row>
    <row r="574" spans="1:16" ht="63.75" hidden="1">
      <c r="A574" s="256">
        <v>513</v>
      </c>
      <c r="B574" s="124"/>
      <c r="C574" s="125" t="s">
        <v>201</v>
      </c>
      <c r="D574" s="119">
        <v>43126</v>
      </c>
      <c r="E574" s="120" t="s">
        <v>1711</v>
      </c>
      <c r="F574" s="120" t="s">
        <v>15</v>
      </c>
      <c r="G574" s="120">
        <v>650809</v>
      </c>
      <c r="H574" s="124"/>
      <c r="I574" s="128" t="s">
        <v>2525</v>
      </c>
      <c r="J574" s="124"/>
      <c r="K574" s="124"/>
      <c r="L574" s="124"/>
      <c r="M574" s="124"/>
      <c r="N574" s="207">
        <v>50</v>
      </c>
      <c r="O574" s="207">
        <v>0</v>
      </c>
      <c r="P574" s="124" t="s">
        <v>1312</v>
      </c>
    </row>
    <row r="575" spans="1:16" ht="63.75" hidden="1">
      <c r="A575" s="256" t="s">
        <v>622</v>
      </c>
      <c r="B575" s="124"/>
      <c r="C575" s="125" t="s">
        <v>715</v>
      </c>
      <c r="D575" s="119">
        <v>43126</v>
      </c>
      <c r="E575" s="120" t="s">
        <v>1712</v>
      </c>
      <c r="F575" s="120" t="s">
        <v>1313</v>
      </c>
      <c r="G575" s="120">
        <v>16436784</v>
      </c>
      <c r="H575" s="124"/>
      <c r="I575" s="128" t="s">
        <v>2526</v>
      </c>
      <c r="J575" s="124"/>
      <c r="K575" s="124"/>
      <c r="L575" s="124"/>
      <c r="M575" s="124"/>
      <c r="N575" s="207">
        <v>16263</v>
      </c>
      <c r="O575" s="207">
        <v>0</v>
      </c>
      <c r="P575" s="124" t="s">
        <v>1312</v>
      </c>
    </row>
    <row r="576" spans="1:16" ht="63.75" hidden="1">
      <c r="A576" s="256" t="s">
        <v>622</v>
      </c>
      <c r="B576" s="124"/>
      <c r="C576" s="125" t="s">
        <v>715</v>
      </c>
      <c r="D576" s="119">
        <v>43126</v>
      </c>
      <c r="E576" s="120" t="s">
        <v>1713</v>
      </c>
      <c r="F576" s="120" t="s">
        <v>1313</v>
      </c>
      <c r="G576" s="120">
        <v>16436782</v>
      </c>
      <c r="H576" s="124"/>
      <c r="I576" s="128" t="s">
        <v>2527</v>
      </c>
      <c r="J576" s="124"/>
      <c r="K576" s="124"/>
      <c r="L576" s="124"/>
      <c r="M576" s="124"/>
      <c r="N576" s="207">
        <v>3000</v>
      </c>
      <c r="O576" s="207">
        <v>0</v>
      </c>
      <c r="P576" s="124" t="s">
        <v>1312</v>
      </c>
    </row>
    <row r="577" spans="1:16" ht="76.5" hidden="1">
      <c r="A577" s="256" t="s">
        <v>622</v>
      </c>
      <c r="B577" s="124"/>
      <c r="C577" s="125" t="s">
        <v>715</v>
      </c>
      <c r="D577" s="119">
        <v>43126</v>
      </c>
      <c r="E577" s="120" t="s">
        <v>1714</v>
      </c>
      <c r="F577" s="120" t="s">
        <v>1313</v>
      </c>
      <c r="G577" s="120">
        <v>16436752</v>
      </c>
      <c r="H577" s="124"/>
      <c r="I577" s="128" t="s">
        <v>2528</v>
      </c>
      <c r="J577" s="124"/>
      <c r="K577" s="124"/>
      <c r="L577" s="124"/>
      <c r="M577" s="124"/>
      <c r="N577" s="207">
        <v>12000</v>
      </c>
      <c r="O577" s="207">
        <v>0</v>
      </c>
      <c r="P577" s="124" t="s">
        <v>1312</v>
      </c>
    </row>
    <row r="578" spans="1:16" ht="63.75" hidden="1">
      <c r="A578" s="256" t="s">
        <v>622</v>
      </c>
      <c r="B578" s="124"/>
      <c r="C578" s="125" t="s">
        <v>715</v>
      </c>
      <c r="D578" s="119">
        <v>43126</v>
      </c>
      <c r="E578" s="120" t="s">
        <v>1715</v>
      </c>
      <c r="F578" s="120" t="s">
        <v>1313</v>
      </c>
      <c r="G578" s="120">
        <v>16436751</v>
      </c>
      <c r="H578" s="124"/>
      <c r="I578" s="128" t="s">
        <v>2529</v>
      </c>
      <c r="J578" s="124"/>
      <c r="K578" s="124"/>
      <c r="L578" s="124"/>
      <c r="M578" s="124"/>
      <c r="N578" s="207">
        <v>15000</v>
      </c>
      <c r="O578" s="207">
        <v>0</v>
      </c>
      <c r="P578" s="124" t="s">
        <v>1312</v>
      </c>
    </row>
    <row r="579" spans="1:16" ht="63.75" hidden="1">
      <c r="A579" s="256" t="s">
        <v>622</v>
      </c>
      <c r="B579" s="124"/>
      <c r="C579" s="125" t="s">
        <v>715</v>
      </c>
      <c r="D579" s="119">
        <v>43126</v>
      </c>
      <c r="E579" s="120" t="s">
        <v>1716</v>
      </c>
      <c r="F579" s="120" t="s">
        <v>1313</v>
      </c>
      <c r="G579" s="120">
        <v>16436745</v>
      </c>
      <c r="H579" s="124"/>
      <c r="I579" s="128" t="s">
        <v>2530</v>
      </c>
      <c r="J579" s="124"/>
      <c r="K579" s="124"/>
      <c r="L579" s="124"/>
      <c r="M579" s="124"/>
      <c r="N579" s="207">
        <v>10500</v>
      </c>
      <c r="O579" s="207">
        <v>0</v>
      </c>
      <c r="P579" s="124" t="s">
        <v>1312</v>
      </c>
    </row>
    <row r="580" spans="1:16" ht="63.75" hidden="1">
      <c r="A580" s="256" t="s">
        <v>622</v>
      </c>
      <c r="B580" s="124"/>
      <c r="C580" s="125" t="s">
        <v>715</v>
      </c>
      <c r="D580" s="119">
        <v>43126</v>
      </c>
      <c r="E580" s="120" t="s">
        <v>1717</v>
      </c>
      <c r="F580" s="120" t="s">
        <v>1313</v>
      </c>
      <c r="G580" s="120">
        <v>16436741</v>
      </c>
      <c r="H580" s="124"/>
      <c r="I580" s="128" t="s">
        <v>2531</v>
      </c>
      <c r="J580" s="124"/>
      <c r="K580" s="124"/>
      <c r="L580" s="124"/>
      <c r="M580" s="124"/>
      <c r="N580" s="207">
        <v>13950</v>
      </c>
      <c r="O580" s="207">
        <v>0</v>
      </c>
      <c r="P580" s="124" t="s">
        <v>1312</v>
      </c>
    </row>
    <row r="581" spans="1:16" ht="63.75" hidden="1">
      <c r="A581" s="256" t="s">
        <v>622</v>
      </c>
      <c r="B581" s="124"/>
      <c r="C581" s="125" t="s">
        <v>715</v>
      </c>
      <c r="D581" s="119">
        <v>43126</v>
      </c>
      <c r="E581" s="120" t="s">
        <v>1718</v>
      </c>
      <c r="F581" s="120" t="s">
        <v>1313</v>
      </c>
      <c r="G581" s="120">
        <v>16436740</v>
      </c>
      <c r="H581" s="124"/>
      <c r="I581" s="128" t="s">
        <v>2532</v>
      </c>
      <c r="J581" s="124"/>
      <c r="K581" s="124"/>
      <c r="L581" s="124"/>
      <c r="M581" s="124"/>
      <c r="N581" s="207">
        <v>12600</v>
      </c>
      <c r="O581" s="207">
        <v>0</v>
      </c>
      <c r="P581" s="124" t="s">
        <v>1312</v>
      </c>
    </row>
    <row r="582" spans="1:16" ht="63.75" hidden="1">
      <c r="A582" s="256" t="s">
        <v>622</v>
      </c>
      <c r="B582" s="124"/>
      <c r="C582" s="125" t="s">
        <v>715</v>
      </c>
      <c r="D582" s="119">
        <v>43126</v>
      </c>
      <c r="E582" s="120" t="s">
        <v>1719</v>
      </c>
      <c r="F582" s="120" t="s">
        <v>1313</v>
      </c>
      <c r="G582" s="120">
        <v>16436738</v>
      </c>
      <c r="H582" s="124"/>
      <c r="I582" s="128" t="s">
        <v>2533</v>
      </c>
      <c r="J582" s="124"/>
      <c r="K582" s="124"/>
      <c r="L582" s="124"/>
      <c r="M582" s="124"/>
      <c r="N582" s="207">
        <v>11250</v>
      </c>
      <c r="O582" s="207">
        <v>0</v>
      </c>
      <c r="P582" s="124" t="s">
        <v>1312</v>
      </c>
    </row>
    <row r="583" spans="1:16" ht="63.75" hidden="1">
      <c r="A583" s="256" t="s">
        <v>622</v>
      </c>
      <c r="B583" s="124"/>
      <c r="C583" s="125" t="s">
        <v>715</v>
      </c>
      <c r="D583" s="119">
        <v>43126</v>
      </c>
      <c r="E583" s="120" t="s">
        <v>1720</v>
      </c>
      <c r="F583" s="120" t="s">
        <v>1313</v>
      </c>
      <c r="G583" s="120">
        <v>16436724</v>
      </c>
      <c r="H583" s="124"/>
      <c r="I583" s="128" t="s">
        <v>2534</v>
      </c>
      <c r="J583" s="124"/>
      <c r="K583" s="124"/>
      <c r="L583" s="124"/>
      <c r="M583" s="124"/>
      <c r="N583" s="207">
        <v>11250</v>
      </c>
      <c r="O583" s="207">
        <v>0</v>
      </c>
      <c r="P583" s="124" t="s">
        <v>1312</v>
      </c>
    </row>
    <row r="584" spans="1:16" ht="63.75" hidden="1">
      <c r="A584" s="256" t="s">
        <v>622</v>
      </c>
      <c r="B584" s="124"/>
      <c r="C584" s="125" t="s">
        <v>715</v>
      </c>
      <c r="D584" s="119">
        <v>43126</v>
      </c>
      <c r="E584" s="120" t="s">
        <v>1721</v>
      </c>
      <c r="F584" s="120" t="s">
        <v>1313</v>
      </c>
      <c r="G584" s="120">
        <v>16436722</v>
      </c>
      <c r="H584" s="124"/>
      <c r="I584" s="128" t="s">
        <v>2535</v>
      </c>
      <c r="J584" s="124"/>
      <c r="K584" s="124"/>
      <c r="L584" s="124"/>
      <c r="M584" s="124"/>
      <c r="N584" s="207">
        <v>6750</v>
      </c>
      <c r="O584" s="207">
        <v>0</v>
      </c>
      <c r="P584" s="124" t="s">
        <v>1312</v>
      </c>
    </row>
    <row r="585" spans="1:16" ht="63.75" hidden="1">
      <c r="A585" s="256" t="s">
        <v>622</v>
      </c>
      <c r="B585" s="124"/>
      <c r="C585" s="125" t="s">
        <v>715</v>
      </c>
      <c r="D585" s="119">
        <v>43126</v>
      </c>
      <c r="E585" s="120" t="s">
        <v>1722</v>
      </c>
      <c r="F585" s="120" t="s">
        <v>1313</v>
      </c>
      <c r="G585" s="120">
        <v>16436690</v>
      </c>
      <c r="H585" s="124"/>
      <c r="I585" s="128" t="s">
        <v>2536</v>
      </c>
      <c r="J585" s="124"/>
      <c r="K585" s="124"/>
      <c r="L585" s="124"/>
      <c r="M585" s="124"/>
      <c r="N585" s="207">
        <v>24000</v>
      </c>
      <c r="O585" s="207">
        <v>0</v>
      </c>
      <c r="P585" s="124" t="s">
        <v>1312</v>
      </c>
    </row>
    <row r="586" spans="1:16" ht="63.75" hidden="1">
      <c r="A586" s="256" t="s">
        <v>622</v>
      </c>
      <c r="B586" s="124"/>
      <c r="C586" s="125" t="s">
        <v>715</v>
      </c>
      <c r="D586" s="119">
        <v>43126</v>
      </c>
      <c r="E586" s="120" t="s">
        <v>1723</v>
      </c>
      <c r="F586" s="120" t="s">
        <v>1313</v>
      </c>
      <c r="G586" s="120">
        <v>16436650</v>
      </c>
      <c r="H586" s="124"/>
      <c r="I586" s="128" t="s">
        <v>2537</v>
      </c>
      <c r="J586" s="124"/>
      <c r="K586" s="124"/>
      <c r="L586" s="124"/>
      <c r="M586" s="124"/>
      <c r="N586" s="207">
        <v>13500</v>
      </c>
      <c r="O586" s="207">
        <v>0</v>
      </c>
      <c r="P586" s="124" t="s">
        <v>1312</v>
      </c>
    </row>
    <row r="587" spans="1:16" ht="63.75" hidden="1">
      <c r="A587" s="256" t="s">
        <v>622</v>
      </c>
      <c r="B587" s="124"/>
      <c r="C587" s="125" t="s">
        <v>715</v>
      </c>
      <c r="D587" s="119">
        <v>43126</v>
      </c>
      <c r="E587" s="120" t="s">
        <v>1724</v>
      </c>
      <c r="F587" s="120" t="s">
        <v>1313</v>
      </c>
      <c r="G587" s="120">
        <v>16436506</v>
      </c>
      <c r="H587" s="124"/>
      <c r="I587" s="128" t="s">
        <v>2538</v>
      </c>
      <c r="J587" s="124"/>
      <c r="K587" s="124"/>
      <c r="L587" s="124"/>
      <c r="M587" s="124"/>
      <c r="N587" s="207">
        <v>10575</v>
      </c>
      <c r="O587" s="207">
        <v>0</v>
      </c>
      <c r="P587" s="124" t="s">
        <v>1312</v>
      </c>
    </row>
    <row r="588" spans="1:16" ht="63.75" hidden="1">
      <c r="A588" s="256" t="s">
        <v>622</v>
      </c>
      <c r="B588" s="124"/>
      <c r="C588" s="125" t="s">
        <v>715</v>
      </c>
      <c r="D588" s="119">
        <v>43126</v>
      </c>
      <c r="E588" s="120" t="s">
        <v>1725</v>
      </c>
      <c r="F588" s="120" t="s">
        <v>1313</v>
      </c>
      <c r="G588" s="120">
        <v>16423132</v>
      </c>
      <c r="H588" s="124"/>
      <c r="I588" s="128" t="s">
        <v>2539</v>
      </c>
      <c r="J588" s="124"/>
      <c r="K588" s="124"/>
      <c r="L588" s="124"/>
      <c r="M588" s="124"/>
      <c r="N588" s="207">
        <v>47679</v>
      </c>
      <c r="O588" s="207">
        <v>0</v>
      </c>
      <c r="P588" s="124" t="s">
        <v>1312</v>
      </c>
    </row>
    <row r="589" spans="1:16" ht="63.75" hidden="1">
      <c r="A589" s="256" t="s">
        <v>622</v>
      </c>
      <c r="B589" s="124"/>
      <c r="C589" s="125" t="s">
        <v>715</v>
      </c>
      <c r="D589" s="119">
        <v>43126</v>
      </c>
      <c r="E589" s="120" t="s">
        <v>1726</v>
      </c>
      <c r="F589" s="120" t="s">
        <v>1313</v>
      </c>
      <c r="G589" s="120">
        <v>16423130</v>
      </c>
      <c r="H589" s="124"/>
      <c r="I589" s="128" t="s">
        <v>2540</v>
      </c>
      <c r="J589" s="124"/>
      <c r="K589" s="124"/>
      <c r="L589" s="124"/>
      <c r="M589" s="124"/>
      <c r="N589" s="207">
        <v>3600</v>
      </c>
      <c r="O589" s="207">
        <v>0</v>
      </c>
      <c r="P589" s="124" t="s">
        <v>1312</v>
      </c>
    </row>
    <row r="590" spans="1:16" ht="63.75" hidden="1">
      <c r="A590" s="256" t="s">
        <v>622</v>
      </c>
      <c r="B590" s="124"/>
      <c r="C590" s="125" t="s">
        <v>715</v>
      </c>
      <c r="D590" s="119">
        <v>43126</v>
      </c>
      <c r="E590" s="120" t="s">
        <v>1727</v>
      </c>
      <c r="F590" s="120" t="s">
        <v>1313</v>
      </c>
      <c r="G590" s="120">
        <v>16423128</v>
      </c>
      <c r="H590" s="124"/>
      <c r="I590" s="128" t="s">
        <v>2541</v>
      </c>
      <c r="J590" s="124"/>
      <c r="K590" s="124"/>
      <c r="L590" s="124"/>
      <c r="M590" s="124"/>
      <c r="N590" s="207">
        <v>46500</v>
      </c>
      <c r="O590" s="207">
        <v>0</v>
      </c>
      <c r="P590" s="124" t="s">
        <v>1312</v>
      </c>
    </row>
    <row r="591" spans="1:16" ht="63.75" hidden="1">
      <c r="A591" s="256" t="s">
        <v>622</v>
      </c>
      <c r="B591" s="124"/>
      <c r="C591" s="125" t="s">
        <v>715</v>
      </c>
      <c r="D591" s="119">
        <v>43126</v>
      </c>
      <c r="E591" s="120" t="s">
        <v>1728</v>
      </c>
      <c r="F591" s="120" t="s">
        <v>1313</v>
      </c>
      <c r="G591" s="120">
        <v>16423125</v>
      </c>
      <c r="H591" s="124"/>
      <c r="I591" s="128" t="s">
        <v>2542</v>
      </c>
      <c r="J591" s="124"/>
      <c r="K591" s="124"/>
      <c r="L591" s="124"/>
      <c r="M591" s="124"/>
      <c r="N591" s="207">
        <v>14400</v>
      </c>
      <c r="O591" s="207">
        <v>0</v>
      </c>
      <c r="P591" s="124" t="s">
        <v>1312</v>
      </c>
    </row>
    <row r="592" spans="1:16" ht="63.75" hidden="1">
      <c r="A592" s="256" t="s">
        <v>622</v>
      </c>
      <c r="B592" s="124"/>
      <c r="C592" s="125" t="s">
        <v>715</v>
      </c>
      <c r="D592" s="119">
        <v>43126</v>
      </c>
      <c r="E592" s="120" t="s">
        <v>1729</v>
      </c>
      <c r="F592" s="120" t="s">
        <v>1313</v>
      </c>
      <c r="G592" s="120">
        <v>16423123</v>
      </c>
      <c r="H592" s="124"/>
      <c r="I592" s="128" t="s">
        <v>2543</v>
      </c>
      <c r="J592" s="124"/>
      <c r="K592" s="124"/>
      <c r="L592" s="124"/>
      <c r="M592" s="124"/>
      <c r="N592" s="207">
        <v>17550</v>
      </c>
      <c r="O592" s="207">
        <v>0</v>
      </c>
      <c r="P592" s="124" t="s">
        <v>1312</v>
      </c>
    </row>
    <row r="593" spans="1:16" ht="63.75" hidden="1">
      <c r="A593" s="256" t="s">
        <v>622</v>
      </c>
      <c r="B593" s="124"/>
      <c r="C593" s="125" t="s">
        <v>715</v>
      </c>
      <c r="D593" s="119">
        <v>43126</v>
      </c>
      <c r="E593" s="120" t="s">
        <v>1730</v>
      </c>
      <c r="F593" s="120" t="s">
        <v>1313</v>
      </c>
      <c r="G593" s="120">
        <v>16423122</v>
      </c>
      <c r="H593" s="124"/>
      <c r="I593" s="128" t="s">
        <v>2544</v>
      </c>
      <c r="J593" s="124"/>
      <c r="K593" s="124"/>
      <c r="L593" s="124"/>
      <c r="M593" s="124"/>
      <c r="N593" s="207">
        <v>64500</v>
      </c>
      <c r="O593" s="207">
        <v>0</v>
      </c>
      <c r="P593" s="124" t="s">
        <v>1312</v>
      </c>
    </row>
    <row r="594" spans="1:16" ht="63.75" hidden="1">
      <c r="A594" s="256" t="s">
        <v>622</v>
      </c>
      <c r="B594" s="124"/>
      <c r="C594" s="125" t="s">
        <v>715</v>
      </c>
      <c r="D594" s="119">
        <v>43126</v>
      </c>
      <c r="E594" s="120" t="s">
        <v>1731</v>
      </c>
      <c r="F594" s="120" t="s">
        <v>1313</v>
      </c>
      <c r="G594" s="120">
        <v>16423120</v>
      </c>
      <c r="H594" s="124"/>
      <c r="I594" s="128" t="s">
        <v>2545</v>
      </c>
      <c r="J594" s="124"/>
      <c r="K594" s="124"/>
      <c r="L594" s="124"/>
      <c r="M594" s="124"/>
      <c r="N594" s="207">
        <v>11250</v>
      </c>
      <c r="O594" s="207">
        <v>0</v>
      </c>
      <c r="P594" s="124" t="s">
        <v>1312</v>
      </c>
    </row>
    <row r="595" spans="1:16" ht="63.75" hidden="1">
      <c r="A595" s="256" t="s">
        <v>622</v>
      </c>
      <c r="B595" s="124"/>
      <c r="C595" s="125" t="s">
        <v>715</v>
      </c>
      <c r="D595" s="119">
        <v>43126</v>
      </c>
      <c r="E595" s="120" t="s">
        <v>1732</v>
      </c>
      <c r="F595" s="120" t="s">
        <v>1313</v>
      </c>
      <c r="G595" s="120">
        <v>16423117</v>
      </c>
      <c r="H595" s="124"/>
      <c r="I595" s="128" t="s">
        <v>2546</v>
      </c>
      <c r="J595" s="124"/>
      <c r="K595" s="124"/>
      <c r="L595" s="124"/>
      <c r="M595" s="124"/>
      <c r="N595" s="207">
        <v>14850</v>
      </c>
      <c r="O595" s="207">
        <v>0</v>
      </c>
      <c r="P595" s="124" t="s">
        <v>1312</v>
      </c>
    </row>
    <row r="596" spans="1:16" ht="63.75" hidden="1">
      <c r="A596" s="256" t="s">
        <v>622</v>
      </c>
      <c r="B596" s="124"/>
      <c r="C596" s="125" t="s">
        <v>715</v>
      </c>
      <c r="D596" s="119">
        <v>43126</v>
      </c>
      <c r="E596" s="120" t="s">
        <v>1733</v>
      </c>
      <c r="F596" s="120" t="s">
        <v>1313</v>
      </c>
      <c r="G596" s="120">
        <v>16423115</v>
      </c>
      <c r="H596" s="124"/>
      <c r="I596" s="128" t="s">
        <v>2547</v>
      </c>
      <c r="J596" s="124"/>
      <c r="K596" s="124"/>
      <c r="L596" s="124"/>
      <c r="M596" s="124"/>
      <c r="N596" s="207">
        <v>10500</v>
      </c>
      <c r="O596" s="207">
        <v>0</v>
      </c>
      <c r="P596" s="124" t="s">
        <v>1312</v>
      </c>
    </row>
    <row r="597" spans="1:16" ht="63.75" hidden="1">
      <c r="A597" s="256" t="s">
        <v>622</v>
      </c>
      <c r="B597" s="124"/>
      <c r="C597" s="125" t="s">
        <v>715</v>
      </c>
      <c r="D597" s="119">
        <v>43126</v>
      </c>
      <c r="E597" s="120" t="s">
        <v>1734</v>
      </c>
      <c r="F597" s="120" t="s">
        <v>1313</v>
      </c>
      <c r="G597" s="120">
        <v>16423112</v>
      </c>
      <c r="H597" s="124"/>
      <c r="I597" s="128" t="s">
        <v>2387</v>
      </c>
      <c r="J597" s="124"/>
      <c r="K597" s="124"/>
      <c r="L597" s="124"/>
      <c r="M597" s="124"/>
      <c r="N597" s="207">
        <v>19589</v>
      </c>
      <c r="O597" s="207">
        <v>0</v>
      </c>
      <c r="P597" s="124" t="s">
        <v>1312</v>
      </c>
    </row>
    <row r="598" spans="1:16" ht="63.75" hidden="1">
      <c r="A598" s="256" t="s">
        <v>622</v>
      </c>
      <c r="B598" s="124"/>
      <c r="C598" s="125" t="s">
        <v>715</v>
      </c>
      <c r="D598" s="119">
        <v>43126</v>
      </c>
      <c r="E598" s="120" t="s">
        <v>1735</v>
      </c>
      <c r="F598" s="120" t="s">
        <v>1313</v>
      </c>
      <c r="G598" s="120">
        <v>16423110</v>
      </c>
      <c r="H598" s="124"/>
      <c r="I598" s="128" t="s">
        <v>2548</v>
      </c>
      <c r="J598" s="124"/>
      <c r="K598" s="124"/>
      <c r="L598" s="124"/>
      <c r="M598" s="124"/>
      <c r="N598" s="207">
        <v>10841.5</v>
      </c>
      <c r="O598" s="207">
        <v>0</v>
      </c>
      <c r="P598" s="124" t="s">
        <v>1312</v>
      </c>
    </row>
    <row r="599" spans="1:16" ht="63.75" hidden="1">
      <c r="A599" s="256" t="s">
        <v>622</v>
      </c>
      <c r="B599" s="124"/>
      <c r="C599" s="125" t="s">
        <v>715</v>
      </c>
      <c r="D599" s="119">
        <v>43126</v>
      </c>
      <c r="E599" s="120" t="s">
        <v>1736</v>
      </c>
      <c r="F599" s="120" t="s">
        <v>1313</v>
      </c>
      <c r="G599" s="120">
        <v>16423109</v>
      </c>
      <c r="H599" s="124"/>
      <c r="I599" s="128" t="s">
        <v>2549</v>
      </c>
      <c r="J599" s="124"/>
      <c r="K599" s="124"/>
      <c r="L599" s="124"/>
      <c r="M599" s="124"/>
      <c r="N599" s="207">
        <v>13050</v>
      </c>
      <c r="O599" s="207">
        <v>0</v>
      </c>
      <c r="P599" s="124" t="s">
        <v>1312</v>
      </c>
    </row>
    <row r="600" spans="1:16" ht="63.75" hidden="1">
      <c r="A600" s="256" t="s">
        <v>622</v>
      </c>
      <c r="B600" s="124"/>
      <c r="C600" s="125" t="s">
        <v>715</v>
      </c>
      <c r="D600" s="119">
        <v>43126</v>
      </c>
      <c r="E600" s="120" t="s">
        <v>1737</v>
      </c>
      <c r="F600" s="120" t="s">
        <v>1313</v>
      </c>
      <c r="G600" s="120">
        <v>16423106</v>
      </c>
      <c r="H600" s="124"/>
      <c r="I600" s="128" t="s">
        <v>2550</v>
      </c>
      <c r="J600" s="124"/>
      <c r="K600" s="124"/>
      <c r="L600" s="124"/>
      <c r="M600" s="124"/>
      <c r="N600" s="207">
        <v>23285</v>
      </c>
      <c r="O600" s="207">
        <v>0</v>
      </c>
      <c r="P600" s="124" t="s">
        <v>1312</v>
      </c>
    </row>
    <row r="601" spans="1:16" ht="63.75" hidden="1">
      <c r="A601" s="256" t="s">
        <v>622</v>
      </c>
      <c r="B601" s="124"/>
      <c r="C601" s="125" t="s">
        <v>715</v>
      </c>
      <c r="D601" s="119">
        <v>43126</v>
      </c>
      <c r="E601" s="120" t="s">
        <v>1738</v>
      </c>
      <c r="F601" s="120" t="s">
        <v>1313</v>
      </c>
      <c r="G601" s="120">
        <v>16423104</v>
      </c>
      <c r="H601" s="124"/>
      <c r="I601" s="128" t="s">
        <v>2551</v>
      </c>
      <c r="J601" s="124"/>
      <c r="K601" s="124"/>
      <c r="L601" s="124"/>
      <c r="M601" s="124"/>
      <c r="N601" s="207">
        <v>17495</v>
      </c>
      <c r="O601" s="207">
        <v>0</v>
      </c>
      <c r="P601" s="124" t="s">
        <v>1312</v>
      </c>
    </row>
    <row r="602" spans="1:16" ht="63.75" hidden="1">
      <c r="A602" s="256" t="s">
        <v>622</v>
      </c>
      <c r="B602" s="124"/>
      <c r="C602" s="125" t="s">
        <v>715</v>
      </c>
      <c r="D602" s="119">
        <v>43126</v>
      </c>
      <c r="E602" s="120" t="s">
        <v>1739</v>
      </c>
      <c r="F602" s="120" t="s">
        <v>1313</v>
      </c>
      <c r="G602" s="120">
        <v>16423090</v>
      </c>
      <c r="H602" s="124"/>
      <c r="I602" s="128" t="s">
        <v>2552</v>
      </c>
      <c r="J602" s="124"/>
      <c r="K602" s="124"/>
      <c r="L602" s="124"/>
      <c r="M602" s="124"/>
      <c r="N602" s="207">
        <v>21600</v>
      </c>
      <c r="O602" s="207">
        <v>0</v>
      </c>
      <c r="P602" s="124" t="s">
        <v>1312</v>
      </c>
    </row>
    <row r="603" spans="1:16" ht="63.75" hidden="1">
      <c r="A603" s="256" t="s">
        <v>622</v>
      </c>
      <c r="B603" s="124"/>
      <c r="C603" s="125" t="s">
        <v>715</v>
      </c>
      <c r="D603" s="119">
        <v>43126</v>
      </c>
      <c r="E603" s="120" t="s">
        <v>1740</v>
      </c>
      <c r="F603" s="120" t="s">
        <v>1313</v>
      </c>
      <c r="G603" s="120">
        <v>16423085</v>
      </c>
      <c r="H603" s="124"/>
      <c r="I603" s="128" t="s">
        <v>2553</v>
      </c>
      <c r="J603" s="124"/>
      <c r="K603" s="124"/>
      <c r="L603" s="124"/>
      <c r="M603" s="124"/>
      <c r="N603" s="207">
        <v>32402</v>
      </c>
      <c r="O603" s="207">
        <v>0</v>
      </c>
      <c r="P603" s="124" t="s">
        <v>1312</v>
      </c>
    </row>
    <row r="604" spans="1:16" ht="63.75" hidden="1">
      <c r="A604" s="256" t="s">
        <v>622</v>
      </c>
      <c r="B604" s="124"/>
      <c r="C604" s="125" t="s">
        <v>715</v>
      </c>
      <c r="D604" s="119">
        <v>43126</v>
      </c>
      <c r="E604" s="120" t="s">
        <v>1741</v>
      </c>
      <c r="F604" s="120" t="s">
        <v>1313</v>
      </c>
      <c r="G604" s="120">
        <v>16423081</v>
      </c>
      <c r="H604" s="124"/>
      <c r="I604" s="128" t="s">
        <v>2554</v>
      </c>
      <c r="J604" s="124"/>
      <c r="K604" s="124"/>
      <c r="L604" s="124"/>
      <c r="M604" s="124"/>
      <c r="N604" s="207">
        <v>61601</v>
      </c>
      <c r="O604" s="207">
        <v>0</v>
      </c>
      <c r="P604" s="124" t="s">
        <v>1312</v>
      </c>
    </row>
    <row r="605" spans="1:16" ht="63.75" hidden="1">
      <c r="A605" s="256" t="s">
        <v>622</v>
      </c>
      <c r="B605" s="124"/>
      <c r="C605" s="125" t="s">
        <v>715</v>
      </c>
      <c r="D605" s="119">
        <v>43126</v>
      </c>
      <c r="E605" s="120" t="s">
        <v>1742</v>
      </c>
      <c r="F605" s="120" t="s">
        <v>1313</v>
      </c>
      <c r="G605" s="120">
        <v>16407155</v>
      </c>
      <c r="H605" s="124"/>
      <c r="I605" s="128" t="s">
        <v>2555</v>
      </c>
      <c r="J605" s="124"/>
      <c r="K605" s="124"/>
      <c r="L605" s="124"/>
      <c r="M605" s="124"/>
      <c r="N605" s="207">
        <v>113099</v>
      </c>
      <c r="O605" s="207">
        <v>0</v>
      </c>
      <c r="P605" s="124" t="s">
        <v>1312</v>
      </c>
    </row>
    <row r="606" spans="1:16" ht="63.75" hidden="1">
      <c r="A606" s="256" t="s">
        <v>622</v>
      </c>
      <c r="B606" s="124"/>
      <c r="C606" s="125" t="s">
        <v>715</v>
      </c>
      <c r="D606" s="119">
        <v>43126</v>
      </c>
      <c r="E606" s="120" t="s">
        <v>1743</v>
      </c>
      <c r="F606" s="120" t="s">
        <v>1313</v>
      </c>
      <c r="G606" s="120">
        <v>16423088</v>
      </c>
      <c r="H606" s="124"/>
      <c r="I606" s="128" t="s">
        <v>2556</v>
      </c>
      <c r="J606" s="124"/>
      <c r="K606" s="124"/>
      <c r="L606" s="124"/>
      <c r="M606" s="124"/>
      <c r="N606" s="207">
        <v>22915.5</v>
      </c>
      <c r="O606" s="207">
        <v>0</v>
      </c>
      <c r="P606" s="124" t="s">
        <v>1312</v>
      </c>
    </row>
    <row r="607" spans="1:16" ht="63.75" hidden="1">
      <c r="A607" s="256" t="s">
        <v>622</v>
      </c>
      <c r="B607" s="124"/>
      <c r="C607" s="125" t="s">
        <v>715</v>
      </c>
      <c r="D607" s="119">
        <v>43126</v>
      </c>
      <c r="E607" s="120" t="s">
        <v>1744</v>
      </c>
      <c r="F607" s="120" t="s">
        <v>1313</v>
      </c>
      <c r="G607" s="120">
        <v>16423087</v>
      </c>
      <c r="H607" s="124"/>
      <c r="I607" s="128" t="s">
        <v>2557</v>
      </c>
      <c r="J607" s="124"/>
      <c r="K607" s="124"/>
      <c r="L607" s="124"/>
      <c r="M607" s="124"/>
      <c r="N607" s="207">
        <v>20205</v>
      </c>
      <c r="O607" s="207">
        <v>0</v>
      </c>
      <c r="P607" s="124" t="s">
        <v>1312</v>
      </c>
    </row>
    <row r="608" spans="1:16" ht="63.75" hidden="1">
      <c r="A608" s="256" t="s">
        <v>622</v>
      </c>
      <c r="B608" s="124"/>
      <c r="C608" s="125" t="s">
        <v>715</v>
      </c>
      <c r="D608" s="119">
        <v>43126</v>
      </c>
      <c r="E608" s="120" t="s">
        <v>1745</v>
      </c>
      <c r="F608" s="120" t="s">
        <v>1313</v>
      </c>
      <c r="G608" s="120">
        <v>16423084</v>
      </c>
      <c r="H608" s="124"/>
      <c r="I608" s="128" t="s">
        <v>2558</v>
      </c>
      <c r="J608" s="124"/>
      <c r="K608" s="124"/>
      <c r="L608" s="124"/>
      <c r="M608" s="124"/>
      <c r="N608" s="207">
        <v>13306</v>
      </c>
      <c r="O608" s="207">
        <v>0</v>
      </c>
      <c r="P608" s="124" t="s">
        <v>1312</v>
      </c>
    </row>
    <row r="609" spans="1:16" ht="63.75" hidden="1">
      <c r="A609" s="256" t="s">
        <v>622</v>
      </c>
      <c r="B609" s="124"/>
      <c r="C609" s="125" t="s">
        <v>715</v>
      </c>
      <c r="D609" s="119">
        <v>43126</v>
      </c>
      <c r="E609" s="120" t="s">
        <v>1746</v>
      </c>
      <c r="F609" s="120" t="s">
        <v>1313</v>
      </c>
      <c r="G609" s="120">
        <v>16423083</v>
      </c>
      <c r="H609" s="124"/>
      <c r="I609" s="128" t="s">
        <v>2559</v>
      </c>
      <c r="J609" s="124"/>
      <c r="K609" s="124"/>
      <c r="L609" s="124"/>
      <c r="M609" s="124"/>
      <c r="N609" s="207">
        <v>103859</v>
      </c>
      <c r="O609" s="207">
        <v>0</v>
      </c>
      <c r="P609" s="124" t="s">
        <v>1312</v>
      </c>
    </row>
    <row r="610" spans="1:16" ht="63.75" hidden="1">
      <c r="A610" s="256" t="s">
        <v>622</v>
      </c>
      <c r="B610" s="124"/>
      <c r="C610" s="125" t="s">
        <v>715</v>
      </c>
      <c r="D610" s="119">
        <v>43126</v>
      </c>
      <c r="E610" s="120" t="s">
        <v>1747</v>
      </c>
      <c r="F610" s="120" t="s">
        <v>1313</v>
      </c>
      <c r="G610" s="120">
        <v>16423079</v>
      </c>
      <c r="H610" s="124"/>
      <c r="I610" s="128" t="s">
        <v>2560</v>
      </c>
      <c r="J610" s="124"/>
      <c r="K610" s="124"/>
      <c r="L610" s="124"/>
      <c r="M610" s="124"/>
      <c r="N610" s="207">
        <v>10800</v>
      </c>
      <c r="O610" s="207">
        <v>0</v>
      </c>
      <c r="P610" s="124" t="s">
        <v>1312</v>
      </c>
    </row>
    <row r="611" spans="1:16" ht="63.75" hidden="1">
      <c r="A611" s="256" t="s">
        <v>622</v>
      </c>
      <c r="B611" s="124"/>
      <c r="C611" s="125" t="s">
        <v>715</v>
      </c>
      <c r="D611" s="119">
        <v>43126</v>
      </c>
      <c r="E611" s="120" t="s">
        <v>1748</v>
      </c>
      <c r="F611" s="120" t="s">
        <v>1313</v>
      </c>
      <c r="G611" s="120">
        <v>16423074</v>
      </c>
      <c r="H611" s="124"/>
      <c r="I611" s="128" t="s">
        <v>2561</v>
      </c>
      <c r="J611" s="124"/>
      <c r="K611" s="124"/>
      <c r="L611" s="124"/>
      <c r="M611" s="124"/>
      <c r="N611" s="207">
        <v>7392</v>
      </c>
      <c r="O611" s="207">
        <v>0</v>
      </c>
      <c r="P611" s="124" t="s">
        <v>1312</v>
      </c>
    </row>
    <row r="612" spans="1:16" ht="63.75" hidden="1">
      <c r="A612" s="256" t="s">
        <v>622</v>
      </c>
      <c r="B612" s="124"/>
      <c r="C612" s="125" t="s">
        <v>715</v>
      </c>
      <c r="D612" s="119">
        <v>43126</v>
      </c>
      <c r="E612" s="120" t="s">
        <v>1749</v>
      </c>
      <c r="F612" s="120" t="s">
        <v>1313</v>
      </c>
      <c r="G612" s="120">
        <v>16423071</v>
      </c>
      <c r="H612" s="124"/>
      <c r="I612" s="128" t="s">
        <v>2562</v>
      </c>
      <c r="J612" s="124"/>
      <c r="K612" s="124"/>
      <c r="L612" s="124"/>
      <c r="M612" s="124"/>
      <c r="N612" s="207">
        <v>5850</v>
      </c>
      <c r="O612" s="207">
        <v>0</v>
      </c>
      <c r="P612" s="124" t="s">
        <v>1312</v>
      </c>
    </row>
    <row r="613" spans="1:16" ht="63.75" hidden="1">
      <c r="A613" s="256" t="s">
        <v>622</v>
      </c>
      <c r="B613" s="124"/>
      <c r="C613" s="125" t="s">
        <v>715</v>
      </c>
      <c r="D613" s="119">
        <v>43126</v>
      </c>
      <c r="E613" s="120" t="s">
        <v>1750</v>
      </c>
      <c r="F613" s="120" t="s">
        <v>1313</v>
      </c>
      <c r="G613" s="120">
        <v>16423054</v>
      </c>
      <c r="H613" s="124"/>
      <c r="I613" s="128" t="s">
        <v>2563</v>
      </c>
      <c r="J613" s="124"/>
      <c r="K613" s="124"/>
      <c r="L613" s="124"/>
      <c r="M613" s="124"/>
      <c r="N613" s="207">
        <v>14400</v>
      </c>
      <c r="O613" s="207">
        <v>0</v>
      </c>
      <c r="P613" s="124" t="s">
        <v>1312</v>
      </c>
    </row>
    <row r="614" spans="1:16" ht="63.75" hidden="1">
      <c r="A614" s="256" t="s">
        <v>622</v>
      </c>
      <c r="B614" s="124"/>
      <c r="C614" s="125" t="s">
        <v>715</v>
      </c>
      <c r="D614" s="119">
        <v>43126</v>
      </c>
      <c r="E614" s="120" t="s">
        <v>1751</v>
      </c>
      <c r="F614" s="120" t="s">
        <v>1313</v>
      </c>
      <c r="G614" s="120">
        <v>16423052</v>
      </c>
      <c r="H614" s="124"/>
      <c r="I614" s="128" t="s">
        <v>2564</v>
      </c>
      <c r="J614" s="124"/>
      <c r="K614" s="124"/>
      <c r="L614" s="124"/>
      <c r="M614" s="124"/>
      <c r="N614" s="207">
        <v>16139.5</v>
      </c>
      <c r="O614" s="207">
        <v>0</v>
      </c>
      <c r="P614" s="124" t="s">
        <v>1312</v>
      </c>
    </row>
    <row r="615" spans="1:16" ht="63.75" hidden="1">
      <c r="A615" s="256" t="s">
        <v>622</v>
      </c>
      <c r="B615" s="124"/>
      <c r="C615" s="125" t="s">
        <v>715</v>
      </c>
      <c r="D615" s="119">
        <v>43126</v>
      </c>
      <c r="E615" s="120" t="s">
        <v>1752</v>
      </c>
      <c r="F615" s="120" t="s">
        <v>1313</v>
      </c>
      <c r="G615" s="120">
        <v>16423051</v>
      </c>
      <c r="H615" s="124"/>
      <c r="I615" s="128" t="s">
        <v>2565</v>
      </c>
      <c r="J615" s="124"/>
      <c r="K615" s="124"/>
      <c r="L615" s="124"/>
      <c r="M615" s="124"/>
      <c r="N615" s="207">
        <v>51498.5</v>
      </c>
      <c r="O615" s="207">
        <v>0</v>
      </c>
      <c r="P615" s="124" t="s">
        <v>1312</v>
      </c>
    </row>
    <row r="616" spans="1:16" ht="63.75" hidden="1">
      <c r="A616" s="256" t="s">
        <v>622</v>
      </c>
      <c r="B616" s="124"/>
      <c r="C616" s="125" t="s">
        <v>715</v>
      </c>
      <c r="D616" s="119">
        <v>43126</v>
      </c>
      <c r="E616" s="120" t="s">
        <v>1753</v>
      </c>
      <c r="F616" s="120" t="s">
        <v>1313</v>
      </c>
      <c r="G616" s="120">
        <v>16422976</v>
      </c>
      <c r="H616" s="124"/>
      <c r="I616" s="128" t="s">
        <v>2566</v>
      </c>
      <c r="J616" s="124"/>
      <c r="K616" s="124"/>
      <c r="L616" s="124"/>
      <c r="M616" s="124"/>
      <c r="N616" s="207">
        <v>16755.5</v>
      </c>
      <c r="O616" s="207">
        <v>0</v>
      </c>
      <c r="P616" s="124" t="s">
        <v>1312</v>
      </c>
    </row>
    <row r="617" spans="1:16" ht="63.75" hidden="1">
      <c r="A617" s="256" t="s">
        <v>622</v>
      </c>
      <c r="B617" s="124"/>
      <c r="C617" s="125" t="s">
        <v>715</v>
      </c>
      <c r="D617" s="119">
        <v>43126</v>
      </c>
      <c r="E617" s="120" t="s">
        <v>1754</v>
      </c>
      <c r="F617" s="120" t="s">
        <v>1313</v>
      </c>
      <c r="G617" s="120">
        <v>16422974</v>
      </c>
      <c r="H617" s="124"/>
      <c r="I617" s="128" t="s">
        <v>2567</v>
      </c>
      <c r="J617" s="124"/>
      <c r="K617" s="124"/>
      <c r="L617" s="124"/>
      <c r="M617" s="124"/>
      <c r="N617" s="207">
        <v>31047</v>
      </c>
      <c r="O617" s="207">
        <v>0</v>
      </c>
      <c r="P617" s="124" t="s">
        <v>1312</v>
      </c>
    </row>
    <row r="618" spans="1:16" ht="63.75" hidden="1">
      <c r="A618" s="256" t="s">
        <v>622</v>
      </c>
      <c r="B618" s="124"/>
      <c r="C618" s="125" t="s">
        <v>715</v>
      </c>
      <c r="D618" s="119">
        <v>43126</v>
      </c>
      <c r="E618" s="120" t="s">
        <v>1755</v>
      </c>
      <c r="F618" s="120" t="s">
        <v>1313</v>
      </c>
      <c r="G618" s="120">
        <v>16422778</v>
      </c>
      <c r="H618" s="124"/>
      <c r="I618" s="128" t="s">
        <v>2568</v>
      </c>
      <c r="J618" s="124"/>
      <c r="K618" s="124"/>
      <c r="L618" s="124"/>
      <c r="M618" s="124"/>
      <c r="N618" s="207">
        <v>13429</v>
      </c>
      <c r="O618" s="207">
        <v>0</v>
      </c>
      <c r="P618" s="124" t="s">
        <v>1312</v>
      </c>
    </row>
    <row r="619" spans="1:16" ht="63.75" hidden="1">
      <c r="A619" s="256" t="s">
        <v>622</v>
      </c>
      <c r="B619" s="124"/>
      <c r="C619" s="125" t="s">
        <v>715</v>
      </c>
      <c r="D619" s="119">
        <v>43126</v>
      </c>
      <c r="E619" s="120" t="s">
        <v>1756</v>
      </c>
      <c r="F619" s="120" t="s">
        <v>1313</v>
      </c>
      <c r="G619" s="120">
        <v>16422369</v>
      </c>
      <c r="H619" s="124"/>
      <c r="I619" s="128" t="s">
        <v>2569</v>
      </c>
      <c r="J619" s="124"/>
      <c r="K619" s="124"/>
      <c r="L619" s="124"/>
      <c r="M619" s="124"/>
      <c r="N619" s="207">
        <v>65543.5</v>
      </c>
      <c r="O619" s="207">
        <v>0</v>
      </c>
      <c r="P619" s="124" t="s">
        <v>1312</v>
      </c>
    </row>
    <row r="620" spans="1:16" ht="63.75" hidden="1">
      <c r="A620" s="256" t="s">
        <v>622</v>
      </c>
      <c r="B620" s="124"/>
      <c r="C620" s="125" t="s">
        <v>715</v>
      </c>
      <c r="D620" s="119">
        <v>43126</v>
      </c>
      <c r="E620" s="120" t="s">
        <v>1757</v>
      </c>
      <c r="F620" s="120" t="s">
        <v>1313</v>
      </c>
      <c r="G620" s="120">
        <v>16422366</v>
      </c>
      <c r="H620" s="124"/>
      <c r="I620" s="128" t="s">
        <v>2570</v>
      </c>
      <c r="J620" s="124"/>
      <c r="K620" s="124"/>
      <c r="L620" s="124"/>
      <c r="M620" s="124"/>
      <c r="N620" s="207">
        <v>341022</v>
      </c>
      <c r="O620" s="207">
        <v>0</v>
      </c>
      <c r="P620" s="124" t="s">
        <v>1312</v>
      </c>
    </row>
    <row r="621" spans="1:16" ht="63.75" hidden="1">
      <c r="A621" s="256" t="s">
        <v>622</v>
      </c>
      <c r="B621" s="124"/>
      <c r="C621" s="125" t="s">
        <v>715</v>
      </c>
      <c r="D621" s="119">
        <v>43126</v>
      </c>
      <c r="E621" s="120" t="s">
        <v>1758</v>
      </c>
      <c r="F621" s="120" t="s">
        <v>1313</v>
      </c>
      <c r="G621" s="120">
        <v>16422364</v>
      </c>
      <c r="H621" s="124"/>
      <c r="I621" s="128" t="s">
        <v>2571</v>
      </c>
      <c r="J621" s="124"/>
      <c r="K621" s="124"/>
      <c r="L621" s="124"/>
      <c r="M621" s="124"/>
      <c r="N621" s="207">
        <v>19500</v>
      </c>
      <c r="O621" s="207">
        <v>0</v>
      </c>
      <c r="P621" s="124" t="s">
        <v>1312</v>
      </c>
    </row>
    <row r="622" spans="1:16" ht="63.75" hidden="1">
      <c r="A622" s="256" t="s">
        <v>622</v>
      </c>
      <c r="B622" s="124"/>
      <c r="C622" s="125" t="s">
        <v>715</v>
      </c>
      <c r="D622" s="119">
        <v>43126</v>
      </c>
      <c r="E622" s="120" t="s">
        <v>1759</v>
      </c>
      <c r="F622" s="120" t="s">
        <v>1313</v>
      </c>
      <c r="G622" s="120">
        <v>16422358</v>
      </c>
      <c r="H622" s="124"/>
      <c r="I622" s="128" t="s">
        <v>2572</v>
      </c>
      <c r="J622" s="124"/>
      <c r="K622" s="124"/>
      <c r="L622" s="124"/>
      <c r="M622" s="124"/>
      <c r="N622" s="207">
        <v>1800</v>
      </c>
      <c r="O622" s="207">
        <v>0</v>
      </c>
      <c r="P622" s="124" t="s">
        <v>1312</v>
      </c>
    </row>
    <row r="623" spans="1:16" ht="63.75" hidden="1">
      <c r="A623" s="256" t="s">
        <v>622</v>
      </c>
      <c r="B623" s="124"/>
      <c r="C623" s="125" t="s">
        <v>715</v>
      </c>
      <c r="D623" s="119">
        <v>43126</v>
      </c>
      <c r="E623" s="120" t="s">
        <v>1760</v>
      </c>
      <c r="F623" s="120" t="s">
        <v>1313</v>
      </c>
      <c r="G623" s="120">
        <v>16422351</v>
      </c>
      <c r="H623" s="124"/>
      <c r="I623" s="128" t="s">
        <v>2573</v>
      </c>
      <c r="J623" s="124"/>
      <c r="K623" s="124"/>
      <c r="L623" s="124"/>
      <c r="M623" s="124"/>
      <c r="N623" s="207">
        <v>450</v>
      </c>
      <c r="O623" s="207">
        <v>0</v>
      </c>
      <c r="P623" s="124" t="s">
        <v>1312</v>
      </c>
    </row>
    <row r="624" spans="1:16" ht="63.75" hidden="1">
      <c r="A624" s="256" t="s">
        <v>622</v>
      </c>
      <c r="B624" s="124"/>
      <c r="C624" s="125" t="s">
        <v>715</v>
      </c>
      <c r="D624" s="119">
        <v>43126</v>
      </c>
      <c r="E624" s="120" t="s">
        <v>1761</v>
      </c>
      <c r="F624" s="120" t="s">
        <v>1313</v>
      </c>
      <c r="G624" s="120">
        <v>16422347</v>
      </c>
      <c r="H624" s="124"/>
      <c r="I624" s="128" t="s">
        <v>2574</v>
      </c>
      <c r="J624" s="124"/>
      <c r="K624" s="124"/>
      <c r="L624" s="124"/>
      <c r="M624" s="124"/>
      <c r="N624" s="207">
        <v>450</v>
      </c>
      <c r="O624" s="207">
        <v>0</v>
      </c>
      <c r="P624" s="124" t="s">
        <v>1312</v>
      </c>
    </row>
    <row r="625" spans="1:16" ht="63.75" hidden="1">
      <c r="A625" s="256" t="s">
        <v>622</v>
      </c>
      <c r="B625" s="124"/>
      <c r="C625" s="125" t="s">
        <v>715</v>
      </c>
      <c r="D625" s="119">
        <v>43126</v>
      </c>
      <c r="E625" s="120" t="s">
        <v>1762</v>
      </c>
      <c r="F625" s="120" t="s">
        <v>1313</v>
      </c>
      <c r="G625" s="120">
        <v>16422345</v>
      </c>
      <c r="H625" s="124"/>
      <c r="I625" s="128" t="s">
        <v>2575</v>
      </c>
      <c r="J625" s="124"/>
      <c r="K625" s="124"/>
      <c r="L625" s="124"/>
      <c r="M625" s="124"/>
      <c r="N625" s="207">
        <v>4050</v>
      </c>
      <c r="O625" s="207">
        <v>0</v>
      </c>
      <c r="P625" s="124" t="s">
        <v>1312</v>
      </c>
    </row>
    <row r="626" spans="1:16" ht="63.75" hidden="1">
      <c r="A626" s="256" t="s">
        <v>622</v>
      </c>
      <c r="B626" s="124"/>
      <c r="C626" s="125" t="s">
        <v>715</v>
      </c>
      <c r="D626" s="119">
        <v>43126</v>
      </c>
      <c r="E626" s="120" t="s">
        <v>1763</v>
      </c>
      <c r="F626" s="120" t="s">
        <v>1313</v>
      </c>
      <c r="G626" s="120">
        <v>16422344</v>
      </c>
      <c r="H626" s="124"/>
      <c r="I626" s="128" t="s">
        <v>2576</v>
      </c>
      <c r="J626" s="124"/>
      <c r="K626" s="124"/>
      <c r="L626" s="124"/>
      <c r="M626" s="124"/>
      <c r="N626" s="207">
        <v>2700</v>
      </c>
      <c r="O626" s="207">
        <v>0</v>
      </c>
      <c r="P626" s="124" t="s">
        <v>1312</v>
      </c>
    </row>
    <row r="627" spans="1:16" ht="63.75" hidden="1">
      <c r="A627" s="256" t="s">
        <v>622</v>
      </c>
      <c r="B627" s="124"/>
      <c r="C627" s="125" t="s">
        <v>715</v>
      </c>
      <c r="D627" s="119">
        <v>43126</v>
      </c>
      <c r="E627" s="120" t="s">
        <v>1764</v>
      </c>
      <c r="F627" s="120" t="s">
        <v>1313</v>
      </c>
      <c r="G627" s="120">
        <v>16421989</v>
      </c>
      <c r="H627" s="124"/>
      <c r="I627" s="128" t="s">
        <v>2577</v>
      </c>
      <c r="J627" s="124"/>
      <c r="K627" s="124"/>
      <c r="L627" s="124"/>
      <c r="M627" s="124"/>
      <c r="N627" s="207">
        <v>5667</v>
      </c>
      <c r="O627" s="207">
        <v>0</v>
      </c>
      <c r="P627" s="124" t="s">
        <v>1312</v>
      </c>
    </row>
    <row r="628" spans="1:16" ht="63.75" hidden="1">
      <c r="A628" s="256" t="s">
        <v>622</v>
      </c>
      <c r="B628" s="124"/>
      <c r="C628" s="125" t="s">
        <v>715</v>
      </c>
      <c r="D628" s="119">
        <v>43126</v>
      </c>
      <c r="E628" s="120" t="s">
        <v>1765</v>
      </c>
      <c r="F628" s="120" t="s">
        <v>1313</v>
      </c>
      <c r="G628" s="120">
        <v>16421985</v>
      </c>
      <c r="H628" s="124"/>
      <c r="I628" s="128" t="s">
        <v>2578</v>
      </c>
      <c r="J628" s="124"/>
      <c r="K628" s="124"/>
      <c r="L628" s="124"/>
      <c r="M628" s="124"/>
      <c r="N628" s="207">
        <v>4500</v>
      </c>
      <c r="O628" s="207">
        <v>0</v>
      </c>
      <c r="P628" s="124" t="s">
        <v>1312</v>
      </c>
    </row>
    <row r="629" spans="1:16" ht="63.75" hidden="1">
      <c r="A629" s="256" t="s">
        <v>622</v>
      </c>
      <c r="B629" s="124"/>
      <c r="C629" s="125" t="s">
        <v>715</v>
      </c>
      <c r="D629" s="119">
        <v>43126</v>
      </c>
      <c r="E629" s="120" t="s">
        <v>1766</v>
      </c>
      <c r="F629" s="120" t="s">
        <v>1313</v>
      </c>
      <c r="G629" s="120">
        <v>16421982</v>
      </c>
      <c r="H629" s="124"/>
      <c r="I629" s="128" t="s">
        <v>2579</v>
      </c>
      <c r="J629" s="124"/>
      <c r="K629" s="124"/>
      <c r="L629" s="124"/>
      <c r="M629" s="124"/>
      <c r="N629" s="207">
        <v>11700</v>
      </c>
      <c r="O629" s="207">
        <v>0</v>
      </c>
      <c r="P629" s="124" t="s">
        <v>1312</v>
      </c>
    </row>
    <row r="630" spans="1:16" ht="63.75" hidden="1">
      <c r="A630" s="256" t="s">
        <v>622</v>
      </c>
      <c r="B630" s="124"/>
      <c r="C630" s="125" t="s">
        <v>715</v>
      </c>
      <c r="D630" s="119">
        <v>43126</v>
      </c>
      <c r="E630" s="120" t="s">
        <v>1767</v>
      </c>
      <c r="F630" s="120" t="s">
        <v>1313</v>
      </c>
      <c r="G630" s="120">
        <v>16421980</v>
      </c>
      <c r="H630" s="124"/>
      <c r="I630" s="128" t="s">
        <v>2580</v>
      </c>
      <c r="J630" s="124"/>
      <c r="K630" s="124"/>
      <c r="L630" s="124"/>
      <c r="M630" s="124"/>
      <c r="N630" s="207">
        <v>7200</v>
      </c>
      <c r="O630" s="207">
        <v>0</v>
      </c>
      <c r="P630" s="124" t="s">
        <v>1312</v>
      </c>
    </row>
    <row r="631" spans="1:16" ht="63.75" hidden="1">
      <c r="A631" s="256" t="s">
        <v>622</v>
      </c>
      <c r="B631" s="124"/>
      <c r="C631" s="125" t="s">
        <v>715</v>
      </c>
      <c r="D631" s="119">
        <v>43126</v>
      </c>
      <c r="E631" s="120" t="s">
        <v>1768</v>
      </c>
      <c r="F631" s="120" t="s">
        <v>1313</v>
      </c>
      <c r="G631" s="120">
        <v>16421577</v>
      </c>
      <c r="H631" s="124"/>
      <c r="I631" s="128" t="s">
        <v>2581</v>
      </c>
      <c r="J631" s="124"/>
      <c r="K631" s="124"/>
      <c r="L631" s="124"/>
      <c r="M631" s="124"/>
      <c r="N631" s="207">
        <v>3000</v>
      </c>
      <c r="O631" s="207">
        <v>0</v>
      </c>
      <c r="P631" s="124" t="s">
        <v>1312</v>
      </c>
    </row>
    <row r="632" spans="1:16" ht="63.75" hidden="1">
      <c r="A632" s="256" t="s">
        <v>622</v>
      </c>
      <c r="B632" s="124"/>
      <c r="C632" s="125" t="s">
        <v>715</v>
      </c>
      <c r="D632" s="119">
        <v>43126</v>
      </c>
      <c r="E632" s="120" t="s">
        <v>1769</v>
      </c>
      <c r="F632" s="120" t="s">
        <v>1313</v>
      </c>
      <c r="G632" s="120">
        <v>16421492</v>
      </c>
      <c r="H632" s="124"/>
      <c r="I632" s="128" t="s">
        <v>2582</v>
      </c>
      <c r="J632" s="124"/>
      <c r="K632" s="124"/>
      <c r="L632" s="124"/>
      <c r="M632" s="124"/>
      <c r="N632" s="207">
        <v>42000</v>
      </c>
      <c r="O632" s="207">
        <v>0</v>
      </c>
      <c r="P632" s="124" t="s">
        <v>1312</v>
      </c>
    </row>
    <row r="633" spans="1:16" ht="63.75" hidden="1">
      <c r="A633" s="256" t="s">
        <v>622</v>
      </c>
      <c r="B633" s="124"/>
      <c r="C633" s="125" t="s">
        <v>715</v>
      </c>
      <c r="D633" s="119">
        <v>43126</v>
      </c>
      <c r="E633" s="120" t="s">
        <v>1770</v>
      </c>
      <c r="F633" s="120" t="s">
        <v>1313</v>
      </c>
      <c r="G633" s="120">
        <v>16421392</v>
      </c>
      <c r="H633" s="124"/>
      <c r="I633" s="128" t="s">
        <v>2583</v>
      </c>
      <c r="J633" s="124"/>
      <c r="K633" s="124"/>
      <c r="L633" s="124"/>
      <c r="M633" s="124"/>
      <c r="N633" s="207">
        <v>9000</v>
      </c>
      <c r="O633" s="207">
        <v>0</v>
      </c>
      <c r="P633" s="124" t="s">
        <v>1312</v>
      </c>
    </row>
    <row r="634" spans="1:16" ht="63.75">
      <c r="A634" s="256" t="s">
        <v>619</v>
      </c>
      <c r="B634" s="124"/>
      <c r="C634" s="125" t="s">
        <v>713</v>
      </c>
      <c r="D634" s="119">
        <v>43126</v>
      </c>
      <c r="E634" s="120" t="s">
        <v>2168</v>
      </c>
      <c r="F634" s="120" t="s">
        <v>3</v>
      </c>
      <c r="G634" s="120">
        <v>1591364</v>
      </c>
      <c r="H634" s="124"/>
      <c r="I634" s="128" t="s">
        <v>2838</v>
      </c>
      <c r="J634" s="124"/>
      <c r="K634" s="124"/>
      <c r="L634" s="124"/>
      <c r="M634" s="124"/>
      <c r="N634" s="207">
        <v>0</v>
      </c>
      <c r="O634" s="207">
        <v>437.78</v>
      </c>
      <c r="P634" s="124" t="s">
        <v>1312</v>
      </c>
    </row>
    <row r="635" spans="1:16" ht="51">
      <c r="A635" s="256">
        <v>224</v>
      </c>
      <c r="B635" s="124"/>
      <c r="C635" s="125" t="s">
        <v>120</v>
      </c>
      <c r="D635" s="119">
        <v>43126</v>
      </c>
      <c r="E635" s="120" t="s">
        <v>2169</v>
      </c>
      <c r="F635" s="120" t="s">
        <v>3</v>
      </c>
      <c r="G635" s="120">
        <v>1591426</v>
      </c>
      <c r="H635" s="124"/>
      <c r="I635" s="128" t="s">
        <v>2839</v>
      </c>
      <c r="J635" s="124"/>
      <c r="K635" s="124"/>
      <c r="L635" s="124"/>
      <c r="M635" s="124"/>
      <c r="N635" s="207">
        <v>0</v>
      </c>
      <c r="O635" s="207">
        <v>150</v>
      </c>
      <c r="P635" s="124" t="s">
        <v>1312</v>
      </c>
    </row>
    <row r="636" spans="1:16" ht="38.25">
      <c r="A636" s="256">
        <v>254</v>
      </c>
      <c r="B636" s="124"/>
      <c r="C636" s="125" t="s">
        <v>779</v>
      </c>
      <c r="D636" s="119">
        <v>43126</v>
      </c>
      <c r="E636" s="120" t="s">
        <v>2170</v>
      </c>
      <c r="F636" s="120" t="s">
        <v>3</v>
      </c>
      <c r="G636" s="120">
        <v>1591292</v>
      </c>
      <c r="H636" s="124"/>
      <c r="I636" s="128" t="s">
        <v>2840</v>
      </c>
      <c r="J636" s="124"/>
      <c r="K636" s="124"/>
      <c r="L636" s="124"/>
      <c r="M636" s="124"/>
      <c r="N636" s="207">
        <v>0</v>
      </c>
      <c r="O636" s="207">
        <v>25</v>
      </c>
      <c r="P636" s="124" t="s">
        <v>1312</v>
      </c>
    </row>
    <row r="637" spans="1:16" ht="38.25">
      <c r="A637" s="256">
        <v>254</v>
      </c>
      <c r="B637" s="124"/>
      <c r="C637" s="125" t="s">
        <v>779</v>
      </c>
      <c r="D637" s="119">
        <v>43126</v>
      </c>
      <c r="E637" s="120" t="s">
        <v>2171</v>
      </c>
      <c r="F637" s="120" t="s">
        <v>3</v>
      </c>
      <c r="G637" s="120">
        <v>1591299</v>
      </c>
      <c r="H637" s="124"/>
      <c r="I637" s="128" t="s">
        <v>2840</v>
      </c>
      <c r="J637" s="124"/>
      <c r="K637" s="124"/>
      <c r="L637" s="124"/>
      <c r="M637" s="124"/>
      <c r="N637" s="207">
        <v>0</v>
      </c>
      <c r="O637" s="207">
        <v>40</v>
      </c>
      <c r="P637" s="124" t="s">
        <v>1312</v>
      </c>
    </row>
    <row r="638" spans="1:16" ht="51">
      <c r="A638" s="256" t="s">
        <v>619</v>
      </c>
      <c r="B638" s="124"/>
      <c r="C638" s="125" t="s">
        <v>713</v>
      </c>
      <c r="D638" s="119">
        <v>43126</v>
      </c>
      <c r="E638" s="120" t="s">
        <v>2172</v>
      </c>
      <c r="F638" s="120" t="s">
        <v>3</v>
      </c>
      <c r="G638" s="120">
        <v>1591328</v>
      </c>
      <c r="H638" s="124"/>
      <c r="I638" s="128" t="s">
        <v>2841</v>
      </c>
      <c r="J638" s="124"/>
      <c r="K638" s="124"/>
      <c r="L638" s="124"/>
      <c r="M638" s="124"/>
      <c r="N638" s="207">
        <v>0</v>
      </c>
      <c r="O638" s="207">
        <v>3000</v>
      </c>
      <c r="P638" s="124" t="s">
        <v>1312</v>
      </c>
    </row>
    <row r="639" spans="1:16" ht="51">
      <c r="A639" s="256" t="s">
        <v>619</v>
      </c>
      <c r="B639" s="124"/>
      <c r="C639" s="125" t="s">
        <v>713</v>
      </c>
      <c r="D639" s="119">
        <v>43126</v>
      </c>
      <c r="E639" s="120" t="s">
        <v>2173</v>
      </c>
      <c r="F639" s="120" t="s">
        <v>3</v>
      </c>
      <c r="G639" s="120">
        <v>1591344</v>
      </c>
      <c r="H639" s="124"/>
      <c r="I639" s="128" t="s">
        <v>2842</v>
      </c>
      <c r="J639" s="124"/>
      <c r="K639" s="124"/>
      <c r="L639" s="124"/>
      <c r="M639" s="124"/>
      <c r="N639" s="207">
        <v>0</v>
      </c>
      <c r="O639" s="207">
        <v>1528.5</v>
      </c>
      <c r="P639" s="124" t="s">
        <v>1312</v>
      </c>
    </row>
    <row r="640" spans="1:16" ht="63.75">
      <c r="A640" s="256">
        <v>20</v>
      </c>
      <c r="B640" s="124"/>
      <c r="C640" s="125" t="s">
        <v>693</v>
      </c>
      <c r="D640" s="119">
        <v>43126</v>
      </c>
      <c r="E640" s="120" t="s">
        <v>2174</v>
      </c>
      <c r="F640" s="120" t="s">
        <v>3</v>
      </c>
      <c r="G640" s="120">
        <v>1591467</v>
      </c>
      <c r="H640" s="124"/>
      <c r="I640" s="128" t="s">
        <v>2843</v>
      </c>
      <c r="J640" s="124"/>
      <c r="K640" s="124"/>
      <c r="L640" s="124"/>
      <c r="M640" s="124"/>
      <c r="N640" s="207">
        <v>0</v>
      </c>
      <c r="O640" s="207">
        <v>191</v>
      </c>
      <c r="P640" s="124" t="s">
        <v>1312</v>
      </c>
    </row>
    <row r="641" spans="1:16" ht="38.25">
      <c r="A641" s="256">
        <v>130</v>
      </c>
      <c r="B641" s="124"/>
      <c r="C641" s="125" t="s">
        <v>727</v>
      </c>
      <c r="D641" s="119">
        <v>43126</v>
      </c>
      <c r="E641" s="120" t="s">
        <v>2175</v>
      </c>
      <c r="F641" s="120" t="s">
        <v>3</v>
      </c>
      <c r="G641" s="120">
        <v>1591474</v>
      </c>
      <c r="H641" s="124"/>
      <c r="I641" s="128" t="s">
        <v>1381</v>
      </c>
      <c r="J641" s="124"/>
      <c r="K641" s="124"/>
      <c r="L641" s="124"/>
      <c r="M641" s="124"/>
      <c r="N641" s="207">
        <v>0</v>
      </c>
      <c r="O641" s="207">
        <v>4.5</v>
      </c>
      <c r="P641" s="124" t="s">
        <v>1312</v>
      </c>
    </row>
    <row r="642" spans="1:16" ht="51">
      <c r="A642" s="256" t="s">
        <v>619</v>
      </c>
      <c r="B642" s="124"/>
      <c r="C642" s="125" t="s">
        <v>713</v>
      </c>
      <c r="D642" s="119">
        <v>43126</v>
      </c>
      <c r="E642" s="120" t="s">
        <v>2176</v>
      </c>
      <c r="F642" s="120" t="s">
        <v>3</v>
      </c>
      <c r="G642" s="120">
        <v>1591527</v>
      </c>
      <c r="H642" s="124"/>
      <c r="I642" s="128" t="s">
        <v>2844</v>
      </c>
      <c r="J642" s="124"/>
      <c r="K642" s="124"/>
      <c r="L642" s="124"/>
      <c r="M642" s="124"/>
      <c r="N642" s="207">
        <v>0</v>
      </c>
      <c r="O642" s="207">
        <v>535.5</v>
      </c>
      <c r="P642" s="124" t="s">
        <v>1312</v>
      </c>
    </row>
    <row r="643" spans="1:16" ht="51">
      <c r="A643" s="256" t="s">
        <v>619</v>
      </c>
      <c r="B643" s="124"/>
      <c r="C643" s="125" t="s">
        <v>713</v>
      </c>
      <c r="D643" s="119">
        <v>43126</v>
      </c>
      <c r="E643" s="120" t="s">
        <v>2177</v>
      </c>
      <c r="F643" s="120" t="s">
        <v>3</v>
      </c>
      <c r="G643" s="120">
        <v>1591530</v>
      </c>
      <c r="H643" s="124"/>
      <c r="I643" s="128" t="s">
        <v>2845</v>
      </c>
      <c r="J643" s="124"/>
      <c r="K643" s="124"/>
      <c r="L643" s="124"/>
      <c r="M643" s="124"/>
      <c r="N643" s="207">
        <v>0</v>
      </c>
      <c r="O643" s="207">
        <v>2040.59</v>
      </c>
      <c r="P643" s="124" t="s">
        <v>1312</v>
      </c>
    </row>
    <row r="644" spans="1:16" ht="51">
      <c r="A644" s="256">
        <v>30</v>
      </c>
      <c r="B644" s="124"/>
      <c r="C644" s="125" t="s">
        <v>695</v>
      </c>
      <c r="D644" s="119">
        <v>43126</v>
      </c>
      <c r="E644" s="120" t="s">
        <v>2178</v>
      </c>
      <c r="F644" s="120" t="s">
        <v>3</v>
      </c>
      <c r="G644" s="120">
        <v>1591640</v>
      </c>
      <c r="H644" s="124"/>
      <c r="I644" s="128" t="s">
        <v>2846</v>
      </c>
      <c r="J644" s="124"/>
      <c r="K644" s="124"/>
      <c r="L644" s="124"/>
      <c r="M644" s="124"/>
      <c r="N644" s="207">
        <v>0</v>
      </c>
      <c r="O644" s="207">
        <v>341</v>
      </c>
      <c r="P644" s="124" t="s">
        <v>1312</v>
      </c>
    </row>
    <row r="645" spans="1:16" ht="63.75">
      <c r="A645" s="256">
        <v>48</v>
      </c>
      <c r="B645" s="124"/>
      <c r="C645" s="125" t="s">
        <v>700</v>
      </c>
      <c r="D645" s="119">
        <v>43126</v>
      </c>
      <c r="E645" s="120" t="s">
        <v>2179</v>
      </c>
      <c r="F645" s="120" t="s">
        <v>3</v>
      </c>
      <c r="G645" s="120">
        <v>1591647</v>
      </c>
      <c r="H645" s="124"/>
      <c r="I645" s="128" t="s">
        <v>2847</v>
      </c>
      <c r="J645" s="124"/>
      <c r="K645" s="124"/>
      <c r="L645" s="124"/>
      <c r="M645" s="124"/>
      <c r="N645" s="207">
        <v>0</v>
      </c>
      <c r="O645" s="207">
        <v>1195</v>
      </c>
      <c r="P645" s="124" t="s">
        <v>1312</v>
      </c>
    </row>
    <row r="646" spans="1:16" ht="51">
      <c r="A646" s="256" t="s">
        <v>619</v>
      </c>
      <c r="B646" s="124"/>
      <c r="C646" s="125" t="s">
        <v>713</v>
      </c>
      <c r="D646" s="119">
        <v>43126</v>
      </c>
      <c r="E646" s="120" t="s">
        <v>2180</v>
      </c>
      <c r="F646" s="120" t="s">
        <v>3</v>
      </c>
      <c r="G646" s="120">
        <v>1591679</v>
      </c>
      <c r="H646" s="124"/>
      <c r="I646" s="128" t="s">
        <v>2848</v>
      </c>
      <c r="J646" s="124"/>
      <c r="K646" s="124"/>
      <c r="L646" s="124"/>
      <c r="M646" s="124"/>
      <c r="N646" s="207">
        <v>0</v>
      </c>
      <c r="O646" s="207">
        <v>10820.59</v>
      </c>
      <c r="P646" s="124" t="s">
        <v>1312</v>
      </c>
    </row>
    <row r="647" spans="1:16" ht="76.5" hidden="1">
      <c r="A647" s="256">
        <v>291</v>
      </c>
      <c r="B647" s="124"/>
      <c r="C647" s="125" t="s">
        <v>794</v>
      </c>
      <c r="D647" s="119">
        <v>43129</v>
      </c>
      <c r="E647" s="120" t="s">
        <v>1771</v>
      </c>
      <c r="F647" s="120" t="s">
        <v>6</v>
      </c>
      <c r="G647" s="120">
        <v>935535</v>
      </c>
      <c r="H647" s="124"/>
      <c r="I647" s="128" t="s">
        <v>2584</v>
      </c>
      <c r="J647" s="124"/>
      <c r="K647" s="124"/>
      <c r="L647" s="124"/>
      <c r="M647" s="124"/>
      <c r="N647" s="207">
        <v>0</v>
      </c>
      <c r="O647" s="207">
        <v>4170600</v>
      </c>
      <c r="P647" s="124" t="s">
        <v>1312</v>
      </c>
    </row>
    <row r="648" spans="1:16" ht="51" hidden="1">
      <c r="A648" s="256" t="s">
        <v>622</v>
      </c>
      <c r="B648" s="124"/>
      <c r="C648" s="125" t="s">
        <v>715</v>
      </c>
      <c r="D648" s="119">
        <v>43129</v>
      </c>
      <c r="E648" s="120" t="s">
        <v>1772</v>
      </c>
      <c r="F648" s="120" t="s">
        <v>6</v>
      </c>
      <c r="G648" s="120">
        <v>935588</v>
      </c>
      <c r="H648" s="124"/>
      <c r="I648" s="128" t="s">
        <v>1382</v>
      </c>
      <c r="J648" s="124"/>
      <c r="K648" s="124"/>
      <c r="L648" s="124"/>
      <c r="M648" s="124"/>
      <c r="N648" s="207">
        <v>0</v>
      </c>
      <c r="O648" s="207">
        <v>621.37</v>
      </c>
      <c r="P648" s="124" t="s">
        <v>1312</v>
      </c>
    </row>
    <row r="649" spans="1:16" hidden="1">
      <c r="A649" s="256" t="s">
        <v>1365</v>
      </c>
      <c r="B649" s="124"/>
      <c r="C649" s="125" t="s">
        <v>1365</v>
      </c>
      <c r="D649" s="119">
        <v>43129</v>
      </c>
      <c r="E649" s="120" t="s">
        <v>1773</v>
      </c>
      <c r="F649" s="120" t="s">
        <v>13</v>
      </c>
      <c r="G649" s="120">
        <v>378757</v>
      </c>
      <c r="H649" s="124"/>
      <c r="I649" s="128" t="s">
        <v>1390</v>
      </c>
      <c r="J649" s="124"/>
      <c r="K649" s="124"/>
      <c r="L649" s="124"/>
      <c r="M649" s="124"/>
      <c r="N649" s="207">
        <v>23863988.190000001</v>
      </c>
      <c r="O649" s="207">
        <v>0</v>
      </c>
      <c r="P649" s="124" t="s">
        <v>1312</v>
      </c>
    </row>
    <row r="650" spans="1:16" hidden="1">
      <c r="A650" s="256" t="s">
        <v>1365</v>
      </c>
      <c r="B650" s="124"/>
      <c r="C650" s="125" t="s">
        <v>1365</v>
      </c>
      <c r="D650" s="119">
        <v>43129</v>
      </c>
      <c r="E650" s="120" t="s">
        <v>1774</v>
      </c>
      <c r="F650" s="120" t="s">
        <v>13</v>
      </c>
      <c r="G650" s="120">
        <v>378759</v>
      </c>
      <c r="H650" s="124"/>
      <c r="I650" s="128" t="s">
        <v>1390</v>
      </c>
      <c r="J650" s="124"/>
      <c r="K650" s="124"/>
      <c r="L650" s="124"/>
      <c r="M650" s="124"/>
      <c r="N650" s="207">
        <v>9191174.4600000009</v>
      </c>
      <c r="O650" s="207">
        <v>0</v>
      </c>
      <c r="P650" s="124" t="s">
        <v>1312</v>
      </c>
    </row>
    <row r="651" spans="1:16" hidden="1">
      <c r="A651" s="256" t="s">
        <v>1365</v>
      </c>
      <c r="B651" s="124"/>
      <c r="C651" s="125" t="s">
        <v>1365</v>
      </c>
      <c r="D651" s="119">
        <v>43129</v>
      </c>
      <c r="E651" s="120" t="s">
        <v>1775</v>
      </c>
      <c r="F651" s="120" t="s">
        <v>13</v>
      </c>
      <c r="G651" s="120">
        <v>378761</v>
      </c>
      <c r="H651" s="124"/>
      <c r="I651" s="128" t="s">
        <v>1390</v>
      </c>
      <c r="J651" s="124"/>
      <c r="K651" s="124"/>
      <c r="L651" s="124"/>
      <c r="M651" s="124"/>
      <c r="N651" s="207">
        <v>109892607.92</v>
      </c>
      <c r="O651" s="207">
        <v>0</v>
      </c>
      <c r="P651" s="124" t="s">
        <v>1312</v>
      </c>
    </row>
    <row r="652" spans="1:16" hidden="1">
      <c r="A652" s="256" t="s">
        <v>1365</v>
      </c>
      <c r="B652" s="124"/>
      <c r="C652" s="125" t="s">
        <v>1365</v>
      </c>
      <c r="D652" s="119">
        <v>43129</v>
      </c>
      <c r="E652" s="120" t="s">
        <v>1776</v>
      </c>
      <c r="F652" s="120" t="s">
        <v>13</v>
      </c>
      <c r="G652" s="120">
        <v>378763</v>
      </c>
      <c r="H652" s="124"/>
      <c r="I652" s="128" t="s">
        <v>1390</v>
      </c>
      <c r="J652" s="124"/>
      <c r="K652" s="124"/>
      <c r="L652" s="124"/>
      <c r="M652" s="124"/>
      <c r="N652" s="207">
        <v>47231779.759999998</v>
      </c>
      <c r="O652" s="207">
        <v>0</v>
      </c>
      <c r="P652" s="124" t="s">
        <v>1312</v>
      </c>
    </row>
    <row r="653" spans="1:16" hidden="1">
      <c r="A653" s="256" t="s">
        <v>1365</v>
      </c>
      <c r="B653" s="124"/>
      <c r="C653" s="125" t="s">
        <v>1365</v>
      </c>
      <c r="D653" s="119">
        <v>43129</v>
      </c>
      <c r="E653" s="120" t="s">
        <v>1777</v>
      </c>
      <c r="F653" s="120" t="s">
        <v>13</v>
      </c>
      <c r="G653" s="120">
        <v>378765</v>
      </c>
      <c r="H653" s="124"/>
      <c r="I653" s="128" t="s">
        <v>1390</v>
      </c>
      <c r="J653" s="124"/>
      <c r="K653" s="124"/>
      <c r="L653" s="124"/>
      <c r="M653" s="124"/>
      <c r="N653" s="207">
        <v>10874.06</v>
      </c>
      <c r="O653" s="207">
        <v>0</v>
      </c>
      <c r="P653" s="124" t="s">
        <v>1312</v>
      </c>
    </row>
    <row r="654" spans="1:16" hidden="1">
      <c r="A654" s="256" t="s">
        <v>1365</v>
      </c>
      <c r="B654" s="124"/>
      <c r="C654" s="125" t="s">
        <v>1365</v>
      </c>
      <c r="D654" s="119">
        <v>43129</v>
      </c>
      <c r="E654" s="120" t="s">
        <v>1778</v>
      </c>
      <c r="F654" s="120" t="s">
        <v>13</v>
      </c>
      <c r="G654" s="120">
        <v>378767</v>
      </c>
      <c r="H654" s="124"/>
      <c r="I654" s="128" t="s">
        <v>1390</v>
      </c>
      <c r="J654" s="124"/>
      <c r="K654" s="124"/>
      <c r="L654" s="124"/>
      <c r="M654" s="124"/>
      <c r="N654" s="207">
        <v>17377.41</v>
      </c>
      <c r="O654" s="207">
        <v>0</v>
      </c>
      <c r="P654" s="124" t="s">
        <v>1312</v>
      </c>
    </row>
    <row r="655" spans="1:16" hidden="1">
      <c r="A655" s="256" t="s">
        <v>1365</v>
      </c>
      <c r="B655" s="124"/>
      <c r="C655" s="125" t="s">
        <v>1365</v>
      </c>
      <c r="D655" s="119">
        <v>43129</v>
      </c>
      <c r="E655" s="120" t="s">
        <v>1779</v>
      </c>
      <c r="F655" s="120" t="s">
        <v>13</v>
      </c>
      <c r="G655" s="120">
        <v>378769</v>
      </c>
      <c r="H655" s="124"/>
      <c r="I655" s="128" t="s">
        <v>1390</v>
      </c>
      <c r="J655" s="124"/>
      <c r="K655" s="124"/>
      <c r="L655" s="124"/>
      <c r="M655" s="124"/>
      <c r="N655" s="207">
        <v>1072.22</v>
      </c>
      <c r="O655" s="207">
        <v>0</v>
      </c>
      <c r="P655" s="124" t="s">
        <v>1312</v>
      </c>
    </row>
    <row r="656" spans="1:16" hidden="1">
      <c r="A656" s="256" t="s">
        <v>1365</v>
      </c>
      <c r="B656" s="124"/>
      <c r="C656" s="125" t="s">
        <v>1365</v>
      </c>
      <c r="D656" s="119">
        <v>43129</v>
      </c>
      <c r="E656" s="120" t="s">
        <v>1780</v>
      </c>
      <c r="F656" s="120" t="s">
        <v>13</v>
      </c>
      <c r="G656" s="120">
        <v>378771</v>
      </c>
      <c r="H656" s="124"/>
      <c r="I656" s="128" t="s">
        <v>1390</v>
      </c>
      <c r="J656" s="124"/>
      <c r="K656" s="124"/>
      <c r="L656" s="124"/>
      <c r="M656" s="124"/>
      <c r="N656" s="207">
        <v>16580.349999999999</v>
      </c>
      <c r="O656" s="207">
        <v>0</v>
      </c>
      <c r="P656" s="124" t="s">
        <v>1312</v>
      </c>
    </row>
    <row r="657" spans="1:16" hidden="1">
      <c r="A657" s="256" t="s">
        <v>1365</v>
      </c>
      <c r="B657" s="124"/>
      <c r="C657" s="125" t="s">
        <v>1365</v>
      </c>
      <c r="D657" s="119">
        <v>43129</v>
      </c>
      <c r="E657" s="120" t="s">
        <v>1781</v>
      </c>
      <c r="F657" s="120" t="s">
        <v>13</v>
      </c>
      <c r="G657" s="120">
        <v>378773</v>
      </c>
      <c r="H657" s="124"/>
      <c r="I657" s="128" t="s">
        <v>1390</v>
      </c>
      <c r="J657" s="124"/>
      <c r="K657" s="124"/>
      <c r="L657" s="124"/>
      <c r="M657" s="124"/>
      <c r="N657" s="207">
        <v>16580.349999999999</v>
      </c>
      <c r="O657" s="207">
        <v>0</v>
      </c>
      <c r="P657" s="124" t="s">
        <v>1312</v>
      </c>
    </row>
    <row r="658" spans="1:16" hidden="1">
      <c r="A658" s="256" t="s">
        <v>1365</v>
      </c>
      <c r="B658" s="124"/>
      <c r="C658" s="125" t="s">
        <v>1365</v>
      </c>
      <c r="D658" s="119">
        <v>43129</v>
      </c>
      <c r="E658" s="120" t="s">
        <v>1782</v>
      </c>
      <c r="F658" s="120" t="s">
        <v>13</v>
      </c>
      <c r="G658" s="120">
        <v>378775</v>
      </c>
      <c r="H658" s="124"/>
      <c r="I658" s="128" t="s">
        <v>1390</v>
      </c>
      <c r="J658" s="124"/>
      <c r="K658" s="124"/>
      <c r="L658" s="124"/>
      <c r="M658" s="124"/>
      <c r="N658" s="207">
        <v>16580.349999999999</v>
      </c>
      <c r="O658" s="207">
        <v>0</v>
      </c>
      <c r="P658" s="124" t="s">
        <v>1312</v>
      </c>
    </row>
    <row r="659" spans="1:16" hidden="1">
      <c r="A659" s="256" t="s">
        <v>1365</v>
      </c>
      <c r="B659" s="124"/>
      <c r="C659" s="125" t="s">
        <v>1365</v>
      </c>
      <c r="D659" s="119">
        <v>43129</v>
      </c>
      <c r="E659" s="120" t="s">
        <v>1783</v>
      </c>
      <c r="F659" s="120" t="s">
        <v>13</v>
      </c>
      <c r="G659" s="120">
        <v>378777</v>
      </c>
      <c r="H659" s="124"/>
      <c r="I659" s="128" t="s">
        <v>1390</v>
      </c>
      <c r="J659" s="124"/>
      <c r="K659" s="124"/>
      <c r="L659" s="124"/>
      <c r="M659" s="124"/>
      <c r="N659" s="207">
        <v>16580.349999999999</v>
      </c>
      <c r="O659" s="207">
        <v>0</v>
      </c>
      <c r="P659" s="124" t="s">
        <v>1312</v>
      </c>
    </row>
    <row r="660" spans="1:16" hidden="1">
      <c r="A660" s="256" t="s">
        <v>1365</v>
      </c>
      <c r="B660" s="124"/>
      <c r="C660" s="125" t="s">
        <v>1365</v>
      </c>
      <c r="D660" s="119">
        <v>43129</v>
      </c>
      <c r="E660" s="120" t="s">
        <v>1784</v>
      </c>
      <c r="F660" s="120" t="s">
        <v>13</v>
      </c>
      <c r="G660" s="120">
        <v>378779</v>
      </c>
      <c r="H660" s="124"/>
      <c r="I660" s="128" t="s">
        <v>1390</v>
      </c>
      <c r="J660" s="124"/>
      <c r="K660" s="124"/>
      <c r="L660" s="124"/>
      <c r="M660" s="124"/>
      <c r="N660" s="207">
        <v>314878.53000000003</v>
      </c>
      <c r="O660" s="207">
        <v>0</v>
      </c>
      <c r="P660" s="124" t="s">
        <v>1312</v>
      </c>
    </row>
    <row r="661" spans="1:16" hidden="1">
      <c r="A661" s="256" t="s">
        <v>1365</v>
      </c>
      <c r="B661" s="124"/>
      <c r="C661" s="125" t="s">
        <v>1365</v>
      </c>
      <c r="D661" s="119">
        <v>43129</v>
      </c>
      <c r="E661" s="120" t="s">
        <v>1785</v>
      </c>
      <c r="F661" s="120" t="s">
        <v>13</v>
      </c>
      <c r="G661" s="120">
        <v>378781</v>
      </c>
      <c r="H661" s="124"/>
      <c r="I661" s="128" t="s">
        <v>1390</v>
      </c>
      <c r="J661" s="124"/>
      <c r="K661" s="124"/>
      <c r="L661" s="124"/>
      <c r="M661" s="124"/>
      <c r="N661" s="207">
        <v>6141.62</v>
      </c>
      <c r="O661" s="207">
        <v>0</v>
      </c>
      <c r="P661" s="124" t="s">
        <v>1312</v>
      </c>
    </row>
    <row r="662" spans="1:16" hidden="1">
      <c r="A662" s="256" t="s">
        <v>1365</v>
      </c>
      <c r="B662" s="124"/>
      <c r="C662" s="125" t="s">
        <v>1365</v>
      </c>
      <c r="D662" s="119">
        <v>43129</v>
      </c>
      <c r="E662" s="120" t="s">
        <v>1786</v>
      </c>
      <c r="F662" s="120" t="s">
        <v>13</v>
      </c>
      <c r="G662" s="120">
        <v>378783</v>
      </c>
      <c r="H662" s="124"/>
      <c r="I662" s="128" t="s">
        <v>1390</v>
      </c>
      <c r="J662" s="124"/>
      <c r="K662" s="124"/>
      <c r="L662" s="124"/>
      <c r="M662" s="124"/>
      <c r="N662" s="207">
        <v>378.95</v>
      </c>
      <c r="O662" s="207">
        <v>0</v>
      </c>
      <c r="P662" s="124" t="s">
        <v>1312</v>
      </c>
    </row>
    <row r="663" spans="1:16" hidden="1">
      <c r="A663" s="256" t="s">
        <v>1365</v>
      </c>
      <c r="B663" s="124"/>
      <c r="C663" s="125" t="s">
        <v>1365</v>
      </c>
      <c r="D663" s="119">
        <v>43129</v>
      </c>
      <c r="E663" s="120" t="s">
        <v>1787</v>
      </c>
      <c r="F663" s="120" t="s">
        <v>13</v>
      </c>
      <c r="G663" s="120">
        <v>378785</v>
      </c>
      <c r="H663" s="124"/>
      <c r="I663" s="128" t="s">
        <v>1390</v>
      </c>
      <c r="J663" s="124"/>
      <c r="K663" s="124"/>
      <c r="L663" s="124"/>
      <c r="M663" s="124"/>
      <c r="N663" s="207">
        <v>1356.08</v>
      </c>
      <c r="O663" s="207">
        <v>0</v>
      </c>
      <c r="P663" s="124" t="s">
        <v>1312</v>
      </c>
    </row>
    <row r="664" spans="1:16" hidden="1">
      <c r="A664" s="256" t="s">
        <v>1365</v>
      </c>
      <c r="B664" s="124"/>
      <c r="C664" s="125" t="s">
        <v>1365</v>
      </c>
      <c r="D664" s="119">
        <v>43129</v>
      </c>
      <c r="E664" s="120" t="s">
        <v>1788</v>
      </c>
      <c r="F664" s="120" t="s">
        <v>13</v>
      </c>
      <c r="G664" s="120">
        <v>378787</v>
      </c>
      <c r="H664" s="124"/>
      <c r="I664" s="128" t="s">
        <v>1390</v>
      </c>
      <c r="J664" s="124"/>
      <c r="K664" s="124"/>
      <c r="L664" s="124"/>
      <c r="M664" s="124"/>
      <c r="N664" s="207">
        <v>5859.88</v>
      </c>
      <c r="O664" s="207">
        <v>0</v>
      </c>
      <c r="P664" s="124" t="s">
        <v>1312</v>
      </c>
    </row>
    <row r="665" spans="1:16" hidden="1">
      <c r="A665" s="256" t="s">
        <v>1365</v>
      </c>
      <c r="B665" s="124"/>
      <c r="C665" s="125" t="s">
        <v>1365</v>
      </c>
      <c r="D665" s="119">
        <v>43129</v>
      </c>
      <c r="E665" s="120" t="s">
        <v>1789</v>
      </c>
      <c r="F665" s="120" t="s">
        <v>13</v>
      </c>
      <c r="G665" s="120">
        <v>378789</v>
      </c>
      <c r="H665" s="124"/>
      <c r="I665" s="128" t="s">
        <v>1390</v>
      </c>
      <c r="J665" s="124"/>
      <c r="K665" s="124"/>
      <c r="L665" s="124"/>
      <c r="M665" s="124"/>
      <c r="N665" s="207">
        <v>5859.88</v>
      </c>
      <c r="O665" s="207">
        <v>0</v>
      </c>
      <c r="P665" s="124" t="s">
        <v>1312</v>
      </c>
    </row>
    <row r="666" spans="1:16" hidden="1">
      <c r="A666" s="256" t="s">
        <v>1365</v>
      </c>
      <c r="B666" s="124"/>
      <c r="C666" s="125" t="s">
        <v>1365</v>
      </c>
      <c r="D666" s="119">
        <v>43129</v>
      </c>
      <c r="E666" s="120" t="s">
        <v>1790</v>
      </c>
      <c r="F666" s="120" t="s">
        <v>13</v>
      </c>
      <c r="G666" s="120">
        <v>378791</v>
      </c>
      <c r="H666" s="124"/>
      <c r="I666" s="128" t="s">
        <v>1390</v>
      </c>
      <c r="J666" s="124"/>
      <c r="K666" s="124"/>
      <c r="L666" s="124"/>
      <c r="M666" s="124"/>
      <c r="N666" s="207">
        <v>5859.88</v>
      </c>
      <c r="O666" s="207">
        <v>0</v>
      </c>
      <c r="P666" s="124" t="s">
        <v>1312</v>
      </c>
    </row>
    <row r="667" spans="1:16" hidden="1">
      <c r="A667" s="256" t="s">
        <v>1365</v>
      </c>
      <c r="B667" s="124"/>
      <c r="C667" s="125" t="s">
        <v>1365</v>
      </c>
      <c r="D667" s="119">
        <v>43129</v>
      </c>
      <c r="E667" s="120" t="s">
        <v>1791</v>
      </c>
      <c r="F667" s="120" t="s">
        <v>13</v>
      </c>
      <c r="G667" s="120">
        <v>378793</v>
      </c>
      <c r="H667" s="124"/>
      <c r="I667" s="128" t="s">
        <v>1390</v>
      </c>
      <c r="J667" s="124"/>
      <c r="K667" s="124"/>
      <c r="L667" s="124"/>
      <c r="M667" s="124"/>
      <c r="N667" s="207">
        <v>5859.88</v>
      </c>
      <c r="O667" s="207">
        <v>0</v>
      </c>
      <c r="P667" s="124" t="s">
        <v>1312</v>
      </c>
    </row>
    <row r="668" spans="1:16" hidden="1">
      <c r="A668" s="256" t="s">
        <v>1365</v>
      </c>
      <c r="B668" s="124"/>
      <c r="C668" s="125" t="s">
        <v>1365</v>
      </c>
      <c r="D668" s="119">
        <v>43129</v>
      </c>
      <c r="E668" s="120" t="s">
        <v>1792</v>
      </c>
      <c r="F668" s="120" t="s">
        <v>13</v>
      </c>
      <c r="G668" s="120">
        <v>378795</v>
      </c>
      <c r="H668" s="124"/>
      <c r="I668" s="128" t="s">
        <v>1390</v>
      </c>
      <c r="J668" s="124"/>
      <c r="K668" s="124"/>
      <c r="L668" s="124"/>
      <c r="M668" s="124"/>
      <c r="N668" s="207">
        <v>47729.14</v>
      </c>
      <c r="O668" s="207">
        <v>0</v>
      </c>
      <c r="P668" s="124" t="s">
        <v>1312</v>
      </c>
    </row>
    <row r="669" spans="1:16" hidden="1">
      <c r="A669" s="256" t="s">
        <v>1365</v>
      </c>
      <c r="B669" s="124"/>
      <c r="C669" s="125" t="s">
        <v>1365</v>
      </c>
      <c r="D669" s="119">
        <v>43129</v>
      </c>
      <c r="E669" s="120" t="s">
        <v>1793</v>
      </c>
      <c r="F669" s="120" t="s">
        <v>13</v>
      </c>
      <c r="G669" s="120">
        <v>378797</v>
      </c>
      <c r="H669" s="124"/>
      <c r="I669" s="128" t="s">
        <v>1390</v>
      </c>
      <c r="J669" s="124"/>
      <c r="K669" s="124"/>
      <c r="L669" s="124"/>
      <c r="M669" s="124"/>
      <c r="N669" s="207">
        <v>2945</v>
      </c>
      <c r="O669" s="207">
        <v>0</v>
      </c>
      <c r="P669" s="124" t="s">
        <v>1312</v>
      </c>
    </row>
    <row r="670" spans="1:16" hidden="1">
      <c r="A670" s="256" t="s">
        <v>1365</v>
      </c>
      <c r="B670" s="124"/>
      <c r="C670" s="125" t="s">
        <v>1365</v>
      </c>
      <c r="D670" s="119">
        <v>43129</v>
      </c>
      <c r="E670" s="120" t="s">
        <v>1794</v>
      </c>
      <c r="F670" s="120" t="s">
        <v>13</v>
      </c>
      <c r="G670" s="120">
        <v>378799</v>
      </c>
      <c r="H670" s="124"/>
      <c r="I670" s="128" t="s">
        <v>1390</v>
      </c>
      <c r="J670" s="124"/>
      <c r="K670" s="124"/>
      <c r="L670" s="124"/>
      <c r="M670" s="124"/>
      <c r="N670" s="207">
        <v>10538.61</v>
      </c>
      <c r="O670" s="207">
        <v>0</v>
      </c>
      <c r="P670" s="124" t="s">
        <v>1312</v>
      </c>
    </row>
    <row r="671" spans="1:16" hidden="1">
      <c r="A671" s="256" t="s">
        <v>1365</v>
      </c>
      <c r="B671" s="124"/>
      <c r="C671" s="125" t="s">
        <v>1365</v>
      </c>
      <c r="D671" s="119">
        <v>43129</v>
      </c>
      <c r="E671" s="120" t="s">
        <v>1795</v>
      </c>
      <c r="F671" s="120" t="s">
        <v>13</v>
      </c>
      <c r="G671" s="120">
        <v>378801</v>
      </c>
      <c r="H671" s="124"/>
      <c r="I671" s="128" t="s">
        <v>1390</v>
      </c>
      <c r="J671" s="124"/>
      <c r="K671" s="124"/>
      <c r="L671" s="124"/>
      <c r="M671" s="124"/>
      <c r="N671" s="207">
        <v>45539.839999999997</v>
      </c>
      <c r="O671" s="207">
        <v>0</v>
      </c>
      <c r="P671" s="124" t="s">
        <v>1312</v>
      </c>
    </row>
    <row r="672" spans="1:16" hidden="1">
      <c r="A672" s="256" t="s">
        <v>1365</v>
      </c>
      <c r="B672" s="124"/>
      <c r="C672" s="125" t="s">
        <v>1365</v>
      </c>
      <c r="D672" s="119">
        <v>43129</v>
      </c>
      <c r="E672" s="120" t="s">
        <v>1796</v>
      </c>
      <c r="F672" s="120" t="s">
        <v>13</v>
      </c>
      <c r="G672" s="120">
        <v>378803</v>
      </c>
      <c r="H672" s="124"/>
      <c r="I672" s="128" t="s">
        <v>1390</v>
      </c>
      <c r="J672" s="124"/>
      <c r="K672" s="124"/>
      <c r="L672" s="124"/>
      <c r="M672" s="124"/>
      <c r="N672" s="207">
        <v>45539.839999999997</v>
      </c>
      <c r="O672" s="207">
        <v>0</v>
      </c>
      <c r="P672" s="124" t="s">
        <v>1312</v>
      </c>
    </row>
    <row r="673" spans="1:16" hidden="1">
      <c r="A673" s="256" t="s">
        <v>1365</v>
      </c>
      <c r="B673" s="124"/>
      <c r="C673" s="125" t="s">
        <v>1365</v>
      </c>
      <c r="D673" s="119">
        <v>43129</v>
      </c>
      <c r="E673" s="120" t="s">
        <v>1797</v>
      </c>
      <c r="F673" s="120" t="s">
        <v>13</v>
      </c>
      <c r="G673" s="120">
        <v>378805</v>
      </c>
      <c r="H673" s="124"/>
      <c r="I673" s="128" t="s">
        <v>1390</v>
      </c>
      <c r="J673" s="124"/>
      <c r="K673" s="124"/>
      <c r="L673" s="124"/>
      <c r="M673" s="124"/>
      <c r="N673" s="207">
        <v>45539.839999999997</v>
      </c>
      <c r="O673" s="207">
        <v>0</v>
      </c>
      <c r="P673" s="124" t="s">
        <v>1312</v>
      </c>
    </row>
    <row r="674" spans="1:16" hidden="1">
      <c r="A674" s="256" t="s">
        <v>1365</v>
      </c>
      <c r="B674" s="124"/>
      <c r="C674" s="125" t="s">
        <v>1365</v>
      </c>
      <c r="D674" s="119">
        <v>43129</v>
      </c>
      <c r="E674" s="120" t="s">
        <v>1798</v>
      </c>
      <c r="F674" s="120" t="s">
        <v>13</v>
      </c>
      <c r="G674" s="120">
        <v>378807</v>
      </c>
      <c r="H674" s="124"/>
      <c r="I674" s="128" t="s">
        <v>1390</v>
      </c>
      <c r="J674" s="124"/>
      <c r="K674" s="124"/>
      <c r="L674" s="124"/>
      <c r="M674" s="124"/>
      <c r="N674" s="207">
        <v>45539.839999999997</v>
      </c>
      <c r="O674" s="207">
        <v>0</v>
      </c>
      <c r="P674" s="124" t="s">
        <v>1312</v>
      </c>
    </row>
    <row r="675" spans="1:16" hidden="1">
      <c r="A675" s="256" t="s">
        <v>1365</v>
      </c>
      <c r="B675" s="124"/>
      <c r="C675" s="125" t="s">
        <v>1365</v>
      </c>
      <c r="D675" s="119">
        <v>43129</v>
      </c>
      <c r="E675" s="120" t="s">
        <v>1799</v>
      </c>
      <c r="F675" s="120" t="s">
        <v>13</v>
      </c>
      <c r="G675" s="120">
        <v>378809</v>
      </c>
      <c r="H675" s="124"/>
      <c r="I675" s="128" t="s">
        <v>1390</v>
      </c>
      <c r="J675" s="124"/>
      <c r="K675" s="124"/>
      <c r="L675" s="124"/>
      <c r="M675" s="124"/>
      <c r="N675" s="207">
        <v>4503.8</v>
      </c>
      <c r="O675" s="207">
        <v>0</v>
      </c>
      <c r="P675" s="124" t="s">
        <v>1312</v>
      </c>
    </row>
    <row r="676" spans="1:16" hidden="1">
      <c r="A676" s="256" t="s">
        <v>1365</v>
      </c>
      <c r="B676" s="124"/>
      <c r="C676" s="125" t="s">
        <v>1365</v>
      </c>
      <c r="D676" s="119">
        <v>43129</v>
      </c>
      <c r="E676" s="120" t="s">
        <v>1800</v>
      </c>
      <c r="F676" s="120" t="s">
        <v>13</v>
      </c>
      <c r="G676" s="120">
        <v>378811</v>
      </c>
      <c r="H676" s="124"/>
      <c r="I676" s="128" t="s">
        <v>1390</v>
      </c>
      <c r="J676" s="124"/>
      <c r="K676" s="124"/>
      <c r="L676" s="124"/>
      <c r="M676" s="124"/>
      <c r="N676" s="207">
        <v>5480.93</v>
      </c>
      <c r="O676" s="207">
        <v>0</v>
      </c>
      <c r="P676" s="124" t="s">
        <v>1312</v>
      </c>
    </row>
    <row r="677" spans="1:16" hidden="1">
      <c r="A677" s="256" t="s">
        <v>1365</v>
      </c>
      <c r="B677" s="124"/>
      <c r="C677" s="125" t="s">
        <v>1365</v>
      </c>
      <c r="D677" s="119">
        <v>43129</v>
      </c>
      <c r="E677" s="120" t="s">
        <v>1801</v>
      </c>
      <c r="F677" s="120" t="s">
        <v>13</v>
      </c>
      <c r="G677" s="120">
        <v>378813</v>
      </c>
      <c r="H677" s="124"/>
      <c r="I677" s="128" t="s">
        <v>1390</v>
      </c>
      <c r="J677" s="124"/>
      <c r="K677" s="124"/>
      <c r="L677" s="124"/>
      <c r="M677" s="124"/>
      <c r="N677" s="207">
        <v>2016.7</v>
      </c>
      <c r="O677" s="207">
        <v>0</v>
      </c>
      <c r="P677" s="124" t="s">
        <v>1312</v>
      </c>
    </row>
    <row r="678" spans="1:16" hidden="1">
      <c r="A678" s="256" t="s">
        <v>1365</v>
      </c>
      <c r="B678" s="124"/>
      <c r="C678" s="125" t="s">
        <v>1365</v>
      </c>
      <c r="D678" s="119">
        <v>43129</v>
      </c>
      <c r="E678" s="120" t="s">
        <v>1802</v>
      </c>
      <c r="F678" s="120" t="s">
        <v>13</v>
      </c>
      <c r="G678" s="120">
        <v>378815</v>
      </c>
      <c r="H678" s="124"/>
      <c r="I678" s="128" t="s">
        <v>1390</v>
      </c>
      <c r="J678" s="124"/>
      <c r="K678" s="124"/>
      <c r="L678" s="124"/>
      <c r="M678" s="124"/>
      <c r="N678" s="207">
        <v>5706.22</v>
      </c>
      <c r="O678" s="207">
        <v>0</v>
      </c>
      <c r="P678" s="124" t="s">
        <v>1312</v>
      </c>
    </row>
    <row r="679" spans="1:16" hidden="1">
      <c r="A679" s="256" t="s">
        <v>1365</v>
      </c>
      <c r="B679" s="124"/>
      <c r="C679" s="125" t="s">
        <v>1365</v>
      </c>
      <c r="D679" s="119">
        <v>43129</v>
      </c>
      <c r="E679" s="120" t="s">
        <v>1803</v>
      </c>
      <c r="F679" s="120" t="s">
        <v>13</v>
      </c>
      <c r="G679" s="120">
        <v>378817</v>
      </c>
      <c r="H679" s="124"/>
      <c r="I679" s="128" t="s">
        <v>1390</v>
      </c>
      <c r="J679" s="124"/>
      <c r="K679" s="124"/>
      <c r="L679" s="124"/>
      <c r="M679" s="124"/>
      <c r="N679" s="207">
        <v>12743.41</v>
      </c>
      <c r="O679" s="207">
        <v>0</v>
      </c>
      <c r="P679" s="124" t="s">
        <v>1312</v>
      </c>
    </row>
    <row r="680" spans="1:16" hidden="1">
      <c r="A680" s="256" t="s">
        <v>1365</v>
      </c>
      <c r="B680" s="124"/>
      <c r="C680" s="125" t="s">
        <v>1365</v>
      </c>
      <c r="D680" s="119">
        <v>43129</v>
      </c>
      <c r="E680" s="120" t="s">
        <v>1804</v>
      </c>
      <c r="F680" s="120" t="s">
        <v>13</v>
      </c>
      <c r="G680" s="120">
        <v>378819</v>
      </c>
      <c r="H680" s="124"/>
      <c r="I680" s="128" t="s">
        <v>1390</v>
      </c>
      <c r="J680" s="124"/>
      <c r="K680" s="124"/>
      <c r="L680" s="124"/>
      <c r="M680" s="124"/>
      <c r="N680" s="207">
        <v>15672.9</v>
      </c>
      <c r="O680" s="207">
        <v>0</v>
      </c>
      <c r="P680" s="124" t="s">
        <v>1312</v>
      </c>
    </row>
    <row r="681" spans="1:16" hidden="1">
      <c r="A681" s="256" t="s">
        <v>1365</v>
      </c>
      <c r="B681" s="124"/>
      <c r="C681" s="125" t="s">
        <v>1365</v>
      </c>
      <c r="D681" s="119">
        <v>43129</v>
      </c>
      <c r="E681" s="120" t="s">
        <v>1805</v>
      </c>
      <c r="F681" s="120" t="s">
        <v>13</v>
      </c>
      <c r="G681" s="120">
        <v>378821</v>
      </c>
      <c r="H681" s="124"/>
      <c r="I681" s="128" t="s">
        <v>1390</v>
      </c>
      <c r="J681" s="124"/>
      <c r="K681" s="124"/>
      <c r="L681" s="124"/>
      <c r="M681" s="124"/>
      <c r="N681" s="207">
        <v>42594.84</v>
      </c>
      <c r="O681" s="207">
        <v>0</v>
      </c>
      <c r="P681" s="124" t="s">
        <v>1312</v>
      </c>
    </row>
    <row r="682" spans="1:16" hidden="1">
      <c r="A682" s="256" t="s">
        <v>1365</v>
      </c>
      <c r="B682" s="124"/>
      <c r="C682" s="125" t="s">
        <v>1365</v>
      </c>
      <c r="D682" s="119">
        <v>43129</v>
      </c>
      <c r="E682" s="120" t="s">
        <v>1806</v>
      </c>
      <c r="F682" s="120" t="s">
        <v>13</v>
      </c>
      <c r="G682" s="120">
        <v>378629</v>
      </c>
      <c r="H682" s="124"/>
      <c r="I682" s="128" t="s">
        <v>1390</v>
      </c>
      <c r="J682" s="124"/>
      <c r="K682" s="124"/>
      <c r="L682" s="124"/>
      <c r="M682" s="124"/>
      <c r="N682" s="207">
        <v>160833.10999999999</v>
      </c>
      <c r="O682" s="207">
        <v>0</v>
      </c>
      <c r="P682" s="124" t="s">
        <v>1312</v>
      </c>
    </row>
    <row r="683" spans="1:16" hidden="1">
      <c r="A683" s="256" t="s">
        <v>1365</v>
      </c>
      <c r="B683" s="124"/>
      <c r="C683" s="125" t="s">
        <v>1365</v>
      </c>
      <c r="D683" s="119">
        <v>43129</v>
      </c>
      <c r="E683" s="120" t="s">
        <v>1807</v>
      </c>
      <c r="F683" s="120" t="s">
        <v>13</v>
      </c>
      <c r="G683" s="120">
        <v>378631</v>
      </c>
      <c r="H683" s="124"/>
      <c r="I683" s="128" t="s">
        <v>1390</v>
      </c>
      <c r="J683" s="124"/>
      <c r="K683" s="124"/>
      <c r="L683" s="124"/>
      <c r="M683" s="124"/>
      <c r="N683" s="207">
        <v>4480042.84</v>
      </c>
      <c r="O683" s="207">
        <v>0</v>
      </c>
      <c r="P683" s="124" t="s">
        <v>1312</v>
      </c>
    </row>
    <row r="684" spans="1:16" hidden="1">
      <c r="A684" s="256" t="s">
        <v>1365</v>
      </c>
      <c r="B684" s="124"/>
      <c r="C684" s="125" t="s">
        <v>1365</v>
      </c>
      <c r="D684" s="119">
        <v>43129</v>
      </c>
      <c r="E684" s="120" t="s">
        <v>1808</v>
      </c>
      <c r="F684" s="120" t="s">
        <v>13</v>
      </c>
      <c r="G684" s="120">
        <v>378633</v>
      </c>
      <c r="H684" s="124"/>
      <c r="I684" s="128" t="s">
        <v>1390</v>
      </c>
      <c r="J684" s="124"/>
      <c r="K684" s="124"/>
      <c r="L684" s="124"/>
      <c r="M684" s="124"/>
      <c r="N684" s="207">
        <v>1339091.83</v>
      </c>
      <c r="O684" s="207">
        <v>0</v>
      </c>
      <c r="P684" s="124" t="s">
        <v>1312</v>
      </c>
    </row>
    <row r="685" spans="1:16" hidden="1">
      <c r="A685" s="256" t="s">
        <v>1365</v>
      </c>
      <c r="B685" s="124"/>
      <c r="C685" s="125" t="s">
        <v>1365</v>
      </c>
      <c r="D685" s="119">
        <v>43129</v>
      </c>
      <c r="E685" s="120" t="s">
        <v>1809</v>
      </c>
      <c r="F685" s="120" t="s">
        <v>13</v>
      </c>
      <c r="G685" s="120">
        <v>378635</v>
      </c>
      <c r="H685" s="124"/>
      <c r="I685" s="128" t="s">
        <v>1390</v>
      </c>
      <c r="J685" s="124"/>
      <c r="K685" s="124"/>
      <c r="L685" s="124"/>
      <c r="M685" s="124"/>
      <c r="N685" s="207">
        <v>1027798.13</v>
      </c>
      <c r="O685" s="207">
        <v>0</v>
      </c>
      <c r="P685" s="124" t="s">
        <v>1312</v>
      </c>
    </row>
    <row r="686" spans="1:16" hidden="1">
      <c r="A686" s="256" t="s">
        <v>1365</v>
      </c>
      <c r="B686" s="124"/>
      <c r="C686" s="125" t="s">
        <v>1365</v>
      </c>
      <c r="D686" s="119">
        <v>43129</v>
      </c>
      <c r="E686" s="120" t="s">
        <v>1810</v>
      </c>
      <c r="F686" s="120" t="s">
        <v>13</v>
      </c>
      <c r="G686" s="120">
        <v>378637</v>
      </c>
      <c r="H686" s="124"/>
      <c r="I686" s="128" t="s">
        <v>1390</v>
      </c>
      <c r="J686" s="124"/>
      <c r="K686" s="124"/>
      <c r="L686" s="124"/>
      <c r="M686" s="124"/>
      <c r="N686" s="207">
        <v>676676.23</v>
      </c>
      <c r="O686" s="207">
        <v>0</v>
      </c>
      <c r="P686" s="124" t="s">
        <v>1312</v>
      </c>
    </row>
    <row r="687" spans="1:16" hidden="1">
      <c r="A687" s="256" t="s">
        <v>1365</v>
      </c>
      <c r="B687" s="124"/>
      <c r="C687" s="125" t="s">
        <v>1365</v>
      </c>
      <c r="D687" s="119">
        <v>43129</v>
      </c>
      <c r="E687" s="120" t="s">
        <v>1811</v>
      </c>
      <c r="F687" s="120" t="s">
        <v>13</v>
      </c>
      <c r="G687" s="120">
        <v>378639</v>
      </c>
      <c r="H687" s="124"/>
      <c r="I687" s="128" t="s">
        <v>1390</v>
      </c>
      <c r="J687" s="124"/>
      <c r="K687" s="124"/>
      <c r="L687" s="124"/>
      <c r="M687" s="124"/>
      <c r="N687" s="207">
        <v>2326216.94</v>
      </c>
      <c r="O687" s="207">
        <v>0</v>
      </c>
      <c r="P687" s="124" t="s">
        <v>1312</v>
      </c>
    </row>
    <row r="688" spans="1:16" hidden="1">
      <c r="A688" s="256" t="s">
        <v>1365</v>
      </c>
      <c r="B688" s="124"/>
      <c r="C688" s="125" t="s">
        <v>1365</v>
      </c>
      <c r="D688" s="119">
        <v>43129</v>
      </c>
      <c r="E688" s="120" t="s">
        <v>1812</v>
      </c>
      <c r="F688" s="120" t="s">
        <v>13</v>
      </c>
      <c r="G688" s="120">
        <v>378641</v>
      </c>
      <c r="H688" s="124"/>
      <c r="I688" s="128" t="s">
        <v>1390</v>
      </c>
      <c r="J688" s="124"/>
      <c r="K688" s="124"/>
      <c r="L688" s="124"/>
      <c r="M688" s="124"/>
      <c r="N688" s="207">
        <v>2350932.36</v>
      </c>
      <c r="O688" s="207">
        <v>0</v>
      </c>
      <c r="P688" s="124" t="s">
        <v>1312</v>
      </c>
    </row>
    <row r="689" spans="1:16" hidden="1">
      <c r="A689" s="256" t="s">
        <v>1365</v>
      </c>
      <c r="B689" s="124"/>
      <c r="C689" s="125" t="s">
        <v>1365</v>
      </c>
      <c r="D689" s="119">
        <v>43129</v>
      </c>
      <c r="E689" s="120" t="s">
        <v>1813</v>
      </c>
      <c r="F689" s="120" t="s">
        <v>13</v>
      </c>
      <c r="G689" s="120">
        <v>378643</v>
      </c>
      <c r="H689" s="124"/>
      <c r="I689" s="128" t="s">
        <v>1390</v>
      </c>
      <c r="J689" s="124"/>
      <c r="K689" s="124"/>
      <c r="L689" s="124"/>
      <c r="M689" s="124"/>
      <c r="N689" s="207">
        <v>1991480.78</v>
      </c>
      <c r="O689" s="207">
        <v>0</v>
      </c>
      <c r="P689" s="124" t="s">
        <v>1312</v>
      </c>
    </row>
    <row r="690" spans="1:16" hidden="1">
      <c r="A690" s="256" t="s">
        <v>1365</v>
      </c>
      <c r="B690" s="124"/>
      <c r="C690" s="125" t="s">
        <v>1365</v>
      </c>
      <c r="D690" s="119">
        <v>43129</v>
      </c>
      <c r="E690" s="120" t="s">
        <v>1814</v>
      </c>
      <c r="F690" s="120" t="s">
        <v>13</v>
      </c>
      <c r="G690" s="120">
        <v>378645</v>
      </c>
      <c r="H690" s="124"/>
      <c r="I690" s="128" t="s">
        <v>1390</v>
      </c>
      <c r="J690" s="124"/>
      <c r="K690" s="124"/>
      <c r="L690" s="124"/>
      <c r="M690" s="124"/>
      <c r="N690" s="207">
        <v>2247403.98</v>
      </c>
      <c r="O690" s="207">
        <v>0</v>
      </c>
      <c r="P690" s="124" t="s">
        <v>1312</v>
      </c>
    </row>
    <row r="691" spans="1:16" hidden="1">
      <c r="A691" s="256" t="s">
        <v>1365</v>
      </c>
      <c r="B691" s="124"/>
      <c r="C691" s="125" t="s">
        <v>1365</v>
      </c>
      <c r="D691" s="119">
        <v>43129</v>
      </c>
      <c r="E691" s="120" t="s">
        <v>1815</v>
      </c>
      <c r="F691" s="120" t="s">
        <v>13</v>
      </c>
      <c r="G691" s="120">
        <v>378647</v>
      </c>
      <c r="H691" s="124"/>
      <c r="I691" s="128" t="s">
        <v>1390</v>
      </c>
      <c r="J691" s="124"/>
      <c r="K691" s="124"/>
      <c r="L691" s="124"/>
      <c r="M691" s="124"/>
      <c r="N691" s="207">
        <v>18609674.300000001</v>
      </c>
      <c r="O691" s="207">
        <v>0</v>
      </c>
      <c r="P691" s="124" t="s">
        <v>1312</v>
      </c>
    </row>
    <row r="692" spans="1:16" hidden="1">
      <c r="A692" s="256" t="s">
        <v>1365</v>
      </c>
      <c r="B692" s="124"/>
      <c r="C692" s="125" t="s">
        <v>1365</v>
      </c>
      <c r="D692" s="119">
        <v>43129</v>
      </c>
      <c r="E692" s="120" t="s">
        <v>1816</v>
      </c>
      <c r="F692" s="120" t="s">
        <v>13</v>
      </c>
      <c r="G692" s="120">
        <v>378649</v>
      </c>
      <c r="H692" s="124"/>
      <c r="I692" s="128" t="s">
        <v>1390</v>
      </c>
      <c r="J692" s="124"/>
      <c r="K692" s="124"/>
      <c r="L692" s="124"/>
      <c r="M692" s="124"/>
      <c r="N692" s="207">
        <v>8157605.8399999999</v>
      </c>
      <c r="O692" s="207">
        <v>0</v>
      </c>
      <c r="P692" s="124" t="s">
        <v>1312</v>
      </c>
    </row>
    <row r="693" spans="1:16" hidden="1">
      <c r="A693" s="256" t="s">
        <v>1365</v>
      </c>
      <c r="B693" s="124"/>
      <c r="C693" s="125" t="s">
        <v>1365</v>
      </c>
      <c r="D693" s="119">
        <v>43129</v>
      </c>
      <c r="E693" s="120" t="s">
        <v>1817</v>
      </c>
      <c r="F693" s="120" t="s">
        <v>13</v>
      </c>
      <c r="G693" s="120">
        <v>378651</v>
      </c>
      <c r="H693" s="124"/>
      <c r="I693" s="128" t="s">
        <v>1390</v>
      </c>
      <c r="J693" s="124"/>
      <c r="K693" s="124"/>
      <c r="L693" s="124"/>
      <c r="M693" s="124"/>
      <c r="N693" s="207">
        <v>3836.94</v>
      </c>
      <c r="O693" s="207">
        <v>0</v>
      </c>
      <c r="P693" s="124" t="s">
        <v>1312</v>
      </c>
    </row>
    <row r="694" spans="1:16" hidden="1">
      <c r="A694" s="256" t="s">
        <v>1365</v>
      </c>
      <c r="B694" s="124"/>
      <c r="C694" s="125" t="s">
        <v>1365</v>
      </c>
      <c r="D694" s="119">
        <v>43129</v>
      </c>
      <c r="E694" s="120" t="s">
        <v>1818</v>
      </c>
      <c r="F694" s="120" t="s">
        <v>13</v>
      </c>
      <c r="G694" s="120">
        <v>378653</v>
      </c>
      <c r="H694" s="124"/>
      <c r="I694" s="128" t="s">
        <v>1390</v>
      </c>
      <c r="J694" s="124"/>
      <c r="K694" s="124"/>
      <c r="L694" s="124"/>
      <c r="M694" s="124"/>
      <c r="N694" s="207">
        <v>16580.349999999999</v>
      </c>
      <c r="O694" s="207">
        <v>0</v>
      </c>
      <c r="P694" s="124" t="s">
        <v>1312</v>
      </c>
    </row>
    <row r="695" spans="1:16" hidden="1">
      <c r="A695" s="256" t="s">
        <v>1365</v>
      </c>
      <c r="B695" s="124"/>
      <c r="C695" s="125" t="s">
        <v>1365</v>
      </c>
      <c r="D695" s="119">
        <v>43129</v>
      </c>
      <c r="E695" s="120" t="s">
        <v>1819</v>
      </c>
      <c r="F695" s="120" t="s">
        <v>13</v>
      </c>
      <c r="G695" s="120">
        <v>378655</v>
      </c>
      <c r="H695" s="124"/>
      <c r="I695" s="128" t="s">
        <v>1390</v>
      </c>
      <c r="J695" s="124"/>
      <c r="K695" s="124"/>
      <c r="L695" s="124"/>
      <c r="M695" s="124"/>
      <c r="N695" s="207">
        <v>3843.18</v>
      </c>
      <c r="O695" s="207">
        <v>0</v>
      </c>
      <c r="P695" s="124" t="s">
        <v>1312</v>
      </c>
    </row>
    <row r="696" spans="1:16" hidden="1">
      <c r="A696" s="256" t="s">
        <v>1365</v>
      </c>
      <c r="B696" s="124"/>
      <c r="C696" s="125" t="s">
        <v>1365</v>
      </c>
      <c r="D696" s="119">
        <v>43129</v>
      </c>
      <c r="E696" s="120" t="s">
        <v>1820</v>
      </c>
      <c r="F696" s="120" t="s">
        <v>13</v>
      </c>
      <c r="G696" s="120">
        <v>378657</v>
      </c>
      <c r="H696" s="124"/>
      <c r="I696" s="128" t="s">
        <v>1390</v>
      </c>
      <c r="J696" s="124"/>
      <c r="K696" s="124"/>
      <c r="L696" s="124"/>
      <c r="M696" s="124"/>
      <c r="N696" s="207">
        <v>5859.88</v>
      </c>
      <c r="O696" s="207">
        <v>0</v>
      </c>
      <c r="P696" s="124" t="s">
        <v>1312</v>
      </c>
    </row>
    <row r="697" spans="1:16" hidden="1">
      <c r="A697" s="256" t="s">
        <v>1365</v>
      </c>
      <c r="B697" s="124"/>
      <c r="C697" s="125" t="s">
        <v>1365</v>
      </c>
      <c r="D697" s="119">
        <v>43129</v>
      </c>
      <c r="E697" s="120" t="s">
        <v>1821</v>
      </c>
      <c r="F697" s="120" t="s">
        <v>13</v>
      </c>
      <c r="G697" s="120">
        <v>378659</v>
      </c>
      <c r="H697" s="124"/>
      <c r="I697" s="128" t="s">
        <v>1390</v>
      </c>
      <c r="J697" s="124"/>
      <c r="K697" s="124"/>
      <c r="L697" s="124"/>
      <c r="M697" s="124"/>
      <c r="N697" s="207">
        <v>29866.93</v>
      </c>
      <c r="O697" s="207">
        <v>0</v>
      </c>
      <c r="P697" s="124" t="s">
        <v>1312</v>
      </c>
    </row>
    <row r="698" spans="1:16" hidden="1">
      <c r="A698" s="256" t="s">
        <v>1365</v>
      </c>
      <c r="B698" s="124"/>
      <c r="C698" s="125" t="s">
        <v>1365</v>
      </c>
      <c r="D698" s="119">
        <v>43129</v>
      </c>
      <c r="E698" s="120" t="s">
        <v>1822</v>
      </c>
      <c r="F698" s="120" t="s">
        <v>13</v>
      </c>
      <c r="G698" s="120">
        <v>378661</v>
      </c>
      <c r="H698" s="124"/>
      <c r="I698" s="128" t="s">
        <v>1390</v>
      </c>
      <c r="J698" s="124"/>
      <c r="K698" s="124"/>
      <c r="L698" s="124"/>
      <c r="M698" s="124"/>
      <c r="N698" s="207">
        <v>45539.839999999997</v>
      </c>
      <c r="O698" s="207">
        <v>0</v>
      </c>
      <c r="P698" s="124" t="s">
        <v>1312</v>
      </c>
    </row>
    <row r="699" spans="1:16" hidden="1">
      <c r="A699" s="256" t="s">
        <v>1365</v>
      </c>
      <c r="B699" s="124"/>
      <c r="C699" s="125" t="s">
        <v>1365</v>
      </c>
      <c r="D699" s="119">
        <v>43129</v>
      </c>
      <c r="E699" s="120" t="s">
        <v>1823</v>
      </c>
      <c r="F699" s="120" t="s">
        <v>13</v>
      </c>
      <c r="G699" s="120">
        <v>378663</v>
      </c>
      <c r="H699" s="124"/>
      <c r="I699" s="128" t="s">
        <v>1390</v>
      </c>
      <c r="J699" s="124"/>
      <c r="K699" s="124"/>
      <c r="L699" s="124"/>
      <c r="M699" s="124"/>
      <c r="N699" s="207">
        <v>54384.02</v>
      </c>
      <c r="O699" s="207">
        <v>0</v>
      </c>
      <c r="P699" s="124" t="s">
        <v>1312</v>
      </c>
    </row>
    <row r="700" spans="1:16" hidden="1">
      <c r="A700" s="256" t="s">
        <v>1365</v>
      </c>
      <c r="B700" s="124"/>
      <c r="C700" s="125" t="s">
        <v>1365</v>
      </c>
      <c r="D700" s="119">
        <v>43129</v>
      </c>
      <c r="E700" s="120" t="s">
        <v>1824</v>
      </c>
      <c r="F700" s="120" t="s">
        <v>13</v>
      </c>
      <c r="G700" s="120">
        <v>378665</v>
      </c>
      <c r="H700" s="124"/>
      <c r="I700" s="128" t="s">
        <v>1390</v>
      </c>
      <c r="J700" s="124"/>
      <c r="K700" s="124"/>
      <c r="L700" s="124"/>
      <c r="M700" s="124"/>
      <c r="N700" s="207">
        <v>15508.13</v>
      </c>
      <c r="O700" s="207">
        <v>0</v>
      </c>
      <c r="P700" s="124" t="s">
        <v>1312</v>
      </c>
    </row>
    <row r="701" spans="1:16" hidden="1">
      <c r="A701" s="256" t="s">
        <v>1365</v>
      </c>
      <c r="B701" s="124"/>
      <c r="C701" s="125" t="s">
        <v>1365</v>
      </c>
      <c r="D701" s="119">
        <v>43129</v>
      </c>
      <c r="E701" s="120" t="s">
        <v>1825</v>
      </c>
      <c r="F701" s="120" t="s">
        <v>13</v>
      </c>
      <c r="G701" s="120">
        <v>378667</v>
      </c>
      <c r="H701" s="124"/>
      <c r="I701" s="128" t="s">
        <v>1390</v>
      </c>
      <c r="J701" s="124"/>
      <c r="K701" s="124"/>
      <c r="L701" s="124"/>
      <c r="M701" s="124"/>
      <c r="N701" s="207">
        <v>35001.230000000003</v>
      </c>
      <c r="O701" s="207">
        <v>0</v>
      </c>
      <c r="P701" s="124" t="s">
        <v>1312</v>
      </c>
    </row>
    <row r="702" spans="1:16" hidden="1">
      <c r="A702" s="256" t="s">
        <v>1365</v>
      </c>
      <c r="B702" s="124"/>
      <c r="C702" s="125" t="s">
        <v>1365</v>
      </c>
      <c r="D702" s="119">
        <v>43129</v>
      </c>
      <c r="E702" s="120" t="s">
        <v>1826</v>
      </c>
      <c r="F702" s="120" t="s">
        <v>13</v>
      </c>
      <c r="G702" s="120">
        <v>378669</v>
      </c>
      <c r="H702" s="124"/>
      <c r="I702" s="128" t="s">
        <v>1390</v>
      </c>
      <c r="J702" s="124"/>
      <c r="K702" s="124"/>
      <c r="L702" s="124"/>
      <c r="M702" s="124"/>
      <c r="N702" s="207">
        <v>2487050.06</v>
      </c>
      <c r="O702" s="207">
        <v>0</v>
      </c>
      <c r="P702" s="124" t="s">
        <v>1312</v>
      </c>
    </row>
    <row r="703" spans="1:16" hidden="1">
      <c r="A703" s="256" t="s">
        <v>1365</v>
      </c>
      <c r="B703" s="124"/>
      <c r="C703" s="125" t="s">
        <v>1365</v>
      </c>
      <c r="D703" s="119">
        <v>43129</v>
      </c>
      <c r="E703" s="120" t="s">
        <v>1827</v>
      </c>
      <c r="F703" s="120" t="s">
        <v>13</v>
      </c>
      <c r="G703" s="120">
        <v>378671</v>
      </c>
      <c r="H703" s="124"/>
      <c r="I703" s="128" t="s">
        <v>1390</v>
      </c>
      <c r="J703" s="124"/>
      <c r="K703" s="124"/>
      <c r="L703" s="124"/>
      <c r="M703" s="124"/>
      <c r="N703" s="207">
        <v>6830975.2000000002</v>
      </c>
      <c r="O703" s="207">
        <v>0</v>
      </c>
      <c r="P703" s="124" t="s">
        <v>1312</v>
      </c>
    </row>
    <row r="704" spans="1:16" hidden="1">
      <c r="A704" s="256" t="s">
        <v>1365</v>
      </c>
      <c r="B704" s="124"/>
      <c r="C704" s="125" t="s">
        <v>1365</v>
      </c>
      <c r="D704" s="119">
        <v>43129</v>
      </c>
      <c r="E704" s="120" t="s">
        <v>1828</v>
      </c>
      <c r="F704" s="120" t="s">
        <v>13</v>
      </c>
      <c r="G704" s="120">
        <v>378673</v>
      </c>
      <c r="H704" s="124"/>
      <c r="I704" s="128" t="s">
        <v>1390</v>
      </c>
      <c r="J704" s="124"/>
      <c r="K704" s="124"/>
      <c r="L704" s="124"/>
      <c r="M704" s="124"/>
      <c r="N704" s="207">
        <v>6830975.2000000002</v>
      </c>
      <c r="O704" s="207">
        <v>0</v>
      </c>
      <c r="P704" s="124" t="s">
        <v>1312</v>
      </c>
    </row>
    <row r="705" spans="1:16" hidden="1">
      <c r="A705" s="256" t="s">
        <v>1365</v>
      </c>
      <c r="B705" s="124"/>
      <c r="C705" s="125" t="s">
        <v>1365</v>
      </c>
      <c r="D705" s="119">
        <v>43129</v>
      </c>
      <c r="E705" s="120" t="s">
        <v>1829</v>
      </c>
      <c r="F705" s="120" t="s">
        <v>13</v>
      </c>
      <c r="G705" s="120">
        <v>378675</v>
      </c>
      <c r="H705" s="124"/>
      <c r="I705" s="128" t="s">
        <v>1390</v>
      </c>
      <c r="J705" s="124"/>
      <c r="K705" s="124"/>
      <c r="L705" s="124"/>
      <c r="M705" s="124"/>
      <c r="N705" s="207">
        <v>6830975.2000000002</v>
      </c>
      <c r="O705" s="207">
        <v>0</v>
      </c>
      <c r="P705" s="124" t="s">
        <v>1312</v>
      </c>
    </row>
    <row r="706" spans="1:16" hidden="1">
      <c r="A706" s="256" t="s">
        <v>1365</v>
      </c>
      <c r="B706" s="124"/>
      <c r="C706" s="125" t="s">
        <v>1365</v>
      </c>
      <c r="D706" s="119">
        <v>43129</v>
      </c>
      <c r="E706" s="120" t="s">
        <v>1830</v>
      </c>
      <c r="F706" s="120" t="s">
        <v>13</v>
      </c>
      <c r="G706" s="120">
        <v>378677</v>
      </c>
      <c r="H706" s="124"/>
      <c r="I706" s="128" t="s">
        <v>1390</v>
      </c>
      <c r="J706" s="124"/>
      <c r="K706" s="124"/>
      <c r="L706" s="124"/>
      <c r="M706" s="124"/>
      <c r="N706" s="207">
        <v>6830975.2000000002</v>
      </c>
      <c r="O706" s="207">
        <v>0</v>
      </c>
      <c r="P706" s="124" t="s">
        <v>1312</v>
      </c>
    </row>
    <row r="707" spans="1:16" hidden="1">
      <c r="A707" s="256" t="s">
        <v>1365</v>
      </c>
      <c r="B707" s="124"/>
      <c r="C707" s="125" t="s">
        <v>1365</v>
      </c>
      <c r="D707" s="119">
        <v>43129</v>
      </c>
      <c r="E707" s="120" t="s">
        <v>1831</v>
      </c>
      <c r="F707" s="120" t="s">
        <v>13</v>
      </c>
      <c r="G707" s="120">
        <v>378679</v>
      </c>
      <c r="H707" s="124"/>
      <c r="I707" s="128" t="s">
        <v>1390</v>
      </c>
      <c r="J707" s="124"/>
      <c r="K707" s="124"/>
      <c r="L707" s="124"/>
      <c r="M707" s="124"/>
      <c r="N707" s="207">
        <v>5786536.5</v>
      </c>
      <c r="O707" s="207">
        <v>0</v>
      </c>
      <c r="P707" s="124" t="s">
        <v>1312</v>
      </c>
    </row>
    <row r="708" spans="1:16" hidden="1">
      <c r="A708" s="256" t="s">
        <v>1365</v>
      </c>
      <c r="B708" s="124"/>
      <c r="C708" s="125" t="s">
        <v>1365</v>
      </c>
      <c r="D708" s="119">
        <v>43129</v>
      </c>
      <c r="E708" s="120" t="s">
        <v>1832</v>
      </c>
      <c r="F708" s="120" t="s">
        <v>13</v>
      </c>
      <c r="G708" s="120">
        <v>378681</v>
      </c>
      <c r="H708" s="124"/>
      <c r="I708" s="128" t="s">
        <v>1390</v>
      </c>
      <c r="J708" s="124"/>
      <c r="K708" s="124"/>
      <c r="L708" s="124"/>
      <c r="M708" s="124"/>
      <c r="N708" s="207">
        <v>5786536.5</v>
      </c>
      <c r="O708" s="207">
        <v>0</v>
      </c>
      <c r="P708" s="124" t="s">
        <v>1312</v>
      </c>
    </row>
    <row r="709" spans="1:16" hidden="1">
      <c r="A709" s="256" t="s">
        <v>1365</v>
      </c>
      <c r="B709" s="124"/>
      <c r="C709" s="125" t="s">
        <v>1365</v>
      </c>
      <c r="D709" s="119">
        <v>43129</v>
      </c>
      <c r="E709" s="120" t="s">
        <v>1833</v>
      </c>
      <c r="F709" s="120" t="s">
        <v>13</v>
      </c>
      <c r="G709" s="120">
        <v>378683</v>
      </c>
      <c r="H709" s="124"/>
      <c r="I709" s="128" t="s">
        <v>1390</v>
      </c>
      <c r="J709" s="124"/>
      <c r="K709" s="124"/>
      <c r="L709" s="124"/>
      <c r="M709" s="124"/>
      <c r="N709" s="207">
        <v>5786536.5</v>
      </c>
      <c r="O709" s="207">
        <v>0</v>
      </c>
      <c r="P709" s="124" t="s">
        <v>1312</v>
      </c>
    </row>
    <row r="710" spans="1:16" hidden="1">
      <c r="A710" s="256" t="s">
        <v>1365</v>
      </c>
      <c r="B710" s="124"/>
      <c r="C710" s="125" t="s">
        <v>1365</v>
      </c>
      <c r="D710" s="119">
        <v>43129</v>
      </c>
      <c r="E710" s="120" t="s">
        <v>1834</v>
      </c>
      <c r="F710" s="120" t="s">
        <v>13</v>
      </c>
      <c r="G710" s="120">
        <v>378685</v>
      </c>
      <c r="H710" s="124"/>
      <c r="I710" s="128" t="s">
        <v>1390</v>
      </c>
      <c r="J710" s="124"/>
      <c r="K710" s="124"/>
      <c r="L710" s="124"/>
      <c r="M710" s="124"/>
      <c r="N710" s="207">
        <v>5786536.5</v>
      </c>
      <c r="O710" s="207">
        <v>0</v>
      </c>
      <c r="P710" s="124" t="s">
        <v>1312</v>
      </c>
    </row>
    <row r="711" spans="1:16" hidden="1">
      <c r="A711" s="256" t="s">
        <v>1365</v>
      </c>
      <c r="B711" s="124"/>
      <c r="C711" s="125" t="s">
        <v>1365</v>
      </c>
      <c r="D711" s="119">
        <v>43129</v>
      </c>
      <c r="E711" s="120" t="s">
        <v>1835</v>
      </c>
      <c r="F711" s="120" t="s">
        <v>13</v>
      </c>
      <c r="G711" s="120">
        <v>378687</v>
      </c>
      <c r="H711" s="124"/>
      <c r="I711" s="128" t="s">
        <v>1390</v>
      </c>
      <c r="J711" s="124"/>
      <c r="K711" s="124"/>
      <c r="L711" s="124"/>
      <c r="M711" s="124"/>
      <c r="N711" s="207">
        <v>15893402.279999999</v>
      </c>
      <c r="O711" s="207">
        <v>0</v>
      </c>
      <c r="P711" s="124" t="s">
        <v>1312</v>
      </c>
    </row>
    <row r="712" spans="1:16" hidden="1">
      <c r="A712" s="256" t="s">
        <v>1365</v>
      </c>
      <c r="B712" s="124"/>
      <c r="C712" s="125" t="s">
        <v>1365</v>
      </c>
      <c r="D712" s="119">
        <v>43129</v>
      </c>
      <c r="E712" s="120" t="s">
        <v>1836</v>
      </c>
      <c r="F712" s="120" t="s">
        <v>13</v>
      </c>
      <c r="G712" s="120">
        <v>378689</v>
      </c>
      <c r="H712" s="124"/>
      <c r="I712" s="128" t="s">
        <v>1390</v>
      </c>
      <c r="J712" s="124"/>
      <c r="K712" s="124"/>
      <c r="L712" s="124"/>
      <c r="M712" s="124"/>
      <c r="N712" s="207">
        <v>15893402.279999999</v>
      </c>
      <c r="O712" s="207">
        <v>0</v>
      </c>
      <c r="P712" s="124" t="s">
        <v>1312</v>
      </c>
    </row>
    <row r="713" spans="1:16" hidden="1">
      <c r="A713" s="256" t="s">
        <v>1365</v>
      </c>
      <c r="B713" s="124"/>
      <c r="C713" s="125" t="s">
        <v>1365</v>
      </c>
      <c r="D713" s="119">
        <v>43129</v>
      </c>
      <c r="E713" s="120" t="s">
        <v>1837</v>
      </c>
      <c r="F713" s="120" t="s">
        <v>13</v>
      </c>
      <c r="G713" s="120">
        <v>378691</v>
      </c>
      <c r="H713" s="124"/>
      <c r="I713" s="128" t="s">
        <v>1390</v>
      </c>
      <c r="J713" s="124"/>
      <c r="K713" s="124"/>
      <c r="L713" s="124"/>
      <c r="M713" s="124"/>
      <c r="N713" s="207">
        <v>15893402.279999999</v>
      </c>
      <c r="O713" s="207">
        <v>0</v>
      </c>
      <c r="P713" s="124" t="s">
        <v>1312</v>
      </c>
    </row>
    <row r="714" spans="1:16" hidden="1">
      <c r="A714" s="256" t="s">
        <v>1365</v>
      </c>
      <c r="B714" s="124"/>
      <c r="C714" s="125" t="s">
        <v>1365</v>
      </c>
      <c r="D714" s="119">
        <v>43129</v>
      </c>
      <c r="E714" s="120" t="s">
        <v>1838</v>
      </c>
      <c r="F714" s="120" t="s">
        <v>13</v>
      </c>
      <c r="G714" s="120">
        <v>378693</v>
      </c>
      <c r="H714" s="124"/>
      <c r="I714" s="128" t="s">
        <v>1390</v>
      </c>
      <c r="J714" s="124"/>
      <c r="K714" s="124"/>
      <c r="L714" s="124"/>
      <c r="M714" s="124"/>
      <c r="N714" s="207">
        <v>15893402.279999999</v>
      </c>
      <c r="O714" s="207">
        <v>0</v>
      </c>
      <c r="P714" s="124" t="s">
        <v>1312</v>
      </c>
    </row>
    <row r="715" spans="1:16" hidden="1">
      <c r="A715" s="256" t="s">
        <v>1365</v>
      </c>
      <c r="B715" s="124"/>
      <c r="C715" s="125" t="s">
        <v>1365</v>
      </c>
      <c r="D715" s="119">
        <v>43129</v>
      </c>
      <c r="E715" s="120" t="s">
        <v>1839</v>
      </c>
      <c r="F715" s="120" t="s">
        <v>13</v>
      </c>
      <c r="G715" s="120">
        <v>378695</v>
      </c>
      <c r="H715" s="124"/>
      <c r="I715" s="128" t="s">
        <v>1390</v>
      </c>
      <c r="J715" s="124"/>
      <c r="K715" s="124"/>
      <c r="L715" s="124"/>
      <c r="M715" s="124"/>
      <c r="N715" s="207">
        <v>2924080.21</v>
      </c>
      <c r="O715" s="207">
        <v>0</v>
      </c>
      <c r="P715" s="124" t="s">
        <v>1312</v>
      </c>
    </row>
    <row r="716" spans="1:16" hidden="1">
      <c r="A716" s="256" t="s">
        <v>1365</v>
      </c>
      <c r="B716" s="124"/>
      <c r="C716" s="125" t="s">
        <v>1365</v>
      </c>
      <c r="D716" s="119">
        <v>43129</v>
      </c>
      <c r="E716" s="120" t="s">
        <v>1840</v>
      </c>
      <c r="F716" s="120" t="s">
        <v>13</v>
      </c>
      <c r="G716" s="120">
        <v>378697</v>
      </c>
      <c r="H716" s="124"/>
      <c r="I716" s="128" t="s">
        <v>1390</v>
      </c>
      <c r="J716" s="124"/>
      <c r="K716" s="124"/>
      <c r="L716" s="124"/>
      <c r="M716" s="124"/>
      <c r="N716" s="207">
        <v>2924080.21</v>
      </c>
      <c r="O716" s="207">
        <v>0</v>
      </c>
      <c r="P716" s="124" t="s">
        <v>1312</v>
      </c>
    </row>
    <row r="717" spans="1:16" hidden="1">
      <c r="A717" s="256" t="s">
        <v>1365</v>
      </c>
      <c r="B717" s="124"/>
      <c r="C717" s="125" t="s">
        <v>1365</v>
      </c>
      <c r="D717" s="119">
        <v>43129</v>
      </c>
      <c r="E717" s="120" t="s">
        <v>1841</v>
      </c>
      <c r="F717" s="120" t="s">
        <v>13</v>
      </c>
      <c r="G717" s="120">
        <v>378699</v>
      </c>
      <c r="H717" s="124"/>
      <c r="I717" s="128" t="s">
        <v>1390</v>
      </c>
      <c r="J717" s="124"/>
      <c r="K717" s="124"/>
      <c r="L717" s="124"/>
      <c r="M717" s="124"/>
      <c r="N717" s="207">
        <v>2924080.21</v>
      </c>
      <c r="O717" s="207">
        <v>0</v>
      </c>
      <c r="P717" s="124" t="s">
        <v>1312</v>
      </c>
    </row>
    <row r="718" spans="1:16" hidden="1">
      <c r="A718" s="256" t="s">
        <v>1365</v>
      </c>
      <c r="B718" s="124"/>
      <c r="C718" s="125" t="s">
        <v>1365</v>
      </c>
      <c r="D718" s="119">
        <v>43129</v>
      </c>
      <c r="E718" s="120" t="s">
        <v>1842</v>
      </c>
      <c r="F718" s="120" t="s">
        <v>13</v>
      </c>
      <c r="G718" s="120">
        <v>378701</v>
      </c>
      <c r="H718" s="124"/>
      <c r="I718" s="128" t="s">
        <v>1390</v>
      </c>
      <c r="J718" s="124"/>
      <c r="K718" s="124"/>
      <c r="L718" s="124"/>
      <c r="M718" s="124"/>
      <c r="N718" s="207">
        <v>2924080.21</v>
      </c>
      <c r="O718" s="207">
        <v>0</v>
      </c>
      <c r="P718" s="124" t="s">
        <v>1312</v>
      </c>
    </row>
    <row r="719" spans="1:16" hidden="1">
      <c r="A719" s="256" t="s">
        <v>1365</v>
      </c>
      <c r="B719" s="124"/>
      <c r="C719" s="125" t="s">
        <v>1365</v>
      </c>
      <c r="D719" s="119">
        <v>43129</v>
      </c>
      <c r="E719" s="120" t="s">
        <v>1843</v>
      </c>
      <c r="F719" s="120" t="s">
        <v>13</v>
      </c>
      <c r="G719" s="120">
        <v>378703</v>
      </c>
      <c r="H719" s="124"/>
      <c r="I719" s="128" t="s">
        <v>1390</v>
      </c>
      <c r="J719" s="124"/>
      <c r="K719" s="124"/>
      <c r="L719" s="124"/>
      <c r="M719" s="124"/>
      <c r="N719" s="207">
        <v>1631112.76</v>
      </c>
      <c r="O719" s="207">
        <v>0</v>
      </c>
      <c r="P719" s="124" t="s">
        <v>1312</v>
      </c>
    </row>
    <row r="720" spans="1:16" hidden="1">
      <c r="A720" s="256" t="s">
        <v>1365</v>
      </c>
      <c r="B720" s="124"/>
      <c r="C720" s="125" t="s">
        <v>1365</v>
      </c>
      <c r="D720" s="119">
        <v>43129</v>
      </c>
      <c r="E720" s="120" t="s">
        <v>1844</v>
      </c>
      <c r="F720" s="120" t="s">
        <v>13</v>
      </c>
      <c r="G720" s="120">
        <v>378705</v>
      </c>
      <c r="H720" s="124"/>
      <c r="I720" s="128" t="s">
        <v>1390</v>
      </c>
      <c r="J720" s="124"/>
      <c r="K720" s="124"/>
      <c r="L720" s="124"/>
      <c r="M720" s="124"/>
      <c r="N720" s="207">
        <v>2606613.34</v>
      </c>
      <c r="O720" s="207">
        <v>0</v>
      </c>
      <c r="P720" s="124" t="s">
        <v>1312</v>
      </c>
    </row>
    <row r="721" spans="1:16" hidden="1">
      <c r="A721" s="256" t="s">
        <v>1365</v>
      </c>
      <c r="B721" s="124"/>
      <c r="C721" s="125" t="s">
        <v>1365</v>
      </c>
      <c r="D721" s="119">
        <v>43129</v>
      </c>
      <c r="E721" s="120" t="s">
        <v>1845</v>
      </c>
      <c r="F721" s="120" t="s">
        <v>13</v>
      </c>
      <c r="G721" s="120">
        <v>378707</v>
      </c>
      <c r="H721" s="124"/>
      <c r="I721" s="128" t="s">
        <v>1390</v>
      </c>
      <c r="J721" s="124"/>
      <c r="K721" s="124"/>
      <c r="L721" s="124"/>
      <c r="M721" s="124"/>
      <c r="N721" s="207">
        <v>575540.9</v>
      </c>
      <c r="O721" s="207">
        <v>0</v>
      </c>
      <c r="P721" s="124" t="s">
        <v>1312</v>
      </c>
    </row>
    <row r="722" spans="1:16" hidden="1">
      <c r="A722" s="256" t="s">
        <v>1365</v>
      </c>
      <c r="B722" s="124"/>
      <c r="C722" s="125" t="s">
        <v>1365</v>
      </c>
      <c r="D722" s="119">
        <v>43129</v>
      </c>
      <c r="E722" s="120" t="s">
        <v>1846</v>
      </c>
      <c r="F722" s="120" t="s">
        <v>13</v>
      </c>
      <c r="G722" s="120">
        <v>378709</v>
      </c>
      <c r="H722" s="124"/>
      <c r="I722" s="128" t="s">
        <v>1390</v>
      </c>
      <c r="J722" s="124"/>
      <c r="K722" s="124"/>
      <c r="L722" s="124"/>
      <c r="M722" s="124"/>
      <c r="N722" s="207">
        <v>1580790.69</v>
      </c>
      <c r="O722" s="207">
        <v>0</v>
      </c>
      <c r="P722" s="124" t="s">
        <v>1312</v>
      </c>
    </row>
    <row r="723" spans="1:16" hidden="1">
      <c r="A723" s="256" t="s">
        <v>1365</v>
      </c>
      <c r="B723" s="124"/>
      <c r="C723" s="125" t="s">
        <v>1365</v>
      </c>
      <c r="D723" s="119">
        <v>43129</v>
      </c>
      <c r="E723" s="120" t="s">
        <v>1847</v>
      </c>
      <c r="F723" s="120" t="s">
        <v>13</v>
      </c>
      <c r="G723" s="120">
        <v>378711</v>
      </c>
      <c r="H723" s="124"/>
      <c r="I723" s="128" t="s">
        <v>1390</v>
      </c>
      <c r="J723" s="124"/>
      <c r="K723" s="124"/>
      <c r="L723" s="124"/>
      <c r="M723" s="124"/>
      <c r="N723" s="207">
        <v>7159369.7800000003</v>
      </c>
      <c r="O723" s="207">
        <v>0</v>
      </c>
      <c r="P723" s="124" t="s">
        <v>1312</v>
      </c>
    </row>
    <row r="724" spans="1:16" hidden="1">
      <c r="A724" s="256" t="s">
        <v>1365</v>
      </c>
      <c r="B724" s="124"/>
      <c r="C724" s="125" t="s">
        <v>1365</v>
      </c>
      <c r="D724" s="119">
        <v>43129</v>
      </c>
      <c r="E724" s="120" t="s">
        <v>1848</v>
      </c>
      <c r="F724" s="120" t="s">
        <v>13</v>
      </c>
      <c r="G724" s="120">
        <v>378713</v>
      </c>
      <c r="H724" s="124"/>
      <c r="I724" s="128" t="s">
        <v>1390</v>
      </c>
      <c r="J724" s="124"/>
      <c r="K724" s="124"/>
      <c r="L724" s="124"/>
      <c r="M724" s="124"/>
      <c r="N724" s="207">
        <v>441747.02</v>
      </c>
      <c r="O724" s="207">
        <v>0</v>
      </c>
      <c r="P724" s="124" t="s">
        <v>1312</v>
      </c>
    </row>
    <row r="725" spans="1:16" hidden="1">
      <c r="A725" s="256" t="s">
        <v>1365</v>
      </c>
      <c r="B725" s="124"/>
      <c r="C725" s="125" t="s">
        <v>1365</v>
      </c>
      <c r="D725" s="119">
        <v>43129</v>
      </c>
      <c r="E725" s="120" t="s">
        <v>1849</v>
      </c>
      <c r="F725" s="120" t="s">
        <v>13</v>
      </c>
      <c r="G725" s="120">
        <v>378715</v>
      </c>
      <c r="H725" s="124"/>
      <c r="I725" s="128" t="s">
        <v>1390</v>
      </c>
      <c r="J725" s="124"/>
      <c r="K725" s="124"/>
      <c r="L725" s="124"/>
      <c r="M725" s="124"/>
      <c r="N725" s="207">
        <v>3795055.72</v>
      </c>
      <c r="O725" s="207">
        <v>0</v>
      </c>
      <c r="P725" s="124" t="s">
        <v>1312</v>
      </c>
    </row>
    <row r="726" spans="1:16" hidden="1">
      <c r="A726" s="256" t="s">
        <v>1365</v>
      </c>
      <c r="B726" s="124"/>
      <c r="C726" s="125" t="s">
        <v>1365</v>
      </c>
      <c r="D726" s="119">
        <v>43129</v>
      </c>
      <c r="E726" s="120" t="s">
        <v>1850</v>
      </c>
      <c r="F726" s="120" t="s">
        <v>13</v>
      </c>
      <c r="G726" s="120">
        <v>378717</v>
      </c>
      <c r="H726" s="124"/>
      <c r="I726" s="128" t="s">
        <v>1390</v>
      </c>
      <c r="J726" s="124"/>
      <c r="K726" s="124"/>
      <c r="L726" s="124"/>
      <c r="M726" s="124"/>
      <c r="N726" s="207">
        <v>6064720.4100000001</v>
      </c>
      <c r="O726" s="207">
        <v>0</v>
      </c>
      <c r="P726" s="124" t="s">
        <v>1312</v>
      </c>
    </row>
    <row r="727" spans="1:16" hidden="1">
      <c r="A727" s="256" t="s">
        <v>1365</v>
      </c>
      <c r="B727" s="124"/>
      <c r="C727" s="125" t="s">
        <v>1365</v>
      </c>
      <c r="D727" s="119">
        <v>43129</v>
      </c>
      <c r="E727" s="120" t="s">
        <v>1851</v>
      </c>
      <c r="F727" s="120" t="s">
        <v>13</v>
      </c>
      <c r="G727" s="120">
        <v>378719</v>
      </c>
      <c r="H727" s="124"/>
      <c r="I727" s="128" t="s">
        <v>1390</v>
      </c>
      <c r="J727" s="124"/>
      <c r="K727" s="124"/>
      <c r="L727" s="124"/>
      <c r="M727" s="124"/>
      <c r="N727" s="207">
        <v>374205.04</v>
      </c>
      <c r="O727" s="207">
        <v>0</v>
      </c>
      <c r="P727" s="124" t="s">
        <v>1312</v>
      </c>
    </row>
    <row r="728" spans="1:16" hidden="1">
      <c r="A728" s="256" t="s">
        <v>1365</v>
      </c>
      <c r="B728" s="124"/>
      <c r="C728" s="125" t="s">
        <v>1365</v>
      </c>
      <c r="D728" s="119">
        <v>43129</v>
      </c>
      <c r="E728" s="120" t="s">
        <v>1852</v>
      </c>
      <c r="F728" s="120" t="s">
        <v>13</v>
      </c>
      <c r="G728" s="120">
        <v>378721</v>
      </c>
      <c r="H728" s="124"/>
      <c r="I728" s="128" t="s">
        <v>1390</v>
      </c>
      <c r="J728" s="124"/>
      <c r="K728" s="124"/>
      <c r="L728" s="124"/>
      <c r="M728" s="124"/>
      <c r="N728" s="207">
        <v>16657467.02</v>
      </c>
      <c r="O728" s="207">
        <v>0</v>
      </c>
      <c r="P728" s="124" t="s">
        <v>1312</v>
      </c>
    </row>
    <row r="729" spans="1:16" hidden="1">
      <c r="A729" s="256" t="s">
        <v>1365</v>
      </c>
      <c r="B729" s="124"/>
      <c r="C729" s="125" t="s">
        <v>1365</v>
      </c>
      <c r="D729" s="119">
        <v>43129</v>
      </c>
      <c r="E729" s="120" t="s">
        <v>1853</v>
      </c>
      <c r="F729" s="120" t="s">
        <v>13</v>
      </c>
      <c r="G729" s="120">
        <v>378723</v>
      </c>
      <c r="H729" s="124"/>
      <c r="I729" s="128" t="s">
        <v>1390</v>
      </c>
      <c r="J729" s="124"/>
      <c r="K729" s="124"/>
      <c r="L729" s="124"/>
      <c r="M729" s="124"/>
      <c r="N729" s="207">
        <v>3677972.95</v>
      </c>
      <c r="O729" s="207">
        <v>0</v>
      </c>
      <c r="P729" s="124" t="s">
        <v>1312</v>
      </c>
    </row>
    <row r="730" spans="1:16" hidden="1">
      <c r="A730" s="256" t="s">
        <v>1365</v>
      </c>
      <c r="B730" s="124"/>
      <c r="C730" s="125" t="s">
        <v>1365</v>
      </c>
      <c r="D730" s="119">
        <v>43129</v>
      </c>
      <c r="E730" s="120" t="s">
        <v>1854</v>
      </c>
      <c r="F730" s="120" t="s">
        <v>13</v>
      </c>
      <c r="G730" s="120">
        <v>378725</v>
      </c>
      <c r="H730" s="124"/>
      <c r="I730" s="128" t="s">
        <v>1390</v>
      </c>
      <c r="J730" s="124"/>
      <c r="K730" s="124"/>
      <c r="L730" s="124"/>
      <c r="M730" s="124"/>
      <c r="N730" s="207">
        <v>10423566.4</v>
      </c>
      <c r="O730" s="207">
        <v>0</v>
      </c>
      <c r="P730" s="124" t="s">
        <v>1312</v>
      </c>
    </row>
    <row r="731" spans="1:16" hidden="1">
      <c r="A731" s="256" t="s">
        <v>1365</v>
      </c>
      <c r="B731" s="124"/>
      <c r="C731" s="125" t="s">
        <v>1365</v>
      </c>
      <c r="D731" s="119">
        <v>43129</v>
      </c>
      <c r="E731" s="120" t="s">
        <v>1855</v>
      </c>
      <c r="F731" s="120" t="s">
        <v>13</v>
      </c>
      <c r="G731" s="120">
        <v>378727</v>
      </c>
      <c r="H731" s="124"/>
      <c r="I731" s="128" t="s">
        <v>1390</v>
      </c>
      <c r="J731" s="124"/>
      <c r="K731" s="124"/>
      <c r="L731" s="124"/>
      <c r="M731" s="124"/>
      <c r="N731" s="207">
        <v>3064653.41</v>
      </c>
      <c r="O731" s="207">
        <v>0</v>
      </c>
      <c r="P731" s="124" t="s">
        <v>1312</v>
      </c>
    </row>
    <row r="732" spans="1:16" hidden="1">
      <c r="A732" s="256" t="s">
        <v>1365</v>
      </c>
      <c r="B732" s="124"/>
      <c r="C732" s="125" t="s">
        <v>1365</v>
      </c>
      <c r="D732" s="119">
        <v>43129</v>
      </c>
      <c r="E732" s="120" t="s">
        <v>1856</v>
      </c>
      <c r="F732" s="120" t="s">
        <v>13</v>
      </c>
      <c r="G732" s="120">
        <v>378729</v>
      </c>
      <c r="H732" s="124"/>
      <c r="I732" s="128" t="s">
        <v>1390</v>
      </c>
      <c r="J732" s="124"/>
      <c r="K732" s="124"/>
      <c r="L732" s="124"/>
      <c r="M732" s="124"/>
      <c r="N732" s="207">
        <v>189095.08</v>
      </c>
      <c r="O732" s="207">
        <v>0</v>
      </c>
      <c r="P732" s="124" t="s">
        <v>1312</v>
      </c>
    </row>
    <row r="733" spans="1:16" hidden="1">
      <c r="A733" s="256" t="s">
        <v>1365</v>
      </c>
      <c r="B733" s="124"/>
      <c r="C733" s="125" t="s">
        <v>1365</v>
      </c>
      <c r="D733" s="119">
        <v>43129</v>
      </c>
      <c r="E733" s="120" t="s">
        <v>1857</v>
      </c>
      <c r="F733" s="120" t="s">
        <v>13</v>
      </c>
      <c r="G733" s="120">
        <v>378731</v>
      </c>
      <c r="H733" s="124"/>
      <c r="I733" s="128" t="s">
        <v>1390</v>
      </c>
      <c r="J733" s="124"/>
      <c r="K733" s="124"/>
      <c r="L733" s="124"/>
      <c r="M733" s="124"/>
      <c r="N733" s="207">
        <v>1917735.64</v>
      </c>
      <c r="O733" s="207">
        <v>0</v>
      </c>
      <c r="P733" s="124" t="s">
        <v>1312</v>
      </c>
    </row>
    <row r="734" spans="1:16" hidden="1">
      <c r="A734" s="256" t="s">
        <v>1365</v>
      </c>
      <c r="B734" s="124"/>
      <c r="C734" s="125" t="s">
        <v>1365</v>
      </c>
      <c r="D734" s="119">
        <v>43129</v>
      </c>
      <c r="E734" s="120" t="s">
        <v>1858</v>
      </c>
      <c r="F734" s="120" t="s">
        <v>13</v>
      </c>
      <c r="G734" s="120">
        <v>378733</v>
      </c>
      <c r="H734" s="124"/>
      <c r="I734" s="128" t="s">
        <v>1390</v>
      </c>
      <c r="J734" s="124"/>
      <c r="K734" s="124"/>
      <c r="L734" s="124"/>
      <c r="M734" s="124"/>
      <c r="N734" s="207">
        <v>855937.29</v>
      </c>
      <c r="O734" s="207">
        <v>0</v>
      </c>
      <c r="P734" s="124" t="s">
        <v>1312</v>
      </c>
    </row>
    <row r="735" spans="1:16" hidden="1">
      <c r="A735" s="256" t="s">
        <v>1365</v>
      </c>
      <c r="B735" s="124"/>
      <c r="C735" s="125" t="s">
        <v>1365</v>
      </c>
      <c r="D735" s="119">
        <v>43129</v>
      </c>
      <c r="E735" s="120" t="s">
        <v>1859</v>
      </c>
      <c r="F735" s="120" t="s">
        <v>13</v>
      </c>
      <c r="G735" s="120">
        <v>378735</v>
      </c>
      <c r="H735" s="124"/>
      <c r="I735" s="128" t="s">
        <v>1390</v>
      </c>
      <c r="J735" s="124"/>
      <c r="K735" s="124"/>
      <c r="L735" s="124"/>
      <c r="M735" s="124"/>
      <c r="N735" s="207">
        <v>1911509.16</v>
      </c>
      <c r="O735" s="207">
        <v>0</v>
      </c>
      <c r="P735" s="124" t="s">
        <v>1312</v>
      </c>
    </row>
    <row r="736" spans="1:16" hidden="1">
      <c r="A736" s="256" t="s">
        <v>1365</v>
      </c>
      <c r="B736" s="124"/>
      <c r="C736" s="125" t="s">
        <v>1365</v>
      </c>
      <c r="D736" s="119">
        <v>43129</v>
      </c>
      <c r="E736" s="120" t="s">
        <v>1860</v>
      </c>
      <c r="F736" s="120" t="s">
        <v>13</v>
      </c>
      <c r="G736" s="120">
        <v>378737</v>
      </c>
      <c r="H736" s="124"/>
      <c r="I736" s="128" t="s">
        <v>1390</v>
      </c>
      <c r="J736" s="124"/>
      <c r="K736" s="124"/>
      <c r="L736" s="124"/>
      <c r="M736" s="124"/>
      <c r="N736" s="207">
        <v>5250184.5199999996</v>
      </c>
      <c r="O736" s="207">
        <v>0</v>
      </c>
      <c r="P736" s="124" t="s">
        <v>1312</v>
      </c>
    </row>
    <row r="737" spans="1:16" hidden="1">
      <c r="A737" s="256" t="s">
        <v>1365</v>
      </c>
      <c r="B737" s="124"/>
      <c r="C737" s="125" t="s">
        <v>1365</v>
      </c>
      <c r="D737" s="119">
        <v>43129</v>
      </c>
      <c r="E737" s="120" t="s">
        <v>1861</v>
      </c>
      <c r="F737" s="120" t="s">
        <v>13</v>
      </c>
      <c r="G737" s="120">
        <v>378739</v>
      </c>
      <c r="H737" s="124"/>
      <c r="I737" s="128" t="s">
        <v>1390</v>
      </c>
      <c r="J737" s="124"/>
      <c r="K737" s="124"/>
      <c r="L737" s="124"/>
      <c r="M737" s="124"/>
      <c r="N737" s="207">
        <v>6389228.1100000003</v>
      </c>
      <c r="O737" s="207">
        <v>0</v>
      </c>
      <c r="P737" s="124" t="s">
        <v>1312</v>
      </c>
    </row>
    <row r="738" spans="1:16" hidden="1">
      <c r="A738" s="256" t="s">
        <v>1365</v>
      </c>
      <c r="B738" s="124"/>
      <c r="C738" s="125" t="s">
        <v>1365</v>
      </c>
      <c r="D738" s="119">
        <v>43129</v>
      </c>
      <c r="E738" s="120" t="s">
        <v>1862</v>
      </c>
      <c r="F738" s="120" t="s">
        <v>13</v>
      </c>
      <c r="G738" s="120">
        <v>378741</v>
      </c>
      <c r="H738" s="124"/>
      <c r="I738" s="128" t="s">
        <v>1390</v>
      </c>
      <c r="J738" s="124"/>
      <c r="K738" s="124"/>
      <c r="L738" s="124"/>
      <c r="M738" s="124"/>
      <c r="N738" s="207">
        <v>4447444.67</v>
      </c>
      <c r="O738" s="207">
        <v>0</v>
      </c>
      <c r="P738" s="124" t="s">
        <v>1312</v>
      </c>
    </row>
    <row r="739" spans="1:16" hidden="1">
      <c r="A739" s="256" t="s">
        <v>1365</v>
      </c>
      <c r="B739" s="124"/>
      <c r="C739" s="125" t="s">
        <v>1365</v>
      </c>
      <c r="D739" s="119">
        <v>43129</v>
      </c>
      <c r="E739" s="120" t="s">
        <v>1863</v>
      </c>
      <c r="F739" s="120" t="s">
        <v>13</v>
      </c>
      <c r="G739" s="120">
        <v>378743</v>
      </c>
      <c r="H739" s="124"/>
      <c r="I739" s="128" t="s">
        <v>1390</v>
      </c>
      <c r="J739" s="124"/>
      <c r="K739" s="124"/>
      <c r="L739" s="124"/>
      <c r="M739" s="124"/>
      <c r="N739" s="207">
        <v>5412331.46</v>
      </c>
      <c r="O739" s="207">
        <v>0</v>
      </c>
      <c r="P739" s="124" t="s">
        <v>1312</v>
      </c>
    </row>
    <row r="740" spans="1:16" hidden="1">
      <c r="A740" s="256" t="s">
        <v>1365</v>
      </c>
      <c r="B740" s="124"/>
      <c r="C740" s="125" t="s">
        <v>1365</v>
      </c>
      <c r="D740" s="119">
        <v>43129</v>
      </c>
      <c r="E740" s="120" t="s">
        <v>1864</v>
      </c>
      <c r="F740" s="120" t="s">
        <v>13</v>
      </c>
      <c r="G740" s="120">
        <v>378745</v>
      </c>
      <c r="H740" s="124"/>
      <c r="I740" s="128" t="s">
        <v>1390</v>
      </c>
      <c r="J740" s="124"/>
      <c r="K740" s="124"/>
      <c r="L740" s="124"/>
      <c r="M740" s="124"/>
      <c r="N740" s="207">
        <v>14865604.15</v>
      </c>
      <c r="O740" s="207">
        <v>0</v>
      </c>
      <c r="P740" s="124" t="s">
        <v>1312</v>
      </c>
    </row>
    <row r="741" spans="1:16" hidden="1">
      <c r="A741" s="256" t="s">
        <v>1365</v>
      </c>
      <c r="B741" s="124"/>
      <c r="C741" s="125" t="s">
        <v>1365</v>
      </c>
      <c r="D741" s="119">
        <v>43129</v>
      </c>
      <c r="E741" s="120" t="s">
        <v>1865</v>
      </c>
      <c r="F741" s="120" t="s">
        <v>13</v>
      </c>
      <c r="G741" s="120">
        <v>378747</v>
      </c>
      <c r="H741" s="124"/>
      <c r="I741" s="128" t="s">
        <v>1390</v>
      </c>
      <c r="J741" s="124"/>
      <c r="K741" s="124"/>
      <c r="L741" s="124"/>
      <c r="M741" s="124"/>
      <c r="N741" s="207">
        <v>5469835.8899999997</v>
      </c>
      <c r="O741" s="207">
        <v>0</v>
      </c>
      <c r="P741" s="124" t="s">
        <v>1312</v>
      </c>
    </row>
    <row r="742" spans="1:16" hidden="1">
      <c r="A742" s="256" t="s">
        <v>1365</v>
      </c>
      <c r="B742" s="124"/>
      <c r="C742" s="125" t="s">
        <v>1365</v>
      </c>
      <c r="D742" s="119">
        <v>43129</v>
      </c>
      <c r="E742" s="120" t="s">
        <v>1866</v>
      </c>
      <c r="F742" s="120" t="s">
        <v>13</v>
      </c>
      <c r="G742" s="120">
        <v>378749</v>
      </c>
      <c r="H742" s="124"/>
      <c r="I742" s="128" t="s">
        <v>1390</v>
      </c>
      <c r="J742" s="124"/>
      <c r="K742" s="124"/>
      <c r="L742" s="124"/>
      <c r="M742" s="124"/>
      <c r="N742" s="207">
        <v>12215429.27</v>
      </c>
      <c r="O742" s="207">
        <v>0</v>
      </c>
      <c r="P742" s="124" t="s">
        <v>1312</v>
      </c>
    </row>
    <row r="743" spans="1:16" hidden="1">
      <c r="A743" s="256" t="s">
        <v>1365</v>
      </c>
      <c r="B743" s="124"/>
      <c r="C743" s="125" t="s">
        <v>1365</v>
      </c>
      <c r="D743" s="119">
        <v>43129</v>
      </c>
      <c r="E743" s="120" t="s">
        <v>1867</v>
      </c>
      <c r="F743" s="120" t="s">
        <v>13</v>
      </c>
      <c r="G743" s="120">
        <v>378751</v>
      </c>
      <c r="H743" s="124"/>
      <c r="I743" s="128" t="s">
        <v>1390</v>
      </c>
      <c r="J743" s="124"/>
      <c r="K743" s="124"/>
      <c r="L743" s="124"/>
      <c r="M743" s="124"/>
      <c r="N743" s="207">
        <v>2734985.14</v>
      </c>
      <c r="O743" s="207">
        <v>0</v>
      </c>
      <c r="P743" s="124" t="s">
        <v>1312</v>
      </c>
    </row>
    <row r="744" spans="1:16" hidden="1">
      <c r="A744" s="256" t="s">
        <v>1365</v>
      </c>
      <c r="B744" s="124"/>
      <c r="C744" s="125" t="s">
        <v>1365</v>
      </c>
      <c r="D744" s="119">
        <v>43129</v>
      </c>
      <c r="E744" s="120" t="s">
        <v>1868</v>
      </c>
      <c r="F744" s="120" t="s">
        <v>13</v>
      </c>
      <c r="G744" s="120">
        <v>378753</v>
      </c>
      <c r="H744" s="124"/>
      <c r="I744" s="128" t="s">
        <v>1390</v>
      </c>
      <c r="J744" s="124"/>
      <c r="K744" s="124"/>
      <c r="L744" s="124"/>
      <c r="M744" s="124"/>
      <c r="N744" s="207">
        <v>1006344.58</v>
      </c>
      <c r="O744" s="207">
        <v>0</v>
      </c>
      <c r="P744" s="124" t="s">
        <v>1312</v>
      </c>
    </row>
    <row r="745" spans="1:16" hidden="1">
      <c r="A745" s="256" t="s">
        <v>1365</v>
      </c>
      <c r="B745" s="124"/>
      <c r="C745" s="125" t="s">
        <v>1365</v>
      </c>
      <c r="D745" s="119">
        <v>43129</v>
      </c>
      <c r="E745" s="120" t="s">
        <v>1869</v>
      </c>
      <c r="F745" s="120" t="s">
        <v>13</v>
      </c>
      <c r="G745" s="120">
        <v>378755</v>
      </c>
      <c r="H745" s="124"/>
      <c r="I745" s="128" t="s">
        <v>1390</v>
      </c>
      <c r="J745" s="124"/>
      <c r="K745" s="124"/>
      <c r="L745" s="124"/>
      <c r="M745" s="124"/>
      <c r="N745" s="207">
        <v>18980029.579999998</v>
      </c>
      <c r="O745" s="207">
        <v>0</v>
      </c>
      <c r="P745" s="124" t="s">
        <v>1312</v>
      </c>
    </row>
    <row r="746" spans="1:16" ht="63.75" hidden="1">
      <c r="A746" s="256" t="s">
        <v>622</v>
      </c>
      <c r="B746" s="124"/>
      <c r="C746" s="125" t="s">
        <v>715</v>
      </c>
      <c r="D746" s="119">
        <v>43129</v>
      </c>
      <c r="E746" s="120" t="s">
        <v>1870</v>
      </c>
      <c r="F746" s="120" t="s">
        <v>1313</v>
      </c>
      <c r="G746" s="120">
        <v>16407132</v>
      </c>
      <c r="H746" s="124"/>
      <c r="I746" s="128" t="s">
        <v>2585</v>
      </c>
      <c r="J746" s="124"/>
      <c r="K746" s="124"/>
      <c r="L746" s="124"/>
      <c r="M746" s="124"/>
      <c r="N746" s="207">
        <v>5421</v>
      </c>
      <c r="O746" s="207">
        <v>0</v>
      </c>
      <c r="P746" s="124" t="s">
        <v>1312</v>
      </c>
    </row>
    <row r="747" spans="1:16" ht="63.75" hidden="1">
      <c r="A747" s="256" t="s">
        <v>622</v>
      </c>
      <c r="B747" s="124"/>
      <c r="C747" s="125" t="s">
        <v>715</v>
      </c>
      <c r="D747" s="119">
        <v>43129</v>
      </c>
      <c r="E747" s="120" t="s">
        <v>1871</v>
      </c>
      <c r="F747" s="120" t="s">
        <v>1313</v>
      </c>
      <c r="G747" s="120">
        <v>16407148</v>
      </c>
      <c r="H747" s="124"/>
      <c r="I747" s="128" t="s">
        <v>2586</v>
      </c>
      <c r="J747" s="124"/>
      <c r="K747" s="124"/>
      <c r="L747" s="124"/>
      <c r="M747" s="124"/>
      <c r="N747" s="207">
        <v>16509</v>
      </c>
      <c r="O747" s="207">
        <v>0</v>
      </c>
      <c r="P747" s="124" t="s">
        <v>1312</v>
      </c>
    </row>
    <row r="748" spans="1:16" ht="63.75" hidden="1">
      <c r="A748" s="256" t="s">
        <v>622</v>
      </c>
      <c r="B748" s="124"/>
      <c r="C748" s="125" t="s">
        <v>715</v>
      </c>
      <c r="D748" s="119">
        <v>43129</v>
      </c>
      <c r="E748" s="120" t="s">
        <v>1872</v>
      </c>
      <c r="F748" s="120" t="s">
        <v>1313</v>
      </c>
      <c r="G748" s="120">
        <v>16423119</v>
      </c>
      <c r="H748" s="124"/>
      <c r="I748" s="128" t="s">
        <v>2587</v>
      </c>
      <c r="J748" s="124"/>
      <c r="K748" s="124"/>
      <c r="L748" s="124"/>
      <c r="M748" s="124"/>
      <c r="N748" s="207">
        <v>23038.5</v>
      </c>
      <c r="O748" s="207">
        <v>0</v>
      </c>
      <c r="P748" s="124" t="s">
        <v>1312</v>
      </c>
    </row>
    <row r="749" spans="1:16" ht="63.75" hidden="1">
      <c r="A749" s="256" t="s">
        <v>619</v>
      </c>
      <c r="B749" s="124"/>
      <c r="C749" s="125" t="s">
        <v>713</v>
      </c>
      <c r="D749" s="119">
        <v>43129</v>
      </c>
      <c r="E749" s="120" t="s">
        <v>1873</v>
      </c>
      <c r="F749" s="120" t="s">
        <v>11</v>
      </c>
      <c r="G749" s="120">
        <v>912229</v>
      </c>
      <c r="H749" s="124"/>
      <c r="I749" s="128" t="s">
        <v>1366</v>
      </c>
      <c r="J749" s="124"/>
      <c r="K749" s="124"/>
      <c r="L749" s="124"/>
      <c r="M749" s="124"/>
      <c r="N749" s="207">
        <v>50</v>
      </c>
      <c r="O749" s="207">
        <v>0</v>
      </c>
      <c r="P749" s="124" t="s">
        <v>1312</v>
      </c>
    </row>
    <row r="750" spans="1:16" hidden="1">
      <c r="A750" s="256" t="s">
        <v>1365</v>
      </c>
      <c r="B750" s="124"/>
      <c r="C750" s="125" t="s">
        <v>1365</v>
      </c>
      <c r="D750" s="119">
        <v>43129</v>
      </c>
      <c r="E750" s="120" t="s">
        <v>1874</v>
      </c>
      <c r="F750" s="120" t="s">
        <v>13</v>
      </c>
      <c r="G750" s="120">
        <v>378613</v>
      </c>
      <c r="H750" s="124"/>
      <c r="I750" s="128" t="s">
        <v>1390</v>
      </c>
      <c r="J750" s="124"/>
      <c r="K750" s="124"/>
      <c r="L750" s="124"/>
      <c r="M750" s="124"/>
      <c r="N750" s="207">
        <v>2487050.06</v>
      </c>
      <c r="O750" s="207">
        <v>0</v>
      </c>
      <c r="P750" s="124" t="s">
        <v>1312</v>
      </c>
    </row>
    <row r="751" spans="1:16" hidden="1">
      <c r="A751" s="256" t="s">
        <v>1365</v>
      </c>
      <c r="B751" s="124"/>
      <c r="C751" s="125" t="s">
        <v>1365</v>
      </c>
      <c r="D751" s="119">
        <v>43129</v>
      </c>
      <c r="E751" s="120" t="s">
        <v>1875</v>
      </c>
      <c r="F751" s="120" t="s">
        <v>13</v>
      </c>
      <c r="G751" s="120">
        <v>378615</v>
      </c>
      <c r="H751" s="124"/>
      <c r="I751" s="128" t="s">
        <v>1390</v>
      </c>
      <c r="J751" s="124"/>
      <c r="K751" s="124"/>
      <c r="L751" s="124"/>
      <c r="M751" s="124"/>
      <c r="N751" s="207">
        <v>2487050.06</v>
      </c>
      <c r="O751" s="207">
        <v>0</v>
      </c>
      <c r="P751" s="124" t="s">
        <v>1312</v>
      </c>
    </row>
    <row r="752" spans="1:16" hidden="1">
      <c r="A752" s="256" t="s">
        <v>1365</v>
      </c>
      <c r="B752" s="124"/>
      <c r="C752" s="125" t="s">
        <v>1365</v>
      </c>
      <c r="D752" s="119">
        <v>43129</v>
      </c>
      <c r="E752" s="120" t="s">
        <v>1876</v>
      </c>
      <c r="F752" s="120" t="s">
        <v>13</v>
      </c>
      <c r="G752" s="120">
        <v>378617</v>
      </c>
      <c r="H752" s="124"/>
      <c r="I752" s="128" t="s">
        <v>1390</v>
      </c>
      <c r="J752" s="124"/>
      <c r="K752" s="124"/>
      <c r="L752" s="124"/>
      <c r="M752" s="124"/>
      <c r="N752" s="207">
        <v>2487050.06</v>
      </c>
      <c r="O752" s="207">
        <v>0</v>
      </c>
      <c r="P752" s="124" t="s">
        <v>1312</v>
      </c>
    </row>
    <row r="753" spans="1:16" hidden="1">
      <c r="A753" s="256" t="s">
        <v>1365</v>
      </c>
      <c r="B753" s="124"/>
      <c r="C753" s="125" t="s">
        <v>1365</v>
      </c>
      <c r="D753" s="119">
        <v>43129</v>
      </c>
      <c r="E753" s="120" t="s">
        <v>1877</v>
      </c>
      <c r="F753" s="120" t="s">
        <v>13</v>
      </c>
      <c r="G753" s="120">
        <v>378619</v>
      </c>
      <c r="H753" s="124"/>
      <c r="I753" s="128" t="s">
        <v>1390</v>
      </c>
      <c r="J753" s="124"/>
      <c r="K753" s="124"/>
      <c r="L753" s="124"/>
      <c r="M753" s="124"/>
      <c r="N753" s="207">
        <v>2487050.06</v>
      </c>
      <c r="O753" s="207">
        <v>0</v>
      </c>
      <c r="P753" s="124" t="s">
        <v>1312</v>
      </c>
    </row>
    <row r="754" spans="1:16" hidden="1">
      <c r="A754" s="256" t="s">
        <v>1365</v>
      </c>
      <c r="B754" s="124"/>
      <c r="C754" s="125" t="s">
        <v>1365</v>
      </c>
      <c r="D754" s="119">
        <v>43129</v>
      </c>
      <c r="E754" s="120" t="s">
        <v>1878</v>
      </c>
      <c r="F754" s="120" t="s">
        <v>13</v>
      </c>
      <c r="G754" s="120">
        <v>378621</v>
      </c>
      <c r="H754" s="124"/>
      <c r="I754" s="128" t="s">
        <v>1390</v>
      </c>
      <c r="J754" s="124"/>
      <c r="K754" s="124"/>
      <c r="L754" s="124"/>
      <c r="M754" s="124"/>
      <c r="N754" s="207">
        <v>6830975.2000000002</v>
      </c>
      <c r="O754" s="207">
        <v>0</v>
      </c>
      <c r="P754" s="124" t="s">
        <v>1312</v>
      </c>
    </row>
    <row r="755" spans="1:16" hidden="1">
      <c r="A755" s="256" t="s">
        <v>1365</v>
      </c>
      <c r="B755" s="124"/>
      <c r="C755" s="125" t="s">
        <v>1365</v>
      </c>
      <c r="D755" s="119">
        <v>43129</v>
      </c>
      <c r="E755" s="120" t="s">
        <v>1879</v>
      </c>
      <c r="F755" s="120" t="s">
        <v>13</v>
      </c>
      <c r="G755" s="120">
        <v>378623</v>
      </c>
      <c r="H755" s="124"/>
      <c r="I755" s="128" t="s">
        <v>1390</v>
      </c>
      <c r="J755" s="124"/>
      <c r="K755" s="124"/>
      <c r="L755" s="124"/>
      <c r="M755" s="124"/>
      <c r="N755" s="207">
        <v>5786536.5</v>
      </c>
      <c r="O755" s="207">
        <v>0</v>
      </c>
      <c r="P755" s="124" t="s">
        <v>1312</v>
      </c>
    </row>
    <row r="756" spans="1:16" hidden="1">
      <c r="A756" s="256" t="s">
        <v>1365</v>
      </c>
      <c r="B756" s="124"/>
      <c r="C756" s="125" t="s">
        <v>1365</v>
      </c>
      <c r="D756" s="119">
        <v>43129</v>
      </c>
      <c r="E756" s="120" t="s">
        <v>1880</v>
      </c>
      <c r="F756" s="120" t="s">
        <v>13</v>
      </c>
      <c r="G756" s="120">
        <v>378625</v>
      </c>
      <c r="H756" s="124"/>
      <c r="I756" s="128" t="s">
        <v>1390</v>
      </c>
      <c r="J756" s="124"/>
      <c r="K756" s="124"/>
      <c r="L756" s="124"/>
      <c r="M756" s="124"/>
      <c r="N756" s="207">
        <v>15893402.279999999</v>
      </c>
      <c r="O756" s="207">
        <v>0</v>
      </c>
      <c r="P756" s="124" t="s">
        <v>1312</v>
      </c>
    </row>
    <row r="757" spans="1:16" hidden="1">
      <c r="A757" s="256" t="s">
        <v>1365</v>
      </c>
      <c r="B757" s="124"/>
      <c r="C757" s="125" t="s">
        <v>1365</v>
      </c>
      <c r="D757" s="119">
        <v>43129</v>
      </c>
      <c r="E757" s="120" t="s">
        <v>1881</v>
      </c>
      <c r="F757" s="120" t="s">
        <v>13</v>
      </c>
      <c r="G757" s="120">
        <v>378627</v>
      </c>
      <c r="H757" s="124"/>
      <c r="I757" s="128" t="s">
        <v>1390</v>
      </c>
      <c r="J757" s="124"/>
      <c r="K757" s="124"/>
      <c r="L757" s="124"/>
      <c r="M757" s="124"/>
      <c r="N757" s="207">
        <v>2924080.21</v>
      </c>
      <c r="O757" s="207">
        <v>0</v>
      </c>
      <c r="P757" s="124" t="s">
        <v>1312</v>
      </c>
    </row>
    <row r="758" spans="1:16" ht="51">
      <c r="A758" s="256" t="s">
        <v>619</v>
      </c>
      <c r="B758" s="124"/>
      <c r="C758" s="125" t="s">
        <v>713</v>
      </c>
      <c r="D758" s="119">
        <v>43129</v>
      </c>
      <c r="E758" s="120" t="s">
        <v>2181</v>
      </c>
      <c r="F758" s="120" t="s">
        <v>3</v>
      </c>
      <c r="G758" s="120">
        <v>1591902</v>
      </c>
      <c r="H758" s="124"/>
      <c r="I758" s="128" t="s">
        <v>2849</v>
      </c>
      <c r="J758" s="124"/>
      <c r="K758" s="124"/>
      <c r="L758" s="124"/>
      <c r="M758" s="124"/>
      <c r="N758" s="207">
        <v>0</v>
      </c>
      <c r="O758" s="207">
        <v>280.66000000000003</v>
      </c>
      <c r="P758" s="124" t="s">
        <v>1312</v>
      </c>
    </row>
    <row r="759" spans="1:16" ht="51">
      <c r="A759" s="256" t="s">
        <v>619</v>
      </c>
      <c r="B759" s="124"/>
      <c r="C759" s="125" t="s">
        <v>713</v>
      </c>
      <c r="D759" s="119">
        <v>43129</v>
      </c>
      <c r="E759" s="120" t="s">
        <v>2182</v>
      </c>
      <c r="F759" s="120" t="s">
        <v>3</v>
      </c>
      <c r="G759" s="120">
        <v>1591903</v>
      </c>
      <c r="H759" s="124"/>
      <c r="I759" s="128" t="s">
        <v>2850</v>
      </c>
      <c r="J759" s="124"/>
      <c r="K759" s="124"/>
      <c r="L759" s="124"/>
      <c r="M759" s="124"/>
      <c r="N759" s="207">
        <v>0</v>
      </c>
      <c r="O759" s="207">
        <v>15546.28</v>
      </c>
      <c r="P759" s="124" t="s">
        <v>1312</v>
      </c>
    </row>
    <row r="760" spans="1:16" ht="63.75">
      <c r="A760" s="256" t="s">
        <v>619</v>
      </c>
      <c r="B760" s="124"/>
      <c r="C760" s="125" t="s">
        <v>713</v>
      </c>
      <c r="D760" s="119">
        <v>43129</v>
      </c>
      <c r="E760" s="120" t="s">
        <v>2183</v>
      </c>
      <c r="F760" s="120" t="s">
        <v>3</v>
      </c>
      <c r="G760" s="120">
        <v>1591843</v>
      </c>
      <c r="H760" s="124"/>
      <c r="I760" s="128" t="s">
        <v>2851</v>
      </c>
      <c r="J760" s="124"/>
      <c r="K760" s="124"/>
      <c r="L760" s="124"/>
      <c r="M760" s="124"/>
      <c r="N760" s="207">
        <v>0</v>
      </c>
      <c r="O760" s="207">
        <v>105.83</v>
      </c>
      <c r="P760" s="124" t="s">
        <v>1312</v>
      </c>
    </row>
    <row r="761" spans="1:16" ht="51">
      <c r="A761" s="256" t="s">
        <v>619</v>
      </c>
      <c r="B761" s="124"/>
      <c r="C761" s="125" t="s">
        <v>713</v>
      </c>
      <c r="D761" s="119">
        <v>43129</v>
      </c>
      <c r="E761" s="120" t="s">
        <v>2184</v>
      </c>
      <c r="F761" s="120" t="s">
        <v>3</v>
      </c>
      <c r="G761" s="120">
        <v>1591846</v>
      </c>
      <c r="H761" s="124"/>
      <c r="I761" s="128" t="s">
        <v>1368</v>
      </c>
      <c r="J761" s="124"/>
      <c r="K761" s="124"/>
      <c r="L761" s="124"/>
      <c r="M761" s="124"/>
      <c r="N761" s="207">
        <v>0</v>
      </c>
      <c r="O761" s="207">
        <v>545</v>
      </c>
      <c r="P761" s="124" t="s">
        <v>1312</v>
      </c>
    </row>
    <row r="762" spans="1:16" ht="51">
      <c r="A762" s="256" t="s">
        <v>619</v>
      </c>
      <c r="B762" s="124"/>
      <c r="C762" s="125" t="s">
        <v>713</v>
      </c>
      <c r="D762" s="119">
        <v>43129</v>
      </c>
      <c r="E762" s="120" t="s">
        <v>2185</v>
      </c>
      <c r="F762" s="120" t="s">
        <v>3</v>
      </c>
      <c r="G762" s="120">
        <v>1591879</v>
      </c>
      <c r="H762" s="124"/>
      <c r="I762" s="128" t="s">
        <v>2852</v>
      </c>
      <c r="J762" s="124"/>
      <c r="K762" s="124"/>
      <c r="L762" s="124"/>
      <c r="M762" s="124"/>
      <c r="N762" s="207">
        <v>0</v>
      </c>
      <c r="O762" s="207">
        <v>212</v>
      </c>
      <c r="P762" s="124" t="s">
        <v>1312</v>
      </c>
    </row>
    <row r="763" spans="1:16" ht="51">
      <c r="A763" s="256" t="s">
        <v>619</v>
      </c>
      <c r="B763" s="124"/>
      <c r="C763" s="125" t="s">
        <v>713</v>
      </c>
      <c r="D763" s="119">
        <v>43129</v>
      </c>
      <c r="E763" s="120" t="s">
        <v>2186</v>
      </c>
      <c r="F763" s="120" t="s">
        <v>3</v>
      </c>
      <c r="G763" s="120">
        <v>1591915</v>
      </c>
      <c r="H763" s="124"/>
      <c r="I763" s="128" t="s">
        <v>2853</v>
      </c>
      <c r="J763" s="124"/>
      <c r="K763" s="124"/>
      <c r="L763" s="124"/>
      <c r="M763" s="124"/>
      <c r="N763" s="207">
        <v>0</v>
      </c>
      <c r="O763" s="207">
        <v>479.9</v>
      </c>
      <c r="P763" s="124" t="s">
        <v>1312</v>
      </c>
    </row>
    <row r="764" spans="1:16" ht="51">
      <c r="A764" s="256" t="s">
        <v>619</v>
      </c>
      <c r="B764" s="124"/>
      <c r="C764" s="125" t="s">
        <v>713</v>
      </c>
      <c r="D764" s="119">
        <v>43129</v>
      </c>
      <c r="E764" s="120" t="s">
        <v>2187</v>
      </c>
      <c r="F764" s="120" t="s">
        <v>3</v>
      </c>
      <c r="G764" s="120">
        <v>1591921</v>
      </c>
      <c r="H764" s="124"/>
      <c r="I764" s="128" t="s">
        <v>1408</v>
      </c>
      <c r="J764" s="124"/>
      <c r="K764" s="124"/>
      <c r="L764" s="124"/>
      <c r="M764" s="124"/>
      <c r="N764" s="207">
        <v>0</v>
      </c>
      <c r="O764" s="207">
        <v>1476.96</v>
      </c>
      <c r="P764" s="124" t="s">
        <v>1312</v>
      </c>
    </row>
    <row r="765" spans="1:16" ht="51">
      <c r="A765" s="256" t="s">
        <v>619</v>
      </c>
      <c r="B765" s="124"/>
      <c r="C765" s="125" t="s">
        <v>713</v>
      </c>
      <c r="D765" s="119">
        <v>43129</v>
      </c>
      <c r="E765" s="120" t="s">
        <v>2188</v>
      </c>
      <c r="F765" s="120" t="s">
        <v>3</v>
      </c>
      <c r="G765" s="120">
        <v>1591926</v>
      </c>
      <c r="H765" s="124"/>
      <c r="I765" s="128" t="s">
        <v>2854</v>
      </c>
      <c r="J765" s="124"/>
      <c r="K765" s="124"/>
      <c r="L765" s="124"/>
      <c r="M765" s="124"/>
      <c r="N765" s="207">
        <v>0</v>
      </c>
      <c r="O765" s="207">
        <v>374</v>
      </c>
      <c r="P765" s="124" t="s">
        <v>1312</v>
      </c>
    </row>
    <row r="766" spans="1:16" ht="51">
      <c r="A766" s="256" t="s">
        <v>619</v>
      </c>
      <c r="B766" s="124"/>
      <c r="C766" s="125" t="s">
        <v>713</v>
      </c>
      <c r="D766" s="119">
        <v>43129</v>
      </c>
      <c r="E766" s="120" t="s">
        <v>2189</v>
      </c>
      <c r="F766" s="120" t="s">
        <v>3</v>
      </c>
      <c r="G766" s="120">
        <v>1592006</v>
      </c>
      <c r="H766" s="124"/>
      <c r="I766" s="128" t="s">
        <v>2855</v>
      </c>
      <c r="J766" s="124"/>
      <c r="K766" s="124"/>
      <c r="L766" s="124"/>
      <c r="M766" s="124"/>
      <c r="N766" s="207">
        <v>0</v>
      </c>
      <c r="O766" s="207">
        <v>39585.800000000003</v>
      </c>
      <c r="P766" s="124" t="s">
        <v>1312</v>
      </c>
    </row>
    <row r="767" spans="1:16" ht="51">
      <c r="A767" s="256" t="s">
        <v>619</v>
      </c>
      <c r="B767" s="124"/>
      <c r="C767" s="125" t="s">
        <v>713</v>
      </c>
      <c r="D767" s="119">
        <v>43129</v>
      </c>
      <c r="E767" s="120" t="s">
        <v>2190</v>
      </c>
      <c r="F767" s="120" t="s">
        <v>3</v>
      </c>
      <c r="G767" s="120">
        <v>1592017</v>
      </c>
      <c r="H767" s="124"/>
      <c r="I767" s="128" t="s">
        <v>2856</v>
      </c>
      <c r="J767" s="124"/>
      <c r="K767" s="124"/>
      <c r="L767" s="124"/>
      <c r="M767" s="124"/>
      <c r="N767" s="207">
        <v>0</v>
      </c>
      <c r="O767" s="207">
        <v>21714.3</v>
      </c>
      <c r="P767" s="124" t="s">
        <v>1312</v>
      </c>
    </row>
    <row r="768" spans="1:16" ht="51">
      <c r="A768" s="256" t="s">
        <v>619</v>
      </c>
      <c r="B768" s="124"/>
      <c r="C768" s="125" t="s">
        <v>713</v>
      </c>
      <c r="D768" s="119">
        <v>43129</v>
      </c>
      <c r="E768" s="120" t="s">
        <v>2191</v>
      </c>
      <c r="F768" s="120" t="s">
        <v>3</v>
      </c>
      <c r="G768" s="120">
        <v>1592022</v>
      </c>
      <c r="H768" s="124"/>
      <c r="I768" s="128" t="s">
        <v>2857</v>
      </c>
      <c r="J768" s="124"/>
      <c r="K768" s="124"/>
      <c r="L768" s="124"/>
      <c r="M768" s="124"/>
      <c r="N768" s="207">
        <v>0</v>
      </c>
      <c r="O768" s="207">
        <v>342707.4</v>
      </c>
      <c r="P768" s="124" t="s">
        <v>1312</v>
      </c>
    </row>
    <row r="769" spans="1:16" ht="38.25">
      <c r="A769" s="256">
        <v>20</v>
      </c>
      <c r="B769" s="124"/>
      <c r="C769" s="125" t="s">
        <v>693</v>
      </c>
      <c r="D769" s="119">
        <v>43129</v>
      </c>
      <c r="E769" s="120" t="s">
        <v>2192</v>
      </c>
      <c r="F769" s="120" t="s">
        <v>3</v>
      </c>
      <c r="G769" s="120">
        <v>1592078</v>
      </c>
      <c r="H769" s="124"/>
      <c r="I769" s="128" t="s">
        <v>2858</v>
      </c>
      <c r="J769" s="124"/>
      <c r="K769" s="124"/>
      <c r="L769" s="124"/>
      <c r="M769" s="124"/>
      <c r="N769" s="207">
        <v>0</v>
      </c>
      <c r="O769" s="207">
        <v>20956</v>
      </c>
      <c r="P769" s="124" t="s">
        <v>1312</v>
      </c>
    </row>
    <row r="770" spans="1:16" ht="63.75">
      <c r="A770" s="256">
        <v>344</v>
      </c>
      <c r="B770" s="124"/>
      <c r="C770" s="125" t="s">
        <v>818</v>
      </c>
      <c r="D770" s="119">
        <v>43129</v>
      </c>
      <c r="E770" s="120" t="s">
        <v>2193</v>
      </c>
      <c r="F770" s="120" t="s">
        <v>3</v>
      </c>
      <c r="G770" s="120">
        <v>1592114</v>
      </c>
      <c r="H770" s="124"/>
      <c r="I770" s="128" t="s">
        <v>2859</v>
      </c>
      <c r="J770" s="124"/>
      <c r="K770" s="124"/>
      <c r="L770" s="124"/>
      <c r="M770" s="124"/>
      <c r="N770" s="207">
        <v>0</v>
      </c>
      <c r="O770" s="207">
        <v>700</v>
      </c>
      <c r="P770" s="124" t="s">
        <v>1312</v>
      </c>
    </row>
    <row r="771" spans="1:16" ht="51">
      <c r="A771" s="256" t="s">
        <v>619</v>
      </c>
      <c r="B771" s="124"/>
      <c r="C771" s="125" t="s">
        <v>713</v>
      </c>
      <c r="D771" s="119">
        <v>43129</v>
      </c>
      <c r="E771" s="120" t="s">
        <v>2194</v>
      </c>
      <c r="F771" s="120" t="s">
        <v>3</v>
      </c>
      <c r="G771" s="120">
        <v>1592150</v>
      </c>
      <c r="H771" s="124"/>
      <c r="I771" s="128" t="s">
        <v>2860</v>
      </c>
      <c r="J771" s="124"/>
      <c r="K771" s="124"/>
      <c r="L771" s="124"/>
      <c r="M771" s="124"/>
      <c r="N771" s="207">
        <v>0</v>
      </c>
      <c r="O771" s="207">
        <v>9006</v>
      </c>
      <c r="P771" s="124" t="s">
        <v>1312</v>
      </c>
    </row>
    <row r="772" spans="1:16" ht="51">
      <c r="A772" s="256">
        <v>48</v>
      </c>
      <c r="B772" s="124"/>
      <c r="C772" s="125" t="s">
        <v>700</v>
      </c>
      <c r="D772" s="119">
        <v>43129</v>
      </c>
      <c r="E772" s="120" t="s">
        <v>2195</v>
      </c>
      <c r="F772" s="120" t="s">
        <v>3</v>
      </c>
      <c r="G772" s="120">
        <v>1592238</v>
      </c>
      <c r="H772" s="124"/>
      <c r="I772" s="128" t="s">
        <v>2861</v>
      </c>
      <c r="J772" s="124"/>
      <c r="K772" s="124"/>
      <c r="L772" s="124"/>
      <c r="M772" s="124"/>
      <c r="N772" s="207">
        <v>0</v>
      </c>
      <c r="O772" s="207">
        <v>1.93</v>
      </c>
      <c r="P772" s="124" t="s">
        <v>1312</v>
      </c>
    </row>
    <row r="773" spans="1:16" ht="63.75" hidden="1">
      <c r="A773" s="256">
        <v>15</v>
      </c>
      <c r="B773" s="124"/>
      <c r="C773" s="125" t="s">
        <v>691</v>
      </c>
      <c r="D773" s="119">
        <v>43130</v>
      </c>
      <c r="E773" s="120" t="s">
        <v>1882</v>
      </c>
      <c r="F773" s="120" t="s">
        <v>15</v>
      </c>
      <c r="G773" s="120">
        <v>4221</v>
      </c>
      <c r="H773" s="124"/>
      <c r="I773" s="128" t="s">
        <v>2588</v>
      </c>
      <c r="J773" s="124"/>
      <c r="K773" s="124"/>
      <c r="L773" s="124"/>
      <c r="M773" s="124"/>
      <c r="N773" s="207">
        <v>299.36</v>
      </c>
      <c r="O773" s="207">
        <v>0</v>
      </c>
      <c r="P773" s="124" t="s">
        <v>1312</v>
      </c>
    </row>
    <row r="774" spans="1:16" ht="51">
      <c r="A774" s="256">
        <v>593</v>
      </c>
      <c r="B774" s="124"/>
      <c r="C774" s="125" t="s">
        <v>863</v>
      </c>
      <c r="D774" s="119">
        <v>43130</v>
      </c>
      <c r="E774" s="120" t="s">
        <v>2196</v>
      </c>
      <c r="F774" s="120" t="s">
        <v>3</v>
      </c>
      <c r="G774" s="120">
        <v>1592472</v>
      </c>
      <c r="H774" s="124"/>
      <c r="I774" s="128" t="s">
        <v>2862</v>
      </c>
      <c r="J774" s="124"/>
      <c r="K774" s="124"/>
      <c r="L774" s="124"/>
      <c r="M774" s="124"/>
      <c r="N774" s="207">
        <v>0</v>
      </c>
      <c r="O774" s="207">
        <v>367155.64</v>
      </c>
      <c r="P774" s="124" t="s">
        <v>1312</v>
      </c>
    </row>
    <row r="775" spans="1:16" ht="51">
      <c r="A775" s="256">
        <v>593</v>
      </c>
      <c r="B775" s="124"/>
      <c r="C775" s="125" t="s">
        <v>863</v>
      </c>
      <c r="D775" s="119">
        <v>43130</v>
      </c>
      <c r="E775" s="120" t="s">
        <v>2197</v>
      </c>
      <c r="F775" s="120" t="s">
        <v>3</v>
      </c>
      <c r="G775" s="120">
        <v>1592474</v>
      </c>
      <c r="H775" s="124"/>
      <c r="I775" s="128" t="s">
        <v>2863</v>
      </c>
      <c r="J775" s="124"/>
      <c r="K775" s="124"/>
      <c r="L775" s="124"/>
      <c r="M775" s="124"/>
      <c r="N775" s="207">
        <v>0</v>
      </c>
      <c r="O775" s="207">
        <v>203341.03</v>
      </c>
      <c r="P775" s="124" t="s">
        <v>1312</v>
      </c>
    </row>
    <row r="776" spans="1:16" ht="51">
      <c r="A776" s="256" t="s">
        <v>619</v>
      </c>
      <c r="B776" s="124"/>
      <c r="C776" s="125" t="s">
        <v>713</v>
      </c>
      <c r="D776" s="119">
        <v>43130</v>
      </c>
      <c r="E776" s="120" t="s">
        <v>2198</v>
      </c>
      <c r="F776" s="120" t="s">
        <v>3</v>
      </c>
      <c r="G776" s="120">
        <v>1592430</v>
      </c>
      <c r="H776" s="124"/>
      <c r="I776" s="128" t="s">
        <v>2864</v>
      </c>
      <c r="J776" s="124"/>
      <c r="K776" s="124"/>
      <c r="L776" s="124"/>
      <c r="M776" s="124"/>
      <c r="N776" s="207">
        <v>0</v>
      </c>
      <c r="O776" s="207">
        <v>505.03</v>
      </c>
      <c r="P776" s="124" t="s">
        <v>1312</v>
      </c>
    </row>
    <row r="777" spans="1:16" ht="51">
      <c r="A777" s="256" t="s">
        <v>619</v>
      </c>
      <c r="B777" s="124"/>
      <c r="C777" s="125" t="s">
        <v>713</v>
      </c>
      <c r="D777" s="119">
        <v>43130</v>
      </c>
      <c r="E777" s="120" t="s">
        <v>2199</v>
      </c>
      <c r="F777" s="120" t="s">
        <v>3</v>
      </c>
      <c r="G777" s="120">
        <v>1592431</v>
      </c>
      <c r="H777" s="124"/>
      <c r="I777" s="128" t="s">
        <v>2865</v>
      </c>
      <c r="J777" s="124"/>
      <c r="K777" s="124"/>
      <c r="L777" s="124"/>
      <c r="M777" s="124"/>
      <c r="N777" s="207">
        <v>0</v>
      </c>
      <c r="O777" s="207">
        <v>631.87</v>
      </c>
      <c r="P777" s="124" t="s">
        <v>1312</v>
      </c>
    </row>
    <row r="778" spans="1:16" ht="51">
      <c r="A778" s="256" t="s">
        <v>619</v>
      </c>
      <c r="B778" s="124"/>
      <c r="C778" s="125" t="s">
        <v>713</v>
      </c>
      <c r="D778" s="119">
        <v>43130</v>
      </c>
      <c r="E778" s="120" t="s">
        <v>2200</v>
      </c>
      <c r="F778" s="120" t="s">
        <v>3</v>
      </c>
      <c r="G778" s="120">
        <v>1592433</v>
      </c>
      <c r="H778" s="124"/>
      <c r="I778" s="128" t="s">
        <v>2866</v>
      </c>
      <c r="J778" s="124"/>
      <c r="K778" s="124"/>
      <c r="L778" s="124"/>
      <c r="M778" s="124"/>
      <c r="N778" s="207">
        <v>0</v>
      </c>
      <c r="O778" s="207">
        <v>631.87</v>
      </c>
      <c r="P778" s="124" t="s">
        <v>1312</v>
      </c>
    </row>
    <row r="779" spans="1:16" ht="51">
      <c r="A779" s="256" t="s">
        <v>619</v>
      </c>
      <c r="B779" s="124"/>
      <c r="C779" s="125" t="s">
        <v>713</v>
      </c>
      <c r="D779" s="119">
        <v>43130</v>
      </c>
      <c r="E779" s="120" t="s">
        <v>2201</v>
      </c>
      <c r="F779" s="120" t="s">
        <v>3</v>
      </c>
      <c r="G779" s="120">
        <v>1592434</v>
      </c>
      <c r="H779" s="124"/>
      <c r="I779" s="128" t="s">
        <v>2867</v>
      </c>
      <c r="J779" s="124"/>
      <c r="K779" s="124"/>
      <c r="L779" s="124"/>
      <c r="M779" s="124"/>
      <c r="N779" s="207">
        <v>0</v>
      </c>
      <c r="O779" s="207">
        <v>50408.28</v>
      </c>
      <c r="P779" s="124" t="s">
        <v>1312</v>
      </c>
    </row>
    <row r="780" spans="1:16" ht="51">
      <c r="A780" s="256" t="s">
        <v>619</v>
      </c>
      <c r="B780" s="124"/>
      <c r="C780" s="125" t="s">
        <v>713</v>
      </c>
      <c r="D780" s="119">
        <v>43130</v>
      </c>
      <c r="E780" s="120" t="s">
        <v>2202</v>
      </c>
      <c r="F780" s="120" t="s">
        <v>3</v>
      </c>
      <c r="G780" s="120">
        <v>1592444</v>
      </c>
      <c r="H780" s="124"/>
      <c r="I780" s="128" t="s">
        <v>2868</v>
      </c>
      <c r="J780" s="124"/>
      <c r="K780" s="124"/>
      <c r="L780" s="124"/>
      <c r="M780" s="124"/>
      <c r="N780" s="207">
        <v>0</v>
      </c>
      <c r="O780" s="207">
        <v>67.13</v>
      </c>
      <c r="P780" s="124" t="s">
        <v>1312</v>
      </c>
    </row>
    <row r="781" spans="1:16" ht="51">
      <c r="A781" s="256" t="s">
        <v>619</v>
      </c>
      <c r="B781" s="124"/>
      <c r="C781" s="125" t="s">
        <v>713</v>
      </c>
      <c r="D781" s="119">
        <v>43130</v>
      </c>
      <c r="E781" s="120" t="s">
        <v>2203</v>
      </c>
      <c r="F781" s="120" t="s">
        <v>3</v>
      </c>
      <c r="G781" s="120">
        <v>1592447</v>
      </c>
      <c r="H781" s="124"/>
      <c r="I781" s="128" t="s">
        <v>2869</v>
      </c>
      <c r="J781" s="124"/>
      <c r="K781" s="124"/>
      <c r="L781" s="124"/>
      <c r="M781" s="124"/>
      <c r="N781" s="207">
        <v>0</v>
      </c>
      <c r="O781" s="207">
        <v>67.13</v>
      </c>
      <c r="P781" s="124" t="s">
        <v>1312</v>
      </c>
    </row>
    <row r="782" spans="1:16" ht="51">
      <c r="A782" s="256" t="s">
        <v>619</v>
      </c>
      <c r="B782" s="124"/>
      <c r="C782" s="125" t="s">
        <v>713</v>
      </c>
      <c r="D782" s="119">
        <v>43130</v>
      </c>
      <c r="E782" s="120" t="s">
        <v>2204</v>
      </c>
      <c r="F782" s="120" t="s">
        <v>3</v>
      </c>
      <c r="G782" s="120">
        <v>1592448</v>
      </c>
      <c r="H782" s="124"/>
      <c r="I782" s="128" t="s">
        <v>2870</v>
      </c>
      <c r="J782" s="124"/>
      <c r="K782" s="124"/>
      <c r="L782" s="124"/>
      <c r="M782" s="124"/>
      <c r="N782" s="207">
        <v>0</v>
      </c>
      <c r="O782" s="207">
        <v>3826</v>
      </c>
      <c r="P782" s="124" t="s">
        <v>1312</v>
      </c>
    </row>
    <row r="783" spans="1:16" ht="51">
      <c r="A783" s="256" t="s">
        <v>619</v>
      </c>
      <c r="B783" s="124"/>
      <c r="C783" s="125" t="s">
        <v>713</v>
      </c>
      <c r="D783" s="119">
        <v>43130</v>
      </c>
      <c r="E783" s="120" t="s">
        <v>2205</v>
      </c>
      <c r="F783" s="120" t="s">
        <v>3</v>
      </c>
      <c r="G783" s="120">
        <v>1592451</v>
      </c>
      <c r="H783" s="124"/>
      <c r="I783" s="128" t="s">
        <v>2871</v>
      </c>
      <c r="J783" s="124"/>
      <c r="K783" s="124"/>
      <c r="L783" s="124"/>
      <c r="M783" s="124"/>
      <c r="N783" s="207">
        <v>0</v>
      </c>
      <c r="O783" s="207">
        <v>3826</v>
      </c>
      <c r="P783" s="124" t="s">
        <v>1312</v>
      </c>
    </row>
    <row r="784" spans="1:16" ht="51">
      <c r="A784" s="256" t="s">
        <v>619</v>
      </c>
      <c r="B784" s="124"/>
      <c r="C784" s="125" t="s">
        <v>713</v>
      </c>
      <c r="D784" s="119">
        <v>43130</v>
      </c>
      <c r="E784" s="120" t="s">
        <v>2206</v>
      </c>
      <c r="F784" s="120" t="s">
        <v>3</v>
      </c>
      <c r="G784" s="120">
        <v>1592467</v>
      </c>
      <c r="H784" s="124"/>
      <c r="I784" s="128" t="s">
        <v>2872</v>
      </c>
      <c r="J784" s="124"/>
      <c r="K784" s="124"/>
      <c r="L784" s="124"/>
      <c r="M784" s="124"/>
      <c r="N784" s="207">
        <v>0</v>
      </c>
      <c r="O784" s="207">
        <v>140</v>
      </c>
      <c r="P784" s="124" t="s">
        <v>1312</v>
      </c>
    </row>
    <row r="785" spans="1:16" ht="38.25">
      <c r="A785" s="256">
        <v>30</v>
      </c>
      <c r="B785" s="124"/>
      <c r="C785" s="125" t="s">
        <v>695</v>
      </c>
      <c r="D785" s="119">
        <v>43130</v>
      </c>
      <c r="E785" s="120" t="s">
        <v>2207</v>
      </c>
      <c r="F785" s="120" t="s">
        <v>3</v>
      </c>
      <c r="G785" s="120">
        <v>1592538</v>
      </c>
      <c r="H785" s="124"/>
      <c r="I785" s="128" t="s">
        <v>2873</v>
      </c>
      <c r="J785" s="124"/>
      <c r="K785" s="124"/>
      <c r="L785" s="124"/>
      <c r="M785" s="124"/>
      <c r="N785" s="207">
        <v>0</v>
      </c>
      <c r="O785" s="207">
        <v>25000</v>
      </c>
      <c r="P785" s="124" t="s">
        <v>1312</v>
      </c>
    </row>
    <row r="786" spans="1:16" ht="51">
      <c r="A786" s="256" t="s">
        <v>619</v>
      </c>
      <c r="B786" s="124"/>
      <c r="C786" s="125" t="s">
        <v>713</v>
      </c>
      <c r="D786" s="119">
        <v>43130</v>
      </c>
      <c r="E786" s="120" t="s">
        <v>2208</v>
      </c>
      <c r="F786" s="120" t="s">
        <v>3</v>
      </c>
      <c r="G786" s="120">
        <v>1592581</v>
      </c>
      <c r="H786" s="124"/>
      <c r="I786" s="128" t="s">
        <v>2874</v>
      </c>
      <c r="J786" s="124"/>
      <c r="K786" s="124"/>
      <c r="L786" s="124"/>
      <c r="M786" s="124"/>
      <c r="N786" s="207">
        <v>0</v>
      </c>
      <c r="O786" s="207">
        <v>199.54</v>
      </c>
      <c r="P786" s="124" t="s">
        <v>1312</v>
      </c>
    </row>
    <row r="787" spans="1:16" ht="51">
      <c r="A787" s="256" t="s">
        <v>619</v>
      </c>
      <c r="B787" s="124"/>
      <c r="C787" s="125" t="s">
        <v>713</v>
      </c>
      <c r="D787" s="119">
        <v>43130</v>
      </c>
      <c r="E787" s="120" t="s">
        <v>2209</v>
      </c>
      <c r="F787" s="120" t="s">
        <v>3</v>
      </c>
      <c r="G787" s="120">
        <v>1592601</v>
      </c>
      <c r="H787" s="124"/>
      <c r="I787" s="128" t="s">
        <v>2875</v>
      </c>
      <c r="J787" s="124"/>
      <c r="K787" s="124"/>
      <c r="L787" s="124"/>
      <c r="M787" s="124"/>
      <c r="N787" s="207">
        <v>0</v>
      </c>
      <c r="O787" s="207">
        <v>267.3</v>
      </c>
      <c r="P787" s="124" t="s">
        <v>1312</v>
      </c>
    </row>
    <row r="788" spans="1:16" ht="51">
      <c r="A788" s="256">
        <v>287</v>
      </c>
      <c r="B788" s="124"/>
      <c r="C788" s="125" t="s">
        <v>790</v>
      </c>
      <c r="D788" s="119">
        <v>43130</v>
      </c>
      <c r="E788" s="120" t="s">
        <v>2210</v>
      </c>
      <c r="F788" s="120" t="s">
        <v>3</v>
      </c>
      <c r="G788" s="120">
        <v>1592615</v>
      </c>
      <c r="H788" s="124"/>
      <c r="I788" s="128" t="s">
        <v>2876</v>
      </c>
      <c r="J788" s="124"/>
      <c r="K788" s="124"/>
      <c r="L788" s="124"/>
      <c r="M788" s="124"/>
      <c r="N788" s="207">
        <v>0</v>
      </c>
      <c r="O788" s="207">
        <v>1719.59</v>
      </c>
      <c r="P788" s="124" t="s">
        <v>1312</v>
      </c>
    </row>
    <row r="789" spans="1:16" ht="63.75">
      <c r="A789" s="256">
        <v>310</v>
      </c>
      <c r="B789" s="124"/>
      <c r="C789" s="125" t="s">
        <v>807</v>
      </c>
      <c r="D789" s="119">
        <v>43130</v>
      </c>
      <c r="E789" s="120" t="s">
        <v>2211</v>
      </c>
      <c r="F789" s="120" t="s">
        <v>3</v>
      </c>
      <c r="G789" s="120">
        <v>1592631</v>
      </c>
      <c r="H789" s="124"/>
      <c r="I789" s="128" t="s">
        <v>2877</v>
      </c>
      <c r="J789" s="124"/>
      <c r="K789" s="124"/>
      <c r="L789" s="124"/>
      <c r="M789" s="124"/>
      <c r="N789" s="207">
        <v>0</v>
      </c>
      <c r="O789" s="207">
        <v>371</v>
      </c>
      <c r="P789" s="124" t="s">
        <v>1312</v>
      </c>
    </row>
    <row r="790" spans="1:16" ht="51">
      <c r="A790" s="256" t="s">
        <v>619</v>
      </c>
      <c r="B790" s="124"/>
      <c r="C790" s="125" t="s">
        <v>713</v>
      </c>
      <c r="D790" s="119">
        <v>43130</v>
      </c>
      <c r="E790" s="120" t="s">
        <v>2212</v>
      </c>
      <c r="F790" s="120" t="s">
        <v>3</v>
      </c>
      <c r="G790" s="120">
        <v>1592638</v>
      </c>
      <c r="H790" s="124"/>
      <c r="I790" s="128" t="s">
        <v>2878</v>
      </c>
      <c r="J790" s="124"/>
      <c r="K790" s="124"/>
      <c r="L790" s="124"/>
      <c r="M790" s="124"/>
      <c r="N790" s="207">
        <v>0</v>
      </c>
      <c r="O790" s="207">
        <v>199.15</v>
      </c>
      <c r="P790" s="124" t="s">
        <v>1312</v>
      </c>
    </row>
    <row r="791" spans="1:16" ht="38.25">
      <c r="A791" s="256">
        <v>254</v>
      </c>
      <c r="B791" s="124"/>
      <c r="C791" s="125" t="s">
        <v>779</v>
      </c>
      <c r="D791" s="119">
        <v>43130</v>
      </c>
      <c r="E791" s="120" t="s">
        <v>2213</v>
      </c>
      <c r="F791" s="120" t="s">
        <v>3</v>
      </c>
      <c r="G791" s="120">
        <v>1592694</v>
      </c>
      <c r="H791" s="124"/>
      <c r="I791" s="128" t="s">
        <v>2879</v>
      </c>
      <c r="J791" s="124"/>
      <c r="K791" s="124"/>
      <c r="L791" s="124"/>
      <c r="M791" s="124"/>
      <c r="N791" s="207">
        <v>0</v>
      </c>
      <c r="O791" s="207">
        <v>200</v>
      </c>
      <c r="P791" s="124" t="s">
        <v>1312</v>
      </c>
    </row>
    <row r="792" spans="1:16" ht="51">
      <c r="A792" s="256">
        <v>254</v>
      </c>
      <c r="B792" s="124"/>
      <c r="C792" s="125" t="s">
        <v>779</v>
      </c>
      <c r="D792" s="119">
        <v>43130</v>
      </c>
      <c r="E792" s="120" t="s">
        <v>2214</v>
      </c>
      <c r="F792" s="120" t="s">
        <v>3</v>
      </c>
      <c r="G792" s="120">
        <v>1592695</v>
      </c>
      <c r="H792" s="124"/>
      <c r="I792" s="128" t="s">
        <v>2880</v>
      </c>
      <c r="J792" s="124"/>
      <c r="K792" s="124"/>
      <c r="L792" s="124"/>
      <c r="M792" s="124"/>
      <c r="N792" s="207">
        <v>0</v>
      </c>
      <c r="O792" s="207">
        <v>770</v>
      </c>
      <c r="P792" s="124" t="s">
        <v>1312</v>
      </c>
    </row>
    <row r="793" spans="1:16" ht="51">
      <c r="A793" s="256">
        <v>48</v>
      </c>
      <c r="B793" s="124"/>
      <c r="C793" s="125" t="s">
        <v>700</v>
      </c>
      <c r="D793" s="119">
        <v>43130</v>
      </c>
      <c r="E793" s="120" t="s">
        <v>2215</v>
      </c>
      <c r="F793" s="120" t="s">
        <v>3</v>
      </c>
      <c r="G793" s="120">
        <v>1592847</v>
      </c>
      <c r="H793" s="124"/>
      <c r="I793" s="128" t="s">
        <v>2881</v>
      </c>
      <c r="J793" s="124"/>
      <c r="K793" s="124"/>
      <c r="L793" s="124"/>
      <c r="M793" s="124"/>
      <c r="N793" s="207">
        <v>0</v>
      </c>
      <c r="O793" s="207">
        <v>110</v>
      </c>
      <c r="P793" s="124" t="s">
        <v>1312</v>
      </c>
    </row>
    <row r="794" spans="1:16" ht="51">
      <c r="A794" s="256" t="s">
        <v>619</v>
      </c>
      <c r="B794" s="124"/>
      <c r="C794" s="125" t="s">
        <v>713</v>
      </c>
      <c r="D794" s="119">
        <v>43130</v>
      </c>
      <c r="E794" s="120" t="s">
        <v>2216</v>
      </c>
      <c r="F794" s="120" t="s">
        <v>3</v>
      </c>
      <c r="G794" s="120">
        <v>1592853</v>
      </c>
      <c r="H794" s="124"/>
      <c r="I794" s="128" t="s">
        <v>2882</v>
      </c>
      <c r="J794" s="124"/>
      <c r="K794" s="124"/>
      <c r="L794" s="124"/>
      <c r="M794" s="124"/>
      <c r="N794" s="207">
        <v>0</v>
      </c>
      <c r="O794" s="207">
        <v>38.549999999999997</v>
      </c>
      <c r="P794" s="124" t="s">
        <v>1312</v>
      </c>
    </row>
    <row r="795" spans="1:16" ht="51">
      <c r="A795" s="256" t="s">
        <v>619</v>
      </c>
      <c r="B795" s="124"/>
      <c r="C795" s="125" t="s">
        <v>713</v>
      </c>
      <c r="D795" s="119">
        <v>43130</v>
      </c>
      <c r="E795" s="120" t="s">
        <v>2217</v>
      </c>
      <c r="F795" s="120" t="s">
        <v>3</v>
      </c>
      <c r="G795" s="120">
        <v>1592855</v>
      </c>
      <c r="H795" s="124"/>
      <c r="I795" s="128" t="s">
        <v>2882</v>
      </c>
      <c r="J795" s="124"/>
      <c r="K795" s="124"/>
      <c r="L795" s="124"/>
      <c r="M795" s="124"/>
      <c r="N795" s="207">
        <v>0</v>
      </c>
      <c r="O795" s="207">
        <v>162</v>
      </c>
      <c r="P795" s="124" t="s">
        <v>1312</v>
      </c>
    </row>
    <row r="796" spans="1:16" ht="63.75" hidden="1">
      <c r="A796" s="256">
        <v>10</v>
      </c>
      <c r="B796" s="124"/>
      <c r="C796" s="125" t="s">
        <v>690</v>
      </c>
      <c r="D796" s="119">
        <v>43131</v>
      </c>
      <c r="E796" s="120" t="s">
        <v>1883</v>
      </c>
      <c r="F796" s="120" t="s">
        <v>6</v>
      </c>
      <c r="G796" s="120">
        <v>654586</v>
      </c>
      <c r="H796" s="124"/>
      <c r="I796" s="128" t="s">
        <v>2589</v>
      </c>
      <c r="J796" s="124"/>
      <c r="K796" s="124"/>
      <c r="L796" s="124"/>
      <c r="M796" s="124"/>
      <c r="N796" s="207">
        <v>0</v>
      </c>
      <c r="O796" s="207">
        <v>20272.669999999998</v>
      </c>
      <c r="P796" s="124" t="s">
        <v>1312</v>
      </c>
    </row>
    <row r="797" spans="1:16" ht="63.75" hidden="1">
      <c r="A797" s="256">
        <v>10</v>
      </c>
      <c r="B797" s="124"/>
      <c r="C797" s="125" t="s">
        <v>690</v>
      </c>
      <c r="D797" s="119">
        <v>43131</v>
      </c>
      <c r="E797" s="120" t="s">
        <v>1884</v>
      </c>
      <c r="F797" s="120" t="s">
        <v>6</v>
      </c>
      <c r="G797" s="120">
        <v>654588</v>
      </c>
      <c r="H797" s="124"/>
      <c r="I797" s="128" t="s">
        <v>2590</v>
      </c>
      <c r="J797" s="124"/>
      <c r="K797" s="124"/>
      <c r="L797" s="124"/>
      <c r="M797" s="124"/>
      <c r="N797" s="207">
        <v>0</v>
      </c>
      <c r="O797" s="207">
        <v>17939.310000000001</v>
      </c>
      <c r="P797" s="124" t="s">
        <v>1312</v>
      </c>
    </row>
    <row r="798" spans="1:16" ht="51" hidden="1">
      <c r="A798" s="256" t="s">
        <v>619</v>
      </c>
      <c r="B798" s="124"/>
      <c r="C798" s="125" t="s">
        <v>713</v>
      </c>
      <c r="D798" s="119">
        <v>43131</v>
      </c>
      <c r="E798" s="120" t="s">
        <v>1885</v>
      </c>
      <c r="F798" s="120" t="s">
        <v>6</v>
      </c>
      <c r="G798" s="120">
        <v>654590</v>
      </c>
      <c r="H798" s="124"/>
      <c r="I798" s="128" t="s">
        <v>2591</v>
      </c>
      <c r="J798" s="124"/>
      <c r="K798" s="124"/>
      <c r="L798" s="124"/>
      <c r="M798" s="124"/>
      <c r="N798" s="207">
        <v>0</v>
      </c>
      <c r="O798" s="207">
        <v>8752.61</v>
      </c>
      <c r="P798" s="124" t="s">
        <v>1312</v>
      </c>
    </row>
    <row r="799" spans="1:16" ht="63.75" hidden="1">
      <c r="A799" s="256" t="s">
        <v>619</v>
      </c>
      <c r="B799" s="124"/>
      <c r="C799" s="125" t="s">
        <v>713</v>
      </c>
      <c r="D799" s="119">
        <v>43131</v>
      </c>
      <c r="E799" s="120" t="s">
        <v>1886</v>
      </c>
      <c r="F799" s="120" t="s">
        <v>6</v>
      </c>
      <c r="G799" s="120">
        <v>654592</v>
      </c>
      <c r="H799" s="124"/>
      <c r="I799" s="128" t="s">
        <v>2592</v>
      </c>
      <c r="J799" s="124"/>
      <c r="K799" s="124"/>
      <c r="L799" s="124"/>
      <c r="M799" s="124"/>
      <c r="N799" s="207">
        <v>0</v>
      </c>
      <c r="O799" s="207">
        <v>17742.09</v>
      </c>
      <c r="P799" s="124" t="s">
        <v>1312</v>
      </c>
    </row>
    <row r="800" spans="1:16" ht="63.75" hidden="1">
      <c r="A800" s="256" t="s">
        <v>619</v>
      </c>
      <c r="B800" s="124"/>
      <c r="C800" s="125" t="s">
        <v>713</v>
      </c>
      <c r="D800" s="119">
        <v>43131</v>
      </c>
      <c r="E800" s="120" t="s">
        <v>1887</v>
      </c>
      <c r="F800" s="120" t="s">
        <v>6</v>
      </c>
      <c r="G800" s="120">
        <v>654594</v>
      </c>
      <c r="H800" s="124"/>
      <c r="I800" s="128" t="s">
        <v>2593</v>
      </c>
      <c r="J800" s="124"/>
      <c r="K800" s="124"/>
      <c r="L800" s="124"/>
      <c r="M800" s="124"/>
      <c r="N800" s="207">
        <v>0</v>
      </c>
      <c r="O800" s="207">
        <v>2076.9299999999998</v>
      </c>
      <c r="P800" s="124" t="s">
        <v>1312</v>
      </c>
    </row>
    <row r="801" spans="1:16" ht="51" hidden="1">
      <c r="A801" s="256" t="s">
        <v>619</v>
      </c>
      <c r="B801" s="124"/>
      <c r="C801" s="125" t="s">
        <v>713</v>
      </c>
      <c r="D801" s="119">
        <v>43131</v>
      </c>
      <c r="E801" s="120" t="s">
        <v>1888</v>
      </c>
      <c r="F801" s="120" t="s">
        <v>6</v>
      </c>
      <c r="G801" s="120">
        <v>654601</v>
      </c>
      <c r="H801" s="124"/>
      <c r="I801" s="128" t="s">
        <v>2594</v>
      </c>
      <c r="J801" s="124"/>
      <c r="K801" s="124"/>
      <c r="L801" s="124"/>
      <c r="M801" s="124"/>
      <c r="N801" s="207">
        <v>0</v>
      </c>
      <c r="O801" s="207">
        <v>220308.08</v>
      </c>
      <c r="P801" s="124" t="s">
        <v>1312</v>
      </c>
    </row>
    <row r="802" spans="1:16" ht="51" hidden="1">
      <c r="A802" s="256" t="s">
        <v>619</v>
      </c>
      <c r="B802" s="124"/>
      <c r="C802" s="125" t="s">
        <v>713</v>
      </c>
      <c r="D802" s="119">
        <v>43131</v>
      </c>
      <c r="E802" s="120" t="s">
        <v>1889</v>
      </c>
      <c r="F802" s="120" t="s">
        <v>6</v>
      </c>
      <c r="G802" s="120">
        <v>654603</v>
      </c>
      <c r="H802" s="124"/>
      <c r="I802" s="128" t="s">
        <v>2595</v>
      </c>
      <c r="J802" s="124"/>
      <c r="K802" s="124"/>
      <c r="L802" s="124"/>
      <c r="M802" s="124"/>
      <c r="N802" s="207">
        <v>0</v>
      </c>
      <c r="O802" s="207">
        <v>8301.56</v>
      </c>
      <c r="P802" s="124" t="s">
        <v>1312</v>
      </c>
    </row>
    <row r="803" spans="1:16" ht="51" hidden="1">
      <c r="A803" s="256" t="s">
        <v>619</v>
      </c>
      <c r="B803" s="124"/>
      <c r="C803" s="125" t="s">
        <v>713</v>
      </c>
      <c r="D803" s="119">
        <v>43131</v>
      </c>
      <c r="E803" s="120" t="s">
        <v>1890</v>
      </c>
      <c r="F803" s="120" t="s">
        <v>6</v>
      </c>
      <c r="G803" s="120">
        <v>654605</v>
      </c>
      <c r="H803" s="124"/>
      <c r="I803" s="128" t="s">
        <v>2596</v>
      </c>
      <c r="J803" s="124"/>
      <c r="K803" s="124"/>
      <c r="L803" s="124"/>
      <c r="M803" s="124"/>
      <c r="N803" s="207">
        <v>0</v>
      </c>
      <c r="O803" s="207">
        <v>11795.77</v>
      </c>
      <c r="P803" s="124" t="s">
        <v>1312</v>
      </c>
    </row>
    <row r="804" spans="1:16" ht="51" hidden="1">
      <c r="A804" s="256" t="s">
        <v>619</v>
      </c>
      <c r="B804" s="124"/>
      <c r="C804" s="125" t="s">
        <v>713</v>
      </c>
      <c r="D804" s="119">
        <v>43131</v>
      </c>
      <c r="E804" s="120" t="s">
        <v>1891</v>
      </c>
      <c r="F804" s="120" t="s">
        <v>6</v>
      </c>
      <c r="G804" s="120">
        <v>654607</v>
      </c>
      <c r="H804" s="124"/>
      <c r="I804" s="128" t="s">
        <v>2597</v>
      </c>
      <c r="J804" s="124"/>
      <c r="K804" s="124"/>
      <c r="L804" s="124"/>
      <c r="M804" s="124"/>
      <c r="N804" s="207">
        <v>0</v>
      </c>
      <c r="O804" s="207">
        <v>13544.66</v>
      </c>
      <c r="P804" s="124" t="s">
        <v>1312</v>
      </c>
    </row>
    <row r="805" spans="1:16" ht="51" hidden="1">
      <c r="A805" s="256" t="s">
        <v>619</v>
      </c>
      <c r="B805" s="124"/>
      <c r="C805" s="125" t="s">
        <v>713</v>
      </c>
      <c r="D805" s="119">
        <v>43131</v>
      </c>
      <c r="E805" s="120" t="s">
        <v>1892</v>
      </c>
      <c r="F805" s="120" t="s">
        <v>6</v>
      </c>
      <c r="G805" s="120">
        <v>654609</v>
      </c>
      <c r="H805" s="124"/>
      <c r="I805" s="128" t="s">
        <v>2598</v>
      </c>
      <c r="J805" s="124"/>
      <c r="K805" s="124"/>
      <c r="L805" s="124"/>
      <c r="M805" s="124"/>
      <c r="N805" s="207">
        <v>0</v>
      </c>
      <c r="O805" s="207">
        <v>3457.3</v>
      </c>
      <c r="P805" s="124" t="s">
        <v>1312</v>
      </c>
    </row>
    <row r="806" spans="1:16" ht="51" hidden="1">
      <c r="A806" s="256" t="s">
        <v>619</v>
      </c>
      <c r="B806" s="124"/>
      <c r="C806" s="125" t="s">
        <v>713</v>
      </c>
      <c r="D806" s="119">
        <v>43131</v>
      </c>
      <c r="E806" s="120" t="s">
        <v>1893</v>
      </c>
      <c r="F806" s="120" t="s">
        <v>6</v>
      </c>
      <c r="G806" s="120">
        <v>654611</v>
      </c>
      <c r="H806" s="124"/>
      <c r="I806" s="128" t="s">
        <v>2599</v>
      </c>
      <c r="J806" s="124"/>
      <c r="K806" s="124"/>
      <c r="L806" s="124"/>
      <c r="M806" s="124"/>
      <c r="N806" s="207">
        <v>0</v>
      </c>
      <c r="O806" s="207">
        <v>73454.2</v>
      </c>
      <c r="P806" s="124" t="s">
        <v>1312</v>
      </c>
    </row>
    <row r="807" spans="1:16" ht="51" hidden="1">
      <c r="A807" s="256" t="s">
        <v>619</v>
      </c>
      <c r="B807" s="124"/>
      <c r="C807" s="125" t="s">
        <v>713</v>
      </c>
      <c r="D807" s="119">
        <v>43131</v>
      </c>
      <c r="E807" s="120" t="s">
        <v>1894</v>
      </c>
      <c r="F807" s="120" t="s">
        <v>6</v>
      </c>
      <c r="G807" s="120">
        <v>654833</v>
      </c>
      <c r="H807" s="124"/>
      <c r="I807" s="128" t="s">
        <v>2600</v>
      </c>
      <c r="J807" s="124"/>
      <c r="K807" s="124"/>
      <c r="L807" s="124"/>
      <c r="M807" s="124"/>
      <c r="N807" s="207">
        <v>0</v>
      </c>
      <c r="O807" s="207">
        <v>35439.03</v>
      </c>
      <c r="P807" s="124" t="s">
        <v>1312</v>
      </c>
    </row>
    <row r="808" spans="1:16" ht="51" hidden="1">
      <c r="A808" s="256" t="s">
        <v>619</v>
      </c>
      <c r="B808" s="124"/>
      <c r="C808" s="125" t="s">
        <v>713</v>
      </c>
      <c r="D808" s="119">
        <v>43131</v>
      </c>
      <c r="E808" s="120" t="s">
        <v>1895</v>
      </c>
      <c r="F808" s="120" t="s">
        <v>6</v>
      </c>
      <c r="G808" s="120">
        <v>655021</v>
      </c>
      <c r="H808" s="124"/>
      <c r="I808" s="128" t="s">
        <v>2601</v>
      </c>
      <c r="J808" s="124"/>
      <c r="K808" s="124"/>
      <c r="L808" s="124"/>
      <c r="M808" s="124"/>
      <c r="N808" s="207">
        <v>0</v>
      </c>
      <c r="O808" s="207">
        <v>6593.97</v>
      </c>
      <c r="P808" s="124" t="s">
        <v>1312</v>
      </c>
    </row>
    <row r="809" spans="1:16" ht="63.75" hidden="1">
      <c r="A809" s="256">
        <v>10</v>
      </c>
      <c r="B809" s="124"/>
      <c r="C809" s="125" t="s">
        <v>690</v>
      </c>
      <c r="D809" s="119">
        <v>43131</v>
      </c>
      <c r="E809" s="120" t="s">
        <v>1896</v>
      </c>
      <c r="F809" s="120" t="s">
        <v>6</v>
      </c>
      <c r="G809" s="120">
        <v>655023</v>
      </c>
      <c r="H809" s="124"/>
      <c r="I809" s="128" t="s">
        <v>2602</v>
      </c>
      <c r="J809" s="124"/>
      <c r="K809" s="124"/>
      <c r="L809" s="124"/>
      <c r="M809" s="124"/>
      <c r="N809" s="207">
        <v>0</v>
      </c>
      <c r="O809" s="207">
        <v>23029.84</v>
      </c>
      <c r="P809" s="124" t="s">
        <v>1312</v>
      </c>
    </row>
    <row r="810" spans="1:16" ht="51" hidden="1">
      <c r="A810" s="256" t="s">
        <v>619</v>
      </c>
      <c r="B810" s="124"/>
      <c r="C810" s="125" t="s">
        <v>713</v>
      </c>
      <c r="D810" s="119">
        <v>43131</v>
      </c>
      <c r="E810" s="120" t="s">
        <v>1897</v>
      </c>
      <c r="F810" s="120" t="s">
        <v>6</v>
      </c>
      <c r="G810" s="120">
        <v>655025</v>
      </c>
      <c r="H810" s="124"/>
      <c r="I810" s="128" t="s">
        <v>2603</v>
      </c>
      <c r="J810" s="124"/>
      <c r="K810" s="124"/>
      <c r="L810" s="124"/>
      <c r="M810" s="124"/>
      <c r="N810" s="207">
        <v>0</v>
      </c>
      <c r="O810" s="207">
        <v>217233.42</v>
      </c>
      <c r="P810" s="124" t="s">
        <v>1312</v>
      </c>
    </row>
    <row r="811" spans="1:16" ht="51" hidden="1">
      <c r="A811" s="256" t="s">
        <v>619</v>
      </c>
      <c r="B811" s="124"/>
      <c r="C811" s="125" t="s">
        <v>713</v>
      </c>
      <c r="D811" s="119">
        <v>43131</v>
      </c>
      <c r="E811" s="120" t="s">
        <v>1898</v>
      </c>
      <c r="F811" s="120" t="s">
        <v>6</v>
      </c>
      <c r="G811" s="120">
        <v>655056</v>
      </c>
      <c r="H811" s="124"/>
      <c r="I811" s="128" t="s">
        <v>2604</v>
      </c>
      <c r="J811" s="124"/>
      <c r="K811" s="124"/>
      <c r="L811" s="124"/>
      <c r="M811" s="124"/>
      <c r="N811" s="207">
        <v>0</v>
      </c>
      <c r="O811" s="207">
        <v>223131.31</v>
      </c>
      <c r="P811" s="124" t="s">
        <v>1312</v>
      </c>
    </row>
    <row r="812" spans="1:16" ht="51" hidden="1">
      <c r="A812" s="256" t="s">
        <v>619</v>
      </c>
      <c r="B812" s="124"/>
      <c r="C812" s="125" t="s">
        <v>713</v>
      </c>
      <c r="D812" s="119">
        <v>43131</v>
      </c>
      <c r="E812" s="120" t="s">
        <v>1899</v>
      </c>
      <c r="F812" s="120" t="s">
        <v>6</v>
      </c>
      <c r="G812" s="120">
        <v>655061</v>
      </c>
      <c r="H812" s="124"/>
      <c r="I812" s="128" t="s">
        <v>2605</v>
      </c>
      <c r="J812" s="124"/>
      <c r="K812" s="124"/>
      <c r="L812" s="124"/>
      <c r="M812" s="124"/>
      <c r="N812" s="207">
        <v>0</v>
      </c>
      <c r="O812" s="207">
        <v>201862.84</v>
      </c>
      <c r="P812" s="124" t="s">
        <v>1312</v>
      </c>
    </row>
    <row r="813" spans="1:16" ht="76.5" hidden="1">
      <c r="A813" s="256" t="s">
        <v>619</v>
      </c>
      <c r="B813" s="124"/>
      <c r="C813" s="125" t="s">
        <v>713</v>
      </c>
      <c r="D813" s="119">
        <v>43131</v>
      </c>
      <c r="E813" s="120" t="s">
        <v>1900</v>
      </c>
      <c r="F813" s="120" t="s">
        <v>6</v>
      </c>
      <c r="G813" s="120">
        <v>655063</v>
      </c>
      <c r="H813" s="124"/>
      <c r="I813" s="128" t="s">
        <v>2606</v>
      </c>
      <c r="J813" s="124"/>
      <c r="K813" s="124"/>
      <c r="L813" s="124"/>
      <c r="M813" s="124"/>
      <c r="N813" s="207">
        <v>0</v>
      </c>
      <c r="O813" s="207">
        <v>64496.07</v>
      </c>
      <c r="P813" s="124" t="s">
        <v>1312</v>
      </c>
    </row>
    <row r="814" spans="1:16" ht="89.25" hidden="1">
      <c r="A814" s="256">
        <v>86</v>
      </c>
      <c r="B814" s="124"/>
      <c r="C814" s="125" t="s">
        <v>710</v>
      </c>
      <c r="D814" s="119">
        <v>43131</v>
      </c>
      <c r="E814" s="120" t="s">
        <v>1901</v>
      </c>
      <c r="F814" s="120" t="s">
        <v>6</v>
      </c>
      <c r="G814" s="120">
        <v>912450</v>
      </c>
      <c r="H814" s="124"/>
      <c r="I814" s="128" t="s">
        <v>2607</v>
      </c>
      <c r="J814" s="124"/>
      <c r="K814" s="124"/>
      <c r="L814" s="124"/>
      <c r="M814" s="124"/>
      <c r="N814" s="207">
        <v>0</v>
      </c>
      <c r="O814" s="207">
        <v>170195.8</v>
      </c>
      <c r="P814" s="124" t="s">
        <v>1312</v>
      </c>
    </row>
    <row r="815" spans="1:16" ht="76.5" hidden="1">
      <c r="A815" s="256">
        <v>513</v>
      </c>
      <c r="B815" s="124"/>
      <c r="C815" s="125" t="s">
        <v>201</v>
      </c>
      <c r="D815" s="119">
        <v>43131</v>
      </c>
      <c r="E815" s="120" t="s">
        <v>1902</v>
      </c>
      <c r="F815" s="120" t="s">
        <v>11</v>
      </c>
      <c r="G815" s="120">
        <v>912532</v>
      </c>
      <c r="H815" s="124"/>
      <c r="I815" s="128" t="s">
        <v>2608</v>
      </c>
      <c r="J815" s="124"/>
      <c r="K815" s="124"/>
      <c r="L815" s="124"/>
      <c r="M815" s="124"/>
      <c r="N815" s="207">
        <v>6258.16</v>
      </c>
      <c r="O815" s="207">
        <v>0</v>
      </c>
      <c r="P815" s="124" t="s">
        <v>1312</v>
      </c>
    </row>
    <row r="816" spans="1:16" ht="63.75" hidden="1">
      <c r="A816" s="256">
        <v>378</v>
      </c>
      <c r="B816" s="124"/>
      <c r="C816" s="125" t="s">
        <v>1274</v>
      </c>
      <c r="D816" s="119">
        <v>43131</v>
      </c>
      <c r="E816" s="120" t="s">
        <v>1903</v>
      </c>
      <c r="F816" s="120" t="s">
        <v>11</v>
      </c>
      <c r="G816" s="120">
        <v>912629</v>
      </c>
      <c r="H816" s="124"/>
      <c r="I816" s="128" t="s">
        <v>2609</v>
      </c>
      <c r="J816" s="124"/>
      <c r="K816" s="124"/>
      <c r="L816" s="124"/>
      <c r="M816" s="124"/>
      <c r="N816" s="207">
        <v>50</v>
      </c>
      <c r="O816" s="207">
        <v>0</v>
      </c>
      <c r="P816" s="124" t="s">
        <v>1312</v>
      </c>
    </row>
    <row r="817" spans="1:16" ht="51">
      <c r="A817" s="256" t="s">
        <v>619</v>
      </c>
      <c r="B817" s="124"/>
      <c r="C817" s="125" t="s">
        <v>713</v>
      </c>
      <c r="D817" s="119">
        <v>43131</v>
      </c>
      <c r="E817" s="120" t="s">
        <v>2218</v>
      </c>
      <c r="F817" s="120" t="s">
        <v>3</v>
      </c>
      <c r="G817" s="120">
        <v>1592992</v>
      </c>
      <c r="H817" s="124"/>
      <c r="I817" s="128" t="s">
        <v>2883</v>
      </c>
      <c r="J817" s="124"/>
      <c r="K817" s="124"/>
      <c r="L817" s="124"/>
      <c r="M817" s="124"/>
      <c r="N817" s="207">
        <v>0</v>
      </c>
      <c r="O817" s="207">
        <v>5122.17</v>
      </c>
      <c r="P817" s="124" t="s">
        <v>1312</v>
      </c>
    </row>
    <row r="818" spans="1:16" ht="51">
      <c r="A818" s="256">
        <v>902</v>
      </c>
      <c r="B818" s="124"/>
      <c r="C818" s="125" t="s">
        <v>880</v>
      </c>
      <c r="D818" s="119">
        <v>43131</v>
      </c>
      <c r="E818" s="120" t="s">
        <v>2219</v>
      </c>
      <c r="F818" s="120" t="s">
        <v>3</v>
      </c>
      <c r="G818" s="120">
        <v>1593114</v>
      </c>
      <c r="H818" s="124"/>
      <c r="I818" s="128" t="s">
        <v>2884</v>
      </c>
      <c r="J818" s="124"/>
      <c r="K818" s="124"/>
      <c r="L818" s="124"/>
      <c r="M818" s="124"/>
      <c r="N818" s="207">
        <v>0</v>
      </c>
      <c r="O818" s="207">
        <v>1001.02</v>
      </c>
      <c r="P818" s="124" t="s">
        <v>1312</v>
      </c>
    </row>
    <row r="819" spans="1:16" ht="51">
      <c r="A819" s="256">
        <v>163</v>
      </c>
      <c r="B819" s="124"/>
      <c r="C819" s="125" t="s">
        <v>748</v>
      </c>
      <c r="D819" s="119">
        <v>43131</v>
      </c>
      <c r="E819" s="120" t="s">
        <v>2220</v>
      </c>
      <c r="F819" s="120" t="s">
        <v>3</v>
      </c>
      <c r="G819" s="120">
        <v>1593126</v>
      </c>
      <c r="H819" s="124"/>
      <c r="I819" s="128" t="s">
        <v>2885</v>
      </c>
      <c r="J819" s="124"/>
      <c r="K819" s="124"/>
      <c r="L819" s="124"/>
      <c r="M819" s="124"/>
      <c r="N819" s="207">
        <v>0</v>
      </c>
      <c r="O819" s="207">
        <v>9</v>
      </c>
      <c r="P819" s="124" t="s">
        <v>1312</v>
      </c>
    </row>
    <row r="820" spans="1:16" ht="51">
      <c r="A820" s="256">
        <v>163</v>
      </c>
      <c r="B820" s="124"/>
      <c r="C820" s="125" t="s">
        <v>748</v>
      </c>
      <c r="D820" s="119">
        <v>43131</v>
      </c>
      <c r="E820" s="120" t="s">
        <v>2221</v>
      </c>
      <c r="F820" s="120" t="s">
        <v>3</v>
      </c>
      <c r="G820" s="120">
        <v>1593131</v>
      </c>
      <c r="H820" s="124"/>
      <c r="I820" s="128" t="s">
        <v>2886</v>
      </c>
      <c r="J820" s="124"/>
      <c r="K820" s="124"/>
      <c r="L820" s="124"/>
      <c r="M820" s="124"/>
      <c r="N820" s="207">
        <v>0</v>
      </c>
      <c r="O820" s="207">
        <v>336</v>
      </c>
      <c r="P820" s="124" t="s">
        <v>1312</v>
      </c>
    </row>
    <row r="821" spans="1:16" ht="51">
      <c r="A821" s="256" t="s">
        <v>619</v>
      </c>
      <c r="B821" s="124"/>
      <c r="C821" s="125" t="s">
        <v>713</v>
      </c>
      <c r="D821" s="119">
        <v>43131</v>
      </c>
      <c r="E821" s="120" t="s">
        <v>2222</v>
      </c>
      <c r="F821" s="120" t="s">
        <v>3</v>
      </c>
      <c r="G821" s="120">
        <v>1593086</v>
      </c>
      <c r="H821" s="124"/>
      <c r="I821" s="128" t="s">
        <v>1373</v>
      </c>
      <c r="J821" s="124"/>
      <c r="K821" s="124"/>
      <c r="L821" s="124"/>
      <c r="M821" s="124"/>
      <c r="N821" s="207">
        <v>0</v>
      </c>
      <c r="O821" s="207">
        <v>1944.51</v>
      </c>
      <c r="P821" s="124" t="s">
        <v>1312</v>
      </c>
    </row>
    <row r="822" spans="1:16" ht="51">
      <c r="A822" s="256" t="s">
        <v>619</v>
      </c>
      <c r="B822" s="124"/>
      <c r="C822" s="125" t="s">
        <v>713</v>
      </c>
      <c r="D822" s="119">
        <v>43131</v>
      </c>
      <c r="E822" s="120" t="s">
        <v>2223</v>
      </c>
      <c r="F822" s="120" t="s">
        <v>3</v>
      </c>
      <c r="G822" s="120">
        <v>1593089</v>
      </c>
      <c r="H822" s="124"/>
      <c r="I822" s="128" t="s">
        <v>1395</v>
      </c>
      <c r="J822" s="124"/>
      <c r="K822" s="124"/>
      <c r="L822" s="124"/>
      <c r="M822" s="124"/>
      <c r="N822" s="207">
        <v>0</v>
      </c>
      <c r="O822" s="207">
        <v>703.59</v>
      </c>
      <c r="P822" s="124" t="s">
        <v>1312</v>
      </c>
    </row>
    <row r="823" spans="1:16" ht="51">
      <c r="A823" s="256" t="s">
        <v>619</v>
      </c>
      <c r="B823" s="124"/>
      <c r="C823" s="125" t="s">
        <v>713</v>
      </c>
      <c r="D823" s="119">
        <v>43131</v>
      </c>
      <c r="E823" s="120" t="s">
        <v>2224</v>
      </c>
      <c r="F823" s="120" t="s">
        <v>3</v>
      </c>
      <c r="G823" s="120">
        <v>1593090</v>
      </c>
      <c r="H823" s="124"/>
      <c r="I823" s="128" t="s">
        <v>1383</v>
      </c>
      <c r="J823" s="124"/>
      <c r="K823" s="124"/>
      <c r="L823" s="124"/>
      <c r="M823" s="124"/>
      <c r="N823" s="207">
        <v>0</v>
      </c>
      <c r="O823" s="207">
        <v>916.17</v>
      </c>
      <c r="P823" s="124" t="s">
        <v>1312</v>
      </c>
    </row>
    <row r="824" spans="1:16" ht="51">
      <c r="A824" s="256" t="s">
        <v>619</v>
      </c>
      <c r="B824" s="124"/>
      <c r="C824" s="125" t="s">
        <v>713</v>
      </c>
      <c r="D824" s="119">
        <v>43131</v>
      </c>
      <c r="E824" s="120" t="s">
        <v>2225</v>
      </c>
      <c r="F824" s="120" t="s">
        <v>3</v>
      </c>
      <c r="G824" s="120">
        <v>1593113</v>
      </c>
      <c r="H824" s="124"/>
      <c r="I824" s="128" t="s">
        <v>2887</v>
      </c>
      <c r="J824" s="124"/>
      <c r="K824" s="124"/>
      <c r="L824" s="124"/>
      <c r="M824" s="124"/>
      <c r="N824" s="207">
        <v>0</v>
      </c>
      <c r="O824" s="207">
        <v>1000</v>
      </c>
      <c r="P824" s="124" t="s">
        <v>1312</v>
      </c>
    </row>
    <row r="825" spans="1:16" ht="51">
      <c r="A825" s="256">
        <v>81</v>
      </c>
      <c r="B825" s="124"/>
      <c r="C825" s="125" t="s">
        <v>709</v>
      </c>
      <c r="D825" s="119">
        <v>43131</v>
      </c>
      <c r="E825" s="120" t="s">
        <v>2226</v>
      </c>
      <c r="F825" s="120" t="s">
        <v>3</v>
      </c>
      <c r="G825" s="120">
        <v>1593408</v>
      </c>
      <c r="H825" s="124"/>
      <c r="I825" s="128" t="s">
        <v>2888</v>
      </c>
      <c r="J825" s="124"/>
      <c r="K825" s="124"/>
      <c r="L825" s="124"/>
      <c r="M825" s="124"/>
      <c r="N825" s="207">
        <v>0</v>
      </c>
      <c r="O825" s="207">
        <v>500</v>
      </c>
      <c r="P825" s="124" t="s">
        <v>1312</v>
      </c>
    </row>
    <row r="826" spans="1:16" ht="51" hidden="1">
      <c r="A826" s="256" t="s">
        <v>619</v>
      </c>
      <c r="B826" s="124"/>
      <c r="C826" s="125" t="s">
        <v>713</v>
      </c>
      <c r="D826" s="119">
        <v>43132</v>
      </c>
      <c r="E826" s="120" t="s">
        <v>2908</v>
      </c>
      <c r="F826" s="120" t="s">
        <v>6</v>
      </c>
      <c r="G826" s="120">
        <v>656232</v>
      </c>
      <c r="H826" s="124"/>
      <c r="I826" s="128" t="s">
        <v>3389</v>
      </c>
      <c r="J826" s="124"/>
      <c r="K826" s="124"/>
      <c r="L826" s="124"/>
      <c r="M826" s="124"/>
      <c r="N826" s="207">
        <v>0</v>
      </c>
      <c r="O826" s="207">
        <v>84655.08</v>
      </c>
      <c r="P826" s="124" t="s">
        <v>1312</v>
      </c>
    </row>
    <row r="827" spans="1:16" ht="63.75" hidden="1">
      <c r="A827" s="256" t="s">
        <v>619</v>
      </c>
      <c r="B827" s="124"/>
      <c r="C827" s="125" t="s">
        <v>713</v>
      </c>
      <c r="D827" s="119">
        <v>43132</v>
      </c>
      <c r="E827" s="120" t="s">
        <v>2909</v>
      </c>
      <c r="F827" s="120" t="s">
        <v>6</v>
      </c>
      <c r="G827" s="120">
        <v>656234</v>
      </c>
      <c r="H827" s="124"/>
      <c r="I827" s="128" t="s">
        <v>3390</v>
      </c>
      <c r="J827" s="124"/>
      <c r="K827" s="124"/>
      <c r="L827" s="124"/>
      <c r="M827" s="124"/>
      <c r="N827" s="207">
        <v>0</v>
      </c>
      <c r="O827" s="207">
        <v>7476.58</v>
      </c>
      <c r="P827" s="124" t="s">
        <v>1312</v>
      </c>
    </row>
    <row r="828" spans="1:16" ht="51" hidden="1">
      <c r="A828" s="256" t="s">
        <v>619</v>
      </c>
      <c r="B828" s="124"/>
      <c r="C828" s="125" t="s">
        <v>713</v>
      </c>
      <c r="D828" s="119">
        <v>43132</v>
      </c>
      <c r="E828" s="120" t="s">
        <v>2910</v>
      </c>
      <c r="F828" s="120" t="s">
        <v>6</v>
      </c>
      <c r="G828" s="120">
        <v>656236</v>
      </c>
      <c r="H828" s="124"/>
      <c r="I828" s="128" t="s">
        <v>3391</v>
      </c>
      <c r="J828" s="124"/>
      <c r="K828" s="124"/>
      <c r="L828" s="124"/>
      <c r="M828" s="124"/>
      <c r="N828" s="207">
        <v>0</v>
      </c>
      <c r="O828" s="207">
        <v>34138.31</v>
      </c>
      <c r="P828" s="124" t="s">
        <v>1312</v>
      </c>
    </row>
    <row r="829" spans="1:16" ht="51" hidden="1">
      <c r="A829" s="256" t="s">
        <v>619</v>
      </c>
      <c r="B829" s="124"/>
      <c r="C829" s="125" t="s">
        <v>713</v>
      </c>
      <c r="D829" s="119">
        <v>43132</v>
      </c>
      <c r="E829" s="120" t="s">
        <v>2911</v>
      </c>
      <c r="F829" s="120" t="s">
        <v>6</v>
      </c>
      <c r="G829" s="120">
        <v>656242</v>
      </c>
      <c r="H829" s="124"/>
      <c r="I829" s="128" t="s">
        <v>3392</v>
      </c>
      <c r="J829" s="124"/>
      <c r="K829" s="124"/>
      <c r="L829" s="124"/>
      <c r="M829" s="124"/>
      <c r="N829" s="207">
        <v>0</v>
      </c>
      <c r="O829" s="207">
        <v>33343.24</v>
      </c>
      <c r="P829" s="124" t="s">
        <v>1312</v>
      </c>
    </row>
    <row r="830" spans="1:16" ht="63.75" hidden="1">
      <c r="A830" s="256" t="s">
        <v>619</v>
      </c>
      <c r="B830" s="124"/>
      <c r="C830" s="125" t="s">
        <v>713</v>
      </c>
      <c r="D830" s="119">
        <v>43132</v>
      </c>
      <c r="E830" s="120" t="s">
        <v>2912</v>
      </c>
      <c r="F830" s="120" t="s">
        <v>6</v>
      </c>
      <c r="G830" s="120">
        <v>656248</v>
      </c>
      <c r="H830" s="124"/>
      <c r="I830" s="128" t="s">
        <v>3393</v>
      </c>
      <c r="J830" s="124"/>
      <c r="K830" s="124"/>
      <c r="L830" s="124"/>
      <c r="M830" s="124"/>
      <c r="N830" s="207">
        <v>0</v>
      </c>
      <c r="O830" s="207">
        <v>201407.54</v>
      </c>
      <c r="P830" s="124" t="s">
        <v>1312</v>
      </c>
    </row>
    <row r="831" spans="1:16" ht="51" hidden="1">
      <c r="A831" s="256" t="s">
        <v>619</v>
      </c>
      <c r="B831" s="124"/>
      <c r="C831" s="125" t="s">
        <v>713</v>
      </c>
      <c r="D831" s="119">
        <v>43132</v>
      </c>
      <c r="E831" s="120" t="s">
        <v>2913</v>
      </c>
      <c r="F831" s="120" t="s">
        <v>6</v>
      </c>
      <c r="G831" s="120">
        <v>656320</v>
      </c>
      <c r="H831" s="124"/>
      <c r="I831" s="128" t="s">
        <v>3394</v>
      </c>
      <c r="J831" s="124"/>
      <c r="K831" s="124"/>
      <c r="L831" s="124"/>
      <c r="M831" s="124"/>
      <c r="N831" s="207">
        <v>0</v>
      </c>
      <c r="O831" s="207">
        <v>25245.07</v>
      </c>
      <c r="P831" s="124" t="s">
        <v>1312</v>
      </c>
    </row>
    <row r="832" spans="1:16" ht="76.5" hidden="1">
      <c r="A832" s="256" t="s">
        <v>619</v>
      </c>
      <c r="B832" s="124"/>
      <c r="C832" s="125" t="s">
        <v>713</v>
      </c>
      <c r="D832" s="119">
        <v>43132</v>
      </c>
      <c r="E832" s="120" t="s">
        <v>2914</v>
      </c>
      <c r="F832" s="120" t="s">
        <v>6</v>
      </c>
      <c r="G832" s="120">
        <v>656402</v>
      </c>
      <c r="H832" s="124"/>
      <c r="I832" s="128" t="s">
        <v>3395</v>
      </c>
      <c r="J832" s="124"/>
      <c r="K832" s="124"/>
      <c r="L832" s="124"/>
      <c r="M832" s="124"/>
      <c r="N832" s="207">
        <v>0</v>
      </c>
      <c r="O832" s="207">
        <v>21952</v>
      </c>
      <c r="P832" s="124" t="s">
        <v>1312</v>
      </c>
    </row>
    <row r="833" spans="1:16" ht="51">
      <c r="A833" s="256" t="s">
        <v>619</v>
      </c>
      <c r="B833" s="124"/>
      <c r="C833" s="125" t="s">
        <v>713</v>
      </c>
      <c r="D833" s="119">
        <v>43132</v>
      </c>
      <c r="E833" s="120" t="s">
        <v>3163</v>
      </c>
      <c r="F833" s="120" t="s">
        <v>3</v>
      </c>
      <c r="G833" s="120">
        <v>1593656</v>
      </c>
      <c r="H833" s="124"/>
      <c r="I833" s="128" t="s">
        <v>3539</v>
      </c>
      <c r="J833" s="124"/>
      <c r="K833" s="124"/>
      <c r="L833" s="124"/>
      <c r="M833" s="124"/>
      <c r="N833" s="207">
        <v>0</v>
      </c>
      <c r="O833" s="207">
        <v>1545.66</v>
      </c>
      <c r="P833" s="124" t="s">
        <v>1312</v>
      </c>
    </row>
    <row r="834" spans="1:16" ht="38.25">
      <c r="A834" s="256">
        <v>20</v>
      </c>
      <c r="B834" s="124"/>
      <c r="C834" s="125" t="s">
        <v>693</v>
      </c>
      <c r="D834" s="119">
        <v>43132</v>
      </c>
      <c r="E834" s="120" t="s">
        <v>3164</v>
      </c>
      <c r="F834" s="120" t="s">
        <v>3</v>
      </c>
      <c r="G834" s="120">
        <v>1593682</v>
      </c>
      <c r="H834" s="124"/>
      <c r="I834" s="128" t="s">
        <v>3540</v>
      </c>
      <c r="J834" s="124"/>
      <c r="K834" s="124"/>
      <c r="L834" s="124"/>
      <c r="M834" s="124"/>
      <c r="N834" s="207">
        <v>0</v>
      </c>
      <c r="O834" s="207">
        <v>0.03</v>
      </c>
      <c r="P834" s="124" t="s">
        <v>1312</v>
      </c>
    </row>
    <row r="835" spans="1:16" ht="51">
      <c r="A835" s="256" t="s">
        <v>619</v>
      </c>
      <c r="B835" s="124"/>
      <c r="C835" s="125" t="s">
        <v>713</v>
      </c>
      <c r="D835" s="119">
        <v>43132</v>
      </c>
      <c r="E835" s="120" t="s">
        <v>3165</v>
      </c>
      <c r="F835" s="120" t="s">
        <v>3</v>
      </c>
      <c r="G835" s="120">
        <v>1593702</v>
      </c>
      <c r="H835" s="124"/>
      <c r="I835" s="128" t="s">
        <v>3541</v>
      </c>
      <c r="J835" s="124"/>
      <c r="K835" s="124"/>
      <c r="L835" s="124"/>
      <c r="M835" s="124"/>
      <c r="N835" s="207">
        <v>0</v>
      </c>
      <c r="O835" s="207">
        <v>496.09</v>
      </c>
      <c r="P835" s="124" t="s">
        <v>1312</v>
      </c>
    </row>
    <row r="836" spans="1:16" ht="38.25">
      <c r="A836" s="256">
        <v>35</v>
      </c>
      <c r="B836" s="124"/>
      <c r="C836" s="125" t="s">
        <v>696</v>
      </c>
      <c r="D836" s="119">
        <v>43132</v>
      </c>
      <c r="E836" s="120" t="s">
        <v>3166</v>
      </c>
      <c r="F836" s="120" t="s">
        <v>3</v>
      </c>
      <c r="G836" s="120">
        <v>1593716</v>
      </c>
      <c r="H836" s="124"/>
      <c r="I836" s="128" t="s">
        <v>3542</v>
      </c>
      <c r="J836" s="124"/>
      <c r="K836" s="124"/>
      <c r="L836" s="124"/>
      <c r="M836" s="124"/>
      <c r="N836" s="207">
        <v>0</v>
      </c>
      <c r="O836" s="207">
        <v>1278</v>
      </c>
      <c r="P836" s="124" t="s">
        <v>1312</v>
      </c>
    </row>
    <row r="837" spans="1:16" ht="51">
      <c r="A837" s="256" t="s">
        <v>619</v>
      </c>
      <c r="B837" s="124"/>
      <c r="C837" s="125" t="s">
        <v>713</v>
      </c>
      <c r="D837" s="119">
        <v>43132</v>
      </c>
      <c r="E837" s="120" t="s">
        <v>3167</v>
      </c>
      <c r="F837" s="120" t="s">
        <v>3</v>
      </c>
      <c r="G837" s="120">
        <v>1593722</v>
      </c>
      <c r="H837" s="124"/>
      <c r="I837" s="128" t="s">
        <v>3543</v>
      </c>
      <c r="J837" s="124"/>
      <c r="K837" s="124"/>
      <c r="L837" s="124"/>
      <c r="M837" s="124"/>
      <c r="N837" s="207">
        <v>0</v>
      </c>
      <c r="O837" s="207">
        <v>1000</v>
      </c>
      <c r="P837" s="124" t="s">
        <v>1312</v>
      </c>
    </row>
    <row r="838" spans="1:16" ht="51">
      <c r="A838" s="256" t="s">
        <v>619</v>
      </c>
      <c r="B838" s="124"/>
      <c r="C838" s="125" t="s">
        <v>713</v>
      </c>
      <c r="D838" s="119">
        <v>43132</v>
      </c>
      <c r="E838" s="120" t="s">
        <v>3168</v>
      </c>
      <c r="F838" s="120" t="s">
        <v>3</v>
      </c>
      <c r="G838" s="120">
        <v>1593740</v>
      </c>
      <c r="H838" s="124"/>
      <c r="I838" s="128" t="s">
        <v>3544</v>
      </c>
      <c r="J838" s="124"/>
      <c r="K838" s="124"/>
      <c r="L838" s="124"/>
      <c r="M838" s="124"/>
      <c r="N838" s="207">
        <v>0</v>
      </c>
      <c r="O838" s="207">
        <v>23</v>
      </c>
      <c r="P838" s="124" t="s">
        <v>1312</v>
      </c>
    </row>
    <row r="839" spans="1:16" ht="51">
      <c r="A839" s="256" t="s">
        <v>619</v>
      </c>
      <c r="B839" s="124"/>
      <c r="C839" s="125" t="s">
        <v>713</v>
      </c>
      <c r="D839" s="119">
        <v>43132</v>
      </c>
      <c r="E839" s="120" t="s">
        <v>3169</v>
      </c>
      <c r="F839" s="120" t="s">
        <v>3</v>
      </c>
      <c r="G839" s="120">
        <v>1593810</v>
      </c>
      <c r="H839" s="124"/>
      <c r="I839" s="128" t="s">
        <v>3545</v>
      </c>
      <c r="J839" s="124"/>
      <c r="K839" s="124"/>
      <c r="L839" s="124"/>
      <c r="M839" s="124"/>
      <c r="N839" s="207">
        <v>0</v>
      </c>
      <c r="O839" s="207">
        <v>1000</v>
      </c>
      <c r="P839" s="124" t="s">
        <v>1312</v>
      </c>
    </row>
    <row r="840" spans="1:16" ht="63.75">
      <c r="A840" s="256">
        <v>35</v>
      </c>
      <c r="B840" s="124"/>
      <c r="C840" s="125" t="s">
        <v>696</v>
      </c>
      <c r="D840" s="119">
        <v>43132</v>
      </c>
      <c r="E840" s="120" t="s">
        <v>3170</v>
      </c>
      <c r="F840" s="120" t="s">
        <v>3</v>
      </c>
      <c r="G840" s="120">
        <v>1593820</v>
      </c>
      <c r="H840" s="124"/>
      <c r="I840" s="128" t="s">
        <v>3546</v>
      </c>
      <c r="J840" s="124"/>
      <c r="K840" s="124"/>
      <c r="L840" s="124"/>
      <c r="M840" s="124"/>
      <c r="N840" s="207">
        <v>0</v>
      </c>
      <c r="O840" s="207">
        <v>651.69000000000005</v>
      </c>
      <c r="P840" s="124" t="s">
        <v>1312</v>
      </c>
    </row>
    <row r="841" spans="1:16" ht="63.75" hidden="1">
      <c r="A841" s="256" t="s">
        <v>619</v>
      </c>
      <c r="B841" s="124"/>
      <c r="C841" s="125" t="s">
        <v>713</v>
      </c>
      <c r="D841" s="119">
        <v>43133</v>
      </c>
      <c r="E841" s="120" t="s">
        <v>2915</v>
      </c>
      <c r="F841" s="120" t="s">
        <v>6</v>
      </c>
      <c r="G841" s="120">
        <v>656810</v>
      </c>
      <c r="H841" s="124"/>
      <c r="I841" s="128" t="s">
        <v>3396</v>
      </c>
      <c r="J841" s="124"/>
      <c r="K841" s="124"/>
      <c r="L841" s="124"/>
      <c r="M841" s="124"/>
      <c r="N841" s="207">
        <v>0</v>
      </c>
      <c r="O841" s="207">
        <v>5131.28</v>
      </c>
      <c r="P841" s="124" t="s">
        <v>1312</v>
      </c>
    </row>
    <row r="842" spans="1:16" ht="51" hidden="1">
      <c r="A842" s="256" t="s">
        <v>619</v>
      </c>
      <c r="B842" s="124"/>
      <c r="C842" s="125" t="s">
        <v>713</v>
      </c>
      <c r="D842" s="119">
        <v>43133</v>
      </c>
      <c r="E842" s="120" t="s">
        <v>2916</v>
      </c>
      <c r="F842" s="120" t="s">
        <v>6</v>
      </c>
      <c r="G842" s="120">
        <v>656814</v>
      </c>
      <c r="H842" s="124"/>
      <c r="I842" s="128" t="s">
        <v>3397</v>
      </c>
      <c r="J842" s="124"/>
      <c r="K842" s="124"/>
      <c r="L842" s="124"/>
      <c r="M842" s="124"/>
      <c r="N842" s="207">
        <v>0</v>
      </c>
      <c r="O842" s="207">
        <v>142530.76999999999</v>
      </c>
      <c r="P842" s="124" t="s">
        <v>1312</v>
      </c>
    </row>
    <row r="843" spans="1:16" ht="51" hidden="1">
      <c r="A843" s="256" t="s">
        <v>619</v>
      </c>
      <c r="B843" s="124"/>
      <c r="C843" s="125" t="s">
        <v>713</v>
      </c>
      <c r="D843" s="119">
        <v>43133</v>
      </c>
      <c r="E843" s="120" t="s">
        <v>2917</v>
      </c>
      <c r="F843" s="120" t="s">
        <v>6</v>
      </c>
      <c r="G843" s="120">
        <v>657138</v>
      </c>
      <c r="H843" s="124"/>
      <c r="I843" s="128" t="s">
        <v>3398</v>
      </c>
      <c r="J843" s="124"/>
      <c r="K843" s="124"/>
      <c r="L843" s="124"/>
      <c r="M843" s="124"/>
      <c r="N843" s="207">
        <v>0</v>
      </c>
      <c r="O843" s="207">
        <v>68174.89</v>
      </c>
      <c r="P843" s="124" t="s">
        <v>1312</v>
      </c>
    </row>
    <row r="844" spans="1:16" ht="51" hidden="1">
      <c r="A844" s="256" t="s">
        <v>619</v>
      </c>
      <c r="B844" s="124"/>
      <c r="C844" s="125" t="s">
        <v>713</v>
      </c>
      <c r="D844" s="119">
        <v>43133</v>
      </c>
      <c r="E844" s="120" t="s">
        <v>2918</v>
      </c>
      <c r="F844" s="120" t="s">
        <v>6</v>
      </c>
      <c r="G844" s="120">
        <v>657140</v>
      </c>
      <c r="H844" s="124"/>
      <c r="I844" s="128" t="s">
        <v>3399</v>
      </c>
      <c r="J844" s="124"/>
      <c r="K844" s="124"/>
      <c r="L844" s="124"/>
      <c r="M844" s="124"/>
      <c r="N844" s="207">
        <v>0</v>
      </c>
      <c r="O844" s="207">
        <v>259768.99</v>
      </c>
      <c r="P844" s="124" t="s">
        <v>1312</v>
      </c>
    </row>
    <row r="845" spans="1:16" ht="51" hidden="1">
      <c r="A845" s="256" t="s">
        <v>619</v>
      </c>
      <c r="B845" s="124"/>
      <c r="C845" s="125" t="s">
        <v>713</v>
      </c>
      <c r="D845" s="119">
        <v>43133</v>
      </c>
      <c r="E845" s="120" t="s">
        <v>2919</v>
      </c>
      <c r="F845" s="120" t="s">
        <v>6</v>
      </c>
      <c r="G845" s="120">
        <v>657147</v>
      </c>
      <c r="H845" s="124"/>
      <c r="I845" s="128" t="s">
        <v>3400</v>
      </c>
      <c r="J845" s="124"/>
      <c r="K845" s="124"/>
      <c r="L845" s="124"/>
      <c r="M845" s="124"/>
      <c r="N845" s="207">
        <v>0</v>
      </c>
      <c r="O845" s="207">
        <v>27450.22</v>
      </c>
      <c r="P845" s="124" t="s">
        <v>1312</v>
      </c>
    </row>
    <row r="846" spans="1:16" ht="51" hidden="1">
      <c r="A846" s="256" t="s">
        <v>619</v>
      </c>
      <c r="B846" s="124"/>
      <c r="C846" s="125" t="s">
        <v>713</v>
      </c>
      <c r="D846" s="119">
        <v>43133</v>
      </c>
      <c r="E846" s="120" t="s">
        <v>2920</v>
      </c>
      <c r="F846" s="120" t="s">
        <v>6</v>
      </c>
      <c r="G846" s="120">
        <v>657418</v>
      </c>
      <c r="H846" s="124"/>
      <c r="I846" s="128" t="s">
        <v>3401</v>
      </c>
      <c r="J846" s="124"/>
      <c r="K846" s="124"/>
      <c r="L846" s="124"/>
      <c r="M846" s="124"/>
      <c r="N846" s="207">
        <v>0</v>
      </c>
      <c r="O846" s="207">
        <v>85788.69</v>
      </c>
      <c r="P846" s="124" t="s">
        <v>1312</v>
      </c>
    </row>
    <row r="847" spans="1:16" ht="76.5" hidden="1">
      <c r="A847" s="256">
        <v>20</v>
      </c>
      <c r="B847" s="124"/>
      <c r="C847" s="125" t="s">
        <v>693</v>
      </c>
      <c r="D847" s="119">
        <v>43133</v>
      </c>
      <c r="E847" s="120" t="s">
        <v>2921</v>
      </c>
      <c r="F847" s="120" t="s">
        <v>15</v>
      </c>
      <c r="G847" s="120">
        <v>4281</v>
      </c>
      <c r="H847" s="124"/>
      <c r="I847" s="128" t="s">
        <v>3402</v>
      </c>
      <c r="J847" s="124"/>
      <c r="K847" s="124"/>
      <c r="L847" s="124"/>
      <c r="M847" s="124"/>
      <c r="N847" s="207">
        <v>588.65</v>
      </c>
      <c r="O847" s="207">
        <v>0</v>
      </c>
      <c r="P847" s="124" t="s">
        <v>1312</v>
      </c>
    </row>
    <row r="848" spans="1:16" ht="76.5" hidden="1">
      <c r="A848" s="256">
        <v>20</v>
      </c>
      <c r="B848" s="124"/>
      <c r="C848" s="125" t="s">
        <v>693</v>
      </c>
      <c r="D848" s="119">
        <v>43133</v>
      </c>
      <c r="E848" s="120" t="s">
        <v>2922</v>
      </c>
      <c r="F848" s="120" t="s">
        <v>15</v>
      </c>
      <c r="G848" s="120">
        <v>4280</v>
      </c>
      <c r="H848" s="124"/>
      <c r="I848" s="128" t="s">
        <v>3403</v>
      </c>
      <c r="J848" s="124"/>
      <c r="K848" s="124"/>
      <c r="L848" s="124"/>
      <c r="M848" s="124"/>
      <c r="N848" s="207">
        <v>579.66</v>
      </c>
      <c r="O848" s="207">
        <v>0</v>
      </c>
      <c r="P848" s="124" t="s">
        <v>1312</v>
      </c>
    </row>
    <row r="849" spans="1:16" ht="63.75" hidden="1">
      <c r="A849" s="256">
        <v>20</v>
      </c>
      <c r="B849" s="124"/>
      <c r="C849" s="125" t="s">
        <v>693</v>
      </c>
      <c r="D849" s="119">
        <v>43133</v>
      </c>
      <c r="E849" s="120" t="s">
        <v>2923</v>
      </c>
      <c r="F849" s="120" t="s">
        <v>15</v>
      </c>
      <c r="G849" s="120">
        <v>4290</v>
      </c>
      <c r="H849" s="124"/>
      <c r="I849" s="128" t="s">
        <v>3404</v>
      </c>
      <c r="J849" s="124"/>
      <c r="K849" s="124"/>
      <c r="L849" s="124"/>
      <c r="M849" s="124"/>
      <c r="N849" s="207">
        <v>307.73</v>
      </c>
      <c r="O849" s="207">
        <v>0</v>
      </c>
      <c r="P849" s="124" t="s">
        <v>1312</v>
      </c>
    </row>
    <row r="850" spans="1:16" ht="76.5" hidden="1">
      <c r="A850" s="256">
        <v>20</v>
      </c>
      <c r="B850" s="124"/>
      <c r="C850" s="125" t="s">
        <v>693</v>
      </c>
      <c r="D850" s="119">
        <v>43133</v>
      </c>
      <c r="E850" s="120" t="s">
        <v>2924</v>
      </c>
      <c r="F850" s="120" t="s">
        <v>15</v>
      </c>
      <c r="G850" s="120">
        <v>4289</v>
      </c>
      <c r="H850" s="124"/>
      <c r="I850" s="128" t="s">
        <v>3405</v>
      </c>
      <c r="J850" s="124"/>
      <c r="K850" s="124"/>
      <c r="L850" s="124"/>
      <c r="M850" s="124"/>
      <c r="N850" s="207">
        <v>386.89</v>
      </c>
      <c r="O850" s="207">
        <v>0</v>
      </c>
      <c r="P850" s="124" t="s">
        <v>1312</v>
      </c>
    </row>
    <row r="851" spans="1:16" ht="76.5" hidden="1">
      <c r="A851" s="256">
        <v>20</v>
      </c>
      <c r="B851" s="124"/>
      <c r="C851" s="125" t="s">
        <v>693</v>
      </c>
      <c r="D851" s="119">
        <v>43133</v>
      </c>
      <c r="E851" s="120" t="s">
        <v>2925</v>
      </c>
      <c r="F851" s="120" t="s">
        <v>15</v>
      </c>
      <c r="G851" s="120">
        <v>4288</v>
      </c>
      <c r="H851" s="124"/>
      <c r="I851" s="128" t="s">
        <v>3406</v>
      </c>
      <c r="J851" s="124"/>
      <c r="K851" s="124"/>
      <c r="L851" s="124"/>
      <c r="M851" s="124"/>
      <c r="N851" s="207">
        <v>384.42</v>
      </c>
      <c r="O851" s="207">
        <v>0</v>
      </c>
      <c r="P851" s="124" t="s">
        <v>1312</v>
      </c>
    </row>
    <row r="852" spans="1:16" ht="76.5" hidden="1">
      <c r="A852" s="256">
        <v>20</v>
      </c>
      <c r="B852" s="124"/>
      <c r="C852" s="125" t="s">
        <v>693</v>
      </c>
      <c r="D852" s="119">
        <v>43133</v>
      </c>
      <c r="E852" s="120" t="s">
        <v>2926</v>
      </c>
      <c r="F852" s="120" t="s">
        <v>15</v>
      </c>
      <c r="G852" s="120">
        <v>4287</v>
      </c>
      <c r="H852" s="124"/>
      <c r="I852" s="128" t="s">
        <v>3407</v>
      </c>
      <c r="J852" s="124"/>
      <c r="K852" s="124"/>
      <c r="L852" s="124"/>
      <c r="M852" s="124"/>
      <c r="N852" s="207">
        <v>386.62</v>
      </c>
      <c r="O852" s="207">
        <v>0</v>
      </c>
      <c r="P852" s="124" t="s">
        <v>1312</v>
      </c>
    </row>
    <row r="853" spans="1:16" ht="63.75" hidden="1">
      <c r="A853" s="256">
        <v>20</v>
      </c>
      <c r="B853" s="124"/>
      <c r="C853" s="125" t="s">
        <v>693</v>
      </c>
      <c r="D853" s="119">
        <v>43133</v>
      </c>
      <c r="E853" s="120" t="s">
        <v>2927</v>
      </c>
      <c r="F853" s="120" t="s">
        <v>15</v>
      </c>
      <c r="G853" s="120">
        <v>4286</v>
      </c>
      <c r="H853" s="124"/>
      <c r="I853" s="128" t="s">
        <v>3408</v>
      </c>
      <c r="J853" s="124"/>
      <c r="K853" s="124"/>
      <c r="L853" s="124"/>
      <c r="M853" s="124"/>
      <c r="N853" s="207">
        <v>3562.8</v>
      </c>
      <c r="O853" s="207">
        <v>0</v>
      </c>
      <c r="P853" s="124" t="s">
        <v>1312</v>
      </c>
    </row>
    <row r="854" spans="1:16" ht="76.5" hidden="1">
      <c r="A854" s="256">
        <v>20</v>
      </c>
      <c r="B854" s="124"/>
      <c r="C854" s="125" t="s">
        <v>693</v>
      </c>
      <c r="D854" s="119">
        <v>43133</v>
      </c>
      <c r="E854" s="120" t="s">
        <v>2928</v>
      </c>
      <c r="F854" s="120" t="s">
        <v>15</v>
      </c>
      <c r="G854" s="120">
        <v>4285</v>
      </c>
      <c r="H854" s="124"/>
      <c r="I854" s="128" t="s">
        <v>3409</v>
      </c>
      <c r="J854" s="124"/>
      <c r="K854" s="124"/>
      <c r="L854" s="124"/>
      <c r="M854" s="124"/>
      <c r="N854" s="207">
        <v>407.2</v>
      </c>
      <c r="O854" s="207">
        <v>0</v>
      </c>
      <c r="P854" s="124" t="s">
        <v>1312</v>
      </c>
    </row>
    <row r="855" spans="1:16" ht="76.5" hidden="1">
      <c r="A855" s="256">
        <v>20</v>
      </c>
      <c r="B855" s="124"/>
      <c r="C855" s="125" t="s">
        <v>693</v>
      </c>
      <c r="D855" s="119">
        <v>43133</v>
      </c>
      <c r="E855" s="120" t="s">
        <v>2929</v>
      </c>
      <c r="F855" s="120" t="s">
        <v>15</v>
      </c>
      <c r="G855" s="120">
        <v>4284</v>
      </c>
      <c r="H855" s="124"/>
      <c r="I855" s="128" t="s">
        <v>3410</v>
      </c>
      <c r="J855" s="124"/>
      <c r="K855" s="124"/>
      <c r="L855" s="124"/>
      <c r="M855" s="124"/>
      <c r="N855" s="207">
        <v>407.2</v>
      </c>
      <c r="O855" s="207">
        <v>0</v>
      </c>
      <c r="P855" s="124" t="s">
        <v>1312</v>
      </c>
    </row>
    <row r="856" spans="1:16" ht="63.75" hidden="1">
      <c r="A856" s="256">
        <v>20</v>
      </c>
      <c r="B856" s="124"/>
      <c r="C856" s="125" t="s">
        <v>693</v>
      </c>
      <c r="D856" s="119">
        <v>43133</v>
      </c>
      <c r="E856" s="120" t="s">
        <v>2930</v>
      </c>
      <c r="F856" s="120" t="s">
        <v>15</v>
      </c>
      <c r="G856" s="120">
        <v>4279</v>
      </c>
      <c r="H856" s="124"/>
      <c r="I856" s="128" t="s">
        <v>3411</v>
      </c>
      <c r="J856" s="124"/>
      <c r="K856" s="124"/>
      <c r="L856" s="124"/>
      <c r="M856" s="124"/>
      <c r="N856" s="207">
        <v>463.8</v>
      </c>
      <c r="O856" s="207">
        <v>0</v>
      </c>
      <c r="P856" s="124" t="s">
        <v>1312</v>
      </c>
    </row>
    <row r="857" spans="1:16" ht="76.5" hidden="1">
      <c r="A857" s="256">
        <v>20</v>
      </c>
      <c r="B857" s="124"/>
      <c r="C857" s="125" t="s">
        <v>693</v>
      </c>
      <c r="D857" s="119">
        <v>43133</v>
      </c>
      <c r="E857" s="120" t="s">
        <v>2931</v>
      </c>
      <c r="F857" s="120" t="s">
        <v>15</v>
      </c>
      <c r="G857" s="120">
        <v>4278</v>
      </c>
      <c r="H857" s="124"/>
      <c r="I857" s="128" t="s">
        <v>3412</v>
      </c>
      <c r="J857" s="124"/>
      <c r="K857" s="124"/>
      <c r="L857" s="124"/>
      <c r="M857" s="124"/>
      <c r="N857" s="207">
        <v>932.74</v>
      </c>
      <c r="O857" s="207">
        <v>0</v>
      </c>
      <c r="P857" s="124" t="s">
        <v>1312</v>
      </c>
    </row>
    <row r="858" spans="1:16" ht="89.25" hidden="1">
      <c r="A858" s="256">
        <v>576</v>
      </c>
      <c r="B858" s="124"/>
      <c r="C858" s="125" t="s">
        <v>852</v>
      </c>
      <c r="D858" s="119">
        <v>43133</v>
      </c>
      <c r="E858" s="120" t="s">
        <v>2932</v>
      </c>
      <c r="F858" s="120" t="s">
        <v>15</v>
      </c>
      <c r="G858" s="120">
        <v>4275</v>
      </c>
      <c r="H858" s="124"/>
      <c r="I858" s="128" t="s">
        <v>3413</v>
      </c>
      <c r="J858" s="124"/>
      <c r="K858" s="124"/>
      <c r="L858" s="124"/>
      <c r="M858" s="124"/>
      <c r="N858" s="207">
        <v>651.69000000000005</v>
      </c>
      <c r="O858" s="207">
        <v>0</v>
      </c>
      <c r="P858" s="124" t="s">
        <v>1312</v>
      </c>
    </row>
    <row r="859" spans="1:16" ht="89.25" hidden="1">
      <c r="A859" s="256">
        <v>576</v>
      </c>
      <c r="B859" s="124"/>
      <c r="C859" s="125" t="s">
        <v>852</v>
      </c>
      <c r="D859" s="119">
        <v>43133</v>
      </c>
      <c r="E859" s="120" t="s">
        <v>2933</v>
      </c>
      <c r="F859" s="120" t="s">
        <v>15</v>
      </c>
      <c r="G859" s="120">
        <v>4276</v>
      </c>
      <c r="H859" s="124"/>
      <c r="I859" s="128" t="s">
        <v>3414</v>
      </c>
      <c r="J859" s="124"/>
      <c r="K859" s="124"/>
      <c r="L859" s="124"/>
      <c r="M859" s="124"/>
      <c r="N859" s="207">
        <v>1024.33</v>
      </c>
      <c r="O859" s="207">
        <v>0</v>
      </c>
      <c r="P859" s="124" t="s">
        <v>1312</v>
      </c>
    </row>
    <row r="860" spans="1:16" ht="63.75">
      <c r="A860" s="256">
        <v>130</v>
      </c>
      <c r="B860" s="124"/>
      <c r="C860" s="125" t="s">
        <v>727</v>
      </c>
      <c r="D860" s="119">
        <v>43133</v>
      </c>
      <c r="E860" s="120" t="s">
        <v>3171</v>
      </c>
      <c r="F860" s="120" t="s">
        <v>3</v>
      </c>
      <c r="G860" s="120">
        <v>1593980</v>
      </c>
      <c r="H860" s="124"/>
      <c r="I860" s="128" t="s">
        <v>3547</v>
      </c>
      <c r="J860" s="124"/>
      <c r="K860" s="124"/>
      <c r="L860" s="124"/>
      <c r="M860" s="124"/>
      <c r="N860" s="207">
        <v>0</v>
      </c>
      <c r="O860" s="207">
        <v>156022.91</v>
      </c>
      <c r="P860" s="124" t="s">
        <v>1312</v>
      </c>
    </row>
    <row r="861" spans="1:16" ht="63.75">
      <c r="A861" s="256">
        <v>130</v>
      </c>
      <c r="B861" s="124"/>
      <c r="C861" s="125" t="s">
        <v>727</v>
      </c>
      <c r="D861" s="119">
        <v>43133</v>
      </c>
      <c r="E861" s="120" t="s">
        <v>3172</v>
      </c>
      <c r="F861" s="120" t="s">
        <v>3</v>
      </c>
      <c r="G861" s="120">
        <v>1593984</v>
      </c>
      <c r="H861" s="124"/>
      <c r="I861" s="128" t="s">
        <v>3548</v>
      </c>
      <c r="J861" s="124"/>
      <c r="K861" s="124"/>
      <c r="L861" s="124"/>
      <c r="M861" s="124"/>
      <c r="N861" s="207">
        <v>0</v>
      </c>
      <c r="O861" s="207">
        <v>688336.35</v>
      </c>
      <c r="P861" s="124" t="s">
        <v>1312</v>
      </c>
    </row>
    <row r="862" spans="1:16" ht="51">
      <c r="A862" s="256">
        <v>70</v>
      </c>
      <c r="B862" s="124"/>
      <c r="C862" s="125" t="s">
        <v>705</v>
      </c>
      <c r="D862" s="119">
        <v>43133</v>
      </c>
      <c r="E862" s="120" t="s">
        <v>3173</v>
      </c>
      <c r="F862" s="120" t="s">
        <v>3</v>
      </c>
      <c r="G862" s="120">
        <v>1594114</v>
      </c>
      <c r="H862" s="124"/>
      <c r="I862" s="128" t="s">
        <v>3549</v>
      </c>
      <c r="J862" s="124"/>
      <c r="K862" s="124"/>
      <c r="L862" s="124"/>
      <c r="M862" s="124"/>
      <c r="N862" s="207">
        <v>0</v>
      </c>
      <c r="O862" s="207">
        <v>3500</v>
      </c>
      <c r="P862" s="124" t="s">
        <v>1312</v>
      </c>
    </row>
    <row r="863" spans="1:16" ht="51">
      <c r="A863" s="256" t="s">
        <v>619</v>
      </c>
      <c r="B863" s="124"/>
      <c r="C863" s="125" t="s">
        <v>713</v>
      </c>
      <c r="D863" s="119">
        <v>43133</v>
      </c>
      <c r="E863" s="120" t="s">
        <v>3174</v>
      </c>
      <c r="F863" s="120" t="s">
        <v>3</v>
      </c>
      <c r="G863" s="120">
        <v>1593991</v>
      </c>
      <c r="H863" s="124"/>
      <c r="I863" s="128" t="s">
        <v>3550</v>
      </c>
      <c r="J863" s="124"/>
      <c r="K863" s="124"/>
      <c r="L863" s="124"/>
      <c r="M863" s="124"/>
      <c r="N863" s="207">
        <v>0</v>
      </c>
      <c r="O863" s="207">
        <v>2075</v>
      </c>
      <c r="P863" s="124" t="s">
        <v>1312</v>
      </c>
    </row>
    <row r="864" spans="1:16" ht="63.75">
      <c r="A864" s="256" t="s">
        <v>619</v>
      </c>
      <c r="B864" s="124"/>
      <c r="C864" s="125" t="s">
        <v>713</v>
      </c>
      <c r="D864" s="119">
        <v>43133</v>
      </c>
      <c r="E864" s="120" t="s">
        <v>3175</v>
      </c>
      <c r="F864" s="120" t="s">
        <v>3</v>
      </c>
      <c r="G864" s="120">
        <v>1594011</v>
      </c>
      <c r="H864" s="124"/>
      <c r="I864" s="128" t="s">
        <v>3551</v>
      </c>
      <c r="J864" s="124"/>
      <c r="K864" s="124"/>
      <c r="L864" s="124"/>
      <c r="M864" s="124"/>
      <c r="N864" s="207">
        <v>0</v>
      </c>
      <c r="O864" s="207">
        <v>1</v>
      </c>
      <c r="P864" s="124" t="s">
        <v>1312</v>
      </c>
    </row>
    <row r="865" spans="1:16" ht="51">
      <c r="A865" s="256" t="s">
        <v>619</v>
      </c>
      <c r="B865" s="124"/>
      <c r="C865" s="125" t="s">
        <v>713</v>
      </c>
      <c r="D865" s="119">
        <v>43133</v>
      </c>
      <c r="E865" s="120" t="s">
        <v>3176</v>
      </c>
      <c r="F865" s="120" t="s">
        <v>3</v>
      </c>
      <c r="G865" s="120">
        <v>1594106</v>
      </c>
      <c r="H865" s="124"/>
      <c r="I865" s="128" t="s">
        <v>1380</v>
      </c>
      <c r="J865" s="124"/>
      <c r="K865" s="124"/>
      <c r="L865" s="124"/>
      <c r="M865" s="124"/>
      <c r="N865" s="207">
        <v>0</v>
      </c>
      <c r="O865" s="207">
        <v>37988.800000000003</v>
      </c>
      <c r="P865" s="124" t="s">
        <v>1312</v>
      </c>
    </row>
    <row r="866" spans="1:16" ht="51">
      <c r="A866" s="256" t="s">
        <v>619</v>
      </c>
      <c r="B866" s="124"/>
      <c r="C866" s="125" t="s">
        <v>713</v>
      </c>
      <c r="D866" s="119">
        <v>43133</v>
      </c>
      <c r="E866" s="120" t="s">
        <v>3177</v>
      </c>
      <c r="F866" s="120" t="s">
        <v>3</v>
      </c>
      <c r="G866" s="120">
        <v>1594107</v>
      </c>
      <c r="H866" s="124"/>
      <c r="I866" s="128" t="s">
        <v>1395</v>
      </c>
      <c r="J866" s="124"/>
      <c r="K866" s="124"/>
      <c r="L866" s="124"/>
      <c r="M866" s="124"/>
      <c r="N866" s="207">
        <v>0</v>
      </c>
      <c r="O866" s="207">
        <v>703.59</v>
      </c>
      <c r="P866" s="124" t="s">
        <v>1312</v>
      </c>
    </row>
    <row r="867" spans="1:16" ht="51">
      <c r="A867" s="256" t="s">
        <v>619</v>
      </c>
      <c r="B867" s="124"/>
      <c r="C867" s="125" t="s">
        <v>713</v>
      </c>
      <c r="D867" s="119">
        <v>43133</v>
      </c>
      <c r="E867" s="120" t="s">
        <v>3178</v>
      </c>
      <c r="F867" s="120" t="s">
        <v>3</v>
      </c>
      <c r="G867" s="120">
        <v>1594109</v>
      </c>
      <c r="H867" s="124"/>
      <c r="I867" s="128" t="s">
        <v>1373</v>
      </c>
      <c r="J867" s="124"/>
      <c r="K867" s="124"/>
      <c r="L867" s="124"/>
      <c r="M867" s="124"/>
      <c r="N867" s="207">
        <v>0</v>
      </c>
      <c r="O867" s="207">
        <v>1944.51</v>
      </c>
      <c r="P867" s="124" t="s">
        <v>1312</v>
      </c>
    </row>
    <row r="868" spans="1:16" ht="38.25">
      <c r="A868" s="256">
        <v>35</v>
      </c>
      <c r="B868" s="124"/>
      <c r="C868" s="125" t="s">
        <v>696</v>
      </c>
      <c r="D868" s="119">
        <v>43133</v>
      </c>
      <c r="E868" s="120" t="s">
        <v>3179</v>
      </c>
      <c r="F868" s="120" t="s">
        <v>3</v>
      </c>
      <c r="G868" s="120">
        <v>1594126</v>
      </c>
      <c r="H868" s="124"/>
      <c r="I868" s="128" t="s">
        <v>3552</v>
      </c>
      <c r="J868" s="124"/>
      <c r="K868" s="124"/>
      <c r="L868" s="124"/>
      <c r="M868" s="124"/>
      <c r="N868" s="207">
        <v>0</v>
      </c>
      <c r="O868" s="207">
        <v>401.65</v>
      </c>
      <c r="P868" s="124" t="s">
        <v>1312</v>
      </c>
    </row>
    <row r="869" spans="1:16" ht="51">
      <c r="A869" s="256">
        <v>580</v>
      </c>
      <c r="B869" s="124"/>
      <c r="C869" s="125" t="s">
        <v>217</v>
      </c>
      <c r="D869" s="119">
        <v>43133</v>
      </c>
      <c r="E869" s="120" t="s">
        <v>3180</v>
      </c>
      <c r="F869" s="120" t="s">
        <v>3</v>
      </c>
      <c r="G869" s="120">
        <v>1594158</v>
      </c>
      <c r="H869" s="124"/>
      <c r="I869" s="128" t="s">
        <v>3553</v>
      </c>
      <c r="J869" s="124"/>
      <c r="K869" s="124"/>
      <c r="L869" s="124"/>
      <c r="M869" s="124"/>
      <c r="N869" s="207">
        <v>0</v>
      </c>
      <c r="O869" s="207">
        <v>313.2</v>
      </c>
      <c r="P869" s="124" t="s">
        <v>1312</v>
      </c>
    </row>
    <row r="870" spans="1:16" ht="51">
      <c r="A870" s="256" t="s">
        <v>619</v>
      </c>
      <c r="B870" s="124"/>
      <c r="C870" s="125" t="s">
        <v>713</v>
      </c>
      <c r="D870" s="119">
        <v>43133</v>
      </c>
      <c r="E870" s="120" t="s">
        <v>3181</v>
      </c>
      <c r="F870" s="120" t="s">
        <v>3</v>
      </c>
      <c r="G870" s="120">
        <v>1594177</v>
      </c>
      <c r="H870" s="124"/>
      <c r="I870" s="128" t="s">
        <v>3554</v>
      </c>
      <c r="J870" s="124"/>
      <c r="K870" s="124"/>
      <c r="L870" s="124"/>
      <c r="M870" s="124"/>
      <c r="N870" s="207">
        <v>0</v>
      </c>
      <c r="O870" s="207">
        <v>695</v>
      </c>
      <c r="P870" s="124" t="s">
        <v>1312</v>
      </c>
    </row>
    <row r="871" spans="1:16" ht="63.75">
      <c r="A871" s="256" t="s">
        <v>619</v>
      </c>
      <c r="B871" s="124"/>
      <c r="C871" s="125" t="s">
        <v>713</v>
      </c>
      <c r="D871" s="119">
        <v>43133</v>
      </c>
      <c r="E871" s="120" t="s">
        <v>3182</v>
      </c>
      <c r="F871" s="120" t="s">
        <v>3</v>
      </c>
      <c r="G871" s="120">
        <v>1594223</v>
      </c>
      <c r="H871" s="124"/>
      <c r="I871" s="128" t="s">
        <v>3555</v>
      </c>
      <c r="J871" s="124"/>
      <c r="K871" s="124"/>
      <c r="L871" s="124"/>
      <c r="M871" s="124"/>
      <c r="N871" s="207">
        <v>0</v>
      </c>
      <c r="O871" s="207">
        <v>262.76</v>
      </c>
      <c r="P871" s="124" t="s">
        <v>1312</v>
      </c>
    </row>
    <row r="872" spans="1:16" ht="63.75">
      <c r="A872" s="256" t="s">
        <v>619</v>
      </c>
      <c r="B872" s="124"/>
      <c r="C872" s="125" t="s">
        <v>713</v>
      </c>
      <c r="D872" s="119">
        <v>43133</v>
      </c>
      <c r="E872" s="120" t="s">
        <v>3183</v>
      </c>
      <c r="F872" s="120" t="s">
        <v>3</v>
      </c>
      <c r="G872" s="120">
        <v>1594276</v>
      </c>
      <c r="H872" s="124"/>
      <c r="I872" s="128" t="s">
        <v>3556</v>
      </c>
      <c r="J872" s="124"/>
      <c r="K872" s="124"/>
      <c r="L872" s="124"/>
      <c r="M872" s="124"/>
      <c r="N872" s="207">
        <v>0</v>
      </c>
      <c r="O872" s="207">
        <v>1300</v>
      </c>
      <c r="P872" s="124" t="s">
        <v>1312</v>
      </c>
    </row>
    <row r="873" spans="1:16" ht="51" hidden="1">
      <c r="A873" s="256" t="s">
        <v>619</v>
      </c>
      <c r="B873" s="124"/>
      <c r="C873" s="125" t="s">
        <v>713</v>
      </c>
      <c r="D873" s="119">
        <v>43136</v>
      </c>
      <c r="E873" s="120" t="s">
        <v>2934</v>
      </c>
      <c r="F873" s="120" t="s">
        <v>6</v>
      </c>
      <c r="G873" s="120">
        <v>657972</v>
      </c>
      <c r="H873" s="124"/>
      <c r="I873" s="128" t="s">
        <v>3415</v>
      </c>
      <c r="J873" s="124"/>
      <c r="K873" s="124"/>
      <c r="L873" s="124"/>
      <c r="M873" s="124"/>
      <c r="N873" s="207">
        <v>0</v>
      </c>
      <c r="O873" s="207">
        <v>373357.83</v>
      </c>
      <c r="P873" s="124" t="s">
        <v>1312</v>
      </c>
    </row>
    <row r="874" spans="1:16" ht="63.75" hidden="1">
      <c r="A874" s="256" t="s">
        <v>619</v>
      </c>
      <c r="B874" s="124"/>
      <c r="C874" s="125" t="s">
        <v>713</v>
      </c>
      <c r="D874" s="119">
        <v>43136</v>
      </c>
      <c r="E874" s="120" t="s">
        <v>2935</v>
      </c>
      <c r="F874" s="120" t="s">
        <v>6</v>
      </c>
      <c r="G874" s="120">
        <v>658179</v>
      </c>
      <c r="H874" s="124"/>
      <c r="I874" s="128" t="s">
        <v>3416</v>
      </c>
      <c r="J874" s="124"/>
      <c r="K874" s="124"/>
      <c r="L874" s="124"/>
      <c r="M874" s="124"/>
      <c r="N874" s="207">
        <v>0</v>
      </c>
      <c r="O874" s="207">
        <v>34558.07</v>
      </c>
      <c r="P874" s="124" t="s">
        <v>1312</v>
      </c>
    </row>
    <row r="875" spans="1:16" ht="63.75" hidden="1">
      <c r="A875" s="256" t="s">
        <v>619</v>
      </c>
      <c r="B875" s="124"/>
      <c r="C875" s="125" t="s">
        <v>713</v>
      </c>
      <c r="D875" s="119">
        <v>43136</v>
      </c>
      <c r="E875" s="120" t="s">
        <v>2936</v>
      </c>
      <c r="F875" s="120" t="s">
        <v>6</v>
      </c>
      <c r="G875" s="120">
        <v>658668</v>
      </c>
      <c r="H875" s="124"/>
      <c r="I875" s="128" t="s">
        <v>3417</v>
      </c>
      <c r="J875" s="124"/>
      <c r="K875" s="124"/>
      <c r="L875" s="124"/>
      <c r="M875" s="124"/>
      <c r="N875" s="207">
        <v>0</v>
      </c>
      <c r="O875" s="207">
        <v>2099.16</v>
      </c>
      <c r="P875" s="124" t="s">
        <v>1312</v>
      </c>
    </row>
    <row r="876" spans="1:16" ht="51" hidden="1">
      <c r="A876" s="256" t="s">
        <v>619</v>
      </c>
      <c r="B876" s="124"/>
      <c r="C876" s="125" t="s">
        <v>713</v>
      </c>
      <c r="D876" s="119">
        <v>43136</v>
      </c>
      <c r="E876" s="120" t="s">
        <v>2937</v>
      </c>
      <c r="F876" s="120" t="s">
        <v>6</v>
      </c>
      <c r="G876" s="120">
        <v>658684</v>
      </c>
      <c r="H876" s="124"/>
      <c r="I876" s="128" t="s">
        <v>3418</v>
      </c>
      <c r="J876" s="124"/>
      <c r="K876" s="124"/>
      <c r="L876" s="124"/>
      <c r="M876" s="124"/>
      <c r="N876" s="207">
        <v>0</v>
      </c>
      <c r="O876" s="207">
        <v>117493.69</v>
      </c>
      <c r="P876" s="124" t="s">
        <v>1312</v>
      </c>
    </row>
    <row r="877" spans="1:16" ht="63.75" hidden="1">
      <c r="A877" s="256">
        <v>378</v>
      </c>
      <c r="B877" s="124"/>
      <c r="C877" s="125" t="s">
        <v>1274</v>
      </c>
      <c r="D877" s="119">
        <v>43136</v>
      </c>
      <c r="E877" s="120" t="s">
        <v>2938</v>
      </c>
      <c r="F877" s="120" t="s">
        <v>11</v>
      </c>
      <c r="G877" s="120">
        <v>912875</v>
      </c>
      <c r="H877" s="124"/>
      <c r="I877" s="128" t="s">
        <v>3420</v>
      </c>
      <c r="J877" s="124"/>
      <c r="K877" s="124"/>
      <c r="L877" s="124"/>
      <c r="M877" s="124"/>
      <c r="N877" s="207">
        <v>50</v>
      </c>
      <c r="O877" s="207">
        <v>0</v>
      </c>
      <c r="P877" s="124" t="s">
        <v>1312</v>
      </c>
    </row>
    <row r="878" spans="1:16" ht="63.75">
      <c r="A878" s="256" t="s">
        <v>619</v>
      </c>
      <c r="B878" s="124"/>
      <c r="C878" s="125" t="s">
        <v>713</v>
      </c>
      <c r="D878" s="119">
        <v>43136</v>
      </c>
      <c r="E878" s="120" t="s">
        <v>3184</v>
      </c>
      <c r="F878" s="120" t="s">
        <v>3</v>
      </c>
      <c r="G878" s="120">
        <v>1594612</v>
      </c>
      <c r="H878" s="124"/>
      <c r="I878" s="128" t="s">
        <v>3557</v>
      </c>
      <c r="J878" s="124"/>
      <c r="K878" s="124"/>
      <c r="L878" s="124"/>
      <c r="M878" s="124"/>
      <c r="N878" s="207">
        <v>0</v>
      </c>
      <c r="O878" s="207">
        <v>25820.16</v>
      </c>
      <c r="P878" s="124" t="s">
        <v>1312</v>
      </c>
    </row>
    <row r="879" spans="1:16" ht="51">
      <c r="A879" s="256" t="s">
        <v>619</v>
      </c>
      <c r="B879" s="124"/>
      <c r="C879" s="125" t="s">
        <v>713</v>
      </c>
      <c r="D879" s="119">
        <v>43136</v>
      </c>
      <c r="E879" s="120" t="s">
        <v>3185</v>
      </c>
      <c r="F879" s="120" t="s">
        <v>3</v>
      </c>
      <c r="G879" s="120">
        <v>1594481</v>
      </c>
      <c r="H879" s="124"/>
      <c r="I879" s="128" t="s">
        <v>1367</v>
      </c>
      <c r="J879" s="124"/>
      <c r="K879" s="124"/>
      <c r="L879" s="124"/>
      <c r="M879" s="124"/>
      <c r="N879" s="207">
        <v>0</v>
      </c>
      <c r="O879" s="207">
        <v>1016</v>
      </c>
      <c r="P879" s="124" t="s">
        <v>1312</v>
      </c>
    </row>
    <row r="880" spans="1:16" ht="63.75">
      <c r="A880" s="256" t="s">
        <v>619</v>
      </c>
      <c r="B880" s="124"/>
      <c r="C880" s="125" t="s">
        <v>713</v>
      </c>
      <c r="D880" s="119">
        <v>43136</v>
      </c>
      <c r="E880" s="120" t="s">
        <v>3186</v>
      </c>
      <c r="F880" s="120" t="s">
        <v>3</v>
      </c>
      <c r="G880" s="120">
        <v>1594482</v>
      </c>
      <c r="H880" s="124"/>
      <c r="I880" s="128" t="s">
        <v>3558</v>
      </c>
      <c r="J880" s="124"/>
      <c r="K880" s="124"/>
      <c r="L880" s="124"/>
      <c r="M880" s="124"/>
      <c r="N880" s="207">
        <v>0</v>
      </c>
      <c r="O880" s="207">
        <v>5575</v>
      </c>
      <c r="P880" s="124" t="s">
        <v>1312</v>
      </c>
    </row>
    <row r="881" spans="1:16" ht="51">
      <c r="A881" s="256" t="s">
        <v>619</v>
      </c>
      <c r="B881" s="124"/>
      <c r="C881" s="125" t="s">
        <v>713</v>
      </c>
      <c r="D881" s="119">
        <v>43136</v>
      </c>
      <c r="E881" s="120" t="s">
        <v>3187</v>
      </c>
      <c r="F881" s="120" t="s">
        <v>3</v>
      </c>
      <c r="G881" s="120">
        <v>1594484</v>
      </c>
      <c r="H881" s="124"/>
      <c r="I881" s="128" t="s">
        <v>3559</v>
      </c>
      <c r="J881" s="124"/>
      <c r="K881" s="124"/>
      <c r="L881" s="124"/>
      <c r="M881" s="124"/>
      <c r="N881" s="207">
        <v>0</v>
      </c>
      <c r="O881" s="207">
        <v>1506</v>
      </c>
      <c r="P881" s="124" t="s">
        <v>1312</v>
      </c>
    </row>
    <row r="882" spans="1:16" ht="51">
      <c r="A882" s="256" t="s">
        <v>619</v>
      </c>
      <c r="B882" s="124"/>
      <c r="C882" s="125" t="s">
        <v>713</v>
      </c>
      <c r="D882" s="119">
        <v>43136</v>
      </c>
      <c r="E882" s="120" t="s">
        <v>3188</v>
      </c>
      <c r="F882" s="120" t="s">
        <v>3</v>
      </c>
      <c r="G882" s="120">
        <v>1594486</v>
      </c>
      <c r="H882" s="124"/>
      <c r="I882" s="128" t="s">
        <v>1405</v>
      </c>
      <c r="J882" s="124"/>
      <c r="K882" s="124"/>
      <c r="L882" s="124"/>
      <c r="M882" s="124"/>
      <c r="N882" s="207">
        <v>0</v>
      </c>
      <c r="O882" s="207">
        <v>400</v>
      </c>
      <c r="P882" s="124" t="s">
        <v>1312</v>
      </c>
    </row>
    <row r="883" spans="1:16" ht="38.25">
      <c r="A883" s="256">
        <v>35</v>
      </c>
      <c r="B883" s="124"/>
      <c r="C883" s="125" t="s">
        <v>696</v>
      </c>
      <c r="D883" s="119">
        <v>43136</v>
      </c>
      <c r="E883" s="120" t="s">
        <v>3189</v>
      </c>
      <c r="F883" s="120" t="s">
        <v>3</v>
      </c>
      <c r="G883" s="120">
        <v>1594501</v>
      </c>
      <c r="H883" s="124"/>
      <c r="I883" s="128" t="s">
        <v>3560</v>
      </c>
      <c r="J883" s="124"/>
      <c r="K883" s="124"/>
      <c r="L883" s="124"/>
      <c r="M883" s="124"/>
      <c r="N883" s="207">
        <v>0</v>
      </c>
      <c r="O883" s="207">
        <v>460</v>
      </c>
      <c r="P883" s="124" t="s">
        <v>1312</v>
      </c>
    </row>
    <row r="884" spans="1:16" ht="51">
      <c r="A884" s="256" t="s">
        <v>619</v>
      </c>
      <c r="B884" s="124"/>
      <c r="C884" s="125" t="s">
        <v>713</v>
      </c>
      <c r="D884" s="119">
        <v>43136</v>
      </c>
      <c r="E884" s="120" t="s">
        <v>3190</v>
      </c>
      <c r="F884" s="120" t="s">
        <v>3</v>
      </c>
      <c r="G884" s="120">
        <v>1594528</v>
      </c>
      <c r="H884" s="124"/>
      <c r="I884" s="128" t="s">
        <v>1387</v>
      </c>
      <c r="J884" s="124"/>
      <c r="K884" s="124"/>
      <c r="L884" s="124"/>
      <c r="M884" s="124"/>
      <c r="N884" s="207">
        <v>0</v>
      </c>
      <c r="O884" s="207">
        <v>390</v>
      </c>
      <c r="P884" s="124" t="s">
        <v>1312</v>
      </c>
    </row>
    <row r="885" spans="1:16" ht="51">
      <c r="A885" s="256" t="s">
        <v>619</v>
      </c>
      <c r="B885" s="124"/>
      <c r="C885" s="125" t="s">
        <v>713</v>
      </c>
      <c r="D885" s="119">
        <v>43136</v>
      </c>
      <c r="E885" s="120" t="s">
        <v>3191</v>
      </c>
      <c r="F885" s="120" t="s">
        <v>3</v>
      </c>
      <c r="G885" s="120">
        <v>1594531</v>
      </c>
      <c r="H885" s="124"/>
      <c r="I885" s="128" t="s">
        <v>1387</v>
      </c>
      <c r="J885" s="124"/>
      <c r="K885" s="124"/>
      <c r="L885" s="124"/>
      <c r="M885" s="124"/>
      <c r="N885" s="207">
        <v>0</v>
      </c>
      <c r="O885" s="207">
        <v>390</v>
      </c>
      <c r="P885" s="124" t="s">
        <v>1312</v>
      </c>
    </row>
    <row r="886" spans="1:16" ht="51">
      <c r="A886" s="256" t="s">
        <v>619</v>
      </c>
      <c r="B886" s="124"/>
      <c r="C886" s="125" t="s">
        <v>713</v>
      </c>
      <c r="D886" s="119">
        <v>43136</v>
      </c>
      <c r="E886" s="120" t="s">
        <v>3192</v>
      </c>
      <c r="F886" s="120" t="s">
        <v>3</v>
      </c>
      <c r="G886" s="120">
        <v>1594582</v>
      </c>
      <c r="H886" s="124"/>
      <c r="I886" s="128" t="s">
        <v>3561</v>
      </c>
      <c r="J886" s="124"/>
      <c r="K886" s="124"/>
      <c r="L886" s="124"/>
      <c r="M886" s="124"/>
      <c r="N886" s="207">
        <v>0</v>
      </c>
      <c r="O886" s="207">
        <v>711.18</v>
      </c>
      <c r="P886" s="124" t="s">
        <v>1312</v>
      </c>
    </row>
    <row r="887" spans="1:16" ht="51">
      <c r="A887" s="256" t="s">
        <v>619</v>
      </c>
      <c r="B887" s="124"/>
      <c r="C887" s="125" t="s">
        <v>713</v>
      </c>
      <c r="D887" s="119">
        <v>43136</v>
      </c>
      <c r="E887" s="120" t="s">
        <v>3193</v>
      </c>
      <c r="F887" s="120" t="s">
        <v>3</v>
      </c>
      <c r="G887" s="120">
        <v>1594583</v>
      </c>
      <c r="H887" s="124"/>
      <c r="I887" s="128" t="s">
        <v>3562</v>
      </c>
      <c r="J887" s="124"/>
      <c r="K887" s="124"/>
      <c r="L887" s="124"/>
      <c r="M887" s="124"/>
      <c r="N887" s="207">
        <v>0</v>
      </c>
      <c r="O887" s="207">
        <v>150</v>
      </c>
      <c r="P887" s="124" t="s">
        <v>1312</v>
      </c>
    </row>
    <row r="888" spans="1:16" ht="51">
      <c r="A888" s="256" t="s">
        <v>619</v>
      </c>
      <c r="B888" s="124"/>
      <c r="C888" s="125" t="s">
        <v>713</v>
      </c>
      <c r="D888" s="119">
        <v>43136</v>
      </c>
      <c r="E888" s="120" t="s">
        <v>3194</v>
      </c>
      <c r="F888" s="120" t="s">
        <v>3</v>
      </c>
      <c r="G888" s="120">
        <v>1594584</v>
      </c>
      <c r="H888" s="124"/>
      <c r="I888" s="128" t="s">
        <v>1371</v>
      </c>
      <c r="J888" s="124"/>
      <c r="K888" s="124"/>
      <c r="L888" s="124"/>
      <c r="M888" s="124"/>
      <c r="N888" s="207">
        <v>0</v>
      </c>
      <c r="O888" s="207">
        <v>1713</v>
      </c>
      <c r="P888" s="124" t="s">
        <v>1312</v>
      </c>
    </row>
    <row r="889" spans="1:16" ht="51">
      <c r="A889" s="256" t="s">
        <v>619</v>
      </c>
      <c r="B889" s="124"/>
      <c r="C889" s="125" t="s">
        <v>713</v>
      </c>
      <c r="D889" s="119">
        <v>43136</v>
      </c>
      <c r="E889" s="120" t="s">
        <v>3195</v>
      </c>
      <c r="F889" s="120" t="s">
        <v>3</v>
      </c>
      <c r="G889" s="120">
        <v>1594629</v>
      </c>
      <c r="H889" s="124"/>
      <c r="I889" s="128" t="s">
        <v>3563</v>
      </c>
      <c r="J889" s="124"/>
      <c r="K889" s="124"/>
      <c r="L889" s="124"/>
      <c r="M889" s="124"/>
      <c r="N889" s="207">
        <v>0</v>
      </c>
      <c r="O889" s="207">
        <v>218.02</v>
      </c>
      <c r="P889" s="124" t="s">
        <v>1312</v>
      </c>
    </row>
    <row r="890" spans="1:16" ht="51">
      <c r="A890" s="256" t="s">
        <v>619</v>
      </c>
      <c r="B890" s="124"/>
      <c r="C890" s="125" t="s">
        <v>713</v>
      </c>
      <c r="D890" s="119">
        <v>43136</v>
      </c>
      <c r="E890" s="120" t="s">
        <v>3196</v>
      </c>
      <c r="F890" s="120" t="s">
        <v>3</v>
      </c>
      <c r="G890" s="120">
        <v>1594635</v>
      </c>
      <c r="H890" s="124"/>
      <c r="I890" s="128" t="s">
        <v>1384</v>
      </c>
      <c r="J890" s="124"/>
      <c r="K890" s="124"/>
      <c r="L890" s="124"/>
      <c r="M890" s="124"/>
      <c r="N890" s="207">
        <v>0</v>
      </c>
      <c r="O890" s="207">
        <v>800</v>
      </c>
      <c r="P890" s="124" t="s">
        <v>1312</v>
      </c>
    </row>
    <row r="891" spans="1:16" ht="51">
      <c r="A891" s="256" t="s">
        <v>619</v>
      </c>
      <c r="B891" s="124"/>
      <c r="C891" s="125" t="s">
        <v>713</v>
      </c>
      <c r="D891" s="119">
        <v>43136</v>
      </c>
      <c r="E891" s="120" t="s">
        <v>3197</v>
      </c>
      <c r="F891" s="120" t="s">
        <v>3</v>
      </c>
      <c r="G891" s="120">
        <v>1594729</v>
      </c>
      <c r="H891" s="124"/>
      <c r="I891" s="128" t="s">
        <v>2676</v>
      </c>
      <c r="J891" s="124"/>
      <c r="K891" s="124"/>
      <c r="L891" s="124"/>
      <c r="M891" s="124"/>
      <c r="N891" s="207">
        <v>0</v>
      </c>
      <c r="O891" s="207">
        <v>800</v>
      </c>
      <c r="P891" s="124" t="s">
        <v>1312</v>
      </c>
    </row>
    <row r="892" spans="1:16" ht="51" hidden="1">
      <c r="A892" s="256" t="s">
        <v>619</v>
      </c>
      <c r="B892" s="124"/>
      <c r="C892" s="125" t="s">
        <v>713</v>
      </c>
      <c r="D892" s="119">
        <v>43137</v>
      </c>
      <c r="E892" s="120" t="s">
        <v>2939</v>
      </c>
      <c r="F892" s="120" t="s">
        <v>6</v>
      </c>
      <c r="G892" s="120">
        <v>659684</v>
      </c>
      <c r="H892" s="124"/>
      <c r="I892" s="128" t="s">
        <v>3421</v>
      </c>
      <c r="J892" s="124"/>
      <c r="K892" s="124"/>
      <c r="L892" s="124"/>
      <c r="M892" s="124"/>
      <c r="N892" s="207">
        <v>0</v>
      </c>
      <c r="O892" s="207">
        <v>22514.52</v>
      </c>
      <c r="P892" s="124" t="s">
        <v>1312</v>
      </c>
    </row>
    <row r="893" spans="1:16" ht="51" hidden="1">
      <c r="A893" s="256" t="s">
        <v>619</v>
      </c>
      <c r="B893" s="124"/>
      <c r="C893" s="125" t="s">
        <v>713</v>
      </c>
      <c r="D893" s="119">
        <v>43137</v>
      </c>
      <c r="E893" s="120" t="s">
        <v>2940</v>
      </c>
      <c r="F893" s="120" t="s">
        <v>6</v>
      </c>
      <c r="G893" s="120">
        <v>659947</v>
      </c>
      <c r="H893" s="124"/>
      <c r="I893" s="128" t="s">
        <v>3422</v>
      </c>
      <c r="J893" s="124"/>
      <c r="K893" s="124"/>
      <c r="L893" s="124"/>
      <c r="M893" s="124"/>
      <c r="N893" s="207">
        <v>0</v>
      </c>
      <c r="O893" s="207">
        <v>6351.4</v>
      </c>
      <c r="P893" s="124" t="s">
        <v>1312</v>
      </c>
    </row>
    <row r="894" spans="1:16" ht="51" hidden="1">
      <c r="A894" s="256" t="s">
        <v>619</v>
      </c>
      <c r="B894" s="124"/>
      <c r="C894" s="125" t="s">
        <v>713</v>
      </c>
      <c r="D894" s="119">
        <v>43137</v>
      </c>
      <c r="E894" s="120" t="s">
        <v>2941</v>
      </c>
      <c r="F894" s="120" t="s">
        <v>6</v>
      </c>
      <c r="G894" s="120">
        <v>659949</v>
      </c>
      <c r="H894" s="124"/>
      <c r="I894" s="128" t="s">
        <v>3423</v>
      </c>
      <c r="J894" s="124"/>
      <c r="K894" s="124"/>
      <c r="L894" s="124"/>
      <c r="M894" s="124"/>
      <c r="N894" s="207">
        <v>0</v>
      </c>
      <c r="O894" s="207">
        <v>26044.2</v>
      </c>
      <c r="P894" s="124" t="s">
        <v>1312</v>
      </c>
    </row>
    <row r="895" spans="1:16" ht="51" hidden="1">
      <c r="A895" s="256" t="s">
        <v>619</v>
      </c>
      <c r="B895" s="124"/>
      <c r="C895" s="125" t="s">
        <v>713</v>
      </c>
      <c r="D895" s="119">
        <v>43137</v>
      </c>
      <c r="E895" s="120" t="s">
        <v>2942</v>
      </c>
      <c r="F895" s="120" t="s">
        <v>6</v>
      </c>
      <c r="G895" s="120">
        <v>659955</v>
      </c>
      <c r="H895" s="124"/>
      <c r="I895" s="128" t="s">
        <v>3424</v>
      </c>
      <c r="J895" s="124"/>
      <c r="K895" s="124"/>
      <c r="L895" s="124"/>
      <c r="M895" s="124"/>
      <c r="N895" s="207">
        <v>0</v>
      </c>
      <c r="O895" s="207">
        <v>14640.06</v>
      </c>
      <c r="P895" s="124" t="s">
        <v>1312</v>
      </c>
    </row>
    <row r="896" spans="1:16" ht="63.75" hidden="1">
      <c r="A896" s="256" t="s">
        <v>619</v>
      </c>
      <c r="B896" s="124"/>
      <c r="C896" s="125" t="s">
        <v>713</v>
      </c>
      <c r="D896" s="119">
        <v>43137</v>
      </c>
      <c r="E896" s="120" t="s">
        <v>2943</v>
      </c>
      <c r="F896" s="120" t="s">
        <v>6</v>
      </c>
      <c r="G896" s="120">
        <v>659957</v>
      </c>
      <c r="H896" s="124"/>
      <c r="I896" s="128" t="s">
        <v>3425</v>
      </c>
      <c r="J896" s="124"/>
      <c r="K896" s="124"/>
      <c r="L896" s="124"/>
      <c r="M896" s="124"/>
      <c r="N896" s="207">
        <v>0</v>
      </c>
      <c r="O896" s="207">
        <v>201494.46</v>
      </c>
      <c r="P896" s="124" t="s">
        <v>1312</v>
      </c>
    </row>
    <row r="897" spans="1:16" ht="63.75" hidden="1">
      <c r="A897" s="256" t="s">
        <v>619</v>
      </c>
      <c r="B897" s="124"/>
      <c r="C897" s="125" t="s">
        <v>713</v>
      </c>
      <c r="D897" s="119">
        <v>43137</v>
      </c>
      <c r="E897" s="120" t="s">
        <v>2944</v>
      </c>
      <c r="F897" s="120" t="s">
        <v>6</v>
      </c>
      <c r="G897" s="120">
        <v>659959</v>
      </c>
      <c r="H897" s="124"/>
      <c r="I897" s="128" t="s">
        <v>3426</v>
      </c>
      <c r="J897" s="124"/>
      <c r="K897" s="124"/>
      <c r="L897" s="124"/>
      <c r="M897" s="124"/>
      <c r="N897" s="207">
        <v>0</v>
      </c>
      <c r="O897" s="207">
        <v>48271.49</v>
      </c>
      <c r="P897" s="124" t="s">
        <v>1312</v>
      </c>
    </row>
    <row r="898" spans="1:16" ht="51" hidden="1">
      <c r="A898" s="256" t="s">
        <v>619</v>
      </c>
      <c r="B898" s="124"/>
      <c r="C898" s="125" t="s">
        <v>713</v>
      </c>
      <c r="D898" s="119">
        <v>43137</v>
      </c>
      <c r="E898" s="120" t="s">
        <v>2945</v>
      </c>
      <c r="F898" s="120" t="s">
        <v>6</v>
      </c>
      <c r="G898" s="120">
        <v>659961</v>
      </c>
      <c r="H898" s="124"/>
      <c r="I898" s="128" t="s">
        <v>3427</v>
      </c>
      <c r="J898" s="124"/>
      <c r="K898" s="124"/>
      <c r="L898" s="124"/>
      <c r="M898" s="124"/>
      <c r="N898" s="207">
        <v>0</v>
      </c>
      <c r="O898" s="207">
        <v>6901.16</v>
      </c>
      <c r="P898" s="124" t="s">
        <v>1312</v>
      </c>
    </row>
    <row r="899" spans="1:16" ht="51" hidden="1">
      <c r="A899" s="256" t="s">
        <v>619</v>
      </c>
      <c r="B899" s="124"/>
      <c r="C899" s="125" t="s">
        <v>713</v>
      </c>
      <c r="D899" s="119">
        <v>43137</v>
      </c>
      <c r="E899" s="120" t="s">
        <v>2946</v>
      </c>
      <c r="F899" s="120" t="s">
        <v>6</v>
      </c>
      <c r="G899" s="120">
        <v>660023</v>
      </c>
      <c r="H899" s="124"/>
      <c r="I899" s="128" t="s">
        <v>3428</v>
      </c>
      <c r="J899" s="124"/>
      <c r="K899" s="124"/>
      <c r="L899" s="124"/>
      <c r="M899" s="124"/>
      <c r="N899" s="207">
        <v>0</v>
      </c>
      <c r="O899" s="207">
        <v>19146.259999999998</v>
      </c>
      <c r="P899" s="124" t="s">
        <v>1312</v>
      </c>
    </row>
    <row r="900" spans="1:16" ht="76.5" hidden="1">
      <c r="A900" s="256">
        <v>20</v>
      </c>
      <c r="B900" s="124"/>
      <c r="C900" s="125" t="s">
        <v>693</v>
      </c>
      <c r="D900" s="119">
        <v>43137</v>
      </c>
      <c r="E900" s="120" t="s">
        <v>2947</v>
      </c>
      <c r="F900" s="120" t="s">
        <v>15</v>
      </c>
      <c r="G900" s="120">
        <v>4319</v>
      </c>
      <c r="H900" s="124"/>
      <c r="I900" s="128" t="s">
        <v>3429</v>
      </c>
      <c r="J900" s="124"/>
      <c r="K900" s="124"/>
      <c r="L900" s="124"/>
      <c r="M900" s="124"/>
      <c r="N900" s="207">
        <v>1376.79</v>
      </c>
      <c r="O900" s="207">
        <v>0</v>
      </c>
      <c r="P900" s="124" t="s">
        <v>1312</v>
      </c>
    </row>
    <row r="901" spans="1:16" ht="76.5" hidden="1">
      <c r="A901" s="256">
        <v>20</v>
      </c>
      <c r="B901" s="124"/>
      <c r="C901" s="125" t="s">
        <v>693</v>
      </c>
      <c r="D901" s="119">
        <v>43137</v>
      </c>
      <c r="E901" s="120" t="s">
        <v>2948</v>
      </c>
      <c r="F901" s="120" t="s">
        <v>15</v>
      </c>
      <c r="G901" s="120">
        <v>4320</v>
      </c>
      <c r="H901" s="124"/>
      <c r="I901" s="128" t="s">
        <v>3430</v>
      </c>
      <c r="J901" s="124"/>
      <c r="K901" s="124"/>
      <c r="L901" s="124"/>
      <c r="M901" s="124"/>
      <c r="N901" s="207">
        <v>992.15</v>
      </c>
      <c r="O901" s="207">
        <v>0</v>
      </c>
      <c r="P901" s="124" t="s">
        <v>1312</v>
      </c>
    </row>
    <row r="902" spans="1:16" ht="63.75" hidden="1">
      <c r="A902" s="256">
        <v>291</v>
      </c>
      <c r="B902" s="124"/>
      <c r="C902" s="125" t="s">
        <v>794</v>
      </c>
      <c r="D902" s="119">
        <v>43137</v>
      </c>
      <c r="E902" s="120" t="s">
        <v>2949</v>
      </c>
      <c r="F902" s="120" t="s">
        <v>11</v>
      </c>
      <c r="G902" s="120">
        <v>659808</v>
      </c>
      <c r="H902" s="124"/>
      <c r="I902" s="128" t="s">
        <v>3431</v>
      </c>
      <c r="J902" s="124"/>
      <c r="K902" s="124"/>
      <c r="L902" s="124"/>
      <c r="M902" s="124"/>
      <c r="N902" s="207">
        <v>50</v>
      </c>
      <c r="O902" s="207">
        <v>0</v>
      </c>
      <c r="P902" s="124" t="s">
        <v>1312</v>
      </c>
    </row>
    <row r="903" spans="1:16" ht="51">
      <c r="A903" s="256">
        <v>513</v>
      </c>
      <c r="B903" s="124"/>
      <c r="C903" s="125" t="s">
        <v>201</v>
      </c>
      <c r="D903" s="119">
        <v>43137</v>
      </c>
      <c r="E903" s="120" t="s">
        <v>3198</v>
      </c>
      <c r="F903" s="120" t="s">
        <v>3</v>
      </c>
      <c r="G903" s="120">
        <v>1594985</v>
      </c>
      <c r="H903" s="124"/>
      <c r="I903" s="128" t="s">
        <v>3564</v>
      </c>
      <c r="J903" s="124"/>
      <c r="K903" s="124"/>
      <c r="L903" s="124"/>
      <c r="M903" s="124"/>
      <c r="N903" s="207">
        <v>0</v>
      </c>
      <c r="O903" s="207">
        <v>1404</v>
      </c>
      <c r="P903" s="124" t="s">
        <v>1312</v>
      </c>
    </row>
    <row r="904" spans="1:16" ht="51">
      <c r="A904" s="256" t="s">
        <v>619</v>
      </c>
      <c r="B904" s="124"/>
      <c r="C904" s="125" t="s">
        <v>713</v>
      </c>
      <c r="D904" s="119">
        <v>43137</v>
      </c>
      <c r="E904" s="120" t="s">
        <v>3199</v>
      </c>
      <c r="F904" s="120" t="s">
        <v>3</v>
      </c>
      <c r="G904" s="120">
        <v>1594901</v>
      </c>
      <c r="H904" s="124"/>
      <c r="I904" s="128" t="s">
        <v>3565</v>
      </c>
      <c r="J904" s="124"/>
      <c r="K904" s="124"/>
      <c r="L904" s="124"/>
      <c r="M904" s="124"/>
      <c r="N904" s="207">
        <v>0</v>
      </c>
      <c r="O904" s="207">
        <v>0.66</v>
      </c>
      <c r="P904" s="124" t="s">
        <v>1312</v>
      </c>
    </row>
    <row r="905" spans="1:16" ht="51">
      <c r="A905" s="256" t="s">
        <v>619</v>
      </c>
      <c r="B905" s="124"/>
      <c r="C905" s="125" t="s">
        <v>713</v>
      </c>
      <c r="D905" s="119">
        <v>43137</v>
      </c>
      <c r="E905" s="120" t="s">
        <v>3200</v>
      </c>
      <c r="F905" s="120" t="s">
        <v>3</v>
      </c>
      <c r="G905" s="120">
        <v>1594902</v>
      </c>
      <c r="H905" s="124"/>
      <c r="I905" s="128" t="s">
        <v>3566</v>
      </c>
      <c r="J905" s="124"/>
      <c r="K905" s="124"/>
      <c r="L905" s="124"/>
      <c r="M905" s="124"/>
      <c r="N905" s="207">
        <v>0</v>
      </c>
      <c r="O905" s="207">
        <v>2304.16</v>
      </c>
      <c r="P905" s="124" t="s">
        <v>1312</v>
      </c>
    </row>
    <row r="906" spans="1:16" ht="51">
      <c r="A906" s="256" t="s">
        <v>619</v>
      </c>
      <c r="B906" s="124"/>
      <c r="C906" s="125" t="s">
        <v>713</v>
      </c>
      <c r="D906" s="119">
        <v>43137</v>
      </c>
      <c r="E906" s="120" t="s">
        <v>3201</v>
      </c>
      <c r="F906" s="120" t="s">
        <v>3</v>
      </c>
      <c r="G906" s="120">
        <v>1594911</v>
      </c>
      <c r="H906" s="124"/>
      <c r="I906" s="128" t="s">
        <v>3567</v>
      </c>
      <c r="J906" s="124"/>
      <c r="K906" s="124"/>
      <c r="L906" s="124"/>
      <c r="M906" s="124"/>
      <c r="N906" s="207">
        <v>0</v>
      </c>
      <c r="O906" s="207">
        <v>686.35</v>
      </c>
      <c r="P906" s="124" t="s">
        <v>1312</v>
      </c>
    </row>
    <row r="907" spans="1:16" ht="51">
      <c r="A907" s="256" t="s">
        <v>619</v>
      </c>
      <c r="B907" s="124"/>
      <c r="C907" s="125" t="s">
        <v>713</v>
      </c>
      <c r="D907" s="119">
        <v>43137</v>
      </c>
      <c r="E907" s="120" t="s">
        <v>3202</v>
      </c>
      <c r="F907" s="120" t="s">
        <v>3</v>
      </c>
      <c r="G907" s="120">
        <v>1594933</v>
      </c>
      <c r="H907" s="124"/>
      <c r="I907" s="128" t="s">
        <v>3568</v>
      </c>
      <c r="J907" s="124"/>
      <c r="K907" s="124"/>
      <c r="L907" s="124"/>
      <c r="M907" s="124"/>
      <c r="N907" s="207">
        <v>0</v>
      </c>
      <c r="O907" s="207">
        <v>3381.4</v>
      </c>
      <c r="P907" s="124" t="s">
        <v>1312</v>
      </c>
    </row>
    <row r="908" spans="1:16" ht="51">
      <c r="A908" s="256" t="s">
        <v>619</v>
      </c>
      <c r="B908" s="124"/>
      <c r="C908" s="125" t="s">
        <v>713</v>
      </c>
      <c r="D908" s="119">
        <v>43137</v>
      </c>
      <c r="E908" s="120" t="s">
        <v>3203</v>
      </c>
      <c r="F908" s="120" t="s">
        <v>3</v>
      </c>
      <c r="G908" s="120">
        <v>1594960</v>
      </c>
      <c r="H908" s="124"/>
      <c r="I908" s="128" t="s">
        <v>3569</v>
      </c>
      <c r="J908" s="124"/>
      <c r="K908" s="124"/>
      <c r="L908" s="124"/>
      <c r="M908" s="124"/>
      <c r="N908" s="207">
        <v>0</v>
      </c>
      <c r="O908" s="207">
        <v>125</v>
      </c>
      <c r="P908" s="124" t="s">
        <v>1312</v>
      </c>
    </row>
    <row r="909" spans="1:16" ht="51">
      <c r="A909" s="256" t="s">
        <v>619</v>
      </c>
      <c r="B909" s="124"/>
      <c r="C909" s="125" t="s">
        <v>713</v>
      </c>
      <c r="D909" s="119">
        <v>43137</v>
      </c>
      <c r="E909" s="120" t="s">
        <v>3204</v>
      </c>
      <c r="F909" s="120" t="s">
        <v>3</v>
      </c>
      <c r="G909" s="120">
        <v>1594962</v>
      </c>
      <c r="H909" s="124"/>
      <c r="I909" s="128" t="s">
        <v>3570</v>
      </c>
      <c r="J909" s="124"/>
      <c r="K909" s="124"/>
      <c r="L909" s="124"/>
      <c r="M909" s="124"/>
      <c r="N909" s="207">
        <v>0</v>
      </c>
      <c r="O909" s="207">
        <v>125</v>
      </c>
      <c r="P909" s="124" t="s">
        <v>1312</v>
      </c>
    </row>
    <row r="910" spans="1:16" ht="51">
      <c r="A910" s="256" t="s">
        <v>619</v>
      </c>
      <c r="B910" s="124"/>
      <c r="C910" s="125" t="s">
        <v>713</v>
      </c>
      <c r="D910" s="119">
        <v>43137</v>
      </c>
      <c r="E910" s="120" t="s">
        <v>3205</v>
      </c>
      <c r="F910" s="120" t="s">
        <v>3</v>
      </c>
      <c r="G910" s="120">
        <v>1594963</v>
      </c>
      <c r="H910" s="124"/>
      <c r="I910" s="128" t="s">
        <v>3571</v>
      </c>
      <c r="J910" s="124"/>
      <c r="K910" s="124"/>
      <c r="L910" s="124"/>
      <c r="M910" s="124"/>
      <c r="N910" s="207">
        <v>0</v>
      </c>
      <c r="O910" s="207">
        <v>125</v>
      </c>
      <c r="P910" s="124" t="s">
        <v>1312</v>
      </c>
    </row>
    <row r="911" spans="1:16" ht="51">
      <c r="A911" s="256" t="s">
        <v>619</v>
      </c>
      <c r="B911" s="124"/>
      <c r="C911" s="125" t="s">
        <v>713</v>
      </c>
      <c r="D911" s="119">
        <v>43137</v>
      </c>
      <c r="E911" s="120" t="s">
        <v>3206</v>
      </c>
      <c r="F911" s="120" t="s">
        <v>3</v>
      </c>
      <c r="G911" s="120">
        <v>1594965</v>
      </c>
      <c r="H911" s="124"/>
      <c r="I911" s="128" t="s">
        <v>3572</v>
      </c>
      <c r="J911" s="124"/>
      <c r="K911" s="124"/>
      <c r="L911" s="124"/>
      <c r="M911" s="124"/>
      <c r="N911" s="207">
        <v>0</v>
      </c>
      <c r="O911" s="207">
        <v>125</v>
      </c>
      <c r="P911" s="124" t="s">
        <v>1312</v>
      </c>
    </row>
    <row r="912" spans="1:16" ht="51">
      <c r="A912" s="256" t="s">
        <v>619</v>
      </c>
      <c r="B912" s="124"/>
      <c r="C912" s="125" t="s">
        <v>713</v>
      </c>
      <c r="D912" s="119">
        <v>43137</v>
      </c>
      <c r="E912" s="120" t="s">
        <v>3207</v>
      </c>
      <c r="F912" s="120" t="s">
        <v>3</v>
      </c>
      <c r="G912" s="120">
        <v>1594967</v>
      </c>
      <c r="H912" s="124"/>
      <c r="I912" s="128" t="s">
        <v>3573</v>
      </c>
      <c r="J912" s="124"/>
      <c r="K912" s="124"/>
      <c r="L912" s="124"/>
      <c r="M912" s="124"/>
      <c r="N912" s="207">
        <v>0</v>
      </c>
      <c r="O912" s="207">
        <v>125</v>
      </c>
      <c r="P912" s="124" t="s">
        <v>1312</v>
      </c>
    </row>
    <row r="913" spans="1:16" ht="51">
      <c r="A913" s="256" t="s">
        <v>619</v>
      </c>
      <c r="B913" s="124"/>
      <c r="C913" s="125" t="s">
        <v>713</v>
      </c>
      <c r="D913" s="119">
        <v>43137</v>
      </c>
      <c r="E913" s="120" t="s">
        <v>3208</v>
      </c>
      <c r="F913" s="120" t="s">
        <v>3</v>
      </c>
      <c r="G913" s="120">
        <v>1594968</v>
      </c>
      <c r="H913" s="124"/>
      <c r="I913" s="128" t="s">
        <v>3574</v>
      </c>
      <c r="J913" s="124"/>
      <c r="K913" s="124"/>
      <c r="L913" s="124"/>
      <c r="M913" s="124"/>
      <c r="N913" s="207">
        <v>0</v>
      </c>
      <c r="O913" s="207">
        <v>125</v>
      </c>
      <c r="P913" s="124" t="s">
        <v>1312</v>
      </c>
    </row>
    <row r="914" spans="1:16" ht="51">
      <c r="A914" s="256" t="s">
        <v>619</v>
      </c>
      <c r="B914" s="124"/>
      <c r="C914" s="125" t="s">
        <v>713</v>
      </c>
      <c r="D914" s="119">
        <v>43137</v>
      </c>
      <c r="E914" s="120" t="s">
        <v>3209</v>
      </c>
      <c r="F914" s="120" t="s">
        <v>3</v>
      </c>
      <c r="G914" s="120">
        <v>1594970</v>
      </c>
      <c r="H914" s="124"/>
      <c r="I914" s="128" t="s">
        <v>3575</v>
      </c>
      <c r="J914" s="124"/>
      <c r="K914" s="124"/>
      <c r="L914" s="124"/>
      <c r="M914" s="124"/>
      <c r="N914" s="207">
        <v>0</v>
      </c>
      <c r="O914" s="207">
        <v>125</v>
      </c>
      <c r="P914" s="124" t="s">
        <v>1312</v>
      </c>
    </row>
    <row r="915" spans="1:16" ht="51">
      <c r="A915" s="256" t="s">
        <v>619</v>
      </c>
      <c r="B915" s="124"/>
      <c r="C915" s="125" t="s">
        <v>713</v>
      </c>
      <c r="D915" s="119">
        <v>43137</v>
      </c>
      <c r="E915" s="120" t="s">
        <v>3210</v>
      </c>
      <c r="F915" s="120" t="s">
        <v>3</v>
      </c>
      <c r="G915" s="120">
        <v>1594972</v>
      </c>
      <c r="H915" s="124"/>
      <c r="I915" s="128" t="s">
        <v>3576</v>
      </c>
      <c r="J915" s="124"/>
      <c r="K915" s="124"/>
      <c r="L915" s="124"/>
      <c r="M915" s="124"/>
      <c r="N915" s="207">
        <v>0</v>
      </c>
      <c r="O915" s="207">
        <v>125</v>
      </c>
      <c r="P915" s="124" t="s">
        <v>1312</v>
      </c>
    </row>
    <row r="916" spans="1:16" ht="38.25">
      <c r="A916" s="256">
        <v>580</v>
      </c>
      <c r="B916" s="124"/>
      <c r="C916" s="125" t="s">
        <v>217</v>
      </c>
      <c r="D916" s="119">
        <v>43137</v>
      </c>
      <c r="E916" s="120" t="s">
        <v>3211</v>
      </c>
      <c r="F916" s="120" t="s">
        <v>3</v>
      </c>
      <c r="G916" s="120">
        <v>1595023</v>
      </c>
      <c r="H916" s="124"/>
      <c r="I916" s="128" t="s">
        <v>3577</v>
      </c>
      <c r="J916" s="124"/>
      <c r="K916" s="124"/>
      <c r="L916" s="124"/>
      <c r="M916" s="124"/>
      <c r="N916" s="207">
        <v>0</v>
      </c>
      <c r="O916" s="207">
        <v>100.36</v>
      </c>
      <c r="P916" s="124" t="s">
        <v>1312</v>
      </c>
    </row>
    <row r="917" spans="1:16" ht="38.25">
      <c r="A917" s="256">
        <v>20</v>
      </c>
      <c r="B917" s="124"/>
      <c r="C917" s="125" t="s">
        <v>693</v>
      </c>
      <c r="D917" s="119">
        <v>43137</v>
      </c>
      <c r="E917" s="120" t="s">
        <v>3212</v>
      </c>
      <c r="F917" s="120" t="s">
        <v>3</v>
      </c>
      <c r="G917" s="120">
        <v>1595038</v>
      </c>
      <c r="H917" s="124"/>
      <c r="I917" s="128" t="s">
        <v>3578</v>
      </c>
      <c r="J917" s="124"/>
      <c r="K917" s="124"/>
      <c r="L917" s="124"/>
      <c r="M917" s="124"/>
      <c r="N917" s="207">
        <v>0</v>
      </c>
      <c r="O917" s="207">
        <v>120</v>
      </c>
      <c r="P917" s="124" t="s">
        <v>1312</v>
      </c>
    </row>
    <row r="918" spans="1:16" ht="63.75">
      <c r="A918" s="256" t="s">
        <v>619</v>
      </c>
      <c r="B918" s="124"/>
      <c r="C918" s="125" t="s">
        <v>713</v>
      </c>
      <c r="D918" s="119">
        <v>43137</v>
      </c>
      <c r="E918" s="120" t="s">
        <v>3213</v>
      </c>
      <c r="F918" s="120" t="s">
        <v>3</v>
      </c>
      <c r="G918" s="120">
        <v>1595044</v>
      </c>
      <c r="H918" s="124"/>
      <c r="I918" s="128" t="s">
        <v>3579</v>
      </c>
      <c r="J918" s="124"/>
      <c r="K918" s="124"/>
      <c r="L918" s="124"/>
      <c r="M918" s="124"/>
      <c r="N918" s="207">
        <v>0</v>
      </c>
      <c r="O918" s="207">
        <v>710</v>
      </c>
      <c r="P918" s="124" t="s">
        <v>1312</v>
      </c>
    </row>
    <row r="919" spans="1:16" ht="51">
      <c r="A919" s="256" t="s">
        <v>619</v>
      </c>
      <c r="B919" s="124"/>
      <c r="C919" s="125" t="s">
        <v>713</v>
      </c>
      <c r="D919" s="119">
        <v>43137</v>
      </c>
      <c r="E919" s="120" t="s">
        <v>3214</v>
      </c>
      <c r="F919" s="120" t="s">
        <v>3</v>
      </c>
      <c r="G919" s="120">
        <v>1595104</v>
      </c>
      <c r="H919" s="124"/>
      <c r="I919" s="128" t="s">
        <v>2671</v>
      </c>
      <c r="J919" s="124"/>
      <c r="K919" s="124"/>
      <c r="L919" s="124"/>
      <c r="M919" s="124"/>
      <c r="N919" s="207">
        <v>0</v>
      </c>
      <c r="O919" s="207">
        <v>300</v>
      </c>
      <c r="P919" s="124" t="s">
        <v>1312</v>
      </c>
    </row>
    <row r="920" spans="1:16" ht="38.25">
      <c r="A920" s="256">
        <v>35</v>
      </c>
      <c r="B920" s="124"/>
      <c r="C920" s="125" t="s">
        <v>696</v>
      </c>
      <c r="D920" s="119">
        <v>43137</v>
      </c>
      <c r="E920" s="120" t="s">
        <v>3215</v>
      </c>
      <c r="F920" s="120" t="s">
        <v>3</v>
      </c>
      <c r="G920" s="120">
        <v>1595123</v>
      </c>
      <c r="H920" s="124"/>
      <c r="I920" s="128" t="s">
        <v>3580</v>
      </c>
      <c r="J920" s="124"/>
      <c r="K920" s="124"/>
      <c r="L920" s="124"/>
      <c r="M920" s="124"/>
      <c r="N920" s="207">
        <v>0</v>
      </c>
      <c r="O920" s="207">
        <v>1277</v>
      </c>
      <c r="P920" s="124" t="s">
        <v>1312</v>
      </c>
    </row>
    <row r="921" spans="1:16" ht="51">
      <c r="A921" s="256" t="s">
        <v>619</v>
      </c>
      <c r="B921" s="124"/>
      <c r="C921" s="125" t="s">
        <v>713</v>
      </c>
      <c r="D921" s="119">
        <v>43137</v>
      </c>
      <c r="E921" s="120" t="s">
        <v>3216</v>
      </c>
      <c r="F921" s="120" t="s">
        <v>3</v>
      </c>
      <c r="G921" s="120">
        <v>1595160</v>
      </c>
      <c r="H921" s="124"/>
      <c r="I921" s="128" t="s">
        <v>3581</v>
      </c>
      <c r="J921" s="124"/>
      <c r="K921" s="124"/>
      <c r="L921" s="124"/>
      <c r="M921" s="124"/>
      <c r="N921" s="207">
        <v>0</v>
      </c>
      <c r="O921" s="207">
        <v>87.27</v>
      </c>
      <c r="P921" s="124" t="s">
        <v>1312</v>
      </c>
    </row>
    <row r="922" spans="1:16" ht="63.75">
      <c r="A922" s="256" t="s">
        <v>619</v>
      </c>
      <c r="B922" s="124"/>
      <c r="C922" s="125" t="s">
        <v>713</v>
      </c>
      <c r="D922" s="119">
        <v>43137</v>
      </c>
      <c r="E922" s="120" t="s">
        <v>3217</v>
      </c>
      <c r="F922" s="120" t="s">
        <v>3</v>
      </c>
      <c r="G922" s="120">
        <v>1595161</v>
      </c>
      <c r="H922" s="124"/>
      <c r="I922" s="128" t="s">
        <v>3582</v>
      </c>
      <c r="J922" s="124"/>
      <c r="K922" s="124"/>
      <c r="L922" s="124"/>
      <c r="M922" s="124"/>
      <c r="N922" s="207">
        <v>0</v>
      </c>
      <c r="O922" s="207">
        <v>2652.73</v>
      </c>
      <c r="P922" s="124" t="s">
        <v>1312</v>
      </c>
    </row>
    <row r="923" spans="1:16" ht="63.75">
      <c r="A923" s="256" t="s">
        <v>619</v>
      </c>
      <c r="B923" s="124"/>
      <c r="C923" s="125" t="s">
        <v>713</v>
      </c>
      <c r="D923" s="119">
        <v>43137</v>
      </c>
      <c r="E923" s="120" t="s">
        <v>3218</v>
      </c>
      <c r="F923" s="120" t="s">
        <v>3</v>
      </c>
      <c r="G923" s="120">
        <v>1595164</v>
      </c>
      <c r="H923" s="124"/>
      <c r="I923" s="128" t="s">
        <v>3583</v>
      </c>
      <c r="J923" s="124"/>
      <c r="K923" s="124"/>
      <c r="L923" s="124"/>
      <c r="M923" s="124"/>
      <c r="N923" s="207">
        <v>0</v>
      </c>
      <c r="O923" s="207">
        <v>156.80000000000001</v>
      </c>
      <c r="P923" s="124" t="s">
        <v>1312</v>
      </c>
    </row>
    <row r="924" spans="1:16" ht="51" hidden="1">
      <c r="A924" s="256" t="s">
        <v>619</v>
      </c>
      <c r="B924" s="124"/>
      <c r="C924" s="125" t="s">
        <v>713</v>
      </c>
      <c r="D924" s="119">
        <v>43138</v>
      </c>
      <c r="E924" s="120" t="s">
        <v>2950</v>
      </c>
      <c r="F924" s="120" t="s">
        <v>6</v>
      </c>
      <c r="G924" s="120">
        <v>660430</v>
      </c>
      <c r="H924" s="124"/>
      <c r="I924" s="128" t="s">
        <v>3432</v>
      </c>
      <c r="J924" s="124"/>
      <c r="K924" s="124"/>
      <c r="L924" s="124"/>
      <c r="M924" s="124"/>
      <c r="N924" s="207">
        <v>0</v>
      </c>
      <c r="O924" s="207">
        <v>13048.47</v>
      </c>
      <c r="P924" s="124" t="s">
        <v>1312</v>
      </c>
    </row>
    <row r="925" spans="1:16" ht="51" hidden="1">
      <c r="A925" s="256" t="s">
        <v>619</v>
      </c>
      <c r="B925" s="124"/>
      <c r="C925" s="125" t="s">
        <v>713</v>
      </c>
      <c r="D925" s="119">
        <v>43138</v>
      </c>
      <c r="E925" s="120" t="s">
        <v>2951</v>
      </c>
      <c r="F925" s="120" t="s">
        <v>6</v>
      </c>
      <c r="G925" s="120">
        <v>660432</v>
      </c>
      <c r="H925" s="124"/>
      <c r="I925" s="128" t="s">
        <v>3433</v>
      </c>
      <c r="J925" s="124"/>
      <c r="K925" s="124"/>
      <c r="L925" s="124"/>
      <c r="M925" s="124"/>
      <c r="N925" s="207">
        <v>0</v>
      </c>
      <c r="O925" s="207">
        <v>13181.01</v>
      </c>
      <c r="P925" s="124" t="s">
        <v>1312</v>
      </c>
    </row>
    <row r="926" spans="1:16" ht="51" hidden="1">
      <c r="A926" s="256" t="s">
        <v>619</v>
      </c>
      <c r="B926" s="124"/>
      <c r="C926" s="125" t="s">
        <v>713</v>
      </c>
      <c r="D926" s="119">
        <v>43138</v>
      </c>
      <c r="E926" s="120" t="s">
        <v>2952</v>
      </c>
      <c r="F926" s="120" t="s">
        <v>6</v>
      </c>
      <c r="G926" s="120">
        <v>660434</v>
      </c>
      <c r="H926" s="124"/>
      <c r="I926" s="128" t="s">
        <v>3434</v>
      </c>
      <c r="J926" s="124"/>
      <c r="K926" s="124"/>
      <c r="L926" s="124"/>
      <c r="M926" s="124"/>
      <c r="N926" s="207">
        <v>0</v>
      </c>
      <c r="O926" s="207">
        <v>15452.77</v>
      </c>
      <c r="P926" s="124" t="s">
        <v>1312</v>
      </c>
    </row>
    <row r="927" spans="1:16" ht="51" hidden="1">
      <c r="A927" s="256" t="s">
        <v>619</v>
      </c>
      <c r="B927" s="124"/>
      <c r="C927" s="125" t="s">
        <v>713</v>
      </c>
      <c r="D927" s="119">
        <v>43138</v>
      </c>
      <c r="E927" s="120" t="s">
        <v>2953</v>
      </c>
      <c r="F927" s="120" t="s">
        <v>6</v>
      </c>
      <c r="G927" s="120">
        <v>661054</v>
      </c>
      <c r="H927" s="124"/>
      <c r="I927" s="128" t="s">
        <v>3435</v>
      </c>
      <c r="J927" s="124"/>
      <c r="K927" s="124"/>
      <c r="L927" s="124"/>
      <c r="M927" s="124"/>
      <c r="N927" s="207">
        <v>0</v>
      </c>
      <c r="O927" s="207">
        <v>129606.46</v>
      </c>
      <c r="P927" s="124" t="s">
        <v>1312</v>
      </c>
    </row>
    <row r="928" spans="1:16" ht="51" hidden="1">
      <c r="A928" s="256" t="s">
        <v>619</v>
      </c>
      <c r="B928" s="124"/>
      <c r="C928" s="125" t="s">
        <v>713</v>
      </c>
      <c r="D928" s="119">
        <v>43138</v>
      </c>
      <c r="E928" s="120" t="s">
        <v>2954</v>
      </c>
      <c r="F928" s="120" t="s">
        <v>6</v>
      </c>
      <c r="G928" s="120">
        <v>661195</v>
      </c>
      <c r="H928" s="124"/>
      <c r="I928" s="128" t="s">
        <v>3436</v>
      </c>
      <c r="J928" s="124"/>
      <c r="K928" s="124"/>
      <c r="L928" s="124"/>
      <c r="M928" s="124"/>
      <c r="N928" s="207">
        <v>0</v>
      </c>
      <c r="O928" s="207">
        <v>6766.91</v>
      </c>
      <c r="P928" s="124" t="s">
        <v>1312</v>
      </c>
    </row>
    <row r="929" spans="1:16" ht="51">
      <c r="A929" s="256">
        <v>287</v>
      </c>
      <c r="B929" s="124"/>
      <c r="C929" s="125" t="s">
        <v>790</v>
      </c>
      <c r="D929" s="119">
        <v>43138</v>
      </c>
      <c r="E929" s="120" t="s">
        <v>3219</v>
      </c>
      <c r="F929" s="120" t="s">
        <v>3</v>
      </c>
      <c r="G929" s="120">
        <v>1595417</v>
      </c>
      <c r="H929" s="124"/>
      <c r="I929" s="128" t="s">
        <v>3584</v>
      </c>
      <c r="J929" s="124"/>
      <c r="K929" s="124"/>
      <c r="L929" s="124"/>
      <c r="M929" s="124"/>
      <c r="N929" s="207">
        <v>0</v>
      </c>
      <c r="O929" s="207">
        <v>3737.74</v>
      </c>
      <c r="P929" s="124" t="s">
        <v>1312</v>
      </c>
    </row>
    <row r="930" spans="1:16" ht="51">
      <c r="A930" s="256">
        <v>287</v>
      </c>
      <c r="B930" s="124"/>
      <c r="C930" s="125" t="s">
        <v>790</v>
      </c>
      <c r="D930" s="119">
        <v>43138</v>
      </c>
      <c r="E930" s="120" t="s">
        <v>3220</v>
      </c>
      <c r="F930" s="120" t="s">
        <v>3</v>
      </c>
      <c r="G930" s="120">
        <v>1595419</v>
      </c>
      <c r="H930" s="124"/>
      <c r="I930" s="128" t="s">
        <v>3585</v>
      </c>
      <c r="J930" s="124"/>
      <c r="K930" s="124"/>
      <c r="L930" s="124"/>
      <c r="M930" s="124"/>
      <c r="N930" s="207">
        <v>0</v>
      </c>
      <c r="O930" s="207">
        <v>19850</v>
      </c>
      <c r="P930" s="124" t="s">
        <v>1312</v>
      </c>
    </row>
    <row r="931" spans="1:16" ht="51">
      <c r="A931" s="256">
        <v>287</v>
      </c>
      <c r="B931" s="124"/>
      <c r="C931" s="125" t="s">
        <v>790</v>
      </c>
      <c r="D931" s="119">
        <v>43138</v>
      </c>
      <c r="E931" s="120" t="s">
        <v>3221</v>
      </c>
      <c r="F931" s="120" t="s">
        <v>3</v>
      </c>
      <c r="G931" s="120">
        <v>1595422</v>
      </c>
      <c r="H931" s="124"/>
      <c r="I931" s="128" t="s">
        <v>3586</v>
      </c>
      <c r="J931" s="124"/>
      <c r="K931" s="124"/>
      <c r="L931" s="124"/>
      <c r="M931" s="124"/>
      <c r="N931" s="207">
        <v>0</v>
      </c>
      <c r="O931" s="207">
        <v>72770</v>
      </c>
      <c r="P931" s="124" t="s">
        <v>1312</v>
      </c>
    </row>
    <row r="932" spans="1:16" ht="63.75">
      <c r="A932" s="256" t="s">
        <v>619</v>
      </c>
      <c r="B932" s="124"/>
      <c r="C932" s="125" t="s">
        <v>713</v>
      </c>
      <c r="D932" s="119">
        <v>43138</v>
      </c>
      <c r="E932" s="120" t="s">
        <v>3222</v>
      </c>
      <c r="F932" s="120" t="s">
        <v>3</v>
      </c>
      <c r="G932" s="120">
        <v>1595428</v>
      </c>
      <c r="H932" s="124"/>
      <c r="I932" s="128" t="s">
        <v>3587</v>
      </c>
      <c r="J932" s="124"/>
      <c r="K932" s="124"/>
      <c r="L932" s="124"/>
      <c r="M932" s="124"/>
      <c r="N932" s="207">
        <v>0</v>
      </c>
      <c r="O932" s="207">
        <v>2040</v>
      </c>
      <c r="P932" s="124" t="s">
        <v>1312</v>
      </c>
    </row>
    <row r="933" spans="1:16" ht="51">
      <c r="A933" s="256">
        <v>593</v>
      </c>
      <c r="B933" s="124"/>
      <c r="C933" s="125" t="s">
        <v>863</v>
      </c>
      <c r="D933" s="119">
        <v>43138</v>
      </c>
      <c r="E933" s="120" t="s">
        <v>3223</v>
      </c>
      <c r="F933" s="120" t="s">
        <v>3</v>
      </c>
      <c r="G933" s="120">
        <v>1595364</v>
      </c>
      <c r="H933" s="124"/>
      <c r="I933" s="128" t="s">
        <v>3588</v>
      </c>
      <c r="J933" s="124"/>
      <c r="K933" s="124"/>
      <c r="L933" s="124"/>
      <c r="M933" s="124"/>
      <c r="N933" s="207">
        <v>0</v>
      </c>
      <c r="O933" s="207">
        <v>145.33000000000001</v>
      </c>
      <c r="P933" s="124" t="s">
        <v>1312</v>
      </c>
    </row>
    <row r="934" spans="1:16" ht="51">
      <c r="A934" s="256" t="s">
        <v>619</v>
      </c>
      <c r="B934" s="124"/>
      <c r="C934" s="125" t="s">
        <v>713</v>
      </c>
      <c r="D934" s="119">
        <v>43138</v>
      </c>
      <c r="E934" s="120" t="s">
        <v>3224</v>
      </c>
      <c r="F934" s="120" t="s">
        <v>3</v>
      </c>
      <c r="G934" s="120">
        <v>1595390</v>
      </c>
      <c r="H934" s="124"/>
      <c r="I934" s="128" t="s">
        <v>3589</v>
      </c>
      <c r="J934" s="124"/>
      <c r="K934" s="124"/>
      <c r="L934" s="124"/>
      <c r="M934" s="124"/>
      <c r="N934" s="207">
        <v>0</v>
      </c>
      <c r="O934" s="207">
        <v>2856.19</v>
      </c>
      <c r="P934" s="124" t="s">
        <v>1312</v>
      </c>
    </row>
    <row r="935" spans="1:16" ht="63.75">
      <c r="A935" s="256" t="s">
        <v>619</v>
      </c>
      <c r="B935" s="124"/>
      <c r="C935" s="125" t="s">
        <v>713</v>
      </c>
      <c r="D935" s="119">
        <v>43138</v>
      </c>
      <c r="E935" s="120" t="s">
        <v>3225</v>
      </c>
      <c r="F935" s="120" t="s">
        <v>3</v>
      </c>
      <c r="G935" s="120">
        <v>1595391</v>
      </c>
      <c r="H935" s="124"/>
      <c r="I935" s="128" t="s">
        <v>3590</v>
      </c>
      <c r="J935" s="124"/>
      <c r="K935" s="124"/>
      <c r="L935" s="124"/>
      <c r="M935" s="124"/>
      <c r="N935" s="207">
        <v>0</v>
      </c>
      <c r="O935" s="207">
        <v>205.06</v>
      </c>
      <c r="P935" s="124" t="s">
        <v>1312</v>
      </c>
    </row>
    <row r="936" spans="1:16" ht="63.75">
      <c r="A936" s="256" t="s">
        <v>619</v>
      </c>
      <c r="B936" s="124"/>
      <c r="C936" s="125" t="s">
        <v>713</v>
      </c>
      <c r="D936" s="119">
        <v>43138</v>
      </c>
      <c r="E936" s="120" t="s">
        <v>3226</v>
      </c>
      <c r="F936" s="120" t="s">
        <v>3</v>
      </c>
      <c r="G936" s="120">
        <v>1595393</v>
      </c>
      <c r="H936" s="124"/>
      <c r="I936" s="128" t="s">
        <v>3591</v>
      </c>
      <c r="J936" s="124"/>
      <c r="K936" s="124"/>
      <c r="L936" s="124"/>
      <c r="M936" s="124"/>
      <c r="N936" s="207">
        <v>0</v>
      </c>
      <c r="O936" s="207">
        <v>1907.04</v>
      </c>
      <c r="P936" s="124" t="s">
        <v>1312</v>
      </c>
    </row>
    <row r="937" spans="1:16" ht="63.75">
      <c r="A937" s="256" t="s">
        <v>619</v>
      </c>
      <c r="B937" s="124"/>
      <c r="C937" s="125" t="s">
        <v>713</v>
      </c>
      <c r="D937" s="119">
        <v>43138</v>
      </c>
      <c r="E937" s="120" t="s">
        <v>3227</v>
      </c>
      <c r="F937" s="120" t="s">
        <v>3</v>
      </c>
      <c r="G937" s="120">
        <v>1595394</v>
      </c>
      <c r="H937" s="124"/>
      <c r="I937" s="128" t="s">
        <v>3592</v>
      </c>
      <c r="J937" s="124"/>
      <c r="K937" s="124"/>
      <c r="L937" s="124"/>
      <c r="M937" s="124"/>
      <c r="N937" s="207">
        <v>0</v>
      </c>
      <c r="O937" s="207">
        <v>1722.29</v>
      </c>
      <c r="P937" s="124" t="s">
        <v>1312</v>
      </c>
    </row>
    <row r="938" spans="1:16" ht="63.75">
      <c r="A938" s="256" t="s">
        <v>619</v>
      </c>
      <c r="B938" s="124"/>
      <c r="C938" s="125" t="s">
        <v>713</v>
      </c>
      <c r="D938" s="119">
        <v>43138</v>
      </c>
      <c r="E938" s="120" t="s">
        <v>3228</v>
      </c>
      <c r="F938" s="120" t="s">
        <v>3</v>
      </c>
      <c r="G938" s="120">
        <v>1595395</v>
      </c>
      <c r="H938" s="124"/>
      <c r="I938" s="128" t="s">
        <v>3593</v>
      </c>
      <c r="J938" s="124"/>
      <c r="K938" s="124"/>
      <c r="L938" s="124"/>
      <c r="M938" s="124"/>
      <c r="N938" s="207">
        <v>0</v>
      </c>
      <c r="O938" s="207">
        <v>116.01</v>
      </c>
      <c r="P938" s="124" t="s">
        <v>1312</v>
      </c>
    </row>
    <row r="939" spans="1:16" ht="63.75">
      <c r="A939" s="256" t="s">
        <v>619</v>
      </c>
      <c r="B939" s="124"/>
      <c r="C939" s="125" t="s">
        <v>713</v>
      </c>
      <c r="D939" s="119">
        <v>43138</v>
      </c>
      <c r="E939" s="120" t="s">
        <v>3229</v>
      </c>
      <c r="F939" s="120" t="s">
        <v>3</v>
      </c>
      <c r="G939" s="120">
        <v>1595396</v>
      </c>
      <c r="H939" s="124"/>
      <c r="I939" s="128" t="s">
        <v>3594</v>
      </c>
      <c r="J939" s="124"/>
      <c r="K939" s="124"/>
      <c r="L939" s="124"/>
      <c r="M939" s="124"/>
      <c r="N939" s="207">
        <v>0</v>
      </c>
      <c r="O939" s="207">
        <v>897.5</v>
      </c>
      <c r="P939" s="124" t="s">
        <v>1312</v>
      </c>
    </row>
    <row r="940" spans="1:16" ht="51">
      <c r="A940" s="256" t="s">
        <v>619</v>
      </c>
      <c r="B940" s="124"/>
      <c r="C940" s="125" t="s">
        <v>713</v>
      </c>
      <c r="D940" s="119">
        <v>43138</v>
      </c>
      <c r="E940" s="120" t="s">
        <v>3230</v>
      </c>
      <c r="F940" s="120" t="s">
        <v>3</v>
      </c>
      <c r="G940" s="120">
        <v>1595397</v>
      </c>
      <c r="H940" s="124"/>
      <c r="I940" s="128" t="s">
        <v>3595</v>
      </c>
      <c r="J940" s="124"/>
      <c r="K940" s="124"/>
      <c r="L940" s="124"/>
      <c r="M940" s="124"/>
      <c r="N940" s="207">
        <v>0</v>
      </c>
      <c r="O940" s="207">
        <v>1340.76</v>
      </c>
      <c r="P940" s="124" t="s">
        <v>1312</v>
      </c>
    </row>
    <row r="941" spans="1:16" ht="63.75">
      <c r="A941" s="256" t="s">
        <v>619</v>
      </c>
      <c r="B941" s="124"/>
      <c r="C941" s="125" t="s">
        <v>713</v>
      </c>
      <c r="D941" s="119">
        <v>43138</v>
      </c>
      <c r="E941" s="120" t="s">
        <v>3231</v>
      </c>
      <c r="F941" s="120" t="s">
        <v>3</v>
      </c>
      <c r="G941" s="120">
        <v>1595398</v>
      </c>
      <c r="H941" s="124"/>
      <c r="I941" s="128" t="s">
        <v>3596</v>
      </c>
      <c r="J941" s="124"/>
      <c r="K941" s="124"/>
      <c r="L941" s="124"/>
      <c r="M941" s="124"/>
      <c r="N941" s="207">
        <v>0</v>
      </c>
      <c r="O941" s="207">
        <v>439.65</v>
      </c>
      <c r="P941" s="124" t="s">
        <v>1312</v>
      </c>
    </row>
    <row r="942" spans="1:16" ht="63.75">
      <c r="A942" s="256" t="s">
        <v>619</v>
      </c>
      <c r="B942" s="124"/>
      <c r="C942" s="125" t="s">
        <v>713</v>
      </c>
      <c r="D942" s="119">
        <v>43138</v>
      </c>
      <c r="E942" s="120" t="s">
        <v>3232</v>
      </c>
      <c r="F942" s="120" t="s">
        <v>3</v>
      </c>
      <c r="G942" s="120">
        <v>1595399</v>
      </c>
      <c r="H942" s="124"/>
      <c r="I942" s="128" t="s">
        <v>3597</v>
      </c>
      <c r="J942" s="124"/>
      <c r="K942" s="124"/>
      <c r="L942" s="124"/>
      <c r="M942" s="124"/>
      <c r="N942" s="207">
        <v>0</v>
      </c>
      <c r="O942" s="207">
        <v>142.46</v>
      </c>
      <c r="P942" s="124" t="s">
        <v>1312</v>
      </c>
    </row>
    <row r="943" spans="1:16" ht="63.75">
      <c r="A943" s="256" t="s">
        <v>619</v>
      </c>
      <c r="B943" s="124"/>
      <c r="C943" s="125" t="s">
        <v>713</v>
      </c>
      <c r="D943" s="119">
        <v>43138</v>
      </c>
      <c r="E943" s="120" t="s">
        <v>3233</v>
      </c>
      <c r="F943" s="120" t="s">
        <v>3</v>
      </c>
      <c r="G943" s="120">
        <v>1595401</v>
      </c>
      <c r="H943" s="124"/>
      <c r="I943" s="128" t="s">
        <v>3598</v>
      </c>
      <c r="J943" s="124"/>
      <c r="K943" s="124"/>
      <c r="L943" s="124"/>
      <c r="M943" s="124"/>
      <c r="N943" s="207">
        <v>0</v>
      </c>
      <c r="O943" s="207">
        <v>7505.39</v>
      </c>
      <c r="P943" s="124" t="s">
        <v>1312</v>
      </c>
    </row>
    <row r="944" spans="1:16" ht="63.75">
      <c r="A944" s="256" t="s">
        <v>619</v>
      </c>
      <c r="B944" s="124"/>
      <c r="C944" s="125" t="s">
        <v>713</v>
      </c>
      <c r="D944" s="119">
        <v>43138</v>
      </c>
      <c r="E944" s="120" t="s">
        <v>3234</v>
      </c>
      <c r="F944" s="120" t="s">
        <v>3</v>
      </c>
      <c r="G944" s="120">
        <v>1595403</v>
      </c>
      <c r="H944" s="124"/>
      <c r="I944" s="128" t="s">
        <v>3599</v>
      </c>
      <c r="J944" s="124"/>
      <c r="K944" s="124"/>
      <c r="L944" s="124"/>
      <c r="M944" s="124"/>
      <c r="N944" s="207">
        <v>0</v>
      </c>
      <c r="O944" s="207">
        <v>644.24</v>
      </c>
      <c r="P944" s="124" t="s">
        <v>1312</v>
      </c>
    </row>
    <row r="945" spans="1:16" ht="51">
      <c r="A945" s="256" t="s">
        <v>619</v>
      </c>
      <c r="B945" s="124"/>
      <c r="C945" s="125" t="s">
        <v>713</v>
      </c>
      <c r="D945" s="119">
        <v>43138</v>
      </c>
      <c r="E945" s="120" t="s">
        <v>3235</v>
      </c>
      <c r="F945" s="120" t="s">
        <v>3</v>
      </c>
      <c r="G945" s="120">
        <v>1595408</v>
      </c>
      <c r="H945" s="124"/>
      <c r="I945" s="128" t="s">
        <v>2749</v>
      </c>
      <c r="J945" s="124"/>
      <c r="K945" s="124"/>
      <c r="L945" s="124"/>
      <c r="M945" s="124"/>
      <c r="N945" s="207">
        <v>0</v>
      </c>
      <c r="O945" s="207">
        <v>647</v>
      </c>
      <c r="P945" s="124" t="s">
        <v>1312</v>
      </c>
    </row>
    <row r="946" spans="1:16" ht="63.75">
      <c r="A946" s="256" t="s">
        <v>619</v>
      </c>
      <c r="B946" s="124"/>
      <c r="C946" s="125" t="s">
        <v>713</v>
      </c>
      <c r="D946" s="119">
        <v>43138</v>
      </c>
      <c r="E946" s="120" t="s">
        <v>3236</v>
      </c>
      <c r="F946" s="120" t="s">
        <v>3</v>
      </c>
      <c r="G946" s="120">
        <v>1595527</v>
      </c>
      <c r="H946" s="124"/>
      <c r="I946" s="128" t="s">
        <v>3600</v>
      </c>
      <c r="J946" s="124"/>
      <c r="K946" s="124"/>
      <c r="L946" s="124"/>
      <c r="M946" s="124"/>
      <c r="N946" s="207">
        <v>0</v>
      </c>
      <c r="O946" s="207">
        <v>644.24</v>
      </c>
      <c r="P946" s="124" t="s">
        <v>1312</v>
      </c>
    </row>
    <row r="947" spans="1:16" ht="51">
      <c r="A947" s="256" t="s">
        <v>619</v>
      </c>
      <c r="B947" s="124"/>
      <c r="C947" s="125" t="s">
        <v>713</v>
      </c>
      <c r="D947" s="119">
        <v>43138</v>
      </c>
      <c r="E947" s="120" t="s">
        <v>3237</v>
      </c>
      <c r="F947" s="120" t="s">
        <v>3</v>
      </c>
      <c r="G947" s="120">
        <v>1595528</v>
      </c>
      <c r="H947" s="124"/>
      <c r="I947" s="128" t="s">
        <v>3601</v>
      </c>
      <c r="J947" s="124"/>
      <c r="K947" s="124"/>
      <c r="L947" s="124"/>
      <c r="M947" s="124"/>
      <c r="N947" s="207">
        <v>0</v>
      </c>
      <c r="O947" s="207">
        <v>7505.39</v>
      </c>
      <c r="P947" s="124" t="s">
        <v>1312</v>
      </c>
    </row>
    <row r="948" spans="1:16" ht="63.75">
      <c r="A948" s="256" t="s">
        <v>619</v>
      </c>
      <c r="B948" s="124"/>
      <c r="C948" s="125" t="s">
        <v>713</v>
      </c>
      <c r="D948" s="119">
        <v>43138</v>
      </c>
      <c r="E948" s="120" t="s">
        <v>3238</v>
      </c>
      <c r="F948" s="120" t="s">
        <v>3</v>
      </c>
      <c r="G948" s="120">
        <v>1595529</v>
      </c>
      <c r="H948" s="124"/>
      <c r="I948" s="128" t="s">
        <v>3602</v>
      </c>
      <c r="J948" s="124"/>
      <c r="K948" s="124"/>
      <c r="L948" s="124"/>
      <c r="M948" s="124"/>
      <c r="N948" s="207">
        <v>0</v>
      </c>
      <c r="O948" s="207">
        <v>142.46</v>
      </c>
      <c r="P948" s="124" t="s">
        <v>1312</v>
      </c>
    </row>
    <row r="949" spans="1:16" ht="51">
      <c r="A949" s="256" t="s">
        <v>619</v>
      </c>
      <c r="B949" s="124"/>
      <c r="C949" s="125" t="s">
        <v>713</v>
      </c>
      <c r="D949" s="119">
        <v>43138</v>
      </c>
      <c r="E949" s="120" t="s">
        <v>3239</v>
      </c>
      <c r="F949" s="120" t="s">
        <v>3</v>
      </c>
      <c r="G949" s="120">
        <v>1595530</v>
      </c>
      <c r="H949" s="124"/>
      <c r="I949" s="128" t="s">
        <v>3603</v>
      </c>
      <c r="J949" s="124"/>
      <c r="K949" s="124"/>
      <c r="L949" s="124"/>
      <c r="M949" s="124"/>
      <c r="N949" s="207">
        <v>0</v>
      </c>
      <c r="O949" s="207">
        <v>439.65</v>
      </c>
      <c r="P949" s="124" t="s">
        <v>1312</v>
      </c>
    </row>
    <row r="950" spans="1:16" ht="51">
      <c r="A950" s="256" t="s">
        <v>619</v>
      </c>
      <c r="B950" s="124"/>
      <c r="C950" s="125" t="s">
        <v>713</v>
      </c>
      <c r="D950" s="119">
        <v>43138</v>
      </c>
      <c r="E950" s="120" t="s">
        <v>3240</v>
      </c>
      <c r="F950" s="120" t="s">
        <v>3</v>
      </c>
      <c r="G950" s="120">
        <v>1595531</v>
      </c>
      <c r="H950" s="124"/>
      <c r="I950" s="128" t="s">
        <v>3604</v>
      </c>
      <c r="J950" s="124"/>
      <c r="K950" s="124"/>
      <c r="L950" s="124"/>
      <c r="M950" s="124"/>
      <c r="N950" s="207">
        <v>0</v>
      </c>
      <c r="O950" s="207">
        <v>1340.76</v>
      </c>
      <c r="P950" s="124" t="s">
        <v>1312</v>
      </c>
    </row>
    <row r="951" spans="1:16" ht="63.75">
      <c r="A951" s="256" t="s">
        <v>619</v>
      </c>
      <c r="B951" s="124"/>
      <c r="C951" s="125" t="s">
        <v>713</v>
      </c>
      <c r="D951" s="119">
        <v>43138</v>
      </c>
      <c r="E951" s="120" t="s">
        <v>3241</v>
      </c>
      <c r="F951" s="120" t="s">
        <v>3</v>
      </c>
      <c r="G951" s="120">
        <v>1595532</v>
      </c>
      <c r="H951" s="124"/>
      <c r="I951" s="128" t="s">
        <v>3605</v>
      </c>
      <c r="J951" s="124"/>
      <c r="K951" s="124"/>
      <c r="L951" s="124"/>
      <c r="M951" s="124"/>
      <c r="N951" s="207">
        <v>0</v>
      </c>
      <c r="O951" s="207">
        <v>897.5</v>
      </c>
      <c r="P951" s="124" t="s">
        <v>1312</v>
      </c>
    </row>
    <row r="952" spans="1:16" ht="63.75">
      <c r="A952" s="256" t="s">
        <v>619</v>
      </c>
      <c r="B952" s="124"/>
      <c r="C952" s="125" t="s">
        <v>713</v>
      </c>
      <c r="D952" s="119">
        <v>43138</v>
      </c>
      <c r="E952" s="120" t="s">
        <v>3242</v>
      </c>
      <c r="F952" s="120" t="s">
        <v>3</v>
      </c>
      <c r="G952" s="120">
        <v>1595533</v>
      </c>
      <c r="H952" s="124"/>
      <c r="I952" s="128" t="s">
        <v>3606</v>
      </c>
      <c r="J952" s="124"/>
      <c r="K952" s="124"/>
      <c r="L952" s="124"/>
      <c r="M952" s="124"/>
      <c r="N952" s="207">
        <v>0</v>
      </c>
      <c r="O952" s="207">
        <v>116.01</v>
      </c>
      <c r="P952" s="124" t="s">
        <v>1312</v>
      </c>
    </row>
    <row r="953" spans="1:16" ht="63.75">
      <c r="A953" s="256" t="s">
        <v>619</v>
      </c>
      <c r="B953" s="124"/>
      <c r="C953" s="125" t="s">
        <v>713</v>
      </c>
      <c r="D953" s="119">
        <v>43138</v>
      </c>
      <c r="E953" s="120" t="s">
        <v>3243</v>
      </c>
      <c r="F953" s="120" t="s">
        <v>3</v>
      </c>
      <c r="G953" s="120">
        <v>1595535</v>
      </c>
      <c r="H953" s="124"/>
      <c r="I953" s="128" t="s">
        <v>3607</v>
      </c>
      <c r="J953" s="124"/>
      <c r="K953" s="124"/>
      <c r="L953" s="124"/>
      <c r="M953" s="124"/>
      <c r="N953" s="207">
        <v>0</v>
      </c>
      <c r="O953" s="207">
        <v>1722.29</v>
      </c>
      <c r="P953" s="124" t="s">
        <v>1312</v>
      </c>
    </row>
    <row r="954" spans="1:16" ht="51">
      <c r="A954" s="256" t="s">
        <v>619</v>
      </c>
      <c r="B954" s="124"/>
      <c r="C954" s="125" t="s">
        <v>713</v>
      </c>
      <c r="D954" s="119">
        <v>43138</v>
      </c>
      <c r="E954" s="120" t="s">
        <v>3244</v>
      </c>
      <c r="F954" s="120" t="s">
        <v>3</v>
      </c>
      <c r="G954" s="120">
        <v>1595537</v>
      </c>
      <c r="H954" s="124"/>
      <c r="I954" s="128" t="s">
        <v>3608</v>
      </c>
      <c r="J954" s="124"/>
      <c r="K954" s="124"/>
      <c r="L954" s="124"/>
      <c r="M954" s="124"/>
      <c r="N954" s="207">
        <v>0</v>
      </c>
      <c r="O954" s="207">
        <v>2169.64</v>
      </c>
      <c r="P954" s="124" t="s">
        <v>1312</v>
      </c>
    </row>
    <row r="955" spans="1:16" ht="63.75">
      <c r="A955" s="256" t="s">
        <v>619</v>
      </c>
      <c r="B955" s="124"/>
      <c r="C955" s="125" t="s">
        <v>713</v>
      </c>
      <c r="D955" s="119">
        <v>43138</v>
      </c>
      <c r="E955" s="120" t="s">
        <v>3245</v>
      </c>
      <c r="F955" s="120" t="s">
        <v>3</v>
      </c>
      <c r="G955" s="120">
        <v>1595539</v>
      </c>
      <c r="H955" s="124"/>
      <c r="I955" s="128" t="s">
        <v>3609</v>
      </c>
      <c r="J955" s="124"/>
      <c r="K955" s="124"/>
      <c r="L955" s="124"/>
      <c r="M955" s="124"/>
      <c r="N955" s="207">
        <v>0</v>
      </c>
      <c r="O955" s="207">
        <v>205.06</v>
      </c>
      <c r="P955" s="124" t="s">
        <v>1312</v>
      </c>
    </row>
    <row r="956" spans="1:16" ht="51">
      <c r="A956" s="256" t="s">
        <v>619</v>
      </c>
      <c r="B956" s="124"/>
      <c r="C956" s="125" t="s">
        <v>713</v>
      </c>
      <c r="D956" s="119">
        <v>43138</v>
      </c>
      <c r="E956" s="120" t="s">
        <v>3246</v>
      </c>
      <c r="F956" s="120" t="s">
        <v>3</v>
      </c>
      <c r="G956" s="120">
        <v>1595540</v>
      </c>
      <c r="H956" s="124"/>
      <c r="I956" s="128" t="s">
        <v>3610</v>
      </c>
      <c r="J956" s="124"/>
      <c r="K956" s="124"/>
      <c r="L956" s="124"/>
      <c r="M956" s="124"/>
      <c r="N956" s="207">
        <v>0</v>
      </c>
      <c r="O956" s="207">
        <v>2856.19</v>
      </c>
      <c r="P956" s="124" t="s">
        <v>1312</v>
      </c>
    </row>
    <row r="957" spans="1:16" ht="51" hidden="1">
      <c r="A957" s="256" t="s">
        <v>619</v>
      </c>
      <c r="B957" s="124"/>
      <c r="C957" s="125" t="s">
        <v>713</v>
      </c>
      <c r="D957" s="119">
        <v>43139</v>
      </c>
      <c r="E957" s="120" t="s">
        <v>2955</v>
      </c>
      <c r="F957" s="120" t="s">
        <v>6</v>
      </c>
      <c r="G957" s="120">
        <v>661449</v>
      </c>
      <c r="H957" s="124"/>
      <c r="I957" s="128" t="s">
        <v>3437</v>
      </c>
      <c r="J957" s="124"/>
      <c r="K957" s="124"/>
      <c r="L957" s="124"/>
      <c r="M957" s="124"/>
      <c r="N957" s="207">
        <v>0</v>
      </c>
      <c r="O957" s="207">
        <v>5345.31</v>
      </c>
      <c r="P957" s="124" t="s">
        <v>1312</v>
      </c>
    </row>
    <row r="958" spans="1:16" ht="51" hidden="1">
      <c r="A958" s="256" t="s">
        <v>619</v>
      </c>
      <c r="B958" s="124"/>
      <c r="C958" s="125" t="s">
        <v>713</v>
      </c>
      <c r="D958" s="119">
        <v>43139</v>
      </c>
      <c r="E958" s="120" t="s">
        <v>2956</v>
      </c>
      <c r="F958" s="120" t="s">
        <v>6</v>
      </c>
      <c r="G958" s="120">
        <v>661451</v>
      </c>
      <c r="H958" s="124"/>
      <c r="I958" s="128" t="s">
        <v>3438</v>
      </c>
      <c r="J958" s="124"/>
      <c r="K958" s="124"/>
      <c r="L958" s="124"/>
      <c r="M958" s="124"/>
      <c r="N958" s="207">
        <v>0</v>
      </c>
      <c r="O958" s="207">
        <v>273862.45</v>
      </c>
      <c r="P958" s="124" t="s">
        <v>1312</v>
      </c>
    </row>
    <row r="959" spans="1:16" ht="51" hidden="1">
      <c r="A959" s="256" t="s">
        <v>619</v>
      </c>
      <c r="B959" s="124"/>
      <c r="C959" s="125" t="s">
        <v>713</v>
      </c>
      <c r="D959" s="119">
        <v>43139</v>
      </c>
      <c r="E959" s="120" t="s">
        <v>2957</v>
      </c>
      <c r="F959" s="120" t="s">
        <v>6</v>
      </c>
      <c r="G959" s="120">
        <v>661457</v>
      </c>
      <c r="H959" s="124"/>
      <c r="I959" s="128" t="s">
        <v>3439</v>
      </c>
      <c r="J959" s="124"/>
      <c r="K959" s="124"/>
      <c r="L959" s="124"/>
      <c r="M959" s="124"/>
      <c r="N959" s="207">
        <v>0</v>
      </c>
      <c r="O959" s="207">
        <v>4329.83</v>
      </c>
      <c r="P959" s="124" t="s">
        <v>1312</v>
      </c>
    </row>
    <row r="960" spans="1:16" ht="51" hidden="1">
      <c r="A960" s="256" t="s">
        <v>626</v>
      </c>
      <c r="B960" s="124"/>
      <c r="C960" s="125" t="s">
        <v>1234</v>
      </c>
      <c r="D960" s="119">
        <v>43139</v>
      </c>
      <c r="E960" s="120" t="s">
        <v>2958</v>
      </c>
      <c r="F960" s="120" t="s">
        <v>6</v>
      </c>
      <c r="G960" s="120">
        <v>939916</v>
      </c>
      <c r="H960" s="124"/>
      <c r="I960" s="128" t="s">
        <v>3440</v>
      </c>
      <c r="J960" s="124"/>
      <c r="K960" s="124"/>
      <c r="L960" s="124"/>
      <c r="M960" s="124"/>
      <c r="N960" s="207">
        <v>0</v>
      </c>
      <c r="O960" s="207">
        <v>259.86</v>
      </c>
      <c r="P960" s="124" t="s">
        <v>1312</v>
      </c>
    </row>
    <row r="961" spans="1:16" ht="63.75">
      <c r="A961" s="256">
        <v>310</v>
      </c>
      <c r="B961" s="124"/>
      <c r="C961" s="125" t="s">
        <v>807</v>
      </c>
      <c r="D961" s="119">
        <v>43139</v>
      </c>
      <c r="E961" s="120" t="s">
        <v>3247</v>
      </c>
      <c r="F961" s="120" t="s">
        <v>3</v>
      </c>
      <c r="G961" s="120">
        <v>1595715</v>
      </c>
      <c r="H961" s="124"/>
      <c r="I961" s="128" t="s">
        <v>3611</v>
      </c>
      <c r="J961" s="124"/>
      <c r="K961" s="124"/>
      <c r="L961" s="124"/>
      <c r="M961" s="124"/>
      <c r="N961" s="207">
        <v>0</v>
      </c>
      <c r="O961" s="207">
        <v>120</v>
      </c>
      <c r="P961" s="124" t="s">
        <v>1312</v>
      </c>
    </row>
    <row r="962" spans="1:16" ht="38.25">
      <c r="A962" s="256">
        <v>35</v>
      </c>
      <c r="B962" s="124"/>
      <c r="C962" s="125" t="s">
        <v>696</v>
      </c>
      <c r="D962" s="119">
        <v>43139</v>
      </c>
      <c r="E962" s="120" t="s">
        <v>3248</v>
      </c>
      <c r="F962" s="120" t="s">
        <v>3</v>
      </c>
      <c r="G962" s="120">
        <v>1595730</v>
      </c>
      <c r="H962" s="124"/>
      <c r="I962" s="128" t="s">
        <v>1396</v>
      </c>
      <c r="J962" s="124"/>
      <c r="K962" s="124"/>
      <c r="L962" s="124"/>
      <c r="M962" s="124"/>
      <c r="N962" s="207">
        <v>0</v>
      </c>
      <c r="O962" s="207">
        <v>1203.3900000000001</v>
      </c>
      <c r="P962" s="124" t="s">
        <v>1312</v>
      </c>
    </row>
    <row r="963" spans="1:16" ht="51">
      <c r="A963" s="256" t="s">
        <v>619</v>
      </c>
      <c r="B963" s="124"/>
      <c r="C963" s="125" t="s">
        <v>713</v>
      </c>
      <c r="D963" s="119">
        <v>43139</v>
      </c>
      <c r="E963" s="120" t="s">
        <v>3249</v>
      </c>
      <c r="F963" s="120" t="s">
        <v>3</v>
      </c>
      <c r="G963" s="120">
        <v>1595771</v>
      </c>
      <c r="H963" s="124"/>
      <c r="I963" s="128" t="s">
        <v>1385</v>
      </c>
      <c r="J963" s="124"/>
      <c r="K963" s="124"/>
      <c r="L963" s="124"/>
      <c r="M963" s="124"/>
      <c r="N963" s="207">
        <v>0</v>
      </c>
      <c r="O963" s="207">
        <v>1669</v>
      </c>
      <c r="P963" s="124" t="s">
        <v>1312</v>
      </c>
    </row>
    <row r="964" spans="1:16" ht="51">
      <c r="A964" s="256" t="s">
        <v>619</v>
      </c>
      <c r="B964" s="124"/>
      <c r="C964" s="125" t="s">
        <v>713</v>
      </c>
      <c r="D964" s="119">
        <v>43139</v>
      </c>
      <c r="E964" s="120" t="s">
        <v>3250</v>
      </c>
      <c r="F964" s="120" t="s">
        <v>3</v>
      </c>
      <c r="G964" s="120">
        <v>1595810</v>
      </c>
      <c r="H964" s="124"/>
      <c r="I964" s="128" t="s">
        <v>3612</v>
      </c>
      <c r="J964" s="124"/>
      <c r="K964" s="124"/>
      <c r="L964" s="124"/>
      <c r="M964" s="124"/>
      <c r="N964" s="207">
        <v>0</v>
      </c>
      <c r="O964" s="207">
        <v>255.19</v>
      </c>
      <c r="P964" s="124" t="s">
        <v>1312</v>
      </c>
    </row>
    <row r="965" spans="1:16" ht="51">
      <c r="A965" s="256" t="s">
        <v>619</v>
      </c>
      <c r="B965" s="124"/>
      <c r="C965" s="125" t="s">
        <v>713</v>
      </c>
      <c r="D965" s="119">
        <v>43139</v>
      </c>
      <c r="E965" s="120" t="s">
        <v>3251</v>
      </c>
      <c r="F965" s="120" t="s">
        <v>3</v>
      </c>
      <c r="G965" s="120">
        <v>1595887</v>
      </c>
      <c r="H965" s="124"/>
      <c r="I965" s="128" t="s">
        <v>3613</v>
      </c>
      <c r="J965" s="124"/>
      <c r="K965" s="124"/>
      <c r="L965" s="124"/>
      <c r="M965" s="124"/>
      <c r="N965" s="207">
        <v>0</v>
      </c>
      <c r="O965" s="207">
        <v>1018</v>
      </c>
      <c r="P965" s="124" t="s">
        <v>1312</v>
      </c>
    </row>
    <row r="966" spans="1:16" ht="51">
      <c r="A966" s="256" t="s">
        <v>619</v>
      </c>
      <c r="B966" s="124"/>
      <c r="C966" s="125" t="s">
        <v>713</v>
      </c>
      <c r="D966" s="119">
        <v>43139</v>
      </c>
      <c r="E966" s="120" t="s">
        <v>3252</v>
      </c>
      <c r="F966" s="120" t="s">
        <v>3</v>
      </c>
      <c r="G966" s="120">
        <v>1595888</v>
      </c>
      <c r="H966" s="124"/>
      <c r="I966" s="128" t="s">
        <v>3614</v>
      </c>
      <c r="J966" s="124"/>
      <c r="K966" s="124"/>
      <c r="L966" s="124"/>
      <c r="M966" s="124"/>
      <c r="N966" s="207">
        <v>0</v>
      </c>
      <c r="O966" s="207">
        <v>10243.74</v>
      </c>
      <c r="P966" s="124" t="s">
        <v>1312</v>
      </c>
    </row>
    <row r="967" spans="1:16" ht="51">
      <c r="A967" s="256" t="s">
        <v>619</v>
      </c>
      <c r="B967" s="124"/>
      <c r="C967" s="125" t="s">
        <v>713</v>
      </c>
      <c r="D967" s="119">
        <v>43139</v>
      </c>
      <c r="E967" s="120" t="s">
        <v>3253</v>
      </c>
      <c r="F967" s="120" t="s">
        <v>3</v>
      </c>
      <c r="G967" s="120">
        <v>1595916</v>
      </c>
      <c r="H967" s="124"/>
      <c r="I967" s="128" t="s">
        <v>3615</v>
      </c>
      <c r="J967" s="124"/>
      <c r="K967" s="124"/>
      <c r="L967" s="124"/>
      <c r="M967" s="124"/>
      <c r="N967" s="207">
        <v>0</v>
      </c>
      <c r="O967" s="207">
        <v>450</v>
      </c>
      <c r="P967" s="124" t="s">
        <v>1312</v>
      </c>
    </row>
    <row r="968" spans="1:16" ht="51">
      <c r="A968" s="256" t="s">
        <v>619</v>
      </c>
      <c r="B968" s="124"/>
      <c r="C968" s="125" t="s">
        <v>713</v>
      </c>
      <c r="D968" s="119">
        <v>43139</v>
      </c>
      <c r="E968" s="120" t="s">
        <v>3254</v>
      </c>
      <c r="F968" s="120" t="s">
        <v>3</v>
      </c>
      <c r="G968" s="120">
        <v>1595922</v>
      </c>
      <c r="H968" s="124"/>
      <c r="I968" s="128" t="s">
        <v>3616</v>
      </c>
      <c r="J968" s="124"/>
      <c r="K968" s="124"/>
      <c r="L968" s="124"/>
      <c r="M968" s="124"/>
      <c r="N968" s="207">
        <v>0</v>
      </c>
      <c r="O968" s="207">
        <v>18</v>
      </c>
      <c r="P968" s="124" t="s">
        <v>1312</v>
      </c>
    </row>
    <row r="969" spans="1:16" ht="51">
      <c r="A969" s="256">
        <v>20</v>
      </c>
      <c r="B969" s="124"/>
      <c r="C969" s="125" t="s">
        <v>693</v>
      </c>
      <c r="D969" s="119">
        <v>43139</v>
      </c>
      <c r="E969" s="120" t="s">
        <v>3255</v>
      </c>
      <c r="F969" s="120" t="s">
        <v>3</v>
      </c>
      <c r="G969" s="120">
        <v>1595949</v>
      </c>
      <c r="H969" s="124"/>
      <c r="I969" s="128" t="s">
        <v>3617</v>
      </c>
      <c r="J969" s="124"/>
      <c r="K969" s="124"/>
      <c r="L969" s="124"/>
      <c r="M969" s="124"/>
      <c r="N969" s="207">
        <v>0</v>
      </c>
      <c r="O969" s="207">
        <v>1159</v>
      </c>
      <c r="P969" s="124" t="s">
        <v>1312</v>
      </c>
    </row>
    <row r="970" spans="1:16" ht="51">
      <c r="A970" s="256" t="s">
        <v>619</v>
      </c>
      <c r="B970" s="124"/>
      <c r="C970" s="125" t="s">
        <v>713</v>
      </c>
      <c r="D970" s="119">
        <v>43139</v>
      </c>
      <c r="E970" s="120" t="s">
        <v>3256</v>
      </c>
      <c r="F970" s="120" t="s">
        <v>3</v>
      </c>
      <c r="G970" s="120">
        <v>1595982</v>
      </c>
      <c r="H970" s="124"/>
      <c r="I970" s="128" t="s">
        <v>3618</v>
      </c>
      <c r="J970" s="124"/>
      <c r="K970" s="124"/>
      <c r="L970" s="124"/>
      <c r="M970" s="124"/>
      <c r="N970" s="207">
        <v>0</v>
      </c>
      <c r="O970" s="207">
        <v>460</v>
      </c>
      <c r="P970" s="124" t="s">
        <v>1312</v>
      </c>
    </row>
    <row r="971" spans="1:16" ht="51" hidden="1">
      <c r="A971" s="256" t="s">
        <v>619</v>
      </c>
      <c r="B971" s="124"/>
      <c r="C971" s="125" t="s">
        <v>713</v>
      </c>
      <c r="D971" s="119">
        <v>43140</v>
      </c>
      <c r="E971" s="120" t="s">
        <v>2959</v>
      </c>
      <c r="F971" s="120" t="s">
        <v>6</v>
      </c>
      <c r="G971" s="120">
        <v>662730</v>
      </c>
      <c r="H971" s="124"/>
      <c r="I971" s="128" t="s">
        <v>3441</v>
      </c>
      <c r="J971" s="124"/>
      <c r="K971" s="124"/>
      <c r="L971" s="124"/>
      <c r="M971" s="124"/>
      <c r="N971" s="207">
        <v>0</v>
      </c>
      <c r="O971" s="207">
        <v>28890.27</v>
      </c>
      <c r="P971" s="124" t="s">
        <v>1312</v>
      </c>
    </row>
    <row r="972" spans="1:16" ht="89.25" hidden="1">
      <c r="A972" s="256" t="s">
        <v>619</v>
      </c>
      <c r="B972" s="124"/>
      <c r="C972" s="125" t="s">
        <v>713</v>
      </c>
      <c r="D972" s="119">
        <v>43140</v>
      </c>
      <c r="E972" s="120" t="s">
        <v>2960</v>
      </c>
      <c r="F972" s="120" t="s">
        <v>6</v>
      </c>
      <c r="G972" s="120">
        <v>913480</v>
      </c>
      <c r="H972" s="124"/>
      <c r="I972" s="128" t="s">
        <v>3442</v>
      </c>
      <c r="J972" s="124"/>
      <c r="K972" s="124"/>
      <c r="L972" s="124"/>
      <c r="M972" s="124"/>
      <c r="N972" s="207">
        <v>0</v>
      </c>
      <c r="O972" s="207">
        <v>9430.65</v>
      </c>
      <c r="P972" s="124" t="s">
        <v>1312</v>
      </c>
    </row>
    <row r="973" spans="1:16" ht="76.5" hidden="1">
      <c r="A973" s="256">
        <v>15</v>
      </c>
      <c r="B973" s="124"/>
      <c r="C973" s="125" t="s">
        <v>691</v>
      </c>
      <c r="D973" s="119">
        <v>43140</v>
      </c>
      <c r="E973" s="120" t="s">
        <v>2961</v>
      </c>
      <c r="F973" s="120" t="s">
        <v>15</v>
      </c>
      <c r="G973" s="120">
        <v>4343</v>
      </c>
      <c r="H973" s="124"/>
      <c r="I973" s="128" t="s">
        <v>3443</v>
      </c>
      <c r="J973" s="124"/>
      <c r="K973" s="124"/>
      <c r="L973" s="124"/>
      <c r="M973" s="124"/>
      <c r="N973" s="207">
        <v>299.36</v>
      </c>
      <c r="O973" s="207">
        <v>0</v>
      </c>
      <c r="P973" s="124" t="s">
        <v>1312</v>
      </c>
    </row>
    <row r="974" spans="1:16" ht="63.75">
      <c r="A974" s="256">
        <v>597</v>
      </c>
      <c r="B974" s="124"/>
      <c r="C974" s="125" t="s">
        <v>3387</v>
      </c>
      <c r="D974" s="119">
        <v>43140</v>
      </c>
      <c r="E974" s="120" t="s">
        <v>3257</v>
      </c>
      <c r="F974" s="120" t="s">
        <v>3</v>
      </c>
      <c r="G974" s="120">
        <v>1596206</v>
      </c>
      <c r="H974" s="124"/>
      <c r="I974" s="128" t="s">
        <v>3619</v>
      </c>
      <c r="J974" s="124"/>
      <c r="K974" s="124"/>
      <c r="L974" s="124"/>
      <c r="M974" s="124"/>
      <c r="N974" s="207">
        <v>0</v>
      </c>
      <c r="O974" s="207">
        <v>27225.4</v>
      </c>
      <c r="P974" s="124" t="s">
        <v>1312</v>
      </c>
    </row>
    <row r="975" spans="1:16" ht="63.75">
      <c r="A975" s="256" t="s">
        <v>619</v>
      </c>
      <c r="B975" s="124"/>
      <c r="C975" s="125" t="s">
        <v>713</v>
      </c>
      <c r="D975" s="119">
        <v>43140</v>
      </c>
      <c r="E975" s="120" t="s">
        <v>3258</v>
      </c>
      <c r="F975" s="120" t="s">
        <v>3</v>
      </c>
      <c r="G975" s="120">
        <v>1596228</v>
      </c>
      <c r="H975" s="124"/>
      <c r="I975" s="128" t="s">
        <v>3620</v>
      </c>
      <c r="J975" s="124"/>
      <c r="K975" s="124"/>
      <c r="L975" s="124"/>
      <c r="M975" s="124"/>
      <c r="N975" s="207">
        <v>0</v>
      </c>
      <c r="O975" s="207">
        <v>4026.62</v>
      </c>
      <c r="P975" s="124" t="s">
        <v>1312</v>
      </c>
    </row>
    <row r="976" spans="1:16" ht="38.25">
      <c r="A976" s="256">
        <v>35</v>
      </c>
      <c r="B976" s="124"/>
      <c r="C976" s="125" t="s">
        <v>696</v>
      </c>
      <c r="D976" s="119">
        <v>43140</v>
      </c>
      <c r="E976" s="120" t="s">
        <v>3259</v>
      </c>
      <c r="F976" s="120" t="s">
        <v>3</v>
      </c>
      <c r="G976" s="120">
        <v>1596260</v>
      </c>
      <c r="H976" s="124"/>
      <c r="I976" s="128" t="s">
        <v>3621</v>
      </c>
      <c r="J976" s="124"/>
      <c r="K976" s="124"/>
      <c r="L976" s="124"/>
      <c r="M976" s="124"/>
      <c r="N976" s="207">
        <v>0</v>
      </c>
      <c r="O976" s="207">
        <v>1500</v>
      </c>
      <c r="P976" s="124" t="s">
        <v>1312</v>
      </c>
    </row>
    <row r="977" spans="1:16" ht="51">
      <c r="A977" s="256" t="s">
        <v>619</v>
      </c>
      <c r="B977" s="124"/>
      <c r="C977" s="125" t="s">
        <v>713</v>
      </c>
      <c r="D977" s="119">
        <v>43140</v>
      </c>
      <c r="E977" s="120" t="s">
        <v>3260</v>
      </c>
      <c r="F977" s="120" t="s">
        <v>3</v>
      </c>
      <c r="G977" s="120">
        <v>1596281</v>
      </c>
      <c r="H977" s="124"/>
      <c r="I977" s="128" t="s">
        <v>3622</v>
      </c>
      <c r="J977" s="124"/>
      <c r="K977" s="124"/>
      <c r="L977" s="124"/>
      <c r="M977" s="124"/>
      <c r="N977" s="207">
        <v>0</v>
      </c>
      <c r="O977" s="207">
        <v>2000</v>
      </c>
      <c r="P977" s="124" t="s">
        <v>1312</v>
      </c>
    </row>
    <row r="978" spans="1:16" ht="63.75">
      <c r="A978" s="256" t="s">
        <v>622</v>
      </c>
      <c r="B978" s="124"/>
      <c r="C978" s="125" t="s">
        <v>715</v>
      </c>
      <c r="D978" s="119">
        <v>43140</v>
      </c>
      <c r="E978" s="120" t="s">
        <v>3261</v>
      </c>
      <c r="F978" s="120" t="s">
        <v>3</v>
      </c>
      <c r="G978" s="120">
        <v>1596295</v>
      </c>
      <c r="H978" s="124"/>
      <c r="I978" s="128" t="s">
        <v>3623</v>
      </c>
      <c r="J978" s="124"/>
      <c r="K978" s="124"/>
      <c r="L978" s="124"/>
      <c r="M978" s="124"/>
      <c r="N978" s="207">
        <v>0</v>
      </c>
      <c r="O978" s="207">
        <v>611.79</v>
      </c>
      <c r="P978" s="124" t="s">
        <v>1312</v>
      </c>
    </row>
    <row r="979" spans="1:16" ht="51">
      <c r="A979" s="256" t="s">
        <v>619</v>
      </c>
      <c r="B979" s="124"/>
      <c r="C979" s="125" t="s">
        <v>713</v>
      </c>
      <c r="D979" s="119">
        <v>43140</v>
      </c>
      <c r="E979" s="120" t="s">
        <v>3262</v>
      </c>
      <c r="F979" s="120" t="s">
        <v>3</v>
      </c>
      <c r="G979" s="120">
        <v>1596299</v>
      </c>
      <c r="H979" s="124"/>
      <c r="I979" s="128" t="s">
        <v>3624</v>
      </c>
      <c r="J979" s="124"/>
      <c r="K979" s="124"/>
      <c r="L979" s="124"/>
      <c r="M979" s="124"/>
      <c r="N979" s="207">
        <v>0</v>
      </c>
      <c r="O979" s="207">
        <v>6000</v>
      </c>
      <c r="P979" s="124" t="s">
        <v>1312</v>
      </c>
    </row>
    <row r="980" spans="1:16" ht="51">
      <c r="A980" s="256" t="s">
        <v>619</v>
      </c>
      <c r="B980" s="124"/>
      <c r="C980" s="125" t="s">
        <v>713</v>
      </c>
      <c r="D980" s="119">
        <v>43140</v>
      </c>
      <c r="E980" s="120" t="s">
        <v>3263</v>
      </c>
      <c r="F980" s="120" t="s">
        <v>3</v>
      </c>
      <c r="G980" s="120">
        <v>1596406</v>
      </c>
      <c r="H980" s="124"/>
      <c r="I980" s="128" t="s">
        <v>3625</v>
      </c>
      <c r="J980" s="124"/>
      <c r="K980" s="124"/>
      <c r="L980" s="124"/>
      <c r="M980" s="124"/>
      <c r="N980" s="207">
        <v>0</v>
      </c>
      <c r="O980" s="207">
        <v>686.35</v>
      </c>
      <c r="P980" s="124" t="s">
        <v>1312</v>
      </c>
    </row>
    <row r="981" spans="1:16" ht="51">
      <c r="A981" s="256" t="s">
        <v>619</v>
      </c>
      <c r="B981" s="124"/>
      <c r="C981" s="125" t="s">
        <v>713</v>
      </c>
      <c r="D981" s="119">
        <v>43140</v>
      </c>
      <c r="E981" s="120" t="s">
        <v>3264</v>
      </c>
      <c r="F981" s="120" t="s">
        <v>3</v>
      </c>
      <c r="G981" s="120">
        <v>1596409</v>
      </c>
      <c r="H981" s="124"/>
      <c r="I981" s="128" t="s">
        <v>3626</v>
      </c>
      <c r="J981" s="124"/>
      <c r="K981" s="124"/>
      <c r="L981" s="124"/>
      <c r="M981" s="124"/>
      <c r="N981" s="207">
        <v>0</v>
      </c>
      <c r="O981" s="207">
        <v>686.35</v>
      </c>
      <c r="P981" s="124" t="s">
        <v>1312</v>
      </c>
    </row>
    <row r="982" spans="1:16" ht="51">
      <c r="A982" s="256" t="s">
        <v>619</v>
      </c>
      <c r="B982" s="124"/>
      <c r="C982" s="125" t="s">
        <v>713</v>
      </c>
      <c r="D982" s="119">
        <v>43140</v>
      </c>
      <c r="E982" s="120" t="s">
        <v>3265</v>
      </c>
      <c r="F982" s="120" t="s">
        <v>3</v>
      </c>
      <c r="G982" s="120">
        <v>1596417</v>
      </c>
      <c r="H982" s="124"/>
      <c r="I982" s="128" t="s">
        <v>3627</v>
      </c>
      <c r="J982" s="124"/>
      <c r="K982" s="124"/>
      <c r="L982" s="124"/>
      <c r="M982" s="124"/>
      <c r="N982" s="207">
        <v>0</v>
      </c>
      <c r="O982" s="207">
        <v>229.37</v>
      </c>
      <c r="P982" s="124" t="s">
        <v>1312</v>
      </c>
    </row>
    <row r="983" spans="1:16" ht="51" hidden="1">
      <c r="A983" s="256" t="s">
        <v>619</v>
      </c>
      <c r="B983" s="124"/>
      <c r="C983" s="125" t="s">
        <v>713</v>
      </c>
      <c r="D983" s="119">
        <v>43145</v>
      </c>
      <c r="E983" s="120" t="s">
        <v>2962</v>
      </c>
      <c r="F983" s="120" t="s">
        <v>6</v>
      </c>
      <c r="G983" s="120">
        <v>663711</v>
      </c>
      <c r="H983" s="124"/>
      <c r="I983" s="128" t="s">
        <v>3444</v>
      </c>
      <c r="J983" s="124"/>
      <c r="K983" s="124"/>
      <c r="L983" s="124"/>
      <c r="M983" s="124"/>
      <c r="N983" s="207">
        <v>0</v>
      </c>
      <c r="O983" s="207">
        <v>44208.65</v>
      </c>
      <c r="P983" s="124" t="s">
        <v>1312</v>
      </c>
    </row>
    <row r="984" spans="1:16" ht="51" hidden="1">
      <c r="A984" s="256" t="s">
        <v>619</v>
      </c>
      <c r="B984" s="124"/>
      <c r="C984" s="125" t="s">
        <v>713</v>
      </c>
      <c r="D984" s="119">
        <v>43145</v>
      </c>
      <c r="E984" s="120" t="s">
        <v>2963</v>
      </c>
      <c r="F984" s="120" t="s">
        <v>6</v>
      </c>
      <c r="G984" s="120">
        <v>663719</v>
      </c>
      <c r="H984" s="124"/>
      <c r="I984" s="128" t="s">
        <v>3445</v>
      </c>
      <c r="J984" s="124"/>
      <c r="K984" s="124"/>
      <c r="L984" s="124"/>
      <c r="M984" s="124"/>
      <c r="N984" s="207">
        <v>0</v>
      </c>
      <c r="O984" s="207">
        <v>47116.54</v>
      </c>
      <c r="P984" s="124" t="s">
        <v>1312</v>
      </c>
    </row>
    <row r="985" spans="1:16" ht="51" hidden="1">
      <c r="A985" s="256" t="s">
        <v>619</v>
      </c>
      <c r="B985" s="124"/>
      <c r="C985" s="125" t="s">
        <v>713</v>
      </c>
      <c r="D985" s="119">
        <v>43145</v>
      </c>
      <c r="E985" s="120" t="s">
        <v>2964</v>
      </c>
      <c r="F985" s="120" t="s">
        <v>6</v>
      </c>
      <c r="G985" s="120">
        <v>663723</v>
      </c>
      <c r="H985" s="124"/>
      <c r="I985" s="128" t="s">
        <v>3446</v>
      </c>
      <c r="J985" s="124"/>
      <c r="K985" s="124"/>
      <c r="L985" s="124"/>
      <c r="M985" s="124"/>
      <c r="N985" s="207">
        <v>0</v>
      </c>
      <c r="O985" s="207">
        <v>377213.91</v>
      </c>
      <c r="P985" s="124" t="s">
        <v>1312</v>
      </c>
    </row>
    <row r="986" spans="1:16" ht="51" hidden="1">
      <c r="A986" s="256" t="s">
        <v>619</v>
      </c>
      <c r="B986" s="124"/>
      <c r="C986" s="125" t="s">
        <v>713</v>
      </c>
      <c r="D986" s="119">
        <v>43145</v>
      </c>
      <c r="E986" s="120" t="s">
        <v>2965</v>
      </c>
      <c r="F986" s="120" t="s">
        <v>6</v>
      </c>
      <c r="G986" s="120">
        <v>663725</v>
      </c>
      <c r="H986" s="124"/>
      <c r="I986" s="128" t="s">
        <v>3447</v>
      </c>
      <c r="J986" s="124"/>
      <c r="K986" s="124"/>
      <c r="L986" s="124"/>
      <c r="M986" s="124"/>
      <c r="N986" s="207">
        <v>0</v>
      </c>
      <c r="O986" s="207">
        <v>93926.64</v>
      </c>
      <c r="P986" s="124" t="s">
        <v>1312</v>
      </c>
    </row>
    <row r="987" spans="1:16" ht="51" hidden="1">
      <c r="A987" s="256">
        <v>10</v>
      </c>
      <c r="B987" s="124"/>
      <c r="C987" s="125" t="s">
        <v>690</v>
      </c>
      <c r="D987" s="119">
        <v>43145</v>
      </c>
      <c r="E987" s="120" t="s">
        <v>2966</v>
      </c>
      <c r="F987" s="120" t="s">
        <v>6</v>
      </c>
      <c r="G987" s="120">
        <v>663732</v>
      </c>
      <c r="H987" s="124"/>
      <c r="I987" s="128" t="s">
        <v>3448</v>
      </c>
      <c r="J987" s="124"/>
      <c r="K987" s="124"/>
      <c r="L987" s="124"/>
      <c r="M987" s="124"/>
      <c r="N987" s="207">
        <v>0</v>
      </c>
      <c r="O987" s="207">
        <v>1731.19</v>
      </c>
      <c r="P987" s="124" t="s">
        <v>1312</v>
      </c>
    </row>
    <row r="988" spans="1:16" ht="51" hidden="1">
      <c r="A988" s="256" t="s">
        <v>619</v>
      </c>
      <c r="B988" s="124"/>
      <c r="C988" s="125" t="s">
        <v>713</v>
      </c>
      <c r="D988" s="119">
        <v>43145</v>
      </c>
      <c r="E988" s="120" t="s">
        <v>2967</v>
      </c>
      <c r="F988" s="120" t="s">
        <v>6</v>
      </c>
      <c r="G988" s="120">
        <v>663744</v>
      </c>
      <c r="H988" s="124"/>
      <c r="I988" s="128" t="s">
        <v>3449</v>
      </c>
      <c r="J988" s="124"/>
      <c r="K988" s="124"/>
      <c r="L988" s="124"/>
      <c r="M988" s="124"/>
      <c r="N988" s="207">
        <v>0</v>
      </c>
      <c r="O988" s="207">
        <v>115064.15</v>
      </c>
      <c r="P988" s="124" t="s">
        <v>1312</v>
      </c>
    </row>
    <row r="989" spans="1:16" ht="51" hidden="1">
      <c r="A989" s="256" t="s">
        <v>619</v>
      </c>
      <c r="B989" s="124"/>
      <c r="C989" s="125" t="s">
        <v>713</v>
      </c>
      <c r="D989" s="119">
        <v>43145</v>
      </c>
      <c r="E989" s="120" t="s">
        <v>2968</v>
      </c>
      <c r="F989" s="120" t="s">
        <v>6</v>
      </c>
      <c r="G989" s="120">
        <v>663757</v>
      </c>
      <c r="H989" s="124"/>
      <c r="I989" s="128" t="s">
        <v>3450</v>
      </c>
      <c r="J989" s="124"/>
      <c r="K989" s="124"/>
      <c r="L989" s="124"/>
      <c r="M989" s="124"/>
      <c r="N989" s="207">
        <v>0</v>
      </c>
      <c r="O989" s="207">
        <v>1975.2</v>
      </c>
      <c r="P989" s="124" t="s">
        <v>1312</v>
      </c>
    </row>
    <row r="990" spans="1:16" ht="51" hidden="1">
      <c r="A990" s="256" t="s">
        <v>619</v>
      </c>
      <c r="B990" s="124"/>
      <c r="C990" s="125" t="s">
        <v>713</v>
      </c>
      <c r="D990" s="119">
        <v>43145</v>
      </c>
      <c r="E990" s="120" t="s">
        <v>2969</v>
      </c>
      <c r="F990" s="120" t="s">
        <v>6</v>
      </c>
      <c r="G990" s="120">
        <v>663759</v>
      </c>
      <c r="H990" s="124"/>
      <c r="I990" s="128" t="s">
        <v>3451</v>
      </c>
      <c r="J990" s="124"/>
      <c r="K990" s="124"/>
      <c r="L990" s="124"/>
      <c r="M990" s="124"/>
      <c r="N990" s="207">
        <v>0</v>
      </c>
      <c r="O990" s="207">
        <v>27555.93</v>
      </c>
      <c r="P990" s="124" t="s">
        <v>1312</v>
      </c>
    </row>
    <row r="991" spans="1:16" ht="63.75" hidden="1">
      <c r="A991" s="256" t="s">
        <v>619</v>
      </c>
      <c r="B991" s="124"/>
      <c r="C991" s="125" t="s">
        <v>713</v>
      </c>
      <c r="D991" s="119">
        <v>43145</v>
      </c>
      <c r="E991" s="120" t="s">
        <v>2970</v>
      </c>
      <c r="F991" s="120" t="s">
        <v>6</v>
      </c>
      <c r="G991" s="120">
        <v>663776</v>
      </c>
      <c r="H991" s="124"/>
      <c r="I991" s="128" t="s">
        <v>3452</v>
      </c>
      <c r="J991" s="124"/>
      <c r="K991" s="124"/>
      <c r="L991" s="124"/>
      <c r="M991" s="124"/>
      <c r="N991" s="207">
        <v>0</v>
      </c>
      <c r="O991" s="207">
        <v>62046.99</v>
      </c>
      <c r="P991" s="124" t="s">
        <v>1312</v>
      </c>
    </row>
    <row r="992" spans="1:16" ht="51" hidden="1">
      <c r="A992" s="256">
        <v>10</v>
      </c>
      <c r="B992" s="124"/>
      <c r="C992" s="125" t="s">
        <v>690</v>
      </c>
      <c r="D992" s="119">
        <v>43145</v>
      </c>
      <c r="E992" s="120" t="s">
        <v>2971</v>
      </c>
      <c r="F992" s="120" t="s">
        <v>6</v>
      </c>
      <c r="G992" s="120">
        <v>663778</v>
      </c>
      <c r="H992" s="124"/>
      <c r="I992" s="128" t="s">
        <v>3453</v>
      </c>
      <c r="J992" s="124"/>
      <c r="K992" s="124"/>
      <c r="L992" s="124"/>
      <c r="M992" s="124"/>
      <c r="N992" s="207">
        <v>0</v>
      </c>
      <c r="O992" s="207">
        <v>62070.03</v>
      </c>
      <c r="P992" s="124" t="s">
        <v>1312</v>
      </c>
    </row>
    <row r="993" spans="1:16" ht="63.75" hidden="1">
      <c r="A993" s="256" t="s">
        <v>619</v>
      </c>
      <c r="B993" s="124"/>
      <c r="C993" s="125" t="s">
        <v>713</v>
      </c>
      <c r="D993" s="119">
        <v>43145</v>
      </c>
      <c r="E993" s="120" t="s">
        <v>2972</v>
      </c>
      <c r="F993" s="120" t="s">
        <v>6</v>
      </c>
      <c r="G993" s="120">
        <v>663795</v>
      </c>
      <c r="H993" s="124"/>
      <c r="I993" s="128" t="s">
        <v>3454</v>
      </c>
      <c r="J993" s="124"/>
      <c r="K993" s="124"/>
      <c r="L993" s="124"/>
      <c r="M993" s="124"/>
      <c r="N993" s="207">
        <v>0</v>
      </c>
      <c r="O993" s="207">
        <v>3923.92</v>
      </c>
      <c r="P993" s="124" t="s">
        <v>1312</v>
      </c>
    </row>
    <row r="994" spans="1:16" ht="51">
      <c r="A994" s="256">
        <v>35</v>
      </c>
      <c r="B994" s="124"/>
      <c r="C994" s="125" t="s">
        <v>696</v>
      </c>
      <c r="D994" s="119">
        <v>43145</v>
      </c>
      <c r="E994" s="120" t="s">
        <v>3266</v>
      </c>
      <c r="F994" s="120" t="s">
        <v>3</v>
      </c>
      <c r="G994" s="120">
        <v>1596556</v>
      </c>
      <c r="H994" s="124"/>
      <c r="I994" s="128" t="s">
        <v>3628</v>
      </c>
      <c r="J994" s="124"/>
      <c r="K994" s="124"/>
      <c r="L994" s="124"/>
      <c r="M994" s="124"/>
      <c r="N994" s="207">
        <v>0</v>
      </c>
      <c r="O994" s="207">
        <v>300.52</v>
      </c>
      <c r="P994" s="124" t="s">
        <v>1312</v>
      </c>
    </row>
    <row r="995" spans="1:16" ht="51">
      <c r="A995" s="256" t="s">
        <v>619</v>
      </c>
      <c r="B995" s="124"/>
      <c r="C995" s="125" t="s">
        <v>713</v>
      </c>
      <c r="D995" s="119">
        <v>43145</v>
      </c>
      <c r="E995" s="120" t="s">
        <v>3267</v>
      </c>
      <c r="F995" s="120" t="s">
        <v>3</v>
      </c>
      <c r="G995" s="120">
        <v>1596568</v>
      </c>
      <c r="H995" s="124"/>
      <c r="I995" s="128" t="s">
        <v>3629</v>
      </c>
      <c r="J995" s="124"/>
      <c r="K995" s="124"/>
      <c r="L995" s="124"/>
      <c r="M995" s="124"/>
      <c r="N995" s="207">
        <v>0</v>
      </c>
      <c r="O995" s="207">
        <v>1726</v>
      </c>
      <c r="P995" s="124" t="s">
        <v>1312</v>
      </c>
    </row>
    <row r="996" spans="1:16" ht="51">
      <c r="A996" s="256" t="s">
        <v>619</v>
      </c>
      <c r="B996" s="124"/>
      <c r="C996" s="125" t="s">
        <v>713</v>
      </c>
      <c r="D996" s="119">
        <v>43145</v>
      </c>
      <c r="E996" s="120" t="s">
        <v>3268</v>
      </c>
      <c r="F996" s="120" t="s">
        <v>3</v>
      </c>
      <c r="G996" s="120">
        <v>1596587</v>
      </c>
      <c r="H996" s="124"/>
      <c r="I996" s="128" t="s">
        <v>3630</v>
      </c>
      <c r="J996" s="124"/>
      <c r="K996" s="124"/>
      <c r="L996" s="124"/>
      <c r="M996" s="124"/>
      <c r="N996" s="207">
        <v>0</v>
      </c>
      <c r="O996" s="207">
        <v>30</v>
      </c>
      <c r="P996" s="124" t="s">
        <v>1312</v>
      </c>
    </row>
    <row r="997" spans="1:16" ht="51">
      <c r="A997" s="256" t="s">
        <v>619</v>
      </c>
      <c r="B997" s="124"/>
      <c r="C997" s="125" t="s">
        <v>713</v>
      </c>
      <c r="D997" s="119">
        <v>43145</v>
      </c>
      <c r="E997" s="120" t="s">
        <v>3269</v>
      </c>
      <c r="F997" s="120" t="s">
        <v>3</v>
      </c>
      <c r="G997" s="120">
        <v>1596604</v>
      </c>
      <c r="H997" s="124"/>
      <c r="I997" s="128" t="s">
        <v>2841</v>
      </c>
      <c r="J997" s="124"/>
      <c r="K997" s="124"/>
      <c r="L997" s="124"/>
      <c r="M997" s="124"/>
      <c r="N997" s="207">
        <v>0</v>
      </c>
      <c r="O997" s="207">
        <v>1593.93</v>
      </c>
      <c r="P997" s="124" t="s">
        <v>1312</v>
      </c>
    </row>
    <row r="998" spans="1:16" ht="51">
      <c r="A998" s="256" t="s">
        <v>619</v>
      </c>
      <c r="B998" s="124"/>
      <c r="C998" s="125" t="s">
        <v>713</v>
      </c>
      <c r="D998" s="119">
        <v>43145</v>
      </c>
      <c r="E998" s="120" t="s">
        <v>3270</v>
      </c>
      <c r="F998" s="120" t="s">
        <v>3</v>
      </c>
      <c r="G998" s="120">
        <v>1596605</v>
      </c>
      <c r="H998" s="124"/>
      <c r="I998" s="128" t="s">
        <v>3631</v>
      </c>
      <c r="J998" s="124"/>
      <c r="K998" s="124"/>
      <c r="L998" s="124"/>
      <c r="M998" s="124"/>
      <c r="N998" s="207">
        <v>0</v>
      </c>
      <c r="O998" s="207">
        <v>14600.89</v>
      </c>
      <c r="P998" s="124" t="s">
        <v>1312</v>
      </c>
    </row>
    <row r="999" spans="1:16" ht="51">
      <c r="A999" s="256" t="s">
        <v>619</v>
      </c>
      <c r="B999" s="124"/>
      <c r="C999" s="125" t="s">
        <v>713</v>
      </c>
      <c r="D999" s="119">
        <v>43145</v>
      </c>
      <c r="E999" s="120" t="s">
        <v>3271</v>
      </c>
      <c r="F999" s="120" t="s">
        <v>3</v>
      </c>
      <c r="G999" s="120">
        <v>1596608</v>
      </c>
      <c r="H999" s="124"/>
      <c r="I999" s="128" t="s">
        <v>2841</v>
      </c>
      <c r="J999" s="124"/>
      <c r="K999" s="124"/>
      <c r="L999" s="124"/>
      <c r="M999" s="124"/>
      <c r="N999" s="207">
        <v>0</v>
      </c>
      <c r="O999" s="207">
        <v>1593.92</v>
      </c>
      <c r="P999" s="124" t="s">
        <v>1312</v>
      </c>
    </row>
    <row r="1000" spans="1:16" ht="51">
      <c r="A1000" s="256" t="s">
        <v>619</v>
      </c>
      <c r="B1000" s="124"/>
      <c r="C1000" s="125" t="s">
        <v>713</v>
      </c>
      <c r="D1000" s="119">
        <v>43145</v>
      </c>
      <c r="E1000" s="120" t="s">
        <v>3272</v>
      </c>
      <c r="F1000" s="120" t="s">
        <v>3</v>
      </c>
      <c r="G1000" s="120">
        <v>1596664</v>
      </c>
      <c r="H1000" s="124"/>
      <c r="I1000" s="128" t="s">
        <v>3632</v>
      </c>
      <c r="J1000" s="124"/>
      <c r="K1000" s="124"/>
      <c r="L1000" s="124"/>
      <c r="M1000" s="124"/>
      <c r="N1000" s="207">
        <v>0</v>
      </c>
      <c r="O1000" s="207">
        <v>11339</v>
      </c>
      <c r="P1000" s="124" t="s">
        <v>1312</v>
      </c>
    </row>
    <row r="1001" spans="1:16" ht="51">
      <c r="A1001" s="256" t="s">
        <v>619</v>
      </c>
      <c r="B1001" s="124"/>
      <c r="C1001" s="125" t="s">
        <v>713</v>
      </c>
      <c r="D1001" s="119">
        <v>43145</v>
      </c>
      <c r="E1001" s="120" t="s">
        <v>3273</v>
      </c>
      <c r="F1001" s="120" t="s">
        <v>3</v>
      </c>
      <c r="G1001" s="120">
        <v>1596719</v>
      </c>
      <c r="H1001" s="124"/>
      <c r="I1001" s="128" t="s">
        <v>3633</v>
      </c>
      <c r="J1001" s="124"/>
      <c r="K1001" s="124"/>
      <c r="L1001" s="124"/>
      <c r="M1001" s="124"/>
      <c r="N1001" s="207">
        <v>0</v>
      </c>
      <c r="O1001" s="207">
        <v>2</v>
      </c>
      <c r="P1001" s="124" t="s">
        <v>3729</v>
      </c>
    </row>
    <row r="1002" spans="1:16" ht="51" hidden="1">
      <c r="A1002" s="256" t="s">
        <v>619</v>
      </c>
      <c r="B1002" s="124"/>
      <c r="C1002" s="125" t="s">
        <v>713</v>
      </c>
      <c r="D1002" s="119">
        <v>43146</v>
      </c>
      <c r="E1002" s="120" t="s">
        <v>2973</v>
      </c>
      <c r="F1002" s="120" t="s">
        <v>6</v>
      </c>
      <c r="G1002" s="120">
        <v>664154</v>
      </c>
      <c r="H1002" s="124"/>
      <c r="I1002" s="128" t="s">
        <v>3455</v>
      </c>
      <c r="J1002" s="124"/>
      <c r="K1002" s="124"/>
      <c r="L1002" s="124"/>
      <c r="M1002" s="124"/>
      <c r="N1002" s="207">
        <v>0</v>
      </c>
      <c r="O1002" s="207">
        <v>121677.95</v>
      </c>
      <c r="P1002" s="124" t="s">
        <v>1312</v>
      </c>
    </row>
    <row r="1003" spans="1:16" ht="63.75" hidden="1">
      <c r="A1003" s="256" t="s">
        <v>619</v>
      </c>
      <c r="B1003" s="124"/>
      <c r="C1003" s="125" t="s">
        <v>713</v>
      </c>
      <c r="D1003" s="119">
        <v>43146</v>
      </c>
      <c r="E1003" s="120" t="s">
        <v>2974</v>
      </c>
      <c r="F1003" s="120" t="s">
        <v>6</v>
      </c>
      <c r="G1003" s="120">
        <v>664172</v>
      </c>
      <c r="H1003" s="124"/>
      <c r="I1003" s="128" t="s">
        <v>3456</v>
      </c>
      <c r="J1003" s="124"/>
      <c r="K1003" s="124"/>
      <c r="L1003" s="124"/>
      <c r="M1003" s="124"/>
      <c r="N1003" s="207">
        <v>0</v>
      </c>
      <c r="O1003" s="207">
        <v>8232</v>
      </c>
      <c r="P1003" s="124" t="s">
        <v>1312</v>
      </c>
    </row>
    <row r="1004" spans="1:16" ht="51" hidden="1">
      <c r="A1004" s="256" t="s">
        <v>619</v>
      </c>
      <c r="B1004" s="124"/>
      <c r="C1004" s="125" t="s">
        <v>713</v>
      </c>
      <c r="D1004" s="119">
        <v>43146</v>
      </c>
      <c r="E1004" s="120" t="s">
        <v>2975</v>
      </c>
      <c r="F1004" s="120" t="s">
        <v>6</v>
      </c>
      <c r="G1004" s="120">
        <v>664595</v>
      </c>
      <c r="H1004" s="124"/>
      <c r="I1004" s="128" t="s">
        <v>3457</v>
      </c>
      <c r="J1004" s="124"/>
      <c r="K1004" s="124"/>
      <c r="L1004" s="124"/>
      <c r="M1004" s="124"/>
      <c r="N1004" s="207">
        <v>0</v>
      </c>
      <c r="O1004" s="207">
        <v>12402.74</v>
      </c>
      <c r="P1004" s="124" t="s">
        <v>1312</v>
      </c>
    </row>
    <row r="1005" spans="1:16" ht="63.75" hidden="1">
      <c r="A1005" s="256" t="s">
        <v>619</v>
      </c>
      <c r="B1005" s="124"/>
      <c r="C1005" s="125" t="s">
        <v>713</v>
      </c>
      <c r="D1005" s="119">
        <v>43146</v>
      </c>
      <c r="E1005" s="120" t="s">
        <v>2976</v>
      </c>
      <c r="F1005" s="120" t="s">
        <v>6</v>
      </c>
      <c r="G1005" s="120">
        <v>664721</v>
      </c>
      <c r="H1005" s="124"/>
      <c r="I1005" s="128" t="s">
        <v>3458</v>
      </c>
      <c r="J1005" s="124"/>
      <c r="K1005" s="124"/>
      <c r="L1005" s="124"/>
      <c r="M1005" s="124"/>
      <c r="N1005" s="207">
        <v>0</v>
      </c>
      <c r="O1005" s="207">
        <v>14489.01</v>
      </c>
      <c r="P1005" s="124" t="s">
        <v>1312</v>
      </c>
    </row>
    <row r="1006" spans="1:16" ht="63.75" hidden="1">
      <c r="A1006" s="256" t="s">
        <v>619</v>
      </c>
      <c r="B1006" s="124"/>
      <c r="C1006" s="125" t="s">
        <v>713</v>
      </c>
      <c r="D1006" s="119">
        <v>43146</v>
      </c>
      <c r="E1006" s="120" t="s">
        <v>2977</v>
      </c>
      <c r="F1006" s="120" t="s">
        <v>6</v>
      </c>
      <c r="G1006" s="120">
        <v>664725</v>
      </c>
      <c r="H1006" s="124"/>
      <c r="I1006" s="128" t="s">
        <v>3459</v>
      </c>
      <c r="J1006" s="124"/>
      <c r="K1006" s="124"/>
      <c r="L1006" s="124"/>
      <c r="M1006" s="124"/>
      <c r="N1006" s="207">
        <v>0</v>
      </c>
      <c r="O1006" s="207">
        <v>7276.47</v>
      </c>
      <c r="P1006" s="124" t="s">
        <v>1312</v>
      </c>
    </row>
    <row r="1007" spans="1:16" ht="63.75" hidden="1">
      <c r="A1007" s="256" t="s">
        <v>619</v>
      </c>
      <c r="B1007" s="124"/>
      <c r="C1007" s="125" t="s">
        <v>713</v>
      </c>
      <c r="D1007" s="119">
        <v>43146</v>
      </c>
      <c r="E1007" s="120" t="s">
        <v>2978</v>
      </c>
      <c r="F1007" s="120" t="s">
        <v>6</v>
      </c>
      <c r="G1007" s="120">
        <v>664727</v>
      </c>
      <c r="H1007" s="124"/>
      <c r="I1007" s="128" t="s">
        <v>3460</v>
      </c>
      <c r="J1007" s="124"/>
      <c r="K1007" s="124"/>
      <c r="L1007" s="124"/>
      <c r="M1007" s="124"/>
      <c r="N1007" s="207">
        <v>0</v>
      </c>
      <c r="O1007" s="207">
        <v>22665.71</v>
      </c>
      <c r="P1007" s="124" t="s">
        <v>1312</v>
      </c>
    </row>
    <row r="1008" spans="1:16" ht="51" hidden="1">
      <c r="A1008" s="256" t="s">
        <v>619</v>
      </c>
      <c r="B1008" s="124"/>
      <c r="C1008" s="125" t="s">
        <v>713</v>
      </c>
      <c r="D1008" s="119">
        <v>43146</v>
      </c>
      <c r="E1008" s="120" t="s">
        <v>2979</v>
      </c>
      <c r="F1008" s="120" t="s">
        <v>6</v>
      </c>
      <c r="G1008" s="120">
        <v>941659</v>
      </c>
      <c r="H1008" s="124"/>
      <c r="I1008" s="128" t="s">
        <v>3461</v>
      </c>
      <c r="J1008" s="124"/>
      <c r="K1008" s="124"/>
      <c r="L1008" s="124"/>
      <c r="M1008" s="124"/>
      <c r="N1008" s="207">
        <v>0</v>
      </c>
      <c r="O1008" s="207">
        <v>8753.1200000000008</v>
      </c>
      <c r="P1008" s="124" t="s">
        <v>1312</v>
      </c>
    </row>
    <row r="1009" spans="1:16" ht="51" hidden="1">
      <c r="A1009" s="256" t="s">
        <v>619</v>
      </c>
      <c r="B1009" s="124"/>
      <c r="C1009" s="125" t="s">
        <v>713</v>
      </c>
      <c r="D1009" s="119">
        <v>43146</v>
      </c>
      <c r="E1009" s="120" t="s">
        <v>2980</v>
      </c>
      <c r="F1009" s="120" t="s">
        <v>6</v>
      </c>
      <c r="G1009" s="120">
        <v>941662</v>
      </c>
      <c r="H1009" s="124"/>
      <c r="I1009" s="128" t="s">
        <v>3462</v>
      </c>
      <c r="J1009" s="124"/>
      <c r="K1009" s="124"/>
      <c r="L1009" s="124"/>
      <c r="M1009" s="124"/>
      <c r="N1009" s="207">
        <v>0</v>
      </c>
      <c r="O1009" s="207">
        <v>540.9</v>
      </c>
      <c r="P1009" s="124" t="s">
        <v>1312</v>
      </c>
    </row>
    <row r="1010" spans="1:16" ht="76.5" hidden="1">
      <c r="A1010" s="256">
        <v>597</v>
      </c>
      <c r="B1010" s="124"/>
      <c r="C1010" s="125" t="s">
        <v>3387</v>
      </c>
      <c r="D1010" s="119">
        <v>43146</v>
      </c>
      <c r="E1010" s="120" t="s">
        <v>2981</v>
      </c>
      <c r="F1010" s="120" t="s">
        <v>1255</v>
      </c>
      <c r="G1010" s="120">
        <v>913620</v>
      </c>
      <c r="H1010" s="124"/>
      <c r="I1010" s="128" t="s">
        <v>3463</v>
      </c>
      <c r="J1010" s="124"/>
      <c r="K1010" s="124"/>
      <c r="L1010" s="124"/>
      <c r="M1010" s="124"/>
      <c r="N1010" s="207">
        <v>0</v>
      </c>
      <c r="O1010" s="207">
        <v>29698.34</v>
      </c>
      <c r="P1010" s="124" t="s">
        <v>1312</v>
      </c>
    </row>
    <row r="1011" spans="1:16" ht="76.5" hidden="1">
      <c r="A1011" s="256">
        <v>513</v>
      </c>
      <c r="B1011" s="124"/>
      <c r="C1011" s="125" t="s">
        <v>201</v>
      </c>
      <c r="D1011" s="119">
        <v>43146</v>
      </c>
      <c r="E1011" s="120" t="s">
        <v>2982</v>
      </c>
      <c r="F1011" s="120" t="s">
        <v>1313</v>
      </c>
      <c r="G1011" s="120">
        <v>16643777</v>
      </c>
      <c r="H1011" s="124"/>
      <c r="I1011" s="128" t="s">
        <v>3464</v>
      </c>
      <c r="J1011" s="124"/>
      <c r="K1011" s="124"/>
      <c r="L1011" s="124"/>
      <c r="M1011" s="124"/>
      <c r="N1011" s="207">
        <v>20880</v>
      </c>
      <c r="O1011" s="207">
        <v>0</v>
      </c>
      <c r="P1011" s="124" t="s">
        <v>1312</v>
      </c>
    </row>
    <row r="1012" spans="1:16" ht="76.5" hidden="1">
      <c r="A1012" s="256">
        <v>513</v>
      </c>
      <c r="B1012" s="124"/>
      <c r="C1012" s="125" t="s">
        <v>201</v>
      </c>
      <c r="D1012" s="119">
        <v>43146</v>
      </c>
      <c r="E1012" s="120" t="s">
        <v>2983</v>
      </c>
      <c r="F1012" s="120" t="s">
        <v>1313</v>
      </c>
      <c r="G1012" s="120">
        <v>16644888</v>
      </c>
      <c r="H1012" s="124"/>
      <c r="I1012" s="128" t="s">
        <v>3465</v>
      </c>
      <c r="J1012" s="124"/>
      <c r="K1012" s="124"/>
      <c r="L1012" s="124"/>
      <c r="M1012" s="124"/>
      <c r="N1012" s="207">
        <v>3060450.77</v>
      </c>
      <c r="O1012" s="207">
        <v>0</v>
      </c>
      <c r="P1012" s="124" t="s">
        <v>1312</v>
      </c>
    </row>
    <row r="1013" spans="1:16" ht="89.25" hidden="1">
      <c r="A1013" s="256">
        <v>597</v>
      </c>
      <c r="B1013" s="124"/>
      <c r="C1013" s="125" t="s">
        <v>3387</v>
      </c>
      <c r="D1013" s="119">
        <v>43146</v>
      </c>
      <c r="E1013" s="120" t="s">
        <v>2984</v>
      </c>
      <c r="F1013" s="120" t="s">
        <v>11</v>
      </c>
      <c r="G1013" s="120">
        <v>913620</v>
      </c>
      <c r="H1013" s="124"/>
      <c r="I1013" s="128" t="s">
        <v>3466</v>
      </c>
      <c r="J1013" s="124"/>
      <c r="K1013" s="124"/>
      <c r="L1013" s="124"/>
      <c r="M1013" s="124"/>
      <c r="N1013" s="207">
        <v>50</v>
      </c>
      <c r="O1013" s="207">
        <v>0</v>
      </c>
      <c r="P1013" s="124" t="s">
        <v>1312</v>
      </c>
    </row>
    <row r="1014" spans="1:16" ht="89.25" hidden="1">
      <c r="A1014" s="256">
        <v>20</v>
      </c>
      <c r="B1014" s="124"/>
      <c r="C1014" s="125" t="s">
        <v>693</v>
      </c>
      <c r="D1014" s="119">
        <v>43146</v>
      </c>
      <c r="E1014" s="120" t="s">
        <v>2985</v>
      </c>
      <c r="F1014" s="120" t="s">
        <v>11</v>
      </c>
      <c r="G1014" s="120">
        <v>913651</v>
      </c>
      <c r="H1014" s="124"/>
      <c r="I1014" s="128" t="s">
        <v>3467</v>
      </c>
      <c r="J1014" s="124"/>
      <c r="K1014" s="124"/>
      <c r="L1014" s="124"/>
      <c r="M1014" s="124"/>
      <c r="N1014" s="207">
        <v>859.14</v>
      </c>
      <c r="O1014" s="207">
        <v>0</v>
      </c>
      <c r="P1014" s="124" t="s">
        <v>1312</v>
      </c>
    </row>
    <row r="1015" spans="1:16" ht="63.75">
      <c r="A1015" s="256">
        <v>597</v>
      </c>
      <c r="B1015" s="124"/>
      <c r="C1015" s="125" t="s">
        <v>3387</v>
      </c>
      <c r="D1015" s="119">
        <v>43146</v>
      </c>
      <c r="E1015" s="120" t="s">
        <v>3274</v>
      </c>
      <c r="F1015" s="120" t="s">
        <v>3</v>
      </c>
      <c r="G1015" s="120">
        <v>1596987</v>
      </c>
      <c r="H1015" s="124"/>
      <c r="I1015" s="128" t="s">
        <v>3634</v>
      </c>
      <c r="J1015" s="124"/>
      <c r="K1015" s="124"/>
      <c r="L1015" s="124"/>
      <c r="M1015" s="124"/>
      <c r="N1015" s="207">
        <v>0</v>
      </c>
      <c r="O1015" s="207">
        <v>2290.5</v>
      </c>
      <c r="P1015" s="124" t="s">
        <v>1312</v>
      </c>
    </row>
    <row r="1016" spans="1:16" ht="51">
      <c r="A1016" s="256" t="s">
        <v>619</v>
      </c>
      <c r="B1016" s="124"/>
      <c r="C1016" s="125" t="s">
        <v>713</v>
      </c>
      <c r="D1016" s="119">
        <v>43146</v>
      </c>
      <c r="E1016" s="120" t="s">
        <v>3275</v>
      </c>
      <c r="F1016" s="120" t="s">
        <v>3</v>
      </c>
      <c r="G1016" s="120">
        <v>1597014</v>
      </c>
      <c r="H1016" s="124"/>
      <c r="I1016" s="128" t="s">
        <v>3635</v>
      </c>
      <c r="J1016" s="124"/>
      <c r="K1016" s="124"/>
      <c r="L1016" s="124"/>
      <c r="M1016" s="124"/>
      <c r="N1016" s="207">
        <v>0</v>
      </c>
      <c r="O1016" s="207">
        <v>4840.3500000000004</v>
      </c>
      <c r="P1016" s="124" t="s">
        <v>1312</v>
      </c>
    </row>
    <row r="1017" spans="1:16" ht="51">
      <c r="A1017" s="256" t="s">
        <v>626</v>
      </c>
      <c r="B1017" s="124"/>
      <c r="C1017" s="125" t="s">
        <v>1234</v>
      </c>
      <c r="D1017" s="119">
        <v>43146</v>
      </c>
      <c r="E1017" s="120" t="s">
        <v>3276</v>
      </c>
      <c r="F1017" s="120" t="s">
        <v>3</v>
      </c>
      <c r="G1017" s="120">
        <v>1597107</v>
      </c>
      <c r="H1017" s="124"/>
      <c r="I1017" s="128" t="s">
        <v>3636</v>
      </c>
      <c r="J1017" s="124"/>
      <c r="K1017" s="124"/>
      <c r="L1017" s="124"/>
      <c r="M1017" s="124"/>
      <c r="N1017" s="207">
        <v>0</v>
      </c>
      <c r="O1017" s="207">
        <v>190424.59</v>
      </c>
      <c r="P1017" s="124" t="s">
        <v>1312</v>
      </c>
    </row>
    <row r="1018" spans="1:16" ht="51">
      <c r="A1018" s="256">
        <v>130</v>
      </c>
      <c r="B1018" s="124"/>
      <c r="C1018" s="125" t="s">
        <v>727</v>
      </c>
      <c r="D1018" s="119">
        <v>43146</v>
      </c>
      <c r="E1018" s="120" t="s">
        <v>3277</v>
      </c>
      <c r="F1018" s="120" t="s">
        <v>3</v>
      </c>
      <c r="G1018" s="120">
        <v>1596983</v>
      </c>
      <c r="H1018" s="124"/>
      <c r="I1018" s="128" t="s">
        <v>3637</v>
      </c>
      <c r="J1018" s="124"/>
      <c r="K1018" s="124"/>
      <c r="L1018" s="124"/>
      <c r="M1018" s="124"/>
      <c r="N1018" s="207">
        <v>0</v>
      </c>
      <c r="O1018" s="207">
        <v>34</v>
      </c>
      <c r="P1018" s="124" t="s">
        <v>1312</v>
      </c>
    </row>
    <row r="1019" spans="1:16" ht="51">
      <c r="A1019" s="256" t="s">
        <v>619</v>
      </c>
      <c r="B1019" s="124"/>
      <c r="C1019" s="125" t="s">
        <v>713</v>
      </c>
      <c r="D1019" s="119">
        <v>43146</v>
      </c>
      <c r="E1019" s="120" t="s">
        <v>3278</v>
      </c>
      <c r="F1019" s="120" t="s">
        <v>3</v>
      </c>
      <c r="G1019" s="120">
        <v>1597001</v>
      </c>
      <c r="H1019" s="124"/>
      <c r="I1019" s="128" t="s">
        <v>3638</v>
      </c>
      <c r="J1019" s="124"/>
      <c r="K1019" s="124"/>
      <c r="L1019" s="124"/>
      <c r="M1019" s="124"/>
      <c r="N1019" s="207">
        <v>0</v>
      </c>
      <c r="O1019" s="207">
        <v>3611.89</v>
      </c>
      <c r="P1019" s="124" t="s">
        <v>1312</v>
      </c>
    </row>
    <row r="1020" spans="1:16" ht="51">
      <c r="A1020" s="256" t="s">
        <v>619</v>
      </c>
      <c r="B1020" s="124"/>
      <c r="C1020" s="125" t="s">
        <v>713</v>
      </c>
      <c r="D1020" s="119">
        <v>43146</v>
      </c>
      <c r="E1020" s="120" t="s">
        <v>3279</v>
      </c>
      <c r="F1020" s="120" t="s">
        <v>3</v>
      </c>
      <c r="G1020" s="120">
        <v>1597095</v>
      </c>
      <c r="H1020" s="124"/>
      <c r="I1020" s="128" t="s">
        <v>3639</v>
      </c>
      <c r="J1020" s="124"/>
      <c r="K1020" s="124"/>
      <c r="L1020" s="124"/>
      <c r="M1020" s="124"/>
      <c r="N1020" s="207">
        <v>0</v>
      </c>
      <c r="O1020" s="207">
        <v>686.35</v>
      </c>
      <c r="P1020" s="124" t="s">
        <v>1312</v>
      </c>
    </row>
    <row r="1021" spans="1:16" ht="51">
      <c r="A1021" s="256">
        <v>35</v>
      </c>
      <c r="B1021" s="124"/>
      <c r="C1021" s="125" t="s">
        <v>696</v>
      </c>
      <c r="D1021" s="119">
        <v>43146</v>
      </c>
      <c r="E1021" s="120" t="s">
        <v>3280</v>
      </c>
      <c r="F1021" s="120" t="s">
        <v>3</v>
      </c>
      <c r="G1021" s="120">
        <v>1597129</v>
      </c>
      <c r="H1021" s="124"/>
      <c r="I1021" s="128" t="s">
        <v>3640</v>
      </c>
      <c r="J1021" s="124"/>
      <c r="K1021" s="124"/>
      <c r="L1021" s="124"/>
      <c r="M1021" s="124"/>
      <c r="N1021" s="207">
        <v>0</v>
      </c>
      <c r="O1021" s="207">
        <v>170</v>
      </c>
      <c r="P1021" s="124" t="s">
        <v>1312</v>
      </c>
    </row>
    <row r="1022" spans="1:16" ht="51">
      <c r="A1022" s="256" t="s">
        <v>619</v>
      </c>
      <c r="B1022" s="124"/>
      <c r="C1022" s="125" t="s">
        <v>713</v>
      </c>
      <c r="D1022" s="119">
        <v>43146</v>
      </c>
      <c r="E1022" s="120" t="s">
        <v>3281</v>
      </c>
      <c r="F1022" s="120" t="s">
        <v>3</v>
      </c>
      <c r="G1022" s="120">
        <v>1597198</v>
      </c>
      <c r="H1022" s="124"/>
      <c r="I1022" s="128" t="s">
        <v>3641</v>
      </c>
      <c r="J1022" s="124"/>
      <c r="K1022" s="124"/>
      <c r="L1022" s="124"/>
      <c r="M1022" s="124"/>
      <c r="N1022" s="207">
        <v>0</v>
      </c>
      <c r="O1022" s="207">
        <v>2000</v>
      </c>
      <c r="P1022" s="124" t="s">
        <v>1312</v>
      </c>
    </row>
    <row r="1023" spans="1:16" ht="63.75">
      <c r="A1023" s="256" t="s">
        <v>619</v>
      </c>
      <c r="B1023" s="124"/>
      <c r="C1023" s="125" t="s">
        <v>713</v>
      </c>
      <c r="D1023" s="119">
        <v>43146</v>
      </c>
      <c r="E1023" s="120" t="s">
        <v>3282</v>
      </c>
      <c r="F1023" s="120" t="s">
        <v>3</v>
      </c>
      <c r="G1023" s="120">
        <v>1597220</v>
      </c>
      <c r="H1023" s="124"/>
      <c r="I1023" s="128" t="s">
        <v>3642</v>
      </c>
      <c r="J1023" s="124"/>
      <c r="K1023" s="124"/>
      <c r="L1023" s="124"/>
      <c r="M1023" s="124"/>
      <c r="N1023" s="207">
        <v>0</v>
      </c>
      <c r="O1023" s="207">
        <v>371</v>
      </c>
      <c r="P1023" s="124" t="s">
        <v>1312</v>
      </c>
    </row>
    <row r="1024" spans="1:16" ht="51">
      <c r="A1024" s="256" t="s">
        <v>619</v>
      </c>
      <c r="B1024" s="124"/>
      <c r="C1024" s="125" t="s">
        <v>713</v>
      </c>
      <c r="D1024" s="119">
        <v>43146</v>
      </c>
      <c r="E1024" s="120" t="s">
        <v>3283</v>
      </c>
      <c r="F1024" s="120" t="s">
        <v>3</v>
      </c>
      <c r="G1024" s="120">
        <v>1597265</v>
      </c>
      <c r="H1024" s="124"/>
      <c r="I1024" s="128" t="s">
        <v>3643</v>
      </c>
      <c r="J1024" s="124"/>
      <c r="K1024" s="124"/>
      <c r="L1024" s="124"/>
      <c r="M1024" s="124"/>
      <c r="N1024" s="207">
        <v>0</v>
      </c>
      <c r="O1024" s="207">
        <v>470</v>
      </c>
      <c r="P1024" s="124" t="s">
        <v>1312</v>
      </c>
    </row>
    <row r="1025" spans="1:16" ht="51">
      <c r="A1025" s="256" t="s">
        <v>619</v>
      </c>
      <c r="B1025" s="124"/>
      <c r="C1025" s="125" t="s">
        <v>713</v>
      </c>
      <c r="D1025" s="119">
        <v>43146</v>
      </c>
      <c r="E1025" s="120" t="s">
        <v>3284</v>
      </c>
      <c r="F1025" s="120" t="s">
        <v>3</v>
      </c>
      <c r="G1025" s="120">
        <v>1597268</v>
      </c>
      <c r="H1025" s="124"/>
      <c r="I1025" s="128" t="s">
        <v>3644</v>
      </c>
      <c r="J1025" s="124"/>
      <c r="K1025" s="124"/>
      <c r="L1025" s="124"/>
      <c r="M1025" s="124"/>
      <c r="N1025" s="207">
        <v>0</v>
      </c>
      <c r="O1025" s="207">
        <v>4200</v>
      </c>
      <c r="P1025" s="124" t="s">
        <v>1312</v>
      </c>
    </row>
    <row r="1026" spans="1:16" ht="51" hidden="1">
      <c r="A1026" s="256" t="s">
        <v>619</v>
      </c>
      <c r="B1026" s="124"/>
      <c r="C1026" s="125" t="s">
        <v>713</v>
      </c>
      <c r="D1026" s="119">
        <v>43147</v>
      </c>
      <c r="E1026" s="120" t="s">
        <v>2986</v>
      </c>
      <c r="F1026" s="120" t="s">
        <v>6</v>
      </c>
      <c r="G1026" s="120">
        <v>665196</v>
      </c>
      <c r="H1026" s="124"/>
      <c r="I1026" s="128" t="s">
        <v>3468</v>
      </c>
      <c r="J1026" s="124"/>
      <c r="K1026" s="124"/>
      <c r="L1026" s="124"/>
      <c r="M1026" s="124"/>
      <c r="N1026" s="207">
        <v>0</v>
      </c>
      <c r="O1026" s="207">
        <v>62544.27</v>
      </c>
      <c r="P1026" s="124" t="s">
        <v>1312</v>
      </c>
    </row>
    <row r="1027" spans="1:16" ht="63.75" hidden="1">
      <c r="A1027" s="256" t="s">
        <v>619</v>
      </c>
      <c r="B1027" s="124"/>
      <c r="C1027" s="125" t="s">
        <v>713</v>
      </c>
      <c r="D1027" s="119">
        <v>43147</v>
      </c>
      <c r="E1027" s="120" t="s">
        <v>2987</v>
      </c>
      <c r="F1027" s="120" t="s">
        <v>6</v>
      </c>
      <c r="G1027" s="120">
        <v>665835</v>
      </c>
      <c r="H1027" s="124"/>
      <c r="I1027" s="128" t="s">
        <v>3469</v>
      </c>
      <c r="J1027" s="124"/>
      <c r="K1027" s="124"/>
      <c r="L1027" s="124"/>
      <c r="M1027" s="124"/>
      <c r="N1027" s="207">
        <v>0</v>
      </c>
      <c r="O1027" s="207">
        <v>5050.33</v>
      </c>
      <c r="P1027" s="124" t="s">
        <v>1312</v>
      </c>
    </row>
    <row r="1028" spans="1:16" ht="51" hidden="1">
      <c r="A1028" s="256" t="s">
        <v>619</v>
      </c>
      <c r="B1028" s="124"/>
      <c r="C1028" s="125" t="s">
        <v>713</v>
      </c>
      <c r="D1028" s="119">
        <v>43147</v>
      </c>
      <c r="E1028" s="120" t="s">
        <v>2988</v>
      </c>
      <c r="F1028" s="120" t="s">
        <v>6</v>
      </c>
      <c r="G1028" s="120">
        <v>942156</v>
      </c>
      <c r="H1028" s="124"/>
      <c r="I1028" s="128" t="s">
        <v>3471</v>
      </c>
      <c r="J1028" s="124"/>
      <c r="K1028" s="124"/>
      <c r="L1028" s="124"/>
      <c r="M1028" s="124"/>
      <c r="N1028" s="207">
        <v>0</v>
      </c>
      <c r="O1028" s="207">
        <v>21160.17</v>
      </c>
      <c r="P1028" s="124" t="s">
        <v>1312</v>
      </c>
    </row>
    <row r="1029" spans="1:16" ht="51" hidden="1">
      <c r="A1029" s="256">
        <v>132</v>
      </c>
      <c r="B1029" s="124"/>
      <c r="C1029" s="125" t="s">
        <v>728</v>
      </c>
      <c r="D1029" s="119">
        <v>43147</v>
      </c>
      <c r="E1029" s="120" t="s">
        <v>2989</v>
      </c>
      <c r="F1029" s="120" t="s">
        <v>11</v>
      </c>
      <c r="G1029" s="120">
        <v>913733</v>
      </c>
      <c r="H1029" s="124"/>
      <c r="I1029" s="128" t="s">
        <v>3472</v>
      </c>
      <c r="J1029" s="124"/>
      <c r="K1029" s="124"/>
      <c r="L1029" s="124"/>
      <c r="M1029" s="124"/>
      <c r="N1029" s="207">
        <v>257.18</v>
      </c>
      <c r="O1029" s="207">
        <v>0</v>
      </c>
      <c r="P1029" s="124" t="s">
        <v>1312</v>
      </c>
    </row>
    <row r="1030" spans="1:16" ht="63.75" hidden="1">
      <c r="A1030" s="256" t="s">
        <v>619</v>
      </c>
      <c r="B1030" s="124"/>
      <c r="C1030" s="125" t="s">
        <v>713</v>
      </c>
      <c r="D1030" s="119">
        <v>43147</v>
      </c>
      <c r="E1030" s="120" t="s">
        <v>2990</v>
      </c>
      <c r="F1030" s="120" t="s">
        <v>11</v>
      </c>
      <c r="G1030" s="120">
        <v>913737</v>
      </c>
      <c r="H1030" s="124"/>
      <c r="I1030" s="128" t="s">
        <v>3473</v>
      </c>
      <c r="J1030" s="124"/>
      <c r="K1030" s="124"/>
      <c r="L1030" s="124"/>
      <c r="M1030" s="124"/>
      <c r="N1030" s="207">
        <v>50</v>
      </c>
      <c r="O1030" s="207">
        <v>0</v>
      </c>
      <c r="P1030" s="124" t="s">
        <v>1312</v>
      </c>
    </row>
    <row r="1031" spans="1:16" ht="76.5" hidden="1">
      <c r="A1031" s="256">
        <v>513</v>
      </c>
      <c r="B1031" s="124"/>
      <c r="C1031" s="125" t="s">
        <v>201</v>
      </c>
      <c r="D1031" s="119">
        <v>43147</v>
      </c>
      <c r="E1031" s="120" t="s">
        <v>2991</v>
      </c>
      <c r="F1031" s="120" t="s">
        <v>1313</v>
      </c>
      <c r="G1031" s="120">
        <v>16612991</v>
      </c>
      <c r="H1031" s="124"/>
      <c r="I1031" s="128" t="s">
        <v>3474</v>
      </c>
      <c r="J1031" s="124"/>
      <c r="K1031" s="124"/>
      <c r="L1031" s="124"/>
      <c r="M1031" s="124"/>
      <c r="N1031" s="207">
        <v>502551.48</v>
      </c>
      <c r="O1031" s="207">
        <v>0</v>
      </c>
      <c r="P1031" s="124" t="s">
        <v>1312</v>
      </c>
    </row>
    <row r="1032" spans="1:16" ht="76.5" hidden="1">
      <c r="A1032" s="256">
        <v>513</v>
      </c>
      <c r="B1032" s="124"/>
      <c r="C1032" s="125" t="s">
        <v>201</v>
      </c>
      <c r="D1032" s="119">
        <v>43147</v>
      </c>
      <c r="E1032" s="120" t="s">
        <v>2992</v>
      </c>
      <c r="F1032" s="120" t="s">
        <v>1313</v>
      </c>
      <c r="G1032" s="120">
        <v>16613008</v>
      </c>
      <c r="H1032" s="124"/>
      <c r="I1032" s="128" t="s">
        <v>3475</v>
      </c>
      <c r="J1032" s="124"/>
      <c r="K1032" s="124"/>
      <c r="L1032" s="124"/>
      <c r="M1032" s="124"/>
      <c r="N1032" s="207">
        <v>122350</v>
      </c>
      <c r="O1032" s="207">
        <v>0</v>
      </c>
      <c r="P1032" s="124" t="s">
        <v>1312</v>
      </c>
    </row>
    <row r="1033" spans="1:16" ht="76.5" hidden="1">
      <c r="A1033" s="256">
        <v>513</v>
      </c>
      <c r="B1033" s="124"/>
      <c r="C1033" s="125" t="s">
        <v>201</v>
      </c>
      <c r="D1033" s="119">
        <v>43147</v>
      </c>
      <c r="E1033" s="120" t="s">
        <v>2993</v>
      </c>
      <c r="F1033" s="120" t="s">
        <v>1313</v>
      </c>
      <c r="G1033" s="120">
        <v>16613025</v>
      </c>
      <c r="H1033" s="124"/>
      <c r="I1033" s="128" t="s">
        <v>3476</v>
      </c>
      <c r="J1033" s="124"/>
      <c r="K1033" s="124"/>
      <c r="L1033" s="124"/>
      <c r="M1033" s="124"/>
      <c r="N1033" s="207">
        <v>71020.600000000006</v>
      </c>
      <c r="O1033" s="207">
        <v>0</v>
      </c>
      <c r="P1033" s="124" t="s">
        <v>1312</v>
      </c>
    </row>
    <row r="1034" spans="1:16" ht="76.5" hidden="1">
      <c r="A1034" s="256">
        <v>513</v>
      </c>
      <c r="B1034" s="124"/>
      <c r="C1034" s="125" t="s">
        <v>201</v>
      </c>
      <c r="D1034" s="119">
        <v>43147</v>
      </c>
      <c r="E1034" s="120" t="s">
        <v>2994</v>
      </c>
      <c r="F1034" s="120" t="s">
        <v>1313</v>
      </c>
      <c r="G1034" s="120">
        <v>16613024</v>
      </c>
      <c r="H1034" s="124"/>
      <c r="I1034" s="128" t="s">
        <v>3477</v>
      </c>
      <c r="J1034" s="124"/>
      <c r="K1034" s="124"/>
      <c r="L1034" s="124"/>
      <c r="M1034" s="124"/>
      <c r="N1034" s="207">
        <v>214065.56</v>
      </c>
      <c r="O1034" s="207">
        <v>0</v>
      </c>
      <c r="P1034" s="124" t="s">
        <v>1312</v>
      </c>
    </row>
    <row r="1035" spans="1:16" ht="76.5" hidden="1">
      <c r="A1035" s="256">
        <v>513</v>
      </c>
      <c r="B1035" s="124"/>
      <c r="C1035" s="125" t="s">
        <v>201</v>
      </c>
      <c r="D1035" s="119">
        <v>43147</v>
      </c>
      <c r="E1035" s="120" t="s">
        <v>2995</v>
      </c>
      <c r="F1035" s="120" t="s">
        <v>1313</v>
      </c>
      <c r="G1035" s="120">
        <v>16613368</v>
      </c>
      <c r="H1035" s="124"/>
      <c r="I1035" s="128" t="s">
        <v>3478</v>
      </c>
      <c r="J1035" s="124"/>
      <c r="K1035" s="124"/>
      <c r="L1035" s="124"/>
      <c r="M1035" s="124"/>
      <c r="N1035" s="207">
        <v>42551.23</v>
      </c>
      <c r="O1035" s="207">
        <v>0</v>
      </c>
      <c r="P1035" s="124" t="s">
        <v>1312</v>
      </c>
    </row>
    <row r="1036" spans="1:16" ht="76.5" hidden="1">
      <c r="A1036" s="256">
        <v>513</v>
      </c>
      <c r="B1036" s="124"/>
      <c r="C1036" s="125" t="s">
        <v>201</v>
      </c>
      <c r="D1036" s="119">
        <v>43147</v>
      </c>
      <c r="E1036" s="120" t="s">
        <v>2996</v>
      </c>
      <c r="F1036" s="120" t="s">
        <v>1313</v>
      </c>
      <c r="G1036" s="120">
        <v>16613429</v>
      </c>
      <c r="H1036" s="124"/>
      <c r="I1036" s="128" t="s">
        <v>3479</v>
      </c>
      <c r="J1036" s="124"/>
      <c r="K1036" s="124"/>
      <c r="L1036" s="124"/>
      <c r="M1036" s="124"/>
      <c r="N1036" s="207">
        <v>204793.3</v>
      </c>
      <c r="O1036" s="207">
        <v>0</v>
      </c>
      <c r="P1036" s="124" t="s">
        <v>1312</v>
      </c>
    </row>
    <row r="1037" spans="1:16" ht="76.5" hidden="1">
      <c r="A1037" s="256">
        <v>513</v>
      </c>
      <c r="B1037" s="124"/>
      <c r="C1037" s="125" t="s">
        <v>201</v>
      </c>
      <c r="D1037" s="119">
        <v>43147</v>
      </c>
      <c r="E1037" s="120" t="s">
        <v>2997</v>
      </c>
      <c r="F1037" s="120" t="s">
        <v>1313</v>
      </c>
      <c r="G1037" s="120">
        <v>16613586</v>
      </c>
      <c r="H1037" s="124"/>
      <c r="I1037" s="128" t="s">
        <v>3480</v>
      </c>
      <c r="J1037" s="124"/>
      <c r="K1037" s="124"/>
      <c r="L1037" s="124"/>
      <c r="M1037" s="124"/>
      <c r="N1037" s="207">
        <v>232360</v>
      </c>
      <c r="O1037" s="207">
        <v>0</v>
      </c>
      <c r="P1037" s="124" t="s">
        <v>1312</v>
      </c>
    </row>
    <row r="1038" spans="1:16" ht="76.5" hidden="1">
      <c r="A1038" s="256">
        <v>513</v>
      </c>
      <c r="B1038" s="124"/>
      <c r="C1038" s="125" t="s">
        <v>201</v>
      </c>
      <c r="D1038" s="119">
        <v>43147</v>
      </c>
      <c r="E1038" s="120" t="s">
        <v>2998</v>
      </c>
      <c r="F1038" s="120" t="s">
        <v>1313</v>
      </c>
      <c r="G1038" s="120">
        <v>16613596</v>
      </c>
      <c r="H1038" s="124"/>
      <c r="I1038" s="128" t="s">
        <v>3481</v>
      </c>
      <c r="J1038" s="124"/>
      <c r="K1038" s="124"/>
      <c r="L1038" s="124"/>
      <c r="M1038" s="124"/>
      <c r="N1038" s="207">
        <v>35119.26</v>
      </c>
      <c r="O1038" s="207">
        <v>0</v>
      </c>
      <c r="P1038" s="124" t="s">
        <v>1312</v>
      </c>
    </row>
    <row r="1039" spans="1:16" ht="76.5" hidden="1">
      <c r="A1039" s="256">
        <v>513</v>
      </c>
      <c r="B1039" s="124"/>
      <c r="C1039" s="125" t="s">
        <v>201</v>
      </c>
      <c r="D1039" s="119">
        <v>43147</v>
      </c>
      <c r="E1039" s="120" t="s">
        <v>2999</v>
      </c>
      <c r="F1039" s="120" t="s">
        <v>1313</v>
      </c>
      <c r="G1039" s="120">
        <v>16613696</v>
      </c>
      <c r="H1039" s="124"/>
      <c r="I1039" s="128" t="s">
        <v>3482</v>
      </c>
      <c r="J1039" s="124"/>
      <c r="K1039" s="124"/>
      <c r="L1039" s="124"/>
      <c r="M1039" s="124"/>
      <c r="N1039" s="207">
        <v>1140</v>
      </c>
      <c r="O1039" s="207">
        <v>0</v>
      </c>
      <c r="P1039" s="124" t="s">
        <v>1312</v>
      </c>
    </row>
    <row r="1040" spans="1:16" ht="76.5" hidden="1">
      <c r="A1040" s="256">
        <v>513</v>
      </c>
      <c r="B1040" s="124"/>
      <c r="C1040" s="125" t="s">
        <v>201</v>
      </c>
      <c r="D1040" s="119">
        <v>43147</v>
      </c>
      <c r="E1040" s="120" t="s">
        <v>3000</v>
      </c>
      <c r="F1040" s="120" t="s">
        <v>1313</v>
      </c>
      <c r="G1040" s="120">
        <v>16613726</v>
      </c>
      <c r="H1040" s="124"/>
      <c r="I1040" s="128" t="s">
        <v>3483</v>
      </c>
      <c r="J1040" s="124"/>
      <c r="K1040" s="124"/>
      <c r="L1040" s="124"/>
      <c r="M1040" s="124"/>
      <c r="N1040" s="207">
        <v>385940.8</v>
      </c>
      <c r="O1040" s="207">
        <v>0</v>
      </c>
      <c r="P1040" s="124" t="s">
        <v>1312</v>
      </c>
    </row>
    <row r="1041" spans="1:16" ht="76.5" hidden="1">
      <c r="A1041" s="256">
        <v>513</v>
      </c>
      <c r="B1041" s="124"/>
      <c r="C1041" s="125" t="s">
        <v>201</v>
      </c>
      <c r="D1041" s="119">
        <v>43147</v>
      </c>
      <c r="E1041" s="120" t="s">
        <v>3001</v>
      </c>
      <c r="F1041" s="120" t="s">
        <v>1313</v>
      </c>
      <c r="G1041" s="120">
        <v>16613737</v>
      </c>
      <c r="H1041" s="124"/>
      <c r="I1041" s="128" t="s">
        <v>3484</v>
      </c>
      <c r="J1041" s="124"/>
      <c r="K1041" s="124"/>
      <c r="L1041" s="124"/>
      <c r="M1041" s="124"/>
      <c r="N1041" s="207">
        <v>37075.5</v>
      </c>
      <c r="O1041" s="207">
        <v>0</v>
      </c>
      <c r="P1041" s="124" t="s">
        <v>1312</v>
      </c>
    </row>
    <row r="1042" spans="1:16" ht="76.5" hidden="1">
      <c r="A1042" s="256">
        <v>513</v>
      </c>
      <c r="B1042" s="124"/>
      <c r="C1042" s="125" t="s">
        <v>201</v>
      </c>
      <c r="D1042" s="119">
        <v>43147</v>
      </c>
      <c r="E1042" s="120" t="s">
        <v>3002</v>
      </c>
      <c r="F1042" s="120" t="s">
        <v>1313</v>
      </c>
      <c r="G1042" s="120">
        <v>16659515</v>
      </c>
      <c r="H1042" s="124"/>
      <c r="I1042" s="128" t="s">
        <v>3485</v>
      </c>
      <c r="J1042" s="124"/>
      <c r="K1042" s="124"/>
      <c r="L1042" s="124"/>
      <c r="M1042" s="124"/>
      <c r="N1042" s="207">
        <v>1169.46</v>
      </c>
      <c r="O1042" s="207">
        <v>0</v>
      </c>
      <c r="P1042" s="124" t="s">
        <v>1312</v>
      </c>
    </row>
    <row r="1043" spans="1:16" ht="76.5" hidden="1">
      <c r="A1043" s="256">
        <v>513</v>
      </c>
      <c r="B1043" s="124"/>
      <c r="C1043" s="125" t="s">
        <v>201</v>
      </c>
      <c r="D1043" s="119">
        <v>43147</v>
      </c>
      <c r="E1043" s="120" t="s">
        <v>3003</v>
      </c>
      <c r="F1043" s="120" t="s">
        <v>1313</v>
      </c>
      <c r="G1043" s="120">
        <v>16613753</v>
      </c>
      <c r="H1043" s="124"/>
      <c r="I1043" s="128" t="s">
        <v>3486</v>
      </c>
      <c r="J1043" s="124"/>
      <c r="K1043" s="124"/>
      <c r="L1043" s="124"/>
      <c r="M1043" s="124"/>
      <c r="N1043" s="207">
        <v>2962.63</v>
      </c>
      <c r="O1043" s="207">
        <v>0</v>
      </c>
      <c r="P1043" s="124" t="s">
        <v>1312</v>
      </c>
    </row>
    <row r="1044" spans="1:16" ht="51">
      <c r="A1044" s="256" t="s">
        <v>619</v>
      </c>
      <c r="B1044" s="124"/>
      <c r="C1044" s="125" t="s">
        <v>713</v>
      </c>
      <c r="D1044" s="119">
        <v>43147</v>
      </c>
      <c r="E1044" s="120" t="s">
        <v>3285</v>
      </c>
      <c r="F1044" s="120" t="s">
        <v>3</v>
      </c>
      <c r="G1044" s="120">
        <v>1597486</v>
      </c>
      <c r="H1044" s="124"/>
      <c r="I1044" s="128" t="s">
        <v>3645</v>
      </c>
      <c r="J1044" s="124"/>
      <c r="K1044" s="124"/>
      <c r="L1044" s="124"/>
      <c r="M1044" s="124"/>
      <c r="N1044" s="207">
        <v>0</v>
      </c>
      <c r="O1044" s="207">
        <v>2186.5700000000002</v>
      </c>
      <c r="P1044" s="124" t="s">
        <v>1312</v>
      </c>
    </row>
    <row r="1045" spans="1:16" ht="51">
      <c r="A1045" s="256" t="s">
        <v>619</v>
      </c>
      <c r="B1045" s="124"/>
      <c r="C1045" s="125" t="s">
        <v>713</v>
      </c>
      <c r="D1045" s="119">
        <v>43147</v>
      </c>
      <c r="E1045" s="120" t="s">
        <v>3286</v>
      </c>
      <c r="F1045" s="120" t="s">
        <v>3</v>
      </c>
      <c r="G1045" s="120">
        <v>1597489</v>
      </c>
      <c r="H1045" s="124"/>
      <c r="I1045" s="128" t="s">
        <v>3646</v>
      </c>
      <c r="J1045" s="124"/>
      <c r="K1045" s="124"/>
      <c r="L1045" s="124"/>
      <c r="M1045" s="124"/>
      <c r="N1045" s="207">
        <v>0</v>
      </c>
      <c r="O1045" s="207">
        <v>2623.24</v>
      </c>
      <c r="P1045" s="124" t="s">
        <v>1312</v>
      </c>
    </row>
    <row r="1046" spans="1:16" ht="51">
      <c r="A1046" s="256" t="s">
        <v>619</v>
      </c>
      <c r="B1046" s="124"/>
      <c r="C1046" s="125" t="s">
        <v>713</v>
      </c>
      <c r="D1046" s="119">
        <v>43147</v>
      </c>
      <c r="E1046" s="120" t="s">
        <v>3287</v>
      </c>
      <c r="F1046" s="120" t="s">
        <v>3</v>
      </c>
      <c r="G1046" s="120">
        <v>1597491</v>
      </c>
      <c r="H1046" s="124"/>
      <c r="I1046" s="128" t="s">
        <v>3647</v>
      </c>
      <c r="J1046" s="124"/>
      <c r="K1046" s="124"/>
      <c r="L1046" s="124"/>
      <c r="M1046" s="124"/>
      <c r="N1046" s="207">
        <v>0</v>
      </c>
      <c r="O1046" s="207">
        <v>5243.24</v>
      </c>
      <c r="P1046" s="124" t="s">
        <v>1312</v>
      </c>
    </row>
    <row r="1047" spans="1:16" ht="63.75">
      <c r="A1047" s="256">
        <v>310</v>
      </c>
      <c r="B1047" s="124"/>
      <c r="C1047" s="125" t="s">
        <v>807</v>
      </c>
      <c r="D1047" s="119">
        <v>43147</v>
      </c>
      <c r="E1047" s="120" t="s">
        <v>3288</v>
      </c>
      <c r="F1047" s="120" t="s">
        <v>3</v>
      </c>
      <c r="G1047" s="120">
        <v>1597532</v>
      </c>
      <c r="H1047" s="124"/>
      <c r="I1047" s="128" t="s">
        <v>3648</v>
      </c>
      <c r="J1047" s="124"/>
      <c r="K1047" s="124"/>
      <c r="L1047" s="124"/>
      <c r="M1047" s="124"/>
      <c r="N1047" s="207">
        <v>0</v>
      </c>
      <c r="O1047" s="207">
        <v>1372.7</v>
      </c>
      <c r="P1047" s="124" t="s">
        <v>1312</v>
      </c>
    </row>
    <row r="1048" spans="1:16" ht="63.75">
      <c r="A1048" s="256">
        <v>310</v>
      </c>
      <c r="B1048" s="124"/>
      <c r="C1048" s="125" t="s">
        <v>807</v>
      </c>
      <c r="D1048" s="119">
        <v>43147</v>
      </c>
      <c r="E1048" s="120" t="s">
        <v>3289</v>
      </c>
      <c r="F1048" s="120" t="s">
        <v>3</v>
      </c>
      <c r="G1048" s="120">
        <v>1597534</v>
      </c>
      <c r="H1048" s="124"/>
      <c r="I1048" s="128" t="s">
        <v>3649</v>
      </c>
      <c r="J1048" s="124"/>
      <c r="K1048" s="124"/>
      <c r="L1048" s="124"/>
      <c r="M1048" s="124"/>
      <c r="N1048" s="207">
        <v>0</v>
      </c>
      <c r="O1048" s="207">
        <v>120</v>
      </c>
      <c r="P1048" s="124" t="s">
        <v>1312</v>
      </c>
    </row>
    <row r="1049" spans="1:16" ht="51">
      <c r="A1049" s="256">
        <v>48</v>
      </c>
      <c r="B1049" s="124"/>
      <c r="C1049" s="125" t="s">
        <v>700</v>
      </c>
      <c r="D1049" s="119">
        <v>43147</v>
      </c>
      <c r="E1049" s="120" t="s">
        <v>3290</v>
      </c>
      <c r="F1049" s="120" t="s">
        <v>3</v>
      </c>
      <c r="G1049" s="120">
        <v>1597561</v>
      </c>
      <c r="H1049" s="124"/>
      <c r="I1049" s="128" t="s">
        <v>3650</v>
      </c>
      <c r="J1049" s="124"/>
      <c r="K1049" s="124"/>
      <c r="L1049" s="124"/>
      <c r="M1049" s="124"/>
      <c r="N1049" s="207">
        <v>0</v>
      </c>
      <c r="O1049" s="207">
        <v>20384</v>
      </c>
      <c r="P1049" s="124" t="s">
        <v>1312</v>
      </c>
    </row>
    <row r="1050" spans="1:16" ht="51">
      <c r="A1050" s="256" t="s">
        <v>619</v>
      </c>
      <c r="B1050" s="124"/>
      <c r="C1050" s="125" t="s">
        <v>713</v>
      </c>
      <c r="D1050" s="119">
        <v>43147</v>
      </c>
      <c r="E1050" s="120" t="s">
        <v>3291</v>
      </c>
      <c r="F1050" s="120" t="s">
        <v>3</v>
      </c>
      <c r="G1050" s="120">
        <v>1597564</v>
      </c>
      <c r="H1050" s="124"/>
      <c r="I1050" s="128" t="s">
        <v>3651</v>
      </c>
      <c r="J1050" s="124"/>
      <c r="K1050" s="124"/>
      <c r="L1050" s="124"/>
      <c r="M1050" s="124"/>
      <c r="N1050" s="207">
        <v>0</v>
      </c>
      <c r="O1050" s="207">
        <v>969</v>
      </c>
      <c r="P1050" s="124" t="s">
        <v>1312</v>
      </c>
    </row>
    <row r="1051" spans="1:16" ht="51">
      <c r="A1051" s="256" t="s">
        <v>619</v>
      </c>
      <c r="B1051" s="124"/>
      <c r="C1051" s="125" t="s">
        <v>713</v>
      </c>
      <c r="D1051" s="119">
        <v>43147</v>
      </c>
      <c r="E1051" s="120" t="s">
        <v>3292</v>
      </c>
      <c r="F1051" s="120" t="s">
        <v>3</v>
      </c>
      <c r="G1051" s="120">
        <v>1597569</v>
      </c>
      <c r="H1051" s="124"/>
      <c r="I1051" s="128" t="s">
        <v>3652</v>
      </c>
      <c r="J1051" s="124"/>
      <c r="K1051" s="124"/>
      <c r="L1051" s="124"/>
      <c r="M1051" s="124"/>
      <c r="N1051" s="207">
        <v>0</v>
      </c>
      <c r="O1051" s="207">
        <v>500</v>
      </c>
      <c r="P1051" s="124" t="s">
        <v>1312</v>
      </c>
    </row>
    <row r="1052" spans="1:16" ht="51">
      <c r="A1052" s="256" t="s">
        <v>619</v>
      </c>
      <c r="B1052" s="124"/>
      <c r="C1052" s="125" t="s">
        <v>713</v>
      </c>
      <c r="D1052" s="119">
        <v>43147</v>
      </c>
      <c r="E1052" s="120" t="s">
        <v>3293</v>
      </c>
      <c r="F1052" s="120" t="s">
        <v>3</v>
      </c>
      <c r="G1052" s="120">
        <v>1597588</v>
      </c>
      <c r="H1052" s="124"/>
      <c r="I1052" s="128" t="s">
        <v>3653</v>
      </c>
      <c r="J1052" s="124"/>
      <c r="K1052" s="124"/>
      <c r="L1052" s="124"/>
      <c r="M1052" s="124"/>
      <c r="N1052" s="207">
        <v>0</v>
      </c>
      <c r="O1052" s="207">
        <v>35</v>
      </c>
      <c r="P1052" s="124" t="s">
        <v>1312</v>
      </c>
    </row>
    <row r="1053" spans="1:16" ht="51">
      <c r="A1053" s="256">
        <v>20</v>
      </c>
      <c r="B1053" s="124"/>
      <c r="C1053" s="125" t="s">
        <v>693</v>
      </c>
      <c r="D1053" s="119">
        <v>43147</v>
      </c>
      <c r="E1053" s="120" t="s">
        <v>3294</v>
      </c>
      <c r="F1053" s="120" t="s">
        <v>3</v>
      </c>
      <c r="G1053" s="120">
        <v>1597690</v>
      </c>
      <c r="H1053" s="124"/>
      <c r="I1053" s="128" t="s">
        <v>3654</v>
      </c>
      <c r="J1053" s="124"/>
      <c r="K1053" s="124"/>
      <c r="L1053" s="124"/>
      <c r="M1053" s="124"/>
      <c r="N1053" s="207">
        <v>0</v>
      </c>
      <c r="O1053" s="207">
        <v>200</v>
      </c>
      <c r="P1053" s="124" t="s">
        <v>1312</v>
      </c>
    </row>
    <row r="1054" spans="1:16" ht="51">
      <c r="A1054" s="256" t="s">
        <v>619</v>
      </c>
      <c r="B1054" s="124"/>
      <c r="C1054" s="125" t="s">
        <v>713</v>
      </c>
      <c r="D1054" s="119">
        <v>43147</v>
      </c>
      <c r="E1054" s="120" t="s">
        <v>3295</v>
      </c>
      <c r="F1054" s="120" t="s">
        <v>3</v>
      </c>
      <c r="G1054" s="120">
        <v>1597704</v>
      </c>
      <c r="H1054" s="124"/>
      <c r="I1054" s="128" t="s">
        <v>3655</v>
      </c>
      <c r="J1054" s="124"/>
      <c r="K1054" s="124"/>
      <c r="L1054" s="124"/>
      <c r="M1054" s="124"/>
      <c r="N1054" s="207">
        <v>0</v>
      </c>
      <c r="O1054" s="207">
        <v>1359.68</v>
      </c>
      <c r="P1054" s="124" t="s">
        <v>1312</v>
      </c>
    </row>
    <row r="1055" spans="1:16" ht="51">
      <c r="A1055" s="256" t="s">
        <v>619</v>
      </c>
      <c r="B1055" s="124"/>
      <c r="C1055" s="125" t="s">
        <v>713</v>
      </c>
      <c r="D1055" s="119">
        <v>43150</v>
      </c>
      <c r="E1055" s="120" t="s">
        <v>3296</v>
      </c>
      <c r="F1055" s="120" t="s">
        <v>3</v>
      </c>
      <c r="G1055" s="120">
        <v>1597895</v>
      </c>
      <c r="H1055" s="124"/>
      <c r="I1055" s="128" t="s">
        <v>3656</v>
      </c>
      <c r="J1055" s="124"/>
      <c r="K1055" s="124"/>
      <c r="L1055" s="124"/>
      <c r="M1055" s="124"/>
      <c r="N1055" s="207">
        <v>0</v>
      </c>
      <c r="O1055" s="207">
        <v>2768.88</v>
      </c>
      <c r="P1055" s="124" t="s">
        <v>1312</v>
      </c>
    </row>
    <row r="1056" spans="1:16" ht="38.25">
      <c r="A1056" s="256">
        <v>20</v>
      </c>
      <c r="B1056" s="124"/>
      <c r="C1056" s="125" t="s">
        <v>693</v>
      </c>
      <c r="D1056" s="119">
        <v>43150</v>
      </c>
      <c r="E1056" s="120" t="s">
        <v>3297</v>
      </c>
      <c r="F1056" s="120" t="s">
        <v>3</v>
      </c>
      <c r="G1056" s="120">
        <v>1597914</v>
      </c>
      <c r="H1056" s="124"/>
      <c r="I1056" s="128" t="s">
        <v>3657</v>
      </c>
      <c r="J1056" s="124"/>
      <c r="K1056" s="124"/>
      <c r="L1056" s="124"/>
      <c r="M1056" s="124"/>
      <c r="N1056" s="207">
        <v>0</v>
      </c>
      <c r="O1056" s="207">
        <v>565.44000000000005</v>
      </c>
      <c r="P1056" s="124" t="s">
        <v>1312</v>
      </c>
    </row>
    <row r="1057" spans="1:16" ht="51">
      <c r="A1057" s="256" t="s">
        <v>619</v>
      </c>
      <c r="B1057" s="124"/>
      <c r="C1057" s="125" t="s">
        <v>713</v>
      </c>
      <c r="D1057" s="119">
        <v>43150</v>
      </c>
      <c r="E1057" s="120" t="s">
        <v>3298</v>
      </c>
      <c r="F1057" s="120" t="s">
        <v>3</v>
      </c>
      <c r="G1057" s="120">
        <v>1597923</v>
      </c>
      <c r="H1057" s="124"/>
      <c r="I1057" s="128" t="s">
        <v>2834</v>
      </c>
      <c r="J1057" s="124"/>
      <c r="K1057" s="124"/>
      <c r="L1057" s="124"/>
      <c r="M1057" s="124"/>
      <c r="N1057" s="207">
        <v>0</v>
      </c>
      <c r="O1057" s="207">
        <v>5535.12</v>
      </c>
      <c r="P1057" s="124" t="s">
        <v>1312</v>
      </c>
    </row>
    <row r="1058" spans="1:16" ht="51">
      <c r="A1058" s="256">
        <v>48</v>
      </c>
      <c r="B1058" s="124"/>
      <c r="C1058" s="125" t="s">
        <v>700</v>
      </c>
      <c r="D1058" s="119">
        <v>43150</v>
      </c>
      <c r="E1058" s="120" t="s">
        <v>3299</v>
      </c>
      <c r="F1058" s="120" t="s">
        <v>3</v>
      </c>
      <c r="G1058" s="120">
        <v>1598044</v>
      </c>
      <c r="H1058" s="124"/>
      <c r="I1058" s="128" t="s">
        <v>3658</v>
      </c>
      <c r="J1058" s="124"/>
      <c r="K1058" s="124"/>
      <c r="L1058" s="124"/>
      <c r="M1058" s="124"/>
      <c r="N1058" s="207">
        <v>0</v>
      </c>
      <c r="O1058" s="207">
        <v>155</v>
      </c>
      <c r="P1058" s="124" t="s">
        <v>1312</v>
      </c>
    </row>
    <row r="1059" spans="1:16" ht="51">
      <c r="A1059" s="256" t="s">
        <v>619</v>
      </c>
      <c r="B1059" s="124"/>
      <c r="C1059" s="125" t="s">
        <v>713</v>
      </c>
      <c r="D1059" s="119">
        <v>43150</v>
      </c>
      <c r="E1059" s="120" t="s">
        <v>3300</v>
      </c>
      <c r="F1059" s="120" t="s">
        <v>3</v>
      </c>
      <c r="G1059" s="120">
        <v>1598075</v>
      </c>
      <c r="H1059" s="124"/>
      <c r="I1059" s="128" t="s">
        <v>3659</v>
      </c>
      <c r="J1059" s="124"/>
      <c r="K1059" s="124"/>
      <c r="L1059" s="124"/>
      <c r="M1059" s="124"/>
      <c r="N1059" s="207">
        <v>0</v>
      </c>
      <c r="O1059" s="207">
        <v>700</v>
      </c>
      <c r="P1059" s="124" t="s">
        <v>1312</v>
      </c>
    </row>
    <row r="1060" spans="1:16" ht="51">
      <c r="A1060" s="256" t="s">
        <v>619</v>
      </c>
      <c r="B1060" s="124"/>
      <c r="C1060" s="125" t="s">
        <v>713</v>
      </c>
      <c r="D1060" s="119">
        <v>43150</v>
      </c>
      <c r="E1060" s="120" t="s">
        <v>3301</v>
      </c>
      <c r="F1060" s="120" t="s">
        <v>3</v>
      </c>
      <c r="G1060" s="120">
        <v>1598093</v>
      </c>
      <c r="H1060" s="124"/>
      <c r="I1060" s="128" t="s">
        <v>3660</v>
      </c>
      <c r="J1060" s="124"/>
      <c r="K1060" s="124"/>
      <c r="L1060" s="124"/>
      <c r="M1060" s="124"/>
      <c r="N1060" s="207">
        <v>0</v>
      </c>
      <c r="O1060" s="207">
        <v>0.2</v>
      </c>
      <c r="P1060" s="124" t="s">
        <v>3729</v>
      </c>
    </row>
    <row r="1061" spans="1:16" ht="51">
      <c r="A1061" s="256" t="s">
        <v>619</v>
      </c>
      <c r="B1061" s="124"/>
      <c r="C1061" s="125" t="s">
        <v>713</v>
      </c>
      <c r="D1061" s="119">
        <v>43150</v>
      </c>
      <c r="E1061" s="120" t="s">
        <v>3302</v>
      </c>
      <c r="F1061" s="120" t="s">
        <v>3</v>
      </c>
      <c r="G1061" s="120">
        <v>1598109</v>
      </c>
      <c r="H1061" s="124"/>
      <c r="I1061" s="128" t="s">
        <v>3661</v>
      </c>
      <c r="J1061" s="124"/>
      <c r="K1061" s="124"/>
      <c r="L1061" s="124"/>
      <c r="M1061" s="124"/>
      <c r="N1061" s="207">
        <v>0</v>
      </c>
      <c r="O1061" s="207">
        <v>1879.52</v>
      </c>
      <c r="P1061" s="124" t="s">
        <v>1312</v>
      </c>
    </row>
    <row r="1062" spans="1:16" ht="63.75">
      <c r="A1062" s="256">
        <v>48</v>
      </c>
      <c r="B1062" s="124"/>
      <c r="C1062" s="125" t="s">
        <v>700</v>
      </c>
      <c r="D1062" s="119">
        <v>43150</v>
      </c>
      <c r="E1062" s="120" t="s">
        <v>3303</v>
      </c>
      <c r="F1062" s="120" t="s">
        <v>3</v>
      </c>
      <c r="G1062" s="120">
        <v>1598161</v>
      </c>
      <c r="H1062" s="124"/>
      <c r="I1062" s="128" t="s">
        <v>3662</v>
      </c>
      <c r="J1062" s="124"/>
      <c r="K1062" s="124"/>
      <c r="L1062" s="124"/>
      <c r="M1062" s="124"/>
      <c r="N1062" s="207">
        <v>0</v>
      </c>
      <c r="O1062" s="207">
        <v>2866</v>
      </c>
      <c r="P1062" s="124" t="s">
        <v>1312</v>
      </c>
    </row>
    <row r="1063" spans="1:16" ht="63.75">
      <c r="A1063" s="256">
        <v>48</v>
      </c>
      <c r="B1063" s="124"/>
      <c r="C1063" s="125" t="s">
        <v>700</v>
      </c>
      <c r="D1063" s="119">
        <v>43150</v>
      </c>
      <c r="E1063" s="120" t="s">
        <v>3304</v>
      </c>
      <c r="F1063" s="120" t="s">
        <v>3</v>
      </c>
      <c r="G1063" s="120">
        <v>1598175</v>
      </c>
      <c r="H1063" s="124"/>
      <c r="I1063" s="128" t="s">
        <v>3663</v>
      </c>
      <c r="J1063" s="124"/>
      <c r="K1063" s="124"/>
      <c r="L1063" s="124"/>
      <c r="M1063" s="124"/>
      <c r="N1063" s="207">
        <v>0</v>
      </c>
      <c r="O1063" s="207">
        <v>194</v>
      </c>
      <c r="P1063" s="124" t="s">
        <v>1312</v>
      </c>
    </row>
    <row r="1064" spans="1:16" ht="51">
      <c r="A1064" s="256">
        <v>48</v>
      </c>
      <c r="B1064" s="124"/>
      <c r="C1064" s="125" t="s">
        <v>700</v>
      </c>
      <c r="D1064" s="119">
        <v>43150</v>
      </c>
      <c r="E1064" s="120" t="s">
        <v>3305</v>
      </c>
      <c r="F1064" s="120" t="s">
        <v>3</v>
      </c>
      <c r="G1064" s="120">
        <v>1598193</v>
      </c>
      <c r="H1064" s="124"/>
      <c r="I1064" s="128" t="s">
        <v>3664</v>
      </c>
      <c r="J1064" s="124"/>
      <c r="K1064" s="124"/>
      <c r="L1064" s="124"/>
      <c r="M1064" s="124"/>
      <c r="N1064" s="207">
        <v>0</v>
      </c>
      <c r="O1064" s="207">
        <v>14400</v>
      </c>
      <c r="P1064" s="124" t="s">
        <v>1312</v>
      </c>
    </row>
    <row r="1065" spans="1:16" ht="51" hidden="1">
      <c r="A1065" s="256" t="s">
        <v>619</v>
      </c>
      <c r="B1065" s="124"/>
      <c r="C1065" s="125" t="s">
        <v>713</v>
      </c>
      <c r="D1065" s="119">
        <v>43151</v>
      </c>
      <c r="E1065" s="120" t="s">
        <v>3004</v>
      </c>
      <c r="F1065" s="120" t="s">
        <v>6</v>
      </c>
      <c r="G1065" s="120">
        <v>667748</v>
      </c>
      <c r="H1065" s="124"/>
      <c r="I1065" s="128" t="s">
        <v>3487</v>
      </c>
      <c r="J1065" s="124"/>
      <c r="K1065" s="124"/>
      <c r="L1065" s="124"/>
      <c r="M1065" s="124"/>
      <c r="N1065" s="207">
        <v>0</v>
      </c>
      <c r="O1065" s="207">
        <v>36660.25</v>
      </c>
      <c r="P1065" s="124" t="s">
        <v>1312</v>
      </c>
    </row>
    <row r="1066" spans="1:16" ht="51" hidden="1">
      <c r="A1066" s="256" t="s">
        <v>619</v>
      </c>
      <c r="B1066" s="124"/>
      <c r="C1066" s="125" t="s">
        <v>713</v>
      </c>
      <c r="D1066" s="119">
        <v>43151</v>
      </c>
      <c r="E1066" s="120" t="s">
        <v>3005</v>
      </c>
      <c r="F1066" s="120" t="s">
        <v>6</v>
      </c>
      <c r="G1066" s="120">
        <v>667750</v>
      </c>
      <c r="H1066" s="124"/>
      <c r="I1066" s="128" t="s">
        <v>3488</v>
      </c>
      <c r="J1066" s="124"/>
      <c r="K1066" s="124"/>
      <c r="L1066" s="124"/>
      <c r="M1066" s="124"/>
      <c r="N1066" s="207">
        <v>0</v>
      </c>
      <c r="O1066" s="207">
        <v>24809.33</v>
      </c>
      <c r="P1066" s="124" t="s">
        <v>1312</v>
      </c>
    </row>
    <row r="1067" spans="1:16" ht="51" hidden="1">
      <c r="A1067" s="256" t="s">
        <v>619</v>
      </c>
      <c r="B1067" s="124"/>
      <c r="C1067" s="125" t="s">
        <v>713</v>
      </c>
      <c r="D1067" s="119">
        <v>43151</v>
      </c>
      <c r="E1067" s="120" t="s">
        <v>3006</v>
      </c>
      <c r="F1067" s="120" t="s">
        <v>6</v>
      </c>
      <c r="G1067" s="120">
        <v>667754</v>
      </c>
      <c r="H1067" s="124"/>
      <c r="I1067" s="128" t="s">
        <v>3489</v>
      </c>
      <c r="J1067" s="124"/>
      <c r="K1067" s="124"/>
      <c r="L1067" s="124"/>
      <c r="M1067" s="124"/>
      <c r="N1067" s="207">
        <v>0</v>
      </c>
      <c r="O1067" s="207">
        <v>2702.63</v>
      </c>
      <c r="P1067" s="124" t="s">
        <v>1312</v>
      </c>
    </row>
    <row r="1068" spans="1:16" ht="63.75" hidden="1">
      <c r="A1068" s="256" t="s">
        <v>619</v>
      </c>
      <c r="B1068" s="124"/>
      <c r="C1068" s="125" t="s">
        <v>713</v>
      </c>
      <c r="D1068" s="119">
        <v>43151</v>
      </c>
      <c r="E1068" s="120" t="s">
        <v>3007</v>
      </c>
      <c r="F1068" s="120" t="s">
        <v>6</v>
      </c>
      <c r="G1068" s="120">
        <v>667756</v>
      </c>
      <c r="H1068" s="124"/>
      <c r="I1068" s="128" t="s">
        <v>3490</v>
      </c>
      <c r="J1068" s="124"/>
      <c r="K1068" s="124"/>
      <c r="L1068" s="124"/>
      <c r="M1068" s="124"/>
      <c r="N1068" s="207">
        <v>0</v>
      </c>
      <c r="O1068" s="207">
        <v>117505.21</v>
      </c>
      <c r="P1068" s="124" t="s">
        <v>1312</v>
      </c>
    </row>
    <row r="1069" spans="1:16" ht="51" hidden="1">
      <c r="A1069" s="256" t="s">
        <v>619</v>
      </c>
      <c r="B1069" s="124"/>
      <c r="C1069" s="125" t="s">
        <v>713</v>
      </c>
      <c r="D1069" s="119">
        <v>43151</v>
      </c>
      <c r="E1069" s="120" t="s">
        <v>3008</v>
      </c>
      <c r="F1069" s="120" t="s">
        <v>6</v>
      </c>
      <c r="G1069" s="120">
        <v>667758</v>
      </c>
      <c r="H1069" s="124"/>
      <c r="I1069" s="128" t="s">
        <v>3491</v>
      </c>
      <c r="J1069" s="124"/>
      <c r="K1069" s="124"/>
      <c r="L1069" s="124"/>
      <c r="M1069" s="124"/>
      <c r="N1069" s="207">
        <v>0</v>
      </c>
      <c r="O1069" s="207">
        <v>7102.16</v>
      </c>
      <c r="P1069" s="124" t="s">
        <v>1312</v>
      </c>
    </row>
    <row r="1070" spans="1:16" ht="63.75" hidden="1">
      <c r="A1070" s="256" t="s">
        <v>619</v>
      </c>
      <c r="B1070" s="124"/>
      <c r="C1070" s="125" t="s">
        <v>713</v>
      </c>
      <c r="D1070" s="119">
        <v>43151</v>
      </c>
      <c r="E1070" s="120" t="s">
        <v>3009</v>
      </c>
      <c r="F1070" s="120" t="s">
        <v>6</v>
      </c>
      <c r="G1070" s="120">
        <v>668197</v>
      </c>
      <c r="H1070" s="124"/>
      <c r="I1070" s="128" t="s">
        <v>3492</v>
      </c>
      <c r="J1070" s="124"/>
      <c r="K1070" s="124"/>
      <c r="L1070" s="124"/>
      <c r="M1070" s="124"/>
      <c r="N1070" s="207">
        <v>0</v>
      </c>
      <c r="O1070" s="207">
        <v>38129.660000000003</v>
      </c>
      <c r="P1070" s="124" t="s">
        <v>1312</v>
      </c>
    </row>
    <row r="1071" spans="1:16" ht="63.75" hidden="1">
      <c r="A1071" s="256" t="s">
        <v>619</v>
      </c>
      <c r="B1071" s="124"/>
      <c r="C1071" s="125" t="s">
        <v>713</v>
      </c>
      <c r="D1071" s="119">
        <v>43151</v>
      </c>
      <c r="E1071" s="120" t="s">
        <v>3010</v>
      </c>
      <c r="F1071" s="120" t="s">
        <v>6</v>
      </c>
      <c r="G1071" s="120">
        <v>668255</v>
      </c>
      <c r="H1071" s="124"/>
      <c r="I1071" s="128" t="s">
        <v>3493</v>
      </c>
      <c r="J1071" s="124"/>
      <c r="K1071" s="124"/>
      <c r="L1071" s="124"/>
      <c r="M1071" s="124"/>
      <c r="N1071" s="207">
        <v>0</v>
      </c>
      <c r="O1071" s="207">
        <v>121999.82</v>
      </c>
      <c r="P1071" s="124" t="s">
        <v>1312</v>
      </c>
    </row>
    <row r="1072" spans="1:16" ht="63.75" hidden="1">
      <c r="A1072" s="256" t="s">
        <v>619</v>
      </c>
      <c r="B1072" s="124"/>
      <c r="C1072" s="125" t="s">
        <v>713</v>
      </c>
      <c r="D1072" s="119">
        <v>43151</v>
      </c>
      <c r="E1072" s="120" t="s">
        <v>3011</v>
      </c>
      <c r="F1072" s="120" t="s">
        <v>6</v>
      </c>
      <c r="G1072" s="120">
        <v>942906</v>
      </c>
      <c r="H1072" s="124"/>
      <c r="I1072" s="128" t="s">
        <v>3494</v>
      </c>
      <c r="J1072" s="124"/>
      <c r="K1072" s="124"/>
      <c r="L1072" s="124"/>
      <c r="M1072" s="124"/>
      <c r="N1072" s="207">
        <v>0</v>
      </c>
      <c r="O1072" s="207">
        <v>231685.1</v>
      </c>
      <c r="P1072" s="124" t="s">
        <v>1312</v>
      </c>
    </row>
    <row r="1073" spans="1:16" ht="51">
      <c r="A1073" s="256" t="s">
        <v>619</v>
      </c>
      <c r="B1073" s="124"/>
      <c r="C1073" s="125" t="s">
        <v>713</v>
      </c>
      <c r="D1073" s="119">
        <v>43151</v>
      </c>
      <c r="E1073" s="120" t="s">
        <v>3306</v>
      </c>
      <c r="F1073" s="120" t="s">
        <v>3</v>
      </c>
      <c r="G1073" s="120">
        <v>1598327</v>
      </c>
      <c r="H1073" s="124"/>
      <c r="I1073" s="128" t="s">
        <v>3665</v>
      </c>
      <c r="J1073" s="124"/>
      <c r="K1073" s="124"/>
      <c r="L1073" s="124"/>
      <c r="M1073" s="124"/>
      <c r="N1073" s="207">
        <v>0</v>
      </c>
      <c r="O1073" s="207">
        <v>15643.98</v>
      </c>
      <c r="P1073" s="124" t="s">
        <v>1312</v>
      </c>
    </row>
    <row r="1074" spans="1:16" ht="63.75">
      <c r="A1074" s="256" t="s">
        <v>619</v>
      </c>
      <c r="B1074" s="124"/>
      <c r="C1074" s="125" t="s">
        <v>713</v>
      </c>
      <c r="D1074" s="119">
        <v>43151</v>
      </c>
      <c r="E1074" s="120" t="s">
        <v>3307</v>
      </c>
      <c r="F1074" s="120" t="s">
        <v>3</v>
      </c>
      <c r="G1074" s="120">
        <v>1598321</v>
      </c>
      <c r="H1074" s="124"/>
      <c r="I1074" s="128" t="s">
        <v>3666</v>
      </c>
      <c r="J1074" s="124"/>
      <c r="K1074" s="124"/>
      <c r="L1074" s="124"/>
      <c r="M1074" s="124"/>
      <c r="N1074" s="207">
        <v>0</v>
      </c>
      <c r="O1074" s="207">
        <v>1344.67</v>
      </c>
      <c r="P1074" s="124" t="s">
        <v>1312</v>
      </c>
    </row>
    <row r="1075" spans="1:16" ht="51">
      <c r="A1075" s="256">
        <v>266</v>
      </c>
      <c r="B1075" s="124"/>
      <c r="C1075" s="125" t="s">
        <v>781</v>
      </c>
      <c r="D1075" s="119">
        <v>43151</v>
      </c>
      <c r="E1075" s="120" t="s">
        <v>3308</v>
      </c>
      <c r="F1075" s="120" t="s">
        <v>3</v>
      </c>
      <c r="G1075" s="120">
        <v>1598324</v>
      </c>
      <c r="H1075" s="124"/>
      <c r="I1075" s="128" t="s">
        <v>3667</v>
      </c>
      <c r="J1075" s="124"/>
      <c r="K1075" s="124"/>
      <c r="L1075" s="124"/>
      <c r="M1075" s="124"/>
      <c r="N1075" s="207">
        <v>0</v>
      </c>
      <c r="O1075" s="207">
        <v>135</v>
      </c>
      <c r="P1075" s="124" t="s">
        <v>1312</v>
      </c>
    </row>
    <row r="1076" spans="1:16" ht="38.25">
      <c r="A1076" s="256">
        <v>20</v>
      </c>
      <c r="B1076" s="124"/>
      <c r="C1076" s="125" t="s">
        <v>693</v>
      </c>
      <c r="D1076" s="119">
        <v>43151</v>
      </c>
      <c r="E1076" s="120" t="s">
        <v>3309</v>
      </c>
      <c r="F1076" s="120" t="s">
        <v>3</v>
      </c>
      <c r="G1076" s="120">
        <v>1598336</v>
      </c>
      <c r="H1076" s="124"/>
      <c r="I1076" s="128" t="s">
        <v>3668</v>
      </c>
      <c r="J1076" s="124"/>
      <c r="K1076" s="124"/>
      <c r="L1076" s="124"/>
      <c r="M1076" s="124"/>
      <c r="N1076" s="207">
        <v>0</v>
      </c>
      <c r="O1076" s="207">
        <v>6</v>
      </c>
      <c r="P1076" s="124" t="s">
        <v>1312</v>
      </c>
    </row>
    <row r="1077" spans="1:16" ht="51">
      <c r="A1077" s="256" t="s">
        <v>619</v>
      </c>
      <c r="B1077" s="124"/>
      <c r="C1077" s="125" t="s">
        <v>713</v>
      </c>
      <c r="D1077" s="119">
        <v>43151</v>
      </c>
      <c r="E1077" s="120" t="s">
        <v>3310</v>
      </c>
      <c r="F1077" s="120" t="s">
        <v>3</v>
      </c>
      <c r="G1077" s="120">
        <v>1598349</v>
      </c>
      <c r="H1077" s="124"/>
      <c r="I1077" s="128" t="s">
        <v>3669</v>
      </c>
      <c r="J1077" s="124"/>
      <c r="K1077" s="124"/>
      <c r="L1077" s="124"/>
      <c r="M1077" s="124"/>
      <c r="N1077" s="207">
        <v>0</v>
      </c>
      <c r="O1077" s="207">
        <v>1</v>
      </c>
      <c r="P1077" s="124" t="s">
        <v>1312</v>
      </c>
    </row>
    <row r="1078" spans="1:16" ht="51">
      <c r="A1078" s="256">
        <v>48</v>
      </c>
      <c r="B1078" s="124"/>
      <c r="C1078" s="125" t="s">
        <v>700</v>
      </c>
      <c r="D1078" s="119">
        <v>43151</v>
      </c>
      <c r="E1078" s="120" t="s">
        <v>3311</v>
      </c>
      <c r="F1078" s="120" t="s">
        <v>3</v>
      </c>
      <c r="G1078" s="120">
        <v>1598352</v>
      </c>
      <c r="H1078" s="124"/>
      <c r="I1078" s="128" t="s">
        <v>3670</v>
      </c>
      <c r="J1078" s="124"/>
      <c r="K1078" s="124"/>
      <c r="L1078" s="124"/>
      <c r="M1078" s="124"/>
      <c r="N1078" s="207">
        <v>0</v>
      </c>
      <c r="O1078" s="207">
        <v>1</v>
      </c>
      <c r="P1078" s="124" t="s">
        <v>1312</v>
      </c>
    </row>
    <row r="1079" spans="1:16" ht="51">
      <c r="A1079" s="256" t="s">
        <v>619</v>
      </c>
      <c r="B1079" s="124"/>
      <c r="C1079" s="125" t="s">
        <v>713</v>
      </c>
      <c r="D1079" s="119">
        <v>43151</v>
      </c>
      <c r="E1079" s="120" t="s">
        <v>3312</v>
      </c>
      <c r="F1079" s="120" t="s">
        <v>3</v>
      </c>
      <c r="G1079" s="120">
        <v>1598379</v>
      </c>
      <c r="H1079" s="124"/>
      <c r="I1079" s="128" t="s">
        <v>2829</v>
      </c>
      <c r="J1079" s="124"/>
      <c r="K1079" s="124"/>
      <c r="L1079" s="124"/>
      <c r="M1079" s="124"/>
      <c r="N1079" s="207">
        <v>0</v>
      </c>
      <c r="O1079" s="207">
        <v>44.29</v>
      </c>
      <c r="P1079" s="124" t="s">
        <v>1312</v>
      </c>
    </row>
    <row r="1080" spans="1:16" ht="51">
      <c r="A1080" s="256">
        <v>291</v>
      </c>
      <c r="B1080" s="124"/>
      <c r="C1080" s="125" t="s">
        <v>794</v>
      </c>
      <c r="D1080" s="119">
        <v>43151</v>
      </c>
      <c r="E1080" s="120" t="s">
        <v>3313</v>
      </c>
      <c r="F1080" s="120" t="s">
        <v>3</v>
      </c>
      <c r="G1080" s="120">
        <v>1598434</v>
      </c>
      <c r="H1080" s="124"/>
      <c r="I1080" s="128" t="s">
        <v>3671</v>
      </c>
      <c r="J1080" s="124"/>
      <c r="K1080" s="124"/>
      <c r="L1080" s="124"/>
      <c r="M1080" s="124"/>
      <c r="N1080" s="207">
        <v>0</v>
      </c>
      <c r="O1080" s="207">
        <v>140</v>
      </c>
      <c r="P1080" s="124" t="s">
        <v>1312</v>
      </c>
    </row>
    <row r="1081" spans="1:16" ht="51">
      <c r="A1081" s="256" t="s">
        <v>619</v>
      </c>
      <c r="B1081" s="124"/>
      <c r="C1081" s="125" t="s">
        <v>713</v>
      </c>
      <c r="D1081" s="119">
        <v>43151</v>
      </c>
      <c r="E1081" s="120" t="s">
        <v>3314</v>
      </c>
      <c r="F1081" s="120" t="s">
        <v>3</v>
      </c>
      <c r="G1081" s="120">
        <v>1598437</v>
      </c>
      <c r="H1081" s="124"/>
      <c r="I1081" s="128" t="s">
        <v>3672</v>
      </c>
      <c r="J1081" s="124"/>
      <c r="K1081" s="124"/>
      <c r="L1081" s="124"/>
      <c r="M1081" s="124"/>
      <c r="N1081" s="207">
        <v>0</v>
      </c>
      <c r="O1081" s="207">
        <v>2516.5</v>
      </c>
      <c r="P1081" s="124" t="s">
        <v>1312</v>
      </c>
    </row>
    <row r="1082" spans="1:16" ht="63.75">
      <c r="A1082" s="256">
        <v>35</v>
      </c>
      <c r="B1082" s="124"/>
      <c r="C1082" s="125" t="s">
        <v>696</v>
      </c>
      <c r="D1082" s="119">
        <v>43151</v>
      </c>
      <c r="E1082" s="120" t="s">
        <v>3315</v>
      </c>
      <c r="F1082" s="120" t="s">
        <v>3</v>
      </c>
      <c r="G1082" s="120">
        <v>1598476</v>
      </c>
      <c r="H1082" s="124"/>
      <c r="I1082" s="128" t="s">
        <v>3673</v>
      </c>
      <c r="J1082" s="124"/>
      <c r="K1082" s="124"/>
      <c r="L1082" s="124"/>
      <c r="M1082" s="124"/>
      <c r="N1082" s="207">
        <v>0</v>
      </c>
      <c r="O1082" s="207">
        <v>2000</v>
      </c>
      <c r="P1082" s="124" t="s">
        <v>1312</v>
      </c>
    </row>
    <row r="1083" spans="1:16" ht="51">
      <c r="A1083" s="256" t="s">
        <v>619</v>
      </c>
      <c r="B1083" s="124"/>
      <c r="C1083" s="125" t="s">
        <v>713</v>
      </c>
      <c r="D1083" s="119">
        <v>43151</v>
      </c>
      <c r="E1083" s="120" t="s">
        <v>3316</v>
      </c>
      <c r="F1083" s="120" t="s">
        <v>3</v>
      </c>
      <c r="G1083" s="120">
        <v>1598492</v>
      </c>
      <c r="H1083" s="124"/>
      <c r="I1083" s="128" t="s">
        <v>3674</v>
      </c>
      <c r="J1083" s="124"/>
      <c r="K1083" s="124"/>
      <c r="L1083" s="124"/>
      <c r="M1083" s="124"/>
      <c r="N1083" s="207">
        <v>0</v>
      </c>
      <c r="O1083" s="207">
        <v>30</v>
      </c>
      <c r="P1083" s="124" t="s">
        <v>1312</v>
      </c>
    </row>
    <row r="1084" spans="1:16" ht="38.25">
      <c r="A1084" s="256">
        <v>254</v>
      </c>
      <c r="B1084" s="124"/>
      <c r="C1084" s="125" t="s">
        <v>779</v>
      </c>
      <c r="D1084" s="119">
        <v>43151</v>
      </c>
      <c r="E1084" s="120" t="s">
        <v>3317</v>
      </c>
      <c r="F1084" s="120" t="s">
        <v>3</v>
      </c>
      <c r="G1084" s="120">
        <v>1598524</v>
      </c>
      <c r="H1084" s="124"/>
      <c r="I1084" s="128" t="s">
        <v>3675</v>
      </c>
      <c r="J1084" s="124"/>
      <c r="K1084" s="124"/>
      <c r="L1084" s="124"/>
      <c r="M1084" s="124"/>
      <c r="N1084" s="207">
        <v>0</v>
      </c>
      <c r="O1084" s="207">
        <v>74</v>
      </c>
      <c r="P1084" s="124" t="s">
        <v>1312</v>
      </c>
    </row>
    <row r="1085" spans="1:16" ht="38.25">
      <c r="A1085" s="256">
        <v>254</v>
      </c>
      <c r="B1085" s="124"/>
      <c r="C1085" s="125" t="s">
        <v>779</v>
      </c>
      <c r="D1085" s="119">
        <v>43151</v>
      </c>
      <c r="E1085" s="120" t="s">
        <v>3318</v>
      </c>
      <c r="F1085" s="120" t="s">
        <v>3</v>
      </c>
      <c r="G1085" s="120">
        <v>1598525</v>
      </c>
      <c r="H1085" s="124"/>
      <c r="I1085" s="128" t="s">
        <v>3675</v>
      </c>
      <c r="J1085" s="124"/>
      <c r="K1085" s="124"/>
      <c r="L1085" s="124"/>
      <c r="M1085" s="124"/>
      <c r="N1085" s="207">
        <v>0</v>
      </c>
      <c r="O1085" s="207">
        <v>40</v>
      </c>
      <c r="P1085" s="124" t="s">
        <v>1312</v>
      </c>
    </row>
    <row r="1086" spans="1:16" ht="38.25">
      <c r="A1086" s="256">
        <v>254</v>
      </c>
      <c r="B1086" s="124"/>
      <c r="C1086" s="125" t="s">
        <v>779</v>
      </c>
      <c r="D1086" s="119">
        <v>43151</v>
      </c>
      <c r="E1086" s="120" t="s">
        <v>3319</v>
      </c>
      <c r="F1086" s="120" t="s">
        <v>3</v>
      </c>
      <c r="G1086" s="120">
        <v>1598526</v>
      </c>
      <c r="H1086" s="124"/>
      <c r="I1086" s="128" t="s">
        <v>3675</v>
      </c>
      <c r="J1086" s="124"/>
      <c r="K1086" s="124"/>
      <c r="L1086" s="124"/>
      <c r="M1086" s="124"/>
      <c r="N1086" s="207">
        <v>0</v>
      </c>
      <c r="O1086" s="207">
        <v>74.8</v>
      </c>
      <c r="P1086" s="124" t="s">
        <v>1312</v>
      </c>
    </row>
    <row r="1087" spans="1:16" ht="38.25">
      <c r="A1087" s="256">
        <v>254</v>
      </c>
      <c r="B1087" s="124"/>
      <c r="C1087" s="125" t="s">
        <v>779</v>
      </c>
      <c r="D1087" s="119">
        <v>43151</v>
      </c>
      <c r="E1087" s="120" t="s">
        <v>3320</v>
      </c>
      <c r="F1087" s="120" t="s">
        <v>3</v>
      </c>
      <c r="G1087" s="120">
        <v>1598527</v>
      </c>
      <c r="H1087" s="124"/>
      <c r="I1087" s="128" t="s">
        <v>3675</v>
      </c>
      <c r="J1087" s="124"/>
      <c r="K1087" s="124"/>
      <c r="L1087" s="124"/>
      <c r="M1087" s="124"/>
      <c r="N1087" s="207">
        <v>0</v>
      </c>
      <c r="O1087" s="207">
        <v>170</v>
      </c>
      <c r="P1087" s="124" t="s">
        <v>1312</v>
      </c>
    </row>
    <row r="1088" spans="1:16" ht="38.25">
      <c r="A1088" s="256">
        <v>254</v>
      </c>
      <c r="B1088" s="124"/>
      <c r="C1088" s="125" t="s">
        <v>779</v>
      </c>
      <c r="D1088" s="119">
        <v>43151</v>
      </c>
      <c r="E1088" s="120" t="s">
        <v>3321</v>
      </c>
      <c r="F1088" s="120" t="s">
        <v>3</v>
      </c>
      <c r="G1088" s="120">
        <v>1598528</v>
      </c>
      <c r="H1088" s="124"/>
      <c r="I1088" s="128" t="s">
        <v>3675</v>
      </c>
      <c r="J1088" s="124"/>
      <c r="K1088" s="124"/>
      <c r="L1088" s="124"/>
      <c r="M1088" s="124"/>
      <c r="N1088" s="207">
        <v>0</v>
      </c>
      <c r="O1088" s="207">
        <v>210</v>
      </c>
      <c r="P1088" s="124" t="s">
        <v>1312</v>
      </c>
    </row>
    <row r="1089" spans="1:16" ht="38.25">
      <c r="A1089" s="256">
        <v>254</v>
      </c>
      <c r="B1089" s="124"/>
      <c r="C1089" s="125" t="s">
        <v>779</v>
      </c>
      <c r="D1089" s="119">
        <v>43151</v>
      </c>
      <c r="E1089" s="120" t="s">
        <v>3322</v>
      </c>
      <c r="F1089" s="120" t="s">
        <v>3</v>
      </c>
      <c r="G1089" s="120">
        <v>1598529</v>
      </c>
      <c r="H1089" s="124"/>
      <c r="I1089" s="128" t="s">
        <v>3676</v>
      </c>
      <c r="J1089" s="124"/>
      <c r="K1089" s="124"/>
      <c r="L1089" s="124"/>
      <c r="M1089" s="124"/>
      <c r="N1089" s="207">
        <v>0</v>
      </c>
      <c r="O1089" s="207">
        <v>200</v>
      </c>
      <c r="P1089" s="124" t="s">
        <v>1312</v>
      </c>
    </row>
    <row r="1090" spans="1:16" ht="38.25">
      <c r="A1090" s="256">
        <v>254</v>
      </c>
      <c r="B1090" s="124"/>
      <c r="C1090" s="125" t="s">
        <v>779</v>
      </c>
      <c r="D1090" s="119">
        <v>43151</v>
      </c>
      <c r="E1090" s="120" t="s">
        <v>3323</v>
      </c>
      <c r="F1090" s="120" t="s">
        <v>3</v>
      </c>
      <c r="G1090" s="120">
        <v>1598530</v>
      </c>
      <c r="H1090" s="124"/>
      <c r="I1090" s="128" t="s">
        <v>3676</v>
      </c>
      <c r="J1090" s="124"/>
      <c r="K1090" s="124"/>
      <c r="L1090" s="124"/>
      <c r="M1090" s="124"/>
      <c r="N1090" s="207">
        <v>0</v>
      </c>
      <c r="O1090" s="207">
        <v>74.8</v>
      </c>
      <c r="P1090" s="124" t="s">
        <v>1312</v>
      </c>
    </row>
    <row r="1091" spans="1:16" ht="38.25">
      <c r="A1091" s="256">
        <v>254</v>
      </c>
      <c r="B1091" s="124"/>
      <c r="C1091" s="125" t="s">
        <v>779</v>
      </c>
      <c r="D1091" s="119">
        <v>43151</v>
      </c>
      <c r="E1091" s="120" t="s">
        <v>3324</v>
      </c>
      <c r="F1091" s="120" t="s">
        <v>3</v>
      </c>
      <c r="G1091" s="120">
        <v>1598532</v>
      </c>
      <c r="H1091" s="124"/>
      <c r="I1091" s="128" t="s">
        <v>3676</v>
      </c>
      <c r="J1091" s="124"/>
      <c r="K1091" s="124"/>
      <c r="L1091" s="124"/>
      <c r="M1091" s="124"/>
      <c r="N1091" s="207">
        <v>0</v>
      </c>
      <c r="O1091" s="207">
        <v>80</v>
      </c>
      <c r="P1091" s="124" t="s">
        <v>1312</v>
      </c>
    </row>
    <row r="1092" spans="1:16" ht="38.25">
      <c r="A1092" s="256">
        <v>254</v>
      </c>
      <c r="B1092" s="124"/>
      <c r="C1092" s="125" t="s">
        <v>779</v>
      </c>
      <c r="D1092" s="119">
        <v>43151</v>
      </c>
      <c r="E1092" s="120" t="s">
        <v>3325</v>
      </c>
      <c r="F1092" s="120" t="s">
        <v>3</v>
      </c>
      <c r="G1092" s="120">
        <v>1598533</v>
      </c>
      <c r="H1092" s="124"/>
      <c r="I1092" s="128" t="s">
        <v>3676</v>
      </c>
      <c r="J1092" s="124"/>
      <c r="K1092" s="124"/>
      <c r="L1092" s="124"/>
      <c r="M1092" s="124"/>
      <c r="N1092" s="207">
        <v>0</v>
      </c>
      <c r="O1092" s="207">
        <v>31</v>
      </c>
      <c r="P1092" s="124" t="s">
        <v>1312</v>
      </c>
    </row>
    <row r="1093" spans="1:16" ht="38.25">
      <c r="A1093" s="256">
        <v>254</v>
      </c>
      <c r="B1093" s="124"/>
      <c r="C1093" s="125" t="s">
        <v>779</v>
      </c>
      <c r="D1093" s="119">
        <v>43151</v>
      </c>
      <c r="E1093" s="120" t="s">
        <v>3326</v>
      </c>
      <c r="F1093" s="120" t="s">
        <v>3</v>
      </c>
      <c r="G1093" s="120">
        <v>1598535</v>
      </c>
      <c r="H1093" s="124"/>
      <c r="I1093" s="128" t="s">
        <v>3676</v>
      </c>
      <c r="J1093" s="124"/>
      <c r="K1093" s="124"/>
      <c r="L1093" s="124"/>
      <c r="M1093" s="124"/>
      <c r="N1093" s="207">
        <v>0</v>
      </c>
      <c r="O1093" s="207">
        <v>150</v>
      </c>
      <c r="P1093" s="124" t="s">
        <v>1312</v>
      </c>
    </row>
    <row r="1094" spans="1:16" ht="38.25">
      <c r="A1094" s="256">
        <v>254</v>
      </c>
      <c r="B1094" s="124"/>
      <c r="C1094" s="125" t="s">
        <v>779</v>
      </c>
      <c r="D1094" s="119">
        <v>43151</v>
      </c>
      <c r="E1094" s="120" t="s">
        <v>3327</v>
      </c>
      <c r="F1094" s="120" t="s">
        <v>3</v>
      </c>
      <c r="G1094" s="120">
        <v>1598536</v>
      </c>
      <c r="H1094" s="124"/>
      <c r="I1094" s="128" t="s">
        <v>3677</v>
      </c>
      <c r="J1094" s="124"/>
      <c r="K1094" s="124"/>
      <c r="L1094" s="124"/>
      <c r="M1094" s="124"/>
      <c r="N1094" s="207">
        <v>0</v>
      </c>
      <c r="O1094" s="207">
        <v>80</v>
      </c>
      <c r="P1094" s="124" t="s">
        <v>1312</v>
      </c>
    </row>
    <row r="1095" spans="1:16" ht="38.25">
      <c r="A1095" s="256">
        <v>254</v>
      </c>
      <c r="B1095" s="124"/>
      <c r="C1095" s="125" t="s">
        <v>779</v>
      </c>
      <c r="D1095" s="119">
        <v>43151</v>
      </c>
      <c r="E1095" s="120" t="s">
        <v>3328</v>
      </c>
      <c r="F1095" s="120" t="s">
        <v>3</v>
      </c>
      <c r="G1095" s="120">
        <v>1598538</v>
      </c>
      <c r="H1095" s="124"/>
      <c r="I1095" s="128" t="s">
        <v>3677</v>
      </c>
      <c r="J1095" s="124"/>
      <c r="K1095" s="124"/>
      <c r="L1095" s="124"/>
      <c r="M1095" s="124"/>
      <c r="N1095" s="207">
        <v>0</v>
      </c>
      <c r="O1095" s="207">
        <v>75</v>
      </c>
      <c r="P1095" s="124" t="s">
        <v>1312</v>
      </c>
    </row>
    <row r="1096" spans="1:16" ht="38.25">
      <c r="A1096" s="256">
        <v>254</v>
      </c>
      <c r="B1096" s="124"/>
      <c r="C1096" s="125" t="s">
        <v>779</v>
      </c>
      <c r="D1096" s="119">
        <v>43151</v>
      </c>
      <c r="E1096" s="120" t="s">
        <v>3329</v>
      </c>
      <c r="F1096" s="120" t="s">
        <v>3</v>
      </c>
      <c r="G1096" s="120">
        <v>1598539</v>
      </c>
      <c r="H1096" s="124"/>
      <c r="I1096" s="128" t="s">
        <v>3677</v>
      </c>
      <c r="J1096" s="124"/>
      <c r="K1096" s="124"/>
      <c r="L1096" s="124"/>
      <c r="M1096" s="124"/>
      <c r="N1096" s="207">
        <v>0</v>
      </c>
      <c r="O1096" s="207">
        <v>150</v>
      </c>
      <c r="P1096" s="124" t="s">
        <v>1312</v>
      </c>
    </row>
    <row r="1097" spans="1:16" ht="51">
      <c r="A1097" s="256">
        <v>35</v>
      </c>
      <c r="B1097" s="124"/>
      <c r="C1097" s="125" t="s">
        <v>696</v>
      </c>
      <c r="D1097" s="119">
        <v>43151</v>
      </c>
      <c r="E1097" s="120" t="s">
        <v>3330</v>
      </c>
      <c r="F1097" s="120" t="s">
        <v>3</v>
      </c>
      <c r="G1097" s="120">
        <v>1598589</v>
      </c>
      <c r="H1097" s="124"/>
      <c r="I1097" s="128" t="s">
        <v>3678</v>
      </c>
      <c r="J1097" s="124"/>
      <c r="K1097" s="124"/>
      <c r="L1097" s="124"/>
      <c r="M1097" s="124"/>
      <c r="N1097" s="207">
        <v>0</v>
      </c>
      <c r="O1097" s="207">
        <v>1200</v>
      </c>
      <c r="P1097" s="124" t="s">
        <v>1312</v>
      </c>
    </row>
    <row r="1098" spans="1:16" ht="63.75" hidden="1">
      <c r="A1098" s="256" t="s">
        <v>619</v>
      </c>
      <c r="B1098" s="124"/>
      <c r="C1098" s="125" t="s">
        <v>713</v>
      </c>
      <c r="D1098" s="119">
        <v>43152</v>
      </c>
      <c r="E1098" s="120" t="s">
        <v>3012</v>
      </c>
      <c r="F1098" s="120" t="s">
        <v>6</v>
      </c>
      <c r="G1098" s="120">
        <v>668775</v>
      </c>
      <c r="H1098" s="124"/>
      <c r="I1098" s="128" t="s">
        <v>3495</v>
      </c>
      <c r="J1098" s="124"/>
      <c r="K1098" s="124"/>
      <c r="L1098" s="124"/>
      <c r="M1098" s="124"/>
      <c r="N1098" s="207">
        <v>0</v>
      </c>
      <c r="O1098" s="207">
        <v>365456.55</v>
      </c>
      <c r="P1098" s="124" t="s">
        <v>1312</v>
      </c>
    </row>
    <row r="1099" spans="1:16" ht="63.75" hidden="1">
      <c r="A1099" s="256" t="s">
        <v>619</v>
      </c>
      <c r="B1099" s="124"/>
      <c r="C1099" s="125" t="s">
        <v>713</v>
      </c>
      <c r="D1099" s="119">
        <v>43152</v>
      </c>
      <c r="E1099" s="120" t="s">
        <v>3013</v>
      </c>
      <c r="F1099" s="120" t="s">
        <v>6</v>
      </c>
      <c r="G1099" s="120">
        <v>668777</v>
      </c>
      <c r="H1099" s="124"/>
      <c r="I1099" s="128" t="s">
        <v>3496</v>
      </c>
      <c r="J1099" s="124"/>
      <c r="K1099" s="124"/>
      <c r="L1099" s="124"/>
      <c r="M1099" s="124"/>
      <c r="N1099" s="207">
        <v>0</v>
      </c>
      <c r="O1099" s="207">
        <v>49070.2</v>
      </c>
      <c r="P1099" s="124" t="s">
        <v>1312</v>
      </c>
    </row>
    <row r="1100" spans="1:16" ht="63.75" hidden="1">
      <c r="A1100" s="256">
        <v>10</v>
      </c>
      <c r="B1100" s="124"/>
      <c r="C1100" s="125" t="s">
        <v>690</v>
      </c>
      <c r="D1100" s="119">
        <v>43152</v>
      </c>
      <c r="E1100" s="120" t="s">
        <v>3014</v>
      </c>
      <c r="F1100" s="120" t="s">
        <v>6</v>
      </c>
      <c r="G1100" s="120">
        <v>668779</v>
      </c>
      <c r="H1100" s="124"/>
      <c r="I1100" s="128" t="s">
        <v>3497</v>
      </c>
      <c r="J1100" s="124"/>
      <c r="K1100" s="124"/>
      <c r="L1100" s="124"/>
      <c r="M1100" s="124"/>
      <c r="N1100" s="207">
        <v>0</v>
      </c>
      <c r="O1100" s="207">
        <v>9630.41</v>
      </c>
      <c r="P1100" s="124" t="s">
        <v>1312</v>
      </c>
    </row>
    <row r="1101" spans="1:16" ht="63.75" hidden="1">
      <c r="A1101" s="256">
        <v>10</v>
      </c>
      <c r="B1101" s="124"/>
      <c r="C1101" s="125" t="s">
        <v>690</v>
      </c>
      <c r="D1101" s="119">
        <v>43152</v>
      </c>
      <c r="E1101" s="120" t="s">
        <v>3015</v>
      </c>
      <c r="F1101" s="120" t="s">
        <v>6</v>
      </c>
      <c r="G1101" s="120">
        <v>668781</v>
      </c>
      <c r="H1101" s="124"/>
      <c r="I1101" s="128" t="s">
        <v>3498</v>
      </c>
      <c r="J1101" s="124"/>
      <c r="K1101" s="124"/>
      <c r="L1101" s="124"/>
      <c r="M1101" s="124"/>
      <c r="N1101" s="207">
        <v>0</v>
      </c>
      <c r="O1101" s="207">
        <v>34459.360000000001</v>
      </c>
      <c r="P1101" s="124" t="s">
        <v>1312</v>
      </c>
    </row>
    <row r="1102" spans="1:16" ht="63.75" hidden="1">
      <c r="A1102" s="256">
        <v>10</v>
      </c>
      <c r="B1102" s="124"/>
      <c r="C1102" s="125" t="s">
        <v>690</v>
      </c>
      <c r="D1102" s="119">
        <v>43152</v>
      </c>
      <c r="E1102" s="120" t="s">
        <v>3016</v>
      </c>
      <c r="F1102" s="120" t="s">
        <v>6</v>
      </c>
      <c r="G1102" s="120">
        <v>668783</v>
      </c>
      <c r="H1102" s="124"/>
      <c r="I1102" s="128" t="s">
        <v>3499</v>
      </c>
      <c r="J1102" s="124"/>
      <c r="K1102" s="124"/>
      <c r="L1102" s="124"/>
      <c r="M1102" s="124"/>
      <c r="N1102" s="207">
        <v>0</v>
      </c>
      <c r="O1102" s="207">
        <v>14652.82</v>
      </c>
      <c r="P1102" s="124" t="s">
        <v>1312</v>
      </c>
    </row>
    <row r="1103" spans="1:16" ht="63.75" hidden="1">
      <c r="A1103" s="256">
        <v>10</v>
      </c>
      <c r="B1103" s="124"/>
      <c r="C1103" s="125" t="s">
        <v>690</v>
      </c>
      <c r="D1103" s="119">
        <v>43152</v>
      </c>
      <c r="E1103" s="120" t="s">
        <v>3017</v>
      </c>
      <c r="F1103" s="120" t="s">
        <v>6</v>
      </c>
      <c r="G1103" s="120">
        <v>668785</v>
      </c>
      <c r="H1103" s="124"/>
      <c r="I1103" s="128" t="s">
        <v>3500</v>
      </c>
      <c r="J1103" s="124"/>
      <c r="K1103" s="124"/>
      <c r="L1103" s="124"/>
      <c r="M1103" s="124"/>
      <c r="N1103" s="207">
        <v>0</v>
      </c>
      <c r="O1103" s="207">
        <v>100557.45</v>
      </c>
      <c r="P1103" s="124" t="s">
        <v>1312</v>
      </c>
    </row>
    <row r="1104" spans="1:16" ht="38.25" hidden="1">
      <c r="A1104" s="256">
        <v>291</v>
      </c>
      <c r="B1104" s="124"/>
      <c r="C1104" s="125" t="s">
        <v>794</v>
      </c>
      <c r="D1104" s="119">
        <v>43152</v>
      </c>
      <c r="E1104" s="120" t="s">
        <v>3018</v>
      </c>
      <c r="F1104" s="120" t="s">
        <v>6</v>
      </c>
      <c r="G1104" s="120">
        <v>74337</v>
      </c>
      <c r="H1104" s="124"/>
      <c r="I1104" s="128" t="s">
        <v>3501</v>
      </c>
      <c r="J1104" s="124"/>
      <c r="K1104" s="124"/>
      <c r="L1104" s="124"/>
      <c r="M1104" s="124"/>
      <c r="N1104" s="207">
        <v>0</v>
      </c>
      <c r="O1104" s="207">
        <v>17456874.52</v>
      </c>
      <c r="P1104" s="124" t="s">
        <v>1312</v>
      </c>
    </row>
    <row r="1105" spans="1:16" ht="76.5" hidden="1">
      <c r="A1105" s="256" t="s">
        <v>619</v>
      </c>
      <c r="B1105" s="124"/>
      <c r="C1105" s="125" t="s">
        <v>713</v>
      </c>
      <c r="D1105" s="119">
        <v>43152</v>
      </c>
      <c r="E1105" s="120" t="s">
        <v>3019</v>
      </c>
      <c r="F1105" s="120" t="s">
        <v>1313</v>
      </c>
      <c r="G1105" s="120">
        <v>16690625</v>
      </c>
      <c r="H1105" s="124"/>
      <c r="I1105" s="128" t="s">
        <v>3502</v>
      </c>
      <c r="J1105" s="124"/>
      <c r="K1105" s="124"/>
      <c r="L1105" s="124"/>
      <c r="M1105" s="124"/>
      <c r="N1105" s="207">
        <v>0</v>
      </c>
      <c r="O1105" s="207">
        <v>621405.17000000004</v>
      </c>
      <c r="P1105" s="124" t="s">
        <v>1312</v>
      </c>
    </row>
    <row r="1106" spans="1:16" ht="76.5" hidden="1">
      <c r="A1106" s="256" t="s">
        <v>619</v>
      </c>
      <c r="B1106" s="124"/>
      <c r="C1106" s="125" t="s">
        <v>713</v>
      </c>
      <c r="D1106" s="119">
        <v>43152</v>
      </c>
      <c r="E1106" s="120" t="s">
        <v>3020</v>
      </c>
      <c r="F1106" s="120" t="s">
        <v>6</v>
      </c>
      <c r="G1106" s="120">
        <v>914027</v>
      </c>
      <c r="H1106" s="124"/>
      <c r="I1106" s="128" t="s">
        <v>3503</v>
      </c>
      <c r="J1106" s="124"/>
      <c r="K1106" s="124"/>
      <c r="L1106" s="124"/>
      <c r="M1106" s="124"/>
      <c r="N1106" s="207">
        <v>0</v>
      </c>
      <c r="O1106" s="207">
        <v>996932.98</v>
      </c>
      <c r="P1106" s="124" t="s">
        <v>1312</v>
      </c>
    </row>
    <row r="1107" spans="1:16" ht="89.25" hidden="1">
      <c r="A1107" s="256">
        <v>576</v>
      </c>
      <c r="B1107" s="124"/>
      <c r="C1107" s="125" t="s">
        <v>852</v>
      </c>
      <c r="D1107" s="119">
        <v>43152</v>
      </c>
      <c r="E1107" s="120" t="s">
        <v>3021</v>
      </c>
      <c r="F1107" s="120" t="s">
        <v>15</v>
      </c>
      <c r="G1107" s="120">
        <v>4390</v>
      </c>
      <c r="H1107" s="124"/>
      <c r="I1107" s="128" t="s">
        <v>3504</v>
      </c>
      <c r="J1107" s="124"/>
      <c r="K1107" s="124"/>
      <c r="L1107" s="124"/>
      <c r="M1107" s="124"/>
      <c r="N1107" s="207">
        <v>301.01</v>
      </c>
      <c r="O1107" s="207">
        <v>0</v>
      </c>
      <c r="P1107" s="124" t="s">
        <v>1312</v>
      </c>
    </row>
    <row r="1108" spans="1:16" ht="63.75" hidden="1">
      <c r="A1108" s="256" t="s">
        <v>619</v>
      </c>
      <c r="B1108" s="124"/>
      <c r="C1108" s="125" t="s">
        <v>713</v>
      </c>
      <c r="D1108" s="119">
        <v>43153</v>
      </c>
      <c r="E1108" s="120" t="s">
        <v>3022</v>
      </c>
      <c r="F1108" s="120" t="s">
        <v>6</v>
      </c>
      <c r="G1108" s="120">
        <v>669846</v>
      </c>
      <c r="H1108" s="124"/>
      <c r="I1108" s="128" t="s">
        <v>3505</v>
      </c>
      <c r="J1108" s="124"/>
      <c r="K1108" s="124"/>
      <c r="L1108" s="124"/>
      <c r="M1108" s="124"/>
      <c r="N1108" s="207">
        <v>0</v>
      </c>
      <c r="O1108" s="207">
        <v>34250.400000000001</v>
      </c>
      <c r="P1108" s="124" t="s">
        <v>1312</v>
      </c>
    </row>
    <row r="1109" spans="1:16" ht="51" hidden="1">
      <c r="A1109" s="256" t="s">
        <v>619</v>
      </c>
      <c r="B1109" s="124"/>
      <c r="C1109" s="125" t="s">
        <v>713</v>
      </c>
      <c r="D1109" s="119">
        <v>43153</v>
      </c>
      <c r="E1109" s="120" t="s">
        <v>3023</v>
      </c>
      <c r="F1109" s="120" t="s">
        <v>6</v>
      </c>
      <c r="G1109" s="120">
        <v>670341</v>
      </c>
      <c r="H1109" s="124"/>
      <c r="I1109" s="128" t="s">
        <v>3506</v>
      </c>
      <c r="J1109" s="124"/>
      <c r="K1109" s="124"/>
      <c r="L1109" s="124"/>
      <c r="M1109" s="124"/>
      <c r="N1109" s="207">
        <v>0</v>
      </c>
      <c r="O1109" s="207">
        <v>85437.66</v>
      </c>
      <c r="P1109" s="124" t="s">
        <v>1312</v>
      </c>
    </row>
    <row r="1110" spans="1:16" ht="76.5" hidden="1">
      <c r="A1110" s="256">
        <v>513</v>
      </c>
      <c r="B1110" s="124"/>
      <c r="C1110" s="125" t="s">
        <v>201</v>
      </c>
      <c r="D1110" s="119">
        <v>43153</v>
      </c>
      <c r="E1110" s="120" t="s">
        <v>3024</v>
      </c>
      <c r="F1110" s="120" t="s">
        <v>1313</v>
      </c>
      <c r="G1110" s="120">
        <v>16693172</v>
      </c>
      <c r="H1110" s="124"/>
      <c r="I1110" s="128" t="s">
        <v>3507</v>
      </c>
      <c r="J1110" s="124"/>
      <c r="K1110" s="124"/>
      <c r="L1110" s="124"/>
      <c r="M1110" s="124"/>
      <c r="N1110" s="207">
        <v>10824.42</v>
      </c>
      <c r="O1110" s="207">
        <v>0</v>
      </c>
      <c r="P1110" s="124" t="s">
        <v>1312</v>
      </c>
    </row>
    <row r="1111" spans="1:16" ht="76.5" hidden="1">
      <c r="A1111" s="256">
        <v>513</v>
      </c>
      <c r="B1111" s="124"/>
      <c r="C1111" s="125" t="s">
        <v>201</v>
      </c>
      <c r="D1111" s="119">
        <v>43153</v>
      </c>
      <c r="E1111" s="120" t="s">
        <v>3025</v>
      </c>
      <c r="F1111" s="120" t="s">
        <v>1313</v>
      </c>
      <c r="G1111" s="120">
        <v>16709840</v>
      </c>
      <c r="H1111" s="124"/>
      <c r="I1111" s="128" t="s">
        <v>3508</v>
      </c>
      <c r="J1111" s="124"/>
      <c r="K1111" s="124"/>
      <c r="L1111" s="124"/>
      <c r="M1111" s="124"/>
      <c r="N1111" s="207">
        <v>49492.6</v>
      </c>
      <c r="O1111" s="207">
        <v>0</v>
      </c>
      <c r="P1111" s="124" t="s">
        <v>1312</v>
      </c>
    </row>
    <row r="1112" spans="1:16" ht="51">
      <c r="A1112" s="256" t="s">
        <v>619</v>
      </c>
      <c r="B1112" s="124"/>
      <c r="C1112" s="125" t="s">
        <v>713</v>
      </c>
      <c r="D1112" s="119">
        <v>43153</v>
      </c>
      <c r="E1112" s="120" t="s">
        <v>3331</v>
      </c>
      <c r="F1112" s="120" t="s">
        <v>3</v>
      </c>
      <c r="G1112" s="120">
        <v>1599072</v>
      </c>
      <c r="H1112" s="124"/>
      <c r="I1112" s="128" t="s">
        <v>3679</v>
      </c>
      <c r="J1112" s="124"/>
      <c r="K1112" s="124"/>
      <c r="L1112" s="124"/>
      <c r="M1112" s="124"/>
      <c r="N1112" s="207">
        <v>0</v>
      </c>
      <c r="O1112" s="207">
        <v>9022.24</v>
      </c>
      <c r="P1112" s="124" t="s">
        <v>1312</v>
      </c>
    </row>
    <row r="1113" spans="1:16" ht="51">
      <c r="A1113" s="256">
        <v>291</v>
      </c>
      <c r="B1113" s="124"/>
      <c r="C1113" s="125" t="s">
        <v>794</v>
      </c>
      <c r="D1113" s="119">
        <v>43153</v>
      </c>
      <c r="E1113" s="120" t="s">
        <v>3332</v>
      </c>
      <c r="F1113" s="120" t="s">
        <v>3</v>
      </c>
      <c r="G1113" s="120">
        <v>1599110</v>
      </c>
      <c r="H1113" s="124"/>
      <c r="I1113" s="128" t="s">
        <v>3680</v>
      </c>
      <c r="J1113" s="124"/>
      <c r="K1113" s="124"/>
      <c r="L1113" s="124"/>
      <c r="M1113" s="124"/>
      <c r="N1113" s="207">
        <v>0</v>
      </c>
      <c r="O1113" s="207">
        <v>16658.73</v>
      </c>
      <c r="P1113" s="124" t="s">
        <v>1312</v>
      </c>
    </row>
    <row r="1114" spans="1:16" ht="51">
      <c r="A1114" s="256" t="s">
        <v>619</v>
      </c>
      <c r="B1114" s="124"/>
      <c r="C1114" s="125" t="s">
        <v>713</v>
      </c>
      <c r="D1114" s="119">
        <v>43153</v>
      </c>
      <c r="E1114" s="120" t="s">
        <v>3333</v>
      </c>
      <c r="F1114" s="120" t="s">
        <v>3</v>
      </c>
      <c r="G1114" s="120">
        <v>1599048</v>
      </c>
      <c r="H1114" s="124"/>
      <c r="I1114" s="128" t="s">
        <v>3681</v>
      </c>
      <c r="J1114" s="124"/>
      <c r="K1114" s="124"/>
      <c r="L1114" s="124"/>
      <c r="M1114" s="124"/>
      <c r="N1114" s="207">
        <v>0</v>
      </c>
      <c r="O1114" s="207">
        <v>3374.79</v>
      </c>
      <c r="P1114" s="124" t="s">
        <v>1312</v>
      </c>
    </row>
    <row r="1115" spans="1:16" ht="51">
      <c r="A1115" s="256" t="s">
        <v>619</v>
      </c>
      <c r="B1115" s="124"/>
      <c r="C1115" s="125" t="s">
        <v>713</v>
      </c>
      <c r="D1115" s="119">
        <v>43153</v>
      </c>
      <c r="E1115" s="120" t="s">
        <v>3334</v>
      </c>
      <c r="F1115" s="120" t="s">
        <v>3</v>
      </c>
      <c r="G1115" s="120">
        <v>1599057</v>
      </c>
      <c r="H1115" s="124"/>
      <c r="I1115" s="128" t="s">
        <v>3682</v>
      </c>
      <c r="J1115" s="124"/>
      <c r="K1115" s="124"/>
      <c r="L1115" s="124"/>
      <c r="M1115" s="124"/>
      <c r="N1115" s="207">
        <v>0</v>
      </c>
      <c r="O1115" s="207">
        <v>694</v>
      </c>
      <c r="P1115" s="124" t="s">
        <v>1312</v>
      </c>
    </row>
    <row r="1116" spans="1:16" ht="51">
      <c r="A1116" s="256" t="s">
        <v>619</v>
      </c>
      <c r="B1116" s="124"/>
      <c r="C1116" s="125" t="s">
        <v>713</v>
      </c>
      <c r="D1116" s="119">
        <v>43153</v>
      </c>
      <c r="E1116" s="120" t="s">
        <v>3335</v>
      </c>
      <c r="F1116" s="120" t="s">
        <v>3</v>
      </c>
      <c r="G1116" s="120">
        <v>1599085</v>
      </c>
      <c r="H1116" s="124"/>
      <c r="I1116" s="128" t="s">
        <v>3683</v>
      </c>
      <c r="J1116" s="124"/>
      <c r="K1116" s="124"/>
      <c r="L1116" s="124"/>
      <c r="M1116" s="124"/>
      <c r="N1116" s="207">
        <v>0</v>
      </c>
      <c r="O1116" s="207">
        <v>504.51</v>
      </c>
      <c r="P1116" s="124" t="s">
        <v>1312</v>
      </c>
    </row>
    <row r="1117" spans="1:16" ht="51">
      <c r="A1117" s="256">
        <v>20</v>
      </c>
      <c r="B1117" s="124"/>
      <c r="C1117" s="125" t="s">
        <v>693</v>
      </c>
      <c r="D1117" s="119">
        <v>43153</v>
      </c>
      <c r="E1117" s="120" t="s">
        <v>3336</v>
      </c>
      <c r="F1117" s="120" t="s">
        <v>3</v>
      </c>
      <c r="G1117" s="120">
        <v>1599112</v>
      </c>
      <c r="H1117" s="124"/>
      <c r="I1117" s="128" t="s">
        <v>3684</v>
      </c>
      <c r="J1117" s="124"/>
      <c r="K1117" s="124"/>
      <c r="L1117" s="124"/>
      <c r="M1117" s="124"/>
      <c r="N1117" s="207">
        <v>0</v>
      </c>
      <c r="O1117" s="207">
        <v>371</v>
      </c>
      <c r="P1117" s="124" t="s">
        <v>1312</v>
      </c>
    </row>
    <row r="1118" spans="1:16" ht="51">
      <c r="A1118" s="256" t="s">
        <v>619</v>
      </c>
      <c r="B1118" s="124"/>
      <c r="C1118" s="125" t="s">
        <v>713</v>
      </c>
      <c r="D1118" s="119">
        <v>43153</v>
      </c>
      <c r="E1118" s="120" t="s">
        <v>3337</v>
      </c>
      <c r="F1118" s="120" t="s">
        <v>3</v>
      </c>
      <c r="G1118" s="120">
        <v>1599176</v>
      </c>
      <c r="H1118" s="124"/>
      <c r="I1118" s="128" t="s">
        <v>3685</v>
      </c>
      <c r="J1118" s="124"/>
      <c r="K1118" s="124"/>
      <c r="L1118" s="124"/>
      <c r="M1118" s="124"/>
      <c r="N1118" s="207">
        <v>0</v>
      </c>
      <c r="O1118" s="207">
        <v>110</v>
      </c>
      <c r="P1118" s="124" t="s">
        <v>1312</v>
      </c>
    </row>
    <row r="1119" spans="1:16" ht="51">
      <c r="A1119" s="256" t="s">
        <v>619</v>
      </c>
      <c r="B1119" s="124"/>
      <c r="C1119" s="125" t="s">
        <v>713</v>
      </c>
      <c r="D1119" s="119">
        <v>43153</v>
      </c>
      <c r="E1119" s="120" t="s">
        <v>3338</v>
      </c>
      <c r="F1119" s="120" t="s">
        <v>3</v>
      </c>
      <c r="G1119" s="120">
        <v>1599254</v>
      </c>
      <c r="H1119" s="124"/>
      <c r="I1119" s="128" t="s">
        <v>3686</v>
      </c>
      <c r="J1119" s="124"/>
      <c r="K1119" s="124"/>
      <c r="L1119" s="124"/>
      <c r="M1119" s="124"/>
      <c r="N1119" s="207">
        <v>0</v>
      </c>
      <c r="O1119" s="207">
        <v>1153</v>
      </c>
      <c r="P1119" s="124" t="s">
        <v>1312</v>
      </c>
    </row>
    <row r="1120" spans="1:16" ht="51">
      <c r="A1120" s="256" t="s">
        <v>619</v>
      </c>
      <c r="B1120" s="124"/>
      <c r="C1120" s="125" t="s">
        <v>713</v>
      </c>
      <c r="D1120" s="119">
        <v>43153</v>
      </c>
      <c r="E1120" s="120" t="s">
        <v>3339</v>
      </c>
      <c r="F1120" s="120" t="s">
        <v>3</v>
      </c>
      <c r="G1120" s="120">
        <v>1599255</v>
      </c>
      <c r="H1120" s="124"/>
      <c r="I1120" s="128" t="s">
        <v>3687</v>
      </c>
      <c r="J1120" s="124"/>
      <c r="K1120" s="124"/>
      <c r="L1120" s="124"/>
      <c r="M1120" s="124"/>
      <c r="N1120" s="207">
        <v>0</v>
      </c>
      <c r="O1120" s="207">
        <v>1153</v>
      </c>
      <c r="P1120" s="124" t="s">
        <v>1312</v>
      </c>
    </row>
    <row r="1121" spans="1:16" ht="51">
      <c r="A1121" s="256" t="s">
        <v>619</v>
      </c>
      <c r="B1121" s="124"/>
      <c r="C1121" s="125" t="s">
        <v>713</v>
      </c>
      <c r="D1121" s="119">
        <v>43153</v>
      </c>
      <c r="E1121" s="120" t="s">
        <v>3340</v>
      </c>
      <c r="F1121" s="120" t="s">
        <v>3</v>
      </c>
      <c r="G1121" s="120">
        <v>1599315</v>
      </c>
      <c r="H1121" s="124"/>
      <c r="I1121" s="128" t="s">
        <v>3688</v>
      </c>
      <c r="J1121" s="124"/>
      <c r="K1121" s="124"/>
      <c r="L1121" s="124"/>
      <c r="M1121" s="124"/>
      <c r="N1121" s="207">
        <v>0</v>
      </c>
      <c r="O1121" s="207">
        <v>140</v>
      </c>
      <c r="P1121" s="124" t="s">
        <v>1312</v>
      </c>
    </row>
    <row r="1122" spans="1:16" ht="51" hidden="1">
      <c r="A1122" s="256" t="s">
        <v>619</v>
      </c>
      <c r="B1122" s="124"/>
      <c r="C1122" s="125" t="s">
        <v>713</v>
      </c>
      <c r="D1122" s="119">
        <v>43154</v>
      </c>
      <c r="E1122" s="120" t="s">
        <v>3026</v>
      </c>
      <c r="F1122" s="120" t="s">
        <v>6</v>
      </c>
      <c r="G1122" s="120">
        <v>671349</v>
      </c>
      <c r="H1122" s="124"/>
      <c r="I1122" s="128" t="s">
        <v>3509</v>
      </c>
      <c r="J1122" s="124"/>
      <c r="K1122" s="124"/>
      <c r="L1122" s="124"/>
      <c r="M1122" s="124"/>
      <c r="N1122" s="207">
        <v>0</v>
      </c>
      <c r="O1122" s="207">
        <v>366.94</v>
      </c>
      <c r="P1122" s="124" t="s">
        <v>1312</v>
      </c>
    </row>
    <row r="1123" spans="1:16" ht="51" hidden="1">
      <c r="A1123" s="256" t="s">
        <v>619</v>
      </c>
      <c r="B1123" s="124"/>
      <c r="C1123" s="125" t="s">
        <v>713</v>
      </c>
      <c r="D1123" s="119">
        <v>43154</v>
      </c>
      <c r="E1123" s="120" t="s">
        <v>3027</v>
      </c>
      <c r="F1123" s="120" t="s">
        <v>6</v>
      </c>
      <c r="G1123" s="120">
        <v>671351</v>
      </c>
      <c r="H1123" s="124"/>
      <c r="I1123" s="128" t="s">
        <v>3510</v>
      </c>
      <c r="J1123" s="124"/>
      <c r="K1123" s="124"/>
      <c r="L1123" s="124"/>
      <c r="M1123" s="124"/>
      <c r="N1123" s="207">
        <v>0</v>
      </c>
      <c r="O1123" s="207">
        <v>28058.09</v>
      </c>
      <c r="P1123" s="124" t="s">
        <v>1312</v>
      </c>
    </row>
    <row r="1124" spans="1:16" ht="51" hidden="1">
      <c r="A1124" s="256" t="s">
        <v>619</v>
      </c>
      <c r="B1124" s="124"/>
      <c r="C1124" s="125" t="s">
        <v>713</v>
      </c>
      <c r="D1124" s="119">
        <v>43154</v>
      </c>
      <c r="E1124" s="120" t="s">
        <v>3028</v>
      </c>
      <c r="F1124" s="120" t="s">
        <v>6</v>
      </c>
      <c r="G1124" s="120">
        <v>671353</v>
      </c>
      <c r="H1124" s="124"/>
      <c r="I1124" s="128" t="s">
        <v>3511</v>
      </c>
      <c r="J1124" s="124"/>
      <c r="K1124" s="124"/>
      <c r="L1124" s="124"/>
      <c r="M1124" s="124"/>
      <c r="N1124" s="207">
        <v>0</v>
      </c>
      <c r="O1124" s="207">
        <v>21840.46</v>
      </c>
      <c r="P1124" s="124" t="s">
        <v>1312</v>
      </c>
    </row>
    <row r="1125" spans="1:16" ht="63.75" hidden="1">
      <c r="A1125" s="256" t="s">
        <v>619</v>
      </c>
      <c r="B1125" s="124"/>
      <c r="C1125" s="125" t="s">
        <v>713</v>
      </c>
      <c r="D1125" s="119">
        <v>43154</v>
      </c>
      <c r="E1125" s="120" t="s">
        <v>3029</v>
      </c>
      <c r="F1125" s="120" t="s">
        <v>6</v>
      </c>
      <c r="G1125" s="120">
        <v>671678</v>
      </c>
      <c r="H1125" s="124"/>
      <c r="I1125" s="128" t="s">
        <v>3512</v>
      </c>
      <c r="J1125" s="124"/>
      <c r="K1125" s="124"/>
      <c r="L1125" s="124"/>
      <c r="M1125" s="124"/>
      <c r="N1125" s="207">
        <v>0</v>
      </c>
      <c r="O1125" s="207">
        <v>5120.4399999999996</v>
      </c>
      <c r="P1125" s="124" t="s">
        <v>1312</v>
      </c>
    </row>
    <row r="1126" spans="1:16" ht="51" hidden="1">
      <c r="A1126" s="256" t="s">
        <v>619</v>
      </c>
      <c r="B1126" s="124"/>
      <c r="C1126" s="125" t="s">
        <v>713</v>
      </c>
      <c r="D1126" s="119">
        <v>43154</v>
      </c>
      <c r="E1126" s="120" t="s">
        <v>3030</v>
      </c>
      <c r="F1126" s="120" t="s">
        <v>6</v>
      </c>
      <c r="G1126" s="120">
        <v>671682</v>
      </c>
      <c r="H1126" s="124"/>
      <c r="I1126" s="128" t="s">
        <v>3513</v>
      </c>
      <c r="J1126" s="124"/>
      <c r="K1126" s="124"/>
      <c r="L1126" s="124"/>
      <c r="M1126" s="124"/>
      <c r="N1126" s="207">
        <v>0</v>
      </c>
      <c r="O1126" s="207">
        <v>28840.67</v>
      </c>
      <c r="P1126" s="124" t="s">
        <v>1312</v>
      </c>
    </row>
    <row r="1127" spans="1:16" ht="51" hidden="1">
      <c r="A1127" s="256" t="s">
        <v>619</v>
      </c>
      <c r="B1127" s="124"/>
      <c r="C1127" s="125" t="s">
        <v>713</v>
      </c>
      <c r="D1127" s="119">
        <v>43154</v>
      </c>
      <c r="E1127" s="120" t="s">
        <v>3031</v>
      </c>
      <c r="F1127" s="120" t="s">
        <v>6</v>
      </c>
      <c r="G1127" s="120">
        <v>671684</v>
      </c>
      <c r="H1127" s="124"/>
      <c r="I1127" s="128" t="s">
        <v>3514</v>
      </c>
      <c r="J1127" s="124"/>
      <c r="K1127" s="124"/>
      <c r="L1127" s="124"/>
      <c r="M1127" s="124"/>
      <c r="N1127" s="207">
        <v>0</v>
      </c>
      <c r="O1127" s="207">
        <v>24191.58</v>
      </c>
      <c r="P1127" s="124" t="s">
        <v>1312</v>
      </c>
    </row>
    <row r="1128" spans="1:16" ht="89.25" hidden="1">
      <c r="A1128" s="256">
        <v>86</v>
      </c>
      <c r="B1128" s="124"/>
      <c r="C1128" s="125" t="s">
        <v>710</v>
      </c>
      <c r="D1128" s="119">
        <v>43154</v>
      </c>
      <c r="E1128" s="120" t="s">
        <v>3032</v>
      </c>
      <c r="F1128" s="120" t="s">
        <v>6</v>
      </c>
      <c r="G1128" s="120">
        <v>914410</v>
      </c>
      <c r="H1128" s="124"/>
      <c r="I1128" s="128" t="s">
        <v>3515</v>
      </c>
      <c r="J1128" s="124"/>
      <c r="K1128" s="124"/>
      <c r="L1128" s="124"/>
      <c r="M1128" s="124"/>
      <c r="N1128" s="207">
        <v>0</v>
      </c>
      <c r="O1128" s="207">
        <v>1437800.5</v>
      </c>
      <c r="P1128" s="124" t="s">
        <v>1312</v>
      </c>
    </row>
    <row r="1129" spans="1:16" ht="63.75" hidden="1">
      <c r="A1129" s="256">
        <v>15</v>
      </c>
      <c r="B1129" s="124"/>
      <c r="C1129" s="125" t="s">
        <v>691</v>
      </c>
      <c r="D1129" s="119">
        <v>43154</v>
      </c>
      <c r="E1129" s="120" t="s">
        <v>3033</v>
      </c>
      <c r="F1129" s="120" t="s">
        <v>15</v>
      </c>
      <c r="G1129" s="120">
        <v>4407</v>
      </c>
      <c r="H1129" s="124"/>
      <c r="I1129" s="128" t="s">
        <v>3516</v>
      </c>
      <c r="J1129" s="124"/>
      <c r="K1129" s="124"/>
      <c r="L1129" s="124"/>
      <c r="M1129" s="124"/>
      <c r="N1129" s="207">
        <v>1320.88</v>
      </c>
      <c r="O1129" s="207">
        <v>0</v>
      </c>
      <c r="P1129" s="124" t="s">
        <v>1312</v>
      </c>
    </row>
    <row r="1130" spans="1:16" ht="51">
      <c r="A1130" s="256">
        <v>163</v>
      </c>
      <c r="B1130" s="124"/>
      <c r="C1130" s="125" t="s">
        <v>748</v>
      </c>
      <c r="D1130" s="119">
        <v>43154</v>
      </c>
      <c r="E1130" s="120" t="s">
        <v>3341</v>
      </c>
      <c r="F1130" s="120" t="s">
        <v>3</v>
      </c>
      <c r="G1130" s="120">
        <v>1599538</v>
      </c>
      <c r="H1130" s="124"/>
      <c r="I1130" s="128" t="s">
        <v>3689</v>
      </c>
      <c r="J1130" s="124"/>
      <c r="K1130" s="124"/>
      <c r="L1130" s="124"/>
      <c r="M1130" s="124"/>
      <c r="N1130" s="207">
        <v>0</v>
      </c>
      <c r="O1130" s="207">
        <v>9</v>
      </c>
      <c r="P1130" s="124" t="s">
        <v>1312</v>
      </c>
    </row>
    <row r="1131" spans="1:16" ht="51">
      <c r="A1131" s="256">
        <v>163</v>
      </c>
      <c r="B1131" s="124"/>
      <c r="C1131" s="125" t="s">
        <v>748</v>
      </c>
      <c r="D1131" s="119">
        <v>43154</v>
      </c>
      <c r="E1131" s="120" t="s">
        <v>3342</v>
      </c>
      <c r="F1131" s="120" t="s">
        <v>3</v>
      </c>
      <c r="G1131" s="120">
        <v>1599539</v>
      </c>
      <c r="H1131" s="124"/>
      <c r="I1131" s="128" t="s">
        <v>3690</v>
      </c>
      <c r="J1131" s="124"/>
      <c r="K1131" s="124"/>
      <c r="L1131" s="124"/>
      <c r="M1131" s="124"/>
      <c r="N1131" s="207">
        <v>0</v>
      </c>
      <c r="O1131" s="207">
        <v>99</v>
      </c>
      <c r="P1131" s="124" t="s">
        <v>1312</v>
      </c>
    </row>
    <row r="1132" spans="1:16" ht="38.25">
      <c r="A1132" s="256">
        <v>20</v>
      </c>
      <c r="B1132" s="124"/>
      <c r="C1132" s="125" t="s">
        <v>693</v>
      </c>
      <c r="D1132" s="119">
        <v>43154</v>
      </c>
      <c r="E1132" s="120" t="s">
        <v>3343</v>
      </c>
      <c r="F1132" s="120" t="s">
        <v>3</v>
      </c>
      <c r="G1132" s="120">
        <v>1599479</v>
      </c>
      <c r="H1132" s="124"/>
      <c r="I1132" s="128" t="s">
        <v>3691</v>
      </c>
      <c r="J1132" s="124"/>
      <c r="K1132" s="124"/>
      <c r="L1132" s="124"/>
      <c r="M1132" s="124"/>
      <c r="N1132" s="207">
        <v>0</v>
      </c>
      <c r="O1132" s="207">
        <v>14.3</v>
      </c>
      <c r="P1132" s="124" t="s">
        <v>1312</v>
      </c>
    </row>
    <row r="1133" spans="1:16" ht="51">
      <c r="A1133" s="256" t="s">
        <v>619</v>
      </c>
      <c r="B1133" s="124"/>
      <c r="C1133" s="125" t="s">
        <v>713</v>
      </c>
      <c r="D1133" s="119">
        <v>43154</v>
      </c>
      <c r="E1133" s="120" t="s">
        <v>3344</v>
      </c>
      <c r="F1133" s="120" t="s">
        <v>3</v>
      </c>
      <c r="G1133" s="120">
        <v>1599532</v>
      </c>
      <c r="H1133" s="124"/>
      <c r="I1133" s="128" t="s">
        <v>3692</v>
      </c>
      <c r="J1133" s="124"/>
      <c r="K1133" s="124"/>
      <c r="L1133" s="124"/>
      <c r="M1133" s="124"/>
      <c r="N1133" s="207">
        <v>0</v>
      </c>
      <c r="O1133" s="207">
        <v>1662.62</v>
      </c>
      <c r="P1133" s="124" t="s">
        <v>1312</v>
      </c>
    </row>
    <row r="1134" spans="1:16" ht="51">
      <c r="A1134" s="256" t="s">
        <v>619</v>
      </c>
      <c r="B1134" s="124"/>
      <c r="C1134" s="125" t="s">
        <v>713</v>
      </c>
      <c r="D1134" s="119">
        <v>43154</v>
      </c>
      <c r="E1134" s="120" t="s">
        <v>3345</v>
      </c>
      <c r="F1134" s="120" t="s">
        <v>3</v>
      </c>
      <c r="G1134" s="120">
        <v>1599542</v>
      </c>
      <c r="H1134" s="124"/>
      <c r="I1134" s="128" t="s">
        <v>3693</v>
      </c>
      <c r="J1134" s="124"/>
      <c r="K1134" s="124"/>
      <c r="L1134" s="124"/>
      <c r="M1134" s="124"/>
      <c r="N1134" s="207">
        <v>0</v>
      </c>
      <c r="O1134" s="207">
        <v>8</v>
      </c>
      <c r="P1134" s="124" t="s">
        <v>1312</v>
      </c>
    </row>
    <row r="1135" spans="1:16" ht="51">
      <c r="A1135" s="256" t="s">
        <v>619</v>
      </c>
      <c r="B1135" s="124"/>
      <c r="C1135" s="125" t="s">
        <v>713</v>
      </c>
      <c r="D1135" s="119">
        <v>43154</v>
      </c>
      <c r="E1135" s="120" t="s">
        <v>3346</v>
      </c>
      <c r="F1135" s="120" t="s">
        <v>3</v>
      </c>
      <c r="G1135" s="120">
        <v>1599589</v>
      </c>
      <c r="H1135" s="124"/>
      <c r="I1135" s="128" t="s">
        <v>3694</v>
      </c>
      <c r="J1135" s="124"/>
      <c r="K1135" s="124"/>
      <c r="L1135" s="124"/>
      <c r="M1135" s="124"/>
      <c r="N1135" s="207">
        <v>0</v>
      </c>
      <c r="O1135" s="207">
        <v>1891</v>
      </c>
      <c r="P1135" s="124" t="s">
        <v>1312</v>
      </c>
    </row>
    <row r="1136" spans="1:16" ht="51">
      <c r="A1136" s="256">
        <v>20</v>
      </c>
      <c r="B1136" s="124"/>
      <c r="C1136" s="125" t="s">
        <v>693</v>
      </c>
      <c r="D1136" s="119">
        <v>43154</v>
      </c>
      <c r="E1136" s="120" t="s">
        <v>3347</v>
      </c>
      <c r="F1136" s="120" t="s">
        <v>3</v>
      </c>
      <c r="G1136" s="120">
        <v>1599608</v>
      </c>
      <c r="H1136" s="124"/>
      <c r="I1136" s="128" t="s">
        <v>3695</v>
      </c>
      <c r="J1136" s="124"/>
      <c r="K1136" s="124"/>
      <c r="L1136" s="124"/>
      <c r="M1136" s="124"/>
      <c r="N1136" s="207">
        <v>0</v>
      </c>
      <c r="O1136" s="207">
        <v>261</v>
      </c>
      <c r="P1136" s="124" t="s">
        <v>1312</v>
      </c>
    </row>
    <row r="1137" spans="1:16" ht="51">
      <c r="A1137" s="256" t="s">
        <v>619</v>
      </c>
      <c r="B1137" s="124"/>
      <c r="C1137" s="125" t="s">
        <v>713</v>
      </c>
      <c r="D1137" s="119">
        <v>43154</v>
      </c>
      <c r="E1137" s="120" t="s">
        <v>3348</v>
      </c>
      <c r="F1137" s="120" t="s">
        <v>3</v>
      </c>
      <c r="G1137" s="120">
        <v>1599615</v>
      </c>
      <c r="H1137" s="124"/>
      <c r="I1137" s="128" t="s">
        <v>3696</v>
      </c>
      <c r="J1137" s="124"/>
      <c r="K1137" s="124"/>
      <c r="L1137" s="124"/>
      <c r="M1137" s="124"/>
      <c r="N1137" s="207">
        <v>0</v>
      </c>
      <c r="O1137" s="207">
        <v>7672.86</v>
      </c>
      <c r="P1137" s="124" t="s">
        <v>1312</v>
      </c>
    </row>
    <row r="1138" spans="1:16" ht="51">
      <c r="A1138" s="256" t="s">
        <v>619</v>
      </c>
      <c r="B1138" s="124"/>
      <c r="C1138" s="125" t="s">
        <v>713</v>
      </c>
      <c r="D1138" s="119">
        <v>43154</v>
      </c>
      <c r="E1138" s="120" t="s">
        <v>3349</v>
      </c>
      <c r="F1138" s="120" t="s">
        <v>3</v>
      </c>
      <c r="G1138" s="120">
        <v>1599655</v>
      </c>
      <c r="H1138" s="124"/>
      <c r="I1138" s="128" t="s">
        <v>3697</v>
      </c>
      <c r="J1138" s="124"/>
      <c r="K1138" s="124"/>
      <c r="L1138" s="124"/>
      <c r="M1138" s="124"/>
      <c r="N1138" s="207">
        <v>0</v>
      </c>
      <c r="O1138" s="207">
        <v>130</v>
      </c>
      <c r="P1138" s="124" t="s">
        <v>1312</v>
      </c>
    </row>
    <row r="1139" spans="1:16" ht="51">
      <c r="A1139" s="256" t="s">
        <v>619</v>
      </c>
      <c r="B1139" s="124"/>
      <c r="C1139" s="125" t="s">
        <v>713</v>
      </c>
      <c r="D1139" s="119">
        <v>43154</v>
      </c>
      <c r="E1139" s="120" t="s">
        <v>3350</v>
      </c>
      <c r="F1139" s="120" t="s">
        <v>3</v>
      </c>
      <c r="G1139" s="120">
        <v>1599657</v>
      </c>
      <c r="H1139" s="124"/>
      <c r="I1139" s="128" t="s">
        <v>3697</v>
      </c>
      <c r="J1139" s="124"/>
      <c r="K1139" s="124"/>
      <c r="L1139" s="124"/>
      <c r="M1139" s="124"/>
      <c r="N1139" s="207">
        <v>0</v>
      </c>
      <c r="O1139" s="207">
        <v>130</v>
      </c>
      <c r="P1139" s="124" t="s">
        <v>1312</v>
      </c>
    </row>
    <row r="1140" spans="1:16" ht="51">
      <c r="A1140" s="256" t="s">
        <v>619</v>
      </c>
      <c r="B1140" s="124"/>
      <c r="C1140" s="125" t="s">
        <v>713</v>
      </c>
      <c r="D1140" s="119">
        <v>43154</v>
      </c>
      <c r="E1140" s="120" t="s">
        <v>3351</v>
      </c>
      <c r="F1140" s="120" t="s">
        <v>3</v>
      </c>
      <c r="G1140" s="120">
        <v>1599658</v>
      </c>
      <c r="H1140" s="124"/>
      <c r="I1140" s="128" t="s">
        <v>3697</v>
      </c>
      <c r="J1140" s="124"/>
      <c r="K1140" s="124"/>
      <c r="L1140" s="124"/>
      <c r="M1140" s="124"/>
      <c r="N1140" s="207">
        <v>0</v>
      </c>
      <c r="O1140" s="207">
        <v>130</v>
      </c>
      <c r="P1140" s="124" t="s">
        <v>1312</v>
      </c>
    </row>
    <row r="1141" spans="1:16" ht="51">
      <c r="A1141" s="256" t="s">
        <v>619</v>
      </c>
      <c r="B1141" s="124"/>
      <c r="C1141" s="125" t="s">
        <v>713</v>
      </c>
      <c r="D1141" s="119">
        <v>43154</v>
      </c>
      <c r="E1141" s="120" t="s">
        <v>3352</v>
      </c>
      <c r="F1141" s="120" t="s">
        <v>3</v>
      </c>
      <c r="G1141" s="120">
        <v>1599659</v>
      </c>
      <c r="H1141" s="124"/>
      <c r="I1141" s="128" t="s">
        <v>3697</v>
      </c>
      <c r="J1141" s="124"/>
      <c r="K1141" s="124"/>
      <c r="L1141" s="124"/>
      <c r="M1141" s="124"/>
      <c r="N1141" s="207">
        <v>0</v>
      </c>
      <c r="O1141" s="207">
        <v>130.01</v>
      </c>
      <c r="P1141" s="124" t="s">
        <v>1312</v>
      </c>
    </row>
    <row r="1142" spans="1:16" ht="51">
      <c r="A1142" s="256" t="s">
        <v>619</v>
      </c>
      <c r="B1142" s="124"/>
      <c r="C1142" s="125" t="s">
        <v>713</v>
      </c>
      <c r="D1142" s="119">
        <v>43154</v>
      </c>
      <c r="E1142" s="120" t="s">
        <v>3353</v>
      </c>
      <c r="F1142" s="120" t="s">
        <v>3</v>
      </c>
      <c r="G1142" s="120">
        <v>1599660</v>
      </c>
      <c r="H1142" s="124"/>
      <c r="I1142" s="128" t="s">
        <v>3697</v>
      </c>
      <c r="J1142" s="124"/>
      <c r="K1142" s="124"/>
      <c r="L1142" s="124"/>
      <c r="M1142" s="124"/>
      <c r="N1142" s="207">
        <v>0</v>
      </c>
      <c r="O1142" s="207">
        <v>133.13</v>
      </c>
      <c r="P1142" s="124" t="s">
        <v>1312</v>
      </c>
    </row>
    <row r="1143" spans="1:16" ht="51">
      <c r="A1143" s="256" t="s">
        <v>619</v>
      </c>
      <c r="B1143" s="124"/>
      <c r="C1143" s="125" t="s">
        <v>713</v>
      </c>
      <c r="D1143" s="119">
        <v>43154</v>
      </c>
      <c r="E1143" s="120" t="s">
        <v>3354</v>
      </c>
      <c r="F1143" s="120" t="s">
        <v>3</v>
      </c>
      <c r="G1143" s="120">
        <v>1599661</v>
      </c>
      <c r="H1143" s="124"/>
      <c r="I1143" s="128" t="s">
        <v>3697</v>
      </c>
      <c r="J1143" s="124"/>
      <c r="K1143" s="124"/>
      <c r="L1143" s="124"/>
      <c r="M1143" s="124"/>
      <c r="N1143" s="207">
        <v>0</v>
      </c>
      <c r="O1143" s="207">
        <v>130.02000000000001</v>
      </c>
      <c r="P1143" s="124" t="s">
        <v>1312</v>
      </c>
    </row>
    <row r="1144" spans="1:16" ht="51">
      <c r="A1144" s="256" t="s">
        <v>619</v>
      </c>
      <c r="B1144" s="124"/>
      <c r="C1144" s="125" t="s">
        <v>713</v>
      </c>
      <c r="D1144" s="119">
        <v>43154</v>
      </c>
      <c r="E1144" s="120" t="s">
        <v>3355</v>
      </c>
      <c r="F1144" s="120" t="s">
        <v>3</v>
      </c>
      <c r="G1144" s="120">
        <v>1599662</v>
      </c>
      <c r="H1144" s="124"/>
      <c r="I1144" s="128" t="s">
        <v>3697</v>
      </c>
      <c r="J1144" s="124"/>
      <c r="K1144" s="124"/>
      <c r="L1144" s="124"/>
      <c r="M1144" s="124"/>
      <c r="N1144" s="207">
        <v>0</v>
      </c>
      <c r="O1144" s="207">
        <v>130.21</v>
      </c>
      <c r="P1144" s="124" t="s">
        <v>1312</v>
      </c>
    </row>
    <row r="1145" spans="1:16" ht="51">
      <c r="A1145" s="256" t="s">
        <v>619</v>
      </c>
      <c r="B1145" s="124"/>
      <c r="C1145" s="125" t="s">
        <v>713</v>
      </c>
      <c r="D1145" s="119">
        <v>43154</v>
      </c>
      <c r="E1145" s="120" t="s">
        <v>3356</v>
      </c>
      <c r="F1145" s="120" t="s">
        <v>3</v>
      </c>
      <c r="G1145" s="120">
        <v>1599710</v>
      </c>
      <c r="H1145" s="124"/>
      <c r="I1145" s="128" t="s">
        <v>3698</v>
      </c>
      <c r="J1145" s="124"/>
      <c r="K1145" s="124"/>
      <c r="L1145" s="124"/>
      <c r="M1145" s="124"/>
      <c r="N1145" s="207">
        <v>0</v>
      </c>
      <c r="O1145" s="207">
        <v>1167.0999999999999</v>
      </c>
      <c r="P1145" s="124" t="s">
        <v>1312</v>
      </c>
    </row>
    <row r="1146" spans="1:16" ht="51">
      <c r="A1146" s="256" t="s">
        <v>619</v>
      </c>
      <c r="B1146" s="124"/>
      <c r="C1146" s="125" t="s">
        <v>713</v>
      </c>
      <c r="D1146" s="119">
        <v>43154</v>
      </c>
      <c r="E1146" s="120" t="s">
        <v>3357</v>
      </c>
      <c r="F1146" s="120" t="s">
        <v>3</v>
      </c>
      <c r="G1146" s="120">
        <v>1599728</v>
      </c>
      <c r="H1146" s="124"/>
      <c r="I1146" s="128" t="s">
        <v>3699</v>
      </c>
      <c r="J1146" s="124"/>
      <c r="K1146" s="124"/>
      <c r="L1146" s="124"/>
      <c r="M1146" s="124"/>
      <c r="N1146" s="207">
        <v>0</v>
      </c>
      <c r="O1146" s="207">
        <v>2878.16</v>
      </c>
      <c r="P1146" s="124" t="s">
        <v>1312</v>
      </c>
    </row>
    <row r="1147" spans="1:16" ht="51">
      <c r="A1147" s="256">
        <v>35</v>
      </c>
      <c r="B1147" s="124"/>
      <c r="C1147" s="125" t="s">
        <v>696</v>
      </c>
      <c r="D1147" s="119">
        <v>43154</v>
      </c>
      <c r="E1147" s="120" t="s">
        <v>3358</v>
      </c>
      <c r="F1147" s="120" t="s">
        <v>3</v>
      </c>
      <c r="G1147" s="120">
        <v>1599733</v>
      </c>
      <c r="H1147" s="124"/>
      <c r="I1147" s="128" t="s">
        <v>3700</v>
      </c>
      <c r="J1147" s="124"/>
      <c r="K1147" s="124"/>
      <c r="L1147" s="124"/>
      <c r="M1147" s="124"/>
      <c r="N1147" s="207">
        <v>0</v>
      </c>
      <c r="O1147" s="207">
        <v>60.9</v>
      </c>
      <c r="P1147" s="124" t="s">
        <v>1312</v>
      </c>
    </row>
    <row r="1148" spans="1:16" ht="51" hidden="1">
      <c r="A1148" s="256" t="s">
        <v>619</v>
      </c>
      <c r="B1148" s="124"/>
      <c r="C1148" s="125" t="s">
        <v>713</v>
      </c>
      <c r="D1148" s="119">
        <v>43157</v>
      </c>
      <c r="E1148" s="120" t="s">
        <v>3034</v>
      </c>
      <c r="F1148" s="120" t="s">
        <v>6</v>
      </c>
      <c r="G1148" s="120">
        <v>672250</v>
      </c>
      <c r="H1148" s="124"/>
      <c r="I1148" s="128" t="s">
        <v>3517</v>
      </c>
      <c r="J1148" s="124"/>
      <c r="K1148" s="124"/>
      <c r="L1148" s="124"/>
      <c r="M1148" s="124"/>
      <c r="N1148" s="207">
        <v>0</v>
      </c>
      <c r="O1148" s="207">
        <v>106287.95</v>
      </c>
      <c r="P1148" s="124" t="s">
        <v>1312</v>
      </c>
    </row>
    <row r="1149" spans="1:16" ht="51" hidden="1">
      <c r="A1149" s="256" t="s">
        <v>626</v>
      </c>
      <c r="B1149" s="124"/>
      <c r="C1149" s="125" t="s">
        <v>1234</v>
      </c>
      <c r="D1149" s="119">
        <v>43157</v>
      </c>
      <c r="E1149" s="120" t="s">
        <v>3035</v>
      </c>
      <c r="F1149" s="120" t="s">
        <v>6</v>
      </c>
      <c r="G1149" s="120">
        <v>945201</v>
      </c>
      <c r="H1149" s="124"/>
      <c r="I1149" s="128" t="s">
        <v>3440</v>
      </c>
      <c r="J1149" s="124"/>
      <c r="K1149" s="124"/>
      <c r="L1149" s="124"/>
      <c r="M1149" s="124"/>
      <c r="N1149" s="207">
        <v>0</v>
      </c>
      <c r="O1149" s="207">
        <v>275.51</v>
      </c>
      <c r="P1149" s="124" t="s">
        <v>1312</v>
      </c>
    </row>
    <row r="1150" spans="1:16" ht="51" hidden="1">
      <c r="A1150" s="256" t="s">
        <v>622</v>
      </c>
      <c r="B1150" s="124"/>
      <c r="C1150" s="125" t="s">
        <v>715</v>
      </c>
      <c r="D1150" s="119">
        <v>43157</v>
      </c>
      <c r="E1150" s="120" t="s">
        <v>3036</v>
      </c>
      <c r="F1150" s="120" t="s">
        <v>6</v>
      </c>
      <c r="G1150" s="120">
        <v>945209</v>
      </c>
      <c r="H1150" s="124"/>
      <c r="I1150" s="128" t="s">
        <v>1382</v>
      </c>
      <c r="J1150" s="124"/>
      <c r="K1150" s="124"/>
      <c r="L1150" s="124"/>
      <c r="M1150" s="124"/>
      <c r="N1150" s="207">
        <v>0</v>
      </c>
      <c r="O1150" s="207">
        <v>283.83999999999997</v>
      </c>
      <c r="P1150" s="124" t="s">
        <v>1312</v>
      </c>
    </row>
    <row r="1151" spans="1:16" ht="63.75">
      <c r="A1151" s="256">
        <v>512</v>
      </c>
      <c r="B1151" s="124"/>
      <c r="C1151" s="125" t="s">
        <v>840</v>
      </c>
      <c r="D1151" s="119">
        <v>43157</v>
      </c>
      <c r="E1151" s="120" t="s">
        <v>3359</v>
      </c>
      <c r="F1151" s="120" t="s">
        <v>3</v>
      </c>
      <c r="G1151" s="120">
        <v>1599978</v>
      </c>
      <c r="H1151" s="124"/>
      <c r="I1151" s="128" t="s">
        <v>3701</v>
      </c>
      <c r="J1151" s="124"/>
      <c r="K1151" s="124"/>
      <c r="L1151" s="124"/>
      <c r="M1151" s="124"/>
      <c r="N1151" s="207">
        <v>0</v>
      </c>
      <c r="O1151" s="207">
        <v>7012.22</v>
      </c>
      <c r="P1151" s="124" t="s">
        <v>3729</v>
      </c>
    </row>
    <row r="1152" spans="1:16" ht="63.75">
      <c r="A1152" s="256">
        <v>650</v>
      </c>
      <c r="B1152" s="124"/>
      <c r="C1152" s="125" t="s">
        <v>232</v>
      </c>
      <c r="D1152" s="119">
        <v>43157</v>
      </c>
      <c r="E1152" s="120" t="s">
        <v>3359</v>
      </c>
      <c r="F1152" s="120" t="s">
        <v>3</v>
      </c>
      <c r="G1152" s="120">
        <v>1599978</v>
      </c>
      <c r="H1152" s="124"/>
      <c r="I1152" s="128" t="s">
        <v>3701</v>
      </c>
      <c r="J1152" s="124"/>
      <c r="K1152" s="124"/>
      <c r="L1152" s="124"/>
      <c r="M1152" s="124"/>
      <c r="N1152" s="207">
        <v>0</v>
      </c>
      <c r="O1152" s="207">
        <v>26909</v>
      </c>
      <c r="P1152" s="124" t="s">
        <v>3729</v>
      </c>
    </row>
    <row r="1153" spans="1:16" ht="63.75">
      <c r="A1153" s="256">
        <v>580</v>
      </c>
      <c r="B1153" s="124"/>
      <c r="C1153" s="125" t="s">
        <v>217</v>
      </c>
      <c r="D1153" s="119">
        <v>43157</v>
      </c>
      <c r="E1153" s="120" t="s">
        <v>3359</v>
      </c>
      <c r="F1153" s="120" t="s">
        <v>3</v>
      </c>
      <c r="G1153" s="120">
        <v>1599978</v>
      </c>
      <c r="H1153" s="124"/>
      <c r="I1153" s="128" t="s">
        <v>3701</v>
      </c>
      <c r="J1153" s="124"/>
      <c r="K1153" s="124"/>
      <c r="L1153" s="124"/>
      <c r="M1153" s="124"/>
      <c r="N1153" s="207">
        <v>0</v>
      </c>
      <c r="O1153" s="207">
        <v>3808.24</v>
      </c>
      <c r="P1153" s="124" t="s">
        <v>3729</v>
      </c>
    </row>
    <row r="1154" spans="1:16" ht="63.75">
      <c r="A1154" s="256">
        <v>681</v>
      </c>
      <c r="B1154" s="124"/>
      <c r="C1154" s="125" t="s">
        <v>237</v>
      </c>
      <c r="D1154" s="119">
        <v>43157</v>
      </c>
      <c r="E1154" s="120" t="s">
        <v>3359</v>
      </c>
      <c r="F1154" s="120" t="s">
        <v>3</v>
      </c>
      <c r="G1154" s="120">
        <v>1599978</v>
      </c>
      <c r="H1154" s="124"/>
      <c r="I1154" s="128" t="s">
        <v>3701</v>
      </c>
      <c r="J1154" s="124"/>
      <c r="K1154" s="124"/>
      <c r="L1154" s="124"/>
      <c r="M1154" s="124"/>
      <c r="N1154" s="207">
        <v>0</v>
      </c>
      <c r="O1154" s="207">
        <v>19516.560000000001</v>
      </c>
      <c r="P1154" s="124" t="s">
        <v>3729</v>
      </c>
    </row>
    <row r="1155" spans="1:16" ht="63.75">
      <c r="A1155" s="256">
        <v>206</v>
      </c>
      <c r="B1155" s="124"/>
      <c r="C1155" s="125" t="s">
        <v>758</v>
      </c>
      <c r="D1155" s="119">
        <v>43157</v>
      </c>
      <c r="E1155" s="120" t="s">
        <v>3359</v>
      </c>
      <c r="F1155" s="120" t="s">
        <v>3</v>
      </c>
      <c r="G1155" s="120">
        <v>1599978</v>
      </c>
      <c r="H1155" s="124"/>
      <c r="I1155" s="128" t="s">
        <v>3701</v>
      </c>
      <c r="J1155" s="124"/>
      <c r="K1155" s="124"/>
      <c r="L1155" s="124"/>
      <c r="M1155" s="124"/>
      <c r="N1155" s="207">
        <v>0</v>
      </c>
      <c r="O1155" s="207">
        <v>22645.119999999999</v>
      </c>
      <c r="P1155" s="124" t="s">
        <v>3729</v>
      </c>
    </row>
    <row r="1156" spans="1:16" ht="63.75">
      <c r="A1156" s="256">
        <v>212</v>
      </c>
      <c r="B1156" s="124"/>
      <c r="C1156" s="125" t="s">
        <v>761</v>
      </c>
      <c r="D1156" s="119">
        <v>43157</v>
      </c>
      <c r="E1156" s="120" t="s">
        <v>3359</v>
      </c>
      <c r="F1156" s="120" t="s">
        <v>3</v>
      </c>
      <c r="G1156" s="120">
        <v>1599978</v>
      </c>
      <c r="H1156" s="124"/>
      <c r="I1156" s="128" t="s">
        <v>3701</v>
      </c>
      <c r="J1156" s="124"/>
      <c r="K1156" s="124"/>
      <c r="L1156" s="124"/>
      <c r="M1156" s="124"/>
      <c r="N1156" s="207">
        <v>0</v>
      </c>
      <c r="O1156" s="207">
        <v>1552.2</v>
      </c>
      <c r="P1156" s="124" t="s">
        <v>3729</v>
      </c>
    </row>
    <row r="1157" spans="1:16" ht="63.75">
      <c r="A1157" s="256">
        <v>212</v>
      </c>
      <c r="B1157" s="124"/>
      <c r="C1157" s="125" t="s">
        <v>761</v>
      </c>
      <c r="D1157" s="119">
        <v>43157</v>
      </c>
      <c r="E1157" s="120" t="s">
        <v>3359</v>
      </c>
      <c r="F1157" s="120" t="s">
        <v>3</v>
      </c>
      <c r="G1157" s="120">
        <v>1599978</v>
      </c>
      <c r="H1157" s="124"/>
      <c r="I1157" s="128" t="s">
        <v>3701</v>
      </c>
      <c r="J1157" s="124"/>
      <c r="K1157" s="124"/>
      <c r="L1157" s="124"/>
      <c r="M1157" s="124"/>
      <c r="N1157" s="207">
        <v>0</v>
      </c>
      <c r="O1157" s="207">
        <v>57557.86</v>
      </c>
      <c r="P1157" s="124" t="s">
        <v>3729</v>
      </c>
    </row>
    <row r="1158" spans="1:16" ht="63.75">
      <c r="A1158" s="256">
        <v>254</v>
      </c>
      <c r="B1158" s="124"/>
      <c r="C1158" s="125" t="s">
        <v>779</v>
      </c>
      <c r="D1158" s="119">
        <v>43157</v>
      </c>
      <c r="E1158" s="120" t="s">
        <v>3359</v>
      </c>
      <c r="F1158" s="120" t="s">
        <v>3</v>
      </c>
      <c r="G1158" s="120">
        <v>1599978</v>
      </c>
      <c r="H1158" s="124"/>
      <c r="I1158" s="128" t="s">
        <v>3701</v>
      </c>
      <c r="J1158" s="124"/>
      <c r="K1158" s="124"/>
      <c r="L1158" s="124"/>
      <c r="M1158" s="124"/>
      <c r="N1158" s="207">
        <v>0</v>
      </c>
      <c r="O1158" s="207">
        <v>169.75</v>
      </c>
      <c r="P1158" s="124" t="s">
        <v>3729</v>
      </c>
    </row>
    <row r="1159" spans="1:16" ht="63.75">
      <c r="A1159" s="256">
        <v>20</v>
      </c>
      <c r="B1159" s="124"/>
      <c r="C1159" s="125" t="s">
        <v>693</v>
      </c>
      <c r="D1159" s="119">
        <v>43157</v>
      </c>
      <c r="E1159" s="120" t="s">
        <v>3359</v>
      </c>
      <c r="F1159" s="120" t="s">
        <v>3</v>
      </c>
      <c r="G1159" s="120">
        <v>1599978</v>
      </c>
      <c r="H1159" s="124"/>
      <c r="I1159" s="128" t="s">
        <v>3701</v>
      </c>
      <c r="J1159" s="124"/>
      <c r="K1159" s="124"/>
      <c r="L1159" s="124"/>
      <c r="M1159" s="124"/>
      <c r="N1159" s="207">
        <v>0</v>
      </c>
      <c r="O1159" s="207">
        <v>47002.04</v>
      </c>
      <c r="P1159" s="124" t="s">
        <v>3729</v>
      </c>
    </row>
    <row r="1160" spans="1:16" ht="63.75">
      <c r="A1160" s="256">
        <v>20</v>
      </c>
      <c r="B1160" s="124"/>
      <c r="C1160" s="125" t="s">
        <v>693</v>
      </c>
      <c r="D1160" s="119">
        <v>43157</v>
      </c>
      <c r="E1160" s="120" t="s">
        <v>3359</v>
      </c>
      <c r="F1160" s="120" t="s">
        <v>3</v>
      </c>
      <c r="G1160" s="120">
        <v>1599978</v>
      </c>
      <c r="H1160" s="124"/>
      <c r="I1160" s="128" t="s">
        <v>3701</v>
      </c>
      <c r="J1160" s="124"/>
      <c r="K1160" s="124"/>
      <c r="L1160" s="124"/>
      <c r="M1160" s="124"/>
      <c r="N1160" s="207">
        <v>0</v>
      </c>
      <c r="O1160" s="207">
        <v>13423.08</v>
      </c>
      <c r="P1160" s="124" t="s">
        <v>3729</v>
      </c>
    </row>
    <row r="1161" spans="1:16" ht="63.75">
      <c r="A1161" s="256">
        <v>20</v>
      </c>
      <c r="B1161" s="124"/>
      <c r="C1161" s="125" t="s">
        <v>693</v>
      </c>
      <c r="D1161" s="119">
        <v>43157</v>
      </c>
      <c r="E1161" s="120" t="s">
        <v>3359</v>
      </c>
      <c r="F1161" s="120" t="s">
        <v>3</v>
      </c>
      <c r="G1161" s="120">
        <v>1599978</v>
      </c>
      <c r="H1161" s="124"/>
      <c r="I1161" s="128" t="s">
        <v>3701</v>
      </c>
      <c r="J1161" s="124"/>
      <c r="K1161" s="124"/>
      <c r="L1161" s="124"/>
      <c r="M1161" s="124"/>
      <c r="N1161" s="207">
        <v>0</v>
      </c>
      <c r="O1161" s="207">
        <v>1471.48</v>
      </c>
      <c r="P1161" s="124" t="s">
        <v>3729</v>
      </c>
    </row>
    <row r="1162" spans="1:16" ht="63.75">
      <c r="A1162" s="256">
        <v>47</v>
      </c>
      <c r="B1162" s="124"/>
      <c r="C1162" s="125" t="s">
        <v>699</v>
      </c>
      <c r="D1162" s="119">
        <v>43157</v>
      </c>
      <c r="E1162" s="120" t="s">
        <v>3359</v>
      </c>
      <c r="F1162" s="120" t="s">
        <v>3</v>
      </c>
      <c r="G1162" s="120">
        <v>1599978</v>
      </c>
      <c r="H1162" s="124"/>
      <c r="I1162" s="128" t="s">
        <v>3701</v>
      </c>
      <c r="J1162" s="124"/>
      <c r="K1162" s="124"/>
      <c r="L1162" s="124"/>
      <c r="M1162" s="124"/>
      <c r="N1162" s="207">
        <v>0</v>
      </c>
      <c r="O1162" s="207">
        <v>1516.55</v>
      </c>
      <c r="P1162" s="124" t="s">
        <v>3729</v>
      </c>
    </row>
    <row r="1163" spans="1:16" ht="63.75">
      <c r="A1163" s="256">
        <v>15</v>
      </c>
      <c r="B1163" s="124"/>
      <c r="C1163" s="125" t="s">
        <v>691</v>
      </c>
      <c r="D1163" s="119">
        <v>43157</v>
      </c>
      <c r="E1163" s="120" t="s">
        <v>3359</v>
      </c>
      <c r="F1163" s="120" t="s">
        <v>3</v>
      </c>
      <c r="G1163" s="120">
        <v>1599978</v>
      </c>
      <c r="H1163" s="124"/>
      <c r="I1163" s="128" t="s">
        <v>3701</v>
      </c>
      <c r="J1163" s="124"/>
      <c r="K1163" s="124"/>
      <c r="L1163" s="124"/>
      <c r="M1163" s="124"/>
      <c r="N1163" s="207">
        <v>0</v>
      </c>
      <c r="O1163" s="207">
        <v>14059.33</v>
      </c>
      <c r="P1163" s="124" t="s">
        <v>3729</v>
      </c>
    </row>
    <row r="1164" spans="1:16" ht="63.75">
      <c r="A1164" s="256">
        <v>30</v>
      </c>
      <c r="B1164" s="124"/>
      <c r="C1164" s="125" t="s">
        <v>695</v>
      </c>
      <c r="D1164" s="119">
        <v>43157</v>
      </c>
      <c r="E1164" s="120" t="s">
        <v>3359</v>
      </c>
      <c r="F1164" s="120" t="s">
        <v>3</v>
      </c>
      <c r="G1164" s="120">
        <v>1599978</v>
      </c>
      <c r="H1164" s="124"/>
      <c r="I1164" s="128" t="s">
        <v>3701</v>
      </c>
      <c r="J1164" s="124"/>
      <c r="K1164" s="124"/>
      <c r="L1164" s="124"/>
      <c r="M1164" s="124"/>
      <c r="N1164" s="207">
        <v>0</v>
      </c>
      <c r="O1164" s="207">
        <v>47866.559999999998</v>
      </c>
      <c r="P1164" s="124" t="s">
        <v>3729</v>
      </c>
    </row>
    <row r="1165" spans="1:16" ht="63.75">
      <c r="A1165" s="256">
        <v>15</v>
      </c>
      <c r="B1165" s="124"/>
      <c r="C1165" s="125" t="s">
        <v>691</v>
      </c>
      <c r="D1165" s="119">
        <v>43157</v>
      </c>
      <c r="E1165" s="120" t="s">
        <v>3359</v>
      </c>
      <c r="F1165" s="120" t="s">
        <v>3</v>
      </c>
      <c r="G1165" s="120">
        <v>1599978</v>
      </c>
      <c r="H1165" s="124"/>
      <c r="I1165" s="128" t="s">
        <v>3701</v>
      </c>
      <c r="J1165" s="124"/>
      <c r="K1165" s="124"/>
      <c r="L1165" s="124"/>
      <c r="M1165" s="124"/>
      <c r="N1165" s="207">
        <v>0</v>
      </c>
      <c r="O1165" s="207">
        <v>191756.35</v>
      </c>
      <c r="P1165" s="124" t="s">
        <v>3729</v>
      </c>
    </row>
    <row r="1166" spans="1:16" ht="63.75">
      <c r="A1166" s="256" t="s">
        <v>619</v>
      </c>
      <c r="B1166" s="124"/>
      <c r="C1166" s="125" t="s">
        <v>713</v>
      </c>
      <c r="D1166" s="119">
        <v>43157</v>
      </c>
      <c r="E1166" s="120" t="s">
        <v>3359</v>
      </c>
      <c r="F1166" s="120" t="s">
        <v>3</v>
      </c>
      <c r="G1166" s="120">
        <v>1599978</v>
      </c>
      <c r="H1166" s="124"/>
      <c r="I1166" s="128" t="s">
        <v>3701</v>
      </c>
      <c r="J1166" s="124"/>
      <c r="K1166" s="124"/>
      <c r="L1166" s="124"/>
      <c r="M1166" s="124"/>
      <c r="N1166" s="207">
        <v>0</v>
      </c>
      <c r="O1166" s="207">
        <v>1805.42</v>
      </c>
      <c r="P1166" s="124" t="s">
        <v>3729</v>
      </c>
    </row>
    <row r="1167" spans="1:16" ht="63.75">
      <c r="A1167" s="256">
        <v>46</v>
      </c>
      <c r="B1167" s="124"/>
      <c r="C1167" s="125" t="s">
        <v>698</v>
      </c>
      <c r="D1167" s="119">
        <v>43157</v>
      </c>
      <c r="E1167" s="120" t="s">
        <v>3359</v>
      </c>
      <c r="F1167" s="120" t="s">
        <v>3</v>
      </c>
      <c r="G1167" s="120">
        <v>1599978</v>
      </c>
      <c r="H1167" s="124"/>
      <c r="I1167" s="128" t="s">
        <v>3701</v>
      </c>
      <c r="J1167" s="124"/>
      <c r="K1167" s="124"/>
      <c r="L1167" s="124"/>
      <c r="M1167" s="124"/>
      <c r="N1167" s="207">
        <v>0</v>
      </c>
      <c r="O1167" s="207">
        <v>296830.09999999998</v>
      </c>
      <c r="P1167" s="124" t="s">
        <v>3729</v>
      </c>
    </row>
    <row r="1168" spans="1:16" ht="63.75">
      <c r="A1168" s="256">
        <v>35</v>
      </c>
      <c r="B1168" s="124"/>
      <c r="C1168" s="125" t="s">
        <v>696</v>
      </c>
      <c r="D1168" s="119">
        <v>43157</v>
      </c>
      <c r="E1168" s="120" t="s">
        <v>3359</v>
      </c>
      <c r="F1168" s="120" t="s">
        <v>3</v>
      </c>
      <c r="G1168" s="120">
        <v>1599978</v>
      </c>
      <c r="H1168" s="124"/>
      <c r="I1168" s="128" t="s">
        <v>3701</v>
      </c>
      <c r="J1168" s="124"/>
      <c r="K1168" s="124"/>
      <c r="L1168" s="124"/>
      <c r="M1168" s="124"/>
      <c r="N1168" s="207">
        <v>0</v>
      </c>
      <c r="O1168" s="207">
        <v>5688.03</v>
      </c>
      <c r="P1168" s="124" t="s">
        <v>3729</v>
      </c>
    </row>
    <row r="1169" spans="1:16" ht="63.75">
      <c r="A1169" s="256">
        <v>221</v>
      </c>
      <c r="B1169" s="124"/>
      <c r="C1169" s="125" t="s">
        <v>763</v>
      </c>
      <c r="D1169" s="119">
        <v>43157</v>
      </c>
      <c r="E1169" s="120" t="s">
        <v>3359</v>
      </c>
      <c r="F1169" s="120" t="s">
        <v>3</v>
      </c>
      <c r="G1169" s="120">
        <v>1599978</v>
      </c>
      <c r="H1169" s="124"/>
      <c r="I1169" s="128" t="s">
        <v>3701</v>
      </c>
      <c r="J1169" s="124"/>
      <c r="K1169" s="124"/>
      <c r="L1169" s="124"/>
      <c r="M1169" s="124"/>
      <c r="N1169" s="207">
        <v>0</v>
      </c>
      <c r="O1169" s="207">
        <v>1721.25</v>
      </c>
      <c r="P1169" s="124" t="s">
        <v>3729</v>
      </c>
    </row>
    <row r="1170" spans="1:16" ht="63.75">
      <c r="A1170" s="256">
        <v>670</v>
      </c>
      <c r="B1170" s="124"/>
      <c r="C1170" s="125" t="s">
        <v>235</v>
      </c>
      <c r="D1170" s="119">
        <v>43157</v>
      </c>
      <c r="E1170" s="120" t="s">
        <v>3359</v>
      </c>
      <c r="F1170" s="120" t="s">
        <v>3</v>
      </c>
      <c r="G1170" s="120">
        <v>1599978</v>
      </c>
      <c r="H1170" s="124"/>
      <c r="I1170" s="128" t="s">
        <v>3701</v>
      </c>
      <c r="J1170" s="124"/>
      <c r="K1170" s="124"/>
      <c r="L1170" s="124"/>
      <c r="M1170" s="124"/>
      <c r="N1170" s="207">
        <v>0</v>
      </c>
      <c r="O1170" s="207">
        <v>45895.44</v>
      </c>
      <c r="P1170" s="124" t="s">
        <v>3729</v>
      </c>
    </row>
    <row r="1171" spans="1:16" ht="51">
      <c r="A1171" s="256" t="s">
        <v>619</v>
      </c>
      <c r="B1171" s="124"/>
      <c r="C1171" s="125" t="s">
        <v>713</v>
      </c>
      <c r="D1171" s="119">
        <v>43157</v>
      </c>
      <c r="E1171" s="120" t="s">
        <v>3360</v>
      </c>
      <c r="F1171" s="120" t="s">
        <v>3</v>
      </c>
      <c r="G1171" s="120">
        <v>1599932</v>
      </c>
      <c r="H1171" s="124"/>
      <c r="I1171" s="128" t="s">
        <v>3702</v>
      </c>
      <c r="J1171" s="124"/>
      <c r="K1171" s="124"/>
      <c r="L1171" s="124"/>
      <c r="M1171" s="124"/>
      <c r="N1171" s="207">
        <v>0</v>
      </c>
      <c r="O1171" s="207">
        <v>422</v>
      </c>
      <c r="P1171" s="124" t="s">
        <v>1312</v>
      </c>
    </row>
    <row r="1172" spans="1:16" ht="51">
      <c r="A1172" s="256" t="s">
        <v>619</v>
      </c>
      <c r="B1172" s="124"/>
      <c r="C1172" s="125" t="s">
        <v>713</v>
      </c>
      <c r="D1172" s="119">
        <v>43157</v>
      </c>
      <c r="E1172" s="120" t="s">
        <v>3361</v>
      </c>
      <c r="F1172" s="120" t="s">
        <v>3</v>
      </c>
      <c r="G1172" s="120">
        <v>1600078</v>
      </c>
      <c r="H1172" s="124"/>
      <c r="I1172" s="128" t="s">
        <v>3703</v>
      </c>
      <c r="J1172" s="124"/>
      <c r="K1172" s="124"/>
      <c r="L1172" s="124"/>
      <c r="M1172" s="124"/>
      <c r="N1172" s="207">
        <v>0</v>
      </c>
      <c r="O1172" s="207">
        <v>220</v>
      </c>
      <c r="P1172" s="124" t="s">
        <v>1312</v>
      </c>
    </row>
    <row r="1173" spans="1:16" ht="51">
      <c r="A1173" s="256" t="s">
        <v>619</v>
      </c>
      <c r="B1173" s="124"/>
      <c r="C1173" s="125" t="s">
        <v>713</v>
      </c>
      <c r="D1173" s="119">
        <v>43157</v>
      </c>
      <c r="E1173" s="120" t="s">
        <v>3362</v>
      </c>
      <c r="F1173" s="120" t="s">
        <v>3</v>
      </c>
      <c r="G1173" s="120">
        <v>1600079</v>
      </c>
      <c r="H1173" s="124"/>
      <c r="I1173" s="128" t="s">
        <v>3704</v>
      </c>
      <c r="J1173" s="124"/>
      <c r="K1173" s="124"/>
      <c r="L1173" s="124"/>
      <c r="M1173" s="124"/>
      <c r="N1173" s="207">
        <v>0</v>
      </c>
      <c r="O1173" s="207">
        <v>220</v>
      </c>
      <c r="P1173" s="124" t="s">
        <v>1312</v>
      </c>
    </row>
    <row r="1174" spans="1:16" ht="51">
      <c r="A1174" s="256" t="s">
        <v>619</v>
      </c>
      <c r="B1174" s="124"/>
      <c r="C1174" s="125" t="s">
        <v>713</v>
      </c>
      <c r="D1174" s="119">
        <v>43157</v>
      </c>
      <c r="E1174" s="120" t="s">
        <v>3363</v>
      </c>
      <c r="F1174" s="120" t="s">
        <v>3</v>
      </c>
      <c r="G1174" s="120">
        <v>1600080</v>
      </c>
      <c r="H1174" s="124"/>
      <c r="I1174" s="128" t="s">
        <v>3705</v>
      </c>
      <c r="J1174" s="124"/>
      <c r="K1174" s="124"/>
      <c r="L1174" s="124"/>
      <c r="M1174" s="124"/>
      <c r="N1174" s="207">
        <v>0</v>
      </c>
      <c r="O1174" s="207">
        <v>220</v>
      </c>
      <c r="P1174" s="124" t="s">
        <v>1312</v>
      </c>
    </row>
    <row r="1175" spans="1:16" ht="51">
      <c r="A1175" s="256" t="s">
        <v>619</v>
      </c>
      <c r="B1175" s="124"/>
      <c r="C1175" s="125" t="s">
        <v>713</v>
      </c>
      <c r="D1175" s="119">
        <v>43157</v>
      </c>
      <c r="E1175" s="120" t="s">
        <v>3364</v>
      </c>
      <c r="F1175" s="120" t="s">
        <v>3</v>
      </c>
      <c r="G1175" s="120">
        <v>1600098</v>
      </c>
      <c r="H1175" s="124"/>
      <c r="I1175" s="128" t="s">
        <v>3706</v>
      </c>
      <c r="J1175" s="124"/>
      <c r="K1175" s="124"/>
      <c r="L1175" s="124"/>
      <c r="M1175" s="124"/>
      <c r="N1175" s="207">
        <v>0</v>
      </c>
      <c r="O1175" s="207">
        <v>0.39</v>
      </c>
      <c r="P1175" s="124" t="s">
        <v>3729</v>
      </c>
    </row>
    <row r="1176" spans="1:16" ht="51">
      <c r="A1176" s="256" t="s">
        <v>619</v>
      </c>
      <c r="B1176" s="124"/>
      <c r="C1176" s="125" t="s">
        <v>713</v>
      </c>
      <c r="D1176" s="119">
        <v>43157</v>
      </c>
      <c r="E1176" s="120" t="s">
        <v>3365</v>
      </c>
      <c r="F1176" s="120" t="s">
        <v>3</v>
      </c>
      <c r="G1176" s="120">
        <v>1600153</v>
      </c>
      <c r="H1176" s="124"/>
      <c r="I1176" s="128" t="s">
        <v>3707</v>
      </c>
      <c r="J1176" s="124"/>
      <c r="K1176" s="124"/>
      <c r="L1176" s="124"/>
      <c r="M1176" s="124"/>
      <c r="N1176" s="207">
        <v>0</v>
      </c>
      <c r="O1176" s="207">
        <v>300</v>
      </c>
      <c r="P1176" s="124" t="s">
        <v>1312</v>
      </c>
    </row>
    <row r="1177" spans="1:16" ht="51">
      <c r="A1177" s="256" t="s">
        <v>619</v>
      </c>
      <c r="B1177" s="124"/>
      <c r="C1177" s="125" t="s">
        <v>713</v>
      </c>
      <c r="D1177" s="119">
        <v>43157</v>
      </c>
      <c r="E1177" s="120" t="s">
        <v>3366</v>
      </c>
      <c r="F1177" s="120" t="s">
        <v>3</v>
      </c>
      <c r="G1177" s="120">
        <v>1600197</v>
      </c>
      <c r="H1177" s="124"/>
      <c r="I1177" s="128" t="s">
        <v>3708</v>
      </c>
      <c r="J1177" s="124"/>
      <c r="K1177" s="124"/>
      <c r="L1177" s="124"/>
      <c r="M1177" s="124"/>
      <c r="N1177" s="207">
        <v>0</v>
      </c>
      <c r="O1177" s="207">
        <v>15000</v>
      </c>
      <c r="P1177" s="124" t="s">
        <v>1312</v>
      </c>
    </row>
    <row r="1178" spans="1:16" ht="51" hidden="1">
      <c r="A1178" s="256" t="s">
        <v>619</v>
      </c>
      <c r="B1178" s="124"/>
      <c r="C1178" s="125" t="s">
        <v>713</v>
      </c>
      <c r="D1178" s="119">
        <v>43158</v>
      </c>
      <c r="E1178" s="120" t="s">
        <v>3037</v>
      </c>
      <c r="F1178" s="120" t="s">
        <v>6</v>
      </c>
      <c r="G1178" s="120">
        <v>673345</v>
      </c>
      <c r="H1178" s="124"/>
      <c r="I1178" s="128" t="s">
        <v>3518</v>
      </c>
      <c r="J1178" s="124"/>
      <c r="K1178" s="124"/>
      <c r="L1178" s="124"/>
      <c r="M1178" s="124"/>
      <c r="N1178" s="207">
        <v>0</v>
      </c>
      <c r="O1178" s="207">
        <v>17702.16</v>
      </c>
      <c r="P1178" s="124" t="s">
        <v>1312</v>
      </c>
    </row>
    <row r="1179" spans="1:16" ht="51" hidden="1">
      <c r="A1179" s="256" t="s">
        <v>619</v>
      </c>
      <c r="B1179" s="124"/>
      <c r="C1179" s="125" t="s">
        <v>713</v>
      </c>
      <c r="D1179" s="119">
        <v>43158</v>
      </c>
      <c r="E1179" s="120" t="s">
        <v>3038</v>
      </c>
      <c r="F1179" s="120" t="s">
        <v>6</v>
      </c>
      <c r="G1179" s="120">
        <v>673348</v>
      </c>
      <c r="H1179" s="124"/>
      <c r="I1179" s="128" t="s">
        <v>3519</v>
      </c>
      <c r="J1179" s="124"/>
      <c r="K1179" s="124"/>
      <c r="L1179" s="124"/>
      <c r="M1179" s="124"/>
      <c r="N1179" s="207">
        <v>0</v>
      </c>
      <c r="O1179" s="207">
        <v>6464.18</v>
      </c>
      <c r="P1179" s="124" t="s">
        <v>1312</v>
      </c>
    </row>
    <row r="1180" spans="1:16" ht="51" hidden="1">
      <c r="A1180" s="256" t="s">
        <v>619</v>
      </c>
      <c r="B1180" s="124"/>
      <c r="C1180" s="125" t="s">
        <v>713</v>
      </c>
      <c r="D1180" s="119">
        <v>43158</v>
      </c>
      <c r="E1180" s="120" t="s">
        <v>3039</v>
      </c>
      <c r="F1180" s="120" t="s">
        <v>6</v>
      </c>
      <c r="G1180" s="120">
        <v>673360</v>
      </c>
      <c r="H1180" s="124"/>
      <c r="I1180" s="128" t="s">
        <v>3520</v>
      </c>
      <c r="J1180" s="124"/>
      <c r="K1180" s="124"/>
      <c r="L1180" s="124"/>
      <c r="M1180" s="124"/>
      <c r="N1180" s="207">
        <v>0</v>
      </c>
      <c r="O1180" s="207">
        <v>14822.33</v>
      </c>
      <c r="P1180" s="124" t="s">
        <v>1312</v>
      </c>
    </row>
    <row r="1181" spans="1:16" ht="51" hidden="1">
      <c r="A1181" s="256" t="s">
        <v>619</v>
      </c>
      <c r="B1181" s="124"/>
      <c r="C1181" s="125" t="s">
        <v>713</v>
      </c>
      <c r="D1181" s="119">
        <v>43158</v>
      </c>
      <c r="E1181" s="120" t="s">
        <v>3040</v>
      </c>
      <c r="F1181" s="120" t="s">
        <v>6</v>
      </c>
      <c r="G1181" s="120">
        <v>673362</v>
      </c>
      <c r="H1181" s="124"/>
      <c r="I1181" s="128" t="s">
        <v>3521</v>
      </c>
      <c r="J1181" s="124"/>
      <c r="K1181" s="124"/>
      <c r="L1181" s="124"/>
      <c r="M1181" s="124"/>
      <c r="N1181" s="207">
        <v>0</v>
      </c>
      <c r="O1181" s="207">
        <v>61593.68</v>
      </c>
      <c r="P1181" s="124" t="s">
        <v>1312</v>
      </c>
    </row>
    <row r="1182" spans="1:16" ht="76.5" hidden="1">
      <c r="A1182" s="256">
        <v>20</v>
      </c>
      <c r="B1182" s="124"/>
      <c r="C1182" s="125" t="s">
        <v>693</v>
      </c>
      <c r="D1182" s="119">
        <v>43158</v>
      </c>
      <c r="E1182" s="120" t="s">
        <v>3041</v>
      </c>
      <c r="F1182" s="120" t="s">
        <v>15</v>
      </c>
      <c r="G1182" s="120">
        <v>4416</v>
      </c>
      <c r="H1182" s="124"/>
      <c r="I1182" s="128" t="s">
        <v>3522</v>
      </c>
      <c r="J1182" s="124"/>
      <c r="K1182" s="124"/>
      <c r="L1182" s="124"/>
      <c r="M1182" s="124"/>
      <c r="N1182" s="207">
        <v>407.2</v>
      </c>
      <c r="O1182" s="207">
        <v>0</v>
      </c>
      <c r="P1182" s="124" t="s">
        <v>1312</v>
      </c>
    </row>
    <row r="1183" spans="1:16" ht="76.5" hidden="1">
      <c r="A1183" s="256">
        <v>20</v>
      </c>
      <c r="B1183" s="124"/>
      <c r="C1183" s="125" t="s">
        <v>693</v>
      </c>
      <c r="D1183" s="119">
        <v>43158</v>
      </c>
      <c r="E1183" s="120" t="s">
        <v>3042</v>
      </c>
      <c r="F1183" s="120" t="s">
        <v>15</v>
      </c>
      <c r="G1183" s="120">
        <v>4415</v>
      </c>
      <c r="H1183" s="124"/>
      <c r="I1183" s="128" t="s">
        <v>3523</v>
      </c>
      <c r="J1183" s="124"/>
      <c r="K1183" s="124"/>
      <c r="L1183" s="124"/>
      <c r="M1183" s="124"/>
      <c r="N1183" s="207">
        <v>441.5</v>
      </c>
      <c r="O1183" s="207">
        <v>0</v>
      </c>
      <c r="P1183" s="124" t="s">
        <v>1312</v>
      </c>
    </row>
    <row r="1184" spans="1:16" ht="76.5" hidden="1">
      <c r="A1184" s="256">
        <v>20</v>
      </c>
      <c r="B1184" s="124"/>
      <c r="C1184" s="125" t="s">
        <v>693</v>
      </c>
      <c r="D1184" s="119">
        <v>43158</v>
      </c>
      <c r="E1184" s="120" t="s">
        <v>3043</v>
      </c>
      <c r="F1184" s="120" t="s">
        <v>15</v>
      </c>
      <c r="G1184" s="120">
        <v>4414</v>
      </c>
      <c r="H1184" s="124"/>
      <c r="I1184" s="128" t="s">
        <v>3524</v>
      </c>
      <c r="J1184" s="124"/>
      <c r="K1184" s="124"/>
      <c r="L1184" s="124"/>
      <c r="M1184" s="124"/>
      <c r="N1184" s="207">
        <v>407.2</v>
      </c>
      <c r="O1184" s="207">
        <v>0</v>
      </c>
      <c r="P1184" s="124" t="s">
        <v>1312</v>
      </c>
    </row>
    <row r="1185" spans="1:16" ht="76.5" hidden="1">
      <c r="A1185" s="256">
        <v>20</v>
      </c>
      <c r="B1185" s="124"/>
      <c r="C1185" s="125" t="s">
        <v>693</v>
      </c>
      <c r="D1185" s="119">
        <v>43158</v>
      </c>
      <c r="E1185" s="120" t="s">
        <v>3044</v>
      </c>
      <c r="F1185" s="120" t="s">
        <v>15</v>
      </c>
      <c r="G1185" s="120">
        <v>4417</v>
      </c>
      <c r="H1185" s="124"/>
      <c r="I1185" s="128" t="s">
        <v>3525</v>
      </c>
      <c r="J1185" s="124"/>
      <c r="K1185" s="124"/>
      <c r="L1185" s="124"/>
      <c r="M1185" s="124"/>
      <c r="N1185" s="207">
        <v>407.2</v>
      </c>
      <c r="O1185" s="207">
        <v>0</v>
      </c>
      <c r="P1185" s="124" t="s">
        <v>1312</v>
      </c>
    </row>
    <row r="1186" spans="1:16" ht="76.5" hidden="1">
      <c r="A1186" s="256">
        <v>513</v>
      </c>
      <c r="B1186" s="124"/>
      <c r="C1186" s="125" t="s">
        <v>201</v>
      </c>
      <c r="D1186" s="119">
        <v>43158</v>
      </c>
      <c r="E1186" s="120" t="s">
        <v>3045</v>
      </c>
      <c r="F1186" s="120" t="s">
        <v>1313</v>
      </c>
      <c r="G1186" s="120">
        <v>16742445</v>
      </c>
      <c r="H1186" s="124"/>
      <c r="I1186" s="128" t="s">
        <v>3526</v>
      </c>
      <c r="J1186" s="124"/>
      <c r="K1186" s="124"/>
      <c r="L1186" s="124"/>
      <c r="M1186" s="124"/>
      <c r="N1186" s="207">
        <v>42487</v>
      </c>
      <c r="O1186" s="207">
        <v>0</v>
      </c>
      <c r="P1186" s="124" t="s">
        <v>1312</v>
      </c>
    </row>
    <row r="1187" spans="1:16" ht="63.75" hidden="1">
      <c r="A1187" s="256">
        <v>513</v>
      </c>
      <c r="B1187" s="124"/>
      <c r="C1187" s="125" t="s">
        <v>201</v>
      </c>
      <c r="D1187" s="119">
        <v>43158</v>
      </c>
      <c r="E1187" s="120" t="s">
        <v>3046</v>
      </c>
      <c r="F1187" s="120" t="s">
        <v>15</v>
      </c>
      <c r="G1187" s="120">
        <v>673159</v>
      </c>
      <c r="H1187" s="124"/>
      <c r="I1187" s="128" t="s">
        <v>3527</v>
      </c>
      <c r="J1187" s="124"/>
      <c r="K1187" s="124"/>
      <c r="L1187" s="124"/>
      <c r="M1187" s="124"/>
      <c r="N1187" s="207">
        <v>50</v>
      </c>
      <c r="O1187" s="207">
        <v>0</v>
      </c>
      <c r="P1187" s="124" t="s">
        <v>1312</v>
      </c>
    </row>
    <row r="1188" spans="1:16" ht="51">
      <c r="A1188" s="256" t="s">
        <v>619</v>
      </c>
      <c r="B1188" s="124"/>
      <c r="C1188" s="125" t="s">
        <v>713</v>
      </c>
      <c r="D1188" s="119">
        <v>43158</v>
      </c>
      <c r="E1188" s="120" t="s">
        <v>3367</v>
      </c>
      <c r="F1188" s="120" t="s">
        <v>3</v>
      </c>
      <c r="G1188" s="120">
        <v>1600362</v>
      </c>
      <c r="H1188" s="124"/>
      <c r="I1188" s="128" t="s">
        <v>3709</v>
      </c>
      <c r="J1188" s="124"/>
      <c r="K1188" s="124"/>
      <c r="L1188" s="124"/>
      <c r="M1188" s="124"/>
      <c r="N1188" s="207">
        <v>0</v>
      </c>
      <c r="O1188" s="207">
        <v>16935.240000000002</v>
      </c>
      <c r="P1188" s="124" t="s">
        <v>1312</v>
      </c>
    </row>
    <row r="1189" spans="1:16" ht="51">
      <c r="A1189" s="256">
        <v>86</v>
      </c>
      <c r="B1189" s="124"/>
      <c r="C1189" s="125" t="s">
        <v>710</v>
      </c>
      <c r="D1189" s="119">
        <v>43158</v>
      </c>
      <c r="E1189" s="120" t="s">
        <v>3368</v>
      </c>
      <c r="F1189" s="120" t="s">
        <v>3</v>
      </c>
      <c r="G1189" s="120">
        <v>1600392</v>
      </c>
      <c r="H1189" s="124"/>
      <c r="I1189" s="128" t="s">
        <v>3710</v>
      </c>
      <c r="J1189" s="124"/>
      <c r="K1189" s="124"/>
      <c r="L1189" s="124"/>
      <c r="M1189" s="124"/>
      <c r="N1189" s="207">
        <v>0</v>
      </c>
      <c r="O1189" s="207">
        <v>209148.9</v>
      </c>
      <c r="P1189" s="124" t="s">
        <v>1312</v>
      </c>
    </row>
    <row r="1190" spans="1:16" ht="51">
      <c r="A1190" s="256" t="s">
        <v>619</v>
      </c>
      <c r="B1190" s="124"/>
      <c r="C1190" s="125" t="s">
        <v>713</v>
      </c>
      <c r="D1190" s="119">
        <v>43158</v>
      </c>
      <c r="E1190" s="120" t="s">
        <v>3369</v>
      </c>
      <c r="F1190" s="120" t="s">
        <v>3</v>
      </c>
      <c r="G1190" s="120">
        <v>1600339</v>
      </c>
      <c r="H1190" s="124"/>
      <c r="I1190" s="128" t="s">
        <v>3711</v>
      </c>
      <c r="J1190" s="124"/>
      <c r="K1190" s="124"/>
      <c r="L1190" s="124"/>
      <c r="M1190" s="124"/>
      <c r="N1190" s="207">
        <v>0</v>
      </c>
      <c r="O1190" s="207">
        <v>211.88</v>
      </c>
      <c r="P1190" s="124" t="s">
        <v>1312</v>
      </c>
    </row>
    <row r="1191" spans="1:16" ht="51">
      <c r="A1191" s="256">
        <v>593</v>
      </c>
      <c r="B1191" s="124"/>
      <c r="C1191" s="125" t="s">
        <v>863</v>
      </c>
      <c r="D1191" s="119">
        <v>43158</v>
      </c>
      <c r="E1191" s="120" t="s">
        <v>3370</v>
      </c>
      <c r="F1191" s="120" t="s">
        <v>3</v>
      </c>
      <c r="G1191" s="120">
        <v>1600359</v>
      </c>
      <c r="H1191" s="124"/>
      <c r="I1191" s="128" t="s">
        <v>3712</v>
      </c>
      <c r="J1191" s="124"/>
      <c r="K1191" s="124"/>
      <c r="L1191" s="124"/>
      <c r="M1191" s="124"/>
      <c r="N1191" s="207">
        <v>0</v>
      </c>
      <c r="O1191" s="207">
        <v>549</v>
      </c>
      <c r="P1191" s="124" t="s">
        <v>1312</v>
      </c>
    </row>
    <row r="1192" spans="1:16" ht="51">
      <c r="A1192" s="256" t="s">
        <v>619</v>
      </c>
      <c r="B1192" s="124"/>
      <c r="C1192" s="125" t="s">
        <v>713</v>
      </c>
      <c r="D1192" s="119">
        <v>43158</v>
      </c>
      <c r="E1192" s="120" t="s">
        <v>3371</v>
      </c>
      <c r="F1192" s="120" t="s">
        <v>3</v>
      </c>
      <c r="G1192" s="120">
        <v>1600448</v>
      </c>
      <c r="H1192" s="124"/>
      <c r="I1192" s="128" t="s">
        <v>3713</v>
      </c>
      <c r="J1192" s="124"/>
      <c r="K1192" s="124"/>
      <c r="L1192" s="124"/>
      <c r="M1192" s="124"/>
      <c r="N1192" s="207">
        <v>0</v>
      </c>
      <c r="O1192" s="207">
        <v>1069.43</v>
      </c>
      <c r="P1192" s="124" t="s">
        <v>1312</v>
      </c>
    </row>
    <row r="1193" spans="1:16" ht="51">
      <c r="A1193" s="256">
        <v>212</v>
      </c>
      <c r="B1193" s="124"/>
      <c r="C1193" s="125" t="s">
        <v>761</v>
      </c>
      <c r="D1193" s="119">
        <v>43158</v>
      </c>
      <c r="E1193" s="120" t="s">
        <v>3372</v>
      </c>
      <c r="F1193" s="120" t="s">
        <v>3</v>
      </c>
      <c r="G1193" s="120">
        <v>1600537</v>
      </c>
      <c r="H1193" s="124"/>
      <c r="I1193" s="128" t="s">
        <v>3714</v>
      </c>
      <c r="J1193" s="124"/>
      <c r="K1193" s="124"/>
      <c r="L1193" s="124"/>
      <c r="M1193" s="124"/>
      <c r="N1193" s="207">
        <v>0</v>
      </c>
      <c r="O1193" s="207">
        <v>200</v>
      </c>
      <c r="P1193" s="124" t="s">
        <v>1312</v>
      </c>
    </row>
    <row r="1194" spans="1:16" ht="63.75">
      <c r="A1194" s="256">
        <v>221</v>
      </c>
      <c r="B1194" s="124"/>
      <c r="C1194" s="125" t="s">
        <v>763</v>
      </c>
      <c r="D1194" s="119">
        <v>43158</v>
      </c>
      <c r="E1194" s="120" t="s">
        <v>3373</v>
      </c>
      <c r="F1194" s="120" t="s">
        <v>3</v>
      </c>
      <c r="G1194" s="120">
        <v>1600565</v>
      </c>
      <c r="H1194" s="124"/>
      <c r="I1194" s="128" t="s">
        <v>3715</v>
      </c>
      <c r="J1194" s="124"/>
      <c r="K1194" s="124"/>
      <c r="L1194" s="124"/>
      <c r="M1194" s="124"/>
      <c r="N1194" s="207">
        <v>0</v>
      </c>
      <c r="O1194" s="207">
        <v>370</v>
      </c>
      <c r="P1194" s="124" t="s">
        <v>1312</v>
      </c>
    </row>
    <row r="1195" spans="1:16" ht="51" hidden="1">
      <c r="A1195" s="256" t="s">
        <v>619</v>
      </c>
      <c r="B1195" s="124"/>
      <c r="C1195" s="125" t="s">
        <v>713</v>
      </c>
      <c r="D1195" s="119">
        <v>43159</v>
      </c>
      <c r="E1195" s="120" t="s">
        <v>3047</v>
      </c>
      <c r="F1195" s="120" t="s">
        <v>6</v>
      </c>
      <c r="G1195" s="120">
        <v>674417</v>
      </c>
      <c r="H1195" s="124"/>
      <c r="I1195" s="128" t="s">
        <v>3528</v>
      </c>
      <c r="J1195" s="124"/>
      <c r="K1195" s="124"/>
      <c r="L1195" s="124"/>
      <c r="M1195" s="124"/>
      <c r="N1195" s="207">
        <v>0</v>
      </c>
      <c r="O1195" s="207">
        <v>14397.08</v>
      </c>
      <c r="P1195" s="124" t="s">
        <v>1312</v>
      </c>
    </row>
    <row r="1196" spans="1:16" ht="51" hidden="1">
      <c r="A1196" s="256" t="s">
        <v>619</v>
      </c>
      <c r="B1196" s="124"/>
      <c r="C1196" s="125" t="s">
        <v>713</v>
      </c>
      <c r="D1196" s="119">
        <v>43159</v>
      </c>
      <c r="E1196" s="120" t="s">
        <v>3048</v>
      </c>
      <c r="F1196" s="120" t="s">
        <v>6</v>
      </c>
      <c r="G1196" s="120">
        <v>674444</v>
      </c>
      <c r="H1196" s="124"/>
      <c r="I1196" s="128" t="s">
        <v>3529</v>
      </c>
      <c r="J1196" s="124"/>
      <c r="K1196" s="124"/>
      <c r="L1196" s="124"/>
      <c r="M1196" s="124"/>
      <c r="N1196" s="207">
        <v>0</v>
      </c>
      <c r="O1196" s="207">
        <v>74243.100000000006</v>
      </c>
      <c r="P1196" s="124" t="s">
        <v>1312</v>
      </c>
    </row>
    <row r="1197" spans="1:16" ht="51" hidden="1">
      <c r="A1197" s="256" t="s">
        <v>619</v>
      </c>
      <c r="B1197" s="124"/>
      <c r="C1197" s="125" t="s">
        <v>713</v>
      </c>
      <c r="D1197" s="119">
        <v>43159</v>
      </c>
      <c r="E1197" s="120" t="s">
        <v>3049</v>
      </c>
      <c r="F1197" s="120" t="s">
        <v>6</v>
      </c>
      <c r="G1197" s="120">
        <v>674446</v>
      </c>
      <c r="H1197" s="124"/>
      <c r="I1197" s="128" t="s">
        <v>3530</v>
      </c>
      <c r="J1197" s="124"/>
      <c r="K1197" s="124"/>
      <c r="L1197" s="124"/>
      <c r="M1197" s="124"/>
      <c r="N1197" s="207">
        <v>0</v>
      </c>
      <c r="O1197" s="207">
        <v>31377.5</v>
      </c>
      <c r="P1197" s="124" t="s">
        <v>1312</v>
      </c>
    </row>
    <row r="1198" spans="1:16" ht="51" hidden="1">
      <c r="A1198" s="256" t="s">
        <v>619</v>
      </c>
      <c r="B1198" s="124"/>
      <c r="C1198" s="125" t="s">
        <v>713</v>
      </c>
      <c r="D1198" s="119">
        <v>43159</v>
      </c>
      <c r="E1198" s="120" t="s">
        <v>3050</v>
      </c>
      <c r="F1198" s="120" t="s">
        <v>6</v>
      </c>
      <c r="G1198" s="120">
        <v>674449</v>
      </c>
      <c r="H1198" s="124"/>
      <c r="I1198" s="128" t="s">
        <v>3531</v>
      </c>
      <c r="J1198" s="124"/>
      <c r="K1198" s="124"/>
      <c r="L1198" s="124"/>
      <c r="M1198" s="124"/>
      <c r="N1198" s="207">
        <v>0</v>
      </c>
      <c r="O1198" s="207">
        <v>2820.69</v>
      </c>
      <c r="P1198" s="124" t="s">
        <v>1312</v>
      </c>
    </row>
    <row r="1199" spans="1:16" ht="51" hidden="1">
      <c r="A1199" s="256" t="s">
        <v>619</v>
      </c>
      <c r="B1199" s="124"/>
      <c r="C1199" s="125" t="s">
        <v>713</v>
      </c>
      <c r="D1199" s="119">
        <v>43159</v>
      </c>
      <c r="E1199" s="120" t="s">
        <v>3051</v>
      </c>
      <c r="F1199" s="120" t="s">
        <v>6</v>
      </c>
      <c r="G1199" s="120">
        <v>674451</v>
      </c>
      <c r="H1199" s="124"/>
      <c r="I1199" s="128" t="s">
        <v>3532</v>
      </c>
      <c r="J1199" s="124"/>
      <c r="K1199" s="124"/>
      <c r="L1199" s="124"/>
      <c r="M1199" s="124"/>
      <c r="N1199" s="207">
        <v>0</v>
      </c>
      <c r="O1199" s="207">
        <v>6844.7</v>
      </c>
      <c r="P1199" s="124" t="s">
        <v>1312</v>
      </c>
    </row>
    <row r="1200" spans="1:16" ht="51" hidden="1">
      <c r="A1200" s="256" t="s">
        <v>619</v>
      </c>
      <c r="B1200" s="124"/>
      <c r="C1200" s="125" t="s">
        <v>713</v>
      </c>
      <c r="D1200" s="119">
        <v>43159</v>
      </c>
      <c r="E1200" s="120" t="s">
        <v>3052</v>
      </c>
      <c r="F1200" s="120" t="s">
        <v>6</v>
      </c>
      <c r="G1200" s="120">
        <v>674458</v>
      </c>
      <c r="H1200" s="124"/>
      <c r="I1200" s="128" t="s">
        <v>3533</v>
      </c>
      <c r="J1200" s="124"/>
      <c r="K1200" s="124"/>
      <c r="L1200" s="124"/>
      <c r="M1200" s="124"/>
      <c r="N1200" s="207">
        <v>0</v>
      </c>
      <c r="O1200" s="207">
        <v>4851.25</v>
      </c>
      <c r="P1200" s="124" t="s">
        <v>1312</v>
      </c>
    </row>
    <row r="1201" spans="1:16" ht="63.75" hidden="1">
      <c r="A1201" s="256">
        <v>312</v>
      </c>
      <c r="B1201" s="124"/>
      <c r="C1201" s="125" t="s">
        <v>809</v>
      </c>
      <c r="D1201" s="119">
        <v>43159</v>
      </c>
      <c r="E1201" s="120" t="s">
        <v>3053</v>
      </c>
      <c r="F1201" s="120" t="s">
        <v>6</v>
      </c>
      <c r="G1201" s="120">
        <v>675037</v>
      </c>
      <c r="H1201" s="124"/>
      <c r="I1201" s="128" t="s">
        <v>3534</v>
      </c>
      <c r="J1201" s="124"/>
      <c r="K1201" s="124"/>
      <c r="L1201" s="124"/>
      <c r="M1201" s="124"/>
      <c r="N1201" s="207">
        <v>0</v>
      </c>
      <c r="O1201" s="207">
        <v>1690156.17</v>
      </c>
      <c r="P1201" s="124" t="s">
        <v>1312</v>
      </c>
    </row>
    <row r="1202" spans="1:16" ht="51" hidden="1">
      <c r="A1202" s="256" t="s">
        <v>619</v>
      </c>
      <c r="B1202" s="124"/>
      <c r="C1202" s="125" t="s">
        <v>713</v>
      </c>
      <c r="D1202" s="119">
        <v>43159</v>
      </c>
      <c r="E1202" s="120" t="s">
        <v>3054</v>
      </c>
      <c r="F1202" s="120" t="s">
        <v>6</v>
      </c>
      <c r="G1202" s="120">
        <v>675184</v>
      </c>
      <c r="H1202" s="124"/>
      <c r="I1202" s="128" t="s">
        <v>3535</v>
      </c>
      <c r="J1202" s="124"/>
      <c r="K1202" s="124"/>
      <c r="L1202" s="124"/>
      <c r="M1202" s="124"/>
      <c r="N1202" s="207">
        <v>0</v>
      </c>
      <c r="O1202" s="207">
        <v>20729.62</v>
      </c>
      <c r="P1202" s="124" t="s">
        <v>1312</v>
      </c>
    </row>
    <row r="1203" spans="1:16" hidden="1">
      <c r="A1203" s="256" t="s">
        <v>1365</v>
      </c>
      <c r="B1203" s="124"/>
      <c r="C1203" s="125" t="s">
        <v>1365</v>
      </c>
      <c r="D1203" s="119">
        <v>43159</v>
      </c>
      <c r="E1203" s="120" t="s">
        <v>3055</v>
      </c>
      <c r="F1203" s="120" t="s">
        <v>13</v>
      </c>
      <c r="G1203" s="120">
        <v>379714</v>
      </c>
      <c r="H1203" s="124"/>
      <c r="I1203" s="128" t="s">
        <v>1390</v>
      </c>
      <c r="J1203" s="124"/>
      <c r="K1203" s="124"/>
      <c r="L1203" s="124"/>
      <c r="M1203" s="124"/>
      <c r="N1203" s="207">
        <v>2687603.12</v>
      </c>
      <c r="O1203" s="207">
        <v>0</v>
      </c>
      <c r="P1203" s="124" t="s">
        <v>1312</v>
      </c>
    </row>
    <row r="1204" spans="1:16" hidden="1">
      <c r="A1204" s="256" t="s">
        <v>1365</v>
      </c>
      <c r="B1204" s="124"/>
      <c r="C1204" s="125" t="s">
        <v>1365</v>
      </c>
      <c r="D1204" s="119">
        <v>43159</v>
      </c>
      <c r="E1204" s="120" t="s">
        <v>3056</v>
      </c>
      <c r="F1204" s="120" t="s">
        <v>13</v>
      </c>
      <c r="G1204" s="120">
        <v>379716</v>
      </c>
      <c r="H1204" s="124"/>
      <c r="I1204" s="128" t="s">
        <v>1390</v>
      </c>
      <c r="J1204" s="124"/>
      <c r="K1204" s="124"/>
      <c r="L1204" s="124"/>
      <c r="M1204" s="124"/>
      <c r="N1204" s="207">
        <v>2687603.12</v>
      </c>
      <c r="O1204" s="207">
        <v>0</v>
      </c>
      <c r="P1204" s="124" t="s">
        <v>1312</v>
      </c>
    </row>
    <row r="1205" spans="1:16" hidden="1">
      <c r="A1205" s="256" t="s">
        <v>1365</v>
      </c>
      <c r="B1205" s="124"/>
      <c r="C1205" s="125" t="s">
        <v>1365</v>
      </c>
      <c r="D1205" s="119">
        <v>43159</v>
      </c>
      <c r="E1205" s="120" t="s">
        <v>3057</v>
      </c>
      <c r="F1205" s="120" t="s">
        <v>13</v>
      </c>
      <c r="G1205" s="120">
        <v>379718</v>
      </c>
      <c r="H1205" s="124"/>
      <c r="I1205" s="128" t="s">
        <v>1390</v>
      </c>
      <c r="J1205" s="124"/>
      <c r="K1205" s="124"/>
      <c r="L1205" s="124"/>
      <c r="M1205" s="124"/>
      <c r="N1205" s="207">
        <v>150443.01999999999</v>
      </c>
      <c r="O1205" s="207">
        <v>0</v>
      </c>
      <c r="P1205" s="124" t="s">
        <v>1312</v>
      </c>
    </row>
    <row r="1206" spans="1:16" hidden="1">
      <c r="A1206" s="256" t="s">
        <v>1365</v>
      </c>
      <c r="B1206" s="124"/>
      <c r="C1206" s="125" t="s">
        <v>1365</v>
      </c>
      <c r="D1206" s="119">
        <v>43159</v>
      </c>
      <c r="E1206" s="120" t="s">
        <v>3058</v>
      </c>
      <c r="F1206" s="120" t="s">
        <v>13</v>
      </c>
      <c r="G1206" s="120">
        <v>379720</v>
      </c>
      <c r="H1206" s="124"/>
      <c r="I1206" s="128" t="s">
        <v>1390</v>
      </c>
      <c r="J1206" s="124"/>
      <c r="K1206" s="124"/>
      <c r="L1206" s="124"/>
      <c r="M1206" s="124"/>
      <c r="N1206" s="207">
        <v>4160014.17</v>
      </c>
      <c r="O1206" s="207">
        <v>0</v>
      </c>
      <c r="P1206" s="124" t="s">
        <v>1312</v>
      </c>
    </row>
    <row r="1207" spans="1:16" hidden="1">
      <c r="A1207" s="256" t="s">
        <v>1365</v>
      </c>
      <c r="B1207" s="124"/>
      <c r="C1207" s="125" t="s">
        <v>1365</v>
      </c>
      <c r="D1207" s="119">
        <v>43159</v>
      </c>
      <c r="E1207" s="120" t="s">
        <v>3059</v>
      </c>
      <c r="F1207" s="120" t="s">
        <v>13</v>
      </c>
      <c r="G1207" s="120">
        <v>379722</v>
      </c>
      <c r="H1207" s="124"/>
      <c r="I1207" s="128" t="s">
        <v>1390</v>
      </c>
      <c r="J1207" s="124"/>
      <c r="K1207" s="124"/>
      <c r="L1207" s="124"/>
      <c r="M1207" s="124"/>
      <c r="N1207" s="207">
        <v>1240360.03</v>
      </c>
      <c r="O1207" s="207">
        <v>0</v>
      </c>
      <c r="P1207" s="124" t="s">
        <v>1312</v>
      </c>
    </row>
    <row r="1208" spans="1:16" hidden="1">
      <c r="A1208" s="256" t="s">
        <v>1365</v>
      </c>
      <c r="B1208" s="124"/>
      <c r="C1208" s="125" t="s">
        <v>1365</v>
      </c>
      <c r="D1208" s="119">
        <v>43159</v>
      </c>
      <c r="E1208" s="120" t="s">
        <v>3060</v>
      </c>
      <c r="F1208" s="120" t="s">
        <v>13</v>
      </c>
      <c r="G1208" s="120">
        <v>379724</v>
      </c>
      <c r="H1208" s="124"/>
      <c r="I1208" s="128" t="s">
        <v>1390</v>
      </c>
      <c r="J1208" s="124"/>
      <c r="K1208" s="124"/>
      <c r="L1208" s="124"/>
      <c r="M1208" s="124"/>
      <c r="N1208" s="207">
        <v>961400.74</v>
      </c>
      <c r="O1208" s="207">
        <v>0</v>
      </c>
      <c r="P1208" s="124" t="s">
        <v>1312</v>
      </c>
    </row>
    <row r="1209" spans="1:16" hidden="1">
      <c r="A1209" s="256" t="s">
        <v>1365</v>
      </c>
      <c r="B1209" s="124"/>
      <c r="C1209" s="125" t="s">
        <v>1365</v>
      </c>
      <c r="D1209" s="119">
        <v>43159</v>
      </c>
      <c r="E1209" s="120" t="s">
        <v>3061</v>
      </c>
      <c r="F1209" s="120" t="s">
        <v>13</v>
      </c>
      <c r="G1209" s="120">
        <v>379726</v>
      </c>
      <c r="H1209" s="124"/>
      <c r="I1209" s="128" t="s">
        <v>1390</v>
      </c>
      <c r="J1209" s="124"/>
      <c r="K1209" s="124"/>
      <c r="L1209" s="124"/>
      <c r="M1209" s="124"/>
      <c r="N1209" s="207">
        <v>2790798.71</v>
      </c>
      <c r="O1209" s="207">
        <v>0</v>
      </c>
      <c r="P1209" s="124" t="s">
        <v>1312</v>
      </c>
    </row>
    <row r="1210" spans="1:16" hidden="1">
      <c r="A1210" s="256" t="s">
        <v>1365</v>
      </c>
      <c r="B1210" s="124"/>
      <c r="C1210" s="125" t="s">
        <v>1365</v>
      </c>
      <c r="D1210" s="119">
        <v>43159</v>
      </c>
      <c r="E1210" s="120" t="s">
        <v>3062</v>
      </c>
      <c r="F1210" s="120" t="s">
        <v>13</v>
      </c>
      <c r="G1210" s="120">
        <v>379728</v>
      </c>
      <c r="H1210" s="124"/>
      <c r="I1210" s="128" t="s">
        <v>1390</v>
      </c>
      <c r="J1210" s="124"/>
      <c r="K1210" s="124"/>
      <c r="L1210" s="124"/>
      <c r="M1210" s="124"/>
      <c r="N1210" s="207">
        <v>2135473.5499999998</v>
      </c>
      <c r="O1210" s="207">
        <v>0</v>
      </c>
      <c r="P1210" s="124" t="s">
        <v>1312</v>
      </c>
    </row>
    <row r="1211" spans="1:16" hidden="1">
      <c r="A1211" s="256" t="s">
        <v>1365</v>
      </c>
      <c r="B1211" s="124"/>
      <c r="C1211" s="125" t="s">
        <v>1365</v>
      </c>
      <c r="D1211" s="119">
        <v>43159</v>
      </c>
      <c r="E1211" s="120" t="s">
        <v>3063</v>
      </c>
      <c r="F1211" s="120" t="s">
        <v>13</v>
      </c>
      <c r="G1211" s="120">
        <v>379730</v>
      </c>
      <c r="H1211" s="124"/>
      <c r="I1211" s="128" t="s">
        <v>1390</v>
      </c>
      <c r="J1211" s="124"/>
      <c r="K1211" s="124"/>
      <c r="L1211" s="124"/>
      <c r="M1211" s="124"/>
      <c r="N1211" s="207">
        <v>2118524.27</v>
      </c>
      <c r="O1211" s="207">
        <v>0</v>
      </c>
      <c r="P1211" s="124" t="s">
        <v>1312</v>
      </c>
    </row>
    <row r="1212" spans="1:16" hidden="1">
      <c r="A1212" s="256" t="s">
        <v>1365</v>
      </c>
      <c r="B1212" s="124"/>
      <c r="C1212" s="125" t="s">
        <v>1365</v>
      </c>
      <c r="D1212" s="119">
        <v>43159</v>
      </c>
      <c r="E1212" s="120" t="s">
        <v>3064</v>
      </c>
      <c r="F1212" s="120" t="s">
        <v>13</v>
      </c>
      <c r="G1212" s="120">
        <v>379732</v>
      </c>
      <c r="H1212" s="124"/>
      <c r="I1212" s="128" t="s">
        <v>1390</v>
      </c>
      <c r="J1212" s="124"/>
      <c r="K1212" s="124"/>
      <c r="L1212" s="124"/>
      <c r="M1212" s="124"/>
      <c r="N1212" s="207">
        <v>1794607.35</v>
      </c>
      <c r="O1212" s="207">
        <v>0</v>
      </c>
      <c r="P1212" s="124" t="s">
        <v>1312</v>
      </c>
    </row>
    <row r="1213" spans="1:16" hidden="1">
      <c r="A1213" s="256" t="s">
        <v>1365</v>
      </c>
      <c r="B1213" s="124"/>
      <c r="C1213" s="125" t="s">
        <v>1365</v>
      </c>
      <c r="D1213" s="119">
        <v>43159</v>
      </c>
      <c r="E1213" s="120" t="s">
        <v>3065</v>
      </c>
      <c r="F1213" s="120" t="s">
        <v>13</v>
      </c>
      <c r="G1213" s="120">
        <v>379734</v>
      </c>
      <c r="H1213" s="124"/>
      <c r="I1213" s="128" t="s">
        <v>1390</v>
      </c>
      <c r="J1213" s="124"/>
      <c r="K1213" s="124"/>
      <c r="L1213" s="124"/>
      <c r="M1213" s="124"/>
      <c r="N1213" s="207">
        <v>2060818.43</v>
      </c>
      <c r="O1213" s="207">
        <v>0</v>
      </c>
      <c r="P1213" s="124" t="s">
        <v>1312</v>
      </c>
    </row>
    <row r="1214" spans="1:16" hidden="1">
      <c r="A1214" s="256" t="s">
        <v>1365</v>
      </c>
      <c r="B1214" s="124"/>
      <c r="C1214" s="125" t="s">
        <v>1365</v>
      </c>
      <c r="D1214" s="119">
        <v>43159</v>
      </c>
      <c r="E1214" s="120" t="s">
        <v>3066</v>
      </c>
      <c r="F1214" s="120" t="s">
        <v>13</v>
      </c>
      <c r="G1214" s="120">
        <v>379736</v>
      </c>
      <c r="H1214" s="124"/>
      <c r="I1214" s="128" t="s">
        <v>1390</v>
      </c>
      <c r="J1214" s="124"/>
      <c r="K1214" s="124"/>
      <c r="L1214" s="124"/>
      <c r="M1214" s="124"/>
      <c r="N1214" s="207">
        <v>17104666.989999998</v>
      </c>
      <c r="O1214" s="207">
        <v>0</v>
      </c>
      <c r="P1214" s="124" t="s">
        <v>1312</v>
      </c>
    </row>
    <row r="1215" spans="1:16" hidden="1">
      <c r="A1215" s="256" t="s">
        <v>1365</v>
      </c>
      <c r="B1215" s="124"/>
      <c r="C1215" s="125" t="s">
        <v>1365</v>
      </c>
      <c r="D1215" s="119">
        <v>43159</v>
      </c>
      <c r="E1215" s="120" t="s">
        <v>3067</v>
      </c>
      <c r="F1215" s="120" t="s">
        <v>13</v>
      </c>
      <c r="G1215" s="120">
        <v>379738</v>
      </c>
      <c r="H1215" s="124"/>
      <c r="I1215" s="128" t="s">
        <v>1390</v>
      </c>
      <c r="J1215" s="124"/>
      <c r="K1215" s="124"/>
      <c r="L1215" s="124"/>
      <c r="M1215" s="124"/>
      <c r="N1215" s="207">
        <v>43502737.200000003</v>
      </c>
      <c r="O1215" s="207">
        <v>0</v>
      </c>
      <c r="P1215" s="124" t="s">
        <v>1312</v>
      </c>
    </row>
    <row r="1216" spans="1:16" hidden="1">
      <c r="A1216" s="256" t="s">
        <v>1365</v>
      </c>
      <c r="B1216" s="124"/>
      <c r="C1216" s="125" t="s">
        <v>1365</v>
      </c>
      <c r="D1216" s="119">
        <v>43159</v>
      </c>
      <c r="E1216" s="120" t="s">
        <v>3068</v>
      </c>
      <c r="F1216" s="120" t="s">
        <v>13</v>
      </c>
      <c r="G1216" s="120">
        <v>379740</v>
      </c>
      <c r="H1216" s="124"/>
      <c r="I1216" s="128" t="s">
        <v>1390</v>
      </c>
      <c r="J1216" s="124"/>
      <c r="K1216" s="124"/>
      <c r="L1216" s="124"/>
      <c r="M1216" s="124"/>
      <c r="N1216" s="207">
        <v>1002.93</v>
      </c>
      <c r="O1216" s="207">
        <v>0</v>
      </c>
      <c r="P1216" s="124" t="s">
        <v>1312</v>
      </c>
    </row>
    <row r="1217" spans="1:16" hidden="1">
      <c r="A1217" s="256" t="s">
        <v>1365</v>
      </c>
      <c r="B1217" s="124"/>
      <c r="C1217" s="125" t="s">
        <v>1365</v>
      </c>
      <c r="D1217" s="119">
        <v>43159</v>
      </c>
      <c r="E1217" s="120" t="s">
        <v>3069</v>
      </c>
      <c r="F1217" s="120" t="s">
        <v>13</v>
      </c>
      <c r="G1217" s="120">
        <v>379742</v>
      </c>
      <c r="H1217" s="124"/>
      <c r="I1217" s="128" t="s">
        <v>1390</v>
      </c>
      <c r="J1217" s="124"/>
      <c r="K1217" s="124"/>
      <c r="L1217" s="124"/>
      <c r="M1217" s="124"/>
      <c r="N1217" s="207">
        <v>15239.42</v>
      </c>
      <c r="O1217" s="207">
        <v>0</v>
      </c>
      <c r="P1217" s="124" t="s">
        <v>1312</v>
      </c>
    </row>
    <row r="1218" spans="1:16" hidden="1">
      <c r="A1218" s="256" t="s">
        <v>1365</v>
      </c>
      <c r="B1218" s="124"/>
      <c r="C1218" s="125" t="s">
        <v>1365</v>
      </c>
      <c r="D1218" s="119">
        <v>43159</v>
      </c>
      <c r="E1218" s="120" t="s">
        <v>3070</v>
      </c>
      <c r="F1218" s="120" t="s">
        <v>13</v>
      </c>
      <c r="G1218" s="120">
        <v>379744</v>
      </c>
      <c r="H1218" s="124"/>
      <c r="I1218" s="128" t="s">
        <v>1390</v>
      </c>
      <c r="J1218" s="124"/>
      <c r="K1218" s="124"/>
      <c r="L1218" s="124"/>
      <c r="M1218" s="124"/>
      <c r="N1218" s="207">
        <v>3568.64</v>
      </c>
      <c r="O1218" s="207">
        <v>0</v>
      </c>
      <c r="P1218" s="124" t="s">
        <v>1312</v>
      </c>
    </row>
    <row r="1219" spans="1:16" hidden="1">
      <c r="A1219" s="256" t="s">
        <v>1365</v>
      </c>
      <c r="B1219" s="124"/>
      <c r="C1219" s="125" t="s">
        <v>1365</v>
      </c>
      <c r="D1219" s="119">
        <v>43159</v>
      </c>
      <c r="E1219" s="120" t="s">
        <v>3071</v>
      </c>
      <c r="F1219" s="120" t="s">
        <v>13</v>
      </c>
      <c r="G1219" s="120">
        <v>379746</v>
      </c>
      <c r="H1219" s="124"/>
      <c r="I1219" s="128" t="s">
        <v>1390</v>
      </c>
      <c r="J1219" s="124"/>
      <c r="K1219" s="124"/>
      <c r="L1219" s="124"/>
      <c r="M1219" s="124"/>
      <c r="N1219" s="207">
        <v>5385.99</v>
      </c>
      <c r="O1219" s="207">
        <v>0</v>
      </c>
      <c r="P1219" s="124" t="s">
        <v>1312</v>
      </c>
    </row>
    <row r="1220" spans="1:16" hidden="1">
      <c r="A1220" s="256" t="s">
        <v>1365</v>
      </c>
      <c r="B1220" s="124"/>
      <c r="C1220" s="125" t="s">
        <v>1365</v>
      </c>
      <c r="D1220" s="119">
        <v>43159</v>
      </c>
      <c r="E1220" s="120" t="s">
        <v>3072</v>
      </c>
      <c r="F1220" s="120" t="s">
        <v>13</v>
      </c>
      <c r="G1220" s="120">
        <v>379748</v>
      </c>
      <c r="H1220" s="124"/>
      <c r="I1220" s="128" t="s">
        <v>1390</v>
      </c>
      <c r="J1220" s="124"/>
      <c r="K1220" s="124"/>
      <c r="L1220" s="124"/>
      <c r="M1220" s="124"/>
      <c r="N1220" s="207">
        <v>43464.07</v>
      </c>
      <c r="O1220" s="207">
        <v>0</v>
      </c>
      <c r="P1220" s="124" t="s">
        <v>1312</v>
      </c>
    </row>
    <row r="1221" spans="1:16" hidden="1">
      <c r="A1221" s="256" t="s">
        <v>1365</v>
      </c>
      <c r="B1221" s="124"/>
      <c r="C1221" s="125" t="s">
        <v>1365</v>
      </c>
      <c r="D1221" s="119">
        <v>43159</v>
      </c>
      <c r="E1221" s="120" t="s">
        <v>3073</v>
      </c>
      <c r="F1221" s="120" t="s">
        <v>13</v>
      </c>
      <c r="G1221" s="120">
        <v>379750</v>
      </c>
      <c r="H1221" s="124"/>
      <c r="I1221" s="128" t="s">
        <v>1390</v>
      </c>
      <c r="J1221" s="124"/>
      <c r="K1221" s="124"/>
      <c r="L1221" s="124"/>
      <c r="M1221" s="124"/>
      <c r="N1221" s="207">
        <v>41856.910000000003</v>
      </c>
      <c r="O1221" s="207">
        <v>0</v>
      </c>
      <c r="P1221" s="124" t="s">
        <v>1312</v>
      </c>
    </row>
    <row r="1222" spans="1:16" hidden="1">
      <c r="A1222" s="256" t="s">
        <v>1365</v>
      </c>
      <c r="B1222" s="124"/>
      <c r="C1222" s="125" t="s">
        <v>1365</v>
      </c>
      <c r="D1222" s="119">
        <v>43159</v>
      </c>
      <c r="E1222" s="120" t="s">
        <v>3074</v>
      </c>
      <c r="F1222" s="120" t="s">
        <v>13</v>
      </c>
      <c r="G1222" s="120">
        <v>379752</v>
      </c>
      <c r="H1222" s="124"/>
      <c r="I1222" s="128" t="s">
        <v>1390</v>
      </c>
      <c r="J1222" s="124"/>
      <c r="K1222" s="124"/>
      <c r="L1222" s="124"/>
      <c r="M1222" s="124"/>
      <c r="N1222" s="207">
        <v>49985.87</v>
      </c>
      <c r="O1222" s="207">
        <v>0</v>
      </c>
      <c r="P1222" s="124" t="s">
        <v>1312</v>
      </c>
    </row>
    <row r="1223" spans="1:16" hidden="1">
      <c r="A1223" s="256" t="s">
        <v>1365</v>
      </c>
      <c r="B1223" s="124"/>
      <c r="C1223" s="125" t="s">
        <v>1365</v>
      </c>
      <c r="D1223" s="119">
        <v>43159</v>
      </c>
      <c r="E1223" s="120" t="s">
        <v>3075</v>
      </c>
      <c r="F1223" s="120" t="s">
        <v>13</v>
      </c>
      <c r="G1223" s="120">
        <v>379754</v>
      </c>
      <c r="H1223" s="124"/>
      <c r="I1223" s="128" t="s">
        <v>1390</v>
      </c>
      <c r="J1223" s="124"/>
      <c r="K1223" s="124"/>
      <c r="L1223" s="124"/>
      <c r="M1223" s="124"/>
      <c r="N1223" s="207">
        <v>1817.35</v>
      </c>
      <c r="O1223" s="207">
        <v>0</v>
      </c>
      <c r="P1223" s="124" t="s">
        <v>1312</v>
      </c>
    </row>
    <row r="1224" spans="1:16" hidden="1">
      <c r="A1224" s="256" t="s">
        <v>1365</v>
      </c>
      <c r="B1224" s="124"/>
      <c r="C1224" s="125" t="s">
        <v>1365</v>
      </c>
      <c r="D1224" s="119">
        <v>43159</v>
      </c>
      <c r="E1224" s="120" t="s">
        <v>3076</v>
      </c>
      <c r="F1224" s="120" t="s">
        <v>13</v>
      </c>
      <c r="G1224" s="120">
        <v>379756</v>
      </c>
      <c r="H1224" s="124"/>
      <c r="I1224" s="128" t="s">
        <v>1390</v>
      </c>
      <c r="J1224" s="124"/>
      <c r="K1224" s="124"/>
      <c r="L1224" s="124"/>
      <c r="M1224" s="124"/>
      <c r="N1224" s="207">
        <v>14123.51</v>
      </c>
      <c r="O1224" s="207">
        <v>0</v>
      </c>
      <c r="P1224" s="124" t="s">
        <v>1312</v>
      </c>
    </row>
    <row r="1225" spans="1:16" hidden="1">
      <c r="A1225" s="256" t="s">
        <v>1365</v>
      </c>
      <c r="B1225" s="124"/>
      <c r="C1225" s="125" t="s">
        <v>1365</v>
      </c>
      <c r="D1225" s="119">
        <v>43159</v>
      </c>
      <c r="E1225" s="120" t="s">
        <v>3077</v>
      </c>
      <c r="F1225" s="120" t="s">
        <v>13</v>
      </c>
      <c r="G1225" s="120">
        <v>379758</v>
      </c>
      <c r="H1225" s="124"/>
      <c r="I1225" s="128" t="s">
        <v>1390</v>
      </c>
      <c r="J1225" s="124"/>
      <c r="K1225" s="124"/>
      <c r="L1225" s="124"/>
      <c r="M1225" s="124"/>
      <c r="N1225" s="207">
        <v>906859.55</v>
      </c>
      <c r="O1225" s="207">
        <v>0</v>
      </c>
      <c r="P1225" s="124" t="s">
        <v>1312</v>
      </c>
    </row>
    <row r="1226" spans="1:16" hidden="1">
      <c r="A1226" s="256" t="s">
        <v>1365</v>
      </c>
      <c r="B1226" s="124"/>
      <c r="C1226" s="125" t="s">
        <v>1365</v>
      </c>
      <c r="D1226" s="119">
        <v>43159</v>
      </c>
      <c r="E1226" s="120" t="s">
        <v>3078</v>
      </c>
      <c r="F1226" s="120" t="s">
        <v>13</v>
      </c>
      <c r="G1226" s="120">
        <v>379760</v>
      </c>
      <c r="H1226" s="124"/>
      <c r="I1226" s="128" t="s">
        <v>1390</v>
      </c>
      <c r="J1226" s="124"/>
      <c r="K1226" s="124"/>
      <c r="L1226" s="124"/>
      <c r="M1226" s="124"/>
      <c r="N1226" s="207">
        <v>17445070.829999998</v>
      </c>
      <c r="O1226" s="207">
        <v>0</v>
      </c>
      <c r="P1226" s="124" t="s">
        <v>1312</v>
      </c>
    </row>
    <row r="1227" spans="1:16" hidden="1">
      <c r="A1227" s="256" t="s">
        <v>1365</v>
      </c>
      <c r="B1227" s="124"/>
      <c r="C1227" s="125" t="s">
        <v>1365</v>
      </c>
      <c r="D1227" s="119">
        <v>43159</v>
      </c>
      <c r="E1227" s="120" t="s">
        <v>3079</v>
      </c>
      <c r="F1227" s="120" t="s">
        <v>13</v>
      </c>
      <c r="G1227" s="120">
        <v>379762</v>
      </c>
      <c r="H1227" s="124"/>
      <c r="I1227" s="128" t="s">
        <v>1390</v>
      </c>
      <c r="J1227" s="124"/>
      <c r="K1227" s="124"/>
      <c r="L1227" s="124"/>
      <c r="M1227" s="124"/>
      <c r="N1227" s="207">
        <v>21934052.460000001</v>
      </c>
      <c r="O1227" s="207">
        <v>0</v>
      </c>
      <c r="P1227" s="124" t="s">
        <v>1312</v>
      </c>
    </row>
    <row r="1228" spans="1:16" hidden="1">
      <c r="A1228" s="256" t="s">
        <v>1365</v>
      </c>
      <c r="B1228" s="124"/>
      <c r="C1228" s="125" t="s">
        <v>1365</v>
      </c>
      <c r="D1228" s="119">
        <v>43159</v>
      </c>
      <c r="E1228" s="120" t="s">
        <v>3080</v>
      </c>
      <c r="F1228" s="120" t="s">
        <v>13</v>
      </c>
      <c r="G1228" s="120">
        <v>379764</v>
      </c>
      <c r="H1228" s="124"/>
      <c r="I1228" s="128" t="s">
        <v>1390</v>
      </c>
      <c r="J1228" s="124"/>
      <c r="K1228" s="124"/>
      <c r="L1228" s="124"/>
      <c r="M1228" s="124"/>
      <c r="N1228" s="207">
        <v>8447863</v>
      </c>
      <c r="O1228" s="207">
        <v>0</v>
      </c>
      <c r="P1228" s="124" t="s">
        <v>1312</v>
      </c>
    </row>
    <row r="1229" spans="1:16" hidden="1">
      <c r="A1229" s="256" t="s">
        <v>1365</v>
      </c>
      <c r="B1229" s="124"/>
      <c r="C1229" s="125" t="s">
        <v>1365</v>
      </c>
      <c r="D1229" s="119">
        <v>43159</v>
      </c>
      <c r="E1229" s="120" t="s">
        <v>3081</v>
      </c>
      <c r="F1229" s="120" t="s">
        <v>13</v>
      </c>
      <c r="G1229" s="120">
        <v>379766</v>
      </c>
      <c r="H1229" s="124"/>
      <c r="I1229" s="128" t="s">
        <v>1390</v>
      </c>
      <c r="J1229" s="124"/>
      <c r="K1229" s="124"/>
      <c r="L1229" s="124"/>
      <c r="M1229" s="124"/>
      <c r="N1229" s="207">
        <v>101216369.06999999</v>
      </c>
      <c r="O1229" s="207">
        <v>0</v>
      </c>
      <c r="P1229" s="124" t="s">
        <v>1312</v>
      </c>
    </row>
    <row r="1230" spans="1:16" hidden="1">
      <c r="A1230" s="256" t="s">
        <v>1365</v>
      </c>
      <c r="B1230" s="124"/>
      <c r="C1230" s="125" t="s">
        <v>1365</v>
      </c>
      <c r="D1230" s="119">
        <v>43159</v>
      </c>
      <c r="E1230" s="120" t="s">
        <v>3082</v>
      </c>
      <c r="F1230" s="120" t="s">
        <v>13</v>
      </c>
      <c r="G1230" s="120">
        <v>379768</v>
      </c>
      <c r="H1230" s="124"/>
      <c r="I1230" s="128" t="s">
        <v>1390</v>
      </c>
      <c r="J1230" s="124"/>
      <c r="K1230" s="124"/>
      <c r="L1230" s="124"/>
      <c r="M1230" s="124"/>
      <c r="N1230" s="207">
        <v>7497881.4199999999</v>
      </c>
      <c r="O1230" s="207">
        <v>0</v>
      </c>
      <c r="P1230" s="124" t="s">
        <v>1312</v>
      </c>
    </row>
    <row r="1231" spans="1:16" hidden="1">
      <c r="A1231" s="256" t="s">
        <v>1365</v>
      </c>
      <c r="B1231" s="124"/>
      <c r="C1231" s="125" t="s">
        <v>1365</v>
      </c>
      <c r="D1231" s="119">
        <v>43159</v>
      </c>
      <c r="E1231" s="120" t="s">
        <v>3083</v>
      </c>
      <c r="F1231" s="120" t="s">
        <v>13</v>
      </c>
      <c r="G1231" s="120">
        <v>379770</v>
      </c>
      <c r="H1231" s="124"/>
      <c r="I1231" s="128" t="s">
        <v>1390</v>
      </c>
      <c r="J1231" s="124"/>
      <c r="K1231" s="124"/>
      <c r="L1231" s="124"/>
      <c r="M1231" s="124"/>
      <c r="N1231" s="207">
        <v>10097.299999999999</v>
      </c>
      <c r="O1231" s="207">
        <v>0</v>
      </c>
      <c r="P1231" s="124" t="s">
        <v>1312</v>
      </c>
    </row>
    <row r="1232" spans="1:16" hidden="1">
      <c r="A1232" s="256" t="s">
        <v>1365</v>
      </c>
      <c r="B1232" s="124"/>
      <c r="C1232" s="125" t="s">
        <v>1365</v>
      </c>
      <c r="D1232" s="119">
        <v>43159</v>
      </c>
      <c r="E1232" s="120" t="s">
        <v>3084</v>
      </c>
      <c r="F1232" s="120" t="s">
        <v>13</v>
      </c>
      <c r="G1232" s="120">
        <v>379772</v>
      </c>
      <c r="H1232" s="124"/>
      <c r="I1232" s="128" t="s">
        <v>1390</v>
      </c>
      <c r="J1232" s="124"/>
      <c r="K1232" s="124"/>
      <c r="L1232" s="124"/>
      <c r="M1232" s="124"/>
      <c r="N1232" s="207">
        <v>15824.58</v>
      </c>
      <c r="O1232" s="207">
        <v>0</v>
      </c>
      <c r="P1232" s="124" t="s">
        <v>1312</v>
      </c>
    </row>
    <row r="1233" spans="1:16" hidden="1">
      <c r="A1233" s="256" t="s">
        <v>1365</v>
      </c>
      <c r="B1233" s="124"/>
      <c r="C1233" s="125" t="s">
        <v>1365</v>
      </c>
      <c r="D1233" s="119">
        <v>43159</v>
      </c>
      <c r="E1233" s="120" t="s">
        <v>3085</v>
      </c>
      <c r="F1233" s="120" t="s">
        <v>13</v>
      </c>
      <c r="G1233" s="120">
        <v>379774</v>
      </c>
      <c r="H1233" s="124"/>
      <c r="I1233" s="128" t="s">
        <v>1390</v>
      </c>
      <c r="J1233" s="124"/>
      <c r="K1233" s="124"/>
      <c r="L1233" s="124"/>
      <c r="M1233" s="124"/>
      <c r="N1233" s="207">
        <v>290018.23</v>
      </c>
      <c r="O1233" s="207">
        <v>0</v>
      </c>
      <c r="P1233" s="124" t="s">
        <v>1312</v>
      </c>
    </row>
    <row r="1234" spans="1:16" hidden="1">
      <c r="A1234" s="256" t="s">
        <v>1365</v>
      </c>
      <c r="B1234" s="124"/>
      <c r="C1234" s="125" t="s">
        <v>1365</v>
      </c>
      <c r="D1234" s="119">
        <v>43159</v>
      </c>
      <c r="E1234" s="120" t="s">
        <v>3086</v>
      </c>
      <c r="F1234" s="120" t="s">
        <v>13</v>
      </c>
      <c r="G1234" s="120">
        <v>379776</v>
      </c>
      <c r="H1234" s="124"/>
      <c r="I1234" s="128" t="s">
        <v>1390</v>
      </c>
      <c r="J1234" s="124"/>
      <c r="K1234" s="124"/>
      <c r="L1234" s="124"/>
      <c r="M1234" s="124"/>
      <c r="N1234" s="207">
        <v>3554.03</v>
      </c>
      <c r="O1234" s="207">
        <v>0</v>
      </c>
      <c r="P1234" s="124" t="s">
        <v>1312</v>
      </c>
    </row>
    <row r="1235" spans="1:16" hidden="1">
      <c r="A1235" s="256" t="s">
        <v>1365</v>
      </c>
      <c r="B1235" s="124"/>
      <c r="C1235" s="125" t="s">
        <v>1365</v>
      </c>
      <c r="D1235" s="119">
        <v>43159</v>
      </c>
      <c r="E1235" s="120" t="s">
        <v>3087</v>
      </c>
      <c r="F1235" s="120" t="s">
        <v>13</v>
      </c>
      <c r="G1235" s="120">
        <v>379778</v>
      </c>
      <c r="H1235" s="124"/>
      <c r="I1235" s="128" t="s">
        <v>1390</v>
      </c>
      <c r="J1235" s="124"/>
      <c r="K1235" s="124"/>
      <c r="L1235" s="124"/>
      <c r="M1235" s="124"/>
      <c r="N1235" s="207">
        <v>15239.42</v>
      </c>
      <c r="O1235" s="207">
        <v>0</v>
      </c>
      <c r="P1235" s="124" t="s">
        <v>1312</v>
      </c>
    </row>
    <row r="1236" spans="1:16" hidden="1">
      <c r="A1236" s="256" t="s">
        <v>1365</v>
      </c>
      <c r="B1236" s="124"/>
      <c r="C1236" s="125" t="s">
        <v>1365</v>
      </c>
      <c r="D1236" s="119">
        <v>43159</v>
      </c>
      <c r="E1236" s="120" t="s">
        <v>3088</v>
      </c>
      <c r="F1236" s="120" t="s">
        <v>13</v>
      </c>
      <c r="G1236" s="120">
        <v>379780</v>
      </c>
      <c r="H1236" s="124"/>
      <c r="I1236" s="128" t="s">
        <v>1390</v>
      </c>
      <c r="J1236" s="124"/>
      <c r="K1236" s="124"/>
      <c r="L1236" s="124"/>
      <c r="M1236" s="124"/>
      <c r="N1236" s="207">
        <v>15239.42</v>
      </c>
      <c r="O1236" s="207">
        <v>0</v>
      </c>
      <c r="P1236" s="124" t="s">
        <v>1312</v>
      </c>
    </row>
    <row r="1237" spans="1:16" hidden="1">
      <c r="A1237" s="256" t="s">
        <v>1365</v>
      </c>
      <c r="B1237" s="124"/>
      <c r="C1237" s="125" t="s">
        <v>1365</v>
      </c>
      <c r="D1237" s="119">
        <v>43159</v>
      </c>
      <c r="E1237" s="120" t="s">
        <v>3089</v>
      </c>
      <c r="F1237" s="120" t="s">
        <v>13</v>
      </c>
      <c r="G1237" s="120">
        <v>379782</v>
      </c>
      <c r="H1237" s="124"/>
      <c r="I1237" s="128" t="s">
        <v>1390</v>
      </c>
      <c r="J1237" s="124"/>
      <c r="K1237" s="124"/>
      <c r="L1237" s="124"/>
      <c r="M1237" s="124"/>
      <c r="N1237" s="207">
        <v>15239.42</v>
      </c>
      <c r="O1237" s="207">
        <v>0</v>
      </c>
      <c r="P1237" s="124" t="s">
        <v>1312</v>
      </c>
    </row>
    <row r="1238" spans="1:16" hidden="1">
      <c r="A1238" s="256" t="s">
        <v>1365</v>
      </c>
      <c r="B1238" s="124"/>
      <c r="C1238" s="125" t="s">
        <v>1365</v>
      </c>
      <c r="D1238" s="119">
        <v>43159</v>
      </c>
      <c r="E1238" s="120" t="s">
        <v>3090</v>
      </c>
      <c r="F1238" s="120" t="s">
        <v>13</v>
      </c>
      <c r="G1238" s="120">
        <v>379784</v>
      </c>
      <c r="H1238" s="124"/>
      <c r="I1238" s="128" t="s">
        <v>1390</v>
      </c>
      <c r="J1238" s="124"/>
      <c r="K1238" s="124"/>
      <c r="L1238" s="124"/>
      <c r="M1238" s="124"/>
      <c r="N1238" s="207">
        <v>15239.42</v>
      </c>
      <c r="O1238" s="207">
        <v>0</v>
      </c>
      <c r="P1238" s="124" t="s">
        <v>1312</v>
      </c>
    </row>
    <row r="1239" spans="1:16" hidden="1">
      <c r="A1239" s="256" t="s">
        <v>1365</v>
      </c>
      <c r="B1239" s="124"/>
      <c r="C1239" s="125" t="s">
        <v>1365</v>
      </c>
      <c r="D1239" s="119">
        <v>43159</v>
      </c>
      <c r="E1239" s="120" t="s">
        <v>3091</v>
      </c>
      <c r="F1239" s="120" t="s">
        <v>13</v>
      </c>
      <c r="G1239" s="120">
        <v>379786</v>
      </c>
      <c r="H1239" s="124"/>
      <c r="I1239" s="128" t="s">
        <v>1390</v>
      </c>
      <c r="J1239" s="124"/>
      <c r="K1239" s="124"/>
      <c r="L1239" s="124"/>
      <c r="M1239" s="124"/>
      <c r="N1239" s="207">
        <v>5592.75</v>
      </c>
      <c r="O1239" s="207">
        <v>0</v>
      </c>
      <c r="P1239" s="124" t="s">
        <v>1312</v>
      </c>
    </row>
    <row r="1240" spans="1:16" hidden="1">
      <c r="A1240" s="256" t="s">
        <v>1365</v>
      </c>
      <c r="B1240" s="124"/>
      <c r="C1240" s="125" t="s">
        <v>1365</v>
      </c>
      <c r="D1240" s="119">
        <v>43159</v>
      </c>
      <c r="E1240" s="120" t="s">
        <v>3092</v>
      </c>
      <c r="F1240" s="120" t="s">
        <v>13</v>
      </c>
      <c r="G1240" s="120">
        <v>379788</v>
      </c>
      <c r="H1240" s="124"/>
      <c r="I1240" s="128" t="s">
        <v>1390</v>
      </c>
      <c r="J1240" s="124"/>
      <c r="K1240" s="124"/>
      <c r="L1240" s="124"/>
      <c r="M1240" s="124"/>
      <c r="N1240" s="207">
        <v>354.46</v>
      </c>
      <c r="O1240" s="207">
        <v>0</v>
      </c>
      <c r="P1240" s="124" t="s">
        <v>1312</v>
      </c>
    </row>
    <row r="1241" spans="1:16" hidden="1">
      <c r="A1241" s="256" t="s">
        <v>1365</v>
      </c>
      <c r="B1241" s="124"/>
      <c r="C1241" s="125" t="s">
        <v>1365</v>
      </c>
      <c r="D1241" s="119">
        <v>43159</v>
      </c>
      <c r="E1241" s="120" t="s">
        <v>3093</v>
      </c>
      <c r="F1241" s="120" t="s">
        <v>13</v>
      </c>
      <c r="G1241" s="120">
        <v>379790</v>
      </c>
      <c r="H1241" s="124"/>
      <c r="I1241" s="128" t="s">
        <v>1390</v>
      </c>
      <c r="J1241" s="124"/>
      <c r="K1241" s="124"/>
      <c r="L1241" s="124"/>
      <c r="M1241" s="124"/>
      <c r="N1241" s="207">
        <v>1256.07</v>
      </c>
      <c r="O1241" s="207">
        <v>0</v>
      </c>
      <c r="P1241" s="124" t="s">
        <v>1312</v>
      </c>
    </row>
    <row r="1242" spans="1:16" hidden="1">
      <c r="A1242" s="256" t="s">
        <v>1365</v>
      </c>
      <c r="B1242" s="124"/>
      <c r="C1242" s="125" t="s">
        <v>1365</v>
      </c>
      <c r="D1242" s="119">
        <v>43159</v>
      </c>
      <c r="E1242" s="120" t="s">
        <v>3094</v>
      </c>
      <c r="F1242" s="120" t="s">
        <v>13</v>
      </c>
      <c r="G1242" s="120">
        <v>379792</v>
      </c>
      <c r="H1242" s="124"/>
      <c r="I1242" s="128" t="s">
        <v>1390</v>
      </c>
      <c r="J1242" s="124"/>
      <c r="K1242" s="124"/>
      <c r="L1242" s="124"/>
      <c r="M1242" s="124"/>
      <c r="N1242" s="207">
        <v>5385.99</v>
      </c>
      <c r="O1242" s="207">
        <v>0</v>
      </c>
      <c r="P1242" s="124" t="s">
        <v>1312</v>
      </c>
    </row>
    <row r="1243" spans="1:16" hidden="1">
      <c r="A1243" s="256" t="s">
        <v>1365</v>
      </c>
      <c r="B1243" s="124"/>
      <c r="C1243" s="125" t="s">
        <v>1365</v>
      </c>
      <c r="D1243" s="119">
        <v>43159</v>
      </c>
      <c r="E1243" s="120" t="s">
        <v>3095</v>
      </c>
      <c r="F1243" s="120" t="s">
        <v>13</v>
      </c>
      <c r="G1243" s="120">
        <v>379794</v>
      </c>
      <c r="H1243" s="124"/>
      <c r="I1243" s="128" t="s">
        <v>1390</v>
      </c>
      <c r="J1243" s="124"/>
      <c r="K1243" s="124"/>
      <c r="L1243" s="124"/>
      <c r="M1243" s="124"/>
      <c r="N1243" s="207">
        <v>5385.99</v>
      </c>
      <c r="O1243" s="207">
        <v>0</v>
      </c>
      <c r="P1243" s="124" t="s">
        <v>1312</v>
      </c>
    </row>
    <row r="1244" spans="1:16" hidden="1">
      <c r="A1244" s="256" t="s">
        <v>1365</v>
      </c>
      <c r="B1244" s="124"/>
      <c r="C1244" s="125" t="s">
        <v>1365</v>
      </c>
      <c r="D1244" s="119">
        <v>43159</v>
      </c>
      <c r="E1244" s="120" t="s">
        <v>3096</v>
      </c>
      <c r="F1244" s="120" t="s">
        <v>13</v>
      </c>
      <c r="G1244" s="120">
        <v>379796</v>
      </c>
      <c r="H1244" s="124"/>
      <c r="I1244" s="128" t="s">
        <v>1390</v>
      </c>
      <c r="J1244" s="124"/>
      <c r="K1244" s="124"/>
      <c r="L1244" s="124"/>
      <c r="M1244" s="124"/>
      <c r="N1244" s="207">
        <v>5385.99</v>
      </c>
      <c r="O1244" s="207">
        <v>0</v>
      </c>
      <c r="P1244" s="124" t="s">
        <v>1312</v>
      </c>
    </row>
    <row r="1245" spans="1:16" hidden="1">
      <c r="A1245" s="256" t="s">
        <v>1365</v>
      </c>
      <c r="B1245" s="124"/>
      <c r="C1245" s="125" t="s">
        <v>1365</v>
      </c>
      <c r="D1245" s="119">
        <v>43159</v>
      </c>
      <c r="E1245" s="120" t="s">
        <v>3097</v>
      </c>
      <c r="F1245" s="120" t="s">
        <v>13</v>
      </c>
      <c r="G1245" s="120">
        <v>379798</v>
      </c>
      <c r="H1245" s="124"/>
      <c r="I1245" s="128" t="s">
        <v>1390</v>
      </c>
      <c r="J1245" s="124"/>
      <c r="K1245" s="124"/>
      <c r="L1245" s="124"/>
      <c r="M1245" s="124"/>
      <c r="N1245" s="207">
        <v>5385.99</v>
      </c>
      <c r="O1245" s="207">
        <v>0</v>
      </c>
      <c r="P1245" s="124" t="s">
        <v>1312</v>
      </c>
    </row>
    <row r="1246" spans="1:16" hidden="1">
      <c r="A1246" s="256" t="s">
        <v>1365</v>
      </c>
      <c r="B1246" s="124"/>
      <c r="C1246" s="125" t="s">
        <v>1365</v>
      </c>
      <c r="D1246" s="119">
        <v>43159</v>
      </c>
      <c r="E1246" s="120" t="s">
        <v>3098</v>
      </c>
      <c r="F1246" s="120" t="s">
        <v>13</v>
      </c>
      <c r="G1246" s="120">
        <v>379800</v>
      </c>
      <c r="H1246" s="124"/>
      <c r="I1246" s="128" t="s">
        <v>1390</v>
      </c>
      <c r="J1246" s="124"/>
      <c r="K1246" s="124"/>
      <c r="L1246" s="124"/>
      <c r="M1246" s="124"/>
      <c r="N1246" s="207">
        <v>27733.4</v>
      </c>
      <c r="O1246" s="207">
        <v>0</v>
      </c>
      <c r="P1246" s="124" t="s">
        <v>1312</v>
      </c>
    </row>
    <row r="1247" spans="1:16" hidden="1">
      <c r="A1247" s="256" t="s">
        <v>1365</v>
      </c>
      <c r="B1247" s="124"/>
      <c r="C1247" s="125" t="s">
        <v>1365</v>
      </c>
      <c r="D1247" s="119">
        <v>43159</v>
      </c>
      <c r="E1247" s="120" t="s">
        <v>3099</v>
      </c>
      <c r="F1247" s="120" t="s">
        <v>13</v>
      </c>
      <c r="G1247" s="120">
        <v>379802</v>
      </c>
      <c r="H1247" s="124"/>
      <c r="I1247" s="128" t="s">
        <v>1390</v>
      </c>
      <c r="J1247" s="124"/>
      <c r="K1247" s="124"/>
      <c r="L1247" s="124"/>
      <c r="M1247" s="124"/>
      <c r="N1247" s="207">
        <v>2754.7</v>
      </c>
      <c r="O1247" s="207">
        <v>0</v>
      </c>
      <c r="P1247" s="124" t="s">
        <v>1312</v>
      </c>
    </row>
    <row r="1248" spans="1:16" hidden="1">
      <c r="A1248" s="256" t="s">
        <v>1365</v>
      </c>
      <c r="B1248" s="124"/>
      <c r="C1248" s="125" t="s">
        <v>1365</v>
      </c>
      <c r="D1248" s="119">
        <v>43159</v>
      </c>
      <c r="E1248" s="120" t="s">
        <v>3100</v>
      </c>
      <c r="F1248" s="120" t="s">
        <v>13</v>
      </c>
      <c r="G1248" s="120">
        <v>379804</v>
      </c>
      <c r="H1248" s="124"/>
      <c r="I1248" s="128" t="s">
        <v>1390</v>
      </c>
      <c r="J1248" s="124"/>
      <c r="K1248" s="124"/>
      <c r="L1248" s="124"/>
      <c r="M1248" s="124"/>
      <c r="N1248" s="207">
        <v>9761.57</v>
      </c>
      <c r="O1248" s="207">
        <v>0</v>
      </c>
      <c r="P1248" s="124" t="s">
        <v>1312</v>
      </c>
    </row>
    <row r="1249" spans="1:16" hidden="1">
      <c r="A1249" s="256" t="s">
        <v>1365</v>
      </c>
      <c r="B1249" s="124"/>
      <c r="C1249" s="125" t="s">
        <v>1365</v>
      </c>
      <c r="D1249" s="119">
        <v>43159</v>
      </c>
      <c r="E1249" s="120" t="s">
        <v>3101</v>
      </c>
      <c r="F1249" s="120" t="s">
        <v>13</v>
      </c>
      <c r="G1249" s="120">
        <v>379806</v>
      </c>
      <c r="H1249" s="124"/>
      <c r="I1249" s="128" t="s">
        <v>1390</v>
      </c>
      <c r="J1249" s="124"/>
      <c r="K1249" s="124"/>
      <c r="L1249" s="124"/>
      <c r="M1249" s="124"/>
      <c r="N1249" s="207">
        <v>41856.910000000003</v>
      </c>
      <c r="O1249" s="207">
        <v>0</v>
      </c>
      <c r="P1249" s="124" t="s">
        <v>1312</v>
      </c>
    </row>
    <row r="1250" spans="1:16" hidden="1">
      <c r="A1250" s="256" t="s">
        <v>1365</v>
      </c>
      <c r="B1250" s="124"/>
      <c r="C1250" s="125" t="s">
        <v>1365</v>
      </c>
      <c r="D1250" s="119">
        <v>43159</v>
      </c>
      <c r="E1250" s="120" t="s">
        <v>3102</v>
      </c>
      <c r="F1250" s="120" t="s">
        <v>13</v>
      </c>
      <c r="G1250" s="120">
        <v>379808</v>
      </c>
      <c r="H1250" s="124"/>
      <c r="I1250" s="128" t="s">
        <v>1390</v>
      </c>
      <c r="J1250" s="124"/>
      <c r="K1250" s="124"/>
      <c r="L1250" s="124"/>
      <c r="M1250" s="124"/>
      <c r="N1250" s="207">
        <v>41856.910000000003</v>
      </c>
      <c r="O1250" s="207">
        <v>0</v>
      </c>
      <c r="P1250" s="124" t="s">
        <v>1312</v>
      </c>
    </row>
    <row r="1251" spans="1:16" hidden="1">
      <c r="A1251" s="256" t="s">
        <v>1365</v>
      </c>
      <c r="B1251" s="124"/>
      <c r="C1251" s="125" t="s">
        <v>1365</v>
      </c>
      <c r="D1251" s="119">
        <v>43159</v>
      </c>
      <c r="E1251" s="120" t="s">
        <v>3103</v>
      </c>
      <c r="F1251" s="120" t="s">
        <v>13</v>
      </c>
      <c r="G1251" s="120">
        <v>379810</v>
      </c>
      <c r="H1251" s="124"/>
      <c r="I1251" s="128" t="s">
        <v>1390</v>
      </c>
      <c r="J1251" s="124"/>
      <c r="K1251" s="124"/>
      <c r="L1251" s="124"/>
      <c r="M1251" s="124"/>
      <c r="N1251" s="207">
        <v>41856.910000000003</v>
      </c>
      <c r="O1251" s="207">
        <v>0</v>
      </c>
      <c r="P1251" s="124" t="s">
        <v>1312</v>
      </c>
    </row>
    <row r="1252" spans="1:16" hidden="1">
      <c r="A1252" s="256" t="s">
        <v>1365</v>
      </c>
      <c r="B1252" s="124"/>
      <c r="C1252" s="125" t="s">
        <v>1365</v>
      </c>
      <c r="D1252" s="119">
        <v>43159</v>
      </c>
      <c r="E1252" s="120" t="s">
        <v>3104</v>
      </c>
      <c r="F1252" s="120" t="s">
        <v>13</v>
      </c>
      <c r="G1252" s="120">
        <v>379812</v>
      </c>
      <c r="H1252" s="124"/>
      <c r="I1252" s="128" t="s">
        <v>1390</v>
      </c>
      <c r="J1252" s="124"/>
      <c r="K1252" s="124"/>
      <c r="L1252" s="124"/>
      <c r="M1252" s="124"/>
      <c r="N1252" s="207">
        <v>41856.910000000003</v>
      </c>
      <c r="O1252" s="207">
        <v>0</v>
      </c>
      <c r="P1252" s="124" t="s">
        <v>1312</v>
      </c>
    </row>
    <row r="1253" spans="1:16" hidden="1">
      <c r="A1253" s="256" t="s">
        <v>1365</v>
      </c>
      <c r="B1253" s="124"/>
      <c r="C1253" s="125" t="s">
        <v>1365</v>
      </c>
      <c r="D1253" s="119">
        <v>43159</v>
      </c>
      <c r="E1253" s="120" t="s">
        <v>3105</v>
      </c>
      <c r="F1253" s="120" t="s">
        <v>13</v>
      </c>
      <c r="G1253" s="120">
        <v>379814</v>
      </c>
      <c r="H1253" s="124"/>
      <c r="I1253" s="128" t="s">
        <v>1390</v>
      </c>
      <c r="J1253" s="124"/>
      <c r="K1253" s="124"/>
      <c r="L1253" s="124"/>
      <c r="M1253" s="124"/>
      <c r="N1253" s="207">
        <v>4129.93</v>
      </c>
      <c r="O1253" s="207">
        <v>0</v>
      </c>
      <c r="P1253" s="124" t="s">
        <v>1312</v>
      </c>
    </row>
    <row r="1254" spans="1:16" hidden="1">
      <c r="A1254" s="256" t="s">
        <v>1365</v>
      </c>
      <c r="B1254" s="124"/>
      <c r="C1254" s="125" t="s">
        <v>1365</v>
      </c>
      <c r="D1254" s="119">
        <v>43159</v>
      </c>
      <c r="E1254" s="120" t="s">
        <v>3106</v>
      </c>
      <c r="F1254" s="120" t="s">
        <v>13</v>
      </c>
      <c r="G1254" s="120">
        <v>379816</v>
      </c>
      <c r="H1254" s="124"/>
      <c r="I1254" s="128" t="s">
        <v>1390</v>
      </c>
      <c r="J1254" s="124"/>
      <c r="K1254" s="124"/>
      <c r="L1254" s="124"/>
      <c r="M1254" s="124"/>
      <c r="N1254" s="207">
        <v>5031.54</v>
      </c>
      <c r="O1254" s="207">
        <v>0</v>
      </c>
      <c r="P1254" s="124" t="s">
        <v>1312</v>
      </c>
    </row>
    <row r="1255" spans="1:16" hidden="1">
      <c r="A1255" s="256" t="s">
        <v>1365</v>
      </c>
      <c r="B1255" s="124"/>
      <c r="C1255" s="125" t="s">
        <v>1365</v>
      </c>
      <c r="D1255" s="119">
        <v>43159</v>
      </c>
      <c r="E1255" s="120" t="s">
        <v>3107</v>
      </c>
      <c r="F1255" s="120" t="s">
        <v>13</v>
      </c>
      <c r="G1255" s="120">
        <v>379818</v>
      </c>
      <c r="H1255" s="124"/>
      <c r="I1255" s="128" t="s">
        <v>1390</v>
      </c>
      <c r="J1255" s="124"/>
      <c r="K1255" s="124"/>
      <c r="L1255" s="124"/>
      <c r="M1255" s="124"/>
      <c r="N1255" s="207">
        <v>14236.49</v>
      </c>
      <c r="O1255" s="207">
        <v>0</v>
      </c>
      <c r="P1255" s="124" t="s">
        <v>1312</v>
      </c>
    </row>
    <row r="1256" spans="1:16" hidden="1">
      <c r="A1256" s="256" t="s">
        <v>1365</v>
      </c>
      <c r="B1256" s="124"/>
      <c r="C1256" s="125" t="s">
        <v>1365</v>
      </c>
      <c r="D1256" s="119">
        <v>43159</v>
      </c>
      <c r="E1256" s="120" t="s">
        <v>3108</v>
      </c>
      <c r="F1256" s="120" t="s">
        <v>13</v>
      </c>
      <c r="G1256" s="120">
        <v>379820</v>
      </c>
      <c r="H1256" s="124"/>
      <c r="I1256" s="128" t="s">
        <v>1390</v>
      </c>
      <c r="J1256" s="124"/>
      <c r="K1256" s="124"/>
      <c r="L1256" s="124"/>
      <c r="M1256" s="124"/>
      <c r="N1256" s="207">
        <v>5142.12</v>
      </c>
      <c r="O1256" s="207">
        <v>0</v>
      </c>
      <c r="P1256" s="124" t="s">
        <v>1312</v>
      </c>
    </row>
    <row r="1257" spans="1:16" hidden="1">
      <c r="A1257" s="256" t="s">
        <v>1365</v>
      </c>
      <c r="B1257" s="124"/>
      <c r="C1257" s="125" t="s">
        <v>1365</v>
      </c>
      <c r="D1257" s="119">
        <v>43159</v>
      </c>
      <c r="E1257" s="120" t="s">
        <v>3109</v>
      </c>
      <c r="F1257" s="120" t="s">
        <v>13</v>
      </c>
      <c r="G1257" s="120">
        <v>379822</v>
      </c>
      <c r="H1257" s="124"/>
      <c r="I1257" s="128" t="s">
        <v>1390</v>
      </c>
      <c r="J1257" s="124"/>
      <c r="K1257" s="124"/>
      <c r="L1257" s="124"/>
      <c r="M1257" s="124"/>
      <c r="N1257" s="207">
        <v>11685.39</v>
      </c>
      <c r="O1257" s="207">
        <v>0</v>
      </c>
      <c r="P1257" s="124" t="s">
        <v>1312</v>
      </c>
    </row>
    <row r="1258" spans="1:16" hidden="1">
      <c r="A1258" s="256" t="s">
        <v>1365</v>
      </c>
      <c r="B1258" s="124"/>
      <c r="C1258" s="125" t="s">
        <v>1365</v>
      </c>
      <c r="D1258" s="119">
        <v>43159</v>
      </c>
      <c r="E1258" s="120" t="s">
        <v>3110</v>
      </c>
      <c r="F1258" s="120" t="s">
        <v>13</v>
      </c>
      <c r="G1258" s="120">
        <v>379824</v>
      </c>
      <c r="H1258" s="124"/>
      <c r="I1258" s="128" t="s">
        <v>1390</v>
      </c>
      <c r="J1258" s="124"/>
      <c r="K1258" s="124"/>
      <c r="L1258" s="124"/>
      <c r="M1258" s="124"/>
      <c r="N1258" s="207">
        <v>32095.33</v>
      </c>
      <c r="O1258" s="207">
        <v>0</v>
      </c>
      <c r="P1258" s="124" t="s">
        <v>1312</v>
      </c>
    </row>
    <row r="1259" spans="1:16" hidden="1">
      <c r="A1259" s="256" t="s">
        <v>1365</v>
      </c>
      <c r="B1259" s="124"/>
      <c r="C1259" s="125" t="s">
        <v>1365</v>
      </c>
      <c r="D1259" s="119">
        <v>43159</v>
      </c>
      <c r="E1259" s="120" t="s">
        <v>3111</v>
      </c>
      <c r="F1259" s="120" t="s">
        <v>13</v>
      </c>
      <c r="G1259" s="120">
        <v>379826</v>
      </c>
      <c r="H1259" s="124"/>
      <c r="I1259" s="128" t="s">
        <v>1390</v>
      </c>
      <c r="J1259" s="124"/>
      <c r="K1259" s="124"/>
      <c r="L1259" s="124"/>
      <c r="M1259" s="124"/>
      <c r="N1259" s="207">
        <v>39102.21</v>
      </c>
      <c r="O1259" s="207">
        <v>0</v>
      </c>
      <c r="P1259" s="124" t="s">
        <v>1312</v>
      </c>
    </row>
    <row r="1260" spans="1:16" ht="51" hidden="1">
      <c r="A1260" s="256" t="s">
        <v>619</v>
      </c>
      <c r="B1260" s="124"/>
      <c r="C1260" s="125" t="s">
        <v>713</v>
      </c>
      <c r="D1260" s="119">
        <v>43159</v>
      </c>
      <c r="E1260" s="120" t="s">
        <v>3112</v>
      </c>
      <c r="F1260" s="120" t="s">
        <v>11</v>
      </c>
      <c r="G1260" s="120">
        <v>915026</v>
      </c>
      <c r="H1260" s="124"/>
      <c r="I1260" s="128" t="s">
        <v>3536</v>
      </c>
      <c r="J1260" s="124"/>
      <c r="K1260" s="124"/>
      <c r="L1260" s="124"/>
      <c r="M1260" s="124"/>
      <c r="N1260" s="207">
        <v>50</v>
      </c>
      <c r="O1260" s="207">
        <v>0</v>
      </c>
      <c r="P1260" s="124" t="s">
        <v>1312</v>
      </c>
    </row>
    <row r="1261" spans="1:16" hidden="1">
      <c r="A1261" s="256" t="s">
        <v>1365</v>
      </c>
      <c r="B1261" s="124"/>
      <c r="C1261" s="125" t="s">
        <v>1365</v>
      </c>
      <c r="D1261" s="119">
        <v>43159</v>
      </c>
      <c r="E1261" s="120" t="s">
        <v>3113</v>
      </c>
      <c r="F1261" s="120" t="s">
        <v>13</v>
      </c>
      <c r="G1261" s="120">
        <v>379618</v>
      </c>
      <c r="H1261" s="124"/>
      <c r="I1261" s="128" t="s">
        <v>1390</v>
      </c>
      <c r="J1261" s="124"/>
      <c r="K1261" s="124"/>
      <c r="L1261" s="124"/>
      <c r="M1261" s="124"/>
      <c r="N1261" s="207">
        <v>2687603.12</v>
      </c>
      <c r="O1261" s="207">
        <v>0</v>
      </c>
      <c r="P1261" s="124" t="s">
        <v>1312</v>
      </c>
    </row>
    <row r="1262" spans="1:16" hidden="1">
      <c r="A1262" s="256" t="s">
        <v>1365</v>
      </c>
      <c r="B1262" s="124"/>
      <c r="C1262" s="125" t="s">
        <v>1365</v>
      </c>
      <c r="D1262" s="119">
        <v>43159</v>
      </c>
      <c r="E1262" s="120" t="s">
        <v>3114</v>
      </c>
      <c r="F1262" s="120" t="s">
        <v>13</v>
      </c>
      <c r="G1262" s="120">
        <v>379620</v>
      </c>
      <c r="H1262" s="124"/>
      <c r="I1262" s="128" t="s">
        <v>1390</v>
      </c>
      <c r="J1262" s="124"/>
      <c r="K1262" s="124"/>
      <c r="L1262" s="124"/>
      <c r="M1262" s="124"/>
      <c r="N1262" s="207">
        <v>2687603.12</v>
      </c>
      <c r="O1262" s="207">
        <v>0</v>
      </c>
      <c r="P1262" s="124" t="s">
        <v>1312</v>
      </c>
    </row>
    <row r="1263" spans="1:16" hidden="1">
      <c r="A1263" s="256" t="s">
        <v>1365</v>
      </c>
      <c r="B1263" s="124"/>
      <c r="C1263" s="125" t="s">
        <v>1365</v>
      </c>
      <c r="D1263" s="119">
        <v>43159</v>
      </c>
      <c r="E1263" s="120" t="s">
        <v>3115</v>
      </c>
      <c r="F1263" s="120" t="s">
        <v>13</v>
      </c>
      <c r="G1263" s="120">
        <v>379622</v>
      </c>
      <c r="H1263" s="124"/>
      <c r="I1263" s="128" t="s">
        <v>1390</v>
      </c>
      <c r="J1263" s="124"/>
      <c r="K1263" s="124"/>
      <c r="L1263" s="124"/>
      <c r="M1263" s="124"/>
      <c r="N1263" s="207">
        <v>1514595.39</v>
      </c>
      <c r="O1263" s="207">
        <v>0</v>
      </c>
      <c r="P1263" s="124" t="s">
        <v>1312</v>
      </c>
    </row>
    <row r="1264" spans="1:16" hidden="1">
      <c r="A1264" s="256" t="s">
        <v>1365</v>
      </c>
      <c r="B1264" s="124"/>
      <c r="C1264" s="125" t="s">
        <v>1365</v>
      </c>
      <c r="D1264" s="119">
        <v>43159</v>
      </c>
      <c r="E1264" s="120" t="s">
        <v>3116</v>
      </c>
      <c r="F1264" s="120" t="s">
        <v>13</v>
      </c>
      <c r="G1264" s="120">
        <v>379624</v>
      </c>
      <c r="H1264" s="124"/>
      <c r="I1264" s="128" t="s">
        <v>1390</v>
      </c>
      <c r="J1264" s="124"/>
      <c r="K1264" s="124"/>
      <c r="L1264" s="124"/>
      <c r="M1264" s="124"/>
      <c r="N1264" s="207">
        <v>2373688.69</v>
      </c>
      <c r="O1264" s="207">
        <v>0</v>
      </c>
      <c r="P1264" s="124" t="s">
        <v>1312</v>
      </c>
    </row>
    <row r="1265" spans="1:16" hidden="1">
      <c r="A1265" s="256" t="s">
        <v>1365</v>
      </c>
      <c r="B1265" s="124"/>
      <c r="C1265" s="125" t="s">
        <v>1365</v>
      </c>
      <c r="D1265" s="119">
        <v>43159</v>
      </c>
      <c r="E1265" s="120" t="s">
        <v>3117</v>
      </c>
      <c r="F1265" s="120" t="s">
        <v>13</v>
      </c>
      <c r="G1265" s="120">
        <v>379626</v>
      </c>
      <c r="H1265" s="124"/>
      <c r="I1265" s="128" t="s">
        <v>1390</v>
      </c>
      <c r="J1265" s="124"/>
      <c r="K1265" s="124"/>
      <c r="L1265" s="124"/>
      <c r="M1265" s="124"/>
      <c r="N1265" s="207">
        <v>533106.04</v>
      </c>
      <c r="O1265" s="207">
        <v>0</v>
      </c>
      <c r="P1265" s="124" t="s">
        <v>1312</v>
      </c>
    </row>
    <row r="1266" spans="1:16" hidden="1">
      <c r="A1266" s="256" t="s">
        <v>1365</v>
      </c>
      <c r="B1266" s="124"/>
      <c r="C1266" s="125" t="s">
        <v>1365</v>
      </c>
      <c r="D1266" s="119">
        <v>43159</v>
      </c>
      <c r="E1266" s="120" t="s">
        <v>3118</v>
      </c>
      <c r="F1266" s="120" t="s">
        <v>13</v>
      </c>
      <c r="G1266" s="120">
        <v>379628</v>
      </c>
      <c r="H1266" s="124"/>
      <c r="I1266" s="128" t="s">
        <v>1390</v>
      </c>
      <c r="J1266" s="124"/>
      <c r="K1266" s="124"/>
      <c r="L1266" s="124"/>
      <c r="M1266" s="124"/>
      <c r="N1266" s="207">
        <v>1464238.39</v>
      </c>
      <c r="O1266" s="207">
        <v>0</v>
      </c>
      <c r="P1266" s="124" t="s">
        <v>1312</v>
      </c>
    </row>
    <row r="1267" spans="1:16" hidden="1">
      <c r="A1267" s="256" t="s">
        <v>1365</v>
      </c>
      <c r="B1267" s="124"/>
      <c r="C1267" s="125" t="s">
        <v>1365</v>
      </c>
      <c r="D1267" s="119">
        <v>43159</v>
      </c>
      <c r="E1267" s="120" t="s">
        <v>3119</v>
      </c>
      <c r="F1267" s="120" t="s">
        <v>13</v>
      </c>
      <c r="G1267" s="120">
        <v>379630</v>
      </c>
      <c r="H1267" s="124"/>
      <c r="I1267" s="128" t="s">
        <v>1390</v>
      </c>
      <c r="J1267" s="124"/>
      <c r="K1267" s="124"/>
      <c r="L1267" s="124"/>
      <c r="M1267" s="124"/>
      <c r="N1267" s="207">
        <v>6519614.8899999997</v>
      </c>
      <c r="O1267" s="207">
        <v>0</v>
      </c>
      <c r="P1267" s="124" t="s">
        <v>1312</v>
      </c>
    </row>
    <row r="1268" spans="1:16" hidden="1">
      <c r="A1268" s="256" t="s">
        <v>1365</v>
      </c>
      <c r="B1268" s="124"/>
      <c r="C1268" s="125" t="s">
        <v>1365</v>
      </c>
      <c r="D1268" s="119">
        <v>43159</v>
      </c>
      <c r="E1268" s="120" t="s">
        <v>3120</v>
      </c>
      <c r="F1268" s="120" t="s">
        <v>13</v>
      </c>
      <c r="G1268" s="120">
        <v>379632</v>
      </c>
      <c r="H1268" s="124"/>
      <c r="I1268" s="128" t="s">
        <v>1390</v>
      </c>
      <c r="J1268" s="124"/>
      <c r="K1268" s="124"/>
      <c r="L1268" s="124"/>
      <c r="M1268" s="124"/>
      <c r="N1268" s="207">
        <v>413209.49</v>
      </c>
      <c r="O1268" s="207">
        <v>0</v>
      </c>
      <c r="P1268" s="124" t="s">
        <v>1312</v>
      </c>
    </row>
    <row r="1269" spans="1:16" hidden="1">
      <c r="A1269" s="256" t="s">
        <v>1365</v>
      </c>
      <c r="B1269" s="124"/>
      <c r="C1269" s="125" t="s">
        <v>1365</v>
      </c>
      <c r="D1269" s="119">
        <v>43159</v>
      </c>
      <c r="E1269" s="120" t="s">
        <v>3121</v>
      </c>
      <c r="F1269" s="120" t="s">
        <v>13</v>
      </c>
      <c r="G1269" s="120">
        <v>379634</v>
      </c>
      <c r="H1269" s="124"/>
      <c r="I1269" s="128" t="s">
        <v>1390</v>
      </c>
      <c r="J1269" s="124"/>
      <c r="K1269" s="124"/>
      <c r="L1269" s="124"/>
      <c r="M1269" s="124"/>
      <c r="N1269" s="207">
        <v>3523958.61</v>
      </c>
      <c r="O1269" s="207">
        <v>0</v>
      </c>
      <c r="P1269" s="124" t="s">
        <v>1312</v>
      </c>
    </row>
    <row r="1270" spans="1:16" hidden="1">
      <c r="A1270" s="256" t="s">
        <v>1365</v>
      </c>
      <c r="B1270" s="124"/>
      <c r="C1270" s="125" t="s">
        <v>1365</v>
      </c>
      <c r="D1270" s="119">
        <v>43159</v>
      </c>
      <c r="E1270" s="120" t="s">
        <v>3122</v>
      </c>
      <c r="F1270" s="120" t="s">
        <v>13</v>
      </c>
      <c r="G1270" s="120">
        <v>379636</v>
      </c>
      <c r="H1270" s="124"/>
      <c r="I1270" s="128" t="s">
        <v>1390</v>
      </c>
      <c r="J1270" s="124"/>
      <c r="K1270" s="124"/>
      <c r="L1270" s="124"/>
      <c r="M1270" s="124"/>
      <c r="N1270" s="207">
        <v>5522782.46</v>
      </c>
      <c r="O1270" s="207">
        <v>0</v>
      </c>
      <c r="P1270" s="124" t="s">
        <v>1312</v>
      </c>
    </row>
    <row r="1271" spans="1:16" hidden="1">
      <c r="A1271" s="256" t="s">
        <v>1365</v>
      </c>
      <c r="B1271" s="124"/>
      <c r="C1271" s="125" t="s">
        <v>1365</v>
      </c>
      <c r="D1271" s="119">
        <v>43159</v>
      </c>
      <c r="E1271" s="120" t="s">
        <v>3123</v>
      </c>
      <c r="F1271" s="120" t="s">
        <v>13</v>
      </c>
      <c r="G1271" s="120">
        <v>379638</v>
      </c>
      <c r="H1271" s="124"/>
      <c r="I1271" s="128" t="s">
        <v>1390</v>
      </c>
      <c r="J1271" s="124"/>
      <c r="K1271" s="124"/>
      <c r="L1271" s="124"/>
      <c r="M1271" s="124"/>
      <c r="N1271" s="207">
        <v>350030.81</v>
      </c>
      <c r="O1271" s="207">
        <v>0</v>
      </c>
      <c r="P1271" s="124" t="s">
        <v>1312</v>
      </c>
    </row>
    <row r="1272" spans="1:16" hidden="1">
      <c r="A1272" s="256" t="s">
        <v>1365</v>
      </c>
      <c r="B1272" s="124"/>
      <c r="C1272" s="125" t="s">
        <v>1365</v>
      </c>
      <c r="D1272" s="119">
        <v>43159</v>
      </c>
      <c r="E1272" s="120" t="s">
        <v>3124</v>
      </c>
      <c r="F1272" s="120" t="s">
        <v>13</v>
      </c>
      <c r="G1272" s="120">
        <v>379640</v>
      </c>
      <c r="H1272" s="124"/>
      <c r="I1272" s="128" t="s">
        <v>1390</v>
      </c>
      <c r="J1272" s="124"/>
      <c r="K1272" s="124"/>
      <c r="L1272" s="124"/>
      <c r="M1272" s="124"/>
      <c r="N1272" s="207">
        <v>15168970.710000001</v>
      </c>
      <c r="O1272" s="207">
        <v>0</v>
      </c>
      <c r="P1272" s="124" t="s">
        <v>1312</v>
      </c>
    </row>
    <row r="1273" spans="1:16" hidden="1">
      <c r="A1273" s="256" t="s">
        <v>1365</v>
      </c>
      <c r="B1273" s="124"/>
      <c r="C1273" s="125" t="s">
        <v>1365</v>
      </c>
      <c r="D1273" s="119">
        <v>43159</v>
      </c>
      <c r="E1273" s="120" t="s">
        <v>3125</v>
      </c>
      <c r="F1273" s="120" t="s">
        <v>13</v>
      </c>
      <c r="G1273" s="120">
        <v>379642</v>
      </c>
      <c r="H1273" s="124"/>
      <c r="I1273" s="128" t="s">
        <v>1390</v>
      </c>
      <c r="J1273" s="124"/>
      <c r="K1273" s="124"/>
      <c r="L1273" s="124"/>
      <c r="M1273" s="124"/>
      <c r="N1273" s="207">
        <v>3406794.61</v>
      </c>
      <c r="O1273" s="207">
        <v>0</v>
      </c>
      <c r="P1273" s="124" t="s">
        <v>1312</v>
      </c>
    </row>
    <row r="1274" spans="1:16" hidden="1">
      <c r="A1274" s="256" t="s">
        <v>1365</v>
      </c>
      <c r="B1274" s="124"/>
      <c r="C1274" s="125" t="s">
        <v>1365</v>
      </c>
      <c r="D1274" s="119">
        <v>43159</v>
      </c>
      <c r="E1274" s="120" t="s">
        <v>3126</v>
      </c>
      <c r="F1274" s="120" t="s">
        <v>13</v>
      </c>
      <c r="G1274" s="120">
        <v>379644</v>
      </c>
      <c r="H1274" s="124"/>
      <c r="I1274" s="128" t="s">
        <v>1390</v>
      </c>
      <c r="J1274" s="124"/>
      <c r="K1274" s="124"/>
      <c r="L1274" s="124"/>
      <c r="M1274" s="124"/>
      <c r="N1274" s="207">
        <v>9678966.3499999996</v>
      </c>
      <c r="O1274" s="207">
        <v>0</v>
      </c>
      <c r="P1274" s="124" t="s">
        <v>1312</v>
      </c>
    </row>
    <row r="1275" spans="1:16" hidden="1">
      <c r="A1275" s="256" t="s">
        <v>1365</v>
      </c>
      <c r="B1275" s="124"/>
      <c r="C1275" s="125" t="s">
        <v>1365</v>
      </c>
      <c r="D1275" s="119">
        <v>43159</v>
      </c>
      <c r="E1275" s="120" t="s">
        <v>3127</v>
      </c>
      <c r="F1275" s="120" t="s">
        <v>13</v>
      </c>
      <c r="G1275" s="120">
        <v>379646</v>
      </c>
      <c r="H1275" s="124"/>
      <c r="I1275" s="128" t="s">
        <v>1390</v>
      </c>
      <c r="J1275" s="124"/>
      <c r="K1275" s="124"/>
      <c r="L1275" s="124"/>
      <c r="M1275" s="124"/>
      <c r="N1275" s="207">
        <v>626784.68999999994</v>
      </c>
      <c r="O1275" s="207">
        <v>0</v>
      </c>
      <c r="P1275" s="124" t="s">
        <v>1312</v>
      </c>
    </row>
    <row r="1276" spans="1:16" hidden="1">
      <c r="A1276" s="256" t="s">
        <v>1365</v>
      </c>
      <c r="B1276" s="124"/>
      <c r="C1276" s="125" t="s">
        <v>1365</v>
      </c>
      <c r="D1276" s="119">
        <v>43159</v>
      </c>
      <c r="E1276" s="120" t="s">
        <v>3128</v>
      </c>
      <c r="F1276" s="120" t="s">
        <v>13</v>
      </c>
      <c r="G1276" s="120">
        <v>379648</v>
      </c>
      <c r="H1276" s="124"/>
      <c r="I1276" s="128" t="s">
        <v>1390</v>
      </c>
      <c r="J1276" s="124"/>
      <c r="K1276" s="124"/>
      <c r="L1276" s="124"/>
      <c r="M1276" s="124"/>
      <c r="N1276" s="207">
        <v>176879.27</v>
      </c>
      <c r="O1276" s="207">
        <v>0</v>
      </c>
      <c r="P1276" s="124" t="s">
        <v>1312</v>
      </c>
    </row>
    <row r="1277" spans="1:16" hidden="1">
      <c r="A1277" s="256" t="s">
        <v>1365</v>
      </c>
      <c r="B1277" s="124"/>
      <c r="C1277" s="125" t="s">
        <v>1365</v>
      </c>
      <c r="D1277" s="119">
        <v>43159</v>
      </c>
      <c r="E1277" s="120" t="s">
        <v>3129</v>
      </c>
      <c r="F1277" s="120" t="s">
        <v>13</v>
      </c>
      <c r="G1277" s="120">
        <v>379650</v>
      </c>
      <c r="H1277" s="124"/>
      <c r="I1277" s="128" t="s">
        <v>1390</v>
      </c>
      <c r="J1277" s="124"/>
      <c r="K1277" s="124"/>
      <c r="L1277" s="124"/>
      <c r="M1277" s="124"/>
      <c r="N1277" s="207">
        <v>1780743.56</v>
      </c>
      <c r="O1277" s="207">
        <v>0</v>
      </c>
      <c r="P1277" s="124" t="s">
        <v>1312</v>
      </c>
    </row>
    <row r="1278" spans="1:16" hidden="1">
      <c r="A1278" s="256" t="s">
        <v>1365</v>
      </c>
      <c r="B1278" s="124"/>
      <c r="C1278" s="125" t="s">
        <v>1365</v>
      </c>
      <c r="D1278" s="119">
        <v>43159</v>
      </c>
      <c r="E1278" s="120" t="s">
        <v>3130</v>
      </c>
      <c r="F1278" s="120" t="s">
        <v>13</v>
      </c>
      <c r="G1278" s="120">
        <v>379652</v>
      </c>
      <c r="H1278" s="124"/>
      <c r="I1278" s="128" t="s">
        <v>1390</v>
      </c>
      <c r="J1278" s="124"/>
      <c r="K1278" s="124"/>
      <c r="L1278" s="124"/>
      <c r="M1278" s="124"/>
      <c r="N1278" s="207">
        <v>771321.18</v>
      </c>
      <c r="O1278" s="207">
        <v>0</v>
      </c>
      <c r="P1278" s="124" t="s">
        <v>1312</v>
      </c>
    </row>
    <row r="1279" spans="1:16" hidden="1">
      <c r="A1279" s="256" t="s">
        <v>1365</v>
      </c>
      <c r="B1279" s="124"/>
      <c r="C1279" s="125" t="s">
        <v>1365</v>
      </c>
      <c r="D1279" s="119">
        <v>43159</v>
      </c>
      <c r="E1279" s="120" t="s">
        <v>3131</v>
      </c>
      <c r="F1279" s="120" t="s">
        <v>13</v>
      </c>
      <c r="G1279" s="120">
        <v>379654</v>
      </c>
      <c r="H1279" s="124"/>
      <c r="I1279" s="128" t="s">
        <v>1390</v>
      </c>
      <c r="J1279" s="124"/>
      <c r="K1279" s="124"/>
      <c r="L1279" s="124"/>
      <c r="M1279" s="124"/>
      <c r="N1279" s="207">
        <v>1752810.54</v>
      </c>
      <c r="O1279" s="207">
        <v>0</v>
      </c>
      <c r="P1279" s="124" t="s">
        <v>1312</v>
      </c>
    </row>
    <row r="1280" spans="1:16" hidden="1">
      <c r="A1280" s="256" t="s">
        <v>1365</v>
      </c>
      <c r="B1280" s="124"/>
      <c r="C1280" s="125" t="s">
        <v>1365</v>
      </c>
      <c r="D1280" s="119">
        <v>43159</v>
      </c>
      <c r="E1280" s="120" t="s">
        <v>3132</v>
      </c>
      <c r="F1280" s="120" t="s">
        <v>13</v>
      </c>
      <c r="G1280" s="120">
        <v>379656</v>
      </c>
      <c r="H1280" s="124"/>
      <c r="I1280" s="128" t="s">
        <v>1390</v>
      </c>
      <c r="J1280" s="124"/>
      <c r="K1280" s="124"/>
      <c r="L1280" s="124"/>
      <c r="M1280" s="124"/>
      <c r="N1280" s="207">
        <v>4814300.12</v>
      </c>
      <c r="O1280" s="207">
        <v>0</v>
      </c>
      <c r="P1280" s="124" t="s">
        <v>1312</v>
      </c>
    </row>
    <row r="1281" spans="1:16" hidden="1">
      <c r="A1281" s="256" t="s">
        <v>1365</v>
      </c>
      <c r="B1281" s="124"/>
      <c r="C1281" s="125" t="s">
        <v>1365</v>
      </c>
      <c r="D1281" s="119">
        <v>43159</v>
      </c>
      <c r="E1281" s="120" t="s">
        <v>3133</v>
      </c>
      <c r="F1281" s="120" t="s">
        <v>13</v>
      </c>
      <c r="G1281" s="120">
        <v>379658</v>
      </c>
      <c r="H1281" s="124"/>
      <c r="I1281" s="128" t="s">
        <v>1390</v>
      </c>
      <c r="J1281" s="124"/>
      <c r="K1281" s="124"/>
      <c r="L1281" s="124"/>
      <c r="M1281" s="124"/>
      <c r="N1281" s="207">
        <v>5865329.0199999996</v>
      </c>
      <c r="O1281" s="207">
        <v>0</v>
      </c>
      <c r="P1281" s="124" t="s">
        <v>1312</v>
      </c>
    </row>
    <row r="1282" spans="1:16" hidden="1">
      <c r="A1282" s="256" t="s">
        <v>1365</v>
      </c>
      <c r="B1282" s="124"/>
      <c r="C1282" s="125" t="s">
        <v>1365</v>
      </c>
      <c r="D1282" s="119">
        <v>43159</v>
      </c>
      <c r="E1282" s="120" t="s">
        <v>3134</v>
      </c>
      <c r="F1282" s="120" t="s">
        <v>13</v>
      </c>
      <c r="G1282" s="120">
        <v>379660</v>
      </c>
      <c r="H1282" s="124"/>
      <c r="I1282" s="128" t="s">
        <v>1390</v>
      </c>
      <c r="J1282" s="124"/>
      <c r="K1282" s="124"/>
      <c r="L1282" s="124"/>
      <c r="M1282" s="124"/>
      <c r="N1282" s="207">
        <v>4078205.93</v>
      </c>
      <c r="O1282" s="207">
        <v>0</v>
      </c>
      <c r="P1282" s="124" t="s">
        <v>1312</v>
      </c>
    </row>
    <row r="1283" spans="1:16" hidden="1">
      <c r="A1283" s="256" t="s">
        <v>1365</v>
      </c>
      <c r="B1283" s="124"/>
      <c r="C1283" s="125" t="s">
        <v>1365</v>
      </c>
      <c r="D1283" s="119">
        <v>43159</v>
      </c>
      <c r="E1283" s="120" t="s">
        <v>3135</v>
      </c>
      <c r="F1283" s="120" t="s">
        <v>13</v>
      </c>
      <c r="G1283" s="120">
        <v>379662</v>
      </c>
      <c r="H1283" s="124"/>
      <c r="I1283" s="128" t="s">
        <v>1390</v>
      </c>
      <c r="J1283" s="124"/>
      <c r="K1283" s="124"/>
      <c r="L1283" s="124"/>
      <c r="M1283" s="124"/>
      <c r="N1283" s="207">
        <v>4968535.1399999997</v>
      </c>
      <c r="O1283" s="207">
        <v>0</v>
      </c>
      <c r="P1283" s="124" t="s">
        <v>1312</v>
      </c>
    </row>
    <row r="1284" spans="1:16" hidden="1">
      <c r="A1284" s="256" t="s">
        <v>1365</v>
      </c>
      <c r="B1284" s="124"/>
      <c r="C1284" s="125" t="s">
        <v>1365</v>
      </c>
      <c r="D1284" s="119">
        <v>43159</v>
      </c>
      <c r="E1284" s="120" t="s">
        <v>3136</v>
      </c>
      <c r="F1284" s="120" t="s">
        <v>13</v>
      </c>
      <c r="G1284" s="120">
        <v>379664</v>
      </c>
      <c r="H1284" s="124"/>
      <c r="I1284" s="128" t="s">
        <v>1390</v>
      </c>
      <c r="J1284" s="124"/>
      <c r="K1284" s="124"/>
      <c r="L1284" s="124"/>
      <c r="M1284" s="124"/>
      <c r="N1284" s="207">
        <v>13646665.43</v>
      </c>
      <c r="O1284" s="207">
        <v>0</v>
      </c>
      <c r="P1284" s="124" t="s">
        <v>1312</v>
      </c>
    </row>
    <row r="1285" spans="1:16" hidden="1">
      <c r="A1285" s="256" t="s">
        <v>1365</v>
      </c>
      <c r="B1285" s="124"/>
      <c r="C1285" s="125" t="s">
        <v>1365</v>
      </c>
      <c r="D1285" s="119">
        <v>43159</v>
      </c>
      <c r="E1285" s="120" t="s">
        <v>3137</v>
      </c>
      <c r="F1285" s="120" t="s">
        <v>13</v>
      </c>
      <c r="G1285" s="120">
        <v>379666</v>
      </c>
      <c r="H1285" s="124"/>
      <c r="I1285" s="128" t="s">
        <v>1390</v>
      </c>
      <c r="J1285" s="124"/>
      <c r="K1285" s="124"/>
      <c r="L1285" s="124"/>
      <c r="M1285" s="124"/>
      <c r="N1285" s="207">
        <v>4929099.82</v>
      </c>
      <c r="O1285" s="207">
        <v>0</v>
      </c>
      <c r="P1285" s="124" t="s">
        <v>1312</v>
      </c>
    </row>
    <row r="1286" spans="1:16" hidden="1">
      <c r="A1286" s="256" t="s">
        <v>1365</v>
      </c>
      <c r="B1286" s="124"/>
      <c r="C1286" s="125" t="s">
        <v>1365</v>
      </c>
      <c r="D1286" s="119">
        <v>43159</v>
      </c>
      <c r="E1286" s="120" t="s">
        <v>3138</v>
      </c>
      <c r="F1286" s="120" t="s">
        <v>13</v>
      </c>
      <c r="G1286" s="120">
        <v>379668</v>
      </c>
      <c r="H1286" s="124"/>
      <c r="I1286" s="128" t="s">
        <v>1390</v>
      </c>
      <c r="J1286" s="124"/>
      <c r="K1286" s="124"/>
      <c r="L1286" s="124"/>
      <c r="M1286" s="124"/>
      <c r="N1286" s="207">
        <v>11201271.630000001</v>
      </c>
      <c r="O1286" s="207">
        <v>0</v>
      </c>
      <c r="P1286" s="124" t="s">
        <v>1312</v>
      </c>
    </row>
    <row r="1287" spans="1:16" hidden="1">
      <c r="A1287" s="256" t="s">
        <v>1365</v>
      </c>
      <c r="B1287" s="124"/>
      <c r="C1287" s="125" t="s">
        <v>1365</v>
      </c>
      <c r="D1287" s="119">
        <v>43159</v>
      </c>
      <c r="E1287" s="120" t="s">
        <v>3139</v>
      </c>
      <c r="F1287" s="120" t="s">
        <v>13</v>
      </c>
      <c r="G1287" s="120">
        <v>379670</v>
      </c>
      <c r="H1287" s="124"/>
      <c r="I1287" s="128" t="s">
        <v>1390</v>
      </c>
      <c r="J1287" s="124"/>
      <c r="K1287" s="124"/>
      <c r="L1287" s="124"/>
      <c r="M1287" s="124"/>
      <c r="N1287" s="207">
        <v>2510723.85</v>
      </c>
      <c r="O1287" s="207">
        <v>0</v>
      </c>
      <c r="P1287" s="124" t="s">
        <v>1312</v>
      </c>
    </row>
    <row r="1288" spans="1:16" hidden="1">
      <c r="A1288" s="256" t="s">
        <v>1365</v>
      </c>
      <c r="B1288" s="124"/>
      <c r="C1288" s="125" t="s">
        <v>1365</v>
      </c>
      <c r="D1288" s="119">
        <v>43159</v>
      </c>
      <c r="E1288" s="120" t="s">
        <v>3140</v>
      </c>
      <c r="F1288" s="120" t="s">
        <v>13</v>
      </c>
      <c r="G1288" s="120">
        <v>379672</v>
      </c>
      <c r="H1288" s="124"/>
      <c r="I1288" s="128" t="s">
        <v>1390</v>
      </c>
      <c r="J1288" s="124"/>
      <c r="K1288" s="124"/>
      <c r="L1288" s="124"/>
      <c r="M1288" s="124"/>
      <c r="N1288" s="207">
        <v>2285916.64</v>
      </c>
      <c r="O1288" s="207">
        <v>0</v>
      </c>
      <c r="P1288" s="124" t="s">
        <v>1312</v>
      </c>
    </row>
    <row r="1289" spans="1:16" hidden="1">
      <c r="A1289" s="256" t="s">
        <v>1365</v>
      </c>
      <c r="B1289" s="124"/>
      <c r="C1289" s="125" t="s">
        <v>1365</v>
      </c>
      <c r="D1289" s="119">
        <v>43159</v>
      </c>
      <c r="E1289" s="120" t="s">
        <v>3141</v>
      </c>
      <c r="F1289" s="120" t="s">
        <v>13</v>
      </c>
      <c r="G1289" s="120">
        <v>379674</v>
      </c>
      <c r="H1289" s="124"/>
      <c r="I1289" s="128" t="s">
        <v>1390</v>
      </c>
      <c r="J1289" s="124"/>
      <c r="K1289" s="124"/>
      <c r="L1289" s="124"/>
      <c r="M1289" s="124"/>
      <c r="N1289" s="207">
        <v>2285916.64</v>
      </c>
      <c r="O1289" s="207">
        <v>0</v>
      </c>
      <c r="P1289" s="124" t="s">
        <v>1312</v>
      </c>
    </row>
    <row r="1290" spans="1:16" hidden="1">
      <c r="A1290" s="256" t="s">
        <v>1365</v>
      </c>
      <c r="B1290" s="124"/>
      <c r="C1290" s="125" t="s">
        <v>1365</v>
      </c>
      <c r="D1290" s="119">
        <v>43159</v>
      </c>
      <c r="E1290" s="120" t="s">
        <v>3142</v>
      </c>
      <c r="F1290" s="120" t="s">
        <v>13</v>
      </c>
      <c r="G1290" s="120">
        <v>379676</v>
      </c>
      <c r="H1290" s="124"/>
      <c r="I1290" s="128" t="s">
        <v>1390</v>
      </c>
      <c r="J1290" s="124"/>
      <c r="K1290" s="124"/>
      <c r="L1290" s="124"/>
      <c r="M1290" s="124"/>
      <c r="N1290" s="207">
        <v>2285916.64</v>
      </c>
      <c r="O1290" s="207">
        <v>0</v>
      </c>
      <c r="P1290" s="124" t="s">
        <v>1312</v>
      </c>
    </row>
    <row r="1291" spans="1:16" hidden="1">
      <c r="A1291" s="256" t="s">
        <v>1365</v>
      </c>
      <c r="B1291" s="124"/>
      <c r="C1291" s="125" t="s">
        <v>1365</v>
      </c>
      <c r="D1291" s="119">
        <v>43159</v>
      </c>
      <c r="E1291" s="120" t="s">
        <v>3143</v>
      </c>
      <c r="F1291" s="120" t="s">
        <v>13</v>
      </c>
      <c r="G1291" s="120">
        <v>379678</v>
      </c>
      <c r="H1291" s="124"/>
      <c r="I1291" s="128" t="s">
        <v>1390</v>
      </c>
      <c r="J1291" s="124"/>
      <c r="K1291" s="124"/>
      <c r="L1291" s="124"/>
      <c r="M1291" s="124"/>
      <c r="N1291" s="207">
        <v>2285916.64</v>
      </c>
      <c r="O1291" s="207">
        <v>0</v>
      </c>
      <c r="P1291" s="124" t="s">
        <v>1312</v>
      </c>
    </row>
    <row r="1292" spans="1:16" hidden="1">
      <c r="A1292" s="256" t="s">
        <v>1365</v>
      </c>
      <c r="B1292" s="124"/>
      <c r="C1292" s="125" t="s">
        <v>1365</v>
      </c>
      <c r="D1292" s="119">
        <v>43159</v>
      </c>
      <c r="E1292" s="120" t="s">
        <v>3144</v>
      </c>
      <c r="F1292" s="120" t="s">
        <v>13</v>
      </c>
      <c r="G1292" s="120">
        <v>379680</v>
      </c>
      <c r="H1292" s="124"/>
      <c r="I1292" s="128" t="s">
        <v>1390</v>
      </c>
      <c r="J1292" s="124"/>
      <c r="K1292" s="124"/>
      <c r="L1292" s="124"/>
      <c r="M1292" s="124"/>
      <c r="N1292" s="207">
        <v>2285916.64</v>
      </c>
      <c r="O1292" s="207">
        <v>0</v>
      </c>
      <c r="P1292" s="124" t="s">
        <v>1312</v>
      </c>
    </row>
    <row r="1293" spans="1:16" hidden="1">
      <c r="A1293" s="256" t="s">
        <v>1365</v>
      </c>
      <c r="B1293" s="124"/>
      <c r="C1293" s="125" t="s">
        <v>1365</v>
      </c>
      <c r="D1293" s="119">
        <v>43159</v>
      </c>
      <c r="E1293" s="120" t="s">
        <v>3145</v>
      </c>
      <c r="F1293" s="120" t="s">
        <v>13</v>
      </c>
      <c r="G1293" s="120">
        <v>379682</v>
      </c>
      <c r="H1293" s="124"/>
      <c r="I1293" s="128" t="s">
        <v>1390</v>
      </c>
      <c r="J1293" s="124"/>
      <c r="K1293" s="124"/>
      <c r="L1293" s="124"/>
      <c r="M1293" s="124"/>
      <c r="N1293" s="207">
        <v>6278538.5099999998</v>
      </c>
      <c r="O1293" s="207">
        <v>0</v>
      </c>
      <c r="P1293" s="124" t="s">
        <v>1312</v>
      </c>
    </row>
    <row r="1294" spans="1:16" hidden="1">
      <c r="A1294" s="256" t="s">
        <v>1365</v>
      </c>
      <c r="B1294" s="124"/>
      <c r="C1294" s="125" t="s">
        <v>1365</v>
      </c>
      <c r="D1294" s="119">
        <v>43159</v>
      </c>
      <c r="E1294" s="120" t="s">
        <v>3146</v>
      </c>
      <c r="F1294" s="120" t="s">
        <v>13</v>
      </c>
      <c r="G1294" s="120">
        <v>379684</v>
      </c>
      <c r="H1294" s="124"/>
      <c r="I1294" s="128" t="s">
        <v>1390</v>
      </c>
      <c r="J1294" s="124"/>
      <c r="K1294" s="124"/>
      <c r="L1294" s="124"/>
      <c r="M1294" s="124"/>
      <c r="N1294" s="207">
        <v>6278538.5099999998</v>
      </c>
      <c r="O1294" s="207">
        <v>0</v>
      </c>
      <c r="P1294" s="124" t="s">
        <v>1312</v>
      </c>
    </row>
    <row r="1295" spans="1:16" hidden="1">
      <c r="A1295" s="256" t="s">
        <v>1365</v>
      </c>
      <c r="B1295" s="124"/>
      <c r="C1295" s="125" t="s">
        <v>1365</v>
      </c>
      <c r="D1295" s="119">
        <v>43159</v>
      </c>
      <c r="E1295" s="120" t="s">
        <v>3147</v>
      </c>
      <c r="F1295" s="120" t="s">
        <v>13</v>
      </c>
      <c r="G1295" s="120">
        <v>379686</v>
      </c>
      <c r="H1295" s="124"/>
      <c r="I1295" s="128" t="s">
        <v>1390</v>
      </c>
      <c r="J1295" s="124"/>
      <c r="K1295" s="124"/>
      <c r="L1295" s="124"/>
      <c r="M1295" s="124"/>
      <c r="N1295" s="207">
        <v>6278538.5099999998</v>
      </c>
      <c r="O1295" s="207">
        <v>0</v>
      </c>
      <c r="P1295" s="124" t="s">
        <v>1312</v>
      </c>
    </row>
    <row r="1296" spans="1:16" hidden="1">
      <c r="A1296" s="256" t="s">
        <v>1365</v>
      </c>
      <c r="B1296" s="124"/>
      <c r="C1296" s="125" t="s">
        <v>1365</v>
      </c>
      <c r="D1296" s="119">
        <v>43159</v>
      </c>
      <c r="E1296" s="120" t="s">
        <v>3148</v>
      </c>
      <c r="F1296" s="120" t="s">
        <v>13</v>
      </c>
      <c r="G1296" s="120">
        <v>379688</v>
      </c>
      <c r="H1296" s="124"/>
      <c r="I1296" s="128" t="s">
        <v>1390</v>
      </c>
      <c r="J1296" s="124"/>
      <c r="K1296" s="124"/>
      <c r="L1296" s="124"/>
      <c r="M1296" s="124"/>
      <c r="N1296" s="207">
        <v>6278538.5099999998</v>
      </c>
      <c r="O1296" s="207">
        <v>0</v>
      </c>
      <c r="P1296" s="124" t="s">
        <v>1312</v>
      </c>
    </row>
    <row r="1297" spans="1:16" hidden="1">
      <c r="A1297" s="256" t="s">
        <v>1365</v>
      </c>
      <c r="B1297" s="124"/>
      <c r="C1297" s="125" t="s">
        <v>1365</v>
      </c>
      <c r="D1297" s="119">
        <v>43159</v>
      </c>
      <c r="E1297" s="120" t="s">
        <v>3149</v>
      </c>
      <c r="F1297" s="120" t="s">
        <v>13</v>
      </c>
      <c r="G1297" s="120">
        <v>379690</v>
      </c>
      <c r="H1297" s="124"/>
      <c r="I1297" s="128" t="s">
        <v>1390</v>
      </c>
      <c r="J1297" s="124"/>
      <c r="K1297" s="124"/>
      <c r="L1297" s="124"/>
      <c r="M1297" s="124"/>
      <c r="N1297" s="207">
        <v>6278538.5099999998</v>
      </c>
      <c r="O1297" s="207">
        <v>0</v>
      </c>
      <c r="P1297" s="124" t="s">
        <v>1312</v>
      </c>
    </row>
    <row r="1298" spans="1:16" hidden="1">
      <c r="A1298" s="256" t="s">
        <v>1365</v>
      </c>
      <c r="B1298" s="124"/>
      <c r="C1298" s="125" t="s">
        <v>1365</v>
      </c>
      <c r="D1298" s="119">
        <v>43159</v>
      </c>
      <c r="E1298" s="120" t="s">
        <v>3150</v>
      </c>
      <c r="F1298" s="120" t="s">
        <v>13</v>
      </c>
      <c r="G1298" s="120">
        <v>379692</v>
      </c>
      <c r="H1298" s="124"/>
      <c r="I1298" s="128" t="s">
        <v>1390</v>
      </c>
      <c r="J1298" s="124"/>
      <c r="K1298" s="124"/>
      <c r="L1298" s="124"/>
      <c r="M1298" s="124"/>
      <c r="N1298" s="207">
        <v>5318565.96</v>
      </c>
      <c r="O1298" s="207">
        <v>0</v>
      </c>
      <c r="P1298" s="124" t="s">
        <v>1312</v>
      </c>
    </row>
    <row r="1299" spans="1:16" hidden="1">
      <c r="A1299" s="256" t="s">
        <v>1365</v>
      </c>
      <c r="B1299" s="124"/>
      <c r="C1299" s="125" t="s">
        <v>1365</v>
      </c>
      <c r="D1299" s="119">
        <v>43159</v>
      </c>
      <c r="E1299" s="120" t="s">
        <v>3151</v>
      </c>
      <c r="F1299" s="120" t="s">
        <v>13</v>
      </c>
      <c r="G1299" s="120">
        <v>379694</v>
      </c>
      <c r="H1299" s="124"/>
      <c r="I1299" s="128" t="s">
        <v>1390</v>
      </c>
      <c r="J1299" s="124"/>
      <c r="K1299" s="124"/>
      <c r="L1299" s="124"/>
      <c r="M1299" s="124"/>
      <c r="N1299" s="207">
        <v>5318565.96</v>
      </c>
      <c r="O1299" s="207">
        <v>0</v>
      </c>
      <c r="P1299" s="124" t="s">
        <v>1312</v>
      </c>
    </row>
    <row r="1300" spans="1:16" hidden="1">
      <c r="A1300" s="256" t="s">
        <v>1365</v>
      </c>
      <c r="B1300" s="124"/>
      <c r="C1300" s="125" t="s">
        <v>1365</v>
      </c>
      <c r="D1300" s="119">
        <v>43159</v>
      </c>
      <c r="E1300" s="120" t="s">
        <v>3152</v>
      </c>
      <c r="F1300" s="120" t="s">
        <v>13</v>
      </c>
      <c r="G1300" s="120">
        <v>379696</v>
      </c>
      <c r="H1300" s="124"/>
      <c r="I1300" s="128" t="s">
        <v>1390</v>
      </c>
      <c r="J1300" s="124"/>
      <c r="K1300" s="124"/>
      <c r="L1300" s="124"/>
      <c r="M1300" s="124"/>
      <c r="N1300" s="207">
        <v>5318565.96</v>
      </c>
      <c r="O1300" s="207">
        <v>0</v>
      </c>
      <c r="P1300" s="124" t="s">
        <v>1312</v>
      </c>
    </row>
    <row r="1301" spans="1:16" hidden="1">
      <c r="A1301" s="256" t="s">
        <v>1365</v>
      </c>
      <c r="B1301" s="124"/>
      <c r="C1301" s="125" t="s">
        <v>1365</v>
      </c>
      <c r="D1301" s="119">
        <v>43159</v>
      </c>
      <c r="E1301" s="120" t="s">
        <v>3153</v>
      </c>
      <c r="F1301" s="120" t="s">
        <v>13</v>
      </c>
      <c r="G1301" s="120">
        <v>379698</v>
      </c>
      <c r="H1301" s="124"/>
      <c r="I1301" s="128" t="s">
        <v>1390</v>
      </c>
      <c r="J1301" s="124"/>
      <c r="K1301" s="124"/>
      <c r="L1301" s="124"/>
      <c r="M1301" s="124"/>
      <c r="N1301" s="207">
        <v>5318565.96</v>
      </c>
      <c r="O1301" s="207">
        <v>0</v>
      </c>
      <c r="P1301" s="124" t="s">
        <v>1312</v>
      </c>
    </row>
    <row r="1302" spans="1:16" hidden="1">
      <c r="A1302" s="256" t="s">
        <v>1365</v>
      </c>
      <c r="B1302" s="124"/>
      <c r="C1302" s="125" t="s">
        <v>1365</v>
      </c>
      <c r="D1302" s="119">
        <v>43159</v>
      </c>
      <c r="E1302" s="120" t="s">
        <v>3154</v>
      </c>
      <c r="F1302" s="120" t="s">
        <v>13</v>
      </c>
      <c r="G1302" s="120">
        <v>379700</v>
      </c>
      <c r="H1302" s="124"/>
      <c r="I1302" s="128" t="s">
        <v>1390</v>
      </c>
      <c r="J1302" s="124"/>
      <c r="K1302" s="124"/>
      <c r="L1302" s="124"/>
      <c r="M1302" s="124"/>
      <c r="N1302" s="207">
        <v>5318565.96</v>
      </c>
      <c r="O1302" s="207">
        <v>0</v>
      </c>
      <c r="P1302" s="124" t="s">
        <v>1312</v>
      </c>
    </row>
    <row r="1303" spans="1:16" hidden="1">
      <c r="A1303" s="256" t="s">
        <v>1365</v>
      </c>
      <c r="B1303" s="124"/>
      <c r="C1303" s="125" t="s">
        <v>1365</v>
      </c>
      <c r="D1303" s="119">
        <v>43159</v>
      </c>
      <c r="E1303" s="120" t="s">
        <v>3155</v>
      </c>
      <c r="F1303" s="120" t="s">
        <v>13</v>
      </c>
      <c r="G1303" s="120">
        <v>379702</v>
      </c>
      <c r="H1303" s="124"/>
      <c r="I1303" s="128" t="s">
        <v>1390</v>
      </c>
      <c r="J1303" s="124"/>
      <c r="K1303" s="124"/>
      <c r="L1303" s="124"/>
      <c r="M1303" s="124"/>
      <c r="N1303" s="207">
        <v>14608066.17</v>
      </c>
      <c r="O1303" s="207">
        <v>0</v>
      </c>
      <c r="P1303" s="124" t="s">
        <v>1312</v>
      </c>
    </row>
    <row r="1304" spans="1:16" hidden="1">
      <c r="A1304" s="256" t="s">
        <v>1365</v>
      </c>
      <c r="B1304" s="124"/>
      <c r="C1304" s="125" t="s">
        <v>1365</v>
      </c>
      <c r="D1304" s="119">
        <v>43159</v>
      </c>
      <c r="E1304" s="120" t="s">
        <v>3156</v>
      </c>
      <c r="F1304" s="120" t="s">
        <v>13</v>
      </c>
      <c r="G1304" s="120">
        <v>379704</v>
      </c>
      <c r="H1304" s="124"/>
      <c r="I1304" s="128" t="s">
        <v>1390</v>
      </c>
      <c r="J1304" s="124"/>
      <c r="K1304" s="124"/>
      <c r="L1304" s="124"/>
      <c r="M1304" s="124"/>
      <c r="N1304" s="207">
        <v>14608066.17</v>
      </c>
      <c r="O1304" s="207">
        <v>0</v>
      </c>
      <c r="P1304" s="124" t="s">
        <v>1312</v>
      </c>
    </row>
    <row r="1305" spans="1:16" hidden="1">
      <c r="A1305" s="256" t="s">
        <v>1365</v>
      </c>
      <c r="B1305" s="124"/>
      <c r="C1305" s="125" t="s">
        <v>1365</v>
      </c>
      <c r="D1305" s="119">
        <v>43159</v>
      </c>
      <c r="E1305" s="120" t="s">
        <v>3157</v>
      </c>
      <c r="F1305" s="120" t="s">
        <v>13</v>
      </c>
      <c r="G1305" s="120">
        <v>379706</v>
      </c>
      <c r="H1305" s="124"/>
      <c r="I1305" s="128" t="s">
        <v>1390</v>
      </c>
      <c r="J1305" s="124"/>
      <c r="K1305" s="124"/>
      <c r="L1305" s="124"/>
      <c r="M1305" s="124"/>
      <c r="N1305" s="207">
        <v>14608066.17</v>
      </c>
      <c r="O1305" s="207">
        <v>0</v>
      </c>
      <c r="P1305" s="124" t="s">
        <v>1312</v>
      </c>
    </row>
    <row r="1306" spans="1:16" hidden="1">
      <c r="A1306" s="256" t="s">
        <v>1365</v>
      </c>
      <c r="B1306" s="124"/>
      <c r="C1306" s="125" t="s">
        <v>1365</v>
      </c>
      <c r="D1306" s="119">
        <v>43159</v>
      </c>
      <c r="E1306" s="120" t="s">
        <v>3158</v>
      </c>
      <c r="F1306" s="120" t="s">
        <v>13</v>
      </c>
      <c r="G1306" s="120">
        <v>379708</v>
      </c>
      <c r="H1306" s="124"/>
      <c r="I1306" s="128" t="s">
        <v>1390</v>
      </c>
      <c r="J1306" s="124"/>
      <c r="K1306" s="124"/>
      <c r="L1306" s="124"/>
      <c r="M1306" s="124"/>
      <c r="N1306" s="207">
        <v>14608066.17</v>
      </c>
      <c r="O1306" s="207">
        <v>0</v>
      </c>
      <c r="P1306" s="124" t="s">
        <v>1312</v>
      </c>
    </row>
    <row r="1307" spans="1:16" hidden="1">
      <c r="A1307" s="256" t="s">
        <v>1365</v>
      </c>
      <c r="B1307" s="124"/>
      <c r="C1307" s="125" t="s">
        <v>1365</v>
      </c>
      <c r="D1307" s="119">
        <v>43159</v>
      </c>
      <c r="E1307" s="120" t="s">
        <v>3159</v>
      </c>
      <c r="F1307" s="120" t="s">
        <v>13</v>
      </c>
      <c r="G1307" s="120">
        <v>379710</v>
      </c>
      <c r="H1307" s="124"/>
      <c r="I1307" s="128" t="s">
        <v>1390</v>
      </c>
      <c r="J1307" s="124"/>
      <c r="K1307" s="124"/>
      <c r="L1307" s="124"/>
      <c r="M1307" s="124"/>
      <c r="N1307" s="207">
        <v>14608066.17</v>
      </c>
      <c r="O1307" s="207">
        <v>0</v>
      </c>
      <c r="P1307" s="124" t="s">
        <v>1312</v>
      </c>
    </row>
    <row r="1308" spans="1:16" hidden="1">
      <c r="A1308" s="256" t="s">
        <v>1365</v>
      </c>
      <c r="B1308" s="124"/>
      <c r="C1308" s="125" t="s">
        <v>1365</v>
      </c>
      <c r="D1308" s="119">
        <v>43159</v>
      </c>
      <c r="E1308" s="120" t="s">
        <v>3160</v>
      </c>
      <c r="F1308" s="120" t="s">
        <v>13</v>
      </c>
      <c r="G1308" s="120">
        <v>379712</v>
      </c>
      <c r="H1308" s="124"/>
      <c r="I1308" s="128" t="s">
        <v>1390</v>
      </c>
      <c r="J1308" s="124"/>
      <c r="K1308" s="124"/>
      <c r="L1308" s="124"/>
      <c r="M1308" s="124"/>
      <c r="N1308" s="207">
        <v>2687603.12</v>
      </c>
      <c r="O1308" s="207">
        <v>0</v>
      </c>
      <c r="P1308" s="124" t="s">
        <v>1312</v>
      </c>
    </row>
    <row r="1309" spans="1:16" ht="89.25" hidden="1">
      <c r="A1309" s="256" t="s">
        <v>620</v>
      </c>
      <c r="B1309" s="124"/>
      <c r="C1309" s="125" t="s">
        <v>714</v>
      </c>
      <c r="D1309" s="119">
        <v>43159</v>
      </c>
      <c r="E1309" s="120" t="s">
        <v>3161</v>
      </c>
      <c r="F1309" s="120" t="s">
        <v>15</v>
      </c>
      <c r="G1309" s="120">
        <v>4421</v>
      </c>
      <c r="H1309" s="124"/>
      <c r="I1309" s="128" t="s">
        <v>3537</v>
      </c>
      <c r="J1309" s="124"/>
      <c r="K1309" s="124"/>
      <c r="L1309" s="124"/>
      <c r="M1309" s="124"/>
      <c r="N1309" s="207">
        <v>27132.46</v>
      </c>
      <c r="O1309" s="207">
        <v>0</v>
      </c>
      <c r="P1309" s="124" t="s">
        <v>1312</v>
      </c>
    </row>
    <row r="1310" spans="1:16" ht="51" hidden="1">
      <c r="A1310" s="256">
        <v>312</v>
      </c>
      <c r="B1310" s="124"/>
      <c r="C1310" s="125" t="s">
        <v>809</v>
      </c>
      <c r="D1310" s="119">
        <v>43159</v>
      </c>
      <c r="E1310" s="120" t="s">
        <v>3162</v>
      </c>
      <c r="F1310" s="120" t="s">
        <v>15</v>
      </c>
      <c r="G1310" s="120">
        <v>675038</v>
      </c>
      <c r="H1310" s="124"/>
      <c r="I1310" s="128" t="s">
        <v>3538</v>
      </c>
      <c r="J1310" s="124"/>
      <c r="K1310" s="124"/>
      <c r="L1310" s="124"/>
      <c r="M1310" s="124"/>
      <c r="N1310" s="207">
        <v>50</v>
      </c>
      <c r="O1310" s="207">
        <v>0</v>
      </c>
      <c r="P1310" s="124" t="s">
        <v>1312</v>
      </c>
    </row>
    <row r="1311" spans="1:16" ht="63.75">
      <c r="A1311" s="256">
        <v>593</v>
      </c>
      <c r="B1311" s="124"/>
      <c r="C1311" s="125" t="s">
        <v>863</v>
      </c>
      <c r="D1311" s="119">
        <v>43159</v>
      </c>
      <c r="E1311" s="120" t="s">
        <v>3374</v>
      </c>
      <c r="F1311" s="120" t="s">
        <v>3</v>
      </c>
      <c r="G1311" s="120">
        <v>1600757</v>
      </c>
      <c r="H1311" s="124"/>
      <c r="I1311" s="128" t="s">
        <v>3716</v>
      </c>
      <c r="J1311" s="124"/>
      <c r="K1311" s="124"/>
      <c r="L1311" s="124"/>
      <c r="M1311" s="124"/>
      <c r="N1311" s="207">
        <v>0</v>
      </c>
      <c r="O1311" s="207">
        <v>193.55</v>
      </c>
      <c r="P1311" s="124" t="s">
        <v>1312</v>
      </c>
    </row>
    <row r="1312" spans="1:16" ht="63.75">
      <c r="A1312" s="256">
        <v>86</v>
      </c>
      <c r="B1312" s="124"/>
      <c r="C1312" s="125" t="s">
        <v>710</v>
      </c>
      <c r="D1312" s="119">
        <v>43159</v>
      </c>
      <c r="E1312" s="120" t="s">
        <v>3375</v>
      </c>
      <c r="F1312" s="120" t="s">
        <v>3</v>
      </c>
      <c r="G1312" s="120">
        <v>1600760</v>
      </c>
      <c r="H1312" s="124"/>
      <c r="I1312" s="128" t="s">
        <v>3717</v>
      </c>
      <c r="J1312" s="124"/>
      <c r="K1312" s="124"/>
      <c r="L1312" s="124"/>
      <c r="M1312" s="124"/>
      <c r="N1312" s="207">
        <v>0</v>
      </c>
      <c r="O1312" s="207">
        <v>112713.14</v>
      </c>
      <c r="P1312" s="124" t="s">
        <v>1312</v>
      </c>
    </row>
    <row r="1313" spans="1:16" ht="63.75">
      <c r="A1313" s="256" t="s">
        <v>619</v>
      </c>
      <c r="B1313" s="124"/>
      <c r="C1313" s="125" t="s">
        <v>713</v>
      </c>
      <c r="D1313" s="119">
        <v>43159</v>
      </c>
      <c r="E1313" s="120" t="s">
        <v>3376</v>
      </c>
      <c r="F1313" s="120" t="s">
        <v>3</v>
      </c>
      <c r="G1313" s="120">
        <v>1600762</v>
      </c>
      <c r="H1313" s="124"/>
      <c r="I1313" s="128" t="s">
        <v>3718</v>
      </c>
      <c r="J1313" s="124"/>
      <c r="K1313" s="124"/>
      <c r="L1313" s="124"/>
      <c r="M1313" s="124"/>
      <c r="N1313" s="207">
        <v>0</v>
      </c>
      <c r="O1313" s="207">
        <v>300.10000000000002</v>
      </c>
      <c r="P1313" s="124" t="s">
        <v>1312</v>
      </c>
    </row>
    <row r="1314" spans="1:16" ht="63.75">
      <c r="A1314" s="256">
        <v>376</v>
      </c>
      <c r="B1314" s="124"/>
      <c r="C1314" s="125" t="s">
        <v>1272</v>
      </c>
      <c r="D1314" s="119">
        <v>43159</v>
      </c>
      <c r="E1314" s="120" t="s">
        <v>3377</v>
      </c>
      <c r="F1314" s="120" t="s">
        <v>3</v>
      </c>
      <c r="G1314" s="120">
        <v>1600765</v>
      </c>
      <c r="H1314" s="124"/>
      <c r="I1314" s="128" t="s">
        <v>3719</v>
      </c>
      <c r="J1314" s="124"/>
      <c r="K1314" s="124"/>
      <c r="L1314" s="124"/>
      <c r="M1314" s="124"/>
      <c r="N1314" s="207">
        <v>0</v>
      </c>
      <c r="O1314" s="207">
        <v>265.20999999999998</v>
      </c>
      <c r="P1314" s="124" t="s">
        <v>1312</v>
      </c>
    </row>
    <row r="1315" spans="1:16" ht="63.75">
      <c r="A1315" s="256">
        <v>310</v>
      </c>
      <c r="B1315" s="124"/>
      <c r="C1315" s="125" t="s">
        <v>807</v>
      </c>
      <c r="D1315" s="119">
        <v>43159</v>
      </c>
      <c r="E1315" s="120" t="s">
        <v>3378</v>
      </c>
      <c r="F1315" s="120" t="s">
        <v>3</v>
      </c>
      <c r="G1315" s="120">
        <v>1600767</v>
      </c>
      <c r="H1315" s="124"/>
      <c r="I1315" s="128" t="s">
        <v>3720</v>
      </c>
      <c r="J1315" s="124"/>
      <c r="K1315" s="124"/>
      <c r="L1315" s="124"/>
      <c r="M1315" s="124"/>
      <c r="N1315" s="207">
        <v>0</v>
      </c>
      <c r="O1315" s="207">
        <v>63329.2</v>
      </c>
      <c r="P1315" s="124" t="s">
        <v>1312</v>
      </c>
    </row>
    <row r="1316" spans="1:16" ht="63.75">
      <c r="A1316" s="256">
        <v>48</v>
      </c>
      <c r="B1316" s="124"/>
      <c r="C1316" s="125" t="s">
        <v>700</v>
      </c>
      <c r="D1316" s="119">
        <v>43159</v>
      </c>
      <c r="E1316" s="120" t="s">
        <v>3379</v>
      </c>
      <c r="F1316" s="120" t="s">
        <v>3</v>
      </c>
      <c r="G1316" s="120">
        <v>1600770</v>
      </c>
      <c r="H1316" s="124"/>
      <c r="I1316" s="128" t="s">
        <v>3721</v>
      </c>
      <c r="J1316" s="124"/>
      <c r="K1316" s="124"/>
      <c r="L1316" s="124"/>
      <c r="M1316" s="124"/>
      <c r="N1316" s="207">
        <v>0</v>
      </c>
      <c r="O1316" s="207">
        <v>22821.53</v>
      </c>
      <c r="P1316" s="124" t="s">
        <v>1312</v>
      </c>
    </row>
    <row r="1317" spans="1:16" ht="51">
      <c r="A1317" s="256" t="s">
        <v>619</v>
      </c>
      <c r="B1317" s="124"/>
      <c r="C1317" s="125" t="s">
        <v>713</v>
      </c>
      <c r="D1317" s="119">
        <v>43159</v>
      </c>
      <c r="E1317" s="120" t="s">
        <v>3380</v>
      </c>
      <c r="F1317" s="120" t="s">
        <v>3</v>
      </c>
      <c r="G1317" s="120">
        <v>1600755</v>
      </c>
      <c r="H1317" s="124"/>
      <c r="I1317" s="128" t="s">
        <v>3722</v>
      </c>
      <c r="J1317" s="124"/>
      <c r="K1317" s="124"/>
      <c r="L1317" s="124"/>
      <c r="M1317" s="124"/>
      <c r="N1317" s="207">
        <v>0</v>
      </c>
      <c r="O1317" s="207">
        <v>1100</v>
      </c>
      <c r="P1317" s="124" t="s">
        <v>1312</v>
      </c>
    </row>
    <row r="1318" spans="1:16" ht="51">
      <c r="A1318" s="256" t="s">
        <v>619</v>
      </c>
      <c r="B1318" s="124"/>
      <c r="C1318" s="125" t="s">
        <v>713</v>
      </c>
      <c r="D1318" s="119">
        <v>43159</v>
      </c>
      <c r="E1318" s="120" t="s">
        <v>3381</v>
      </c>
      <c r="F1318" s="120" t="s">
        <v>3</v>
      </c>
      <c r="G1318" s="120">
        <v>1600819</v>
      </c>
      <c r="H1318" s="124"/>
      <c r="I1318" s="128" t="s">
        <v>3723</v>
      </c>
      <c r="J1318" s="124"/>
      <c r="K1318" s="124"/>
      <c r="L1318" s="124"/>
      <c r="M1318" s="124"/>
      <c r="N1318" s="207">
        <v>0</v>
      </c>
      <c r="O1318" s="207">
        <v>18</v>
      </c>
      <c r="P1318" s="124" t="s">
        <v>1312</v>
      </c>
    </row>
    <row r="1319" spans="1:16" ht="38.25">
      <c r="A1319" s="256">
        <v>291</v>
      </c>
      <c r="B1319" s="124"/>
      <c r="C1319" s="125" t="s">
        <v>794</v>
      </c>
      <c r="D1319" s="119">
        <v>43159</v>
      </c>
      <c r="E1319" s="120" t="s">
        <v>3382</v>
      </c>
      <c r="F1319" s="120" t="s">
        <v>3</v>
      </c>
      <c r="G1319" s="120">
        <v>1600825</v>
      </c>
      <c r="H1319" s="124"/>
      <c r="I1319" s="128" t="s">
        <v>3724</v>
      </c>
      <c r="J1319" s="124"/>
      <c r="K1319" s="124"/>
      <c r="L1319" s="124"/>
      <c r="M1319" s="124"/>
      <c r="N1319" s="207">
        <v>0</v>
      </c>
      <c r="O1319" s="207">
        <v>39</v>
      </c>
      <c r="P1319" s="124" t="s">
        <v>1312</v>
      </c>
    </row>
    <row r="1320" spans="1:16" ht="51">
      <c r="A1320" s="256" t="s">
        <v>619</v>
      </c>
      <c r="B1320" s="124"/>
      <c r="C1320" s="125" t="s">
        <v>713</v>
      </c>
      <c r="D1320" s="119">
        <v>43159</v>
      </c>
      <c r="E1320" s="120" t="s">
        <v>3383</v>
      </c>
      <c r="F1320" s="120" t="s">
        <v>3</v>
      </c>
      <c r="G1320" s="120">
        <v>1600855</v>
      </c>
      <c r="H1320" s="124"/>
      <c r="I1320" s="128" t="s">
        <v>3725</v>
      </c>
      <c r="J1320" s="124"/>
      <c r="K1320" s="124"/>
      <c r="L1320" s="124"/>
      <c r="M1320" s="124"/>
      <c r="N1320" s="207">
        <v>0</v>
      </c>
      <c r="O1320" s="207">
        <v>670.78</v>
      </c>
      <c r="P1320" s="124" t="s">
        <v>1312</v>
      </c>
    </row>
    <row r="1321" spans="1:16" ht="51">
      <c r="A1321" s="256">
        <v>130</v>
      </c>
      <c r="B1321" s="124"/>
      <c r="C1321" s="125" t="s">
        <v>727</v>
      </c>
      <c r="D1321" s="119">
        <v>43159</v>
      </c>
      <c r="E1321" s="120" t="s">
        <v>3384</v>
      </c>
      <c r="F1321" s="120" t="s">
        <v>3</v>
      </c>
      <c r="G1321" s="120">
        <v>1600889</v>
      </c>
      <c r="H1321" s="124"/>
      <c r="I1321" s="128" t="s">
        <v>3726</v>
      </c>
      <c r="J1321" s="124"/>
      <c r="K1321" s="124"/>
      <c r="L1321" s="124"/>
      <c r="M1321" s="124"/>
      <c r="N1321" s="207">
        <v>0</v>
      </c>
      <c r="O1321" s="207">
        <v>30</v>
      </c>
      <c r="P1321" s="124" t="s">
        <v>1312</v>
      </c>
    </row>
    <row r="1322" spans="1:16" ht="51">
      <c r="A1322" s="256">
        <v>30</v>
      </c>
      <c r="B1322" s="124"/>
      <c r="C1322" s="125" t="s">
        <v>695</v>
      </c>
      <c r="D1322" s="119">
        <v>43159</v>
      </c>
      <c r="E1322" s="120" t="s">
        <v>3385</v>
      </c>
      <c r="F1322" s="120" t="s">
        <v>3</v>
      </c>
      <c r="G1322" s="120">
        <v>1600891</v>
      </c>
      <c r="H1322" s="124"/>
      <c r="I1322" s="128" t="s">
        <v>3727</v>
      </c>
      <c r="J1322" s="124"/>
      <c r="K1322" s="124"/>
      <c r="L1322" s="124"/>
      <c r="M1322" s="124"/>
      <c r="N1322" s="207">
        <v>0</v>
      </c>
      <c r="O1322" s="207">
        <v>54</v>
      </c>
      <c r="P1322" s="124" t="s">
        <v>1312</v>
      </c>
    </row>
    <row r="1323" spans="1:16" ht="63.75">
      <c r="A1323" s="256" t="s">
        <v>619</v>
      </c>
      <c r="B1323" s="124"/>
      <c r="C1323" s="125" t="s">
        <v>713</v>
      </c>
      <c r="D1323" s="119">
        <v>43159</v>
      </c>
      <c r="E1323" s="120" t="s">
        <v>3386</v>
      </c>
      <c r="F1323" s="120" t="s">
        <v>3</v>
      </c>
      <c r="G1323" s="120">
        <v>1600961</v>
      </c>
      <c r="H1323" s="124"/>
      <c r="I1323" s="128" t="s">
        <v>3728</v>
      </c>
      <c r="J1323" s="124"/>
      <c r="K1323" s="124"/>
      <c r="L1323" s="124"/>
      <c r="M1323" s="124"/>
      <c r="N1323" s="207">
        <v>0</v>
      </c>
      <c r="O1323" s="207">
        <v>1924</v>
      </c>
      <c r="P1323" s="124" t="s">
        <v>1312</v>
      </c>
    </row>
    <row r="1324" spans="1:16" ht="51">
      <c r="A1324" s="256">
        <v>902</v>
      </c>
      <c r="B1324" s="124"/>
      <c r="C1324" s="125" t="s">
        <v>880</v>
      </c>
      <c r="D1324" s="119">
        <v>43160</v>
      </c>
      <c r="E1324" s="120" t="s">
        <v>3754</v>
      </c>
      <c r="F1324" s="120" t="s">
        <v>3</v>
      </c>
      <c r="G1324" s="120">
        <v>1601276</v>
      </c>
      <c r="H1324" s="124"/>
      <c r="I1324" s="128" t="s">
        <v>3755</v>
      </c>
      <c r="J1324" s="124"/>
      <c r="K1324" s="124"/>
      <c r="L1324" s="124"/>
      <c r="M1324" s="124"/>
      <c r="N1324" s="207">
        <v>0</v>
      </c>
      <c r="O1324" s="207">
        <v>222.45</v>
      </c>
      <c r="P1324" s="124" t="s">
        <v>1312</v>
      </c>
    </row>
    <row r="1325" spans="1:16" ht="63.75">
      <c r="A1325" s="256">
        <v>597</v>
      </c>
      <c r="B1325" s="124"/>
      <c r="C1325" s="125" t="s">
        <v>3387</v>
      </c>
      <c r="D1325" s="119">
        <v>43160</v>
      </c>
      <c r="E1325" s="120" t="s">
        <v>3756</v>
      </c>
      <c r="F1325" s="120" t="s">
        <v>3</v>
      </c>
      <c r="G1325" s="120">
        <v>1601277</v>
      </c>
      <c r="H1325" s="124"/>
      <c r="I1325" s="128" t="s">
        <v>3757</v>
      </c>
      <c r="J1325" s="124"/>
      <c r="K1325" s="124"/>
      <c r="L1325" s="124"/>
      <c r="M1325" s="124"/>
      <c r="N1325" s="207">
        <v>0</v>
      </c>
      <c r="O1325" s="207">
        <v>30624.68</v>
      </c>
      <c r="P1325" s="124" t="s">
        <v>1312</v>
      </c>
    </row>
    <row r="1326" spans="1:16" ht="51">
      <c r="A1326" s="256">
        <v>16</v>
      </c>
      <c r="B1326" s="124"/>
      <c r="C1326" s="125" t="s">
        <v>692</v>
      </c>
      <c r="D1326" s="119">
        <v>43160</v>
      </c>
      <c r="E1326" s="120" t="s">
        <v>3758</v>
      </c>
      <c r="F1326" s="120" t="s">
        <v>3</v>
      </c>
      <c r="G1326" s="120">
        <v>1601147</v>
      </c>
      <c r="H1326" s="124"/>
      <c r="I1326" s="128" t="s">
        <v>3759</v>
      </c>
      <c r="J1326" s="124"/>
      <c r="K1326" s="124"/>
      <c r="L1326" s="124"/>
      <c r="M1326" s="124"/>
      <c r="N1326" s="207">
        <v>0</v>
      </c>
      <c r="O1326" s="207">
        <v>787.08</v>
      </c>
      <c r="P1326" s="124" t="s">
        <v>1312</v>
      </c>
    </row>
    <row r="1327" spans="1:16" ht="51">
      <c r="A1327" s="256" t="s">
        <v>619</v>
      </c>
      <c r="B1327" s="124"/>
      <c r="C1327" s="125" t="s">
        <v>713</v>
      </c>
      <c r="D1327" s="119">
        <v>43160</v>
      </c>
      <c r="E1327" s="120" t="s">
        <v>3760</v>
      </c>
      <c r="F1327" s="120" t="s">
        <v>3</v>
      </c>
      <c r="G1327" s="120">
        <v>1601149</v>
      </c>
      <c r="H1327" s="124"/>
      <c r="I1327" s="128" t="s">
        <v>3761</v>
      </c>
      <c r="J1327" s="124"/>
      <c r="K1327" s="124"/>
      <c r="L1327" s="124"/>
      <c r="M1327" s="124"/>
      <c r="N1327" s="207">
        <v>0</v>
      </c>
      <c r="O1327" s="207">
        <v>5573.25</v>
      </c>
      <c r="P1327" s="124" t="s">
        <v>1312</v>
      </c>
    </row>
    <row r="1328" spans="1:16" ht="51">
      <c r="A1328" s="256" t="s">
        <v>619</v>
      </c>
      <c r="B1328" s="124"/>
      <c r="C1328" s="125" t="s">
        <v>713</v>
      </c>
      <c r="D1328" s="119">
        <v>43160</v>
      </c>
      <c r="E1328" s="120" t="s">
        <v>3762</v>
      </c>
      <c r="F1328" s="120" t="s">
        <v>3</v>
      </c>
      <c r="G1328" s="120">
        <v>1601180</v>
      </c>
      <c r="H1328" s="124"/>
      <c r="I1328" s="128" t="s">
        <v>1395</v>
      </c>
      <c r="J1328" s="124"/>
      <c r="K1328" s="124"/>
      <c r="L1328" s="124"/>
      <c r="M1328" s="124"/>
      <c r="N1328" s="207">
        <v>0</v>
      </c>
      <c r="O1328" s="207">
        <v>703.59</v>
      </c>
      <c r="P1328" s="124" t="s">
        <v>1312</v>
      </c>
    </row>
    <row r="1329" spans="1:16" ht="51">
      <c r="A1329" s="256" t="s">
        <v>619</v>
      </c>
      <c r="B1329" s="124"/>
      <c r="C1329" s="125" t="s">
        <v>713</v>
      </c>
      <c r="D1329" s="119">
        <v>43160</v>
      </c>
      <c r="E1329" s="120" t="s">
        <v>3763</v>
      </c>
      <c r="F1329" s="120" t="s">
        <v>3</v>
      </c>
      <c r="G1329" s="120">
        <v>1601182</v>
      </c>
      <c r="H1329" s="124"/>
      <c r="I1329" s="128" t="s">
        <v>1373</v>
      </c>
      <c r="J1329" s="124"/>
      <c r="K1329" s="124"/>
      <c r="L1329" s="124"/>
      <c r="M1329" s="124"/>
      <c r="N1329" s="207">
        <v>0</v>
      </c>
      <c r="O1329" s="207">
        <v>1944.51</v>
      </c>
      <c r="P1329" s="124" t="s">
        <v>1312</v>
      </c>
    </row>
    <row r="1330" spans="1:16" ht="51">
      <c r="A1330" s="256" t="s">
        <v>619</v>
      </c>
      <c r="B1330" s="124"/>
      <c r="C1330" s="125" t="s">
        <v>713</v>
      </c>
      <c r="D1330" s="119">
        <v>43160</v>
      </c>
      <c r="E1330" s="120" t="s">
        <v>3764</v>
      </c>
      <c r="F1330" s="120" t="s">
        <v>3</v>
      </c>
      <c r="G1330" s="120">
        <v>1601191</v>
      </c>
      <c r="H1330" s="124"/>
      <c r="I1330" s="128" t="s">
        <v>3765</v>
      </c>
      <c r="J1330" s="124"/>
      <c r="K1330" s="124"/>
      <c r="L1330" s="124"/>
      <c r="M1330" s="124"/>
      <c r="N1330" s="207">
        <v>0</v>
      </c>
      <c r="O1330" s="207">
        <v>3095.6</v>
      </c>
      <c r="P1330" s="124" t="s">
        <v>1312</v>
      </c>
    </row>
    <row r="1331" spans="1:16" ht="38.25">
      <c r="A1331" s="256">
        <v>35</v>
      </c>
      <c r="B1331" s="124"/>
      <c r="C1331" s="125" t="s">
        <v>696</v>
      </c>
      <c r="D1331" s="119">
        <v>43160</v>
      </c>
      <c r="E1331" s="120" t="s">
        <v>3766</v>
      </c>
      <c r="F1331" s="120" t="s">
        <v>3</v>
      </c>
      <c r="G1331" s="120">
        <v>1601242</v>
      </c>
      <c r="H1331" s="124"/>
      <c r="I1331" s="128" t="s">
        <v>1376</v>
      </c>
      <c r="J1331" s="124"/>
      <c r="K1331" s="124"/>
      <c r="L1331" s="124"/>
      <c r="M1331" s="124"/>
      <c r="N1331" s="207">
        <v>0</v>
      </c>
      <c r="O1331" s="207">
        <v>1278</v>
      </c>
      <c r="P1331" s="124" t="s">
        <v>1312</v>
      </c>
    </row>
    <row r="1332" spans="1:16" ht="51">
      <c r="A1332" s="256" t="s">
        <v>619</v>
      </c>
      <c r="B1332" s="124"/>
      <c r="C1332" s="125" t="s">
        <v>713</v>
      </c>
      <c r="D1332" s="119">
        <v>43160</v>
      </c>
      <c r="E1332" s="120" t="s">
        <v>3767</v>
      </c>
      <c r="F1332" s="120" t="s">
        <v>3</v>
      </c>
      <c r="G1332" s="120">
        <v>1601247</v>
      </c>
      <c r="H1332" s="124"/>
      <c r="I1332" s="128" t="s">
        <v>1370</v>
      </c>
      <c r="J1332" s="124"/>
      <c r="K1332" s="124"/>
      <c r="L1332" s="124"/>
      <c r="M1332" s="124"/>
      <c r="N1332" s="207">
        <v>0</v>
      </c>
      <c r="O1332" s="207">
        <v>711.18</v>
      </c>
      <c r="P1332" s="124" t="s">
        <v>1312</v>
      </c>
    </row>
    <row r="1333" spans="1:16" ht="51">
      <c r="A1333" s="256" t="s">
        <v>619</v>
      </c>
      <c r="B1333" s="124"/>
      <c r="C1333" s="125" t="s">
        <v>713</v>
      </c>
      <c r="D1333" s="119">
        <v>43160</v>
      </c>
      <c r="E1333" s="120" t="s">
        <v>3768</v>
      </c>
      <c r="F1333" s="120" t="s">
        <v>3</v>
      </c>
      <c r="G1333" s="120">
        <v>1601249</v>
      </c>
      <c r="H1333" s="124"/>
      <c r="I1333" s="128" t="s">
        <v>1368</v>
      </c>
      <c r="J1333" s="124"/>
      <c r="K1333" s="124"/>
      <c r="L1333" s="124"/>
      <c r="M1333" s="124"/>
      <c r="N1333" s="207">
        <v>0</v>
      </c>
      <c r="O1333" s="207">
        <v>545</v>
      </c>
      <c r="P1333" s="124" t="s">
        <v>1312</v>
      </c>
    </row>
    <row r="1334" spans="1:16" ht="51">
      <c r="A1334" s="256" t="s">
        <v>619</v>
      </c>
      <c r="B1334" s="124"/>
      <c r="C1334" s="125" t="s">
        <v>713</v>
      </c>
      <c r="D1334" s="119">
        <v>43160</v>
      </c>
      <c r="E1334" s="120" t="s">
        <v>3769</v>
      </c>
      <c r="F1334" s="120" t="s">
        <v>3</v>
      </c>
      <c r="G1334" s="120">
        <v>1601286</v>
      </c>
      <c r="H1334" s="124"/>
      <c r="I1334" s="128" t="s">
        <v>3770</v>
      </c>
      <c r="J1334" s="124"/>
      <c r="K1334" s="124"/>
      <c r="L1334" s="124"/>
      <c r="M1334" s="124"/>
      <c r="N1334" s="207">
        <v>0</v>
      </c>
      <c r="O1334" s="207">
        <v>2752.6</v>
      </c>
      <c r="P1334" s="124" t="s">
        <v>1312</v>
      </c>
    </row>
    <row r="1335" spans="1:16" ht="51">
      <c r="A1335" s="256" t="s">
        <v>619</v>
      </c>
      <c r="B1335" s="124"/>
      <c r="C1335" s="125" t="s">
        <v>713</v>
      </c>
      <c r="D1335" s="119">
        <v>43160</v>
      </c>
      <c r="E1335" s="120" t="s">
        <v>3771</v>
      </c>
      <c r="F1335" s="120" t="s">
        <v>3</v>
      </c>
      <c r="G1335" s="120">
        <v>1601311</v>
      </c>
      <c r="H1335" s="124"/>
      <c r="I1335" s="128" t="s">
        <v>1369</v>
      </c>
      <c r="J1335" s="124"/>
      <c r="K1335" s="124"/>
      <c r="L1335" s="124"/>
      <c r="M1335" s="124"/>
      <c r="N1335" s="207">
        <v>0</v>
      </c>
      <c r="O1335" s="207">
        <v>1000</v>
      </c>
      <c r="P1335" s="124" t="s">
        <v>1312</v>
      </c>
    </row>
    <row r="1336" spans="1:16" ht="51" hidden="1">
      <c r="A1336" s="256" t="s">
        <v>619</v>
      </c>
      <c r="B1336" s="124"/>
      <c r="C1336" s="125" t="s">
        <v>713</v>
      </c>
      <c r="D1336" s="119">
        <v>43160</v>
      </c>
      <c r="E1336" s="120" t="s">
        <v>4185</v>
      </c>
      <c r="F1336" s="120" t="s">
        <v>6</v>
      </c>
      <c r="G1336" s="120">
        <v>675787</v>
      </c>
      <c r="H1336" s="124"/>
      <c r="I1336" s="128" t="s">
        <v>4186</v>
      </c>
      <c r="J1336" s="124"/>
      <c r="K1336" s="124"/>
      <c r="L1336" s="124"/>
      <c r="M1336" s="124"/>
      <c r="N1336" s="207">
        <v>0</v>
      </c>
      <c r="O1336" s="207">
        <v>94189.72</v>
      </c>
      <c r="P1336" s="124" t="s">
        <v>1312</v>
      </c>
    </row>
    <row r="1337" spans="1:16" ht="51" hidden="1">
      <c r="A1337" s="256" t="s">
        <v>619</v>
      </c>
      <c r="B1337" s="124"/>
      <c r="C1337" s="125" t="s">
        <v>713</v>
      </c>
      <c r="D1337" s="119">
        <v>43160</v>
      </c>
      <c r="E1337" s="120" t="s">
        <v>4187</v>
      </c>
      <c r="F1337" s="120" t="s">
        <v>6</v>
      </c>
      <c r="G1337" s="120">
        <v>676358</v>
      </c>
      <c r="H1337" s="124"/>
      <c r="I1337" s="128" t="s">
        <v>4188</v>
      </c>
      <c r="J1337" s="124"/>
      <c r="K1337" s="124"/>
      <c r="L1337" s="124"/>
      <c r="M1337" s="124"/>
      <c r="N1337" s="207">
        <v>0</v>
      </c>
      <c r="O1337" s="207">
        <v>5491.36</v>
      </c>
      <c r="P1337" s="124" t="s">
        <v>1312</v>
      </c>
    </row>
    <row r="1338" spans="1:16" ht="76.5" hidden="1">
      <c r="A1338" s="256" t="s">
        <v>619</v>
      </c>
      <c r="B1338" s="124"/>
      <c r="C1338" s="125" t="s">
        <v>713</v>
      </c>
      <c r="D1338" s="119">
        <v>43160</v>
      </c>
      <c r="E1338" s="120" t="s">
        <v>4189</v>
      </c>
      <c r="F1338" s="120" t="s">
        <v>6</v>
      </c>
      <c r="G1338" s="120">
        <v>676490</v>
      </c>
      <c r="H1338" s="124"/>
      <c r="I1338" s="128" t="s">
        <v>4190</v>
      </c>
      <c r="J1338" s="124"/>
      <c r="K1338" s="124"/>
      <c r="L1338" s="124"/>
      <c r="M1338" s="124"/>
      <c r="N1338" s="207">
        <v>0</v>
      </c>
      <c r="O1338" s="207">
        <v>10282.870000000001</v>
      </c>
      <c r="P1338" s="124" t="s">
        <v>1312</v>
      </c>
    </row>
    <row r="1339" spans="1:16" ht="51" hidden="1">
      <c r="A1339" s="256" t="s">
        <v>619</v>
      </c>
      <c r="B1339" s="124"/>
      <c r="C1339" s="125" t="s">
        <v>713</v>
      </c>
      <c r="D1339" s="119">
        <v>43160</v>
      </c>
      <c r="E1339" s="120" t="s">
        <v>4191</v>
      </c>
      <c r="F1339" s="120" t="s">
        <v>6</v>
      </c>
      <c r="G1339" s="120">
        <v>946909</v>
      </c>
      <c r="H1339" s="124"/>
      <c r="I1339" s="128" t="s">
        <v>3419</v>
      </c>
      <c r="J1339" s="124"/>
      <c r="K1339" s="124"/>
      <c r="L1339" s="124"/>
      <c r="M1339" s="124"/>
      <c r="N1339" s="207">
        <v>0</v>
      </c>
      <c r="O1339" s="207">
        <v>560.91999999999996</v>
      </c>
      <c r="P1339" s="124" t="s">
        <v>1312</v>
      </c>
    </row>
    <row r="1340" spans="1:16" ht="76.5" hidden="1">
      <c r="A1340" s="256" t="s">
        <v>619</v>
      </c>
      <c r="B1340" s="124"/>
      <c r="C1340" s="125" t="s">
        <v>713</v>
      </c>
      <c r="D1340" s="119">
        <v>43160</v>
      </c>
      <c r="E1340" s="120" t="s">
        <v>4192</v>
      </c>
      <c r="F1340" s="120" t="s">
        <v>15</v>
      </c>
      <c r="G1340" s="120">
        <v>4441</v>
      </c>
      <c r="H1340" s="124"/>
      <c r="I1340" s="128" t="s">
        <v>4193</v>
      </c>
      <c r="J1340" s="124"/>
      <c r="K1340" s="124"/>
      <c r="L1340" s="124"/>
      <c r="M1340" s="124"/>
      <c r="N1340" s="207">
        <v>522.11</v>
      </c>
      <c r="O1340" s="207">
        <v>0</v>
      </c>
      <c r="P1340" s="124" t="s">
        <v>1312</v>
      </c>
    </row>
    <row r="1341" spans="1:16" ht="51">
      <c r="A1341" s="256">
        <v>287</v>
      </c>
      <c r="B1341" s="124"/>
      <c r="C1341" s="125" t="s">
        <v>790</v>
      </c>
      <c r="D1341" s="119">
        <v>43161</v>
      </c>
      <c r="E1341" s="120" t="s">
        <v>3772</v>
      </c>
      <c r="F1341" s="120" t="s">
        <v>3</v>
      </c>
      <c r="G1341" s="120">
        <v>1601584</v>
      </c>
      <c r="H1341" s="124"/>
      <c r="I1341" s="128" t="s">
        <v>3773</v>
      </c>
      <c r="J1341" s="124"/>
      <c r="K1341" s="124"/>
      <c r="L1341" s="124"/>
      <c r="M1341" s="124"/>
      <c r="N1341" s="207">
        <v>0</v>
      </c>
      <c r="O1341" s="207">
        <v>2000</v>
      </c>
      <c r="P1341" s="124" t="s">
        <v>1312</v>
      </c>
    </row>
    <row r="1342" spans="1:16" ht="63.75">
      <c r="A1342" s="256">
        <v>130</v>
      </c>
      <c r="B1342" s="124"/>
      <c r="C1342" s="125" t="s">
        <v>727</v>
      </c>
      <c r="D1342" s="119">
        <v>43161</v>
      </c>
      <c r="E1342" s="120" t="s">
        <v>3774</v>
      </c>
      <c r="F1342" s="120" t="s">
        <v>3</v>
      </c>
      <c r="G1342" s="120">
        <v>1601626</v>
      </c>
      <c r="H1342" s="124"/>
      <c r="I1342" s="128" t="s">
        <v>3775</v>
      </c>
      <c r="J1342" s="124"/>
      <c r="K1342" s="124"/>
      <c r="L1342" s="124"/>
      <c r="M1342" s="124"/>
      <c r="N1342" s="207">
        <v>0</v>
      </c>
      <c r="O1342" s="207">
        <v>144550.63</v>
      </c>
      <c r="P1342" s="124" t="s">
        <v>1312</v>
      </c>
    </row>
    <row r="1343" spans="1:16" ht="51">
      <c r="A1343" s="256" t="s">
        <v>619</v>
      </c>
      <c r="B1343" s="124"/>
      <c r="C1343" s="125" t="s">
        <v>713</v>
      </c>
      <c r="D1343" s="119">
        <v>43161</v>
      </c>
      <c r="E1343" s="120" t="s">
        <v>3776</v>
      </c>
      <c r="F1343" s="120" t="s">
        <v>3</v>
      </c>
      <c r="G1343" s="120">
        <v>1601559</v>
      </c>
      <c r="H1343" s="124"/>
      <c r="I1343" s="128" t="s">
        <v>3777</v>
      </c>
      <c r="J1343" s="124"/>
      <c r="K1343" s="124"/>
      <c r="L1343" s="124"/>
      <c r="M1343" s="124"/>
      <c r="N1343" s="207">
        <v>0</v>
      </c>
      <c r="O1343" s="207">
        <v>2000</v>
      </c>
      <c r="P1343" s="124" t="s">
        <v>1312</v>
      </c>
    </row>
    <row r="1344" spans="1:16" ht="51">
      <c r="A1344" s="256" t="s">
        <v>619</v>
      </c>
      <c r="B1344" s="124"/>
      <c r="C1344" s="125" t="s">
        <v>713</v>
      </c>
      <c r="D1344" s="119">
        <v>43161</v>
      </c>
      <c r="E1344" s="120" t="s">
        <v>3778</v>
      </c>
      <c r="F1344" s="120" t="s">
        <v>3</v>
      </c>
      <c r="G1344" s="120">
        <v>1601609</v>
      </c>
      <c r="H1344" s="124"/>
      <c r="I1344" s="128" t="s">
        <v>3779</v>
      </c>
      <c r="J1344" s="124"/>
      <c r="K1344" s="124"/>
      <c r="L1344" s="124"/>
      <c r="M1344" s="124"/>
      <c r="N1344" s="207">
        <v>0</v>
      </c>
      <c r="O1344" s="207">
        <v>2075</v>
      </c>
      <c r="P1344" s="124" t="s">
        <v>1312</v>
      </c>
    </row>
    <row r="1345" spans="1:16" ht="51">
      <c r="A1345" s="256" t="s">
        <v>619</v>
      </c>
      <c r="B1345" s="124"/>
      <c r="C1345" s="125" t="s">
        <v>713</v>
      </c>
      <c r="D1345" s="119">
        <v>43161</v>
      </c>
      <c r="E1345" s="120" t="s">
        <v>3780</v>
      </c>
      <c r="F1345" s="120" t="s">
        <v>3</v>
      </c>
      <c r="G1345" s="120">
        <v>1601653</v>
      </c>
      <c r="H1345" s="124"/>
      <c r="I1345" s="128" t="s">
        <v>3781</v>
      </c>
      <c r="J1345" s="124"/>
      <c r="K1345" s="124"/>
      <c r="L1345" s="124"/>
      <c r="M1345" s="124"/>
      <c r="N1345" s="207">
        <v>0</v>
      </c>
      <c r="O1345" s="207">
        <v>17157.89</v>
      </c>
      <c r="P1345" s="124" t="s">
        <v>1312</v>
      </c>
    </row>
    <row r="1346" spans="1:16" ht="51">
      <c r="A1346" s="256" t="s">
        <v>619</v>
      </c>
      <c r="B1346" s="124"/>
      <c r="C1346" s="125" t="s">
        <v>713</v>
      </c>
      <c r="D1346" s="119">
        <v>43161</v>
      </c>
      <c r="E1346" s="120" t="s">
        <v>3782</v>
      </c>
      <c r="F1346" s="120" t="s">
        <v>3</v>
      </c>
      <c r="G1346" s="120">
        <v>1601704</v>
      </c>
      <c r="H1346" s="124"/>
      <c r="I1346" s="128" t="s">
        <v>3783</v>
      </c>
      <c r="J1346" s="124"/>
      <c r="K1346" s="124"/>
      <c r="L1346" s="124"/>
      <c r="M1346" s="124"/>
      <c r="N1346" s="207">
        <v>0</v>
      </c>
      <c r="O1346" s="207">
        <v>120</v>
      </c>
      <c r="P1346" s="124" t="s">
        <v>1312</v>
      </c>
    </row>
    <row r="1347" spans="1:16" ht="51">
      <c r="A1347" s="256" t="s">
        <v>619</v>
      </c>
      <c r="B1347" s="124"/>
      <c r="C1347" s="125" t="s">
        <v>713</v>
      </c>
      <c r="D1347" s="119">
        <v>43161</v>
      </c>
      <c r="E1347" s="120" t="s">
        <v>3784</v>
      </c>
      <c r="F1347" s="120" t="s">
        <v>3</v>
      </c>
      <c r="G1347" s="120">
        <v>1601734</v>
      </c>
      <c r="H1347" s="124"/>
      <c r="I1347" s="128" t="s">
        <v>3785</v>
      </c>
      <c r="J1347" s="124"/>
      <c r="K1347" s="124"/>
      <c r="L1347" s="124"/>
      <c r="M1347" s="124"/>
      <c r="N1347" s="207">
        <v>0</v>
      </c>
      <c r="O1347" s="207">
        <v>695</v>
      </c>
      <c r="P1347" s="124" t="s">
        <v>1312</v>
      </c>
    </row>
    <row r="1348" spans="1:16" ht="51">
      <c r="A1348" s="256" t="s">
        <v>619</v>
      </c>
      <c r="B1348" s="124"/>
      <c r="C1348" s="125" t="s">
        <v>713</v>
      </c>
      <c r="D1348" s="119">
        <v>43161</v>
      </c>
      <c r="E1348" s="120" t="s">
        <v>3786</v>
      </c>
      <c r="F1348" s="120" t="s">
        <v>3</v>
      </c>
      <c r="G1348" s="120">
        <v>1601735</v>
      </c>
      <c r="H1348" s="124"/>
      <c r="I1348" s="128" t="s">
        <v>2724</v>
      </c>
      <c r="J1348" s="124"/>
      <c r="K1348" s="124"/>
      <c r="L1348" s="124"/>
      <c r="M1348" s="124"/>
      <c r="N1348" s="207">
        <v>0</v>
      </c>
      <c r="O1348" s="207">
        <v>1500</v>
      </c>
      <c r="P1348" s="124" t="s">
        <v>1312</v>
      </c>
    </row>
    <row r="1349" spans="1:16" ht="102" hidden="1">
      <c r="A1349" s="256">
        <v>86</v>
      </c>
      <c r="B1349" s="124"/>
      <c r="C1349" s="125" t="s">
        <v>710</v>
      </c>
      <c r="D1349" s="119">
        <v>43161</v>
      </c>
      <c r="E1349" s="120" t="s">
        <v>4194</v>
      </c>
      <c r="F1349" s="120" t="s">
        <v>6</v>
      </c>
      <c r="G1349" s="120">
        <v>915174</v>
      </c>
      <c r="H1349" s="124"/>
      <c r="I1349" s="128" t="s">
        <v>4195</v>
      </c>
      <c r="J1349" s="124"/>
      <c r="K1349" s="124"/>
      <c r="L1349" s="124"/>
      <c r="M1349" s="124"/>
      <c r="N1349" s="207">
        <v>0</v>
      </c>
      <c r="O1349" s="207">
        <v>9744</v>
      </c>
      <c r="P1349" s="124" t="s">
        <v>1312</v>
      </c>
    </row>
    <row r="1350" spans="1:16" ht="63.75">
      <c r="A1350" s="256">
        <v>15</v>
      </c>
      <c r="B1350" s="124"/>
      <c r="C1350" s="125" t="s">
        <v>691</v>
      </c>
      <c r="D1350" s="119">
        <v>43164</v>
      </c>
      <c r="E1350" s="120" t="s">
        <v>3787</v>
      </c>
      <c r="F1350" s="120" t="s">
        <v>3</v>
      </c>
      <c r="G1350" s="120">
        <v>1602140</v>
      </c>
      <c r="H1350" s="124"/>
      <c r="I1350" s="128" t="s">
        <v>3788</v>
      </c>
      <c r="J1350" s="124"/>
      <c r="K1350" s="124"/>
      <c r="L1350" s="124"/>
      <c r="M1350" s="124"/>
      <c r="N1350" s="207">
        <v>0</v>
      </c>
      <c r="O1350" s="207">
        <v>11609.5</v>
      </c>
      <c r="P1350" s="124" t="s">
        <v>1312</v>
      </c>
    </row>
    <row r="1351" spans="1:16" ht="51">
      <c r="A1351" s="256">
        <v>86</v>
      </c>
      <c r="B1351" s="124"/>
      <c r="C1351" s="125" t="s">
        <v>710</v>
      </c>
      <c r="D1351" s="119">
        <v>43164</v>
      </c>
      <c r="E1351" s="120" t="s">
        <v>3789</v>
      </c>
      <c r="F1351" s="120" t="s">
        <v>3</v>
      </c>
      <c r="G1351" s="120">
        <v>1602151</v>
      </c>
      <c r="H1351" s="124"/>
      <c r="I1351" s="128" t="s">
        <v>3790</v>
      </c>
      <c r="J1351" s="124"/>
      <c r="K1351" s="124"/>
      <c r="L1351" s="124"/>
      <c r="M1351" s="124"/>
      <c r="N1351" s="207">
        <v>0</v>
      </c>
      <c r="O1351" s="207">
        <v>2630</v>
      </c>
      <c r="P1351" s="124" t="s">
        <v>1312</v>
      </c>
    </row>
    <row r="1352" spans="1:16" ht="51">
      <c r="A1352" s="256">
        <v>86</v>
      </c>
      <c r="B1352" s="124"/>
      <c r="C1352" s="125" t="s">
        <v>710</v>
      </c>
      <c r="D1352" s="119">
        <v>43164</v>
      </c>
      <c r="E1352" s="120" t="s">
        <v>3791</v>
      </c>
      <c r="F1352" s="120" t="s">
        <v>3</v>
      </c>
      <c r="G1352" s="120">
        <v>1602154</v>
      </c>
      <c r="H1352" s="124"/>
      <c r="I1352" s="128" t="s">
        <v>3792</v>
      </c>
      <c r="J1352" s="124"/>
      <c r="K1352" s="124"/>
      <c r="L1352" s="124"/>
      <c r="M1352" s="124"/>
      <c r="N1352" s="207">
        <v>0</v>
      </c>
      <c r="O1352" s="207">
        <v>1550</v>
      </c>
      <c r="P1352" s="124" t="s">
        <v>1312</v>
      </c>
    </row>
    <row r="1353" spans="1:16" ht="63.75">
      <c r="A1353" s="256">
        <v>86</v>
      </c>
      <c r="B1353" s="124"/>
      <c r="C1353" s="125" t="s">
        <v>710</v>
      </c>
      <c r="D1353" s="119">
        <v>43164</v>
      </c>
      <c r="E1353" s="120" t="s">
        <v>3793</v>
      </c>
      <c r="F1353" s="120" t="s">
        <v>3</v>
      </c>
      <c r="G1353" s="120">
        <v>1602163</v>
      </c>
      <c r="H1353" s="124"/>
      <c r="I1353" s="128" t="s">
        <v>3794</v>
      </c>
      <c r="J1353" s="124"/>
      <c r="K1353" s="124"/>
      <c r="L1353" s="124"/>
      <c r="M1353" s="124"/>
      <c r="N1353" s="207">
        <v>0</v>
      </c>
      <c r="O1353" s="207">
        <v>1675.05</v>
      </c>
      <c r="P1353" s="124" t="s">
        <v>1312</v>
      </c>
    </row>
    <row r="1354" spans="1:16" ht="63.75">
      <c r="A1354" s="256">
        <v>86</v>
      </c>
      <c r="B1354" s="124"/>
      <c r="C1354" s="125" t="s">
        <v>710</v>
      </c>
      <c r="D1354" s="119">
        <v>43164</v>
      </c>
      <c r="E1354" s="120" t="s">
        <v>3795</v>
      </c>
      <c r="F1354" s="120" t="s">
        <v>3</v>
      </c>
      <c r="G1354" s="120">
        <v>1602164</v>
      </c>
      <c r="H1354" s="124"/>
      <c r="I1354" s="128" t="s">
        <v>3796</v>
      </c>
      <c r="J1354" s="124"/>
      <c r="K1354" s="124"/>
      <c r="L1354" s="124"/>
      <c r="M1354" s="124"/>
      <c r="N1354" s="207">
        <v>0</v>
      </c>
      <c r="O1354" s="207">
        <v>8900.6</v>
      </c>
      <c r="P1354" s="124" t="s">
        <v>1312</v>
      </c>
    </row>
    <row r="1355" spans="1:16" ht="51">
      <c r="A1355" s="256">
        <v>86</v>
      </c>
      <c r="B1355" s="124"/>
      <c r="C1355" s="125" t="s">
        <v>710</v>
      </c>
      <c r="D1355" s="119">
        <v>43164</v>
      </c>
      <c r="E1355" s="120" t="s">
        <v>3797</v>
      </c>
      <c r="F1355" s="120" t="s">
        <v>3</v>
      </c>
      <c r="G1355" s="120">
        <v>1602167</v>
      </c>
      <c r="H1355" s="124"/>
      <c r="I1355" s="128" t="s">
        <v>3798</v>
      </c>
      <c r="J1355" s="124"/>
      <c r="K1355" s="124"/>
      <c r="L1355" s="124"/>
      <c r="M1355" s="124"/>
      <c r="N1355" s="207">
        <v>0</v>
      </c>
      <c r="O1355" s="207">
        <v>2162.39</v>
      </c>
      <c r="P1355" s="124" t="s">
        <v>1312</v>
      </c>
    </row>
    <row r="1356" spans="1:16" ht="63.75">
      <c r="A1356" s="256" t="s">
        <v>619</v>
      </c>
      <c r="B1356" s="124"/>
      <c r="C1356" s="125" t="s">
        <v>713</v>
      </c>
      <c r="D1356" s="119">
        <v>43164</v>
      </c>
      <c r="E1356" s="120" t="s">
        <v>3799</v>
      </c>
      <c r="F1356" s="120" t="s">
        <v>3</v>
      </c>
      <c r="G1356" s="120">
        <v>1602203</v>
      </c>
      <c r="H1356" s="124"/>
      <c r="I1356" s="128" t="s">
        <v>3800</v>
      </c>
      <c r="J1356" s="124"/>
      <c r="K1356" s="124"/>
      <c r="L1356" s="124"/>
      <c r="M1356" s="124"/>
      <c r="N1356" s="207">
        <v>0</v>
      </c>
      <c r="O1356" s="207">
        <v>1500</v>
      </c>
      <c r="P1356" s="124" t="s">
        <v>1312</v>
      </c>
    </row>
    <row r="1357" spans="1:16" ht="51">
      <c r="A1357" s="256" t="s">
        <v>619</v>
      </c>
      <c r="B1357" s="124"/>
      <c r="C1357" s="125" t="s">
        <v>713</v>
      </c>
      <c r="D1357" s="119">
        <v>43164</v>
      </c>
      <c r="E1357" s="120" t="s">
        <v>3801</v>
      </c>
      <c r="F1357" s="120" t="s">
        <v>3</v>
      </c>
      <c r="G1357" s="120">
        <v>1602030</v>
      </c>
      <c r="H1357" s="124"/>
      <c r="I1357" s="128" t="s">
        <v>1384</v>
      </c>
      <c r="J1357" s="124"/>
      <c r="K1357" s="124"/>
      <c r="L1357" s="124"/>
      <c r="M1357" s="124"/>
      <c r="N1357" s="207">
        <v>0</v>
      </c>
      <c r="O1357" s="207">
        <v>800</v>
      </c>
      <c r="P1357" s="124" t="s">
        <v>1312</v>
      </c>
    </row>
    <row r="1358" spans="1:16" ht="51">
      <c r="A1358" s="256" t="s">
        <v>619</v>
      </c>
      <c r="B1358" s="124"/>
      <c r="C1358" s="125" t="s">
        <v>713</v>
      </c>
      <c r="D1358" s="119">
        <v>43164</v>
      </c>
      <c r="E1358" s="120" t="s">
        <v>3802</v>
      </c>
      <c r="F1358" s="120" t="s">
        <v>3</v>
      </c>
      <c r="G1358" s="120">
        <v>1602035</v>
      </c>
      <c r="H1358" s="124"/>
      <c r="I1358" s="128" t="s">
        <v>1380</v>
      </c>
      <c r="J1358" s="124"/>
      <c r="K1358" s="124"/>
      <c r="L1358" s="124"/>
      <c r="M1358" s="124"/>
      <c r="N1358" s="207">
        <v>0</v>
      </c>
      <c r="O1358" s="207">
        <v>9497.2000000000007</v>
      </c>
      <c r="P1358" s="124" t="s">
        <v>1312</v>
      </c>
    </row>
    <row r="1359" spans="1:16" ht="51">
      <c r="A1359" s="256" t="s">
        <v>619</v>
      </c>
      <c r="B1359" s="124"/>
      <c r="C1359" s="125" t="s">
        <v>713</v>
      </c>
      <c r="D1359" s="119">
        <v>43164</v>
      </c>
      <c r="E1359" s="120" t="s">
        <v>3803</v>
      </c>
      <c r="F1359" s="120" t="s">
        <v>3</v>
      </c>
      <c r="G1359" s="120">
        <v>1602044</v>
      </c>
      <c r="H1359" s="124"/>
      <c r="I1359" s="128" t="s">
        <v>3804</v>
      </c>
      <c r="J1359" s="124"/>
      <c r="K1359" s="124"/>
      <c r="L1359" s="124"/>
      <c r="M1359" s="124"/>
      <c r="N1359" s="207">
        <v>0</v>
      </c>
      <c r="O1359" s="207">
        <v>1506</v>
      </c>
      <c r="P1359" s="124" t="s">
        <v>1312</v>
      </c>
    </row>
    <row r="1360" spans="1:16" ht="51">
      <c r="A1360" s="256" t="s">
        <v>619</v>
      </c>
      <c r="B1360" s="124"/>
      <c r="C1360" s="125" t="s">
        <v>713</v>
      </c>
      <c r="D1360" s="119">
        <v>43164</v>
      </c>
      <c r="E1360" s="120" t="s">
        <v>3805</v>
      </c>
      <c r="F1360" s="120" t="s">
        <v>3</v>
      </c>
      <c r="G1360" s="120">
        <v>1602091</v>
      </c>
      <c r="H1360" s="124"/>
      <c r="I1360" s="128" t="s">
        <v>1387</v>
      </c>
      <c r="J1360" s="124"/>
      <c r="K1360" s="124"/>
      <c r="L1360" s="124"/>
      <c r="M1360" s="124"/>
      <c r="N1360" s="207">
        <v>0</v>
      </c>
      <c r="O1360" s="207">
        <v>390</v>
      </c>
      <c r="P1360" s="124" t="s">
        <v>1312</v>
      </c>
    </row>
    <row r="1361" spans="1:16" ht="38.25">
      <c r="A1361" s="256">
        <v>35</v>
      </c>
      <c r="B1361" s="124"/>
      <c r="C1361" s="125" t="s">
        <v>696</v>
      </c>
      <c r="D1361" s="119">
        <v>43164</v>
      </c>
      <c r="E1361" s="120" t="s">
        <v>3806</v>
      </c>
      <c r="F1361" s="120" t="s">
        <v>3</v>
      </c>
      <c r="G1361" s="120">
        <v>1602112</v>
      </c>
      <c r="H1361" s="124"/>
      <c r="I1361" s="128" t="s">
        <v>3560</v>
      </c>
      <c r="J1361" s="124"/>
      <c r="K1361" s="124"/>
      <c r="L1361" s="124"/>
      <c r="M1361" s="124"/>
      <c r="N1361" s="207">
        <v>0</v>
      </c>
      <c r="O1361" s="207">
        <v>460</v>
      </c>
      <c r="P1361" s="124" t="s">
        <v>1312</v>
      </c>
    </row>
    <row r="1362" spans="1:16" ht="51">
      <c r="A1362" s="256" t="s">
        <v>619</v>
      </c>
      <c r="B1362" s="124"/>
      <c r="C1362" s="125" t="s">
        <v>713</v>
      </c>
      <c r="D1362" s="119">
        <v>43164</v>
      </c>
      <c r="E1362" s="120" t="s">
        <v>3807</v>
      </c>
      <c r="F1362" s="120" t="s">
        <v>3</v>
      </c>
      <c r="G1362" s="120">
        <v>1602132</v>
      </c>
      <c r="H1362" s="124"/>
      <c r="I1362" s="128" t="s">
        <v>3808</v>
      </c>
      <c r="J1362" s="124"/>
      <c r="K1362" s="124"/>
      <c r="L1362" s="124"/>
      <c r="M1362" s="124"/>
      <c r="N1362" s="207">
        <v>0</v>
      </c>
      <c r="O1362" s="207">
        <v>64.45</v>
      </c>
      <c r="P1362" s="124" t="s">
        <v>1312</v>
      </c>
    </row>
    <row r="1363" spans="1:16" ht="51">
      <c r="A1363" s="256" t="s">
        <v>619</v>
      </c>
      <c r="B1363" s="124"/>
      <c r="C1363" s="125" t="s">
        <v>713</v>
      </c>
      <c r="D1363" s="119">
        <v>43164</v>
      </c>
      <c r="E1363" s="120" t="s">
        <v>3809</v>
      </c>
      <c r="F1363" s="120" t="s">
        <v>3</v>
      </c>
      <c r="G1363" s="120">
        <v>1602136</v>
      </c>
      <c r="H1363" s="124"/>
      <c r="I1363" s="128" t="s">
        <v>3810</v>
      </c>
      <c r="J1363" s="124"/>
      <c r="K1363" s="124"/>
      <c r="L1363" s="124"/>
      <c r="M1363" s="124"/>
      <c r="N1363" s="207">
        <v>0</v>
      </c>
      <c r="O1363" s="207">
        <v>1277</v>
      </c>
      <c r="P1363" s="124" t="s">
        <v>1312</v>
      </c>
    </row>
    <row r="1364" spans="1:16" ht="51">
      <c r="A1364" s="256">
        <v>287</v>
      </c>
      <c r="B1364" s="124"/>
      <c r="C1364" s="125" t="s">
        <v>790</v>
      </c>
      <c r="D1364" s="119">
        <v>43164</v>
      </c>
      <c r="E1364" s="120" t="s">
        <v>3811</v>
      </c>
      <c r="F1364" s="120" t="s">
        <v>3</v>
      </c>
      <c r="G1364" s="120">
        <v>1602138</v>
      </c>
      <c r="H1364" s="124"/>
      <c r="I1364" s="128" t="s">
        <v>3812</v>
      </c>
      <c r="J1364" s="124"/>
      <c r="K1364" s="124"/>
      <c r="L1364" s="124"/>
      <c r="M1364" s="124"/>
      <c r="N1364" s="207">
        <v>0</v>
      </c>
      <c r="O1364" s="207">
        <v>1296.96</v>
      </c>
      <c r="P1364" s="124" t="s">
        <v>1312</v>
      </c>
    </row>
    <row r="1365" spans="1:16" ht="51">
      <c r="A1365" s="256" t="s">
        <v>619</v>
      </c>
      <c r="B1365" s="124"/>
      <c r="C1365" s="125" t="s">
        <v>713</v>
      </c>
      <c r="D1365" s="119">
        <v>43164</v>
      </c>
      <c r="E1365" s="120" t="s">
        <v>3813</v>
      </c>
      <c r="F1365" s="120" t="s">
        <v>3</v>
      </c>
      <c r="G1365" s="120">
        <v>1602145</v>
      </c>
      <c r="H1365" s="124"/>
      <c r="I1365" s="128" t="s">
        <v>1405</v>
      </c>
      <c r="J1365" s="124"/>
      <c r="K1365" s="124"/>
      <c r="L1365" s="124"/>
      <c r="M1365" s="124"/>
      <c r="N1365" s="207">
        <v>0</v>
      </c>
      <c r="O1365" s="207">
        <v>400</v>
      </c>
      <c r="P1365" s="124" t="s">
        <v>1312</v>
      </c>
    </row>
    <row r="1366" spans="1:16" ht="38.25">
      <c r="A1366" s="256">
        <v>86</v>
      </c>
      <c r="B1366" s="124"/>
      <c r="C1366" s="125" t="s">
        <v>710</v>
      </c>
      <c r="D1366" s="119">
        <v>43164</v>
      </c>
      <c r="E1366" s="120" t="s">
        <v>3814</v>
      </c>
      <c r="F1366" s="120" t="s">
        <v>3</v>
      </c>
      <c r="G1366" s="120">
        <v>1602168</v>
      </c>
      <c r="H1366" s="124"/>
      <c r="I1366" s="128" t="s">
        <v>3815</v>
      </c>
      <c r="J1366" s="124"/>
      <c r="K1366" s="124"/>
      <c r="L1366" s="124"/>
      <c r="M1366" s="124"/>
      <c r="N1366" s="207">
        <v>0</v>
      </c>
      <c r="O1366" s="207">
        <v>128.76</v>
      </c>
      <c r="P1366" s="124" t="s">
        <v>1312</v>
      </c>
    </row>
    <row r="1367" spans="1:16" ht="51">
      <c r="A1367" s="256">
        <v>86</v>
      </c>
      <c r="B1367" s="124"/>
      <c r="C1367" s="125" t="s">
        <v>710</v>
      </c>
      <c r="D1367" s="119">
        <v>43164</v>
      </c>
      <c r="E1367" s="120" t="s">
        <v>3816</v>
      </c>
      <c r="F1367" s="120" t="s">
        <v>3</v>
      </c>
      <c r="G1367" s="120">
        <v>1602171</v>
      </c>
      <c r="H1367" s="124"/>
      <c r="I1367" s="128" t="s">
        <v>3817</v>
      </c>
      <c r="J1367" s="124"/>
      <c r="K1367" s="124"/>
      <c r="L1367" s="124"/>
      <c r="M1367" s="124"/>
      <c r="N1367" s="207">
        <v>0</v>
      </c>
      <c r="O1367" s="207">
        <v>0.6</v>
      </c>
      <c r="P1367" s="124" t="s">
        <v>1312</v>
      </c>
    </row>
    <row r="1368" spans="1:16" ht="51">
      <c r="A1368" s="256">
        <v>86</v>
      </c>
      <c r="B1368" s="124"/>
      <c r="C1368" s="125" t="s">
        <v>710</v>
      </c>
      <c r="D1368" s="119">
        <v>43164</v>
      </c>
      <c r="E1368" s="120" t="s">
        <v>3818</v>
      </c>
      <c r="F1368" s="120" t="s">
        <v>3</v>
      </c>
      <c r="G1368" s="120">
        <v>1602173</v>
      </c>
      <c r="H1368" s="124"/>
      <c r="I1368" s="128" t="s">
        <v>3819</v>
      </c>
      <c r="J1368" s="124"/>
      <c r="K1368" s="124"/>
      <c r="L1368" s="124"/>
      <c r="M1368" s="124"/>
      <c r="N1368" s="207">
        <v>0</v>
      </c>
      <c r="O1368" s="207">
        <v>31.97</v>
      </c>
      <c r="P1368" s="124" t="s">
        <v>1312</v>
      </c>
    </row>
    <row r="1369" spans="1:16" ht="51">
      <c r="A1369" s="256" t="s">
        <v>619</v>
      </c>
      <c r="B1369" s="124"/>
      <c r="C1369" s="125" t="s">
        <v>713</v>
      </c>
      <c r="D1369" s="119">
        <v>43164</v>
      </c>
      <c r="E1369" s="120" t="s">
        <v>3820</v>
      </c>
      <c r="F1369" s="120" t="s">
        <v>3</v>
      </c>
      <c r="G1369" s="120">
        <v>1602189</v>
      </c>
      <c r="H1369" s="124"/>
      <c r="I1369" s="128" t="s">
        <v>1371</v>
      </c>
      <c r="J1369" s="124"/>
      <c r="K1369" s="124"/>
      <c r="L1369" s="124"/>
      <c r="M1369" s="124"/>
      <c r="N1369" s="207">
        <v>0</v>
      </c>
      <c r="O1369" s="207">
        <v>1713</v>
      </c>
      <c r="P1369" s="124" t="s">
        <v>1312</v>
      </c>
    </row>
    <row r="1370" spans="1:16" ht="38.25">
      <c r="A1370" s="256">
        <v>117</v>
      </c>
      <c r="B1370" s="124"/>
      <c r="C1370" s="125" t="s">
        <v>722</v>
      </c>
      <c r="D1370" s="119">
        <v>43164</v>
      </c>
      <c r="E1370" s="120" t="s">
        <v>3821</v>
      </c>
      <c r="F1370" s="120" t="s">
        <v>3</v>
      </c>
      <c r="G1370" s="120">
        <v>1602220</v>
      </c>
      <c r="H1370" s="124"/>
      <c r="I1370" s="128" t="s">
        <v>3822</v>
      </c>
      <c r="J1370" s="124"/>
      <c r="K1370" s="124"/>
      <c r="L1370" s="124"/>
      <c r="M1370" s="124"/>
      <c r="N1370" s="207">
        <v>0</v>
      </c>
      <c r="O1370" s="207">
        <v>97</v>
      </c>
      <c r="P1370" s="124" t="s">
        <v>1312</v>
      </c>
    </row>
    <row r="1371" spans="1:16" ht="51">
      <c r="A1371" s="256" t="s">
        <v>619</v>
      </c>
      <c r="B1371" s="124"/>
      <c r="C1371" s="125" t="s">
        <v>713</v>
      </c>
      <c r="D1371" s="119">
        <v>43164</v>
      </c>
      <c r="E1371" s="120" t="s">
        <v>3823</v>
      </c>
      <c r="F1371" s="120" t="s">
        <v>3</v>
      </c>
      <c r="G1371" s="120">
        <v>1602280</v>
      </c>
      <c r="H1371" s="124"/>
      <c r="I1371" s="128" t="s">
        <v>3824</v>
      </c>
      <c r="J1371" s="124"/>
      <c r="K1371" s="124"/>
      <c r="L1371" s="124"/>
      <c r="M1371" s="124"/>
      <c r="N1371" s="207">
        <v>0</v>
      </c>
      <c r="O1371" s="207">
        <v>3424.21</v>
      </c>
      <c r="P1371" s="124" t="s">
        <v>1312</v>
      </c>
    </row>
    <row r="1372" spans="1:16" ht="38.25">
      <c r="A1372" s="256">
        <v>291</v>
      </c>
      <c r="B1372" s="124"/>
      <c r="C1372" s="125" t="s">
        <v>794</v>
      </c>
      <c r="D1372" s="119">
        <v>43164</v>
      </c>
      <c r="E1372" s="120" t="s">
        <v>3825</v>
      </c>
      <c r="F1372" s="120" t="s">
        <v>3</v>
      </c>
      <c r="G1372" s="120">
        <v>1602291</v>
      </c>
      <c r="H1372" s="124"/>
      <c r="I1372" s="128" t="s">
        <v>3826</v>
      </c>
      <c r="J1372" s="124"/>
      <c r="K1372" s="124"/>
      <c r="L1372" s="124"/>
      <c r="M1372" s="124"/>
      <c r="N1372" s="207">
        <v>0</v>
      </c>
      <c r="O1372" s="207">
        <v>184</v>
      </c>
      <c r="P1372" s="124" t="s">
        <v>1312</v>
      </c>
    </row>
    <row r="1373" spans="1:16" ht="51">
      <c r="A1373" s="256" t="s">
        <v>619</v>
      </c>
      <c r="B1373" s="124"/>
      <c r="C1373" s="125" t="s">
        <v>713</v>
      </c>
      <c r="D1373" s="119">
        <v>43164</v>
      </c>
      <c r="E1373" s="120" t="s">
        <v>3827</v>
      </c>
      <c r="F1373" s="120" t="s">
        <v>3</v>
      </c>
      <c r="G1373" s="120">
        <v>1602311</v>
      </c>
      <c r="H1373" s="124"/>
      <c r="I1373" s="128" t="s">
        <v>3828</v>
      </c>
      <c r="J1373" s="124"/>
      <c r="K1373" s="124"/>
      <c r="L1373" s="124"/>
      <c r="M1373" s="124"/>
      <c r="N1373" s="207">
        <v>0</v>
      </c>
      <c r="O1373" s="207">
        <v>3500</v>
      </c>
      <c r="P1373" s="124" t="s">
        <v>1312</v>
      </c>
    </row>
    <row r="1374" spans="1:16" ht="51">
      <c r="A1374" s="256" t="s">
        <v>619</v>
      </c>
      <c r="B1374" s="124"/>
      <c r="C1374" s="125" t="s">
        <v>713</v>
      </c>
      <c r="D1374" s="119">
        <v>43164</v>
      </c>
      <c r="E1374" s="120" t="s">
        <v>3829</v>
      </c>
      <c r="F1374" s="120" t="s">
        <v>3</v>
      </c>
      <c r="G1374" s="120">
        <v>1602336</v>
      </c>
      <c r="H1374" s="124"/>
      <c r="I1374" s="128" t="s">
        <v>2676</v>
      </c>
      <c r="J1374" s="124"/>
      <c r="K1374" s="124"/>
      <c r="L1374" s="124"/>
      <c r="M1374" s="124"/>
      <c r="N1374" s="207">
        <v>0</v>
      </c>
      <c r="O1374" s="207">
        <v>800</v>
      </c>
      <c r="P1374" s="124" t="s">
        <v>1312</v>
      </c>
    </row>
    <row r="1375" spans="1:16" ht="51">
      <c r="A1375" s="256" t="s">
        <v>619</v>
      </c>
      <c r="B1375" s="124"/>
      <c r="C1375" s="125" t="s">
        <v>713</v>
      </c>
      <c r="D1375" s="119">
        <v>43164</v>
      </c>
      <c r="E1375" s="120" t="s">
        <v>3830</v>
      </c>
      <c r="F1375" s="120" t="s">
        <v>3</v>
      </c>
      <c r="G1375" s="120">
        <v>1602353</v>
      </c>
      <c r="H1375" s="124"/>
      <c r="I1375" s="128" t="s">
        <v>1374</v>
      </c>
      <c r="J1375" s="124"/>
      <c r="K1375" s="124"/>
      <c r="L1375" s="124"/>
      <c r="M1375" s="124"/>
      <c r="N1375" s="207">
        <v>0</v>
      </c>
      <c r="O1375" s="207">
        <v>1018</v>
      </c>
      <c r="P1375" s="124" t="s">
        <v>1312</v>
      </c>
    </row>
    <row r="1376" spans="1:16" ht="89.25" hidden="1">
      <c r="A1376" s="256" t="s">
        <v>619</v>
      </c>
      <c r="B1376" s="124"/>
      <c r="C1376" s="125" t="s">
        <v>713</v>
      </c>
      <c r="D1376" s="119">
        <v>43164</v>
      </c>
      <c r="E1376" s="120" t="s">
        <v>4196</v>
      </c>
      <c r="F1376" s="120" t="s">
        <v>6</v>
      </c>
      <c r="G1376" s="120">
        <v>678000</v>
      </c>
      <c r="H1376" s="124"/>
      <c r="I1376" s="128" t="s">
        <v>4197</v>
      </c>
      <c r="J1376" s="124"/>
      <c r="K1376" s="124"/>
      <c r="L1376" s="124"/>
      <c r="M1376" s="124"/>
      <c r="N1376" s="207">
        <v>0</v>
      </c>
      <c r="O1376" s="207">
        <v>14192.45</v>
      </c>
      <c r="P1376" s="124" t="s">
        <v>1312</v>
      </c>
    </row>
    <row r="1377" spans="1:16" ht="63.75" hidden="1">
      <c r="A1377" s="256" t="s">
        <v>619</v>
      </c>
      <c r="B1377" s="124"/>
      <c r="C1377" s="125" t="s">
        <v>713</v>
      </c>
      <c r="D1377" s="119">
        <v>43164</v>
      </c>
      <c r="E1377" s="120" t="s">
        <v>4198</v>
      </c>
      <c r="F1377" s="120" t="s">
        <v>6</v>
      </c>
      <c r="G1377" s="120">
        <v>678006</v>
      </c>
      <c r="H1377" s="124"/>
      <c r="I1377" s="128" t="s">
        <v>4199</v>
      </c>
      <c r="J1377" s="124"/>
      <c r="K1377" s="124"/>
      <c r="L1377" s="124"/>
      <c r="M1377" s="124"/>
      <c r="N1377" s="207">
        <v>0</v>
      </c>
      <c r="O1377" s="207">
        <v>190586.17</v>
      </c>
      <c r="P1377" s="124" t="s">
        <v>1312</v>
      </c>
    </row>
    <row r="1378" spans="1:16" ht="51" hidden="1">
      <c r="A1378" s="256" t="s">
        <v>619</v>
      </c>
      <c r="B1378" s="124"/>
      <c r="C1378" s="125" t="s">
        <v>713</v>
      </c>
      <c r="D1378" s="119">
        <v>43164</v>
      </c>
      <c r="E1378" s="120" t="s">
        <v>4200</v>
      </c>
      <c r="F1378" s="120" t="s">
        <v>6</v>
      </c>
      <c r="G1378" s="120">
        <v>678575</v>
      </c>
      <c r="H1378" s="124"/>
      <c r="I1378" s="128" t="s">
        <v>4201</v>
      </c>
      <c r="J1378" s="124"/>
      <c r="K1378" s="124"/>
      <c r="L1378" s="124"/>
      <c r="M1378" s="124"/>
      <c r="N1378" s="207">
        <v>0</v>
      </c>
      <c r="O1378" s="207">
        <v>14005.44</v>
      </c>
      <c r="P1378" s="124" t="s">
        <v>1312</v>
      </c>
    </row>
    <row r="1379" spans="1:16" ht="51">
      <c r="A1379" s="256">
        <v>46</v>
      </c>
      <c r="B1379" s="124"/>
      <c r="C1379" s="125" t="s">
        <v>698</v>
      </c>
      <c r="D1379" s="119">
        <v>43165</v>
      </c>
      <c r="E1379" s="120" t="s">
        <v>3831</v>
      </c>
      <c r="F1379" s="120" t="s">
        <v>3</v>
      </c>
      <c r="G1379" s="120">
        <v>1602621</v>
      </c>
      <c r="H1379" s="124"/>
      <c r="I1379" s="128" t="s">
        <v>3832</v>
      </c>
      <c r="J1379" s="124"/>
      <c r="K1379" s="124"/>
      <c r="L1379" s="124"/>
      <c r="M1379" s="124"/>
      <c r="N1379" s="207">
        <v>0</v>
      </c>
      <c r="O1379" s="207">
        <v>60000</v>
      </c>
      <c r="P1379" s="124" t="s">
        <v>1312</v>
      </c>
    </row>
    <row r="1380" spans="1:16" ht="63.75">
      <c r="A1380" s="256" t="s">
        <v>619</v>
      </c>
      <c r="B1380" s="124"/>
      <c r="C1380" s="125" t="s">
        <v>713</v>
      </c>
      <c r="D1380" s="119">
        <v>43165</v>
      </c>
      <c r="E1380" s="120" t="s">
        <v>3833</v>
      </c>
      <c r="F1380" s="120" t="s">
        <v>3</v>
      </c>
      <c r="G1380" s="120">
        <v>1602657</v>
      </c>
      <c r="H1380" s="124"/>
      <c r="I1380" s="128" t="s">
        <v>3834</v>
      </c>
      <c r="J1380" s="124"/>
      <c r="K1380" s="124"/>
      <c r="L1380" s="124"/>
      <c r="M1380" s="124"/>
      <c r="N1380" s="207">
        <v>0</v>
      </c>
      <c r="O1380" s="207">
        <v>44632.83</v>
      </c>
      <c r="P1380" s="124" t="s">
        <v>1312</v>
      </c>
    </row>
    <row r="1381" spans="1:16" ht="51">
      <c r="A1381" s="256">
        <v>47</v>
      </c>
      <c r="B1381" s="124"/>
      <c r="C1381" s="125" t="s">
        <v>699</v>
      </c>
      <c r="D1381" s="119">
        <v>43165</v>
      </c>
      <c r="E1381" s="120" t="s">
        <v>3835</v>
      </c>
      <c r="F1381" s="120" t="s">
        <v>3</v>
      </c>
      <c r="G1381" s="120">
        <v>1602566</v>
      </c>
      <c r="H1381" s="124"/>
      <c r="I1381" s="128" t="s">
        <v>3836</v>
      </c>
      <c r="J1381" s="124"/>
      <c r="K1381" s="124"/>
      <c r="L1381" s="124"/>
      <c r="M1381" s="124"/>
      <c r="N1381" s="207">
        <v>0</v>
      </c>
      <c r="O1381" s="207">
        <v>998</v>
      </c>
      <c r="P1381" s="124" t="s">
        <v>1312</v>
      </c>
    </row>
    <row r="1382" spans="1:16" ht="51">
      <c r="A1382" s="256">
        <v>25</v>
      </c>
      <c r="B1382" s="124"/>
      <c r="C1382" s="125" t="s">
        <v>694</v>
      </c>
      <c r="D1382" s="119">
        <v>43165</v>
      </c>
      <c r="E1382" s="120" t="s">
        <v>3837</v>
      </c>
      <c r="F1382" s="120" t="s">
        <v>3</v>
      </c>
      <c r="G1382" s="120">
        <v>1602586</v>
      </c>
      <c r="H1382" s="124"/>
      <c r="I1382" s="128" t="s">
        <v>3838</v>
      </c>
      <c r="J1382" s="124"/>
      <c r="K1382" s="124"/>
      <c r="L1382" s="124"/>
      <c r="M1382" s="124"/>
      <c r="N1382" s="207">
        <v>0</v>
      </c>
      <c r="O1382" s="207">
        <v>3341.75</v>
      </c>
      <c r="P1382" s="124" t="s">
        <v>1312</v>
      </c>
    </row>
    <row r="1383" spans="1:16" ht="51">
      <c r="A1383" s="256" t="s">
        <v>619</v>
      </c>
      <c r="B1383" s="124"/>
      <c r="C1383" s="125" t="s">
        <v>713</v>
      </c>
      <c r="D1383" s="119">
        <v>43165</v>
      </c>
      <c r="E1383" s="120" t="s">
        <v>3839</v>
      </c>
      <c r="F1383" s="120" t="s">
        <v>3</v>
      </c>
      <c r="G1383" s="120">
        <v>1602603</v>
      </c>
      <c r="H1383" s="124"/>
      <c r="I1383" s="128" t="s">
        <v>3562</v>
      </c>
      <c r="J1383" s="124"/>
      <c r="K1383" s="124"/>
      <c r="L1383" s="124"/>
      <c r="M1383" s="124"/>
      <c r="N1383" s="207">
        <v>0</v>
      </c>
      <c r="O1383" s="207">
        <v>150</v>
      </c>
      <c r="P1383" s="124" t="s">
        <v>1312</v>
      </c>
    </row>
    <row r="1384" spans="1:16" ht="51">
      <c r="A1384" s="256">
        <v>902</v>
      </c>
      <c r="B1384" s="124"/>
      <c r="C1384" s="125" t="s">
        <v>880</v>
      </c>
      <c r="D1384" s="119">
        <v>43165</v>
      </c>
      <c r="E1384" s="120" t="s">
        <v>3840</v>
      </c>
      <c r="F1384" s="120" t="s">
        <v>3</v>
      </c>
      <c r="G1384" s="120">
        <v>1602737</v>
      </c>
      <c r="H1384" s="124"/>
      <c r="I1384" s="128" t="s">
        <v>3841</v>
      </c>
      <c r="J1384" s="124"/>
      <c r="K1384" s="124"/>
      <c r="L1384" s="124"/>
      <c r="M1384" s="124"/>
      <c r="N1384" s="207">
        <v>0</v>
      </c>
      <c r="O1384" s="207">
        <v>72.11</v>
      </c>
      <c r="P1384" s="124" t="s">
        <v>1312</v>
      </c>
    </row>
    <row r="1385" spans="1:16" ht="51">
      <c r="A1385" s="256">
        <v>902</v>
      </c>
      <c r="B1385" s="124"/>
      <c r="C1385" s="125" t="s">
        <v>880</v>
      </c>
      <c r="D1385" s="119">
        <v>43165</v>
      </c>
      <c r="E1385" s="120" t="s">
        <v>3842</v>
      </c>
      <c r="F1385" s="120" t="s">
        <v>3</v>
      </c>
      <c r="G1385" s="120">
        <v>1602740</v>
      </c>
      <c r="H1385" s="124"/>
      <c r="I1385" s="128" t="s">
        <v>3841</v>
      </c>
      <c r="J1385" s="124"/>
      <c r="K1385" s="124"/>
      <c r="L1385" s="124"/>
      <c r="M1385" s="124"/>
      <c r="N1385" s="207">
        <v>0</v>
      </c>
      <c r="O1385" s="207">
        <v>1549</v>
      </c>
      <c r="P1385" s="124" t="s">
        <v>1312</v>
      </c>
    </row>
    <row r="1386" spans="1:16" ht="51">
      <c r="A1386" s="256">
        <v>212</v>
      </c>
      <c r="B1386" s="124"/>
      <c r="C1386" s="125" t="s">
        <v>761</v>
      </c>
      <c r="D1386" s="119">
        <v>43165</v>
      </c>
      <c r="E1386" s="120" t="s">
        <v>3843</v>
      </c>
      <c r="F1386" s="120" t="s">
        <v>3</v>
      </c>
      <c r="G1386" s="120">
        <v>1602755</v>
      </c>
      <c r="H1386" s="124"/>
      <c r="I1386" s="128" t="s">
        <v>3844</v>
      </c>
      <c r="J1386" s="124"/>
      <c r="K1386" s="124"/>
      <c r="L1386" s="124"/>
      <c r="M1386" s="124"/>
      <c r="N1386" s="207">
        <v>0</v>
      </c>
      <c r="O1386" s="207">
        <v>3000</v>
      </c>
      <c r="P1386" s="124" t="s">
        <v>1312</v>
      </c>
    </row>
    <row r="1387" spans="1:16" ht="51">
      <c r="A1387" s="256" t="s">
        <v>619</v>
      </c>
      <c r="B1387" s="124"/>
      <c r="C1387" s="125" t="s">
        <v>713</v>
      </c>
      <c r="D1387" s="119">
        <v>43165</v>
      </c>
      <c r="E1387" s="120" t="s">
        <v>3845</v>
      </c>
      <c r="F1387" s="120" t="s">
        <v>3</v>
      </c>
      <c r="G1387" s="120">
        <v>1602787</v>
      </c>
      <c r="H1387" s="124"/>
      <c r="I1387" s="128" t="s">
        <v>3722</v>
      </c>
      <c r="J1387" s="124"/>
      <c r="K1387" s="124"/>
      <c r="L1387" s="124"/>
      <c r="M1387" s="124"/>
      <c r="N1387" s="207">
        <v>0</v>
      </c>
      <c r="O1387" s="207">
        <v>1150.5999999999999</v>
      </c>
      <c r="P1387" s="124" t="s">
        <v>1312</v>
      </c>
    </row>
    <row r="1388" spans="1:16" ht="63.75" hidden="1">
      <c r="A1388" s="256" t="s">
        <v>619</v>
      </c>
      <c r="B1388" s="124"/>
      <c r="C1388" s="125" t="s">
        <v>713</v>
      </c>
      <c r="D1388" s="119">
        <v>43165</v>
      </c>
      <c r="E1388" s="120" t="s">
        <v>4202</v>
      </c>
      <c r="F1388" s="120" t="s">
        <v>6</v>
      </c>
      <c r="G1388" s="120">
        <v>679801</v>
      </c>
      <c r="H1388" s="124"/>
      <c r="I1388" s="128" t="s">
        <v>4203</v>
      </c>
      <c r="J1388" s="124"/>
      <c r="K1388" s="124"/>
      <c r="L1388" s="124"/>
      <c r="M1388" s="124"/>
      <c r="N1388" s="207">
        <v>0</v>
      </c>
      <c r="O1388" s="207">
        <v>27614.79</v>
      </c>
      <c r="P1388" s="124" t="s">
        <v>1312</v>
      </c>
    </row>
    <row r="1389" spans="1:16" ht="51">
      <c r="A1389" s="256">
        <v>35</v>
      </c>
      <c r="B1389" s="124"/>
      <c r="C1389" s="125" t="s">
        <v>696</v>
      </c>
      <c r="D1389" s="119">
        <v>43166</v>
      </c>
      <c r="E1389" s="120" t="s">
        <v>3846</v>
      </c>
      <c r="F1389" s="120" t="s">
        <v>3</v>
      </c>
      <c r="G1389" s="120">
        <v>1602929</v>
      </c>
      <c r="H1389" s="124"/>
      <c r="I1389" s="128" t="s">
        <v>3847</v>
      </c>
      <c r="J1389" s="124"/>
      <c r="K1389" s="124"/>
      <c r="L1389" s="124"/>
      <c r="M1389" s="124"/>
      <c r="N1389" s="207">
        <v>0</v>
      </c>
      <c r="O1389" s="207">
        <v>573.73</v>
      </c>
      <c r="P1389" s="124" t="s">
        <v>1312</v>
      </c>
    </row>
    <row r="1390" spans="1:16" ht="51">
      <c r="A1390" s="256">
        <v>35</v>
      </c>
      <c r="B1390" s="124"/>
      <c r="C1390" s="125" t="s">
        <v>696</v>
      </c>
      <c r="D1390" s="119">
        <v>43166</v>
      </c>
      <c r="E1390" s="120" t="s">
        <v>3848</v>
      </c>
      <c r="F1390" s="120" t="s">
        <v>3</v>
      </c>
      <c r="G1390" s="120">
        <v>1602953</v>
      </c>
      <c r="H1390" s="124"/>
      <c r="I1390" s="128" t="s">
        <v>1386</v>
      </c>
      <c r="J1390" s="124"/>
      <c r="K1390" s="124"/>
      <c r="L1390" s="124"/>
      <c r="M1390" s="124"/>
      <c r="N1390" s="207">
        <v>0</v>
      </c>
      <c r="O1390" s="207">
        <v>1500</v>
      </c>
      <c r="P1390" s="124" t="s">
        <v>1312</v>
      </c>
    </row>
    <row r="1391" spans="1:16" ht="51">
      <c r="A1391" s="256">
        <v>291</v>
      </c>
      <c r="B1391" s="124"/>
      <c r="C1391" s="125" t="s">
        <v>794</v>
      </c>
      <c r="D1391" s="119">
        <v>43166</v>
      </c>
      <c r="E1391" s="120" t="s">
        <v>3849</v>
      </c>
      <c r="F1391" s="120" t="s">
        <v>3</v>
      </c>
      <c r="G1391" s="120">
        <v>1602976</v>
      </c>
      <c r="H1391" s="124"/>
      <c r="I1391" s="128" t="s">
        <v>3850</v>
      </c>
      <c r="J1391" s="124"/>
      <c r="K1391" s="124"/>
      <c r="L1391" s="124"/>
      <c r="M1391" s="124"/>
      <c r="N1391" s="207">
        <v>0</v>
      </c>
      <c r="O1391" s="207">
        <v>63</v>
      </c>
      <c r="P1391" s="124" t="s">
        <v>1312</v>
      </c>
    </row>
    <row r="1392" spans="1:16" ht="38.25">
      <c r="A1392" s="256">
        <v>291</v>
      </c>
      <c r="B1392" s="124"/>
      <c r="C1392" s="125" t="s">
        <v>794</v>
      </c>
      <c r="D1392" s="119">
        <v>43166</v>
      </c>
      <c r="E1392" s="120" t="s">
        <v>3851</v>
      </c>
      <c r="F1392" s="120" t="s">
        <v>3</v>
      </c>
      <c r="G1392" s="120">
        <v>1603048</v>
      </c>
      <c r="H1392" s="124"/>
      <c r="I1392" s="128" t="s">
        <v>3852</v>
      </c>
      <c r="J1392" s="124"/>
      <c r="K1392" s="124"/>
      <c r="L1392" s="124"/>
      <c r="M1392" s="124"/>
      <c r="N1392" s="207">
        <v>0</v>
      </c>
      <c r="O1392" s="207">
        <v>1</v>
      </c>
      <c r="P1392" s="124" t="s">
        <v>1312</v>
      </c>
    </row>
    <row r="1393" spans="1:16" ht="51">
      <c r="A1393" s="256">
        <v>35</v>
      </c>
      <c r="B1393" s="124"/>
      <c r="C1393" s="125" t="s">
        <v>696</v>
      </c>
      <c r="D1393" s="119">
        <v>43166</v>
      </c>
      <c r="E1393" s="120" t="s">
        <v>3853</v>
      </c>
      <c r="F1393" s="120" t="s">
        <v>3</v>
      </c>
      <c r="G1393" s="120">
        <v>1603067</v>
      </c>
      <c r="H1393" s="124"/>
      <c r="I1393" s="128" t="s">
        <v>3854</v>
      </c>
      <c r="J1393" s="124"/>
      <c r="K1393" s="124"/>
      <c r="L1393" s="124"/>
      <c r="M1393" s="124"/>
      <c r="N1393" s="207">
        <v>0</v>
      </c>
      <c r="O1393" s="207">
        <v>1203.3900000000001</v>
      </c>
      <c r="P1393" s="124" t="s">
        <v>1312</v>
      </c>
    </row>
    <row r="1394" spans="1:16" ht="51">
      <c r="A1394" s="256">
        <v>81</v>
      </c>
      <c r="B1394" s="124"/>
      <c r="C1394" s="125" t="s">
        <v>709</v>
      </c>
      <c r="D1394" s="119">
        <v>43166</v>
      </c>
      <c r="E1394" s="120" t="s">
        <v>3855</v>
      </c>
      <c r="F1394" s="120" t="s">
        <v>3</v>
      </c>
      <c r="G1394" s="120">
        <v>1603124</v>
      </c>
      <c r="H1394" s="124"/>
      <c r="I1394" s="128" t="s">
        <v>3856</v>
      </c>
      <c r="J1394" s="124"/>
      <c r="K1394" s="124"/>
      <c r="L1394" s="124"/>
      <c r="M1394" s="124"/>
      <c r="N1394" s="207">
        <v>0</v>
      </c>
      <c r="O1394" s="207">
        <v>3</v>
      </c>
      <c r="P1394" s="124" t="s">
        <v>3729</v>
      </c>
    </row>
    <row r="1395" spans="1:16" ht="76.5" hidden="1">
      <c r="A1395" s="256">
        <v>20</v>
      </c>
      <c r="B1395" s="124"/>
      <c r="C1395" s="125" t="s">
        <v>693</v>
      </c>
      <c r="D1395" s="119">
        <v>43166</v>
      </c>
      <c r="E1395" s="120" t="s">
        <v>4204</v>
      </c>
      <c r="F1395" s="120" t="s">
        <v>15</v>
      </c>
      <c r="G1395" s="120">
        <v>4470</v>
      </c>
      <c r="H1395" s="124"/>
      <c r="I1395" s="128" t="s">
        <v>4205</v>
      </c>
      <c r="J1395" s="124"/>
      <c r="K1395" s="124"/>
      <c r="L1395" s="124"/>
      <c r="M1395" s="124"/>
      <c r="N1395" s="207">
        <v>296.07</v>
      </c>
      <c r="O1395" s="207">
        <v>0</v>
      </c>
      <c r="P1395" s="124" t="s">
        <v>1312</v>
      </c>
    </row>
    <row r="1396" spans="1:16" ht="76.5" hidden="1">
      <c r="A1396" s="256">
        <v>20</v>
      </c>
      <c r="B1396" s="124"/>
      <c r="C1396" s="125" t="s">
        <v>693</v>
      </c>
      <c r="D1396" s="119">
        <v>43166</v>
      </c>
      <c r="E1396" s="120" t="s">
        <v>4206</v>
      </c>
      <c r="F1396" s="120" t="s">
        <v>15</v>
      </c>
      <c r="G1396" s="120">
        <v>4471</v>
      </c>
      <c r="H1396" s="124"/>
      <c r="I1396" s="128" t="s">
        <v>4207</v>
      </c>
      <c r="J1396" s="124"/>
      <c r="K1396" s="124"/>
      <c r="L1396" s="124"/>
      <c r="M1396" s="124"/>
      <c r="N1396" s="207">
        <v>407.2</v>
      </c>
      <c r="O1396" s="207">
        <v>0</v>
      </c>
      <c r="P1396" s="124" t="s">
        <v>1312</v>
      </c>
    </row>
    <row r="1397" spans="1:16" ht="76.5" hidden="1">
      <c r="A1397" s="256">
        <v>20</v>
      </c>
      <c r="B1397" s="124"/>
      <c r="C1397" s="125" t="s">
        <v>693</v>
      </c>
      <c r="D1397" s="119">
        <v>43166</v>
      </c>
      <c r="E1397" s="120" t="s">
        <v>4208</v>
      </c>
      <c r="F1397" s="120" t="s">
        <v>15</v>
      </c>
      <c r="G1397" s="120">
        <v>4472</v>
      </c>
      <c r="H1397" s="124"/>
      <c r="I1397" s="128" t="s">
        <v>4209</v>
      </c>
      <c r="J1397" s="124"/>
      <c r="K1397" s="124"/>
      <c r="L1397" s="124"/>
      <c r="M1397" s="124"/>
      <c r="N1397" s="207">
        <v>407.2</v>
      </c>
      <c r="O1397" s="207">
        <v>0</v>
      </c>
      <c r="P1397" s="124" t="s">
        <v>1312</v>
      </c>
    </row>
    <row r="1398" spans="1:16" ht="38.25">
      <c r="A1398" s="256">
        <v>117</v>
      </c>
      <c r="B1398" s="124"/>
      <c r="C1398" s="125" t="s">
        <v>722</v>
      </c>
      <c r="D1398" s="119">
        <v>43167</v>
      </c>
      <c r="E1398" s="120" t="s">
        <v>3857</v>
      </c>
      <c r="F1398" s="120" t="s">
        <v>3</v>
      </c>
      <c r="G1398" s="120">
        <v>1603379</v>
      </c>
      <c r="H1398" s="124"/>
      <c r="I1398" s="128" t="s">
        <v>3858</v>
      </c>
      <c r="J1398" s="124"/>
      <c r="K1398" s="124"/>
      <c r="L1398" s="124"/>
      <c r="M1398" s="124"/>
      <c r="N1398" s="207">
        <v>0</v>
      </c>
      <c r="O1398" s="207">
        <v>155</v>
      </c>
      <c r="P1398" s="124" t="s">
        <v>1312</v>
      </c>
    </row>
    <row r="1399" spans="1:16" ht="51">
      <c r="A1399" s="256" t="s">
        <v>619</v>
      </c>
      <c r="B1399" s="124"/>
      <c r="C1399" s="125" t="s">
        <v>713</v>
      </c>
      <c r="D1399" s="119">
        <v>43167</v>
      </c>
      <c r="E1399" s="120" t="s">
        <v>3859</v>
      </c>
      <c r="F1399" s="120" t="s">
        <v>3</v>
      </c>
      <c r="G1399" s="120">
        <v>1603387</v>
      </c>
      <c r="H1399" s="124"/>
      <c r="I1399" s="128" t="s">
        <v>3860</v>
      </c>
      <c r="J1399" s="124"/>
      <c r="K1399" s="124"/>
      <c r="L1399" s="124"/>
      <c r="M1399" s="124"/>
      <c r="N1399" s="207">
        <v>0</v>
      </c>
      <c r="O1399" s="207">
        <v>2235.23</v>
      </c>
      <c r="P1399" s="124" t="s">
        <v>1312</v>
      </c>
    </row>
    <row r="1400" spans="1:16" ht="51">
      <c r="A1400" s="256" t="s">
        <v>619</v>
      </c>
      <c r="B1400" s="124"/>
      <c r="C1400" s="125" t="s">
        <v>713</v>
      </c>
      <c r="D1400" s="119">
        <v>43167</v>
      </c>
      <c r="E1400" s="120" t="s">
        <v>3861</v>
      </c>
      <c r="F1400" s="120" t="s">
        <v>3</v>
      </c>
      <c r="G1400" s="120">
        <v>1603403</v>
      </c>
      <c r="H1400" s="124"/>
      <c r="I1400" s="128" t="s">
        <v>1385</v>
      </c>
      <c r="J1400" s="124"/>
      <c r="K1400" s="124"/>
      <c r="L1400" s="124"/>
      <c r="M1400" s="124"/>
      <c r="N1400" s="207">
        <v>0</v>
      </c>
      <c r="O1400" s="207">
        <v>1669</v>
      </c>
      <c r="P1400" s="124" t="s">
        <v>1312</v>
      </c>
    </row>
    <row r="1401" spans="1:16" ht="51">
      <c r="A1401" s="256" t="s">
        <v>619</v>
      </c>
      <c r="B1401" s="124"/>
      <c r="C1401" s="125" t="s">
        <v>713</v>
      </c>
      <c r="D1401" s="119">
        <v>43167</v>
      </c>
      <c r="E1401" s="120" t="s">
        <v>3862</v>
      </c>
      <c r="F1401" s="120" t="s">
        <v>3</v>
      </c>
      <c r="G1401" s="120">
        <v>1603412</v>
      </c>
      <c r="H1401" s="124"/>
      <c r="I1401" s="128" t="s">
        <v>3863</v>
      </c>
      <c r="J1401" s="124"/>
      <c r="K1401" s="124"/>
      <c r="L1401" s="124"/>
      <c r="M1401" s="124"/>
      <c r="N1401" s="207">
        <v>0</v>
      </c>
      <c r="O1401" s="207">
        <v>3280.67</v>
      </c>
      <c r="P1401" s="124" t="s">
        <v>1312</v>
      </c>
    </row>
    <row r="1402" spans="1:16" ht="51">
      <c r="A1402" s="256" t="s">
        <v>619</v>
      </c>
      <c r="B1402" s="124"/>
      <c r="C1402" s="125" t="s">
        <v>713</v>
      </c>
      <c r="D1402" s="119">
        <v>43167</v>
      </c>
      <c r="E1402" s="120" t="s">
        <v>3864</v>
      </c>
      <c r="F1402" s="120" t="s">
        <v>3</v>
      </c>
      <c r="G1402" s="120">
        <v>1603439</v>
      </c>
      <c r="H1402" s="124"/>
      <c r="I1402" s="128" t="s">
        <v>3629</v>
      </c>
      <c r="J1402" s="124"/>
      <c r="K1402" s="124"/>
      <c r="L1402" s="124"/>
      <c r="M1402" s="124"/>
      <c r="N1402" s="207">
        <v>0</v>
      </c>
      <c r="O1402" s="207">
        <v>1726</v>
      </c>
      <c r="P1402" s="124" t="s">
        <v>1312</v>
      </c>
    </row>
    <row r="1403" spans="1:16" ht="63.75">
      <c r="A1403" s="256">
        <v>512</v>
      </c>
      <c r="B1403" s="124"/>
      <c r="C1403" s="125" t="s">
        <v>840</v>
      </c>
      <c r="D1403" s="119">
        <v>43167</v>
      </c>
      <c r="E1403" s="120" t="s">
        <v>3865</v>
      </c>
      <c r="F1403" s="120" t="s">
        <v>3</v>
      </c>
      <c r="G1403" s="120">
        <v>1603454</v>
      </c>
      <c r="H1403" s="124"/>
      <c r="I1403" s="128" t="s">
        <v>3866</v>
      </c>
      <c r="J1403" s="124"/>
      <c r="K1403" s="124"/>
      <c r="L1403" s="124"/>
      <c r="M1403" s="124"/>
      <c r="N1403" s="207">
        <v>0</v>
      </c>
      <c r="O1403" s="207">
        <v>3809</v>
      </c>
      <c r="P1403" s="124" t="s">
        <v>1312</v>
      </c>
    </row>
    <row r="1404" spans="1:16" ht="51">
      <c r="A1404" s="256" t="s">
        <v>619</v>
      </c>
      <c r="B1404" s="124"/>
      <c r="C1404" s="125" t="s">
        <v>713</v>
      </c>
      <c r="D1404" s="119">
        <v>43167</v>
      </c>
      <c r="E1404" s="120" t="s">
        <v>3867</v>
      </c>
      <c r="F1404" s="120" t="s">
        <v>3</v>
      </c>
      <c r="G1404" s="120">
        <v>1603523</v>
      </c>
      <c r="H1404" s="124"/>
      <c r="I1404" s="128" t="s">
        <v>3641</v>
      </c>
      <c r="J1404" s="124"/>
      <c r="K1404" s="124"/>
      <c r="L1404" s="124"/>
      <c r="M1404" s="124"/>
      <c r="N1404" s="207">
        <v>0</v>
      </c>
      <c r="O1404" s="207">
        <v>5000</v>
      </c>
      <c r="P1404" s="124" t="s">
        <v>1312</v>
      </c>
    </row>
    <row r="1405" spans="1:16" ht="51" hidden="1">
      <c r="A1405" s="256" t="s">
        <v>619</v>
      </c>
      <c r="B1405" s="124"/>
      <c r="C1405" s="125" t="s">
        <v>713</v>
      </c>
      <c r="D1405" s="119">
        <v>43167</v>
      </c>
      <c r="E1405" s="120" t="s">
        <v>4210</v>
      </c>
      <c r="F1405" s="120" t="s">
        <v>6</v>
      </c>
      <c r="G1405" s="120">
        <v>949664</v>
      </c>
      <c r="H1405" s="124"/>
      <c r="I1405" s="128" t="s">
        <v>4211</v>
      </c>
      <c r="J1405" s="124"/>
      <c r="K1405" s="124"/>
      <c r="L1405" s="124"/>
      <c r="M1405" s="124"/>
      <c r="N1405" s="207">
        <v>0</v>
      </c>
      <c r="O1405" s="207">
        <v>540.9</v>
      </c>
      <c r="P1405" s="124" t="s">
        <v>1312</v>
      </c>
    </row>
    <row r="1406" spans="1:16" ht="51" hidden="1">
      <c r="A1406" s="256" t="s">
        <v>619</v>
      </c>
      <c r="B1406" s="124"/>
      <c r="C1406" s="125" t="s">
        <v>713</v>
      </c>
      <c r="D1406" s="119">
        <v>43167</v>
      </c>
      <c r="E1406" s="120" t="s">
        <v>4212</v>
      </c>
      <c r="F1406" s="120" t="s">
        <v>6</v>
      </c>
      <c r="G1406" s="120">
        <v>949665</v>
      </c>
      <c r="H1406" s="124"/>
      <c r="I1406" s="128" t="s">
        <v>4213</v>
      </c>
      <c r="J1406" s="124"/>
      <c r="K1406" s="124"/>
      <c r="L1406" s="124"/>
      <c r="M1406" s="124"/>
      <c r="N1406" s="207">
        <v>0</v>
      </c>
      <c r="O1406" s="207">
        <v>7917.49</v>
      </c>
      <c r="P1406" s="124" t="s">
        <v>1312</v>
      </c>
    </row>
    <row r="1407" spans="1:16" ht="89.25" hidden="1">
      <c r="A1407" s="256">
        <v>576</v>
      </c>
      <c r="B1407" s="124"/>
      <c r="C1407" s="125" t="s">
        <v>852</v>
      </c>
      <c r="D1407" s="119">
        <v>43167</v>
      </c>
      <c r="E1407" s="120" t="s">
        <v>4214</v>
      </c>
      <c r="F1407" s="120" t="s">
        <v>1257</v>
      </c>
      <c r="G1407" s="120">
        <v>4476</v>
      </c>
      <c r="H1407" s="124"/>
      <c r="I1407" s="128" t="s">
        <v>4215</v>
      </c>
      <c r="J1407" s="124"/>
      <c r="K1407" s="124"/>
      <c r="L1407" s="124"/>
      <c r="M1407" s="124"/>
      <c r="N1407" s="207">
        <v>328.27</v>
      </c>
      <c r="O1407" s="207">
        <v>0</v>
      </c>
      <c r="P1407" s="124" t="s">
        <v>1312</v>
      </c>
    </row>
    <row r="1408" spans="1:16" ht="89.25" hidden="1">
      <c r="A1408" s="256">
        <v>576</v>
      </c>
      <c r="B1408" s="124"/>
      <c r="C1408" s="125" t="s">
        <v>852</v>
      </c>
      <c r="D1408" s="119">
        <v>43167</v>
      </c>
      <c r="E1408" s="120" t="s">
        <v>4216</v>
      </c>
      <c r="F1408" s="120" t="s">
        <v>15</v>
      </c>
      <c r="G1408" s="120">
        <v>4476</v>
      </c>
      <c r="H1408" s="124"/>
      <c r="I1408" s="128" t="s">
        <v>4217</v>
      </c>
      <c r="J1408" s="124"/>
      <c r="K1408" s="124"/>
      <c r="L1408" s="124"/>
      <c r="M1408" s="124"/>
      <c r="N1408" s="207">
        <v>285.44</v>
      </c>
      <c r="O1408" s="207">
        <v>0</v>
      </c>
      <c r="P1408" s="124" t="s">
        <v>1312</v>
      </c>
    </row>
    <row r="1409" spans="1:16" ht="51">
      <c r="A1409" s="256">
        <v>46</v>
      </c>
      <c r="B1409" s="124"/>
      <c r="C1409" s="125" t="s">
        <v>698</v>
      </c>
      <c r="D1409" s="119">
        <v>43168</v>
      </c>
      <c r="E1409" s="120" t="s">
        <v>3868</v>
      </c>
      <c r="F1409" s="120" t="s">
        <v>3</v>
      </c>
      <c r="G1409" s="120">
        <v>1603723</v>
      </c>
      <c r="H1409" s="124"/>
      <c r="I1409" s="128" t="s">
        <v>3869</v>
      </c>
      <c r="J1409" s="124"/>
      <c r="K1409" s="124"/>
      <c r="L1409" s="124"/>
      <c r="M1409" s="124"/>
      <c r="N1409" s="207">
        <v>0</v>
      </c>
      <c r="O1409" s="207">
        <v>60000</v>
      </c>
      <c r="P1409" s="124" t="s">
        <v>1312</v>
      </c>
    </row>
    <row r="1410" spans="1:16" ht="51">
      <c r="A1410" s="256" t="s">
        <v>619</v>
      </c>
      <c r="B1410" s="124"/>
      <c r="C1410" s="125" t="s">
        <v>713</v>
      </c>
      <c r="D1410" s="119">
        <v>43168</v>
      </c>
      <c r="E1410" s="120" t="s">
        <v>3870</v>
      </c>
      <c r="F1410" s="120" t="s">
        <v>3</v>
      </c>
      <c r="G1410" s="120">
        <v>1603736</v>
      </c>
      <c r="H1410" s="124"/>
      <c r="I1410" s="128" t="s">
        <v>3871</v>
      </c>
      <c r="J1410" s="124"/>
      <c r="K1410" s="124"/>
      <c r="L1410" s="124"/>
      <c r="M1410" s="124"/>
      <c r="N1410" s="207">
        <v>0</v>
      </c>
      <c r="O1410" s="207">
        <v>8130.4</v>
      </c>
      <c r="P1410" s="124" t="s">
        <v>1312</v>
      </c>
    </row>
    <row r="1411" spans="1:16" ht="51">
      <c r="A1411" s="256" t="s">
        <v>619</v>
      </c>
      <c r="B1411" s="124"/>
      <c r="C1411" s="125" t="s">
        <v>713</v>
      </c>
      <c r="D1411" s="119">
        <v>43168</v>
      </c>
      <c r="E1411" s="120" t="s">
        <v>3872</v>
      </c>
      <c r="F1411" s="120" t="s">
        <v>3</v>
      </c>
      <c r="G1411" s="120">
        <v>1603737</v>
      </c>
      <c r="H1411" s="124"/>
      <c r="I1411" s="128" t="s">
        <v>3873</v>
      </c>
      <c r="J1411" s="124"/>
      <c r="K1411" s="124"/>
      <c r="L1411" s="124"/>
      <c r="M1411" s="124"/>
      <c r="N1411" s="207">
        <v>0</v>
      </c>
      <c r="O1411" s="207">
        <v>1160.21</v>
      </c>
      <c r="P1411" s="124" t="s">
        <v>1312</v>
      </c>
    </row>
    <row r="1412" spans="1:16" ht="51">
      <c r="A1412" s="256">
        <v>130</v>
      </c>
      <c r="B1412" s="124"/>
      <c r="C1412" s="125" t="s">
        <v>727</v>
      </c>
      <c r="D1412" s="119">
        <v>43168</v>
      </c>
      <c r="E1412" s="120" t="s">
        <v>3874</v>
      </c>
      <c r="F1412" s="120" t="s">
        <v>3</v>
      </c>
      <c r="G1412" s="120">
        <v>1603778</v>
      </c>
      <c r="H1412" s="124"/>
      <c r="I1412" s="128" t="s">
        <v>3875</v>
      </c>
      <c r="J1412" s="124"/>
      <c r="K1412" s="124"/>
      <c r="L1412" s="124"/>
      <c r="M1412" s="124"/>
      <c r="N1412" s="207">
        <v>0</v>
      </c>
      <c r="O1412" s="207">
        <v>8691.18</v>
      </c>
      <c r="P1412" s="124" t="s">
        <v>1312</v>
      </c>
    </row>
    <row r="1413" spans="1:16" ht="63.75">
      <c r="A1413" s="256" t="s">
        <v>619</v>
      </c>
      <c r="B1413" s="124"/>
      <c r="C1413" s="125" t="s">
        <v>713</v>
      </c>
      <c r="D1413" s="119">
        <v>43168</v>
      </c>
      <c r="E1413" s="120" t="s">
        <v>3876</v>
      </c>
      <c r="F1413" s="120" t="s">
        <v>3</v>
      </c>
      <c r="G1413" s="120">
        <v>1603817</v>
      </c>
      <c r="H1413" s="124"/>
      <c r="I1413" s="128" t="s">
        <v>3877</v>
      </c>
      <c r="J1413" s="124"/>
      <c r="K1413" s="124"/>
      <c r="L1413" s="124"/>
      <c r="M1413" s="124"/>
      <c r="N1413" s="207">
        <v>0</v>
      </c>
      <c r="O1413" s="207">
        <v>6917.5</v>
      </c>
      <c r="P1413" s="124" t="s">
        <v>1312</v>
      </c>
    </row>
    <row r="1414" spans="1:16" ht="51">
      <c r="A1414" s="256">
        <v>86</v>
      </c>
      <c r="B1414" s="124"/>
      <c r="C1414" s="125" t="s">
        <v>710</v>
      </c>
      <c r="D1414" s="119">
        <v>43168</v>
      </c>
      <c r="E1414" s="120" t="s">
        <v>3878</v>
      </c>
      <c r="F1414" s="120" t="s">
        <v>3</v>
      </c>
      <c r="G1414" s="120">
        <v>1603820</v>
      </c>
      <c r="H1414" s="124"/>
      <c r="I1414" s="128" t="s">
        <v>3879</v>
      </c>
      <c r="J1414" s="124"/>
      <c r="K1414" s="124"/>
      <c r="L1414" s="124"/>
      <c r="M1414" s="124"/>
      <c r="N1414" s="207">
        <v>0</v>
      </c>
      <c r="O1414" s="207">
        <v>230</v>
      </c>
      <c r="P1414" s="124" t="s">
        <v>1312</v>
      </c>
    </row>
    <row r="1415" spans="1:16" ht="51">
      <c r="A1415" s="256">
        <v>86</v>
      </c>
      <c r="B1415" s="124"/>
      <c r="C1415" s="125" t="s">
        <v>710</v>
      </c>
      <c r="D1415" s="119">
        <v>43168</v>
      </c>
      <c r="E1415" s="120" t="s">
        <v>3880</v>
      </c>
      <c r="F1415" s="120" t="s">
        <v>3</v>
      </c>
      <c r="G1415" s="120">
        <v>1603823</v>
      </c>
      <c r="H1415" s="124"/>
      <c r="I1415" s="128" t="s">
        <v>3881</v>
      </c>
      <c r="J1415" s="124"/>
      <c r="K1415" s="124"/>
      <c r="L1415" s="124"/>
      <c r="M1415" s="124"/>
      <c r="N1415" s="207">
        <v>0</v>
      </c>
      <c r="O1415" s="207">
        <v>327</v>
      </c>
      <c r="P1415" s="124" t="s">
        <v>1312</v>
      </c>
    </row>
    <row r="1416" spans="1:16" ht="51">
      <c r="A1416" s="256">
        <v>16</v>
      </c>
      <c r="B1416" s="124"/>
      <c r="C1416" s="125" t="s">
        <v>692</v>
      </c>
      <c r="D1416" s="119">
        <v>43168</v>
      </c>
      <c r="E1416" s="120" t="s">
        <v>3882</v>
      </c>
      <c r="F1416" s="120" t="s">
        <v>3</v>
      </c>
      <c r="G1416" s="120">
        <v>1603927</v>
      </c>
      <c r="H1416" s="124"/>
      <c r="I1416" s="128" t="s">
        <v>3883</v>
      </c>
      <c r="J1416" s="124"/>
      <c r="K1416" s="124"/>
      <c r="L1416" s="124"/>
      <c r="M1416" s="124"/>
      <c r="N1416" s="207">
        <v>0</v>
      </c>
      <c r="O1416" s="207">
        <v>75536.490000000005</v>
      </c>
      <c r="P1416" s="124" t="s">
        <v>1312</v>
      </c>
    </row>
    <row r="1417" spans="1:16" ht="63.75" hidden="1">
      <c r="A1417" s="256" t="s">
        <v>619</v>
      </c>
      <c r="B1417" s="124"/>
      <c r="C1417" s="125" t="s">
        <v>713</v>
      </c>
      <c r="D1417" s="119">
        <v>43168</v>
      </c>
      <c r="E1417" s="120" t="s">
        <v>4218</v>
      </c>
      <c r="F1417" s="120" t="s">
        <v>6</v>
      </c>
      <c r="G1417" s="120">
        <v>683218</v>
      </c>
      <c r="H1417" s="124"/>
      <c r="I1417" s="128" t="s">
        <v>4219</v>
      </c>
      <c r="J1417" s="124"/>
      <c r="K1417" s="124"/>
      <c r="L1417" s="124"/>
      <c r="M1417" s="124"/>
      <c r="N1417" s="207">
        <v>0</v>
      </c>
      <c r="O1417" s="207">
        <v>23517.31</v>
      </c>
      <c r="P1417" s="124" t="s">
        <v>1312</v>
      </c>
    </row>
    <row r="1418" spans="1:16" ht="63.75" hidden="1">
      <c r="A1418" s="256">
        <v>48</v>
      </c>
      <c r="B1418" s="124"/>
      <c r="C1418" s="125" t="s">
        <v>700</v>
      </c>
      <c r="D1418" s="119">
        <v>43168</v>
      </c>
      <c r="E1418" s="120" t="s">
        <v>4220</v>
      </c>
      <c r="F1418" s="120" t="s">
        <v>1313</v>
      </c>
      <c r="G1418" s="120">
        <v>16908211</v>
      </c>
      <c r="H1418" s="124"/>
      <c r="I1418" s="128" t="s">
        <v>4221</v>
      </c>
      <c r="J1418" s="124"/>
      <c r="K1418" s="124"/>
      <c r="L1418" s="124"/>
      <c r="M1418" s="124"/>
      <c r="N1418" s="207">
        <v>0</v>
      </c>
      <c r="O1418" s="207">
        <v>1044000</v>
      </c>
      <c r="P1418" s="124" t="s">
        <v>1312</v>
      </c>
    </row>
    <row r="1419" spans="1:16" ht="76.5" hidden="1">
      <c r="A1419" s="256" t="s">
        <v>619</v>
      </c>
      <c r="B1419" s="124"/>
      <c r="C1419" s="125" t="s">
        <v>713</v>
      </c>
      <c r="D1419" s="119">
        <v>43168</v>
      </c>
      <c r="E1419" s="120" t="s">
        <v>4222</v>
      </c>
      <c r="F1419" s="120" t="s">
        <v>1313</v>
      </c>
      <c r="G1419" s="120">
        <v>16908175</v>
      </c>
      <c r="H1419" s="124"/>
      <c r="I1419" s="128" t="s">
        <v>4223</v>
      </c>
      <c r="J1419" s="124"/>
      <c r="K1419" s="124"/>
      <c r="L1419" s="124"/>
      <c r="M1419" s="124"/>
      <c r="N1419" s="207">
        <v>0</v>
      </c>
      <c r="O1419" s="207">
        <v>7062</v>
      </c>
      <c r="P1419" s="124" t="s">
        <v>1312</v>
      </c>
    </row>
    <row r="1420" spans="1:16" ht="51" hidden="1">
      <c r="A1420" s="256" t="s">
        <v>619</v>
      </c>
      <c r="B1420" s="124"/>
      <c r="C1420" s="125" t="s">
        <v>713</v>
      </c>
      <c r="D1420" s="119">
        <v>43168</v>
      </c>
      <c r="E1420" s="120" t="s">
        <v>4224</v>
      </c>
      <c r="F1420" s="120" t="s">
        <v>6</v>
      </c>
      <c r="G1420" s="120">
        <v>950084</v>
      </c>
      <c r="H1420" s="124"/>
      <c r="I1420" s="128" t="s">
        <v>3419</v>
      </c>
      <c r="J1420" s="124"/>
      <c r="K1420" s="124"/>
      <c r="L1420" s="124"/>
      <c r="M1420" s="124"/>
      <c r="N1420" s="207">
        <v>0</v>
      </c>
      <c r="O1420" s="207">
        <v>5322.03</v>
      </c>
      <c r="P1420" s="124" t="s">
        <v>1312</v>
      </c>
    </row>
    <row r="1421" spans="1:16" ht="51" hidden="1">
      <c r="A1421" s="256" t="s">
        <v>619</v>
      </c>
      <c r="B1421" s="124"/>
      <c r="C1421" s="125" t="s">
        <v>713</v>
      </c>
      <c r="D1421" s="119">
        <v>43168</v>
      </c>
      <c r="E1421" s="120" t="s">
        <v>4225</v>
      </c>
      <c r="F1421" s="120" t="s">
        <v>6</v>
      </c>
      <c r="G1421" s="120">
        <v>950085</v>
      </c>
      <c r="H1421" s="124"/>
      <c r="I1421" s="128" t="s">
        <v>4226</v>
      </c>
      <c r="J1421" s="124"/>
      <c r="K1421" s="124"/>
      <c r="L1421" s="124"/>
      <c r="M1421" s="124"/>
      <c r="N1421" s="207">
        <v>0</v>
      </c>
      <c r="O1421" s="207">
        <v>10527.29</v>
      </c>
      <c r="P1421" s="124" t="s">
        <v>1312</v>
      </c>
    </row>
    <row r="1422" spans="1:16" ht="102" hidden="1">
      <c r="A1422" s="256" t="s">
        <v>619</v>
      </c>
      <c r="B1422" s="124"/>
      <c r="C1422" s="125" t="s">
        <v>713</v>
      </c>
      <c r="D1422" s="119">
        <v>43168</v>
      </c>
      <c r="E1422" s="120" t="s">
        <v>4227</v>
      </c>
      <c r="F1422" s="120" t="s">
        <v>6</v>
      </c>
      <c r="G1422" s="120">
        <v>915503</v>
      </c>
      <c r="H1422" s="124"/>
      <c r="I1422" s="128" t="s">
        <v>4228</v>
      </c>
      <c r="J1422" s="124"/>
      <c r="K1422" s="124"/>
      <c r="L1422" s="124"/>
      <c r="M1422" s="124"/>
      <c r="N1422" s="207">
        <v>0</v>
      </c>
      <c r="O1422" s="207">
        <v>6639.65</v>
      </c>
      <c r="P1422" s="124" t="s">
        <v>1312</v>
      </c>
    </row>
    <row r="1423" spans="1:16" ht="102" hidden="1">
      <c r="A1423" s="256" t="s">
        <v>619</v>
      </c>
      <c r="B1423" s="124"/>
      <c r="C1423" s="125" t="s">
        <v>713</v>
      </c>
      <c r="D1423" s="119">
        <v>43168</v>
      </c>
      <c r="E1423" s="120" t="s">
        <v>4229</v>
      </c>
      <c r="F1423" s="120" t="s">
        <v>6</v>
      </c>
      <c r="G1423" s="120">
        <v>915503</v>
      </c>
      <c r="H1423" s="124"/>
      <c r="I1423" s="128" t="s">
        <v>4230</v>
      </c>
      <c r="J1423" s="124"/>
      <c r="K1423" s="124"/>
      <c r="L1423" s="124"/>
      <c r="M1423" s="124"/>
      <c r="N1423" s="207">
        <v>0</v>
      </c>
      <c r="O1423" s="207">
        <v>3317.63</v>
      </c>
      <c r="P1423" s="124" t="s">
        <v>1312</v>
      </c>
    </row>
    <row r="1424" spans="1:16" ht="76.5" hidden="1">
      <c r="A1424" s="256">
        <v>20</v>
      </c>
      <c r="B1424" s="124"/>
      <c r="C1424" s="125" t="s">
        <v>693</v>
      </c>
      <c r="D1424" s="119">
        <v>43168</v>
      </c>
      <c r="E1424" s="120" t="s">
        <v>4232</v>
      </c>
      <c r="F1424" s="120" t="s">
        <v>15</v>
      </c>
      <c r="G1424" s="120">
        <v>4492</v>
      </c>
      <c r="H1424" s="124"/>
      <c r="I1424" s="128" t="s">
        <v>4233</v>
      </c>
      <c r="J1424" s="124"/>
      <c r="K1424" s="124"/>
      <c r="L1424" s="124"/>
      <c r="M1424" s="124"/>
      <c r="N1424" s="207">
        <v>797.05</v>
      </c>
      <c r="O1424" s="207">
        <v>0</v>
      </c>
      <c r="P1424" s="124" t="s">
        <v>1312</v>
      </c>
    </row>
    <row r="1425" spans="1:16" ht="63.75">
      <c r="A1425" s="256">
        <v>86</v>
      </c>
      <c r="B1425" s="124"/>
      <c r="C1425" s="125" t="s">
        <v>710</v>
      </c>
      <c r="D1425" s="119">
        <v>43171</v>
      </c>
      <c r="E1425" s="120" t="s">
        <v>3884</v>
      </c>
      <c r="F1425" s="120" t="s">
        <v>3</v>
      </c>
      <c r="G1425" s="120">
        <v>1604090</v>
      </c>
      <c r="H1425" s="124"/>
      <c r="I1425" s="128" t="s">
        <v>3885</v>
      </c>
      <c r="J1425" s="124"/>
      <c r="K1425" s="124"/>
      <c r="L1425" s="124"/>
      <c r="M1425" s="124"/>
      <c r="N1425" s="207">
        <v>0</v>
      </c>
      <c r="O1425" s="207">
        <v>1195971.05</v>
      </c>
      <c r="P1425" s="124" t="s">
        <v>1312</v>
      </c>
    </row>
    <row r="1426" spans="1:16" ht="63.75">
      <c r="A1426" s="256">
        <v>86</v>
      </c>
      <c r="B1426" s="124"/>
      <c r="C1426" s="125" t="s">
        <v>710</v>
      </c>
      <c r="D1426" s="119">
        <v>43171</v>
      </c>
      <c r="E1426" s="120" t="s">
        <v>3886</v>
      </c>
      <c r="F1426" s="120" t="s">
        <v>3</v>
      </c>
      <c r="G1426" s="120">
        <v>1604094</v>
      </c>
      <c r="H1426" s="124"/>
      <c r="I1426" s="128" t="s">
        <v>3887</v>
      </c>
      <c r="J1426" s="124"/>
      <c r="K1426" s="124"/>
      <c r="L1426" s="124"/>
      <c r="M1426" s="124"/>
      <c r="N1426" s="207">
        <v>0</v>
      </c>
      <c r="O1426" s="207">
        <v>33599.25</v>
      </c>
      <c r="P1426" s="124" t="s">
        <v>1312</v>
      </c>
    </row>
    <row r="1427" spans="1:16" ht="51">
      <c r="A1427" s="256">
        <v>287</v>
      </c>
      <c r="B1427" s="124"/>
      <c r="C1427" s="125" t="s">
        <v>790</v>
      </c>
      <c r="D1427" s="119">
        <v>43171</v>
      </c>
      <c r="E1427" s="120" t="s">
        <v>3888</v>
      </c>
      <c r="F1427" s="120" t="s">
        <v>3</v>
      </c>
      <c r="G1427" s="120">
        <v>1604112</v>
      </c>
      <c r="H1427" s="124"/>
      <c r="I1427" s="128" t="s">
        <v>3889</v>
      </c>
      <c r="J1427" s="124"/>
      <c r="K1427" s="124"/>
      <c r="L1427" s="124"/>
      <c r="M1427" s="124"/>
      <c r="N1427" s="207">
        <v>0</v>
      </c>
      <c r="O1427" s="207">
        <v>6599.72</v>
      </c>
      <c r="P1427" s="124" t="s">
        <v>1312</v>
      </c>
    </row>
    <row r="1428" spans="1:16" ht="51">
      <c r="A1428" s="256" t="s">
        <v>619</v>
      </c>
      <c r="B1428" s="124"/>
      <c r="C1428" s="125" t="s">
        <v>713</v>
      </c>
      <c r="D1428" s="119">
        <v>43171</v>
      </c>
      <c r="E1428" s="120" t="s">
        <v>3890</v>
      </c>
      <c r="F1428" s="120" t="s">
        <v>3</v>
      </c>
      <c r="G1428" s="120">
        <v>1604028</v>
      </c>
      <c r="H1428" s="124"/>
      <c r="I1428" s="128" t="s">
        <v>1367</v>
      </c>
      <c r="J1428" s="124"/>
      <c r="K1428" s="124"/>
      <c r="L1428" s="124"/>
      <c r="M1428" s="124"/>
      <c r="N1428" s="207">
        <v>0</v>
      </c>
      <c r="O1428" s="207">
        <v>1016</v>
      </c>
      <c r="P1428" s="124" t="s">
        <v>1312</v>
      </c>
    </row>
    <row r="1429" spans="1:16" ht="51">
      <c r="A1429" s="256">
        <v>70</v>
      </c>
      <c r="B1429" s="124"/>
      <c r="C1429" s="125" t="s">
        <v>705</v>
      </c>
      <c r="D1429" s="119">
        <v>43171</v>
      </c>
      <c r="E1429" s="120" t="s">
        <v>3891</v>
      </c>
      <c r="F1429" s="120" t="s">
        <v>3</v>
      </c>
      <c r="G1429" s="120">
        <v>1604035</v>
      </c>
      <c r="H1429" s="124"/>
      <c r="I1429" s="128" t="s">
        <v>3892</v>
      </c>
      <c r="J1429" s="124"/>
      <c r="K1429" s="124"/>
      <c r="L1429" s="124"/>
      <c r="M1429" s="124"/>
      <c r="N1429" s="207">
        <v>0</v>
      </c>
      <c r="O1429" s="207">
        <v>275</v>
      </c>
      <c r="P1429" s="124" t="s">
        <v>1312</v>
      </c>
    </row>
    <row r="1430" spans="1:16" ht="51">
      <c r="A1430" s="256" t="s">
        <v>619</v>
      </c>
      <c r="B1430" s="124"/>
      <c r="C1430" s="125" t="s">
        <v>713</v>
      </c>
      <c r="D1430" s="119">
        <v>43171</v>
      </c>
      <c r="E1430" s="120" t="s">
        <v>3893</v>
      </c>
      <c r="F1430" s="120" t="s">
        <v>3</v>
      </c>
      <c r="G1430" s="120">
        <v>1604084</v>
      </c>
      <c r="H1430" s="124"/>
      <c r="I1430" s="128" t="s">
        <v>3894</v>
      </c>
      <c r="J1430" s="124"/>
      <c r="K1430" s="124"/>
      <c r="L1430" s="124"/>
      <c r="M1430" s="124"/>
      <c r="N1430" s="207">
        <v>0</v>
      </c>
      <c r="O1430" s="207">
        <v>6767.58</v>
      </c>
      <c r="P1430" s="124" t="s">
        <v>1312</v>
      </c>
    </row>
    <row r="1431" spans="1:16" ht="51">
      <c r="A1431" s="256" t="s">
        <v>619</v>
      </c>
      <c r="B1431" s="124"/>
      <c r="C1431" s="125" t="s">
        <v>713</v>
      </c>
      <c r="D1431" s="119">
        <v>43171</v>
      </c>
      <c r="E1431" s="120" t="s">
        <v>3895</v>
      </c>
      <c r="F1431" s="120" t="s">
        <v>3</v>
      </c>
      <c r="G1431" s="120">
        <v>1604113</v>
      </c>
      <c r="H1431" s="124"/>
      <c r="I1431" s="128" t="s">
        <v>3896</v>
      </c>
      <c r="J1431" s="124"/>
      <c r="K1431" s="124"/>
      <c r="L1431" s="124"/>
      <c r="M1431" s="124"/>
      <c r="N1431" s="207">
        <v>0</v>
      </c>
      <c r="O1431" s="207">
        <v>678.59</v>
      </c>
      <c r="P1431" s="124" t="s">
        <v>1312</v>
      </c>
    </row>
    <row r="1432" spans="1:16" ht="51">
      <c r="A1432" s="256">
        <v>378</v>
      </c>
      <c r="B1432" s="124"/>
      <c r="C1432" s="125" t="s">
        <v>1274</v>
      </c>
      <c r="D1432" s="119">
        <v>43171</v>
      </c>
      <c r="E1432" s="120" t="s">
        <v>3897</v>
      </c>
      <c r="F1432" s="120" t="s">
        <v>3</v>
      </c>
      <c r="G1432" s="120">
        <v>1604188</v>
      </c>
      <c r="H1432" s="124"/>
      <c r="I1432" s="128" t="s">
        <v>3898</v>
      </c>
      <c r="J1432" s="124"/>
      <c r="K1432" s="124"/>
      <c r="L1432" s="124"/>
      <c r="M1432" s="124"/>
      <c r="N1432" s="207">
        <v>0</v>
      </c>
      <c r="O1432" s="207">
        <v>846.23</v>
      </c>
      <c r="P1432" s="124" t="s">
        <v>1312</v>
      </c>
    </row>
    <row r="1433" spans="1:16" ht="51">
      <c r="A1433" s="256" t="s">
        <v>619</v>
      </c>
      <c r="B1433" s="124"/>
      <c r="C1433" s="125" t="s">
        <v>713</v>
      </c>
      <c r="D1433" s="119">
        <v>43171</v>
      </c>
      <c r="E1433" s="120" t="s">
        <v>3899</v>
      </c>
      <c r="F1433" s="120" t="s">
        <v>3</v>
      </c>
      <c r="G1433" s="120">
        <v>1604194</v>
      </c>
      <c r="H1433" s="124"/>
      <c r="I1433" s="128" t="s">
        <v>3900</v>
      </c>
      <c r="J1433" s="124"/>
      <c r="K1433" s="124"/>
      <c r="L1433" s="124"/>
      <c r="M1433" s="124"/>
      <c r="N1433" s="207">
        <v>0</v>
      </c>
      <c r="O1433" s="207">
        <v>3487.66</v>
      </c>
      <c r="P1433" s="124" t="s">
        <v>1312</v>
      </c>
    </row>
    <row r="1434" spans="1:16" ht="51">
      <c r="A1434" s="256" t="s">
        <v>619</v>
      </c>
      <c r="B1434" s="124"/>
      <c r="C1434" s="125" t="s">
        <v>713</v>
      </c>
      <c r="D1434" s="119">
        <v>43171</v>
      </c>
      <c r="E1434" s="120" t="s">
        <v>3901</v>
      </c>
      <c r="F1434" s="120" t="s">
        <v>3</v>
      </c>
      <c r="G1434" s="120">
        <v>1604234</v>
      </c>
      <c r="H1434" s="124"/>
      <c r="I1434" s="128" t="s">
        <v>3902</v>
      </c>
      <c r="J1434" s="124"/>
      <c r="K1434" s="124"/>
      <c r="L1434" s="124"/>
      <c r="M1434" s="124"/>
      <c r="N1434" s="207">
        <v>0</v>
      </c>
      <c r="O1434" s="207">
        <v>647.59</v>
      </c>
      <c r="P1434" s="124" t="s">
        <v>1312</v>
      </c>
    </row>
    <row r="1435" spans="1:16" ht="51">
      <c r="A1435" s="256" t="s">
        <v>619</v>
      </c>
      <c r="B1435" s="124"/>
      <c r="C1435" s="125" t="s">
        <v>713</v>
      </c>
      <c r="D1435" s="119">
        <v>43171</v>
      </c>
      <c r="E1435" s="120" t="s">
        <v>3903</v>
      </c>
      <c r="F1435" s="120" t="s">
        <v>3</v>
      </c>
      <c r="G1435" s="120">
        <v>1604242</v>
      </c>
      <c r="H1435" s="124"/>
      <c r="I1435" s="128" t="s">
        <v>3904</v>
      </c>
      <c r="J1435" s="124"/>
      <c r="K1435" s="124"/>
      <c r="L1435" s="124"/>
      <c r="M1435" s="124"/>
      <c r="N1435" s="207">
        <v>0</v>
      </c>
      <c r="O1435" s="207">
        <v>504.51</v>
      </c>
      <c r="P1435" s="124" t="s">
        <v>1312</v>
      </c>
    </row>
    <row r="1436" spans="1:16" ht="51">
      <c r="A1436" s="256">
        <v>593</v>
      </c>
      <c r="B1436" s="124"/>
      <c r="C1436" s="125" t="s">
        <v>863</v>
      </c>
      <c r="D1436" s="119">
        <v>43171</v>
      </c>
      <c r="E1436" s="120" t="s">
        <v>3906</v>
      </c>
      <c r="F1436" s="120" t="s">
        <v>3</v>
      </c>
      <c r="G1436" s="120">
        <v>1604291</v>
      </c>
      <c r="H1436" s="124"/>
      <c r="I1436" s="128" t="s">
        <v>3907</v>
      </c>
      <c r="J1436" s="124"/>
      <c r="K1436" s="124"/>
      <c r="L1436" s="124"/>
      <c r="M1436" s="124"/>
      <c r="N1436" s="207">
        <v>0</v>
      </c>
      <c r="O1436" s="207">
        <v>0.73</v>
      </c>
      <c r="P1436" s="124" t="s">
        <v>1312</v>
      </c>
    </row>
    <row r="1437" spans="1:16" ht="51">
      <c r="A1437" s="256" t="s">
        <v>619</v>
      </c>
      <c r="B1437" s="124"/>
      <c r="C1437" s="125" t="s">
        <v>713</v>
      </c>
      <c r="D1437" s="119">
        <v>43171</v>
      </c>
      <c r="E1437" s="120" t="s">
        <v>3908</v>
      </c>
      <c r="F1437" s="120" t="s">
        <v>3</v>
      </c>
      <c r="G1437" s="120">
        <v>1604296</v>
      </c>
      <c r="H1437" s="124"/>
      <c r="I1437" s="128" t="s">
        <v>3909</v>
      </c>
      <c r="J1437" s="124"/>
      <c r="K1437" s="124"/>
      <c r="L1437" s="124"/>
      <c r="M1437" s="124"/>
      <c r="N1437" s="207">
        <v>0</v>
      </c>
      <c r="O1437" s="207">
        <v>474</v>
      </c>
      <c r="P1437" s="124" t="s">
        <v>1312</v>
      </c>
    </row>
    <row r="1438" spans="1:16" ht="51">
      <c r="A1438" s="256" t="s">
        <v>619</v>
      </c>
      <c r="B1438" s="124"/>
      <c r="C1438" s="125" t="s">
        <v>713</v>
      </c>
      <c r="D1438" s="119">
        <v>43171</v>
      </c>
      <c r="E1438" s="120" t="s">
        <v>3910</v>
      </c>
      <c r="F1438" s="120" t="s">
        <v>3</v>
      </c>
      <c r="G1438" s="120">
        <v>1604301</v>
      </c>
      <c r="H1438" s="124"/>
      <c r="I1438" s="128" t="s">
        <v>3911</v>
      </c>
      <c r="J1438" s="124"/>
      <c r="K1438" s="124"/>
      <c r="L1438" s="124"/>
      <c r="M1438" s="124"/>
      <c r="N1438" s="207">
        <v>0</v>
      </c>
      <c r="O1438" s="207">
        <v>5144</v>
      </c>
      <c r="P1438" s="124" t="s">
        <v>1312</v>
      </c>
    </row>
    <row r="1439" spans="1:16" ht="63.75" hidden="1">
      <c r="A1439" s="256" t="s">
        <v>619</v>
      </c>
      <c r="B1439" s="124"/>
      <c r="C1439" s="125" t="s">
        <v>713</v>
      </c>
      <c r="D1439" s="119">
        <v>43171</v>
      </c>
      <c r="E1439" s="120" t="s">
        <v>4234</v>
      </c>
      <c r="F1439" s="120" t="s">
        <v>6</v>
      </c>
      <c r="G1439" s="120">
        <v>684093</v>
      </c>
      <c r="H1439" s="124"/>
      <c r="I1439" s="128" t="s">
        <v>4235</v>
      </c>
      <c r="J1439" s="124"/>
      <c r="K1439" s="124"/>
      <c r="L1439" s="124"/>
      <c r="M1439" s="124"/>
      <c r="N1439" s="207">
        <v>0</v>
      </c>
      <c r="O1439" s="207">
        <v>12102.41</v>
      </c>
      <c r="P1439" s="124" t="s">
        <v>1312</v>
      </c>
    </row>
    <row r="1440" spans="1:16" ht="51" hidden="1">
      <c r="A1440" s="256">
        <v>290</v>
      </c>
      <c r="B1440" s="124"/>
      <c r="C1440" s="125" t="s">
        <v>793</v>
      </c>
      <c r="D1440" s="119">
        <v>43171</v>
      </c>
      <c r="E1440" s="120" t="s">
        <v>4236</v>
      </c>
      <c r="F1440" s="120" t="s">
        <v>1313</v>
      </c>
      <c r="G1440" s="120">
        <v>16925510</v>
      </c>
      <c r="H1440" s="124"/>
      <c r="I1440" s="128" t="s">
        <v>4237</v>
      </c>
      <c r="J1440" s="124"/>
      <c r="K1440" s="124"/>
      <c r="L1440" s="124"/>
      <c r="M1440" s="124"/>
      <c r="N1440" s="207">
        <v>738737.68</v>
      </c>
      <c r="O1440" s="207">
        <v>0</v>
      </c>
      <c r="P1440" s="124" t="s">
        <v>1312</v>
      </c>
    </row>
    <row r="1441" spans="1:16" ht="63.75" hidden="1">
      <c r="A1441" s="256">
        <v>513</v>
      </c>
      <c r="B1441" s="124"/>
      <c r="C1441" s="125" t="s">
        <v>201</v>
      </c>
      <c r="D1441" s="119">
        <v>43171</v>
      </c>
      <c r="E1441" s="120" t="s">
        <v>4238</v>
      </c>
      <c r="F1441" s="120" t="s">
        <v>11</v>
      </c>
      <c r="G1441" s="120">
        <v>915649</v>
      </c>
      <c r="H1441" s="124"/>
      <c r="I1441" s="128" t="s">
        <v>4239</v>
      </c>
      <c r="J1441" s="124"/>
      <c r="K1441" s="124"/>
      <c r="L1441" s="124"/>
      <c r="M1441" s="124"/>
      <c r="N1441" s="207">
        <v>1019.11</v>
      </c>
      <c r="O1441" s="207">
        <v>0</v>
      </c>
      <c r="P1441" s="124" t="s">
        <v>1312</v>
      </c>
    </row>
    <row r="1442" spans="1:16" ht="51">
      <c r="A1442" s="256" t="s">
        <v>626</v>
      </c>
      <c r="B1442" s="124"/>
      <c r="C1442" s="125" t="s">
        <v>1234</v>
      </c>
      <c r="D1442" s="119">
        <v>43172</v>
      </c>
      <c r="E1442" s="120" t="s">
        <v>3912</v>
      </c>
      <c r="F1442" s="120" t="s">
        <v>3</v>
      </c>
      <c r="G1442" s="120">
        <v>1604638</v>
      </c>
      <c r="H1442" s="124"/>
      <c r="I1442" s="128" t="s">
        <v>3913</v>
      </c>
      <c r="J1442" s="124"/>
      <c r="K1442" s="124"/>
      <c r="L1442" s="124"/>
      <c r="M1442" s="124"/>
      <c r="N1442" s="207">
        <v>0</v>
      </c>
      <c r="O1442" s="207">
        <v>351680.18</v>
      </c>
      <c r="P1442" s="124" t="s">
        <v>1312</v>
      </c>
    </row>
    <row r="1443" spans="1:16" ht="63.75">
      <c r="A1443" s="256">
        <v>35</v>
      </c>
      <c r="B1443" s="124"/>
      <c r="C1443" s="125" t="s">
        <v>696</v>
      </c>
      <c r="D1443" s="119">
        <v>43172</v>
      </c>
      <c r="E1443" s="120" t="s">
        <v>3914</v>
      </c>
      <c r="F1443" s="120" t="s">
        <v>3</v>
      </c>
      <c r="G1443" s="120">
        <v>1604639</v>
      </c>
      <c r="H1443" s="124"/>
      <c r="I1443" s="128" t="s">
        <v>3915</v>
      </c>
      <c r="J1443" s="124"/>
      <c r="K1443" s="124"/>
      <c r="L1443" s="124"/>
      <c r="M1443" s="124"/>
      <c r="N1443" s="207">
        <v>0</v>
      </c>
      <c r="O1443" s="207">
        <v>6665.35</v>
      </c>
      <c r="P1443" s="124" t="s">
        <v>1312</v>
      </c>
    </row>
    <row r="1444" spans="1:16" ht="51">
      <c r="A1444" s="256" t="s">
        <v>626</v>
      </c>
      <c r="B1444" s="124"/>
      <c r="C1444" s="125" t="s">
        <v>1234</v>
      </c>
      <c r="D1444" s="119">
        <v>43172</v>
      </c>
      <c r="E1444" s="120" t="s">
        <v>3916</v>
      </c>
      <c r="F1444" s="120" t="s">
        <v>3</v>
      </c>
      <c r="G1444" s="120">
        <v>1604641</v>
      </c>
      <c r="H1444" s="124"/>
      <c r="I1444" s="128" t="s">
        <v>3917</v>
      </c>
      <c r="J1444" s="124"/>
      <c r="K1444" s="124"/>
      <c r="L1444" s="124"/>
      <c r="M1444" s="124"/>
      <c r="N1444" s="207">
        <v>0</v>
      </c>
      <c r="O1444" s="207">
        <v>659.04</v>
      </c>
      <c r="P1444" s="124" t="s">
        <v>1312</v>
      </c>
    </row>
    <row r="1445" spans="1:16" ht="63.75">
      <c r="A1445" s="256" t="s">
        <v>619</v>
      </c>
      <c r="B1445" s="124"/>
      <c r="C1445" s="125" t="s">
        <v>713</v>
      </c>
      <c r="D1445" s="119">
        <v>43172</v>
      </c>
      <c r="E1445" s="120" t="s">
        <v>3918</v>
      </c>
      <c r="F1445" s="120" t="s">
        <v>3</v>
      </c>
      <c r="G1445" s="120">
        <v>1604643</v>
      </c>
      <c r="H1445" s="124"/>
      <c r="I1445" s="128" t="s">
        <v>3919</v>
      </c>
      <c r="J1445" s="124"/>
      <c r="K1445" s="124"/>
      <c r="L1445" s="124"/>
      <c r="M1445" s="124"/>
      <c r="N1445" s="207">
        <v>0</v>
      </c>
      <c r="O1445" s="207">
        <v>407.82</v>
      </c>
      <c r="P1445" s="124" t="s">
        <v>1312</v>
      </c>
    </row>
    <row r="1446" spans="1:16" ht="63.75">
      <c r="A1446" s="256" t="s">
        <v>619</v>
      </c>
      <c r="B1446" s="124"/>
      <c r="C1446" s="125" t="s">
        <v>713</v>
      </c>
      <c r="D1446" s="119">
        <v>43172</v>
      </c>
      <c r="E1446" s="120" t="s">
        <v>3920</v>
      </c>
      <c r="F1446" s="120" t="s">
        <v>3</v>
      </c>
      <c r="G1446" s="120">
        <v>1604672</v>
      </c>
      <c r="H1446" s="124"/>
      <c r="I1446" s="128" t="s">
        <v>3921</v>
      </c>
      <c r="J1446" s="124"/>
      <c r="K1446" s="124"/>
      <c r="L1446" s="124"/>
      <c r="M1446" s="124"/>
      <c r="N1446" s="207">
        <v>0</v>
      </c>
      <c r="O1446" s="207">
        <v>13843.65</v>
      </c>
      <c r="P1446" s="124" t="s">
        <v>1312</v>
      </c>
    </row>
    <row r="1447" spans="1:16" ht="51">
      <c r="A1447" s="256" t="s">
        <v>619</v>
      </c>
      <c r="B1447" s="124"/>
      <c r="C1447" s="125" t="s">
        <v>713</v>
      </c>
      <c r="D1447" s="119">
        <v>43172</v>
      </c>
      <c r="E1447" s="120" t="s">
        <v>3922</v>
      </c>
      <c r="F1447" s="120" t="s">
        <v>3</v>
      </c>
      <c r="G1447" s="120">
        <v>1604572</v>
      </c>
      <c r="H1447" s="124"/>
      <c r="I1447" s="128" t="s">
        <v>3923</v>
      </c>
      <c r="J1447" s="124"/>
      <c r="K1447" s="124"/>
      <c r="L1447" s="124"/>
      <c r="M1447" s="124"/>
      <c r="N1447" s="207">
        <v>0</v>
      </c>
      <c r="O1447" s="207">
        <v>3611.89</v>
      </c>
      <c r="P1447" s="124" t="s">
        <v>1312</v>
      </c>
    </row>
    <row r="1448" spans="1:16" ht="51">
      <c r="A1448" s="256" t="s">
        <v>619</v>
      </c>
      <c r="B1448" s="124"/>
      <c r="C1448" s="125" t="s">
        <v>713</v>
      </c>
      <c r="D1448" s="119">
        <v>43172</v>
      </c>
      <c r="E1448" s="120" t="s">
        <v>3924</v>
      </c>
      <c r="F1448" s="120" t="s">
        <v>3</v>
      </c>
      <c r="G1448" s="120">
        <v>1604579</v>
      </c>
      <c r="H1448" s="124"/>
      <c r="I1448" s="128" t="s">
        <v>3925</v>
      </c>
      <c r="J1448" s="124"/>
      <c r="K1448" s="124"/>
      <c r="L1448" s="124"/>
      <c r="M1448" s="124"/>
      <c r="N1448" s="207">
        <v>0</v>
      </c>
      <c r="O1448" s="207">
        <v>50</v>
      </c>
      <c r="P1448" s="124" t="s">
        <v>1312</v>
      </c>
    </row>
    <row r="1449" spans="1:16" ht="51">
      <c r="A1449" s="256" t="s">
        <v>619</v>
      </c>
      <c r="B1449" s="124"/>
      <c r="C1449" s="125" t="s">
        <v>713</v>
      </c>
      <c r="D1449" s="119">
        <v>43172</v>
      </c>
      <c r="E1449" s="120" t="s">
        <v>3926</v>
      </c>
      <c r="F1449" s="120" t="s">
        <v>3</v>
      </c>
      <c r="G1449" s="120">
        <v>1604590</v>
      </c>
      <c r="H1449" s="124"/>
      <c r="I1449" s="128" t="s">
        <v>3927</v>
      </c>
      <c r="J1449" s="124"/>
      <c r="K1449" s="124"/>
      <c r="L1449" s="124"/>
      <c r="M1449" s="124"/>
      <c r="N1449" s="207">
        <v>0</v>
      </c>
      <c r="O1449" s="207">
        <v>1641.32</v>
      </c>
      <c r="P1449" s="124" t="s">
        <v>1312</v>
      </c>
    </row>
    <row r="1450" spans="1:16" ht="51">
      <c r="A1450" s="256" t="s">
        <v>619</v>
      </c>
      <c r="B1450" s="124"/>
      <c r="C1450" s="125" t="s">
        <v>713</v>
      </c>
      <c r="D1450" s="119">
        <v>43172</v>
      </c>
      <c r="E1450" s="120" t="s">
        <v>3928</v>
      </c>
      <c r="F1450" s="120" t="s">
        <v>3</v>
      </c>
      <c r="G1450" s="120">
        <v>1604609</v>
      </c>
      <c r="H1450" s="124"/>
      <c r="I1450" s="128" t="s">
        <v>3929</v>
      </c>
      <c r="J1450" s="124"/>
      <c r="K1450" s="124"/>
      <c r="L1450" s="124"/>
      <c r="M1450" s="124"/>
      <c r="N1450" s="207">
        <v>0</v>
      </c>
      <c r="O1450" s="207">
        <v>1123.5</v>
      </c>
      <c r="P1450" s="124" t="s">
        <v>1312</v>
      </c>
    </row>
    <row r="1451" spans="1:16" ht="51">
      <c r="A1451" s="256" t="s">
        <v>619</v>
      </c>
      <c r="B1451" s="124"/>
      <c r="C1451" s="125" t="s">
        <v>713</v>
      </c>
      <c r="D1451" s="119">
        <v>43172</v>
      </c>
      <c r="E1451" s="120" t="s">
        <v>3930</v>
      </c>
      <c r="F1451" s="120" t="s">
        <v>3</v>
      </c>
      <c r="G1451" s="120">
        <v>1604616</v>
      </c>
      <c r="H1451" s="124"/>
      <c r="I1451" s="128" t="s">
        <v>3931</v>
      </c>
      <c r="J1451" s="124"/>
      <c r="K1451" s="124"/>
      <c r="L1451" s="124"/>
      <c r="M1451" s="124"/>
      <c r="N1451" s="207">
        <v>0</v>
      </c>
      <c r="O1451" s="207">
        <v>10558.7</v>
      </c>
      <c r="P1451" s="124" t="s">
        <v>1312</v>
      </c>
    </row>
    <row r="1452" spans="1:16" ht="51">
      <c r="A1452" s="256" t="s">
        <v>619</v>
      </c>
      <c r="B1452" s="124"/>
      <c r="C1452" s="125" t="s">
        <v>713</v>
      </c>
      <c r="D1452" s="119">
        <v>43172</v>
      </c>
      <c r="E1452" s="120" t="s">
        <v>3932</v>
      </c>
      <c r="F1452" s="120" t="s">
        <v>3</v>
      </c>
      <c r="G1452" s="120">
        <v>1604623</v>
      </c>
      <c r="H1452" s="124"/>
      <c r="I1452" s="128" t="s">
        <v>3933</v>
      </c>
      <c r="J1452" s="124"/>
      <c r="K1452" s="124"/>
      <c r="L1452" s="124"/>
      <c r="M1452" s="124"/>
      <c r="N1452" s="207">
        <v>0</v>
      </c>
      <c r="O1452" s="207">
        <v>4027</v>
      </c>
      <c r="P1452" s="124" t="s">
        <v>1312</v>
      </c>
    </row>
    <row r="1453" spans="1:16" ht="51">
      <c r="A1453" s="256" t="s">
        <v>619</v>
      </c>
      <c r="B1453" s="124"/>
      <c r="C1453" s="125" t="s">
        <v>713</v>
      </c>
      <c r="D1453" s="119">
        <v>43172</v>
      </c>
      <c r="E1453" s="120" t="s">
        <v>3934</v>
      </c>
      <c r="F1453" s="120" t="s">
        <v>3</v>
      </c>
      <c r="G1453" s="120">
        <v>1604630</v>
      </c>
      <c r="H1453" s="124"/>
      <c r="I1453" s="128" t="s">
        <v>3935</v>
      </c>
      <c r="J1453" s="124"/>
      <c r="K1453" s="124"/>
      <c r="L1453" s="124"/>
      <c r="M1453" s="124"/>
      <c r="N1453" s="207">
        <v>0</v>
      </c>
      <c r="O1453" s="207">
        <v>875.5</v>
      </c>
      <c r="P1453" s="124" t="s">
        <v>1312</v>
      </c>
    </row>
    <row r="1454" spans="1:16" ht="51">
      <c r="A1454" s="256" t="s">
        <v>619</v>
      </c>
      <c r="B1454" s="124"/>
      <c r="C1454" s="125" t="s">
        <v>713</v>
      </c>
      <c r="D1454" s="119">
        <v>43172</v>
      </c>
      <c r="E1454" s="120" t="s">
        <v>3936</v>
      </c>
      <c r="F1454" s="120" t="s">
        <v>3</v>
      </c>
      <c r="G1454" s="120">
        <v>1604654</v>
      </c>
      <c r="H1454" s="124"/>
      <c r="I1454" s="128" t="s">
        <v>3937</v>
      </c>
      <c r="J1454" s="124"/>
      <c r="K1454" s="124"/>
      <c r="L1454" s="124"/>
      <c r="M1454" s="124"/>
      <c r="N1454" s="207">
        <v>0</v>
      </c>
      <c r="O1454" s="207">
        <v>77.5</v>
      </c>
      <c r="P1454" s="124" t="s">
        <v>1312</v>
      </c>
    </row>
    <row r="1455" spans="1:16" ht="51">
      <c r="A1455" s="256" t="s">
        <v>619</v>
      </c>
      <c r="B1455" s="124"/>
      <c r="C1455" s="125" t="s">
        <v>713</v>
      </c>
      <c r="D1455" s="119">
        <v>43172</v>
      </c>
      <c r="E1455" s="120" t="s">
        <v>3938</v>
      </c>
      <c r="F1455" s="120" t="s">
        <v>3</v>
      </c>
      <c r="G1455" s="120">
        <v>1604665</v>
      </c>
      <c r="H1455" s="124"/>
      <c r="I1455" s="128" t="s">
        <v>3939</v>
      </c>
      <c r="J1455" s="124"/>
      <c r="K1455" s="124"/>
      <c r="L1455" s="124"/>
      <c r="M1455" s="124"/>
      <c r="N1455" s="207">
        <v>0</v>
      </c>
      <c r="O1455" s="207">
        <v>9327.9599999999991</v>
      </c>
      <c r="P1455" s="124" t="s">
        <v>1312</v>
      </c>
    </row>
    <row r="1456" spans="1:16" ht="63.75">
      <c r="A1456" s="256">
        <v>249</v>
      </c>
      <c r="B1456" s="124"/>
      <c r="C1456" s="125" t="s">
        <v>775</v>
      </c>
      <c r="D1456" s="119">
        <v>43172</v>
      </c>
      <c r="E1456" s="120" t="s">
        <v>3940</v>
      </c>
      <c r="F1456" s="120" t="s">
        <v>3</v>
      </c>
      <c r="G1456" s="120">
        <v>1604671</v>
      </c>
      <c r="H1456" s="124"/>
      <c r="I1456" s="128" t="s">
        <v>3941</v>
      </c>
      <c r="J1456" s="124"/>
      <c r="K1456" s="124"/>
      <c r="L1456" s="124"/>
      <c r="M1456" s="124"/>
      <c r="N1456" s="207">
        <v>0</v>
      </c>
      <c r="O1456" s="207">
        <v>0.7</v>
      </c>
      <c r="P1456" s="124" t="s">
        <v>1312</v>
      </c>
    </row>
    <row r="1457" spans="1:16" ht="51">
      <c r="A1457" s="256">
        <v>20</v>
      </c>
      <c r="B1457" s="124"/>
      <c r="C1457" s="125" t="s">
        <v>693</v>
      </c>
      <c r="D1457" s="119">
        <v>43172</v>
      </c>
      <c r="E1457" s="120" t="s">
        <v>3942</v>
      </c>
      <c r="F1457" s="120" t="s">
        <v>3</v>
      </c>
      <c r="G1457" s="120">
        <v>1604705</v>
      </c>
      <c r="H1457" s="124"/>
      <c r="I1457" s="128" t="s">
        <v>3943</v>
      </c>
      <c r="J1457" s="124"/>
      <c r="K1457" s="124"/>
      <c r="L1457" s="124"/>
      <c r="M1457" s="124"/>
      <c r="N1457" s="207">
        <v>0</v>
      </c>
      <c r="O1457" s="207">
        <v>860</v>
      </c>
      <c r="P1457" s="124" t="s">
        <v>1312</v>
      </c>
    </row>
    <row r="1458" spans="1:16" ht="51">
      <c r="A1458" s="256" t="s">
        <v>619</v>
      </c>
      <c r="B1458" s="124"/>
      <c r="C1458" s="125" t="s">
        <v>713</v>
      </c>
      <c r="D1458" s="119">
        <v>43172</v>
      </c>
      <c r="E1458" s="120" t="s">
        <v>3944</v>
      </c>
      <c r="F1458" s="120" t="s">
        <v>3</v>
      </c>
      <c r="G1458" s="120">
        <v>1604707</v>
      </c>
      <c r="H1458" s="124"/>
      <c r="I1458" s="128" t="s">
        <v>3945</v>
      </c>
      <c r="J1458" s="124"/>
      <c r="K1458" s="124"/>
      <c r="L1458" s="124"/>
      <c r="M1458" s="124"/>
      <c r="N1458" s="207">
        <v>0</v>
      </c>
      <c r="O1458" s="207">
        <v>252</v>
      </c>
      <c r="P1458" s="124" t="s">
        <v>1312</v>
      </c>
    </row>
    <row r="1459" spans="1:16" ht="51">
      <c r="A1459" s="256" t="s">
        <v>619</v>
      </c>
      <c r="B1459" s="124"/>
      <c r="C1459" s="125" t="s">
        <v>713</v>
      </c>
      <c r="D1459" s="119">
        <v>43172</v>
      </c>
      <c r="E1459" s="120" t="s">
        <v>3946</v>
      </c>
      <c r="F1459" s="120" t="s">
        <v>3</v>
      </c>
      <c r="G1459" s="120">
        <v>1604765</v>
      </c>
      <c r="H1459" s="124"/>
      <c r="I1459" s="128" t="s">
        <v>3947</v>
      </c>
      <c r="J1459" s="124"/>
      <c r="K1459" s="124"/>
      <c r="L1459" s="124"/>
      <c r="M1459" s="124"/>
      <c r="N1459" s="207">
        <v>0</v>
      </c>
      <c r="O1459" s="207">
        <v>0.69000000000000006</v>
      </c>
      <c r="P1459" s="124" t="s">
        <v>3729</v>
      </c>
    </row>
    <row r="1460" spans="1:16" ht="51">
      <c r="A1460" s="256">
        <v>25</v>
      </c>
      <c r="B1460" s="124"/>
      <c r="C1460" s="125" t="s">
        <v>694</v>
      </c>
      <c r="D1460" s="119">
        <v>43172</v>
      </c>
      <c r="E1460" s="120" t="s">
        <v>3948</v>
      </c>
      <c r="F1460" s="120" t="s">
        <v>3</v>
      </c>
      <c r="G1460" s="120">
        <v>1604768</v>
      </c>
      <c r="H1460" s="124"/>
      <c r="I1460" s="128" t="s">
        <v>3949</v>
      </c>
      <c r="J1460" s="124"/>
      <c r="K1460" s="124"/>
      <c r="L1460" s="124"/>
      <c r="M1460" s="124"/>
      <c r="N1460" s="207">
        <v>0</v>
      </c>
      <c r="O1460" s="207">
        <v>200</v>
      </c>
      <c r="P1460" s="124" t="s">
        <v>1312</v>
      </c>
    </row>
    <row r="1461" spans="1:16" ht="63.75" hidden="1">
      <c r="A1461" s="256" t="s">
        <v>619</v>
      </c>
      <c r="B1461" s="124"/>
      <c r="C1461" s="125" t="s">
        <v>713</v>
      </c>
      <c r="D1461" s="119">
        <v>43172</v>
      </c>
      <c r="E1461" s="120" t="s">
        <v>4242</v>
      </c>
      <c r="F1461" s="120" t="s">
        <v>6</v>
      </c>
      <c r="G1461" s="120">
        <v>685626</v>
      </c>
      <c r="H1461" s="124"/>
      <c r="I1461" s="128" t="s">
        <v>4243</v>
      </c>
      <c r="J1461" s="124"/>
      <c r="K1461" s="124"/>
      <c r="L1461" s="124"/>
      <c r="M1461" s="124"/>
      <c r="N1461" s="207">
        <v>0</v>
      </c>
      <c r="O1461" s="207">
        <v>27221.78</v>
      </c>
      <c r="P1461" s="124" t="s">
        <v>1312</v>
      </c>
    </row>
    <row r="1462" spans="1:16" ht="51" hidden="1">
      <c r="A1462" s="256">
        <v>513</v>
      </c>
      <c r="B1462" s="124"/>
      <c r="C1462" s="125" t="s">
        <v>201</v>
      </c>
      <c r="D1462" s="119">
        <v>43172</v>
      </c>
      <c r="E1462" s="120" t="s">
        <v>4244</v>
      </c>
      <c r="F1462" s="120" t="s">
        <v>13</v>
      </c>
      <c r="G1462" s="120">
        <v>10537</v>
      </c>
      <c r="H1462" s="124"/>
      <c r="I1462" s="128" t="s">
        <v>4245</v>
      </c>
      <c r="J1462" s="124"/>
      <c r="K1462" s="124"/>
      <c r="L1462" s="124"/>
      <c r="M1462" s="124"/>
      <c r="N1462" s="207">
        <v>143498.84</v>
      </c>
      <c r="O1462" s="207">
        <v>0</v>
      </c>
      <c r="P1462" s="124" t="s">
        <v>1312</v>
      </c>
    </row>
    <row r="1463" spans="1:16" ht="63.75" hidden="1">
      <c r="A1463" s="256">
        <v>513</v>
      </c>
      <c r="B1463" s="124"/>
      <c r="C1463" s="125" t="s">
        <v>201</v>
      </c>
      <c r="D1463" s="119">
        <v>43172</v>
      </c>
      <c r="E1463" s="120" t="s">
        <v>4246</v>
      </c>
      <c r="F1463" s="120" t="s">
        <v>11</v>
      </c>
      <c r="G1463" s="120">
        <v>10537</v>
      </c>
      <c r="H1463" s="124"/>
      <c r="I1463" s="128" t="s">
        <v>4247</v>
      </c>
      <c r="J1463" s="124"/>
      <c r="K1463" s="124"/>
      <c r="L1463" s="124"/>
      <c r="M1463" s="124"/>
      <c r="N1463" s="207">
        <v>368.99</v>
      </c>
      <c r="O1463" s="207">
        <v>0</v>
      </c>
      <c r="P1463" s="124" t="s">
        <v>1312</v>
      </c>
    </row>
    <row r="1464" spans="1:16" ht="51">
      <c r="A1464" s="256" t="s">
        <v>619</v>
      </c>
      <c r="B1464" s="124"/>
      <c r="C1464" s="125" t="s">
        <v>713</v>
      </c>
      <c r="D1464" s="119">
        <v>43173</v>
      </c>
      <c r="E1464" s="120" t="s">
        <v>3950</v>
      </c>
      <c r="F1464" s="120" t="s">
        <v>3</v>
      </c>
      <c r="G1464" s="120">
        <v>1604999</v>
      </c>
      <c r="H1464" s="124"/>
      <c r="I1464" s="128" t="s">
        <v>3951</v>
      </c>
      <c r="J1464" s="124"/>
      <c r="K1464" s="124"/>
      <c r="L1464" s="124"/>
      <c r="M1464" s="124"/>
      <c r="N1464" s="207">
        <v>0</v>
      </c>
      <c r="O1464" s="207">
        <v>466.46</v>
      </c>
      <c r="P1464" s="124" t="s">
        <v>1312</v>
      </c>
    </row>
    <row r="1465" spans="1:16" ht="51">
      <c r="A1465" s="256" t="s">
        <v>619</v>
      </c>
      <c r="B1465" s="124"/>
      <c r="C1465" s="125" t="s">
        <v>713</v>
      </c>
      <c r="D1465" s="119">
        <v>43173</v>
      </c>
      <c r="E1465" s="120" t="s">
        <v>3952</v>
      </c>
      <c r="F1465" s="120" t="s">
        <v>3</v>
      </c>
      <c r="G1465" s="120">
        <v>1605032</v>
      </c>
      <c r="H1465" s="124"/>
      <c r="I1465" s="128" t="s">
        <v>3953</v>
      </c>
      <c r="J1465" s="124"/>
      <c r="K1465" s="124"/>
      <c r="L1465" s="124"/>
      <c r="M1465" s="124"/>
      <c r="N1465" s="207">
        <v>0</v>
      </c>
      <c r="O1465" s="207">
        <v>6638.39</v>
      </c>
      <c r="P1465" s="124" t="s">
        <v>1312</v>
      </c>
    </row>
    <row r="1466" spans="1:16" ht="51">
      <c r="A1466" s="256">
        <v>902</v>
      </c>
      <c r="B1466" s="124"/>
      <c r="C1466" s="125" t="s">
        <v>880</v>
      </c>
      <c r="D1466" s="119">
        <v>43173</v>
      </c>
      <c r="E1466" s="120" t="s">
        <v>3954</v>
      </c>
      <c r="F1466" s="120" t="s">
        <v>3</v>
      </c>
      <c r="G1466" s="120">
        <v>1605156</v>
      </c>
      <c r="H1466" s="124"/>
      <c r="I1466" s="128" t="s">
        <v>3955</v>
      </c>
      <c r="J1466" s="124"/>
      <c r="K1466" s="124"/>
      <c r="L1466" s="124"/>
      <c r="M1466" s="124"/>
      <c r="N1466" s="207">
        <v>0</v>
      </c>
      <c r="O1466" s="207">
        <v>802.88</v>
      </c>
      <c r="P1466" s="124" t="s">
        <v>1312</v>
      </c>
    </row>
    <row r="1467" spans="1:16" ht="51">
      <c r="A1467" s="256">
        <v>902</v>
      </c>
      <c r="B1467" s="124"/>
      <c r="C1467" s="125" t="s">
        <v>880</v>
      </c>
      <c r="D1467" s="119">
        <v>43173</v>
      </c>
      <c r="E1467" s="120" t="s">
        <v>3956</v>
      </c>
      <c r="F1467" s="120" t="s">
        <v>3</v>
      </c>
      <c r="G1467" s="120">
        <v>1605157</v>
      </c>
      <c r="H1467" s="124"/>
      <c r="I1467" s="128" t="s">
        <v>3957</v>
      </c>
      <c r="J1467" s="124"/>
      <c r="K1467" s="124"/>
      <c r="L1467" s="124"/>
      <c r="M1467" s="124"/>
      <c r="N1467" s="207">
        <v>0</v>
      </c>
      <c r="O1467" s="207">
        <v>1505.4</v>
      </c>
      <c r="P1467" s="124" t="s">
        <v>1312</v>
      </c>
    </row>
    <row r="1468" spans="1:16" ht="51">
      <c r="A1468" s="256">
        <v>902</v>
      </c>
      <c r="B1468" s="124"/>
      <c r="C1468" s="125" t="s">
        <v>880</v>
      </c>
      <c r="D1468" s="119">
        <v>43173</v>
      </c>
      <c r="E1468" s="120" t="s">
        <v>3958</v>
      </c>
      <c r="F1468" s="120" t="s">
        <v>3</v>
      </c>
      <c r="G1468" s="120">
        <v>1605158</v>
      </c>
      <c r="H1468" s="124"/>
      <c r="I1468" s="128" t="s">
        <v>3959</v>
      </c>
      <c r="J1468" s="124"/>
      <c r="K1468" s="124"/>
      <c r="L1468" s="124"/>
      <c r="M1468" s="124"/>
      <c r="N1468" s="207">
        <v>0</v>
      </c>
      <c r="O1468" s="207">
        <v>1505.4</v>
      </c>
      <c r="P1468" s="124" t="s">
        <v>1312</v>
      </c>
    </row>
    <row r="1469" spans="1:16" ht="63.75">
      <c r="A1469" s="256">
        <v>344</v>
      </c>
      <c r="B1469" s="124"/>
      <c r="C1469" s="125" t="s">
        <v>818</v>
      </c>
      <c r="D1469" s="119">
        <v>43173</v>
      </c>
      <c r="E1469" s="120" t="s">
        <v>3960</v>
      </c>
      <c r="F1469" s="120" t="s">
        <v>3</v>
      </c>
      <c r="G1469" s="120">
        <v>1605175</v>
      </c>
      <c r="H1469" s="124"/>
      <c r="I1469" s="128" t="s">
        <v>3961</v>
      </c>
      <c r="J1469" s="124"/>
      <c r="K1469" s="124"/>
      <c r="L1469" s="124"/>
      <c r="M1469" s="124"/>
      <c r="N1469" s="207">
        <v>0</v>
      </c>
      <c r="O1469" s="207">
        <v>10</v>
      </c>
      <c r="P1469" s="124" t="s">
        <v>3729</v>
      </c>
    </row>
    <row r="1470" spans="1:16" ht="38.25">
      <c r="A1470" s="256">
        <v>593</v>
      </c>
      <c r="B1470" s="124"/>
      <c r="C1470" s="125" t="s">
        <v>863</v>
      </c>
      <c r="D1470" s="119">
        <v>43173</v>
      </c>
      <c r="E1470" s="120" t="s">
        <v>3962</v>
      </c>
      <c r="F1470" s="120" t="s">
        <v>3</v>
      </c>
      <c r="G1470" s="120">
        <v>1605239</v>
      </c>
      <c r="H1470" s="124"/>
      <c r="I1470" s="128" t="s">
        <v>3963</v>
      </c>
      <c r="J1470" s="124"/>
      <c r="K1470" s="124"/>
      <c r="L1470" s="124"/>
      <c r="M1470" s="124"/>
      <c r="N1470" s="207">
        <v>0</v>
      </c>
      <c r="O1470" s="207">
        <v>110.88</v>
      </c>
      <c r="P1470" s="124" t="s">
        <v>1312</v>
      </c>
    </row>
    <row r="1471" spans="1:16" ht="63.75" hidden="1">
      <c r="A1471" s="256" t="s">
        <v>619</v>
      </c>
      <c r="B1471" s="124"/>
      <c r="C1471" s="125" t="s">
        <v>713</v>
      </c>
      <c r="D1471" s="119">
        <v>43173</v>
      </c>
      <c r="E1471" s="120" t="s">
        <v>4248</v>
      </c>
      <c r="F1471" s="120" t="s">
        <v>6</v>
      </c>
      <c r="G1471" s="120">
        <v>687125</v>
      </c>
      <c r="H1471" s="124"/>
      <c r="I1471" s="128" t="s">
        <v>4249</v>
      </c>
      <c r="J1471" s="124"/>
      <c r="K1471" s="124"/>
      <c r="L1471" s="124"/>
      <c r="M1471" s="124"/>
      <c r="N1471" s="207">
        <v>0</v>
      </c>
      <c r="O1471" s="207">
        <v>1804.32</v>
      </c>
      <c r="P1471" s="124" t="s">
        <v>1312</v>
      </c>
    </row>
    <row r="1472" spans="1:16" ht="76.5" hidden="1">
      <c r="A1472" s="256">
        <v>20</v>
      </c>
      <c r="B1472" s="124"/>
      <c r="C1472" s="125" t="s">
        <v>693</v>
      </c>
      <c r="D1472" s="119">
        <v>43173</v>
      </c>
      <c r="E1472" s="120" t="s">
        <v>4251</v>
      </c>
      <c r="F1472" s="120" t="s">
        <v>15</v>
      </c>
      <c r="G1472" s="120">
        <v>4523</v>
      </c>
      <c r="H1472" s="124"/>
      <c r="I1472" s="128" t="s">
        <v>4252</v>
      </c>
      <c r="J1472" s="124"/>
      <c r="K1472" s="124"/>
      <c r="L1472" s="124"/>
      <c r="M1472" s="124"/>
      <c r="N1472" s="207">
        <v>1847.8</v>
      </c>
      <c r="O1472" s="207">
        <v>0</v>
      </c>
      <c r="P1472" s="124" t="s">
        <v>1312</v>
      </c>
    </row>
    <row r="1473" spans="1:16" ht="76.5" hidden="1">
      <c r="A1473" s="256">
        <v>20</v>
      </c>
      <c r="B1473" s="124"/>
      <c r="C1473" s="125" t="s">
        <v>693</v>
      </c>
      <c r="D1473" s="119">
        <v>43173</v>
      </c>
      <c r="E1473" s="120" t="s">
        <v>4253</v>
      </c>
      <c r="F1473" s="120" t="s">
        <v>15</v>
      </c>
      <c r="G1473" s="120">
        <v>4522</v>
      </c>
      <c r="H1473" s="124"/>
      <c r="I1473" s="128" t="s">
        <v>4254</v>
      </c>
      <c r="J1473" s="124"/>
      <c r="K1473" s="124"/>
      <c r="L1473" s="124"/>
      <c r="M1473" s="124"/>
      <c r="N1473" s="207">
        <v>1042.1600000000001</v>
      </c>
      <c r="O1473" s="207">
        <v>0</v>
      </c>
      <c r="P1473" s="124" t="s">
        <v>1312</v>
      </c>
    </row>
    <row r="1474" spans="1:16" ht="76.5" hidden="1">
      <c r="A1474" s="256">
        <v>20</v>
      </c>
      <c r="B1474" s="124"/>
      <c r="C1474" s="125" t="s">
        <v>693</v>
      </c>
      <c r="D1474" s="119">
        <v>43173</v>
      </c>
      <c r="E1474" s="120" t="s">
        <v>4255</v>
      </c>
      <c r="F1474" s="120" t="s">
        <v>15</v>
      </c>
      <c r="G1474" s="120">
        <v>4521</v>
      </c>
      <c r="H1474" s="124"/>
      <c r="I1474" s="128" t="s">
        <v>4256</v>
      </c>
      <c r="J1474" s="124"/>
      <c r="K1474" s="124"/>
      <c r="L1474" s="124"/>
      <c r="M1474" s="124"/>
      <c r="N1474" s="207">
        <v>556.41</v>
      </c>
      <c r="O1474" s="207">
        <v>0</v>
      </c>
      <c r="P1474" s="124" t="s">
        <v>1312</v>
      </c>
    </row>
    <row r="1475" spans="1:16" ht="76.5" hidden="1">
      <c r="A1475" s="256">
        <v>20</v>
      </c>
      <c r="B1475" s="124"/>
      <c r="C1475" s="125" t="s">
        <v>693</v>
      </c>
      <c r="D1475" s="119">
        <v>43173</v>
      </c>
      <c r="E1475" s="120" t="s">
        <v>4257</v>
      </c>
      <c r="F1475" s="120" t="s">
        <v>15</v>
      </c>
      <c r="G1475" s="120">
        <v>4524</v>
      </c>
      <c r="H1475" s="124"/>
      <c r="I1475" s="128" t="s">
        <v>4258</v>
      </c>
      <c r="J1475" s="124"/>
      <c r="K1475" s="124"/>
      <c r="L1475" s="124"/>
      <c r="M1475" s="124"/>
      <c r="N1475" s="207">
        <v>513.87</v>
      </c>
      <c r="O1475" s="207">
        <v>0</v>
      </c>
      <c r="P1475" s="124" t="s">
        <v>1312</v>
      </c>
    </row>
    <row r="1476" spans="1:16" ht="51">
      <c r="A1476" s="256" t="s">
        <v>619</v>
      </c>
      <c r="B1476" s="124"/>
      <c r="C1476" s="125" t="s">
        <v>713</v>
      </c>
      <c r="D1476" s="119">
        <v>43174</v>
      </c>
      <c r="E1476" s="120" t="s">
        <v>3964</v>
      </c>
      <c r="F1476" s="120" t="s">
        <v>3</v>
      </c>
      <c r="G1476" s="120">
        <v>1605407</v>
      </c>
      <c r="H1476" s="124"/>
      <c r="I1476" s="128" t="s">
        <v>3965</v>
      </c>
      <c r="J1476" s="124"/>
      <c r="K1476" s="124"/>
      <c r="L1476" s="124"/>
      <c r="M1476" s="124"/>
      <c r="N1476" s="207">
        <v>0</v>
      </c>
      <c r="O1476" s="207">
        <v>5620</v>
      </c>
      <c r="P1476" s="124" t="s">
        <v>1312</v>
      </c>
    </row>
    <row r="1477" spans="1:16" ht="76.5">
      <c r="A1477" s="256">
        <v>512</v>
      </c>
      <c r="B1477" s="124"/>
      <c r="C1477" s="125" t="s">
        <v>840</v>
      </c>
      <c r="D1477" s="119">
        <v>43174</v>
      </c>
      <c r="E1477" s="120" t="s">
        <v>3966</v>
      </c>
      <c r="F1477" s="120" t="s">
        <v>3</v>
      </c>
      <c r="G1477" s="120">
        <v>1605426</v>
      </c>
      <c r="H1477" s="124"/>
      <c r="I1477" s="128" t="s">
        <v>5062</v>
      </c>
      <c r="J1477" s="124"/>
      <c r="K1477" s="124"/>
      <c r="L1477" s="124"/>
      <c r="M1477" s="124"/>
      <c r="N1477" s="207">
        <v>0</v>
      </c>
      <c r="O1477" s="207">
        <v>2365.7800000000002</v>
      </c>
      <c r="P1477" s="124" t="s">
        <v>3729</v>
      </c>
    </row>
    <row r="1478" spans="1:16" ht="76.5">
      <c r="A1478" s="256">
        <v>681</v>
      </c>
      <c r="B1478" s="124"/>
      <c r="C1478" s="125" t="s">
        <v>237</v>
      </c>
      <c r="D1478" s="119">
        <v>43174</v>
      </c>
      <c r="E1478" s="120" t="s">
        <v>3966</v>
      </c>
      <c r="F1478" s="120" t="s">
        <v>3</v>
      </c>
      <c r="G1478" s="120">
        <v>1605426</v>
      </c>
      <c r="H1478" s="124"/>
      <c r="I1478" s="128" t="s">
        <v>5062</v>
      </c>
      <c r="J1478" s="124"/>
      <c r="K1478" s="124"/>
      <c r="L1478" s="124"/>
      <c r="M1478" s="124"/>
      <c r="N1478" s="207">
        <v>0</v>
      </c>
      <c r="O1478" s="207">
        <v>684.5</v>
      </c>
      <c r="P1478" s="124" t="s">
        <v>3729</v>
      </c>
    </row>
    <row r="1479" spans="1:16" ht="76.5">
      <c r="A1479" s="256">
        <v>20</v>
      </c>
      <c r="B1479" s="124"/>
      <c r="C1479" s="125" t="s">
        <v>693</v>
      </c>
      <c r="D1479" s="119">
        <v>43174</v>
      </c>
      <c r="E1479" s="120" t="s">
        <v>3966</v>
      </c>
      <c r="F1479" s="120" t="s">
        <v>3</v>
      </c>
      <c r="G1479" s="120">
        <v>1605426</v>
      </c>
      <c r="H1479" s="124"/>
      <c r="I1479" s="128" t="s">
        <v>5062</v>
      </c>
      <c r="J1479" s="124"/>
      <c r="K1479" s="124"/>
      <c r="L1479" s="124"/>
      <c r="M1479" s="124"/>
      <c r="N1479" s="207">
        <v>0</v>
      </c>
      <c r="O1479" s="207">
        <v>605.76</v>
      </c>
      <c r="P1479" s="124" t="s">
        <v>3729</v>
      </c>
    </row>
    <row r="1480" spans="1:16" ht="76.5">
      <c r="A1480" s="256">
        <v>269</v>
      </c>
      <c r="B1480" s="124"/>
      <c r="C1480" s="125" t="s">
        <v>784</v>
      </c>
      <c r="D1480" s="119">
        <v>43174</v>
      </c>
      <c r="E1480" s="120" t="s">
        <v>3966</v>
      </c>
      <c r="F1480" s="120" t="s">
        <v>3</v>
      </c>
      <c r="G1480" s="120">
        <v>1605426</v>
      </c>
      <c r="H1480" s="124"/>
      <c r="I1480" s="128" t="s">
        <v>5062</v>
      </c>
      <c r="J1480" s="124"/>
      <c r="K1480" s="124"/>
      <c r="L1480" s="124"/>
      <c r="M1480" s="124"/>
      <c r="N1480" s="207">
        <v>0</v>
      </c>
      <c r="O1480" s="207">
        <v>55808.88</v>
      </c>
      <c r="P1480" s="124" t="s">
        <v>3729</v>
      </c>
    </row>
    <row r="1481" spans="1:16" ht="76.5">
      <c r="A1481" s="256">
        <v>269</v>
      </c>
      <c r="B1481" s="124"/>
      <c r="C1481" s="125" t="s">
        <v>784</v>
      </c>
      <c r="D1481" s="119">
        <v>43174</v>
      </c>
      <c r="E1481" s="120" t="s">
        <v>3966</v>
      </c>
      <c r="F1481" s="120" t="s">
        <v>3</v>
      </c>
      <c r="G1481" s="120">
        <v>1605426</v>
      </c>
      <c r="H1481" s="124"/>
      <c r="I1481" s="128" t="s">
        <v>5062</v>
      </c>
      <c r="J1481" s="124"/>
      <c r="K1481" s="124"/>
      <c r="L1481" s="124"/>
      <c r="M1481" s="124"/>
      <c r="N1481" s="207">
        <v>0</v>
      </c>
      <c r="O1481" s="207">
        <v>53215.040000000001</v>
      </c>
      <c r="P1481" s="124" t="s">
        <v>3729</v>
      </c>
    </row>
    <row r="1482" spans="1:16" ht="76.5">
      <c r="A1482" s="256">
        <v>269</v>
      </c>
      <c r="B1482" s="124"/>
      <c r="C1482" s="125" t="s">
        <v>784</v>
      </c>
      <c r="D1482" s="119">
        <v>43174</v>
      </c>
      <c r="E1482" s="120" t="s">
        <v>3966</v>
      </c>
      <c r="F1482" s="120" t="s">
        <v>3</v>
      </c>
      <c r="G1482" s="120">
        <v>1605426</v>
      </c>
      <c r="H1482" s="124"/>
      <c r="I1482" s="128" t="s">
        <v>5062</v>
      </c>
      <c r="J1482" s="124"/>
      <c r="K1482" s="124"/>
      <c r="L1482" s="124"/>
      <c r="M1482" s="124"/>
      <c r="N1482" s="207">
        <v>0</v>
      </c>
      <c r="O1482" s="207">
        <v>36698.31</v>
      </c>
      <c r="P1482" s="124" t="s">
        <v>3729</v>
      </c>
    </row>
    <row r="1483" spans="1:16" ht="76.5">
      <c r="A1483" s="256">
        <v>269</v>
      </c>
      <c r="B1483" s="124"/>
      <c r="C1483" s="125" t="s">
        <v>784</v>
      </c>
      <c r="D1483" s="119">
        <v>43174</v>
      </c>
      <c r="E1483" s="120" t="s">
        <v>3966</v>
      </c>
      <c r="F1483" s="120" t="s">
        <v>3</v>
      </c>
      <c r="G1483" s="120">
        <v>1605426</v>
      </c>
      <c r="H1483" s="124"/>
      <c r="I1483" s="128" t="s">
        <v>5062</v>
      </c>
      <c r="J1483" s="124"/>
      <c r="K1483" s="124"/>
      <c r="L1483" s="124"/>
      <c r="M1483" s="124"/>
      <c r="N1483" s="207">
        <v>0</v>
      </c>
      <c r="O1483" s="207">
        <v>29625.26</v>
      </c>
      <c r="P1483" s="124" t="s">
        <v>3729</v>
      </c>
    </row>
    <row r="1484" spans="1:16" ht="76.5">
      <c r="A1484" s="256">
        <v>269</v>
      </c>
      <c r="B1484" s="124"/>
      <c r="C1484" s="125" t="s">
        <v>784</v>
      </c>
      <c r="D1484" s="119">
        <v>43174</v>
      </c>
      <c r="E1484" s="120" t="s">
        <v>3966</v>
      </c>
      <c r="F1484" s="120" t="s">
        <v>3</v>
      </c>
      <c r="G1484" s="120">
        <v>1605426</v>
      </c>
      <c r="H1484" s="124"/>
      <c r="I1484" s="128" t="s">
        <v>5062</v>
      </c>
      <c r="J1484" s="124"/>
      <c r="K1484" s="124"/>
      <c r="L1484" s="124"/>
      <c r="M1484" s="124"/>
      <c r="N1484" s="207">
        <v>0</v>
      </c>
      <c r="O1484" s="207">
        <v>6955.2</v>
      </c>
      <c r="P1484" s="124" t="s">
        <v>3729</v>
      </c>
    </row>
    <row r="1485" spans="1:16" ht="76.5">
      <c r="A1485" s="256">
        <v>269</v>
      </c>
      <c r="B1485" s="124"/>
      <c r="C1485" s="125" t="s">
        <v>784</v>
      </c>
      <c r="D1485" s="119">
        <v>43174</v>
      </c>
      <c r="E1485" s="120" t="s">
        <v>3966</v>
      </c>
      <c r="F1485" s="120" t="s">
        <v>3</v>
      </c>
      <c r="G1485" s="120">
        <v>1605426</v>
      </c>
      <c r="H1485" s="124"/>
      <c r="I1485" s="128" t="s">
        <v>5062</v>
      </c>
      <c r="J1485" s="124"/>
      <c r="K1485" s="124"/>
      <c r="L1485" s="124"/>
      <c r="M1485" s="124"/>
      <c r="N1485" s="207">
        <v>0</v>
      </c>
      <c r="O1485" s="207">
        <v>189504.53</v>
      </c>
      <c r="P1485" s="124" t="s">
        <v>3729</v>
      </c>
    </row>
    <row r="1486" spans="1:16" ht="76.5">
      <c r="A1486" s="256">
        <v>681</v>
      </c>
      <c r="B1486" s="124"/>
      <c r="C1486" s="125" t="s">
        <v>237</v>
      </c>
      <c r="D1486" s="119">
        <v>43174</v>
      </c>
      <c r="E1486" s="120" t="s">
        <v>3966</v>
      </c>
      <c r="F1486" s="120" t="s">
        <v>3</v>
      </c>
      <c r="G1486" s="120">
        <v>1605426</v>
      </c>
      <c r="H1486" s="124"/>
      <c r="I1486" s="128" t="s">
        <v>5062</v>
      </c>
      <c r="J1486" s="124"/>
      <c r="K1486" s="124"/>
      <c r="L1486" s="124"/>
      <c r="M1486" s="124"/>
      <c r="N1486" s="207">
        <v>0</v>
      </c>
      <c r="O1486" s="207">
        <v>1166.78</v>
      </c>
      <c r="P1486" s="124" t="s">
        <v>3729</v>
      </c>
    </row>
    <row r="1487" spans="1:16" ht="76.5">
      <c r="A1487" s="256">
        <v>15</v>
      </c>
      <c r="B1487" s="124"/>
      <c r="C1487" s="125" t="s">
        <v>691</v>
      </c>
      <c r="D1487" s="119">
        <v>43174</v>
      </c>
      <c r="E1487" s="120" t="s">
        <v>3966</v>
      </c>
      <c r="F1487" s="120" t="s">
        <v>3</v>
      </c>
      <c r="G1487" s="120">
        <v>1605426</v>
      </c>
      <c r="H1487" s="124"/>
      <c r="I1487" s="128" t="s">
        <v>5062</v>
      </c>
      <c r="J1487" s="124"/>
      <c r="K1487" s="124"/>
      <c r="L1487" s="124"/>
      <c r="M1487" s="124"/>
      <c r="N1487" s="207">
        <v>0</v>
      </c>
      <c r="O1487" s="207">
        <v>23666.32</v>
      </c>
      <c r="P1487" s="124" t="s">
        <v>3729</v>
      </c>
    </row>
    <row r="1488" spans="1:16" ht="76.5">
      <c r="A1488" s="256">
        <v>681</v>
      </c>
      <c r="B1488" s="124"/>
      <c r="C1488" s="125" t="s">
        <v>237</v>
      </c>
      <c r="D1488" s="119">
        <v>43174</v>
      </c>
      <c r="E1488" s="120" t="s">
        <v>3966</v>
      </c>
      <c r="F1488" s="120" t="s">
        <v>3</v>
      </c>
      <c r="G1488" s="120">
        <v>1605426</v>
      </c>
      <c r="H1488" s="124"/>
      <c r="I1488" s="128" t="s">
        <v>5062</v>
      </c>
      <c r="J1488" s="124"/>
      <c r="K1488" s="124"/>
      <c r="L1488" s="124"/>
      <c r="M1488" s="124"/>
      <c r="N1488" s="207">
        <v>0</v>
      </c>
      <c r="O1488" s="207">
        <v>4733.42</v>
      </c>
      <c r="P1488" s="124" t="s">
        <v>3729</v>
      </c>
    </row>
    <row r="1489" spans="1:16" ht="76.5">
      <c r="A1489" s="256">
        <v>15</v>
      </c>
      <c r="B1489" s="124"/>
      <c r="C1489" s="125" t="s">
        <v>691</v>
      </c>
      <c r="D1489" s="119">
        <v>43174</v>
      </c>
      <c r="E1489" s="120" t="s">
        <v>3966</v>
      </c>
      <c r="F1489" s="120" t="s">
        <v>3</v>
      </c>
      <c r="G1489" s="120">
        <v>1605426</v>
      </c>
      <c r="H1489" s="124"/>
      <c r="I1489" s="128" t="s">
        <v>5062</v>
      </c>
      <c r="J1489" s="124"/>
      <c r="K1489" s="124"/>
      <c r="L1489" s="124"/>
      <c r="M1489" s="124"/>
      <c r="N1489" s="207">
        <v>0</v>
      </c>
      <c r="O1489" s="207">
        <v>30030.34</v>
      </c>
      <c r="P1489" s="124" t="s">
        <v>3729</v>
      </c>
    </row>
    <row r="1490" spans="1:16" ht="76.5">
      <c r="A1490" s="256">
        <v>15</v>
      </c>
      <c r="B1490" s="124"/>
      <c r="C1490" s="125" t="s">
        <v>691</v>
      </c>
      <c r="D1490" s="119">
        <v>43174</v>
      </c>
      <c r="E1490" s="120" t="s">
        <v>3966</v>
      </c>
      <c r="F1490" s="120" t="s">
        <v>3</v>
      </c>
      <c r="G1490" s="120">
        <v>1605426</v>
      </c>
      <c r="H1490" s="124"/>
      <c r="I1490" s="128" t="s">
        <v>5062</v>
      </c>
      <c r="J1490" s="124"/>
      <c r="K1490" s="124"/>
      <c r="L1490" s="124"/>
      <c r="M1490" s="124"/>
      <c r="N1490" s="207">
        <v>0</v>
      </c>
      <c r="O1490" s="207">
        <v>11085.6</v>
      </c>
      <c r="P1490" s="124" t="s">
        <v>3729</v>
      </c>
    </row>
    <row r="1491" spans="1:16" ht="76.5">
      <c r="A1491" s="256">
        <v>16</v>
      </c>
      <c r="B1491" s="124"/>
      <c r="C1491" s="125" t="s">
        <v>692</v>
      </c>
      <c r="D1491" s="119">
        <v>43174</v>
      </c>
      <c r="E1491" s="120" t="s">
        <v>3966</v>
      </c>
      <c r="F1491" s="120" t="s">
        <v>3</v>
      </c>
      <c r="G1491" s="120">
        <v>1605426</v>
      </c>
      <c r="H1491" s="124"/>
      <c r="I1491" s="128" t="s">
        <v>5062</v>
      </c>
      <c r="J1491" s="124"/>
      <c r="K1491" s="124"/>
      <c r="L1491" s="124"/>
      <c r="M1491" s="124"/>
      <c r="N1491" s="207">
        <v>0</v>
      </c>
      <c r="O1491" s="207">
        <v>8983.7999999999993</v>
      </c>
      <c r="P1491" s="124" t="s">
        <v>3729</v>
      </c>
    </row>
    <row r="1492" spans="1:16" ht="76.5">
      <c r="A1492" s="256">
        <v>16</v>
      </c>
      <c r="B1492" s="124"/>
      <c r="C1492" s="125" t="s">
        <v>692</v>
      </c>
      <c r="D1492" s="119">
        <v>43174</v>
      </c>
      <c r="E1492" s="120" t="s">
        <v>3966</v>
      </c>
      <c r="F1492" s="120" t="s">
        <v>3</v>
      </c>
      <c r="G1492" s="120">
        <v>1605426</v>
      </c>
      <c r="H1492" s="124"/>
      <c r="I1492" s="128" t="s">
        <v>5062</v>
      </c>
      <c r="J1492" s="124"/>
      <c r="K1492" s="124"/>
      <c r="L1492" s="124"/>
      <c r="M1492" s="124"/>
      <c r="N1492" s="207">
        <v>0</v>
      </c>
      <c r="O1492" s="207">
        <v>6600.24</v>
      </c>
      <c r="P1492" s="124" t="s">
        <v>3729</v>
      </c>
    </row>
    <row r="1493" spans="1:16" ht="76.5">
      <c r="A1493" s="256">
        <v>16</v>
      </c>
      <c r="B1493" s="124"/>
      <c r="C1493" s="125" t="s">
        <v>692</v>
      </c>
      <c r="D1493" s="119">
        <v>43174</v>
      </c>
      <c r="E1493" s="120" t="s">
        <v>3966</v>
      </c>
      <c r="F1493" s="120" t="s">
        <v>3</v>
      </c>
      <c r="G1493" s="120">
        <v>1605426</v>
      </c>
      <c r="H1493" s="124"/>
      <c r="I1493" s="128" t="s">
        <v>5062</v>
      </c>
      <c r="J1493" s="124"/>
      <c r="K1493" s="124"/>
      <c r="L1493" s="124"/>
      <c r="M1493" s="124"/>
      <c r="N1493" s="207">
        <v>0</v>
      </c>
      <c r="O1493" s="207">
        <v>22073.87</v>
      </c>
      <c r="P1493" s="124" t="s">
        <v>3729</v>
      </c>
    </row>
    <row r="1494" spans="1:16" ht="76.5">
      <c r="A1494" s="256">
        <v>16</v>
      </c>
      <c r="B1494" s="124"/>
      <c r="C1494" s="125" t="s">
        <v>692</v>
      </c>
      <c r="D1494" s="119">
        <v>43174</v>
      </c>
      <c r="E1494" s="120" t="s">
        <v>3966</v>
      </c>
      <c r="F1494" s="120" t="s">
        <v>3</v>
      </c>
      <c r="G1494" s="120">
        <v>1605426</v>
      </c>
      <c r="H1494" s="124"/>
      <c r="I1494" s="128" t="s">
        <v>5062</v>
      </c>
      <c r="J1494" s="124"/>
      <c r="K1494" s="124"/>
      <c r="L1494" s="124"/>
      <c r="M1494" s="124"/>
      <c r="N1494" s="207">
        <v>0</v>
      </c>
      <c r="O1494" s="207">
        <v>8948.34</v>
      </c>
      <c r="P1494" s="124" t="s">
        <v>3729</v>
      </c>
    </row>
    <row r="1495" spans="1:16" ht="76.5">
      <c r="A1495" s="256">
        <v>16</v>
      </c>
      <c r="B1495" s="124"/>
      <c r="C1495" s="125" t="s">
        <v>692</v>
      </c>
      <c r="D1495" s="119">
        <v>43174</v>
      </c>
      <c r="E1495" s="120" t="s">
        <v>3966</v>
      </c>
      <c r="F1495" s="120" t="s">
        <v>3</v>
      </c>
      <c r="G1495" s="120">
        <v>1605426</v>
      </c>
      <c r="H1495" s="124"/>
      <c r="I1495" s="128" t="s">
        <v>5062</v>
      </c>
      <c r="J1495" s="124"/>
      <c r="K1495" s="124"/>
      <c r="L1495" s="124"/>
      <c r="M1495" s="124"/>
      <c r="N1495" s="207">
        <v>0</v>
      </c>
      <c r="O1495" s="207">
        <v>9012</v>
      </c>
      <c r="P1495" s="124" t="s">
        <v>3729</v>
      </c>
    </row>
    <row r="1496" spans="1:16" ht="76.5">
      <c r="A1496" s="256">
        <v>16</v>
      </c>
      <c r="B1496" s="124"/>
      <c r="C1496" s="125" t="s">
        <v>692</v>
      </c>
      <c r="D1496" s="119">
        <v>43174</v>
      </c>
      <c r="E1496" s="120" t="s">
        <v>3966</v>
      </c>
      <c r="F1496" s="120" t="s">
        <v>3</v>
      </c>
      <c r="G1496" s="120">
        <v>1605426</v>
      </c>
      <c r="H1496" s="124"/>
      <c r="I1496" s="128" t="s">
        <v>5062</v>
      </c>
      <c r="J1496" s="124"/>
      <c r="K1496" s="124"/>
      <c r="L1496" s="124"/>
      <c r="M1496" s="124"/>
      <c r="N1496" s="207">
        <v>0</v>
      </c>
      <c r="O1496" s="207">
        <v>10141.16</v>
      </c>
      <c r="P1496" s="124" t="s">
        <v>3729</v>
      </c>
    </row>
    <row r="1497" spans="1:16" ht="76.5">
      <c r="A1497" s="256">
        <v>16</v>
      </c>
      <c r="B1497" s="124"/>
      <c r="C1497" s="125" t="s">
        <v>692</v>
      </c>
      <c r="D1497" s="119">
        <v>43174</v>
      </c>
      <c r="E1497" s="120" t="s">
        <v>3966</v>
      </c>
      <c r="F1497" s="120" t="s">
        <v>3</v>
      </c>
      <c r="G1497" s="120">
        <v>1605426</v>
      </c>
      <c r="H1497" s="124"/>
      <c r="I1497" s="128" t="s">
        <v>5062</v>
      </c>
      <c r="J1497" s="124"/>
      <c r="K1497" s="124"/>
      <c r="L1497" s="124"/>
      <c r="M1497" s="124"/>
      <c r="N1497" s="207">
        <v>0</v>
      </c>
      <c r="O1497" s="207">
        <v>8411.1299999999992</v>
      </c>
      <c r="P1497" s="124" t="s">
        <v>3729</v>
      </c>
    </row>
    <row r="1498" spans="1:16" ht="76.5">
      <c r="A1498" s="256">
        <v>16</v>
      </c>
      <c r="B1498" s="124"/>
      <c r="C1498" s="125" t="s">
        <v>692</v>
      </c>
      <c r="D1498" s="119">
        <v>43174</v>
      </c>
      <c r="E1498" s="120" t="s">
        <v>3966</v>
      </c>
      <c r="F1498" s="120" t="s">
        <v>3</v>
      </c>
      <c r="G1498" s="120">
        <v>1605426</v>
      </c>
      <c r="H1498" s="124"/>
      <c r="I1498" s="128" t="s">
        <v>5062</v>
      </c>
      <c r="J1498" s="124"/>
      <c r="K1498" s="124"/>
      <c r="L1498" s="124"/>
      <c r="M1498" s="124"/>
      <c r="N1498" s="207">
        <v>0</v>
      </c>
      <c r="O1498" s="207">
        <v>5184</v>
      </c>
      <c r="P1498" s="124" t="s">
        <v>3729</v>
      </c>
    </row>
    <row r="1499" spans="1:16" ht="76.5">
      <c r="A1499" s="256" t="s">
        <v>619</v>
      </c>
      <c r="B1499" s="124"/>
      <c r="C1499" s="125" t="s">
        <v>713</v>
      </c>
      <c r="D1499" s="119">
        <v>43174</v>
      </c>
      <c r="E1499" s="120" t="s">
        <v>3966</v>
      </c>
      <c r="F1499" s="120" t="s">
        <v>3</v>
      </c>
      <c r="G1499" s="120">
        <v>1605426</v>
      </c>
      <c r="H1499" s="124"/>
      <c r="I1499" s="128" t="s">
        <v>5062</v>
      </c>
      <c r="J1499" s="124"/>
      <c r="K1499" s="124"/>
      <c r="L1499" s="124"/>
      <c r="M1499" s="124"/>
      <c r="N1499" s="207">
        <v>0</v>
      </c>
      <c r="O1499" s="207">
        <v>10607.02</v>
      </c>
      <c r="P1499" s="124" t="s">
        <v>3729</v>
      </c>
    </row>
    <row r="1500" spans="1:16" ht="76.5">
      <c r="A1500" s="256" t="s">
        <v>619</v>
      </c>
      <c r="B1500" s="124"/>
      <c r="C1500" s="125" t="s">
        <v>713</v>
      </c>
      <c r="D1500" s="119">
        <v>43174</v>
      </c>
      <c r="E1500" s="120" t="s">
        <v>3966</v>
      </c>
      <c r="F1500" s="120" t="s">
        <v>3</v>
      </c>
      <c r="G1500" s="120">
        <v>1605426</v>
      </c>
      <c r="H1500" s="124"/>
      <c r="I1500" s="128" t="s">
        <v>5062</v>
      </c>
      <c r="J1500" s="124"/>
      <c r="K1500" s="124"/>
      <c r="L1500" s="124"/>
      <c r="M1500" s="124"/>
      <c r="N1500" s="207">
        <v>0</v>
      </c>
      <c r="O1500" s="207">
        <v>5850</v>
      </c>
      <c r="P1500" s="124" t="s">
        <v>3729</v>
      </c>
    </row>
    <row r="1501" spans="1:16" ht="76.5">
      <c r="A1501" s="256" t="s">
        <v>619</v>
      </c>
      <c r="B1501" s="124"/>
      <c r="C1501" s="125" t="s">
        <v>713</v>
      </c>
      <c r="D1501" s="119">
        <v>43174</v>
      </c>
      <c r="E1501" s="120" t="s">
        <v>3966</v>
      </c>
      <c r="F1501" s="120" t="s">
        <v>3</v>
      </c>
      <c r="G1501" s="120">
        <v>1605426</v>
      </c>
      <c r="H1501" s="124"/>
      <c r="I1501" s="128" t="s">
        <v>5062</v>
      </c>
      <c r="J1501" s="124"/>
      <c r="K1501" s="124"/>
      <c r="L1501" s="124"/>
      <c r="M1501" s="124"/>
      <c r="N1501" s="207">
        <v>0</v>
      </c>
      <c r="O1501" s="207">
        <v>9806.4</v>
      </c>
      <c r="P1501" s="124" t="s">
        <v>3729</v>
      </c>
    </row>
    <row r="1502" spans="1:16" ht="76.5">
      <c r="A1502" s="256" t="s">
        <v>619</v>
      </c>
      <c r="B1502" s="124"/>
      <c r="C1502" s="125" t="s">
        <v>713</v>
      </c>
      <c r="D1502" s="119">
        <v>43174</v>
      </c>
      <c r="E1502" s="120" t="s">
        <v>3966</v>
      </c>
      <c r="F1502" s="120" t="s">
        <v>3</v>
      </c>
      <c r="G1502" s="120">
        <v>1605426</v>
      </c>
      <c r="H1502" s="124"/>
      <c r="I1502" s="128" t="s">
        <v>5062</v>
      </c>
      <c r="J1502" s="124"/>
      <c r="K1502" s="124"/>
      <c r="L1502" s="124"/>
      <c r="M1502" s="124"/>
      <c r="N1502" s="207">
        <v>0</v>
      </c>
      <c r="O1502" s="207">
        <v>60498.43</v>
      </c>
      <c r="P1502" s="124" t="s">
        <v>3729</v>
      </c>
    </row>
    <row r="1503" spans="1:16" ht="76.5">
      <c r="A1503" s="256" t="s">
        <v>619</v>
      </c>
      <c r="B1503" s="124"/>
      <c r="C1503" s="125" t="s">
        <v>713</v>
      </c>
      <c r="D1503" s="119">
        <v>43174</v>
      </c>
      <c r="E1503" s="120" t="s">
        <v>3966</v>
      </c>
      <c r="F1503" s="120" t="s">
        <v>3</v>
      </c>
      <c r="G1503" s="120">
        <v>1605426</v>
      </c>
      <c r="H1503" s="124"/>
      <c r="I1503" s="128" t="s">
        <v>5062</v>
      </c>
      <c r="J1503" s="124"/>
      <c r="K1503" s="124"/>
      <c r="L1503" s="124"/>
      <c r="M1503" s="124"/>
      <c r="N1503" s="207">
        <v>0</v>
      </c>
      <c r="O1503" s="207">
        <v>26030.57</v>
      </c>
      <c r="P1503" s="124" t="s">
        <v>3729</v>
      </c>
    </row>
    <row r="1504" spans="1:16" ht="76.5">
      <c r="A1504" s="256" t="s">
        <v>619</v>
      </c>
      <c r="B1504" s="124"/>
      <c r="C1504" s="125" t="s">
        <v>713</v>
      </c>
      <c r="D1504" s="119">
        <v>43174</v>
      </c>
      <c r="E1504" s="120" t="s">
        <v>3966</v>
      </c>
      <c r="F1504" s="120" t="s">
        <v>3</v>
      </c>
      <c r="G1504" s="120">
        <v>1605426</v>
      </c>
      <c r="H1504" s="124"/>
      <c r="I1504" s="128" t="s">
        <v>5062</v>
      </c>
      <c r="J1504" s="124"/>
      <c r="K1504" s="124"/>
      <c r="L1504" s="124"/>
      <c r="M1504" s="124"/>
      <c r="N1504" s="207">
        <v>0</v>
      </c>
      <c r="O1504" s="207">
        <v>18427.830000000002</v>
      </c>
      <c r="P1504" s="124" t="s">
        <v>3729</v>
      </c>
    </row>
    <row r="1505" spans="1:16" ht="76.5">
      <c r="A1505" s="256" t="s">
        <v>619</v>
      </c>
      <c r="B1505" s="124"/>
      <c r="C1505" s="125" t="s">
        <v>713</v>
      </c>
      <c r="D1505" s="119">
        <v>43174</v>
      </c>
      <c r="E1505" s="120" t="s">
        <v>3966</v>
      </c>
      <c r="F1505" s="120" t="s">
        <v>3</v>
      </c>
      <c r="G1505" s="120">
        <v>1605426</v>
      </c>
      <c r="H1505" s="124"/>
      <c r="I1505" s="128" t="s">
        <v>5062</v>
      </c>
      <c r="J1505" s="124"/>
      <c r="K1505" s="124"/>
      <c r="L1505" s="124"/>
      <c r="M1505" s="124"/>
      <c r="N1505" s="207">
        <v>0</v>
      </c>
      <c r="O1505" s="207">
        <v>6555.8</v>
      </c>
      <c r="P1505" s="124" t="s">
        <v>3729</v>
      </c>
    </row>
    <row r="1506" spans="1:16" ht="76.5">
      <c r="A1506" s="256">
        <v>16</v>
      </c>
      <c r="B1506" s="124"/>
      <c r="C1506" s="125" t="s">
        <v>692</v>
      </c>
      <c r="D1506" s="119">
        <v>43174</v>
      </c>
      <c r="E1506" s="120" t="s">
        <v>3966</v>
      </c>
      <c r="F1506" s="120" t="s">
        <v>3</v>
      </c>
      <c r="G1506" s="120">
        <v>1605426</v>
      </c>
      <c r="H1506" s="124"/>
      <c r="I1506" s="128" t="s">
        <v>5062</v>
      </c>
      <c r="J1506" s="124"/>
      <c r="K1506" s="124"/>
      <c r="L1506" s="124"/>
      <c r="M1506" s="124"/>
      <c r="N1506" s="207">
        <v>0</v>
      </c>
      <c r="O1506" s="207">
        <v>25050.48</v>
      </c>
      <c r="P1506" s="124" t="s">
        <v>3729</v>
      </c>
    </row>
    <row r="1507" spans="1:16" ht="76.5">
      <c r="A1507" s="256">
        <v>681</v>
      </c>
      <c r="B1507" s="124"/>
      <c r="C1507" s="125" t="s">
        <v>237</v>
      </c>
      <c r="D1507" s="119">
        <v>43174</v>
      </c>
      <c r="E1507" s="120" t="s">
        <v>3967</v>
      </c>
      <c r="F1507" s="120" t="s">
        <v>3</v>
      </c>
      <c r="G1507" s="120">
        <v>1605430</v>
      </c>
      <c r="H1507" s="124"/>
      <c r="I1507" s="128" t="s">
        <v>5063</v>
      </c>
      <c r="J1507" s="124"/>
      <c r="K1507" s="124"/>
      <c r="L1507" s="124"/>
      <c r="M1507" s="124"/>
      <c r="N1507" s="207">
        <v>0</v>
      </c>
      <c r="O1507" s="207">
        <v>513.9</v>
      </c>
      <c r="P1507" s="124" t="s">
        <v>3729</v>
      </c>
    </row>
    <row r="1508" spans="1:16" ht="76.5">
      <c r="A1508" s="256">
        <v>16</v>
      </c>
      <c r="B1508" s="124"/>
      <c r="C1508" s="125" t="s">
        <v>692</v>
      </c>
      <c r="D1508" s="119">
        <v>43174</v>
      </c>
      <c r="E1508" s="120" t="s">
        <v>3967</v>
      </c>
      <c r="F1508" s="120" t="s">
        <v>3</v>
      </c>
      <c r="G1508" s="120">
        <v>1605430</v>
      </c>
      <c r="H1508" s="124"/>
      <c r="I1508" s="128" t="s">
        <v>5063</v>
      </c>
      <c r="J1508" s="124"/>
      <c r="K1508" s="124"/>
      <c r="L1508" s="124"/>
      <c r="M1508" s="124"/>
      <c r="N1508" s="207">
        <v>0</v>
      </c>
      <c r="O1508" s="207">
        <v>722066.84</v>
      </c>
      <c r="P1508" s="124" t="s">
        <v>3729</v>
      </c>
    </row>
    <row r="1509" spans="1:16" ht="76.5">
      <c r="A1509" s="256">
        <v>16</v>
      </c>
      <c r="B1509" s="124"/>
      <c r="C1509" s="125" t="s">
        <v>692</v>
      </c>
      <c r="D1509" s="119">
        <v>43174</v>
      </c>
      <c r="E1509" s="120" t="s">
        <v>3967</v>
      </c>
      <c r="F1509" s="120" t="s">
        <v>3</v>
      </c>
      <c r="G1509" s="120">
        <v>1605430</v>
      </c>
      <c r="H1509" s="124"/>
      <c r="I1509" s="128" t="s">
        <v>5063</v>
      </c>
      <c r="J1509" s="124"/>
      <c r="K1509" s="124"/>
      <c r="L1509" s="124"/>
      <c r="M1509" s="124"/>
      <c r="N1509" s="207">
        <v>0</v>
      </c>
      <c r="O1509" s="207">
        <v>600227.73</v>
      </c>
      <c r="P1509" s="124" t="s">
        <v>3729</v>
      </c>
    </row>
    <row r="1510" spans="1:16" ht="76.5">
      <c r="A1510" s="256">
        <v>86</v>
      </c>
      <c r="B1510" s="124"/>
      <c r="C1510" s="125" t="s">
        <v>710</v>
      </c>
      <c r="D1510" s="119">
        <v>43174</v>
      </c>
      <c r="E1510" s="120" t="s">
        <v>3967</v>
      </c>
      <c r="F1510" s="120" t="s">
        <v>3</v>
      </c>
      <c r="G1510" s="120">
        <v>1605430</v>
      </c>
      <c r="H1510" s="124"/>
      <c r="I1510" s="128" t="s">
        <v>5063</v>
      </c>
      <c r="J1510" s="124"/>
      <c r="K1510" s="124"/>
      <c r="L1510" s="124"/>
      <c r="M1510" s="124"/>
      <c r="N1510" s="207">
        <v>0</v>
      </c>
      <c r="O1510" s="207">
        <v>1394.64</v>
      </c>
      <c r="P1510" s="124" t="s">
        <v>3729</v>
      </c>
    </row>
    <row r="1511" spans="1:16" ht="76.5">
      <c r="A1511" s="256">
        <v>681</v>
      </c>
      <c r="B1511" s="124"/>
      <c r="C1511" s="125" t="s">
        <v>237</v>
      </c>
      <c r="D1511" s="119">
        <v>43174</v>
      </c>
      <c r="E1511" s="120" t="s">
        <v>3967</v>
      </c>
      <c r="F1511" s="120" t="s">
        <v>3</v>
      </c>
      <c r="G1511" s="120">
        <v>1605430</v>
      </c>
      <c r="H1511" s="124"/>
      <c r="I1511" s="128" t="s">
        <v>5063</v>
      </c>
      <c r="J1511" s="124"/>
      <c r="K1511" s="124"/>
      <c r="L1511" s="124"/>
      <c r="M1511" s="124"/>
      <c r="N1511" s="207">
        <v>0</v>
      </c>
      <c r="O1511" s="207">
        <v>4018.56</v>
      </c>
      <c r="P1511" s="124" t="s">
        <v>3729</v>
      </c>
    </row>
    <row r="1512" spans="1:16" ht="76.5">
      <c r="A1512" s="256">
        <v>681</v>
      </c>
      <c r="B1512" s="124"/>
      <c r="C1512" s="125" t="s">
        <v>237</v>
      </c>
      <c r="D1512" s="119">
        <v>43174</v>
      </c>
      <c r="E1512" s="120" t="s">
        <v>3967</v>
      </c>
      <c r="F1512" s="120" t="s">
        <v>3</v>
      </c>
      <c r="G1512" s="120">
        <v>1605430</v>
      </c>
      <c r="H1512" s="124"/>
      <c r="I1512" s="128" t="s">
        <v>5063</v>
      </c>
      <c r="J1512" s="124"/>
      <c r="K1512" s="124"/>
      <c r="L1512" s="124"/>
      <c r="M1512" s="124"/>
      <c r="N1512" s="207">
        <v>0</v>
      </c>
      <c r="O1512" s="207">
        <v>19272.900000000001</v>
      </c>
      <c r="P1512" s="124" t="s">
        <v>3729</v>
      </c>
    </row>
    <row r="1513" spans="1:16" ht="76.5">
      <c r="A1513" s="256">
        <v>15</v>
      </c>
      <c r="B1513" s="124"/>
      <c r="C1513" s="125" t="s">
        <v>691</v>
      </c>
      <c r="D1513" s="119">
        <v>43174</v>
      </c>
      <c r="E1513" s="120" t="s">
        <v>3967</v>
      </c>
      <c r="F1513" s="120" t="s">
        <v>3</v>
      </c>
      <c r="G1513" s="120">
        <v>1605430</v>
      </c>
      <c r="H1513" s="124"/>
      <c r="I1513" s="128" t="s">
        <v>5063</v>
      </c>
      <c r="J1513" s="124"/>
      <c r="K1513" s="124"/>
      <c r="L1513" s="124"/>
      <c r="M1513" s="124"/>
      <c r="N1513" s="207">
        <v>0</v>
      </c>
      <c r="O1513" s="207">
        <v>20079.349999999999</v>
      </c>
      <c r="P1513" s="124" t="s">
        <v>3729</v>
      </c>
    </row>
    <row r="1514" spans="1:16" ht="76.5">
      <c r="A1514" s="256">
        <v>212</v>
      </c>
      <c r="B1514" s="124"/>
      <c r="C1514" s="125" t="s">
        <v>761</v>
      </c>
      <c r="D1514" s="119">
        <v>43174</v>
      </c>
      <c r="E1514" s="120" t="s">
        <v>3967</v>
      </c>
      <c r="F1514" s="120" t="s">
        <v>3</v>
      </c>
      <c r="G1514" s="120">
        <v>1605430</v>
      </c>
      <c r="H1514" s="124"/>
      <c r="I1514" s="128" t="s">
        <v>5063</v>
      </c>
      <c r="J1514" s="124"/>
      <c r="K1514" s="124"/>
      <c r="L1514" s="124"/>
      <c r="M1514" s="124"/>
      <c r="N1514" s="207">
        <v>0</v>
      </c>
      <c r="O1514" s="207">
        <v>17732.34</v>
      </c>
      <c r="P1514" s="124" t="s">
        <v>3729</v>
      </c>
    </row>
    <row r="1515" spans="1:16" ht="76.5">
      <c r="A1515" s="256">
        <v>15</v>
      </c>
      <c r="B1515" s="124"/>
      <c r="C1515" s="125" t="s">
        <v>691</v>
      </c>
      <c r="D1515" s="119">
        <v>43174</v>
      </c>
      <c r="E1515" s="120" t="s">
        <v>3967</v>
      </c>
      <c r="F1515" s="120" t="s">
        <v>3</v>
      </c>
      <c r="G1515" s="120">
        <v>1605430</v>
      </c>
      <c r="H1515" s="124"/>
      <c r="I1515" s="128" t="s">
        <v>5063</v>
      </c>
      <c r="J1515" s="124"/>
      <c r="K1515" s="124"/>
      <c r="L1515" s="124"/>
      <c r="M1515" s="124"/>
      <c r="N1515" s="207">
        <v>0</v>
      </c>
      <c r="O1515" s="207">
        <v>15323.69</v>
      </c>
      <c r="P1515" s="124" t="s">
        <v>3729</v>
      </c>
    </row>
    <row r="1516" spans="1:16" ht="76.5">
      <c r="A1516" s="256">
        <v>15</v>
      </c>
      <c r="B1516" s="124"/>
      <c r="C1516" s="125" t="s">
        <v>691</v>
      </c>
      <c r="D1516" s="119">
        <v>43174</v>
      </c>
      <c r="E1516" s="120" t="s">
        <v>3967</v>
      </c>
      <c r="F1516" s="120" t="s">
        <v>3</v>
      </c>
      <c r="G1516" s="120">
        <v>1605430</v>
      </c>
      <c r="H1516" s="124"/>
      <c r="I1516" s="128" t="s">
        <v>5063</v>
      </c>
      <c r="J1516" s="124"/>
      <c r="K1516" s="124"/>
      <c r="L1516" s="124"/>
      <c r="M1516" s="124"/>
      <c r="N1516" s="207">
        <v>0</v>
      </c>
      <c r="O1516" s="207">
        <v>36160.19</v>
      </c>
      <c r="P1516" s="124" t="s">
        <v>3729</v>
      </c>
    </row>
    <row r="1517" spans="1:16" ht="76.5">
      <c r="A1517" s="256" t="s">
        <v>619</v>
      </c>
      <c r="B1517" s="124"/>
      <c r="C1517" s="125" t="s">
        <v>713</v>
      </c>
      <c r="D1517" s="119">
        <v>43174</v>
      </c>
      <c r="E1517" s="120" t="s">
        <v>3967</v>
      </c>
      <c r="F1517" s="120" t="s">
        <v>3</v>
      </c>
      <c r="G1517" s="120">
        <v>1605430</v>
      </c>
      <c r="H1517" s="124"/>
      <c r="I1517" s="128" t="s">
        <v>5063</v>
      </c>
      <c r="J1517" s="124"/>
      <c r="K1517" s="124"/>
      <c r="L1517" s="124"/>
      <c r="M1517" s="124"/>
      <c r="N1517" s="207">
        <v>0</v>
      </c>
      <c r="O1517" s="207">
        <v>13742.1</v>
      </c>
      <c r="P1517" s="124" t="s">
        <v>3729</v>
      </c>
    </row>
    <row r="1518" spans="1:16" ht="76.5">
      <c r="A1518" s="256" t="s">
        <v>619</v>
      </c>
      <c r="B1518" s="124"/>
      <c r="C1518" s="125" t="s">
        <v>713</v>
      </c>
      <c r="D1518" s="119">
        <v>43174</v>
      </c>
      <c r="E1518" s="120" t="s">
        <v>3967</v>
      </c>
      <c r="F1518" s="120" t="s">
        <v>3</v>
      </c>
      <c r="G1518" s="120">
        <v>1605430</v>
      </c>
      <c r="H1518" s="124"/>
      <c r="I1518" s="128" t="s">
        <v>5063</v>
      </c>
      <c r="J1518" s="124"/>
      <c r="K1518" s="124"/>
      <c r="L1518" s="124"/>
      <c r="M1518" s="124"/>
      <c r="N1518" s="207">
        <v>0</v>
      </c>
      <c r="O1518" s="207">
        <v>7755.52</v>
      </c>
      <c r="P1518" s="124" t="s">
        <v>3729</v>
      </c>
    </row>
    <row r="1519" spans="1:16" ht="76.5">
      <c r="A1519" s="256" t="s">
        <v>619</v>
      </c>
      <c r="B1519" s="124"/>
      <c r="C1519" s="125" t="s">
        <v>713</v>
      </c>
      <c r="D1519" s="119">
        <v>43174</v>
      </c>
      <c r="E1519" s="120" t="s">
        <v>3967</v>
      </c>
      <c r="F1519" s="120" t="s">
        <v>3</v>
      </c>
      <c r="G1519" s="120">
        <v>1605430</v>
      </c>
      <c r="H1519" s="124"/>
      <c r="I1519" s="128" t="s">
        <v>5063</v>
      </c>
      <c r="J1519" s="124"/>
      <c r="K1519" s="124"/>
      <c r="L1519" s="124"/>
      <c r="M1519" s="124"/>
      <c r="N1519" s="207">
        <v>0</v>
      </c>
      <c r="O1519" s="207">
        <v>7008</v>
      </c>
      <c r="P1519" s="124" t="s">
        <v>3729</v>
      </c>
    </row>
    <row r="1520" spans="1:16" ht="76.5">
      <c r="A1520" s="256" t="s">
        <v>619</v>
      </c>
      <c r="B1520" s="124"/>
      <c r="C1520" s="125" t="s">
        <v>713</v>
      </c>
      <c r="D1520" s="119">
        <v>43174</v>
      </c>
      <c r="E1520" s="120" t="s">
        <v>3967</v>
      </c>
      <c r="F1520" s="120" t="s">
        <v>3</v>
      </c>
      <c r="G1520" s="120">
        <v>1605430</v>
      </c>
      <c r="H1520" s="124"/>
      <c r="I1520" s="128" t="s">
        <v>5063</v>
      </c>
      <c r="J1520" s="124"/>
      <c r="K1520" s="124"/>
      <c r="L1520" s="124"/>
      <c r="M1520" s="124"/>
      <c r="N1520" s="207">
        <v>0</v>
      </c>
      <c r="O1520" s="207">
        <v>10889.6</v>
      </c>
      <c r="P1520" s="124" t="s">
        <v>3729</v>
      </c>
    </row>
    <row r="1521" spans="1:16" ht="76.5">
      <c r="A1521" s="256">
        <v>660</v>
      </c>
      <c r="B1521" s="124"/>
      <c r="C1521" s="125" t="s">
        <v>233</v>
      </c>
      <c r="D1521" s="119">
        <v>43174</v>
      </c>
      <c r="E1521" s="120" t="s">
        <v>3967</v>
      </c>
      <c r="F1521" s="120" t="s">
        <v>3</v>
      </c>
      <c r="G1521" s="120">
        <v>1605430</v>
      </c>
      <c r="H1521" s="124"/>
      <c r="I1521" s="128" t="s">
        <v>5063</v>
      </c>
      <c r="J1521" s="124"/>
      <c r="K1521" s="124"/>
      <c r="L1521" s="124"/>
      <c r="M1521" s="124"/>
      <c r="N1521" s="207">
        <v>0</v>
      </c>
      <c r="O1521" s="207">
        <v>0.04</v>
      </c>
      <c r="P1521" s="124" t="s">
        <v>3729</v>
      </c>
    </row>
    <row r="1522" spans="1:16" ht="76.5">
      <c r="A1522" s="256">
        <v>512</v>
      </c>
      <c r="B1522" s="124"/>
      <c r="C1522" s="125" t="s">
        <v>840</v>
      </c>
      <c r="D1522" s="119">
        <v>43174</v>
      </c>
      <c r="E1522" s="120" t="s">
        <v>3968</v>
      </c>
      <c r="F1522" s="120" t="s">
        <v>3</v>
      </c>
      <c r="G1522" s="120">
        <v>1605432</v>
      </c>
      <c r="H1522" s="124"/>
      <c r="I1522" s="128" t="s">
        <v>5064</v>
      </c>
      <c r="J1522" s="124"/>
      <c r="K1522" s="124"/>
      <c r="L1522" s="124"/>
      <c r="M1522" s="124"/>
      <c r="N1522" s="207">
        <v>0</v>
      </c>
      <c r="O1522" s="207">
        <v>1498.97</v>
      </c>
      <c r="P1522" s="124" t="s">
        <v>3729</v>
      </c>
    </row>
    <row r="1523" spans="1:16" ht="76.5">
      <c r="A1523" s="256">
        <v>580</v>
      </c>
      <c r="B1523" s="124"/>
      <c r="C1523" s="125" t="s">
        <v>217</v>
      </c>
      <c r="D1523" s="119">
        <v>43174</v>
      </c>
      <c r="E1523" s="120" t="s">
        <v>3968</v>
      </c>
      <c r="F1523" s="120" t="s">
        <v>3</v>
      </c>
      <c r="G1523" s="120">
        <v>1605432</v>
      </c>
      <c r="H1523" s="124"/>
      <c r="I1523" s="128" t="s">
        <v>5064</v>
      </c>
      <c r="J1523" s="124"/>
      <c r="K1523" s="124"/>
      <c r="L1523" s="124"/>
      <c r="M1523" s="124"/>
      <c r="N1523" s="207">
        <v>0</v>
      </c>
      <c r="O1523" s="207">
        <v>4448.42</v>
      </c>
      <c r="P1523" s="124" t="s">
        <v>3729</v>
      </c>
    </row>
    <row r="1524" spans="1:16" ht="76.5">
      <c r="A1524" s="256">
        <v>197</v>
      </c>
      <c r="B1524" s="124"/>
      <c r="C1524" s="125" t="s">
        <v>754</v>
      </c>
      <c r="D1524" s="119">
        <v>43174</v>
      </c>
      <c r="E1524" s="120" t="s">
        <v>3968</v>
      </c>
      <c r="F1524" s="120" t="s">
        <v>3</v>
      </c>
      <c r="G1524" s="120">
        <v>1605432</v>
      </c>
      <c r="H1524" s="124"/>
      <c r="I1524" s="128" t="s">
        <v>5064</v>
      </c>
      <c r="J1524" s="124"/>
      <c r="K1524" s="124"/>
      <c r="L1524" s="124"/>
      <c r="M1524" s="124"/>
      <c r="N1524" s="207">
        <v>0</v>
      </c>
      <c r="O1524" s="207">
        <v>5251.2</v>
      </c>
      <c r="P1524" s="124" t="s">
        <v>3729</v>
      </c>
    </row>
    <row r="1525" spans="1:16" ht="76.5">
      <c r="A1525" s="256">
        <v>522</v>
      </c>
      <c r="B1525" s="124"/>
      <c r="C1525" s="125" t="s">
        <v>844</v>
      </c>
      <c r="D1525" s="119">
        <v>43174</v>
      </c>
      <c r="E1525" s="120" t="s">
        <v>3968</v>
      </c>
      <c r="F1525" s="120" t="s">
        <v>3</v>
      </c>
      <c r="G1525" s="120">
        <v>1605432</v>
      </c>
      <c r="H1525" s="124"/>
      <c r="I1525" s="128" t="s">
        <v>5064</v>
      </c>
      <c r="J1525" s="124"/>
      <c r="K1525" s="124"/>
      <c r="L1525" s="124"/>
      <c r="M1525" s="124"/>
      <c r="N1525" s="207">
        <v>0</v>
      </c>
      <c r="O1525" s="207">
        <v>1637.1</v>
      </c>
      <c r="P1525" s="124" t="s">
        <v>3729</v>
      </c>
    </row>
    <row r="1526" spans="1:16" ht="76.5">
      <c r="A1526" s="256">
        <v>681</v>
      </c>
      <c r="B1526" s="124"/>
      <c r="C1526" s="125" t="s">
        <v>237</v>
      </c>
      <c r="D1526" s="119">
        <v>43174</v>
      </c>
      <c r="E1526" s="120" t="s">
        <v>3968</v>
      </c>
      <c r="F1526" s="120" t="s">
        <v>3</v>
      </c>
      <c r="G1526" s="120">
        <v>1605432</v>
      </c>
      <c r="H1526" s="124"/>
      <c r="I1526" s="128" t="s">
        <v>5064</v>
      </c>
      <c r="J1526" s="124"/>
      <c r="K1526" s="124"/>
      <c r="L1526" s="124"/>
      <c r="M1526" s="124"/>
      <c r="N1526" s="207">
        <v>0</v>
      </c>
      <c r="O1526" s="207">
        <v>12097.4</v>
      </c>
      <c r="P1526" s="124" t="s">
        <v>3729</v>
      </c>
    </row>
    <row r="1527" spans="1:16" ht="76.5">
      <c r="A1527" s="256">
        <v>254</v>
      </c>
      <c r="B1527" s="124"/>
      <c r="C1527" s="125" t="s">
        <v>779</v>
      </c>
      <c r="D1527" s="119">
        <v>43174</v>
      </c>
      <c r="E1527" s="120" t="s">
        <v>3968</v>
      </c>
      <c r="F1527" s="120" t="s">
        <v>3</v>
      </c>
      <c r="G1527" s="120">
        <v>1605432</v>
      </c>
      <c r="H1527" s="124"/>
      <c r="I1527" s="128" t="s">
        <v>5064</v>
      </c>
      <c r="J1527" s="124"/>
      <c r="K1527" s="124"/>
      <c r="L1527" s="124"/>
      <c r="M1527" s="124"/>
      <c r="N1527" s="207">
        <v>0</v>
      </c>
      <c r="O1527" s="207">
        <v>20385.490000000002</v>
      </c>
      <c r="P1527" s="124" t="s">
        <v>3729</v>
      </c>
    </row>
    <row r="1528" spans="1:16" ht="76.5">
      <c r="A1528" s="256">
        <v>206</v>
      </c>
      <c r="B1528" s="124"/>
      <c r="C1528" s="125" t="s">
        <v>758</v>
      </c>
      <c r="D1528" s="119">
        <v>43174</v>
      </c>
      <c r="E1528" s="120" t="s">
        <v>3968</v>
      </c>
      <c r="F1528" s="120" t="s">
        <v>3</v>
      </c>
      <c r="G1528" s="120">
        <v>1605432</v>
      </c>
      <c r="H1528" s="124"/>
      <c r="I1528" s="128" t="s">
        <v>5064</v>
      </c>
      <c r="J1528" s="124"/>
      <c r="K1528" s="124"/>
      <c r="L1528" s="124"/>
      <c r="M1528" s="124"/>
      <c r="N1528" s="207">
        <v>0</v>
      </c>
      <c r="O1528" s="207">
        <v>6439.53</v>
      </c>
      <c r="P1528" s="124" t="s">
        <v>3729</v>
      </c>
    </row>
    <row r="1529" spans="1:16" ht="76.5">
      <c r="A1529" s="256">
        <v>212</v>
      </c>
      <c r="B1529" s="124"/>
      <c r="C1529" s="125" t="s">
        <v>761</v>
      </c>
      <c r="D1529" s="119">
        <v>43174</v>
      </c>
      <c r="E1529" s="120" t="s">
        <v>3968</v>
      </c>
      <c r="F1529" s="120" t="s">
        <v>3</v>
      </c>
      <c r="G1529" s="120">
        <v>1605432</v>
      </c>
      <c r="H1529" s="124"/>
      <c r="I1529" s="128" t="s">
        <v>5064</v>
      </c>
      <c r="J1529" s="124"/>
      <c r="K1529" s="124"/>
      <c r="L1529" s="124"/>
      <c r="M1529" s="124"/>
      <c r="N1529" s="207">
        <v>0</v>
      </c>
      <c r="O1529" s="207">
        <v>6326.64</v>
      </c>
      <c r="P1529" s="124" t="s">
        <v>3729</v>
      </c>
    </row>
    <row r="1530" spans="1:16" ht="76.5">
      <c r="A1530" s="256">
        <v>212</v>
      </c>
      <c r="B1530" s="124"/>
      <c r="C1530" s="125" t="s">
        <v>761</v>
      </c>
      <c r="D1530" s="119">
        <v>43174</v>
      </c>
      <c r="E1530" s="120" t="s">
        <v>3968</v>
      </c>
      <c r="F1530" s="120" t="s">
        <v>3</v>
      </c>
      <c r="G1530" s="120">
        <v>1605432</v>
      </c>
      <c r="H1530" s="124"/>
      <c r="I1530" s="128" t="s">
        <v>5064</v>
      </c>
      <c r="J1530" s="124"/>
      <c r="K1530" s="124"/>
      <c r="L1530" s="124"/>
      <c r="M1530" s="124"/>
      <c r="N1530" s="207">
        <v>0</v>
      </c>
      <c r="O1530" s="207">
        <v>10691.15</v>
      </c>
      <c r="P1530" s="124" t="s">
        <v>3729</v>
      </c>
    </row>
    <row r="1531" spans="1:16" ht="76.5">
      <c r="A1531" s="256">
        <v>20</v>
      </c>
      <c r="B1531" s="124"/>
      <c r="C1531" s="125" t="s">
        <v>693</v>
      </c>
      <c r="D1531" s="119">
        <v>43174</v>
      </c>
      <c r="E1531" s="120" t="s">
        <v>3968</v>
      </c>
      <c r="F1531" s="120" t="s">
        <v>3</v>
      </c>
      <c r="G1531" s="120">
        <v>1605432</v>
      </c>
      <c r="H1531" s="124"/>
      <c r="I1531" s="128" t="s">
        <v>5064</v>
      </c>
      <c r="J1531" s="124"/>
      <c r="K1531" s="124"/>
      <c r="L1531" s="124"/>
      <c r="M1531" s="124"/>
      <c r="N1531" s="207">
        <v>0</v>
      </c>
      <c r="O1531" s="207">
        <v>22925.42</v>
      </c>
      <c r="P1531" s="124" t="s">
        <v>3729</v>
      </c>
    </row>
    <row r="1532" spans="1:16" ht="76.5">
      <c r="A1532" s="256">
        <v>20</v>
      </c>
      <c r="B1532" s="124"/>
      <c r="C1532" s="125" t="s">
        <v>693</v>
      </c>
      <c r="D1532" s="119">
        <v>43174</v>
      </c>
      <c r="E1532" s="120" t="s">
        <v>3968</v>
      </c>
      <c r="F1532" s="120" t="s">
        <v>3</v>
      </c>
      <c r="G1532" s="120">
        <v>1605432</v>
      </c>
      <c r="H1532" s="124"/>
      <c r="I1532" s="128" t="s">
        <v>5064</v>
      </c>
      <c r="J1532" s="124"/>
      <c r="K1532" s="124"/>
      <c r="L1532" s="124"/>
      <c r="M1532" s="124"/>
      <c r="N1532" s="207">
        <v>0</v>
      </c>
      <c r="O1532" s="207">
        <v>30486.69</v>
      </c>
      <c r="P1532" s="124" t="s">
        <v>3729</v>
      </c>
    </row>
    <row r="1533" spans="1:16" ht="76.5">
      <c r="A1533" s="256">
        <v>20</v>
      </c>
      <c r="B1533" s="124"/>
      <c r="C1533" s="125" t="s">
        <v>693</v>
      </c>
      <c r="D1533" s="119">
        <v>43174</v>
      </c>
      <c r="E1533" s="120" t="s">
        <v>3968</v>
      </c>
      <c r="F1533" s="120" t="s">
        <v>3</v>
      </c>
      <c r="G1533" s="120">
        <v>1605432</v>
      </c>
      <c r="H1533" s="124"/>
      <c r="I1533" s="128" t="s">
        <v>5064</v>
      </c>
      <c r="J1533" s="124"/>
      <c r="K1533" s="124"/>
      <c r="L1533" s="124"/>
      <c r="M1533" s="124"/>
      <c r="N1533" s="207">
        <v>0</v>
      </c>
      <c r="O1533" s="207">
        <v>6269.6</v>
      </c>
      <c r="P1533" s="124" t="s">
        <v>3729</v>
      </c>
    </row>
    <row r="1534" spans="1:16" ht="76.5">
      <c r="A1534" s="256">
        <v>20</v>
      </c>
      <c r="B1534" s="124"/>
      <c r="C1534" s="125" t="s">
        <v>693</v>
      </c>
      <c r="D1534" s="119">
        <v>43174</v>
      </c>
      <c r="E1534" s="120" t="s">
        <v>3968</v>
      </c>
      <c r="F1534" s="120" t="s">
        <v>3</v>
      </c>
      <c r="G1534" s="120">
        <v>1605432</v>
      </c>
      <c r="H1534" s="124"/>
      <c r="I1534" s="128" t="s">
        <v>5064</v>
      </c>
      <c r="J1534" s="124"/>
      <c r="K1534" s="124"/>
      <c r="L1534" s="124"/>
      <c r="M1534" s="124"/>
      <c r="N1534" s="207">
        <v>0</v>
      </c>
      <c r="O1534" s="207">
        <v>20134.740000000002</v>
      </c>
      <c r="P1534" s="124" t="s">
        <v>3729</v>
      </c>
    </row>
    <row r="1535" spans="1:16" ht="76.5">
      <c r="A1535" s="256">
        <v>47</v>
      </c>
      <c r="B1535" s="124"/>
      <c r="C1535" s="125" t="s">
        <v>699</v>
      </c>
      <c r="D1535" s="119">
        <v>43174</v>
      </c>
      <c r="E1535" s="120" t="s">
        <v>3968</v>
      </c>
      <c r="F1535" s="120" t="s">
        <v>3</v>
      </c>
      <c r="G1535" s="120">
        <v>1605432</v>
      </c>
      <c r="H1535" s="124"/>
      <c r="I1535" s="128" t="s">
        <v>5064</v>
      </c>
      <c r="J1535" s="124"/>
      <c r="K1535" s="124"/>
      <c r="L1535" s="124"/>
      <c r="M1535" s="124"/>
      <c r="N1535" s="207">
        <v>0</v>
      </c>
      <c r="O1535" s="207">
        <v>71.05</v>
      </c>
      <c r="P1535" s="124" t="s">
        <v>3729</v>
      </c>
    </row>
    <row r="1536" spans="1:16" ht="76.5">
      <c r="A1536" s="256">
        <v>15</v>
      </c>
      <c r="B1536" s="124"/>
      <c r="C1536" s="125" t="s">
        <v>691</v>
      </c>
      <c r="D1536" s="119">
        <v>43174</v>
      </c>
      <c r="E1536" s="120" t="s">
        <v>3968</v>
      </c>
      <c r="F1536" s="120" t="s">
        <v>3</v>
      </c>
      <c r="G1536" s="120">
        <v>1605432</v>
      </c>
      <c r="H1536" s="124"/>
      <c r="I1536" s="128" t="s">
        <v>5064</v>
      </c>
      <c r="J1536" s="124"/>
      <c r="K1536" s="124"/>
      <c r="L1536" s="124"/>
      <c r="M1536" s="124"/>
      <c r="N1536" s="207">
        <v>0</v>
      </c>
      <c r="O1536" s="207">
        <v>15048.99</v>
      </c>
      <c r="P1536" s="124" t="s">
        <v>3729</v>
      </c>
    </row>
    <row r="1537" spans="1:16" ht="76.5">
      <c r="A1537" s="256">
        <v>30</v>
      </c>
      <c r="B1537" s="124"/>
      <c r="C1537" s="125" t="s">
        <v>695</v>
      </c>
      <c r="D1537" s="119">
        <v>43174</v>
      </c>
      <c r="E1537" s="120" t="s">
        <v>3968</v>
      </c>
      <c r="F1537" s="120" t="s">
        <v>3</v>
      </c>
      <c r="G1537" s="120">
        <v>1605432</v>
      </c>
      <c r="H1537" s="124"/>
      <c r="I1537" s="128" t="s">
        <v>5064</v>
      </c>
      <c r="J1537" s="124"/>
      <c r="K1537" s="124"/>
      <c r="L1537" s="124"/>
      <c r="M1537" s="124"/>
      <c r="N1537" s="207">
        <v>0</v>
      </c>
      <c r="O1537" s="207">
        <v>44616.45</v>
      </c>
      <c r="P1537" s="124" t="s">
        <v>3729</v>
      </c>
    </row>
    <row r="1538" spans="1:16" ht="76.5">
      <c r="A1538" s="256">
        <v>10</v>
      </c>
      <c r="B1538" s="124"/>
      <c r="C1538" s="125" t="s">
        <v>690</v>
      </c>
      <c r="D1538" s="119">
        <v>43174</v>
      </c>
      <c r="E1538" s="120" t="s">
        <v>3968</v>
      </c>
      <c r="F1538" s="120" t="s">
        <v>3</v>
      </c>
      <c r="G1538" s="120">
        <v>1605432</v>
      </c>
      <c r="H1538" s="124"/>
      <c r="I1538" s="128" t="s">
        <v>5064</v>
      </c>
      <c r="J1538" s="124"/>
      <c r="K1538" s="124"/>
      <c r="L1538" s="124"/>
      <c r="M1538" s="124"/>
      <c r="N1538" s="207">
        <v>0</v>
      </c>
      <c r="O1538" s="207">
        <v>1586.2499999999998</v>
      </c>
      <c r="P1538" s="124" t="s">
        <v>3729</v>
      </c>
    </row>
    <row r="1539" spans="1:16" ht="76.5">
      <c r="A1539" s="256">
        <v>15</v>
      </c>
      <c r="B1539" s="124"/>
      <c r="C1539" s="125" t="s">
        <v>691</v>
      </c>
      <c r="D1539" s="119">
        <v>43174</v>
      </c>
      <c r="E1539" s="120" t="s">
        <v>3968</v>
      </c>
      <c r="F1539" s="120" t="s">
        <v>3</v>
      </c>
      <c r="G1539" s="120">
        <v>1605432</v>
      </c>
      <c r="H1539" s="124"/>
      <c r="I1539" s="128" t="s">
        <v>5064</v>
      </c>
      <c r="J1539" s="124"/>
      <c r="K1539" s="124"/>
      <c r="L1539" s="124"/>
      <c r="M1539" s="124"/>
      <c r="N1539" s="207">
        <v>0</v>
      </c>
      <c r="O1539" s="207">
        <v>312771.14</v>
      </c>
      <c r="P1539" s="124" t="s">
        <v>3729</v>
      </c>
    </row>
    <row r="1540" spans="1:16" ht="76.5">
      <c r="A1540" s="256">
        <v>46</v>
      </c>
      <c r="B1540" s="124"/>
      <c r="C1540" s="125" t="s">
        <v>698</v>
      </c>
      <c r="D1540" s="119">
        <v>43174</v>
      </c>
      <c r="E1540" s="120" t="s">
        <v>3968</v>
      </c>
      <c r="F1540" s="120" t="s">
        <v>3</v>
      </c>
      <c r="G1540" s="120">
        <v>1605432</v>
      </c>
      <c r="H1540" s="124"/>
      <c r="I1540" s="128" t="s">
        <v>5064</v>
      </c>
      <c r="J1540" s="124"/>
      <c r="K1540" s="124"/>
      <c r="L1540" s="124"/>
      <c r="M1540" s="124"/>
      <c r="N1540" s="207">
        <v>0</v>
      </c>
      <c r="O1540" s="207">
        <v>502607.78</v>
      </c>
      <c r="P1540" s="124" t="s">
        <v>3729</v>
      </c>
    </row>
    <row r="1541" spans="1:16" ht="76.5">
      <c r="A1541" s="256">
        <v>670</v>
      </c>
      <c r="B1541" s="124"/>
      <c r="C1541" s="125" t="s">
        <v>235</v>
      </c>
      <c r="D1541" s="119">
        <v>43174</v>
      </c>
      <c r="E1541" s="120" t="s">
        <v>3968</v>
      </c>
      <c r="F1541" s="120" t="s">
        <v>3</v>
      </c>
      <c r="G1541" s="120">
        <v>1605432</v>
      </c>
      <c r="H1541" s="124"/>
      <c r="I1541" s="128" t="s">
        <v>5064</v>
      </c>
      <c r="J1541" s="124"/>
      <c r="K1541" s="124"/>
      <c r="L1541" s="124"/>
      <c r="M1541" s="124"/>
      <c r="N1541" s="207">
        <v>0</v>
      </c>
      <c r="O1541" s="207">
        <v>25697.34</v>
      </c>
      <c r="P1541" s="124" t="s">
        <v>3729</v>
      </c>
    </row>
    <row r="1542" spans="1:16" ht="51">
      <c r="A1542" s="256">
        <v>25</v>
      </c>
      <c r="B1542" s="124"/>
      <c r="C1542" s="125" t="s">
        <v>694</v>
      </c>
      <c r="D1542" s="119">
        <v>43174</v>
      </c>
      <c r="E1542" s="120" t="s">
        <v>3969</v>
      </c>
      <c r="F1542" s="120" t="s">
        <v>3</v>
      </c>
      <c r="G1542" s="120">
        <v>1605441</v>
      </c>
      <c r="H1542" s="124"/>
      <c r="I1542" s="128" t="s">
        <v>3970</v>
      </c>
      <c r="J1542" s="124"/>
      <c r="K1542" s="124"/>
      <c r="L1542" s="124"/>
      <c r="M1542" s="124"/>
      <c r="N1542" s="207">
        <v>0</v>
      </c>
      <c r="O1542" s="207">
        <v>1348.78</v>
      </c>
      <c r="P1542" s="124" t="s">
        <v>1312</v>
      </c>
    </row>
    <row r="1543" spans="1:16" ht="51">
      <c r="A1543" s="256" t="s">
        <v>626</v>
      </c>
      <c r="B1543" s="124"/>
      <c r="C1543" s="125" t="s">
        <v>1234</v>
      </c>
      <c r="D1543" s="119">
        <v>43174</v>
      </c>
      <c r="E1543" s="120" t="s">
        <v>3971</v>
      </c>
      <c r="F1543" s="120" t="s">
        <v>3</v>
      </c>
      <c r="G1543" s="120">
        <v>1605482</v>
      </c>
      <c r="H1543" s="124"/>
      <c r="I1543" s="128" t="s">
        <v>3972</v>
      </c>
      <c r="J1543" s="124"/>
      <c r="K1543" s="124"/>
      <c r="L1543" s="124"/>
      <c r="M1543" s="124"/>
      <c r="N1543" s="207">
        <v>0</v>
      </c>
      <c r="O1543" s="207">
        <v>1211.25</v>
      </c>
      <c r="P1543" s="124" t="s">
        <v>1312</v>
      </c>
    </row>
    <row r="1544" spans="1:16" ht="51">
      <c r="A1544" s="256" t="s">
        <v>619</v>
      </c>
      <c r="B1544" s="124"/>
      <c r="C1544" s="125" t="s">
        <v>713</v>
      </c>
      <c r="D1544" s="119">
        <v>43174</v>
      </c>
      <c r="E1544" s="120" t="s">
        <v>3973</v>
      </c>
      <c r="F1544" s="120" t="s">
        <v>3</v>
      </c>
      <c r="G1544" s="120">
        <v>1605375</v>
      </c>
      <c r="H1544" s="124"/>
      <c r="I1544" s="128" t="s">
        <v>3974</v>
      </c>
      <c r="J1544" s="124"/>
      <c r="K1544" s="124"/>
      <c r="L1544" s="124"/>
      <c r="M1544" s="124"/>
      <c r="N1544" s="207">
        <v>0</v>
      </c>
      <c r="O1544" s="207">
        <v>5722.85</v>
      </c>
      <c r="P1544" s="124" t="s">
        <v>1312</v>
      </c>
    </row>
    <row r="1545" spans="1:16" ht="51">
      <c r="A1545" s="256">
        <v>130</v>
      </c>
      <c r="B1545" s="124"/>
      <c r="C1545" s="125" t="s">
        <v>727</v>
      </c>
      <c r="D1545" s="119">
        <v>43174</v>
      </c>
      <c r="E1545" s="120" t="s">
        <v>3975</v>
      </c>
      <c r="F1545" s="120" t="s">
        <v>3</v>
      </c>
      <c r="G1545" s="120">
        <v>1605380</v>
      </c>
      <c r="H1545" s="124"/>
      <c r="I1545" s="128" t="s">
        <v>3976</v>
      </c>
      <c r="J1545" s="124"/>
      <c r="K1545" s="124"/>
      <c r="L1545" s="124"/>
      <c r="M1545" s="124"/>
      <c r="N1545" s="207">
        <v>0</v>
      </c>
      <c r="O1545" s="207">
        <v>234</v>
      </c>
      <c r="P1545" s="124" t="s">
        <v>1312</v>
      </c>
    </row>
    <row r="1546" spans="1:16" ht="63.75">
      <c r="A1546" s="256" t="s">
        <v>619</v>
      </c>
      <c r="B1546" s="124"/>
      <c r="C1546" s="125" t="s">
        <v>713</v>
      </c>
      <c r="D1546" s="119">
        <v>43174</v>
      </c>
      <c r="E1546" s="120" t="s">
        <v>3977</v>
      </c>
      <c r="F1546" s="120" t="s">
        <v>3</v>
      </c>
      <c r="G1546" s="120">
        <v>1605459</v>
      </c>
      <c r="H1546" s="124"/>
      <c r="I1546" s="128" t="s">
        <v>3978</v>
      </c>
      <c r="J1546" s="124"/>
      <c r="K1546" s="124"/>
      <c r="L1546" s="124"/>
      <c r="M1546" s="124"/>
      <c r="N1546" s="207">
        <v>0</v>
      </c>
      <c r="O1546" s="207">
        <v>6428.14</v>
      </c>
      <c r="P1546" s="124" t="s">
        <v>1312</v>
      </c>
    </row>
    <row r="1547" spans="1:16" ht="51">
      <c r="A1547" s="256" t="s">
        <v>619</v>
      </c>
      <c r="B1547" s="124"/>
      <c r="C1547" s="125" t="s">
        <v>713</v>
      </c>
      <c r="D1547" s="119">
        <v>43174</v>
      </c>
      <c r="E1547" s="120" t="s">
        <v>3979</v>
      </c>
      <c r="F1547" s="120" t="s">
        <v>3</v>
      </c>
      <c r="G1547" s="120">
        <v>1605468</v>
      </c>
      <c r="H1547" s="124"/>
      <c r="I1547" s="128" t="s">
        <v>3980</v>
      </c>
      <c r="J1547" s="124"/>
      <c r="K1547" s="124"/>
      <c r="L1547" s="124"/>
      <c r="M1547" s="124"/>
      <c r="N1547" s="207">
        <v>0</v>
      </c>
      <c r="O1547" s="207">
        <v>6.42</v>
      </c>
      <c r="P1547" s="124" t="s">
        <v>1312</v>
      </c>
    </row>
    <row r="1548" spans="1:16" ht="51">
      <c r="A1548" s="256" t="s">
        <v>619</v>
      </c>
      <c r="B1548" s="124"/>
      <c r="C1548" s="125" t="s">
        <v>713</v>
      </c>
      <c r="D1548" s="119">
        <v>43174</v>
      </c>
      <c r="E1548" s="120" t="s">
        <v>3981</v>
      </c>
      <c r="F1548" s="120" t="s">
        <v>3</v>
      </c>
      <c r="G1548" s="120">
        <v>1605469</v>
      </c>
      <c r="H1548" s="124"/>
      <c r="I1548" s="128" t="s">
        <v>3982</v>
      </c>
      <c r="J1548" s="124"/>
      <c r="K1548" s="124"/>
      <c r="L1548" s="124"/>
      <c r="M1548" s="124"/>
      <c r="N1548" s="207">
        <v>0</v>
      </c>
      <c r="O1548" s="207">
        <v>487.77</v>
      </c>
      <c r="P1548" s="124" t="s">
        <v>1312</v>
      </c>
    </row>
    <row r="1549" spans="1:16" ht="51">
      <c r="A1549" s="256" t="s">
        <v>619</v>
      </c>
      <c r="B1549" s="124"/>
      <c r="C1549" s="125" t="s">
        <v>713</v>
      </c>
      <c r="D1549" s="119">
        <v>43174</v>
      </c>
      <c r="E1549" s="120" t="s">
        <v>3983</v>
      </c>
      <c r="F1549" s="120" t="s">
        <v>3</v>
      </c>
      <c r="G1549" s="120">
        <v>1605470</v>
      </c>
      <c r="H1549" s="124"/>
      <c r="I1549" s="128" t="s">
        <v>3984</v>
      </c>
      <c r="J1549" s="124"/>
      <c r="K1549" s="124"/>
      <c r="L1549" s="124"/>
      <c r="M1549" s="124"/>
      <c r="N1549" s="207">
        <v>0</v>
      </c>
      <c r="O1549" s="207">
        <v>620.57000000000005</v>
      </c>
      <c r="P1549" s="124" t="s">
        <v>1312</v>
      </c>
    </row>
    <row r="1550" spans="1:16" ht="51">
      <c r="A1550" s="256" t="s">
        <v>619</v>
      </c>
      <c r="B1550" s="124"/>
      <c r="C1550" s="125" t="s">
        <v>713</v>
      </c>
      <c r="D1550" s="119">
        <v>43174</v>
      </c>
      <c r="E1550" s="120" t="s">
        <v>3985</v>
      </c>
      <c r="F1550" s="120" t="s">
        <v>3</v>
      </c>
      <c r="G1550" s="120">
        <v>1605472</v>
      </c>
      <c r="H1550" s="124"/>
      <c r="I1550" s="128" t="s">
        <v>3986</v>
      </c>
      <c r="J1550" s="124"/>
      <c r="K1550" s="124"/>
      <c r="L1550" s="124"/>
      <c r="M1550" s="124"/>
      <c r="N1550" s="207">
        <v>0</v>
      </c>
      <c r="O1550" s="207">
        <v>932.22</v>
      </c>
      <c r="P1550" s="124" t="s">
        <v>1312</v>
      </c>
    </row>
    <row r="1551" spans="1:16" ht="51">
      <c r="A1551" s="256" t="s">
        <v>619</v>
      </c>
      <c r="B1551" s="124"/>
      <c r="C1551" s="125" t="s">
        <v>713</v>
      </c>
      <c r="D1551" s="119">
        <v>43174</v>
      </c>
      <c r="E1551" s="120" t="s">
        <v>3987</v>
      </c>
      <c r="F1551" s="120" t="s">
        <v>3</v>
      </c>
      <c r="G1551" s="120">
        <v>1605473</v>
      </c>
      <c r="H1551" s="124"/>
      <c r="I1551" s="128" t="s">
        <v>3988</v>
      </c>
      <c r="J1551" s="124"/>
      <c r="K1551" s="124"/>
      <c r="L1551" s="124"/>
      <c r="M1551" s="124"/>
      <c r="N1551" s="207">
        <v>0</v>
      </c>
      <c r="O1551" s="207">
        <v>1072.83</v>
      </c>
      <c r="P1551" s="124" t="s">
        <v>1312</v>
      </c>
    </row>
    <row r="1552" spans="1:16" ht="51">
      <c r="A1552" s="256" t="s">
        <v>619</v>
      </c>
      <c r="B1552" s="124"/>
      <c r="C1552" s="125" t="s">
        <v>713</v>
      </c>
      <c r="D1552" s="119">
        <v>43174</v>
      </c>
      <c r="E1552" s="120" t="s">
        <v>3989</v>
      </c>
      <c r="F1552" s="120" t="s">
        <v>3</v>
      </c>
      <c r="G1552" s="120">
        <v>1605475</v>
      </c>
      <c r="H1552" s="124"/>
      <c r="I1552" s="128" t="s">
        <v>3990</v>
      </c>
      <c r="J1552" s="124"/>
      <c r="K1552" s="124"/>
      <c r="L1552" s="124"/>
      <c r="M1552" s="124"/>
      <c r="N1552" s="207">
        <v>0</v>
      </c>
      <c r="O1552" s="207">
        <v>12000</v>
      </c>
      <c r="P1552" s="124" t="s">
        <v>1312</v>
      </c>
    </row>
    <row r="1553" spans="1:16" ht="51">
      <c r="A1553" s="256">
        <v>580</v>
      </c>
      <c r="B1553" s="124"/>
      <c r="C1553" s="125" t="s">
        <v>217</v>
      </c>
      <c r="D1553" s="119">
        <v>43174</v>
      </c>
      <c r="E1553" s="120" t="s">
        <v>3991</v>
      </c>
      <c r="F1553" s="120" t="s">
        <v>3</v>
      </c>
      <c r="G1553" s="120">
        <v>1605493</v>
      </c>
      <c r="H1553" s="124"/>
      <c r="I1553" s="128" t="s">
        <v>3992</v>
      </c>
      <c r="J1553" s="124"/>
      <c r="K1553" s="124"/>
      <c r="L1553" s="124"/>
      <c r="M1553" s="124"/>
      <c r="N1553" s="207">
        <v>0</v>
      </c>
      <c r="O1553" s="207">
        <v>60</v>
      </c>
      <c r="P1553" s="124" t="s">
        <v>1312</v>
      </c>
    </row>
    <row r="1554" spans="1:16" ht="51">
      <c r="A1554" s="256" t="s">
        <v>619</v>
      </c>
      <c r="B1554" s="124"/>
      <c r="C1554" s="125" t="s">
        <v>713</v>
      </c>
      <c r="D1554" s="119">
        <v>43174</v>
      </c>
      <c r="E1554" s="120" t="s">
        <v>3993</v>
      </c>
      <c r="F1554" s="120" t="s">
        <v>3</v>
      </c>
      <c r="G1554" s="120">
        <v>1605496</v>
      </c>
      <c r="H1554" s="124"/>
      <c r="I1554" s="128" t="s">
        <v>3994</v>
      </c>
      <c r="J1554" s="124"/>
      <c r="K1554" s="124"/>
      <c r="L1554" s="124"/>
      <c r="M1554" s="124"/>
      <c r="N1554" s="207">
        <v>0</v>
      </c>
      <c r="O1554" s="207">
        <v>2947.56</v>
      </c>
      <c r="P1554" s="124" t="s">
        <v>1312</v>
      </c>
    </row>
    <row r="1555" spans="1:16" ht="38.25">
      <c r="A1555" s="256">
        <v>86</v>
      </c>
      <c r="B1555" s="124"/>
      <c r="C1555" s="125" t="s">
        <v>710</v>
      </c>
      <c r="D1555" s="119">
        <v>43174</v>
      </c>
      <c r="E1555" s="120" t="s">
        <v>3995</v>
      </c>
      <c r="F1555" s="120" t="s">
        <v>3</v>
      </c>
      <c r="G1555" s="120">
        <v>1605551</v>
      </c>
      <c r="H1555" s="124"/>
      <c r="I1555" s="128" t="s">
        <v>3996</v>
      </c>
      <c r="J1555" s="124"/>
      <c r="K1555" s="124"/>
      <c r="L1555" s="124"/>
      <c r="M1555" s="124"/>
      <c r="N1555" s="207">
        <v>0</v>
      </c>
      <c r="O1555" s="207">
        <v>414.2</v>
      </c>
      <c r="P1555" s="124" t="s">
        <v>1312</v>
      </c>
    </row>
    <row r="1556" spans="1:16" ht="38.25">
      <c r="A1556" s="256">
        <v>86</v>
      </c>
      <c r="B1556" s="124"/>
      <c r="C1556" s="125" t="s">
        <v>710</v>
      </c>
      <c r="D1556" s="119">
        <v>43174</v>
      </c>
      <c r="E1556" s="120" t="s">
        <v>3997</v>
      </c>
      <c r="F1556" s="120" t="s">
        <v>3</v>
      </c>
      <c r="G1556" s="120">
        <v>1605554</v>
      </c>
      <c r="H1556" s="124"/>
      <c r="I1556" s="128" t="s">
        <v>3996</v>
      </c>
      <c r="J1556" s="124"/>
      <c r="K1556" s="124"/>
      <c r="L1556" s="124"/>
      <c r="M1556" s="124"/>
      <c r="N1556" s="207">
        <v>0</v>
      </c>
      <c r="O1556" s="207">
        <v>30</v>
      </c>
      <c r="P1556" s="124" t="s">
        <v>1312</v>
      </c>
    </row>
    <row r="1557" spans="1:16" ht="51">
      <c r="A1557" s="256">
        <v>513</v>
      </c>
      <c r="B1557" s="124"/>
      <c r="C1557" s="125" t="s">
        <v>201</v>
      </c>
      <c r="D1557" s="119">
        <v>43174</v>
      </c>
      <c r="E1557" s="120" t="s">
        <v>3998</v>
      </c>
      <c r="F1557" s="120" t="s">
        <v>3</v>
      </c>
      <c r="G1557" s="120">
        <v>1605596</v>
      </c>
      <c r="H1557" s="124"/>
      <c r="I1557" s="128" t="s">
        <v>3999</v>
      </c>
      <c r="J1557" s="124"/>
      <c r="K1557" s="124"/>
      <c r="L1557" s="124"/>
      <c r="M1557" s="124"/>
      <c r="N1557" s="207">
        <v>0</v>
      </c>
      <c r="O1557" s="207">
        <v>16.330000000000002</v>
      </c>
      <c r="P1557" s="124" t="s">
        <v>3729</v>
      </c>
    </row>
    <row r="1558" spans="1:16" ht="51">
      <c r="A1558" s="256" t="s">
        <v>619</v>
      </c>
      <c r="B1558" s="124"/>
      <c r="C1558" s="125" t="s">
        <v>713</v>
      </c>
      <c r="D1558" s="119">
        <v>43174</v>
      </c>
      <c r="E1558" s="120" t="s">
        <v>4000</v>
      </c>
      <c r="F1558" s="120" t="s">
        <v>3</v>
      </c>
      <c r="G1558" s="120">
        <v>1605599</v>
      </c>
      <c r="H1558" s="124"/>
      <c r="I1558" s="128" t="s">
        <v>4001</v>
      </c>
      <c r="J1558" s="124"/>
      <c r="K1558" s="124"/>
      <c r="L1558" s="124"/>
      <c r="M1558" s="124"/>
      <c r="N1558" s="207">
        <v>0</v>
      </c>
      <c r="O1558" s="207">
        <v>5713.94</v>
      </c>
      <c r="P1558" s="124" t="s">
        <v>1312</v>
      </c>
    </row>
    <row r="1559" spans="1:16" ht="51">
      <c r="A1559" s="256" t="s">
        <v>619</v>
      </c>
      <c r="B1559" s="124"/>
      <c r="C1559" s="125" t="s">
        <v>713</v>
      </c>
      <c r="D1559" s="119">
        <v>43174</v>
      </c>
      <c r="E1559" s="120" t="s">
        <v>4002</v>
      </c>
      <c r="F1559" s="120" t="s">
        <v>3</v>
      </c>
      <c r="G1559" s="120">
        <v>1605619</v>
      </c>
      <c r="H1559" s="124"/>
      <c r="I1559" s="128" t="s">
        <v>4003</v>
      </c>
      <c r="J1559" s="124"/>
      <c r="K1559" s="124"/>
      <c r="L1559" s="124"/>
      <c r="M1559" s="124"/>
      <c r="N1559" s="207">
        <v>0</v>
      </c>
      <c r="O1559" s="207">
        <v>8057.19</v>
      </c>
      <c r="P1559" s="124" t="s">
        <v>1312</v>
      </c>
    </row>
    <row r="1560" spans="1:16" ht="63.75">
      <c r="A1560" s="256">
        <v>48</v>
      </c>
      <c r="B1560" s="124"/>
      <c r="C1560" s="125" t="s">
        <v>700</v>
      </c>
      <c r="D1560" s="119">
        <v>43174</v>
      </c>
      <c r="E1560" s="120" t="s">
        <v>4004</v>
      </c>
      <c r="F1560" s="120" t="s">
        <v>3</v>
      </c>
      <c r="G1560" s="120">
        <v>1605633</v>
      </c>
      <c r="H1560" s="124"/>
      <c r="I1560" s="128" t="s">
        <v>4005</v>
      </c>
      <c r="J1560" s="124"/>
      <c r="K1560" s="124"/>
      <c r="L1560" s="124"/>
      <c r="M1560" s="124"/>
      <c r="N1560" s="207">
        <v>0</v>
      </c>
      <c r="O1560" s="207">
        <v>53</v>
      </c>
      <c r="P1560" s="124" t="s">
        <v>1312</v>
      </c>
    </row>
    <row r="1561" spans="1:16" ht="63.75" hidden="1">
      <c r="A1561" s="256">
        <v>378</v>
      </c>
      <c r="B1561" s="124"/>
      <c r="C1561" s="125" t="s">
        <v>1274</v>
      </c>
      <c r="D1561" s="119">
        <v>43174</v>
      </c>
      <c r="E1561" s="120" t="s">
        <v>4259</v>
      </c>
      <c r="F1561" s="120" t="s">
        <v>11</v>
      </c>
      <c r="G1561" s="120">
        <v>916031</v>
      </c>
      <c r="H1561" s="124"/>
      <c r="I1561" s="128" t="s">
        <v>4260</v>
      </c>
      <c r="J1561" s="124"/>
      <c r="K1561" s="124"/>
      <c r="L1561" s="124"/>
      <c r="M1561" s="124"/>
      <c r="N1561" s="207">
        <v>50</v>
      </c>
      <c r="O1561" s="207">
        <v>0</v>
      </c>
      <c r="P1561" s="124" t="s">
        <v>1312</v>
      </c>
    </row>
    <row r="1562" spans="1:16" ht="63.75" hidden="1">
      <c r="A1562" s="256">
        <v>291</v>
      </c>
      <c r="B1562" s="124"/>
      <c r="C1562" s="125" t="s">
        <v>794</v>
      </c>
      <c r="D1562" s="119">
        <v>43174</v>
      </c>
      <c r="E1562" s="120" t="s">
        <v>4261</v>
      </c>
      <c r="F1562" s="120" t="s">
        <v>11</v>
      </c>
      <c r="G1562" s="120">
        <v>687373</v>
      </c>
      <c r="H1562" s="124"/>
      <c r="I1562" s="128" t="s">
        <v>4262</v>
      </c>
      <c r="J1562" s="124"/>
      <c r="K1562" s="124"/>
      <c r="L1562" s="124"/>
      <c r="M1562" s="124"/>
      <c r="N1562" s="207">
        <v>50</v>
      </c>
      <c r="O1562" s="207">
        <v>0</v>
      </c>
      <c r="P1562" s="124" t="s">
        <v>1312</v>
      </c>
    </row>
    <row r="1563" spans="1:16" ht="63.75" hidden="1">
      <c r="A1563" s="256">
        <v>15</v>
      </c>
      <c r="B1563" s="124"/>
      <c r="C1563" s="125" t="s">
        <v>691</v>
      </c>
      <c r="D1563" s="119">
        <v>43174</v>
      </c>
      <c r="E1563" s="120" t="s">
        <v>4263</v>
      </c>
      <c r="F1563" s="120" t="s">
        <v>15</v>
      </c>
      <c r="G1563" s="120">
        <v>4547</v>
      </c>
      <c r="H1563" s="124"/>
      <c r="I1563" s="128" t="s">
        <v>4264</v>
      </c>
      <c r="J1563" s="124"/>
      <c r="K1563" s="124"/>
      <c r="L1563" s="124"/>
      <c r="M1563" s="124"/>
      <c r="N1563" s="207">
        <v>1320.88</v>
      </c>
      <c r="O1563" s="207">
        <v>0</v>
      </c>
      <c r="P1563" s="124" t="s">
        <v>1312</v>
      </c>
    </row>
    <row r="1564" spans="1:16" ht="51">
      <c r="A1564" s="256">
        <v>46</v>
      </c>
      <c r="B1564" s="124"/>
      <c r="C1564" s="125" t="s">
        <v>698</v>
      </c>
      <c r="D1564" s="119">
        <v>43175</v>
      </c>
      <c r="E1564" s="120" t="s">
        <v>4006</v>
      </c>
      <c r="F1564" s="120" t="s">
        <v>3</v>
      </c>
      <c r="G1564" s="120">
        <v>1605905</v>
      </c>
      <c r="H1564" s="124"/>
      <c r="I1564" s="128" t="s">
        <v>4007</v>
      </c>
      <c r="J1564" s="124"/>
      <c r="K1564" s="124"/>
      <c r="L1564" s="124"/>
      <c r="M1564" s="124"/>
      <c r="N1564" s="207">
        <v>0</v>
      </c>
      <c r="O1564" s="207">
        <v>2473179.5499999998</v>
      </c>
      <c r="P1564" s="124" t="s">
        <v>1312</v>
      </c>
    </row>
    <row r="1565" spans="1:16" ht="51">
      <c r="A1565" s="256">
        <v>46</v>
      </c>
      <c r="B1565" s="124"/>
      <c r="C1565" s="125" t="s">
        <v>698</v>
      </c>
      <c r="D1565" s="119">
        <v>43175</v>
      </c>
      <c r="E1565" s="120" t="s">
        <v>4008</v>
      </c>
      <c r="F1565" s="120" t="s">
        <v>3</v>
      </c>
      <c r="G1565" s="120">
        <v>1605907</v>
      </c>
      <c r="H1565" s="124"/>
      <c r="I1565" s="128" t="s">
        <v>4009</v>
      </c>
      <c r="J1565" s="124"/>
      <c r="K1565" s="124"/>
      <c r="L1565" s="124"/>
      <c r="M1565" s="124"/>
      <c r="N1565" s="207">
        <v>0</v>
      </c>
      <c r="O1565" s="207">
        <v>50404.98</v>
      </c>
      <c r="P1565" s="124" t="s">
        <v>1312</v>
      </c>
    </row>
    <row r="1566" spans="1:16" ht="51">
      <c r="A1566" s="256">
        <v>203</v>
      </c>
      <c r="B1566" s="124"/>
      <c r="C1566" s="125" t="s">
        <v>757</v>
      </c>
      <c r="D1566" s="119">
        <v>43175</v>
      </c>
      <c r="E1566" s="120" t="s">
        <v>4010</v>
      </c>
      <c r="F1566" s="120" t="s">
        <v>3</v>
      </c>
      <c r="G1566" s="120">
        <v>1605772</v>
      </c>
      <c r="H1566" s="124"/>
      <c r="I1566" s="128" t="s">
        <v>4011</v>
      </c>
      <c r="J1566" s="124"/>
      <c r="K1566" s="124"/>
      <c r="L1566" s="124"/>
      <c r="M1566" s="124"/>
      <c r="N1566" s="207">
        <v>0</v>
      </c>
      <c r="O1566" s="207">
        <v>0.01</v>
      </c>
      <c r="P1566" s="124" t="s">
        <v>3729</v>
      </c>
    </row>
    <row r="1567" spans="1:16" ht="51">
      <c r="A1567" s="256" t="s">
        <v>619</v>
      </c>
      <c r="B1567" s="124"/>
      <c r="C1567" s="125" t="s">
        <v>713</v>
      </c>
      <c r="D1567" s="119">
        <v>43175</v>
      </c>
      <c r="E1567" s="120" t="s">
        <v>4012</v>
      </c>
      <c r="F1567" s="120" t="s">
        <v>3</v>
      </c>
      <c r="G1567" s="120">
        <v>1605789</v>
      </c>
      <c r="H1567" s="124"/>
      <c r="I1567" s="128" t="s">
        <v>4013</v>
      </c>
      <c r="J1567" s="124"/>
      <c r="K1567" s="124"/>
      <c r="L1567" s="124"/>
      <c r="M1567" s="124"/>
      <c r="N1567" s="207">
        <v>0</v>
      </c>
      <c r="O1567" s="207">
        <v>4249.51</v>
      </c>
      <c r="P1567" s="124" t="s">
        <v>1312</v>
      </c>
    </row>
    <row r="1568" spans="1:16" ht="51">
      <c r="A1568" s="256" t="s">
        <v>619</v>
      </c>
      <c r="B1568" s="124"/>
      <c r="C1568" s="125" t="s">
        <v>713</v>
      </c>
      <c r="D1568" s="119">
        <v>43175</v>
      </c>
      <c r="E1568" s="120" t="s">
        <v>4014</v>
      </c>
      <c r="F1568" s="120" t="s">
        <v>3</v>
      </c>
      <c r="G1568" s="120">
        <v>1605847</v>
      </c>
      <c r="H1568" s="124"/>
      <c r="I1568" s="128" t="s">
        <v>4015</v>
      </c>
      <c r="J1568" s="124"/>
      <c r="K1568" s="124"/>
      <c r="L1568" s="124"/>
      <c r="M1568" s="124"/>
      <c r="N1568" s="207">
        <v>0</v>
      </c>
      <c r="O1568" s="207">
        <v>4682.28</v>
      </c>
      <c r="P1568" s="124" t="s">
        <v>1312</v>
      </c>
    </row>
    <row r="1569" spans="1:16" ht="51">
      <c r="A1569" s="256" t="s">
        <v>619</v>
      </c>
      <c r="B1569" s="124"/>
      <c r="C1569" s="125" t="s">
        <v>713</v>
      </c>
      <c r="D1569" s="119">
        <v>43175</v>
      </c>
      <c r="E1569" s="120" t="s">
        <v>4016</v>
      </c>
      <c r="F1569" s="120" t="s">
        <v>3</v>
      </c>
      <c r="G1569" s="120">
        <v>1605850</v>
      </c>
      <c r="H1569" s="124"/>
      <c r="I1569" s="128" t="s">
        <v>4017</v>
      </c>
      <c r="J1569" s="124"/>
      <c r="K1569" s="124"/>
      <c r="L1569" s="124"/>
      <c r="M1569" s="124"/>
      <c r="N1569" s="207">
        <v>0</v>
      </c>
      <c r="O1569" s="207">
        <v>31881.5</v>
      </c>
      <c r="P1569" s="124" t="s">
        <v>1312</v>
      </c>
    </row>
    <row r="1570" spans="1:16" ht="51">
      <c r="A1570" s="256" t="s">
        <v>619</v>
      </c>
      <c r="B1570" s="124"/>
      <c r="C1570" s="125" t="s">
        <v>713</v>
      </c>
      <c r="D1570" s="119">
        <v>43175</v>
      </c>
      <c r="E1570" s="120" t="s">
        <v>4018</v>
      </c>
      <c r="F1570" s="120" t="s">
        <v>3</v>
      </c>
      <c r="G1570" s="120">
        <v>1605865</v>
      </c>
      <c r="H1570" s="124"/>
      <c r="I1570" s="128" t="s">
        <v>4019</v>
      </c>
      <c r="J1570" s="124"/>
      <c r="K1570" s="124"/>
      <c r="L1570" s="124"/>
      <c r="M1570" s="124"/>
      <c r="N1570" s="207">
        <v>0</v>
      </c>
      <c r="O1570" s="207">
        <v>1</v>
      </c>
      <c r="P1570" s="124" t="s">
        <v>1312</v>
      </c>
    </row>
    <row r="1571" spans="1:16" ht="63.75">
      <c r="A1571" s="256" t="s">
        <v>619</v>
      </c>
      <c r="B1571" s="124"/>
      <c r="C1571" s="125" t="s">
        <v>713</v>
      </c>
      <c r="D1571" s="119">
        <v>43175</v>
      </c>
      <c r="E1571" s="120" t="s">
        <v>4020</v>
      </c>
      <c r="F1571" s="120" t="s">
        <v>3</v>
      </c>
      <c r="G1571" s="120">
        <v>1605915</v>
      </c>
      <c r="H1571" s="124"/>
      <c r="I1571" s="128" t="s">
        <v>4021</v>
      </c>
      <c r="J1571" s="124"/>
      <c r="K1571" s="124"/>
      <c r="L1571" s="124"/>
      <c r="M1571" s="124"/>
      <c r="N1571" s="207">
        <v>0</v>
      </c>
      <c r="O1571" s="207">
        <v>7800.45</v>
      </c>
      <c r="P1571" s="124" t="s">
        <v>1312</v>
      </c>
    </row>
    <row r="1572" spans="1:16" ht="51">
      <c r="A1572" s="256" t="s">
        <v>619</v>
      </c>
      <c r="B1572" s="124"/>
      <c r="C1572" s="125" t="s">
        <v>713</v>
      </c>
      <c r="D1572" s="119">
        <v>43175</v>
      </c>
      <c r="E1572" s="120" t="s">
        <v>4022</v>
      </c>
      <c r="F1572" s="120" t="s">
        <v>3</v>
      </c>
      <c r="G1572" s="120">
        <v>1605933</v>
      </c>
      <c r="H1572" s="124"/>
      <c r="I1572" s="128" t="s">
        <v>4023</v>
      </c>
      <c r="J1572" s="124"/>
      <c r="K1572" s="124"/>
      <c r="L1572" s="124"/>
      <c r="M1572" s="124"/>
      <c r="N1572" s="207">
        <v>0</v>
      </c>
      <c r="O1572" s="207">
        <v>313.97000000000003</v>
      </c>
      <c r="P1572" s="124" t="s">
        <v>1312</v>
      </c>
    </row>
    <row r="1573" spans="1:16" ht="63.75">
      <c r="A1573" s="256" t="s">
        <v>619</v>
      </c>
      <c r="B1573" s="124"/>
      <c r="C1573" s="125" t="s">
        <v>713</v>
      </c>
      <c r="D1573" s="119">
        <v>43175</v>
      </c>
      <c r="E1573" s="120" t="s">
        <v>4024</v>
      </c>
      <c r="F1573" s="120" t="s">
        <v>3</v>
      </c>
      <c r="G1573" s="120">
        <v>1605981</v>
      </c>
      <c r="H1573" s="124"/>
      <c r="I1573" s="128" t="s">
        <v>4025</v>
      </c>
      <c r="J1573" s="124"/>
      <c r="K1573" s="124"/>
      <c r="L1573" s="124"/>
      <c r="M1573" s="124"/>
      <c r="N1573" s="207">
        <v>0</v>
      </c>
      <c r="O1573" s="207">
        <v>34.5</v>
      </c>
      <c r="P1573" s="124" t="s">
        <v>1312</v>
      </c>
    </row>
    <row r="1574" spans="1:16" ht="63.75">
      <c r="A1574" s="256" t="s">
        <v>619</v>
      </c>
      <c r="B1574" s="124"/>
      <c r="C1574" s="125" t="s">
        <v>713</v>
      </c>
      <c r="D1574" s="119">
        <v>43175</v>
      </c>
      <c r="E1574" s="120" t="s">
        <v>4026</v>
      </c>
      <c r="F1574" s="120" t="s">
        <v>3</v>
      </c>
      <c r="G1574" s="120">
        <v>1605983</v>
      </c>
      <c r="H1574" s="124"/>
      <c r="I1574" s="128" t="s">
        <v>4027</v>
      </c>
      <c r="J1574" s="124"/>
      <c r="K1574" s="124"/>
      <c r="L1574" s="124"/>
      <c r="M1574" s="124"/>
      <c r="N1574" s="207">
        <v>0</v>
      </c>
      <c r="O1574" s="207">
        <v>14</v>
      </c>
      <c r="P1574" s="124" t="s">
        <v>1312</v>
      </c>
    </row>
    <row r="1575" spans="1:16" ht="63.75">
      <c r="A1575" s="256" t="s">
        <v>619</v>
      </c>
      <c r="B1575" s="124"/>
      <c r="C1575" s="125" t="s">
        <v>713</v>
      </c>
      <c r="D1575" s="119">
        <v>43175</v>
      </c>
      <c r="E1575" s="120" t="s">
        <v>4028</v>
      </c>
      <c r="F1575" s="120" t="s">
        <v>3</v>
      </c>
      <c r="G1575" s="120">
        <v>1605984</v>
      </c>
      <c r="H1575" s="124"/>
      <c r="I1575" s="128" t="s">
        <v>4029</v>
      </c>
      <c r="J1575" s="124"/>
      <c r="K1575" s="124"/>
      <c r="L1575" s="124"/>
      <c r="M1575" s="124"/>
      <c r="N1575" s="207">
        <v>0</v>
      </c>
      <c r="O1575" s="207">
        <v>8.6999999999999993</v>
      </c>
      <c r="P1575" s="124" t="s">
        <v>1312</v>
      </c>
    </row>
    <row r="1576" spans="1:16" ht="63.75">
      <c r="A1576" s="256" t="s">
        <v>619</v>
      </c>
      <c r="B1576" s="124"/>
      <c r="C1576" s="125" t="s">
        <v>713</v>
      </c>
      <c r="D1576" s="119">
        <v>43175</v>
      </c>
      <c r="E1576" s="120" t="s">
        <v>4030</v>
      </c>
      <c r="F1576" s="120" t="s">
        <v>3</v>
      </c>
      <c r="G1576" s="120">
        <v>1605986</v>
      </c>
      <c r="H1576" s="124"/>
      <c r="I1576" s="128" t="s">
        <v>4031</v>
      </c>
      <c r="J1576" s="124"/>
      <c r="K1576" s="124"/>
      <c r="L1576" s="124"/>
      <c r="M1576" s="124"/>
      <c r="N1576" s="207">
        <v>0</v>
      </c>
      <c r="O1576" s="207">
        <v>353.7</v>
      </c>
      <c r="P1576" s="124" t="s">
        <v>1312</v>
      </c>
    </row>
    <row r="1577" spans="1:16" ht="63.75">
      <c r="A1577" s="256" t="s">
        <v>619</v>
      </c>
      <c r="B1577" s="124"/>
      <c r="C1577" s="125" t="s">
        <v>713</v>
      </c>
      <c r="D1577" s="119">
        <v>43175</v>
      </c>
      <c r="E1577" s="120" t="s">
        <v>4032</v>
      </c>
      <c r="F1577" s="120" t="s">
        <v>3</v>
      </c>
      <c r="G1577" s="120">
        <v>1605987</v>
      </c>
      <c r="H1577" s="124"/>
      <c r="I1577" s="128" t="s">
        <v>4033</v>
      </c>
      <c r="J1577" s="124"/>
      <c r="K1577" s="124"/>
      <c r="L1577" s="124"/>
      <c r="M1577" s="124"/>
      <c r="N1577" s="207">
        <v>0</v>
      </c>
      <c r="O1577" s="207">
        <v>356</v>
      </c>
      <c r="P1577" s="124" t="s">
        <v>1312</v>
      </c>
    </row>
    <row r="1578" spans="1:16" ht="51">
      <c r="A1578" s="256" t="s">
        <v>619</v>
      </c>
      <c r="B1578" s="124"/>
      <c r="C1578" s="125" t="s">
        <v>713</v>
      </c>
      <c r="D1578" s="119">
        <v>43175</v>
      </c>
      <c r="E1578" s="120" t="s">
        <v>4034</v>
      </c>
      <c r="F1578" s="120" t="s">
        <v>3</v>
      </c>
      <c r="G1578" s="120">
        <v>1606069</v>
      </c>
      <c r="H1578" s="124"/>
      <c r="I1578" s="128" t="s">
        <v>4035</v>
      </c>
      <c r="J1578" s="124"/>
      <c r="K1578" s="124"/>
      <c r="L1578" s="124"/>
      <c r="M1578" s="124"/>
      <c r="N1578" s="207">
        <v>0</v>
      </c>
      <c r="O1578" s="207">
        <v>500</v>
      </c>
      <c r="P1578" s="124" t="s">
        <v>1312</v>
      </c>
    </row>
    <row r="1579" spans="1:16" ht="89.25" hidden="1">
      <c r="A1579" s="256">
        <v>378</v>
      </c>
      <c r="B1579" s="124"/>
      <c r="C1579" s="125" t="s">
        <v>1274</v>
      </c>
      <c r="D1579" s="119">
        <v>43175</v>
      </c>
      <c r="E1579" s="120" t="s">
        <v>4265</v>
      </c>
      <c r="F1579" s="120" t="s">
        <v>15</v>
      </c>
      <c r="G1579" s="120">
        <v>4559</v>
      </c>
      <c r="H1579" s="124"/>
      <c r="I1579" s="128" t="s">
        <v>4266</v>
      </c>
      <c r="J1579" s="124"/>
      <c r="K1579" s="124"/>
      <c r="L1579" s="124"/>
      <c r="M1579" s="124"/>
      <c r="N1579" s="207">
        <v>270.41000000000003</v>
      </c>
      <c r="O1579" s="207">
        <v>0</v>
      </c>
      <c r="P1579" s="124" t="s">
        <v>1312</v>
      </c>
    </row>
    <row r="1580" spans="1:16" ht="102" hidden="1">
      <c r="A1580" s="256">
        <v>513</v>
      </c>
      <c r="B1580" s="124"/>
      <c r="C1580" s="125" t="s">
        <v>201</v>
      </c>
      <c r="D1580" s="119">
        <v>43175</v>
      </c>
      <c r="E1580" s="120" t="s">
        <v>4267</v>
      </c>
      <c r="F1580" s="120" t="s">
        <v>15</v>
      </c>
      <c r="G1580" s="120">
        <v>4548</v>
      </c>
      <c r="H1580" s="124"/>
      <c r="I1580" s="128" t="s">
        <v>4268</v>
      </c>
      <c r="J1580" s="124"/>
      <c r="K1580" s="124"/>
      <c r="L1580" s="124"/>
      <c r="M1580" s="124"/>
      <c r="N1580" s="207">
        <v>50</v>
      </c>
      <c r="O1580" s="207">
        <v>0</v>
      </c>
      <c r="P1580" s="124" t="s">
        <v>1312</v>
      </c>
    </row>
    <row r="1581" spans="1:16" ht="51">
      <c r="A1581" s="256">
        <v>46</v>
      </c>
      <c r="B1581" s="124"/>
      <c r="C1581" s="125" t="s">
        <v>698</v>
      </c>
      <c r="D1581" s="119">
        <v>43178</v>
      </c>
      <c r="E1581" s="120" t="s">
        <v>4036</v>
      </c>
      <c r="F1581" s="120" t="s">
        <v>3</v>
      </c>
      <c r="G1581" s="120">
        <v>1606368</v>
      </c>
      <c r="H1581" s="124"/>
      <c r="I1581" s="128" t="s">
        <v>4037</v>
      </c>
      <c r="J1581" s="124"/>
      <c r="K1581" s="124"/>
      <c r="L1581" s="124"/>
      <c r="M1581" s="124"/>
      <c r="N1581" s="207">
        <v>0</v>
      </c>
      <c r="O1581" s="207">
        <v>700000</v>
      </c>
      <c r="P1581" s="124" t="s">
        <v>1312</v>
      </c>
    </row>
    <row r="1582" spans="1:16" ht="51">
      <c r="A1582" s="256">
        <v>292</v>
      </c>
      <c r="B1582" s="124"/>
      <c r="C1582" s="125" t="s">
        <v>152</v>
      </c>
      <c r="D1582" s="119">
        <v>43178</v>
      </c>
      <c r="E1582" s="120" t="s">
        <v>4038</v>
      </c>
      <c r="F1582" s="120" t="s">
        <v>3</v>
      </c>
      <c r="G1582" s="120">
        <v>1606344</v>
      </c>
      <c r="H1582" s="124"/>
      <c r="I1582" s="128" t="s">
        <v>4039</v>
      </c>
      <c r="J1582" s="124"/>
      <c r="K1582" s="124"/>
      <c r="L1582" s="124"/>
      <c r="M1582" s="124"/>
      <c r="N1582" s="207">
        <v>0</v>
      </c>
      <c r="O1582" s="207">
        <v>2071.7600000000002</v>
      </c>
      <c r="P1582" s="124" t="s">
        <v>1312</v>
      </c>
    </row>
    <row r="1583" spans="1:16" ht="51">
      <c r="A1583" s="256" t="s">
        <v>619</v>
      </c>
      <c r="B1583" s="124"/>
      <c r="C1583" s="125" t="s">
        <v>713</v>
      </c>
      <c r="D1583" s="119">
        <v>43178</v>
      </c>
      <c r="E1583" s="120" t="s">
        <v>4040</v>
      </c>
      <c r="F1583" s="120" t="s">
        <v>3</v>
      </c>
      <c r="G1583" s="120">
        <v>1606407</v>
      </c>
      <c r="H1583" s="124"/>
      <c r="I1583" s="128" t="s">
        <v>3659</v>
      </c>
      <c r="J1583" s="124"/>
      <c r="K1583" s="124"/>
      <c r="L1583" s="124"/>
      <c r="M1583" s="124"/>
      <c r="N1583" s="207">
        <v>0</v>
      </c>
      <c r="O1583" s="207">
        <v>700</v>
      </c>
      <c r="P1583" s="124" t="s">
        <v>1312</v>
      </c>
    </row>
    <row r="1584" spans="1:16" ht="51">
      <c r="A1584" s="256">
        <v>902</v>
      </c>
      <c r="B1584" s="124"/>
      <c r="C1584" s="125" t="s">
        <v>880</v>
      </c>
      <c r="D1584" s="119">
        <v>43178</v>
      </c>
      <c r="E1584" s="120" t="s">
        <v>4041</v>
      </c>
      <c r="F1584" s="120" t="s">
        <v>3</v>
      </c>
      <c r="G1584" s="120">
        <v>1606411</v>
      </c>
      <c r="H1584" s="124"/>
      <c r="I1584" s="128" t="s">
        <v>4042</v>
      </c>
      <c r="J1584" s="124"/>
      <c r="K1584" s="124"/>
      <c r="L1584" s="124"/>
      <c r="M1584" s="124"/>
      <c r="N1584" s="207">
        <v>0</v>
      </c>
      <c r="O1584" s="207">
        <v>378.91</v>
      </c>
      <c r="P1584" s="124" t="s">
        <v>1312</v>
      </c>
    </row>
    <row r="1585" spans="1:16" ht="51">
      <c r="A1585" s="256" t="s">
        <v>619</v>
      </c>
      <c r="B1585" s="124"/>
      <c r="C1585" s="125" t="s">
        <v>713</v>
      </c>
      <c r="D1585" s="119">
        <v>43178</v>
      </c>
      <c r="E1585" s="120" t="s">
        <v>4043</v>
      </c>
      <c r="F1585" s="120" t="s">
        <v>3</v>
      </c>
      <c r="G1585" s="120">
        <v>1606453</v>
      </c>
      <c r="H1585" s="124"/>
      <c r="I1585" s="128" t="s">
        <v>3828</v>
      </c>
      <c r="J1585" s="124"/>
      <c r="K1585" s="124"/>
      <c r="L1585" s="124"/>
      <c r="M1585" s="124"/>
      <c r="N1585" s="207">
        <v>0</v>
      </c>
      <c r="O1585" s="207">
        <v>2700</v>
      </c>
      <c r="P1585" s="124" t="s">
        <v>1312</v>
      </c>
    </row>
    <row r="1586" spans="1:16" ht="63.75" hidden="1">
      <c r="A1586" s="256" t="s">
        <v>619</v>
      </c>
      <c r="B1586" s="124"/>
      <c r="C1586" s="125" t="s">
        <v>713</v>
      </c>
      <c r="D1586" s="119">
        <v>43178</v>
      </c>
      <c r="E1586" s="120" t="s">
        <v>4269</v>
      </c>
      <c r="F1586" s="120" t="s">
        <v>6</v>
      </c>
      <c r="G1586" s="120">
        <v>953355</v>
      </c>
      <c r="H1586" s="124"/>
      <c r="I1586" s="128" t="s">
        <v>4270</v>
      </c>
      <c r="J1586" s="124"/>
      <c r="K1586" s="124"/>
      <c r="L1586" s="124"/>
      <c r="M1586" s="124"/>
      <c r="N1586" s="207">
        <v>0</v>
      </c>
      <c r="O1586" s="207">
        <v>623017.38</v>
      </c>
      <c r="P1586" s="124" t="s">
        <v>1312</v>
      </c>
    </row>
    <row r="1587" spans="1:16" ht="76.5" hidden="1">
      <c r="A1587" s="256">
        <v>20</v>
      </c>
      <c r="B1587" s="124"/>
      <c r="C1587" s="125" t="s">
        <v>693</v>
      </c>
      <c r="D1587" s="119">
        <v>43178</v>
      </c>
      <c r="E1587" s="120" t="s">
        <v>4271</v>
      </c>
      <c r="F1587" s="120" t="s">
        <v>15</v>
      </c>
      <c r="G1587" s="120">
        <v>4560</v>
      </c>
      <c r="H1587" s="124"/>
      <c r="I1587" s="128" t="s">
        <v>4272</v>
      </c>
      <c r="J1587" s="124"/>
      <c r="K1587" s="124"/>
      <c r="L1587" s="124"/>
      <c r="M1587" s="124"/>
      <c r="N1587" s="207">
        <v>320.63</v>
      </c>
      <c r="O1587" s="207">
        <v>0</v>
      </c>
      <c r="P1587" s="124" t="s">
        <v>1312</v>
      </c>
    </row>
    <row r="1588" spans="1:16" ht="102" hidden="1">
      <c r="A1588" s="256">
        <v>48</v>
      </c>
      <c r="B1588" s="124"/>
      <c r="C1588" s="125" t="s">
        <v>700</v>
      </c>
      <c r="D1588" s="119">
        <v>43178</v>
      </c>
      <c r="E1588" s="120" t="s">
        <v>4273</v>
      </c>
      <c r="F1588" s="120" t="s">
        <v>15</v>
      </c>
      <c r="G1588" s="120">
        <v>4565</v>
      </c>
      <c r="H1588" s="124"/>
      <c r="I1588" s="128" t="s">
        <v>4274</v>
      </c>
      <c r="J1588" s="124"/>
      <c r="K1588" s="124"/>
      <c r="L1588" s="124"/>
      <c r="M1588" s="124"/>
      <c r="N1588" s="207">
        <v>1299</v>
      </c>
      <c r="O1588" s="207">
        <v>0</v>
      </c>
      <c r="P1588" s="124" t="s">
        <v>1312</v>
      </c>
    </row>
    <row r="1589" spans="1:16" ht="102" hidden="1">
      <c r="A1589" s="256">
        <v>48</v>
      </c>
      <c r="B1589" s="124"/>
      <c r="C1589" s="125" t="s">
        <v>700</v>
      </c>
      <c r="D1589" s="119">
        <v>43178</v>
      </c>
      <c r="E1589" s="120" t="s">
        <v>4275</v>
      </c>
      <c r="F1589" s="120" t="s">
        <v>15</v>
      </c>
      <c r="G1589" s="120">
        <v>4561</v>
      </c>
      <c r="H1589" s="124"/>
      <c r="I1589" s="128" t="s">
        <v>4276</v>
      </c>
      <c r="J1589" s="124"/>
      <c r="K1589" s="124"/>
      <c r="L1589" s="124"/>
      <c r="M1589" s="124"/>
      <c r="N1589" s="207">
        <v>1299</v>
      </c>
      <c r="O1589" s="207">
        <v>0</v>
      </c>
      <c r="P1589" s="124" t="s">
        <v>1312</v>
      </c>
    </row>
    <row r="1590" spans="1:16" ht="76.5" hidden="1">
      <c r="A1590" s="256">
        <v>513</v>
      </c>
      <c r="B1590" s="124"/>
      <c r="C1590" s="125" t="s">
        <v>201</v>
      </c>
      <c r="D1590" s="119">
        <v>43178</v>
      </c>
      <c r="E1590" s="120" t="s">
        <v>4277</v>
      </c>
      <c r="F1590" s="120" t="s">
        <v>1313</v>
      </c>
      <c r="G1590" s="120">
        <v>16978698</v>
      </c>
      <c r="H1590" s="124"/>
      <c r="I1590" s="128" t="s">
        <v>4278</v>
      </c>
      <c r="J1590" s="124"/>
      <c r="K1590" s="124"/>
      <c r="L1590" s="124"/>
      <c r="M1590" s="124"/>
      <c r="N1590" s="207">
        <v>7000</v>
      </c>
      <c r="O1590" s="207">
        <v>0</v>
      </c>
      <c r="P1590" s="124" t="s">
        <v>1312</v>
      </c>
    </row>
    <row r="1591" spans="1:16" ht="51">
      <c r="A1591" s="256" t="s">
        <v>619</v>
      </c>
      <c r="B1591" s="124"/>
      <c r="C1591" s="125" t="s">
        <v>713</v>
      </c>
      <c r="D1591" s="119">
        <v>43179</v>
      </c>
      <c r="E1591" s="120" t="s">
        <v>4044</v>
      </c>
      <c r="F1591" s="120" t="s">
        <v>3</v>
      </c>
      <c r="G1591" s="120">
        <v>1606678</v>
      </c>
      <c r="H1591" s="124"/>
      <c r="I1591" s="128" t="s">
        <v>4045</v>
      </c>
      <c r="J1591" s="124"/>
      <c r="K1591" s="124"/>
      <c r="L1591" s="124"/>
      <c r="M1591" s="124"/>
      <c r="N1591" s="207">
        <v>0</v>
      </c>
      <c r="O1591" s="207">
        <v>2000</v>
      </c>
      <c r="P1591" s="124" t="s">
        <v>1312</v>
      </c>
    </row>
    <row r="1592" spans="1:16" ht="51">
      <c r="A1592" s="256" t="s">
        <v>619</v>
      </c>
      <c r="B1592" s="124"/>
      <c r="C1592" s="125" t="s">
        <v>713</v>
      </c>
      <c r="D1592" s="119">
        <v>43179</v>
      </c>
      <c r="E1592" s="120" t="s">
        <v>4046</v>
      </c>
      <c r="F1592" s="120" t="s">
        <v>3</v>
      </c>
      <c r="G1592" s="120">
        <v>1606690</v>
      </c>
      <c r="H1592" s="124"/>
      <c r="I1592" s="128" t="s">
        <v>4047</v>
      </c>
      <c r="J1592" s="124"/>
      <c r="K1592" s="124"/>
      <c r="L1592" s="124"/>
      <c r="M1592" s="124"/>
      <c r="N1592" s="207">
        <v>0</v>
      </c>
      <c r="O1592" s="207">
        <v>15000</v>
      </c>
      <c r="P1592" s="124" t="s">
        <v>1312</v>
      </c>
    </row>
    <row r="1593" spans="1:16" ht="51">
      <c r="A1593" s="256" t="s">
        <v>619</v>
      </c>
      <c r="B1593" s="124"/>
      <c r="C1593" s="125" t="s">
        <v>713</v>
      </c>
      <c r="D1593" s="119">
        <v>43179</v>
      </c>
      <c r="E1593" s="120" t="s">
        <v>4048</v>
      </c>
      <c r="F1593" s="120" t="s">
        <v>3</v>
      </c>
      <c r="G1593" s="120">
        <v>1606792</v>
      </c>
      <c r="H1593" s="124"/>
      <c r="I1593" s="128" t="s">
        <v>4049</v>
      </c>
      <c r="J1593" s="124"/>
      <c r="K1593" s="124"/>
      <c r="L1593" s="124"/>
      <c r="M1593" s="124"/>
      <c r="N1593" s="207">
        <v>0</v>
      </c>
      <c r="O1593" s="207">
        <v>1219.79</v>
      </c>
      <c r="P1593" s="124" t="s">
        <v>1312</v>
      </c>
    </row>
    <row r="1594" spans="1:16" ht="51" hidden="1">
      <c r="A1594" s="256" t="s">
        <v>619</v>
      </c>
      <c r="B1594" s="124"/>
      <c r="C1594" s="125" t="s">
        <v>713</v>
      </c>
      <c r="D1594" s="119">
        <v>43179</v>
      </c>
      <c r="E1594" s="120" t="s">
        <v>4279</v>
      </c>
      <c r="F1594" s="120" t="s">
        <v>6</v>
      </c>
      <c r="G1594" s="120">
        <v>691099</v>
      </c>
      <c r="H1594" s="124"/>
      <c r="I1594" s="128" t="s">
        <v>4280</v>
      </c>
      <c r="J1594" s="124"/>
      <c r="K1594" s="124"/>
      <c r="L1594" s="124"/>
      <c r="M1594" s="124"/>
      <c r="N1594" s="207">
        <v>0</v>
      </c>
      <c r="O1594" s="207">
        <v>63096.63</v>
      </c>
      <c r="P1594" s="124" t="s">
        <v>1312</v>
      </c>
    </row>
    <row r="1595" spans="1:16" ht="51" hidden="1">
      <c r="A1595" s="256">
        <v>81</v>
      </c>
      <c r="B1595" s="124"/>
      <c r="C1595" s="125" t="s">
        <v>709</v>
      </c>
      <c r="D1595" s="119">
        <v>43179</v>
      </c>
      <c r="E1595" s="120" t="s">
        <v>4281</v>
      </c>
      <c r="F1595" s="120" t="s">
        <v>6</v>
      </c>
      <c r="G1595" s="120">
        <v>953540</v>
      </c>
      <c r="H1595" s="124"/>
      <c r="I1595" s="128" t="s">
        <v>4282</v>
      </c>
      <c r="J1595" s="124"/>
      <c r="K1595" s="124"/>
      <c r="L1595" s="124"/>
      <c r="M1595" s="124"/>
      <c r="N1595" s="207">
        <v>0</v>
      </c>
      <c r="O1595" s="207">
        <v>6289</v>
      </c>
      <c r="P1595" s="124" t="s">
        <v>1312</v>
      </c>
    </row>
    <row r="1596" spans="1:16" ht="51">
      <c r="A1596" s="256">
        <v>15</v>
      </c>
      <c r="B1596" s="124"/>
      <c r="C1596" s="125" t="s">
        <v>691</v>
      </c>
      <c r="D1596" s="119">
        <v>43180</v>
      </c>
      <c r="E1596" s="120" t="s">
        <v>4050</v>
      </c>
      <c r="F1596" s="120" t="s">
        <v>3</v>
      </c>
      <c r="G1596" s="120">
        <v>1607052</v>
      </c>
      <c r="H1596" s="124"/>
      <c r="I1596" s="128" t="s">
        <v>4051</v>
      </c>
      <c r="J1596" s="124"/>
      <c r="K1596" s="124"/>
      <c r="L1596" s="124"/>
      <c r="M1596" s="124"/>
      <c r="N1596" s="207">
        <v>0</v>
      </c>
      <c r="O1596" s="207">
        <v>1485.6</v>
      </c>
      <c r="P1596" s="124" t="s">
        <v>1312</v>
      </c>
    </row>
    <row r="1597" spans="1:16" ht="51">
      <c r="A1597" s="256" t="s">
        <v>619</v>
      </c>
      <c r="B1597" s="124"/>
      <c r="C1597" s="125" t="s">
        <v>713</v>
      </c>
      <c r="D1597" s="119">
        <v>43180</v>
      </c>
      <c r="E1597" s="120" t="s">
        <v>4052</v>
      </c>
      <c r="F1597" s="120" t="s">
        <v>3</v>
      </c>
      <c r="G1597" s="120">
        <v>1607042</v>
      </c>
      <c r="H1597" s="124"/>
      <c r="I1597" s="128" t="s">
        <v>4053</v>
      </c>
      <c r="J1597" s="124"/>
      <c r="K1597" s="124"/>
      <c r="L1597" s="124"/>
      <c r="M1597" s="124"/>
      <c r="N1597" s="207">
        <v>0</v>
      </c>
      <c r="O1597" s="207">
        <v>20760.669999999998</v>
      </c>
      <c r="P1597" s="124" t="s">
        <v>1312</v>
      </c>
    </row>
    <row r="1598" spans="1:16" ht="51">
      <c r="A1598" s="256" t="s">
        <v>619</v>
      </c>
      <c r="B1598" s="124"/>
      <c r="C1598" s="125" t="s">
        <v>713</v>
      </c>
      <c r="D1598" s="119">
        <v>43180</v>
      </c>
      <c r="E1598" s="120" t="s">
        <v>4054</v>
      </c>
      <c r="F1598" s="120" t="s">
        <v>3</v>
      </c>
      <c r="G1598" s="120">
        <v>1607045</v>
      </c>
      <c r="H1598" s="124"/>
      <c r="I1598" s="128" t="s">
        <v>3699</v>
      </c>
      <c r="J1598" s="124"/>
      <c r="K1598" s="124"/>
      <c r="L1598" s="124"/>
      <c r="M1598" s="124"/>
      <c r="N1598" s="207">
        <v>0</v>
      </c>
      <c r="O1598" s="207">
        <v>2878.16</v>
      </c>
      <c r="P1598" s="124" t="s">
        <v>1312</v>
      </c>
    </row>
    <row r="1599" spans="1:16" ht="38.25">
      <c r="A1599" s="256">
        <v>112</v>
      </c>
      <c r="B1599" s="124"/>
      <c r="C1599" s="125" t="s">
        <v>719</v>
      </c>
      <c r="D1599" s="119">
        <v>43180</v>
      </c>
      <c r="E1599" s="120" t="s">
        <v>4055</v>
      </c>
      <c r="F1599" s="120" t="s">
        <v>3</v>
      </c>
      <c r="G1599" s="120">
        <v>1607075</v>
      </c>
      <c r="H1599" s="124"/>
      <c r="I1599" s="128" t="s">
        <v>4056</v>
      </c>
      <c r="J1599" s="124"/>
      <c r="K1599" s="124"/>
      <c r="L1599" s="124"/>
      <c r="M1599" s="124"/>
      <c r="N1599" s="207">
        <v>0</v>
      </c>
      <c r="O1599" s="207">
        <v>251.57</v>
      </c>
      <c r="P1599" s="124" t="s">
        <v>1312</v>
      </c>
    </row>
    <row r="1600" spans="1:16" ht="38.25">
      <c r="A1600" s="256">
        <v>112</v>
      </c>
      <c r="B1600" s="124"/>
      <c r="C1600" s="125" t="s">
        <v>719</v>
      </c>
      <c r="D1600" s="119">
        <v>43180</v>
      </c>
      <c r="E1600" s="120" t="s">
        <v>4057</v>
      </c>
      <c r="F1600" s="120" t="s">
        <v>3</v>
      </c>
      <c r="G1600" s="120">
        <v>1607076</v>
      </c>
      <c r="H1600" s="124"/>
      <c r="I1600" s="128" t="s">
        <v>4056</v>
      </c>
      <c r="J1600" s="124"/>
      <c r="K1600" s="124"/>
      <c r="L1600" s="124"/>
      <c r="M1600" s="124"/>
      <c r="N1600" s="207">
        <v>0</v>
      </c>
      <c r="O1600" s="207">
        <v>97.98</v>
      </c>
      <c r="P1600" s="124" t="s">
        <v>1312</v>
      </c>
    </row>
    <row r="1601" spans="1:16" ht="51">
      <c r="A1601" s="256" t="s">
        <v>619</v>
      </c>
      <c r="B1601" s="124"/>
      <c r="C1601" s="125" t="s">
        <v>713</v>
      </c>
      <c r="D1601" s="119">
        <v>43180</v>
      </c>
      <c r="E1601" s="120" t="s">
        <v>4058</v>
      </c>
      <c r="F1601" s="120" t="s">
        <v>3</v>
      </c>
      <c r="G1601" s="120">
        <v>1607096</v>
      </c>
      <c r="H1601" s="124"/>
      <c r="I1601" s="128" t="s">
        <v>4059</v>
      </c>
      <c r="J1601" s="124"/>
      <c r="K1601" s="124"/>
      <c r="L1601" s="124"/>
      <c r="M1601" s="124"/>
      <c r="N1601" s="207">
        <v>0</v>
      </c>
      <c r="O1601" s="207">
        <v>19738.939999999999</v>
      </c>
      <c r="P1601" s="124" t="s">
        <v>1312</v>
      </c>
    </row>
    <row r="1602" spans="1:16" ht="51">
      <c r="A1602" s="256" t="s">
        <v>619</v>
      </c>
      <c r="B1602" s="124"/>
      <c r="C1602" s="125" t="s">
        <v>713</v>
      </c>
      <c r="D1602" s="119">
        <v>43180</v>
      </c>
      <c r="E1602" s="120" t="s">
        <v>4060</v>
      </c>
      <c r="F1602" s="120" t="s">
        <v>3</v>
      </c>
      <c r="G1602" s="120">
        <v>1607105</v>
      </c>
      <c r="H1602" s="124"/>
      <c r="I1602" s="128" t="s">
        <v>4061</v>
      </c>
      <c r="J1602" s="124"/>
      <c r="K1602" s="124"/>
      <c r="L1602" s="124"/>
      <c r="M1602" s="124"/>
      <c r="N1602" s="207">
        <v>0</v>
      </c>
      <c r="O1602" s="207">
        <v>40</v>
      </c>
      <c r="P1602" s="124" t="s">
        <v>1312</v>
      </c>
    </row>
    <row r="1603" spans="1:16" ht="51">
      <c r="A1603" s="256">
        <v>580</v>
      </c>
      <c r="B1603" s="124"/>
      <c r="C1603" s="125" t="s">
        <v>217</v>
      </c>
      <c r="D1603" s="119">
        <v>43180</v>
      </c>
      <c r="E1603" s="120" t="s">
        <v>4062</v>
      </c>
      <c r="F1603" s="120" t="s">
        <v>3</v>
      </c>
      <c r="G1603" s="120">
        <v>1607109</v>
      </c>
      <c r="H1603" s="124"/>
      <c r="I1603" s="128" t="s">
        <v>4063</v>
      </c>
      <c r="J1603" s="124"/>
      <c r="K1603" s="124"/>
      <c r="L1603" s="124"/>
      <c r="M1603" s="124"/>
      <c r="N1603" s="207">
        <v>0</v>
      </c>
      <c r="O1603" s="207">
        <v>120</v>
      </c>
      <c r="P1603" s="124" t="s">
        <v>1312</v>
      </c>
    </row>
    <row r="1604" spans="1:16" ht="51">
      <c r="A1604" s="256">
        <v>203</v>
      </c>
      <c r="B1604" s="124"/>
      <c r="C1604" s="125" t="s">
        <v>757</v>
      </c>
      <c r="D1604" s="119">
        <v>43180</v>
      </c>
      <c r="E1604" s="120" t="s">
        <v>4064</v>
      </c>
      <c r="F1604" s="120" t="s">
        <v>3</v>
      </c>
      <c r="G1604" s="120">
        <v>1607135</v>
      </c>
      <c r="H1604" s="124"/>
      <c r="I1604" s="128" t="s">
        <v>4065</v>
      </c>
      <c r="J1604" s="124"/>
      <c r="K1604" s="124"/>
      <c r="L1604" s="124"/>
      <c r="M1604" s="124"/>
      <c r="N1604" s="207">
        <v>0</v>
      </c>
      <c r="O1604" s="207">
        <v>50</v>
      </c>
      <c r="P1604" s="124" t="s">
        <v>1312</v>
      </c>
    </row>
    <row r="1605" spans="1:16" ht="63.75">
      <c r="A1605" s="256" t="s">
        <v>619</v>
      </c>
      <c r="B1605" s="124"/>
      <c r="C1605" s="125" t="s">
        <v>713</v>
      </c>
      <c r="D1605" s="119">
        <v>43180</v>
      </c>
      <c r="E1605" s="120" t="s">
        <v>4066</v>
      </c>
      <c r="F1605" s="120" t="s">
        <v>3</v>
      </c>
      <c r="G1605" s="120">
        <v>1607189</v>
      </c>
      <c r="H1605" s="124"/>
      <c r="I1605" s="128" t="s">
        <v>4067</v>
      </c>
      <c r="J1605" s="124"/>
      <c r="K1605" s="124"/>
      <c r="L1605" s="124"/>
      <c r="M1605" s="124"/>
      <c r="N1605" s="207">
        <v>0</v>
      </c>
      <c r="O1605" s="207">
        <v>9006</v>
      </c>
      <c r="P1605" s="124" t="s">
        <v>1312</v>
      </c>
    </row>
    <row r="1606" spans="1:16" ht="51">
      <c r="A1606" s="256" t="s">
        <v>619</v>
      </c>
      <c r="B1606" s="124"/>
      <c r="C1606" s="125" t="s">
        <v>713</v>
      </c>
      <c r="D1606" s="119">
        <v>43180</v>
      </c>
      <c r="E1606" s="120" t="s">
        <v>4068</v>
      </c>
      <c r="F1606" s="120" t="s">
        <v>3</v>
      </c>
      <c r="G1606" s="120">
        <v>1607209</v>
      </c>
      <c r="H1606" s="124"/>
      <c r="I1606" s="128" t="s">
        <v>4069</v>
      </c>
      <c r="J1606" s="124"/>
      <c r="K1606" s="124"/>
      <c r="L1606" s="124"/>
      <c r="M1606" s="124"/>
      <c r="N1606" s="207">
        <v>0</v>
      </c>
      <c r="O1606" s="207">
        <v>262.5</v>
      </c>
      <c r="P1606" s="124" t="s">
        <v>1312</v>
      </c>
    </row>
    <row r="1607" spans="1:16" ht="51" hidden="1">
      <c r="A1607" s="256" t="s">
        <v>619</v>
      </c>
      <c r="B1607" s="124"/>
      <c r="C1607" s="125" t="s">
        <v>713</v>
      </c>
      <c r="D1607" s="119">
        <v>43180</v>
      </c>
      <c r="E1607" s="120" t="s">
        <v>4283</v>
      </c>
      <c r="F1607" s="120" t="s">
        <v>6</v>
      </c>
      <c r="G1607" s="120">
        <v>692685</v>
      </c>
      <c r="H1607" s="124"/>
      <c r="I1607" s="128" t="s">
        <v>4284</v>
      </c>
      <c r="J1607" s="124"/>
      <c r="K1607" s="124"/>
      <c r="L1607" s="124"/>
      <c r="M1607" s="124"/>
      <c r="N1607" s="207">
        <v>0</v>
      </c>
      <c r="O1607" s="207">
        <v>49874.12</v>
      </c>
      <c r="P1607" s="124" t="s">
        <v>1312</v>
      </c>
    </row>
    <row r="1608" spans="1:16" ht="63.75" hidden="1">
      <c r="A1608" s="256">
        <v>513</v>
      </c>
      <c r="B1608" s="124"/>
      <c r="C1608" s="125" t="s">
        <v>201</v>
      </c>
      <c r="D1608" s="119">
        <v>43180</v>
      </c>
      <c r="E1608" s="120" t="s">
        <v>4285</v>
      </c>
      <c r="F1608" s="120" t="s">
        <v>13</v>
      </c>
      <c r="G1608" s="120">
        <v>916350</v>
      </c>
      <c r="H1608" s="124"/>
      <c r="I1608" s="128" t="s">
        <v>4286</v>
      </c>
      <c r="J1608" s="124"/>
      <c r="K1608" s="124"/>
      <c r="L1608" s="124"/>
      <c r="M1608" s="124"/>
      <c r="N1608" s="207">
        <v>69.599999999999994</v>
      </c>
      <c r="O1608" s="207">
        <v>0</v>
      </c>
      <c r="P1608" s="124" t="s">
        <v>1312</v>
      </c>
    </row>
    <row r="1609" spans="1:16" ht="76.5" hidden="1">
      <c r="A1609" s="256">
        <v>513</v>
      </c>
      <c r="B1609" s="124"/>
      <c r="C1609" s="125" t="s">
        <v>201</v>
      </c>
      <c r="D1609" s="119">
        <v>43180</v>
      </c>
      <c r="E1609" s="120" t="s">
        <v>4287</v>
      </c>
      <c r="F1609" s="120" t="s">
        <v>11</v>
      </c>
      <c r="G1609" s="120">
        <v>916350</v>
      </c>
      <c r="H1609" s="124"/>
      <c r="I1609" s="128" t="s">
        <v>4288</v>
      </c>
      <c r="J1609" s="124"/>
      <c r="K1609" s="124"/>
      <c r="L1609" s="124"/>
      <c r="M1609" s="124"/>
      <c r="N1609" s="207">
        <v>50</v>
      </c>
      <c r="O1609" s="207">
        <v>0</v>
      </c>
      <c r="P1609" s="124" t="s">
        <v>1312</v>
      </c>
    </row>
    <row r="1610" spans="1:16" ht="63.75" hidden="1">
      <c r="A1610" s="256">
        <v>513</v>
      </c>
      <c r="B1610" s="124"/>
      <c r="C1610" s="125" t="s">
        <v>201</v>
      </c>
      <c r="D1610" s="119">
        <v>43180</v>
      </c>
      <c r="E1610" s="120" t="s">
        <v>4289</v>
      </c>
      <c r="F1610" s="120" t="s">
        <v>13</v>
      </c>
      <c r="G1610" s="120">
        <v>10559</v>
      </c>
      <c r="H1610" s="124"/>
      <c r="I1610" s="128" t="s">
        <v>4290</v>
      </c>
      <c r="J1610" s="124"/>
      <c r="K1610" s="124"/>
      <c r="L1610" s="124"/>
      <c r="M1610" s="124"/>
      <c r="N1610" s="207">
        <v>8460675.25</v>
      </c>
      <c r="O1610" s="207">
        <v>0</v>
      </c>
      <c r="P1610" s="124" t="s">
        <v>1312</v>
      </c>
    </row>
    <row r="1611" spans="1:16" ht="76.5" hidden="1">
      <c r="A1611" s="256">
        <v>513</v>
      </c>
      <c r="B1611" s="124"/>
      <c r="C1611" s="125" t="s">
        <v>201</v>
      </c>
      <c r="D1611" s="119">
        <v>43180</v>
      </c>
      <c r="E1611" s="120" t="s">
        <v>4291</v>
      </c>
      <c r="F1611" s="120" t="s">
        <v>11</v>
      </c>
      <c r="G1611" s="120">
        <v>10559</v>
      </c>
      <c r="H1611" s="124"/>
      <c r="I1611" s="128" t="s">
        <v>4292</v>
      </c>
      <c r="J1611" s="124"/>
      <c r="K1611" s="124"/>
      <c r="L1611" s="124"/>
      <c r="M1611" s="124"/>
      <c r="N1611" s="207">
        <v>6107.38</v>
      </c>
      <c r="O1611" s="207">
        <v>0</v>
      </c>
      <c r="P1611" s="124" t="s">
        <v>1312</v>
      </c>
    </row>
    <row r="1612" spans="1:16" ht="63.75">
      <c r="A1612" s="256">
        <v>20</v>
      </c>
      <c r="B1612" s="124"/>
      <c r="C1612" s="125" t="s">
        <v>693</v>
      </c>
      <c r="D1612" s="119">
        <v>43181</v>
      </c>
      <c r="E1612" s="120" t="s">
        <v>4070</v>
      </c>
      <c r="F1612" s="120" t="s">
        <v>3</v>
      </c>
      <c r="G1612" s="120">
        <v>1607389</v>
      </c>
      <c r="H1612" s="124"/>
      <c r="I1612" s="128" t="s">
        <v>4071</v>
      </c>
      <c r="J1612" s="124"/>
      <c r="K1612" s="124"/>
      <c r="L1612" s="124"/>
      <c r="M1612" s="124"/>
      <c r="N1612" s="207">
        <v>0</v>
      </c>
      <c r="O1612" s="207">
        <v>206.88</v>
      </c>
      <c r="P1612" s="124" t="s">
        <v>3729</v>
      </c>
    </row>
    <row r="1613" spans="1:16" ht="63.75">
      <c r="A1613" s="256">
        <v>16</v>
      </c>
      <c r="B1613" s="124"/>
      <c r="C1613" s="125" t="s">
        <v>692</v>
      </c>
      <c r="D1613" s="119">
        <v>43181</v>
      </c>
      <c r="E1613" s="120" t="s">
        <v>4070</v>
      </c>
      <c r="F1613" s="120" t="s">
        <v>3</v>
      </c>
      <c r="G1613" s="120">
        <v>1607389</v>
      </c>
      <c r="H1613" s="124"/>
      <c r="I1613" s="128" t="s">
        <v>4071</v>
      </c>
      <c r="J1613" s="124"/>
      <c r="K1613" s="124"/>
      <c r="L1613" s="124"/>
      <c r="M1613" s="124"/>
      <c r="N1613" s="207">
        <v>0</v>
      </c>
      <c r="O1613" s="207">
        <v>18109.599999999999</v>
      </c>
      <c r="P1613" s="124" t="s">
        <v>3729</v>
      </c>
    </row>
    <row r="1614" spans="1:16" ht="63.75">
      <c r="A1614" s="256">
        <v>16</v>
      </c>
      <c r="B1614" s="124"/>
      <c r="C1614" s="125" t="s">
        <v>692</v>
      </c>
      <c r="D1614" s="119">
        <v>43181</v>
      </c>
      <c r="E1614" s="120" t="s">
        <v>4070</v>
      </c>
      <c r="F1614" s="120" t="s">
        <v>3</v>
      </c>
      <c r="G1614" s="120">
        <v>1607389</v>
      </c>
      <c r="H1614" s="124"/>
      <c r="I1614" s="128" t="s">
        <v>4071</v>
      </c>
      <c r="J1614" s="124"/>
      <c r="K1614" s="124"/>
      <c r="L1614" s="124"/>
      <c r="M1614" s="124"/>
      <c r="N1614" s="207">
        <v>0</v>
      </c>
      <c r="O1614" s="207">
        <v>39636.14</v>
      </c>
      <c r="P1614" s="124" t="s">
        <v>3729</v>
      </c>
    </row>
    <row r="1615" spans="1:16" ht="63.75">
      <c r="A1615" s="256">
        <v>16</v>
      </c>
      <c r="B1615" s="124"/>
      <c r="C1615" s="125" t="s">
        <v>692</v>
      </c>
      <c r="D1615" s="119">
        <v>43181</v>
      </c>
      <c r="E1615" s="120" t="s">
        <v>4070</v>
      </c>
      <c r="F1615" s="120" t="s">
        <v>3</v>
      </c>
      <c r="G1615" s="120">
        <v>1607389</v>
      </c>
      <c r="H1615" s="124"/>
      <c r="I1615" s="128" t="s">
        <v>4071</v>
      </c>
      <c r="J1615" s="124"/>
      <c r="K1615" s="124"/>
      <c r="L1615" s="124"/>
      <c r="M1615" s="124"/>
      <c r="N1615" s="207">
        <v>0</v>
      </c>
      <c r="O1615" s="207">
        <v>21250.78</v>
      </c>
      <c r="P1615" s="124" t="s">
        <v>3729</v>
      </c>
    </row>
    <row r="1616" spans="1:16" ht="63.75">
      <c r="A1616" s="256">
        <v>16</v>
      </c>
      <c r="B1616" s="124"/>
      <c r="C1616" s="125" t="s">
        <v>692</v>
      </c>
      <c r="D1616" s="119">
        <v>43181</v>
      </c>
      <c r="E1616" s="120" t="s">
        <v>4070</v>
      </c>
      <c r="F1616" s="120" t="s">
        <v>3</v>
      </c>
      <c r="G1616" s="120">
        <v>1607389</v>
      </c>
      <c r="H1616" s="124"/>
      <c r="I1616" s="128" t="s">
        <v>4071</v>
      </c>
      <c r="J1616" s="124"/>
      <c r="K1616" s="124"/>
      <c r="L1616" s="124"/>
      <c r="M1616" s="124"/>
      <c r="N1616" s="207">
        <v>0</v>
      </c>
      <c r="O1616" s="207">
        <v>11311.7</v>
      </c>
      <c r="P1616" s="124" t="s">
        <v>3729</v>
      </c>
    </row>
    <row r="1617" spans="1:16" ht="63.75">
      <c r="A1617" s="256">
        <v>16</v>
      </c>
      <c r="B1617" s="124"/>
      <c r="C1617" s="125" t="s">
        <v>692</v>
      </c>
      <c r="D1617" s="119">
        <v>43181</v>
      </c>
      <c r="E1617" s="120" t="s">
        <v>4070</v>
      </c>
      <c r="F1617" s="120" t="s">
        <v>3</v>
      </c>
      <c r="G1617" s="120">
        <v>1607389</v>
      </c>
      <c r="H1617" s="124"/>
      <c r="I1617" s="128" t="s">
        <v>4071</v>
      </c>
      <c r="J1617" s="124"/>
      <c r="K1617" s="124"/>
      <c r="L1617" s="124"/>
      <c r="M1617" s="124"/>
      <c r="N1617" s="207">
        <v>0</v>
      </c>
      <c r="O1617" s="207">
        <v>6767.28</v>
      </c>
      <c r="P1617" s="124" t="s">
        <v>3729</v>
      </c>
    </row>
    <row r="1618" spans="1:16" ht="63.75">
      <c r="A1618" s="256">
        <v>16</v>
      </c>
      <c r="B1618" s="124"/>
      <c r="C1618" s="125" t="s">
        <v>692</v>
      </c>
      <c r="D1618" s="119">
        <v>43181</v>
      </c>
      <c r="E1618" s="120" t="s">
        <v>4070</v>
      </c>
      <c r="F1618" s="120" t="s">
        <v>3</v>
      </c>
      <c r="G1618" s="120">
        <v>1607389</v>
      </c>
      <c r="H1618" s="124"/>
      <c r="I1618" s="128" t="s">
        <v>4071</v>
      </c>
      <c r="J1618" s="124"/>
      <c r="K1618" s="124"/>
      <c r="L1618" s="124"/>
      <c r="M1618" s="124"/>
      <c r="N1618" s="207">
        <v>0</v>
      </c>
      <c r="O1618" s="207">
        <v>9340.7999999999993</v>
      </c>
      <c r="P1618" s="124" t="s">
        <v>3729</v>
      </c>
    </row>
    <row r="1619" spans="1:16" ht="63.75">
      <c r="A1619" s="256">
        <v>16</v>
      </c>
      <c r="B1619" s="124"/>
      <c r="C1619" s="125" t="s">
        <v>692</v>
      </c>
      <c r="D1619" s="119">
        <v>43181</v>
      </c>
      <c r="E1619" s="120" t="s">
        <v>4070</v>
      </c>
      <c r="F1619" s="120" t="s">
        <v>3</v>
      </c>
      <c r="G1619" s="120">
        <v>1607389</v>
      </c>
      <c r="H1619" s="124"/>
      <c r="I1619" s="128" t="s">
        <v>4071</v>
      </c>
      <c r="J1619" s="124"/>
      <c r="K1619" s="124"/>
      <c r="L1619" s="124"/>
      <c r="M1619" s="124"/>
      <c r="N1619" s="207">
        <v>0</v>
      </c>
      <c r="O1619" s="207">
        <v>32186.87</v>
      </c>
      <c r="P1619" s="124" t="s">
        <v>3729</v>
      </c>
    </row>
    <row r="1620" spans="1:16" ht="63.75">
      <c r="A1620" s="256">
        <v>16</v>
      </c>
      <c r="B1620" s="124"/>
      <c r="C1620" s="125" t="s">
        <v>692</v>
      </c>
      <c r="D1620" s="119">
        <v>43181</v>
      </c>
      <c r="E1620" s="120" t="s">
        <v>4070</v>
      </c>
      <c r="F1620" s="120" t="s">
        <v>3</v>
      </c>
      <c r="G1620" s="120">
        <v>1607389</v>
      </c>
      <c r="H1620" s="124"/>
      <c r="I1620" s="128" t="s">
        <v>4071</v>
      </c>
      <c r="J1620" s="124"/>
      <c r="K1620" s="124"/>
      <c r="L1620" s="124"/>
      <c r="M1620" s="124"/>
      <c r="N1620" s="207">
        <v>0</v>
      </c>
      <c r="O1620" s="207">
        <v>10630.27</v>
      </c>
      <c r="P1620" s="124" t="s">
        <v>3729</v>
      </c>
    </row>
    <row r="1621" spans="1:16" ht="63.75">
      <c r="A1621" s="256">
        <v>16</v>
      </c>
      <c r="B1621" s="124"/>
      <c r="C1621" s="125" t="s">
        <v>692</v>
      </c>
      <c r="D1621" s="119">
        <v>43181</v>
      </c>
      <c r="E1621" s="120" t="s">
        <v>4070</v>
      </c>
      <c r="F1621" s="120" t="s">
        <v>3</v>
      </c>
      <c r="G1621" s="120">
        <v>1607389</v>
      </c>
      <c r="H1621" s="124"/>
      <c r="I1621" s="128" t="s">
        <v>4071</v>
      </c>
      <c r="J1621" s="124"/>
      <c r="K1621" s="124"/>
      <c r="L1621" s="124"/>
      <c r="M1621" s="124"/>
      <c r="N1621" s="207">
        <v>0</v>
      </c>
      <c r="O1621" s="207">
        <v>21718.2</v>
      </c>
      <c r="P1621" s="124" t="s">
        <v>3729</v>
      </c>
    </row>
    <row r="1622" spans="1:16" ht="63.75">
      <c r="A1622" s="256">
        <v>16</v>
      </c>
      <c r="B1622" s="124"/>
      <c r="C1622" s="125" t="s">
        <v>692</v>
      </c>
      <c r="D1622" s="119">
        <v>43181</v>
      </c>
      <c r="E1622" s="120" t="s">
        <v>4070</v>
      </c>
      <c r="F1622" s="120" t="s">
        <v>3</v>
      </c>
      <c r="G1622" s="120">
        <v>1607389</v>
      </c>
      <c r="H1622" s="124"/>
      <c r="I1622" s="128" t="s">
        <v>4071</v>
      </c>
      <c r="J1622" s="124"/>
      <c r="K1622" s="124"/>
      <c r="L1622" s="124"/>
      <c r="M1622" s="124"/>
      <c r="N1622" s="207">
        <v>0</v>
      </c>
      <c r="O1622" s="207">
        <v>22284.31</v>
      </c>
      <c r="P1622" s="124" t="s">
        <v>3729</v>
      </c>
    </row>
    <row r="1623" spans="1:16" ht="63.75">
      <c r="A1623" s="256">
        <v>16</v>
      </c>
      <c r="B1623" s="124"/>
      <c r="C1623" s="125" t="s">
        <v>692</v>
      </c>
      <c r="D1623" s="119">
        <v>43181</v>
      </c>
      <c r="E1623" s="120" t="s">
        <v>4070</v>
      </c>
      <c r="F1623" s="120" t="s">
        <v>3</v>
      </c>
      <c r="G1623" s="120">
        <v>1607389</v>
      </c>
      <c r="H1623" s="124"/>
      <c r="I1623" s="128" t="s">
        <v>4071</v>
      </c>
      <c r="J1623" s="124"/>
      <c r="K1623" s="124"/>
      <c r="L1623" s="124"/>
      <c r="M1623" s="124"/>
      <c r="N1623" s="207">
        <v>0</v>
      </c>
      <c r="O1623" s="207">
        <v>29335.53</v>
      </c>
      <c r="P1623" s="124" t="s">
        <v>3729</v>
      </c>
    </row>
    <row r="1624" spans="1:16" ht="63.75">
      <c r="A1624" s="256">
        <v>16</v>
      </c>
      <c r="B1624" s="124"/>
      <c r="C1624" s="125" t="s">
        <v>692</v>
      </c>
      <c r="D1624" s="119">
        <v>43181</v>
      </c>
      <c r="E1624" s="120" t="s">
        <v>4070</v>
      </c>
      <c r="F1624" s="120" t="s">
        <v>3</v>
      </c>
      <c r="G1624" s="120">
        <v>1607389</v>
      </c>
      <c r="H1624" s="124"/>
      <c r="I1624" s="128" t="s">
        <v>4071</v>
      </c>
      <c r="J1624" s="124"/>
      <c r="K1624" s="124"/>
      <c r="L1624" s="124"/>
      <c r="M1624" s="124"/>
      <c r="N1624" s="207">
        <v>0</v>
      </c>
      <c r="O1624" s="207">
        <v>6327.36</v>
      </c>
      <c r="P1624" s="124" t="s">
        <v>3729</v>
      </c>
    </row>
    <row r="1625" spans="1:16" ht="63.75">
      <c r="A1625" s="256">
        <v>16</v>
      </c>
      <c r="B1625" s="124"/>
      <c r="C1625" s="125" t="s">
        <v>692</v>
      </c>
      <c r="D1625" s="119">
        <v>43181</v>
      </c>
      <c r="E1625" s="120" t="s">
        <v>4070</v>
      </c>
      <c r="F1625" s="120" t="s">
        <v>3</v>
      </c>
      <c r="G1625" s="120">
        <v>1607389</v>
      </c>
      <c r="H1625" s="124"/>
      <c r="I1625" s="128" t="s">
        <v>4071</v>
      </c>
      <c r="J1625" s="124"/>
      <c r="K1625" s="124"/>
      <c r="L1625" s="124"/>
      <c r="M1625" s="124"/>
      <c r="N1625" s="207">
        <v>0</v>
      </c>
      <c r="O1625" s="207">
        <v>12313</v>
      </c>
      <c r="P1625" s="124" t="s">
        <v>3729</v>
      </c>
    </row>
    <row r="1626" spans="1:16" ht="63.75">
      <c r="A1626" s="256">
        <v>16</v>
      </c>
      <c r="B1626" s="124"/>
      <c r="C1626" s="125" t="s">
        <v>692</v>
      </c>
      <c r="D1626" s="119">
        <v>43181</v>
      </c>
      <c r="E1626" s="120" t="s">
        <v>4070</v>
      </c>
      <c r="F1626" s="120" t="s">
        <v>3</v>
      </c>
      <c r="G1626" s="120">
        <v>1607389</v>
      </c>
      <c r="H1626" s="124"/>
      <c r="I1626" s="128" t="s">
        <v>4071</v>
      </c>
      <c r="J1626" s="124"/>
      <c r="K1626" s="124"/>
      <c r="L1626" s="124"/>
      <c r="M1626" s="124"/>
      <c r="N1626" s="207">
        <v>0</v>
      </c>
      <c r="O1626" s="207">
        <v>8144.8</v>
      </c>
      <c r="P1626" s="124" t="s">
        <v>3729</v>
      </c>
    </row>
    <row r="1627" spans="1:16" ht="63.75">
      <c r="A1627" s="256">
        <v>16</v>
      </c>
      <c r="B1627" s="124"/>
      <c r="C1627" s="125" t="s">
        <v>692</v>
      </c>
      <c r="D1627" s="119">
        <v>43181</v>
      </c>
      <c r="E1627" s="120" t="s">
        <v>4070</v>
      </c>
      <c r="F1627" s="120" t="s">
        <v>3</v>
      </c>
      <c r="G1627" s="120">
        <v>1607389</v>
      </c>
      <c r="H1627" s="124"/>
      <c r="I1627" s="128" t="s">
        <v>4071</v>
      </c>
      <c r="J1627" s="124"/>
      <c r="K1627" s="124"/>
      <c r="L1627" s="124"/>
      <c r="M1627" s="124"/>
      <c r="N1627" s="207">
        <v>0</v>
      </c>
      <c r="O1627" s="207">
        <v>35022.71</v>
      </c>
      <c r="P1627" s="124" t="s">
        <v>3729</v>
      </c>
    </row>
    <row r="1628" spans="1:16" ht="63.75">
      <c r="A1628" s="256">
        <v>16</v>
      </c>
      <c r="B1628" s="124"/>
      <c r="C1628" s="125" t="s">
        <v>692</v>
      </c>
      <c r="D1628" s="119">
        <v>43181</v>
      </c>
      <c r="E1628" s="120" t="s">
        <v>4070</v>
      </c>
      <c r="F1628" s="120" t="s">
        <v>3</v>
      </c>
      <c r="G1628" s="120">
        <v>1607389</v>
      </c>
      <c r="H1628" s="124"/>
      <c r="I1628" s="128" t="s">
        <v>4071</v>
      </c>
      <c r="J1628" s="124"/>
      <c r="K1628" s="124"/>
      <c r="L1628" s="124"/>
      <c r="M1628" s="124"/>
      <c r="N1628" s="207">
        <v>0</v>
      </c>
      <c r="O1628" s="207">
        <v>14134.21</v>
      </c>
      <c r="P1628" s="124" t="s">
        <v>3729</v>
      </c>
    </row>
    <row r="1629" spans="1:16" ht="63.75">
      <c r="A1629" s="256">
        <v>16</v>
      </c>
      <c r="B1629" s="124"/>
      <c r="C1629" s="125" t="s">
        <v>692</v>
      </c>
      <c r="D1629" s="119">
        <v>43181</v>
      </c>
      <c r="E1629" s="120" t="s">
        <v>4070</v>
      </c>
      <c r="F1629" s="120" t="s">
        <v>3</v>
      </c>
      <c r="G1629" s="120">
        <v>1607389</v>
      </c>
      <c r="H1629" s="124"/>
      <c r="I1629" s="128" t="s">
        <v>4071</v>
      </c>
      <c r="J1629" s="124"/>
      <c r="K1629" s="124"/>
      <c r="L1629" s="124"/>
      <c r="M1629" s="124"/>
      <c r="N1629" s="207">
        <v>0</v>
      </c>
      <c r="O1629" s="207">
        <v>14348.04</v>
      </c>
      <c r="P1629" s="124" t="s">
        <v>3729</v>
      </c>
    </row>
    <row r="1630" spans="1:16" ht="63.75">
      <c r="A1630" s="256">
        <v>16</v>
      </c>
      <c r="B1630" s="124"/>
      <c r="C1630" s="125" t="s">
        <v>692</v>
      </c>
      <c r="D1630" s="119">
        <v>43181</v>
      </c>
      <c r="E1630" s="120" t="s">
        <v>4070</v>
      </c>
      <c r="F1630" s="120" t="s">
        <v>3</v>
      </c>
      <c r="G1630" s="120">
        <v>1607389</v>
      </c>
      <c r="H1630" s="124"/>
      <c r="I1630" s="128" t="s">
        <v>4071</v>
      </c>
      <c r="J1630" s="124"/>
      <c r="K1630" s="124"/>
      <c r="L1630" s="124"/>
      <c r="M1630" s="124"/>
      <c r="N1630" s="207">
        <v>0</v>
      </c>
      <c r="O1630" s="207">
        <v>5329.23</v>
      </c>
      <c r="P1630" s="124" t="s">
        <v>3729</v>
      </c>
    </row>
    <row r="1631" spans="1:16" ht="63.75">
      <c r="A1631" s="256">
        <v>681</v>
      </c>
      <c r="B1631" s="124"/>
      <c r="C1631" s="125" t="s">
        <v>237</v>
      </c>
      <c r="D1631" s="119">
        <v>43181</v>
      </c>
      <c r="E1631" s="120" t="s">
        <v>4070</v>
      </c>
      <c r="F1631" s="120" t="s">
        <v>3</v>
      </c>
      <c r="G1631" s="120">
        <v>1607389</v>
      </c>
      <c r="H1631" s="124"/>
      <c r="I1631" s="128" t="s">
        <v>4071</v>
      </c>
      <c r="J1631" s="124"/>
      <c r="K1631" s="124"/>
      <c r="L1631" s="124"/>
      <c r="M1631" s="124"/>
      <c r="N1631" s="207">
        <v>0</v>
      </c>
      <c r="O1631" s="207">
        <v>11138.4</v>
      </c>
      <c r="P1631" s="124" t="s">
        <v>3729</v>
      </c>
    </row>
    <row r="1632" spans="1:16" ht="63.75">
      <c r="A1632" s="256">
        <v>681</v>
      </c>
      <c r="B1632" s="124"/>
      <c r="C1632" s="125" t="s">
        <v>237</v>
      </c>
      <c r="D1632" s="119">
        <v>43181</v>
      </c>
      <c r="E1632" s="120" t="s">
        <v>4070</v>
      </c>
      <c r="F1632" s="120" t="s">
        <v>3</v>
      </c>
      <c r="G1632" s="120">
        <v>1607389</v>
      </c>
      <c r="H1632" s="124"/>
      <c r="I1632" s="128" t="s">
        <v>4071</v>
      </c>
      <c r="J1632" s="124"/>
      <c r="K1632" s="124"/>
      <c r="L1632" s="124"/>
      <c r="M1632" s="124"/>
      <c r="N1632" s="207">
        <v>0</v>
      </c>
      <c r="O1632" s="207">
        <v>11952.72</v>
      </c>
      <c r="P1632" s="124" t="s">
        <v>3729</v>
      </c>
    </row>
    <row r="1633" spans="1:16" ht="63.75">
      <c r="A1633" s="256">
        <v>15</v>
      </c>
      <c r="B1633" s="124"/>
      <c r="C1633" s="125" t="s">
        <v>691</v>
      </c>
      <c r="D1633" s="119">
        <v>43181</v>
      </c>
      <c r="E1633" s="120" t="s">
        <v>4070</v>
      </c>
      <c r="F1633" s="120" t="s">
        <v>3</v>
      </c>
      <c r="G1633" s="120">
        <v>1607389</v>
      </c>
      <c r="H1633" s="124"/>
      <c r="I1633" s="128" t="s">
        <v>4071</v>
      </c>
      <c r="J1633" s="124"/>
      <c r="K1633" s="124"/>
      <c r="L1633" s="124"/>
      <c r="M1633" s="124"/>
      <c r="N1633" s="207">
        <v>0</v>
      </c>
      <c r="O1633" s="207">
        <v>8570.98</v>
      </c>
      <c r="P1633" s="124" t="s">
        <v>3729</v>
      </c>
    </row>
    <row r="1634" spans="1:16" ht="63.75">
      <c r="A1634" s="256">
        <v>15</v>
      </c>
      <c r="B1634" s="124"/>
      <c r="C1634" s="125" t="s">
        <v>691</v>
      </c>
      <c r="D1634" s="119">
        <v>43181</v>
      </c>
      <c r="E1634" s="120" t="s">
        <v>4070</v>
      </c>
      <c r="F1634" s="120" t="s">
        <v>3</v>
      </c>
      <c r="G1634" s="120">
        <v>1607389</v>
      </c>
      <c r="H1634" s="124"/>
      <c r="I1634" s="128" t="s">
        <v>4071</v>
      </c>
      <c r="J1634" s="124"/>
      <c r="K1634" s="124"/>
      <c r="L1634" s="124"/>
      <c r="M1634" s="124"/>
      <c r="N1634" s="207">
        <v>0</v>
      </c>
      <c r="O1634" s="207">
        <v>7391.48</v>
      </c>
      <c r="P1634" s="124" t="s">
        <v>3729</v>
      </c>
    </row>
    <row r="1635" spans="1:16" ht="63.75">
      <c r="A1635" s="256">
        <v>15</v>
      </c>
      <c r="B1635" s="124"/>
      <c r="C1635" s="125" t="s">
        <v>691</v>
      </c>
      <c r="D1635" s="119">
        <v>43181</v>
      </c>
      <c r="E1635" s="120" t="s">
        <v>4070</v>
      </c>
      <c r="F1635" s="120" t="s">
        <v>3</v>
      </c>
      <c r="G1635" s="120">
        <v>1607389</v>
      </c>
      <c r="H1635" s="124"/>
      <c r="I1635" s="128" t="s">
        <v>4071</v>
      </c>
      <c r="J1635" s="124"/>
      <c r="K1635" s="124"/>
      <c r="L1635" s="124"/>
      <c r="M1635" s="124"/>
      <c r="N1635" s="207">
        <v>0</v>
      </c>
      <c r="O1635" s="207">
        <v>2684.4</v>
      </c>
      <c r="P1635" s="124" t="s">
        <v>3729</v>
      </c>
    </row>
    <row r="1636" spans="1:16" ht="63.75">
      <c r="A1636" s="256">
        <v>20</v>
      </c>
      <c r="B1636" s="124"/>
      <c r="C1636" s="125" t="s">
        <v>693</v>
      </c>
      <c r="D1636" s="119">
        <v>43181</v>
      </c>
      <c r="E1636" s="120" t="s">
        <v>4070</v>
      </c>
      <c r="F1636" s="120" t="s">
        <v>3</v>
      </c>
      <c r="G1636" s="120">
        <v>1607389</v>
      </c>
      <c r="H1636" s="124"/>
      <c r="I1636" s="128" t="s">
        <v>4071</v>
      </c>
      <c r="J1636" s="124"/>
      <c r="K1636" s="124"/>
      <c r="L1636" s="124"/>
      <c r="M1636" s="124"/>
      <c r="N1636" s="207">
        <v>0</v>
      </c>
      <c r="O1636" s="207">
        <v>2329.88</v>
      </c>
      <c r="P1636" s="124" t="s">
        <v>3729</v>
      </c>
    </row>
    <row r="1637" spans="1:16" ht="63.75">
      <c r="A1637" s="256">
        <v>192</v>
      </c>
      <c r="B1637" s="124"/>
      <c r="C1637" s="125" t="s">
        <v>753</v>
      </c>
      <c r="D1637" s="119">
        <v>43181</v>
      </c>
      <c r="E1637" s="120" t="s">
        <v>4070</v>
      </c>
      <c r="F1637" s="120" t="s">
        <v>3</v>
      </c>
      <c r="G1637" s="120">
        <v>1607389</v>
      </c>
      <c r="H1637" s="124"/>
      <c r="I1637" s="128" t="s">
        <v>4071</v>
      </c>
      <c r="J1637" s="124"/>
      <c r="K1637" s="124"/>
      <c r="L1637" s="124"/>
      <c r="M1637" s="124"/>
      <c r="N1637" s="207">
        <v>0</v>
      </c>
      <c r="O1637" s="207">
        <v>2439.36</v>
      </c>
      <c r="P1637" s="124" t="s">
        <v>3729</v>
      </c>
    </row>
    <row r="1638" spans="1:16" ht="63.75">
      <c r="A1638" s="256">
        <v>512</v>
      </c>
      <c r="B1638" s="124"/>
      <c r="C1638" s="125" t="s">
        <v>840</v>
      </c>
      <c r="D1638" s="119">
        <v>43181</v>
      </c>
      <c r="E1638" s="120" t="s">
        <v>4070</v>
      </c>
      <c r="F1638" s="120" t="s">
        <v>3</v>
      </c>
      <c r="G1638" s="120">
        <v>1607389</v>
      </c>
      <c r="H1638" s="124"/>
      <c r="I1638" s="128" t="s">
        <v>4071</v>
      </c>
      <c r="J1638" s="124"/>
      <c r="K1638" s="124"/>
      <c r="L1638" s="124"/>
      <c r="M1638" s="124"/>
      <c r="N1638" s="207">
        <v>0</v>
      </c>
      <c r="O1638" s="207">
        <v>10017.08</v>
      </c>
      <c r="P1638" s="124" t="s">
        <v>3729</v>
      </c>
    </row>
    <row r="1639" spans="1:16" ht="63.75">
      <c r="A1639" s="256" t="s">
        <v>619</v>
      </c>
      <c r="B1639" s="124"/>
      <c r="C1639" s="125" t="s">
        <v>713</v>
      </c>
      <c r="D1639" s="119">
        <v>43181</v>
      </c>
      <c r="E1639" s="120" t="s">
        <v>4070</v>
      </c>
      <c r="F1639" s="120" t="s">
        <v>3</v>
      </c>
      <c r="G1639" s="120">
        <v>1607389</v>
      </c>
      <c r="H1639" s="124"/>
      <c r="I1639" s="128" t="s">
        <v>4071</v>
      </c>
      <c r="J1639" s="124"/>
      <c r="K1639" s="124"/>
      <c r="L1639" s="124"/>
      <c r="M1639" s="124"/>
      <c r="N1639" s="207">
        <v>0</v>
      </c>
      <c r="O1639" s="207">
        <v>0.01</v>
      </c>
      <c r="P1639" s="124" t="s">
        <v>3729</v>
      </c>
    </row>
    <row r="1640" spans="1:16" ht="63.75">
      <c r="A1640" s="256">
        <v>212</v>
      </c>
      <c r="B1640" s="124"/>
      <c r="C1640" s="125" t="s">
        <v>761</v>
      </c>
      <c r="D1640" s="119">
        <v>43181</v>
      </c>
      <c r="E1640" s="120" t="s">
        <v>4070</v>
      </c>
      <c r="F1640" s="120" t="s">
        <v>3</v>
      </c>
      <c r="G1640" s="120">
        <v>1607389</v>
      </c>
      <c r="H1640" s="124"/>
      <c r="I1640" s="128" t="s">
        <v>4071</v>
      </c>
      <c r="J1640" s="124"/>
      <c r="K1640" s="124"/>
      <c r="L1640" s="124"/>
      <c r="M1640" s="124"/>
      <c r="N1640" s="207">
        <v>0</v>
      </c>
      <c r="O1640" s="207">
        <v>14937.9</v>
      </c>
      <c r="P1640" s="124" t="s">
        <v>3729</v>
      </c>
    </row>
    <row r="1641" spans="1:16" ht="63.75">
      <c r="A1641" s="256">
        <v>212</v>
      </c>
      <c r="B1641" s="124"/>
      <c r="C1641" s="125" t="s">
        <v>761</v>
      </c>
      <c r="D1641" s="119">
        <v>43181</v>
      </c>
      <c r="E1641" s="120" t="s">
        <v>4070</v>
      </c>
      <c r="F1641" s="120" t="s">
        <v>3</v>
      </c>
      <c r="G1641" s="120">
        <v>1607389</v>
      </c>
      <c r="H1641" s="124"/>
      <c r="I1641" s="128" t="s">
        <v>4071</v>
      </c>
      <c r="J1641" s="124"/>
      <c r="K1641" s="124"/>
      <c r="L1641" s="124"/>
      <c r="M1641" s="124"/>
      <c r="N1641" s="207">
        <v>0</v>
      </c>
      <c r="O1641" s="207">
        <v>8735.7000000000007</v>
      </c>
      <c r="P1641" s="124" t="s">
        <v>3729</v>
      </c>
    </row>
    <row r="1642" spans="1:16" ht="51">
      <c r="A1642" s="256" t="s">
        <v>619</v>
      </c>
      <c r="B1642" s="124"/>
      <c r="C1642" s="125" t="s">
        <v>713</v>
      </c>
      <c r="D1642" s="119">
        <v>43181</v>
      </c>
      <c r="E1642" s="120" t="s">
        <v>4072</v>
      </c>
      <c r="F1642" s="120" t="s">
        <v>3</v>
      </c>
      <c r="G1642" s="120">
        <v>1607414</v>
      </c>
      <c r="H1642" s="124"/>
      <c r="I1642" s="128" t="s">
        <v>4073</v>
      </c>
      <c r="J1642" s="124"/>
      <c r="K1642" s="124"/>
      <c r="L1642" s="124"/>
      <c r="M1642" s="124"/>
      <c r="N1642" s="207">
        <v>0</v>
      </c>
      <c r="O1642" s="207">
        <v>5794.35</v>
      </c>
      <c r="P1642" s="124" t="s">
        <v>1312</v>
      </c>
    </row>
    <row r="1643" spans="1:16" ht="51">
      <c r="A1643" s="256" t="s">
        <v>619</v>
      </c>
      <c r="B1643" s="124"/>
      <c r="C1643" s="125" t="s">
        <v>713</v>
      </c>
      <c r="D1643" s="119">
        <v>43181</v>
      </c>
      <c r="E1643" s="120" t="s">
        <v>4074</v>
      </c>
      <c r="F1643" s="120" t="s">
        <v>3</v>
      </c>
      <c r="G1643" s="120">
        <v>1607416</v>
      </c>
      <c r="H1643" s="124"/>
      <c r="I1643" s="128" t="s">
        <v>4075</v>
      </c>
      <c r="J1643" s="124"/>
      <c r="K1643" s="124"/>
      <c r="L1643" s="124"/>
      <c r="M1643" s="124"/>
      <c r="N1643" s="207">
        <v>0</v>
      </c>
      <c r="O1643" s="207">
        <v>1495.55</v>
      </c>
      <c r="P1643" s="124" t="s">
        <v>1312</v>
      </c>
    </row>
    <row r="1644" spans="1:16" ht="51">
      <c r="A1644" s="256" t="s">
        <v>619</v>
      </c>
      <c r="B1644" s="124"/>
      <c r="C1644" s="125" t="s">
        <v>713</v>
      </c>
      <c r="D1644" s="119">
        <v>43181</v>
      </c>
      <c r="E1644" s="120" t="s">
        <v>4076</v>
      </c>
      <c r="F1644" s="120" t="s">
        <v>3</v>
      </c>
      <c r="G1644" s="120">
        <v>1607439</v>
      </c>
      <c r="H1644" s="124"/>
      <c r="I1644" s="128" t="s">
        <v>4077</v>
      </c>
      <c r="J1644" s="124"/>
      <c r="K1644" s="124"/>
      <c r="L1644" s="124"/>
      <c r="M1644" s="124"/>
      <c r="N1644" s="207">
        <v>0</v>
      </c>
      <c r="O1644" s="207">
        <v>323.94</v>
      </c>
      <c r="P1644" s="124" t="s">
        <v>1312</v>
      </c>
    </row>
    <row r="1645" spans="1:16" ht="51">
      <c r="A1645" s="256" t="s">
        <v>619</v>
      </c>
      <c r="B1645" s="124"/>
      <c r="C1645" s="125" t="s">
        <v>713</v>
      </c>
      <c r="D1645" s="119">
        <v>43181</v>
      </c>
      <c r="E1645" s="120" t="s">
        <v>4078</v>
      </c>
      <c r="F1645" s="120" t="s">
        <v>3</v>
      </c>
      <c r="G1645" s="120">
        <v>1607481</v>
      </c>
      <c r="H1645" s="124"/>
      <c r="I1645" s="128" t="s">
        <v>4079</v>
      </c>
      <c r="J1645" s="124"/>
      <c r="K1645" s="124"/>
      <c r="L1645" s="124"/>
      <c r="M1645" s="124"/>
      <c r="N1645" s="207">
        <v>0</v>
      </c>
      <c r="O1645" s="207">
        <v>40056.18</v>
      </c>
      <c r="P1645" s="124" t="s">
        <v>1312</v>
      </c>
    </row>
    <row r="1646" spans="1:16" ht="89.25">
      <c r="A1646" s="256">
        <v>587</v>
      </c>
      <c r="B1646" s="124"/>
      <c r="C1646" s="125" t="s">
        <v>858</v>
      </c>
      <c r="D1646" s="119">
        <v>43182</v>
      </c>
      <c r="E1646" s="120" t="s">
        <v>4080</v>
      </c>
      <c r="F1646" s="120" t="s">
        <v>3</v>
      </c>
      <c r="G1646" s="120">
        <v>1607752</v>
      </c>
      <c r="H1646" s="124"/>
      <c r="I1646" s="128" t="s">
        <v>4081</v>
      </c>
      <c r="J1646" s="124"/>
      <c r="K1646" s="124"/>
      <c r="L1646" s="124"/>
      <c r="M1646" s="124"/>
      <c r="N1646" s="207">
        <v>0</v>
      </c>
      <c r="O1646" s="207">
        <v>6334.7</v>
      </c>
      <c r="P1646" s="124" t="s">
        <v>1312</v>
      </c>
    </row>
    <row r="1647" spans="1:16" ht="51">
      <c r="A1647" s="256" t="s">
        <v>619</v>
      </c>
      <c r="B1647" s="124"/>
      <c r="C1647" s="125" t="s">
        <v>713</v>
      </c>
      <c r="D1647" s="119">
        <v>43182</v>
      </c>
      <c r="E1647" s="120" t="s">
        <v>4082</v>
      </c>
      <c r="F1647" s="120" t="s">
        <v>3</v>
      </c>
      <c r="G1647" s="120">
        <v>1607823</v>
      </c>
      <c r="H1647" s="124"/>
      <c r="I1647" s="128" t="s">
        <v>4083</v>
      </c>
      <c r="J1647" s="124"/>
      <c r="K1647" s="124"/>
      <c r="L1647" s="124"/>
      <c r="M1647" s="124"/>
      <c r="N1647" s="207">
        <v>0</v>
      </c>
      <c r="O1647" s="207">
        <v>1030.53</v>
      </c>
      <c r="P1647" s="124" t="s">
        <v>1312</v>
      </c>
    </row>
    <row r="1648" spans="1:16" ht="51">
      <c r="A1648" s="256" t="s">
        <v>619</v>
      </c>
      <c r="B1648" s="124"/>
      <c r="C1648" s="125" t="s">
        <v>713</v>
      </c>
      <c r="D1648" s="119">
        <v>43182</v>
      </c>
      <c r="E1648" s="120" t="s">
        <v>4084</v>
      </c>
      <c r="F1648" s="120" t="s">
        <v>3</v>
      </c>
      <c r="G1648" s="120">
        <v>1607757</v>
      </c>
      <c r="H1648" s="124"/>
      <c r="I1648" s="128" t="s">
        <v>4085</v>
      </c>
      <c r="J1648" s="124"/>
      <c r="K1648" s="124"/>
      <c r="L1648" s="124"/>
      <c r="M1648" s="124"/>
      <c r="N1648" s="207">
        <v>0</v>
      </c>
      <c r="O1648" s="207">
        <v>759.73</v>
      </c>
      <c r="P1648" s="124" t="s">
        <v>1312</v>
      </c>
    </row>
    <row r="1649" spans="1:16" ht="51">
      <c r="A1649" s="256" t="s">
        <v>619</v>
      </c>
      <c r="B1649" s="124"/>
      <c r="C1649" s="125" t="s">
        <v>713</v>
      </c>
      <c r="D1649" s="119">
        <v>43182</v>
      </c>
      <c r="E1649" s="120" t="s">
        <v>4086</v>
      </c>
      <c r="F1649" s="120" t="s">
        <v>3</v>
      </c>
      <c r="G1649" s="120">
        <v>1607758</v>
      </c>
      <c r="H1649" s="124"/>
      <c r="I1649" s="128" t="s">
        <v>4087</v>
      </c>
      <c r="J1649" s="124"/>
      <c r="K1649" s="124"/>
      <c r="L1649" s="124"/>
      <c r="M1649" s="124"/>
      <c r="N1649" s="207">
        <v>0</v>
      </c>
      <c r="O1649" s="207">
        <v>1036</v>
      </c>
      <c r="P1649" s="124" t="s">
        <v>1312</v>
      </c>
    </row>
    <row r="1650" spans="1:16" ht="51">
      <c r="A1650" s="256" t="s">
        <v>619</v>
      </c>
      <c r="B1650" s="124"/>
      <c r="C1650" s="125" t="s">
        <v>713</v>
      </c>
      <c r="D1650" s="119">
        <v>43182</v>
      </c>
      <c r="E1650" s="120" t="s">
        <v>4088</v>
      </c>
      <c r="F1650" s="120" t="s">
        <v>3</v>
      </c>
      <c r="G1650" s="120">
        <v>1607760</v>
      </c>
      <c r="H1650" s="124"/>
      <c r="I1650" s="128" t="s">
        <v>4089</v>
      </c>
      <c r="J1650" s="124"/>
      <c r="K1650" s="124"/>
      <c r="L1650" s="124"/>
      <c r="M1650" s="124"/>
      <c r="N1650" s="207">
        <v>0</v>
      </c>
      <c r="O1650" s="207">
        <v>11765.54</v>
      </c>
      <c r="P1650" s="124" t="s">
        <v>1312</v>
      </c>
    </row>
    <row r="1651" spans="1:16" ht="89.25">
      <c r="A1651" s="256">
        <v>587</v>
      </c>
      <c r="B1651" s="124"/>
      <c r="C1651" s="125" t="s">
        <v>858</v>
      </c>
      <c r="D1651" s="119">
        <v>43182</v>
      </c>
      <c r="E1651" s="120" t="s">
        <v>4090</v>
      </c>
      <c r="F1651" s="120" t="s">
        <v>3</v>
      </c>
      <c r="G1651" s="120">
        <v>1607764</v>
      </c>
      <c r="H1651" s="124"/>
      <c r="I1651" s="128" t="s">
        <v>4091</v>
      </c>
      <c r="J1651" s="124"/>
      <c r="K1651" s="124"/>
      <c r="L1651" s="124"/>
      <c r="M1651" s="124"/>
      <c r="N1651" s="207">
        <v>0</v>
      </c>
      <c r="O1651" s="207">
        <v>1</v>
      </c>
      <c r="P1651" s="124" t="s">
        <v>1312</v>
      </c>
    </row>
    <row r="1652" spans="1:16" ht="51">
      <c r="A1652" s="256" t="s">
        <v>619</v>
      </c>
      <c r="B1652" s="124"/>
      <c r="C1652" s="125" t="s">
        <v>713</v>
      </c>
      <c r="D1652" s="119">
        <v>43182</v>
      </c>
      <c r="E1652" s="120" t="s">
        <v>4092</v>
      </c>
      <c r="F1652" s="120" t="s">
        <v>3</v>
      </c>
      <c r="G1652" s="120">
        <v>1607795</v>
      </c>
      <c r="H1652" s="124"/>
      <c r="I1652" s="128" t="s">
        <v>4093</v>
      </c>
      <c r="J1652" s="124"/>
      <c r="K1652" s="124"/>
      <c r="L1652" s="124"/>
      <c r="M1652" s="124"/>
      <c r="N1652" s="207">
        <v>0</v>
      </c>
      <c r="O1652" s="207">
        <v>9</v>
      </c>
      <c r="P1652" s="124" t="s">
        <v>3729</v>
      </c>
    </row>
    <row r="1653" spans="1:16" ht="51">
      <c r="A1653" s="256">
        <v>20</v>
      </c>
      <c r="B1653" s="124"/>
      <c r="C1653" s="125" t="s">
        <v>693</v>
      </c>
      <c r="D1653" s="119">
        <v>43182</v>
      </c>
      <c r="E1653" s="120" t="s">
        <v>4094</v>
      </c>
      <c r="F1653" s="120" t="s">
        <v>3</v>
      </c>
      <c r="G1653" s="120">
        <v>1607905</v>
      </c>
      <c r="H1653" s="124"/>
      <c r="I1653" s="128" t="s">
        <v>4095</v>
      </c>
      <c r="J1653" s="124"/>
      <c r="K1653" s="124"/>
      <c r="L1653" s="124"/>
      <c r="M1653" s="124"/>
      <c r="N1653" s="207">
        <v>0</v>
      </c>
      <c r="O1653" s="207">
        <v>1066.67</v>
      </c>
      <c r="P1653" s="124" t="s">
        <v>1312</v>
      </c>
    </row>
    <row r="1654" spans="1:16" ht="51" hidden="1">
      <c r="A1654" s="256" t="s">
        <v>619</v>
      </c>
      <c r="B1654" s="124"/>
      <c r="C1654" s="125" t="s">
        <v>713</v>
      </c>
      <c r="D1654" s="119">
        <v>43182</v>
      </c>
      <c r="E1654" s="120" t="s">
        <v>4293</v>
      </c>
      <c r="F1654" s="120" t="s">
        <v>6</v>
      </c>
      <c r="G1654" s="120">
        <v>694874</v>
      </c>
      <c r="H1654" s="124"/>
      <c r="I1654" s="128" t="s">
        <v>4294</v>
      </c>
      <c r="J1654" s="124"/>
      <c r="K1654" s="124"/>
      <c r="L1654" s="124"/>
      <c r="M1654" s="124"/>
      <c r="N1654" s="207">
        <v>0</v>
      </c>
      <c r="O1654" s="207">
        <v>23250.39</v>
      </c>
      <c r="P1654" s="124" t="s">
        <v>1312</v>
      </c>
    </row>
    <row r="1655" spans="1:16" ht="76.5" hidden="1">
      <c r="A1655" s="256">
        <v>513</v>
      </c>
      <c r="B1655" s="124"/>
      <c r="C1655" s="125" t="s">
        <v>201</v>
      </c>
      <c r="D1655" s="119">
        <v>43182</v>
      </c>
      <c r="E1655" s="120" t="s">
        <v>4295</v>
      </c>
      <c r="F1655" s="120" t="s">
        <v>13</v>
      </c>
      <c r="G1655" s="120">
        <v>4368</v>
      </c>
      <c r="H1655" s="124"/>
      <c r="I1655" s="128" t="s">
        <v>4296</v>
      </c>
      <c r="J1655" s="124"/>
      <c r="K1655" s="124"/>
      <c r="L1655" s="124"/>
      <c r="M1655" s="124"/>
      <c r="N1655" s="207">
        <v>0</v>
      </c>
      <c r="O1655" s="207">
        <v>143498.84</v>
      </c>
      <c r="P1655" s="124" t="s">
        <v>1312</v>
      </c>
    </row>
    <row r="1656" spans="1:16" ht="76.5" hidden="1">
      <c r="A1656" s="256">
        <v>513</v>
      </c>
      <c r="B1656" s="124"/>
      <c r="C1656" s="125" t="s">
        <v>201</v>
      </c>
      <c r="D1656" s="119">
        <v>43182</v>
      </c>
      <c r="E1656" s="120" t="s">
        <v>4297</v>
      </c>
      <c r="F1656" s="120" t="s">
        <v>11</v>
      </c>
      <c r="G1656" s="120">
        <v>4368</v>
      </c>
      <c r="H1656" s="124"/>
      <c r="I1656" s="128" t="s">
        <v>4296</v>
      </c>
      <c r="J1656" s="124"/>
      <c r="K1656" s="124"/>
      <c r="L1656" s="124"/>
      <c r="M1656" s="124"/>
      <c r="N1656" s="207">
        <v>0</v>
      </c>
      <c r="O1656" s="207">
        <v>368.99</v>
      </c>
      <c r="P1656" s="124" t="s">
        <v>1312</v>
      </c>
    </row>
    <row r="1657" spans="1:16" ht="76.5" hidden="1">
      <c r="A1657" s="256">
        <v>291</v>
      </c>
      <c r="B1657" s="124"/>
      <c r="C1657" s="125" t="s">
        <v>794</v>
      </c>
      <c r="D1657" s="119">
        <v>43182</v>
      </c>
      <c r="E1657" s="120" t="s">
        <v>4298</v>
      </c>
      <c r="F1657" s="120" t="s">
        <v>11</v>
      </c>
      <c r="G1657" s="120">
        <v>694626</v>
      </c>
      <c r="H1657" s="124"/>
      <c r="I1657" s="128" t="s">
        <v>4299</v>
      </c>
      <c r="J1657" s="124"/>
      <c r="K1657" s="124"/>
      <c r="L1657" s="124"/>
      <c r="M1657" s="124"/>
      <c r="N1657" s="207">
        <v>50</v>
      </c>
      <c r="O1657" s="207">
        <v>0</v>
      </c>
      <c r="P1657" s="124" t="s">
        <v>1312</v>
      </c>
    </row>
    <row r="1658" spans="1:16" ht="63.75">
      <c r="A1658" s="256">
        <v>20</v>
      </c>
      <c r="B1658" s="124"/>
      <c r="C1658" s="125" t="s">
        <v>693</v>
      </c>
      <c r="D1658" s="119">
        <v>43185</v>
      </c>
      <c r="E1658" s="120" t="s">
        <v>4096</v>
      </c>
      <c r="F1658" s="120" t="s">
        <v>3</v>
      </c>
      <c r="G1658" s="120">
        <v>1608167</v>
      </c>
      <c r="H1658" s="124"/>
      <c r="I1658" s="128" t="s">
        <v>4097</v>
      </c>
      <c r="J1658" s="124"/>
      <c r="K1658" s="124"/>
      <c r="L1658" s="124"/>
      <c r="M1658" s="124"/>
      <c r="N1658" s="207">
        <v>0</v>
      </c>
      <c r="O1658" s="207">
        <v>298794</v>
      </c>
      <c r="P1658" s="124" t="s">
        <v>1312</v>
      </c>
    </row>
    <row r="1659" spans="1:16" ht="63.75">
      <c r="A1659" s="256">
        <v>20</v>
      </c>
      <c r="B1659" s="124"/>
      <c r="C1659" s="125" t="s">
        <v>693</v>
      </c>
      <c r="D1659" s="119">
        <v>43185</v>
      </c>
      <c r="E1659" s="120" t="s">
        <v>4098</v>
      </c>
      <c r="F1659" s="120" t="s">
        <v>3</v>
      </c>
      <c r="G1659" s="120">
        <v>1608170</v>
      </c>
      <c r="H1659" s="124"/>
      <c r="I1659" s="128" t="s">
        <v>4099</v>
      </c>
      <c r="J1659" s="124"/>
      <c r="K1659" s="124"/>
      <c r="L1659" s="124"/>
      <c r="M1659" s="124"/>
      <c r="N1659" s="207">
        <v>0</v>
      </c>
      <c r="O1659" s="207">
        <v>25636.37</v>
      </c>
      <c r="P1659" s="124" t="s">
        <v>1312</v>
      </c>
    </row>
    <row r="1660" spans="1:16" ht="63.75">
      <c r="A1660" s="256">
        <v>20</v>
      </c>
      <c r="B1660" s="124"/>
      <c r="C1660" s="125" t="s">
        <v>693</v>
      </c>
      <c r="D1660" s="119">
        <v>43185</v>
      </c>
      <c r="E1660" s="120" t="s">
        <v>4100</v>
      </c>
      <c r="F1660" s="120" t="s">
        <v>3</v>
      </c>
      <c r="G1660" s="120">
        <v>1608173</v>
      </c>
      <c r="H1660" s="124"/>
      <c r="I1660" s="128" t="s">
        <v>4101</v>
      </c>
      <c r="J1660" s="124"/>
      <c r="K1660" s="124"/>
      <c r="L1660" s="124"/>
      <c r="M1660" s="124"/>
      <c r="N1660" s="207">
        <v>0</v>
      </c>
      <c r="O1660" s="207">
        <v>381.34</v>
      </c>
      <c r="P1660" s="124" t="s">
        <v>1312</v>
      </c>
    </row>
    <row r="1661" spans="1:16" ht="63.75">
      <c r="A1661" s="256">
        <v>20</v>
      </c>
      <c r="B1661" s="124"/>
      <c r="C1661" s="125" t="s">
        <v>693</v>
      </c>
      <c r="D1661" s="119">
        <v>43185</v>
      </c>
      <c r="E1661" s="120" t="s">
        <v>4102</v>
      </c>
      <c r="F1661" s="120" t="s">
        <v>3</v>
      </c>
      <c r="G1661" s="120">
        <v>1608176</v>
      </c>
      <c r="H1661" s="124"/>
      <c r="I1661" s="128" t="s">
        <v>4103</v>
      </c>
      <c r="J1661" s="124"/>
      <c r="K1661" s="124"/>
      <c r="L1661" s="124"/>
      <c r="M1661" s="124"/>
      <c r="N1661" s="207">
        <v>0</v>
      </c>
      <c r="O1661" s="207">
        <v>9298</v>
      </c>
      <c r="P1661" s="124" t="s">
        <v>1312</v>
      </c>
    </row>
    <row r="1662" spans="1:16" ht="63.75">
      <c r="A1662" s="256">
        <v>20</v>
      </c>
      <c r="B1662" s="124"/>
      <c r="C1662" s="125" t="s">
        <v>693</v>
      </c>
      <c r="D1662" s="119">
        <v>43185</v>
      </c>
      <c r="E1662" s="120" t="s">
        <v>4104</v>
      </c>
      <c r="F1662" s="120" t="s">
        <v>3</v>
      </c>
      <c r="G1662" s="120">
        <v>1608180</v>
      </c>
      <c r="H1662" s="124"/>
      <c r="I1662" s="128" t="s">
        <v>4105</v>
      </c>
      <c r="J1662" s="124"/>
      <c r="K1662" s="124"/>
      <c r="L1662" s="124"/>
      <c r="M1662" s="124"/>
      <c r="N1662" s="207">
        <v>0</v>
      </c>
      <c r="O1662" s="207">
        <v>356.4</v>
      </c>
      <c r="P1662" s="124" t="s">
        <v>1312</v>
      </c>
    </row>
    <row r="1663" spans="1:16" ht="63.75">
      <c r="A1663" s="256">
        <v>20</v>
      </c>
      <c r="B1663" s="124"/>
      <c r="C1663" s="125" t="s">
        <v>693</v>
      </c>
      <c r="D1663" s="119">
        <v>43185</v>
      </c>
      <c r="E1663" s="120" t="s">
        <v>4106</v>
      </c>
      <c r="F1663" s="120" t="s">
        <v>3</v>
      </c>
      <c r="G1663" s="120">
        <v>1608184</v>
      </c>
      <c r="H1663" s="124"/>
      <c r="I1663" s="128" t="s">
        <v>4107</v>
      </c>
      <c r="J1663" s="124"/>
      <c r="K1663" s="124"/>
      <c r="L1663" s="124"/>
      <c r="M1663" s="124"/>
      <c r="N1663" s="207">
        <v>0</v>
      </c>
      <c r="O1663" s="207">
        <v>14652.6</v>
      </c>
      <c r="P1663" s="124" t="s">
        <v>1312</v>
      </c>
    </row>
    <row r="1664" spans="1:16" ht="63.75">
      <c r="A1664" s="256">
        <v>20</v>
      </c>
      <c r="B1664" s="124"/>
      <c r="C1664" s="125" t="s">
        <v>693</v>
      </c>
      <c r="D1664" s="119">
        <v>43185</v>
      </c>
      <c r="E1664" s="120" t="s">
        <v>4108</v>
      </c>
      <c r="F1664" s="120" t="s">
        <v>3</v>
      </c>
      <c r="G1664" s="120">
        <v>1608189</v>
      </c>
      <c r="H1664" s="124"/>
      <c r="I1664" s="128" t="s">
        <v>4109</v>
      </c>
      <c r="J1664" s="124"/>
      <c r="K1664" s="124"/>
      <c r="L1664" s="124"/>
      <c r="M1664" s="124"/>
      <c r="N1664" s="207">
        <v>0</v>
      </c>
      <c r="O1664" s="207">
        <v>6892.17</v>
      </c>
      <c r="P1664" s="124" t="s">
        <v>1312</v>
      </c>
    </row>
    <row r="1665" spans="1:16" ht="38.25">
      <c r="A1665" s="256">
        <v>20</v>
      </c>
      <c r="B1665" s="124"/>
      <c r="C1665" s="125" t="s">
        <v>693</v>
      </c>
      <c r="D1665" s="119">
        <v>43185</v>
      </c>
      <c r="E1665" s="120" t="s">
        <v>4110</v>
      </c>
      <c r="F1665" s="120" t="s">
        <v>3</v>
      </c>
      <c r="G1665" s="120">
        <v>1608147</v>
      </c>
      <c r="H1665" s="124"/>
      <c r="I1665" s="128" t="s">
        <v>4111</v>
      </c>
      <c r="J1665" s="124"/>
      <c r="K1665" s="124"/>
      <c r="L1665" s="124"/>
      <c r="M1665" s="124"/>
      <c r="N1665" s="207">
        <v>0</v>
      </c>
      <c r="O1665" s="207">
        <v>4527.09</v>
      </c>
      <c r="P1665" s="124" t="s">
        <v>1312</v>
      </c>
    </row>
    <row r="1666" spans="1:16" ht="51">
      <c r="A1666" s="256">
        <v>35</v>
      </c>
      <c r="B1666" s="124"/>
      <c r="C1666" s="125" t="s">
        <v>696</v>
      </c>
      <c r="D1666" s="119">
        <v>43185</v>
      </c>
      <c r="E1666" s="120" t="s">
        <v>4112</v>
      </c>
      <c r="F1666" s="120" t="s">
        <v>3</v>
      </c>
      <c r="G1666" s="120">
        <v>1608204</v>
      </c>
      <c r="H1666" s="124"/>
      <c r="I1666" s="128" t="s">
        <v>4113</v>
      </c>
      <c r="J1666" s="124"/>
      <c r="K1666" s="124"/>
      <c r="L1666" s="124"/>
      <c r="M1666" s="124"/>
      <c r="N1666" s="207">
        <v>0</v>
      </c>
      <c r="O1666" s="207">
        <v>3491.33</v>
      </c>
      <c r="P1666" s="124" t="s">
        <v>1312</v>
      </c>
    </row>
    <row r="1667" spans="1:16" ht="51">
      <c r="A1667" s="256">
        <v>291</v>
      </c>
      <c r="B1667" s="124"/>
      <c r="C1667" s="125" t="s">
        <v>794</v>
      </c>
      <c r="D1667" s="119">
        <v>43185</v>
      </c>
      <c r="E1667" s="120" t="s">
        <v>4114</v>
      </c>
      <c r="F1667" s="120" t="s">
        <v>3</v>
      </c>
      <c r="G1667" s="120">
        <v>1608282</v>
      </c>
      <c r="H1667" s="124"/>
      <c r="I1667" s="128" t="s">
        <v>4115</v>
      </c>
      <c r="J1667" s="124"/>
      <c r="K1667" s="124"/>
      <c r="L1667" s="124"/>
      <c r="M1667" s="124"/>
      <c r="N1667" s="207">
        <v>0</v>
      </c>
      <c r="O1667" s="207">
        <v>35</v>
      </c>
      <c r="P1667" s="124" t="s">
        <v>1312</v>
      </c>
    </row>
    <row r="1668" spans="1:16" ht="51">
      <c r="A1668" s="256">
        <v>16</v>
      </c>
      <c r="B1668" s="124"/>
      <c r="C1668" s="125" t="s">
        <v>692</v>
      </c>
      <c r="D1668" s="119">
        <v>43185</v>
      </c>
      <c r="E1668" s="120" t="s">
        <v>4116</v>
      </c>
      <c r="F1668" s="120" t="s">
        <v>3</v>
      </c>
      <c r="G1668" s="120">
        <v>1608296</v>
      </c>
      <c r="H1668" s="124"/>
      <c r="I1668" s="128" t="s">
        <v>4117</v>
      </c>
      <c r="J1668" s="124"/>
      <c r="K1668" s="124"/>
      <c r="L1668" s="124"/>
      <c r="M1668" s="124"/>
      <c r="N1668" s="207">
        <v>0</v>
      </c>
      <c r="O1668" s="207">
        <v>6785</v>
      </c>
      <c r="P1668" s="124" t="s">
        <v>1312</v>
      </c>
    </row>
    <row r="1669" spans="1:16" ht="51">
      <c r="A1669" s="256" t="s">
        <v>619</v>
      </c>
      <c r="B1669" s="124"/>
      <c r="C1669" s="125" t="s">
        <v>713</v>
      </c>
      <c r="D1669" s="119">
        <v>43185</v>
      </c>
      <c r="E1669" s="120" t="s">
        <v>4118</v>
      </c>
      <c r="F1669" s="120" t="s">
        <v>3</v>
      </c>
      <c r="G1669" s="120">
        <v>1608388</v>
      </c>
      <c r="H1669" s="124"/>
      <c r="I1669" s="128" t="s">
        <v>4119</v>
      </c>
      <c r="J1669" s="124"/>
      <c r="K1669" s="124"/>
      <c r="L1669" s="124"/>
      <c r="M1669" s="124"/>
      <c r="N1669" s="207">
        <v>0</v>
      </c>
      <c r="O1669" s="207">
        <v>1673.78</v>
      </c>
      <c r="P1669" s="124" t="s">
        <v>1312</v>
      </c>
    </row>
    <row r="1670" spans="1:16" ht="51">
      <c r="A1670" s="256">
        <v>20</v>
      </c>
      <c r="B1670" s="124"/>
      <c r="C1670" s="125" t="s">
        <v>693</v>
      </c>
      <c r="D1670" s="119">
        <v>43185</v>
      </c>
      <c r="E1670" s="120" t="s">
        <v>4120</v>
      </c>
      <c r="F1670" s="120" t="s">
        <v>3</v>
      </c>
      <c r="G1670" s="120">
        <v>1608389</v>
      </c>
      <c r="H1670" s="124"/>
      <c r="I1670" s="128" t="s">
        <v>4121</v>
      </c>
      <c r="J1670" s="124"/>
      <c r="K1670" s="124"/>
      <c r="L1670" s="124"/>
      <c r="M1670" s="124"/>
      <c r="N1670" s="207">
        <v>0</v>
      </c>
      <c r="O1670" s="207">
        <v>223</v>
      </c>
      <c r="P1670" s="124" t="s">
        <v>1312</v>
      </c>
    </row>
    <row r="1671" spans="1:16" ht="51">
      <c r="A1671" s="256" t="s">
        <v>619</v>
      </c>
      <c r="B1671" s="124"/>
      <c r="C1671" s="125" t="s">
        <v>713</v>
      </c>
      <c r="D1671" s="119">
        <v>43185</v>
      </c>
      <c r="E1671" s="120" t="s">
        <v>4122</v>
      </c>
      <c r="F1671" s="120" t="s">
        <v>3</v>
      </c>
      <c r="G1671" s="120">
        <v>1608400</v>
      </c>
      <c r="H1671" s="124"/>
      <c r="I1671" s="128" t="s">
        <v>4123</v>
      </c>
      <c r="J1671" s="124"/>
      <c r="K1671" s="124"/>
      <c r="L1671" s="124"/>
      <c r="M1671" s="124"/>
      <c r="N1671" s="207">
        <v>0</v>
      </c>
      <c r="O1671" s="207">
        <v>5410</v>
      </c>
      <c r="P1671" s="124" t="s">
        <v>1312</v>
      </c>
    </row>
    <row r="1672" spans="1:16" ht="51">
      <c r="A1672" s="256" t="s">
        <v>619</v>
      </c>
      <c r="B1672" s="124"/>
      <c r="C1672" s="125" t="s">
        <v>713</v>
      </c>
      <c r="D1672" s="119">
        <v>43185</v>
      </c>
      <c r="E1672" s="120" t="s">
        <v>4124</v>
      </c>
      <c r="F1672" s="120" t="s">
        <v>3</v>
      </c>
      <c r="G1672" s="120">
        <v>1608429</v>
      </c>
      <c r="H1672" s="124"/>
      <c r="I1672" s="128" t="s">
        <v>4125</v>
      </c>
      <c r="J1672" s="124"/>
      <c r="K1672" s="124"/>
      <c r="L1672" s="124"/>
      <c r="M1672" s="124"/>
      <c r="N1672" s="207">
        <v>0</v>
      </c>
      <c r="O1672" s="207">
        <v>242.8</v>
      </c>
      <c r="P1672" s="124" t="s">
        <v>1312</v>
      </c>
    </row>
    <row r="1673" spans="1:16" ht="63.75">
      <c r="A1673" s="256" t="s">
        <v>619</v>
      </c>
      <c r="B1673" s="124"/>
      <c r="C1673" s="125" t="s">
        <v>713</v>
      </c>
      <c r="D1673" s="119">
        <v>43185</v>
      </c>
      <c r="E1673" s="120" t="s">
        <v>4126</v>
      </c>
      <c r="F1673" s="120" t="s">
        <v>3</v>
      </c>
      <c r="G1673" s="120">
        <v>1608449</v>
      </c>
      <c r="H1673" s="124"/>
      <c r="I1673" s="128" t="s">
        <v>4127</v>
      </c>
      <c r="J1673" s="124"/>
      <c r="K1673" s="124"/>
      <c r="L1673" s="124"/>
      <c r="M1673" s="124"/>
      <c r="N1673" s="207">
        <v>0</v>
      </c>
      <c r="O1673" s="207">
        <v>37494.39</v>
      </c>
      <c r="P1673" s="124" t="s">
        <v>1312</v>
      </c>
    </row>
    <row r="1674" spans="1:16" ht="102" hidden="1">
      <c r="A1674" s="256">
        <v>513</v>
      </c>
      <c r="B1674" s="124"/>
      <c r="C1674" s="125" t="s">
        <v>201</v>
      </c>
      <c r="D1674" s="119">
        <v>43185</v>
      </c>
      <c r="E1674" s="120" t="s">
        <v>4301</v>
      </c>
      <c r="F1674" s="120" t="s">
        <v>15</v>
      </c>
      <c r="G1674" s="120">
        <v>4605</v>
      </c>
      <c r="H1674" s="124"/>
      <c r="I1674" s="128" t="s">
        <v>4302</v>
      </c>
      <c r="J1674" s="124"/>
      <c r="K1674" s="124"/>
      <c r="L1674" s="124"/>
      <c r="M1674" s="124"/>
      <c r="N1674" s="207">
        <v>140820.01</v>
      </c>
      <c r="O1674" s="207">
        <v>0</v>
      </c>
      <c r="P1674" s="124" t="s">
        <v>1312</v>
      </c>
    </row>
    <row r="1675" spans="1:16" ht="76.5" hidden="1">
      <c r="A1675" s="256">
        <v>20</v>
      </c>
      <c r="B1675" s="124"/>
      <c r="C1675" s="125" t="s">
        <v>693</v>
      </c>
      <c r="D1675" s="119">
        <v>43185</v>
      </c>
      <c r="E1675" s="120" t="s">
        <v>4303</v>
      </c>
      <c r="F1675" s="120" t="s">
        <v>15</v>
      </c>
      <c r="G1675" s="120">
        <v>4604</v>
      </c>
      <c r="H1675" s="124"/>
      <c r="I1675" s="128" t="s">
        <v>4304</v>
      </c>
      <c r="J1675" s="124"/>
      <c r="K1675" s="124"/>
      <c r="L1675" s="124"/>
      <c r="M1675" s="124"/>
      <c r="N1675" s="207">
        <v>536.72</v>
      </c>
      <c r="O1675" s="207">
        <v>0</v>
      </c>
      <c r="P1675" s="124" t="s">
        <v>1312</v>
      </c>
    </row>
    <row r="1676" spans="1:16" ht="102" hidden="1">
      <c r="A1676" s="256">
        <v>513</v>
      </c>
      <c r="B1676" s="124"/>
      <c r="C1676" s="125" t="s">
        <v>201</v>
      </c>
      <c r="D1676" s="119">
        <v>43185</v>
      </c>
      <c r="E1676" s="120" t="s">
        <v>4305</v>
      </c>
      <c r="F1676" s="120" t="s">
        <v>15</v>
      </c>
      <c r="G1676" s="120">
        <v>4606</v>
      </c>
      <c r="H1676" s="124"/>
      <c r="I1676" s="128" t="s">
        <v>4306</v>
      </c>
      <c r="J1676" s="124"/>
      <c r="K1676" s="124"/>
      <c r="L1676" s="124"/>
      <c r="M1676" s="124"/>
      <c r="N1676" s="207">
        <v>25447.5</v>
      </c>
      <c r="O1676" s="207">
        <v>0</v>
      </c>
      <c r="P1676" s="124" t="s">
        <v>1312</v>
      </c>
    </row>
    <row r="1677" spans="1:16" ht="76.5" hidden="1">
      <c r="A1677" s="256">
        <v>513</v>
      </c>
      <c r="B1677" s="124"/>
      <c r="C1677" s="125" t="s">
        <v>201</v>
      </c>
      <c r="D1677" s="119">
        <v>43185</v>
      </c>
      <c r="E1677" s="120" t="s">
        <v>4307</v>
      </c>
      <c r="F1677" s="120" t="s">
        <v>1313</v>
      </c>
      <c r="G1677" s="120">
        <v>17080803</v>
      </c>
      <c r="H1677" s="124"/>
      <c r="I1677" s="128" t="s">
        <v>4308</v>
      </c>
      <c r="J1677" s="124"/>
      <c r="K1677" s="124"/>
      <c r="L1677" s="124"/>
      <c r="M1677" s="124"/>
      <c r="N1677" s="207">
        <v>51740.28</v>
      </c>
      <c r="O1677" s="207">
        <v>0</v>
      </c>
      <c r="P1677" s="124" t="s">
        <v>1312</v>
      </c>
    </row>
    <row r="1678" spans="1:16" ht="51">
      <c r="A1678" s="256">
        <v>201</v>
      </c>
      <c r="B1678" s="124"/>
      <c r="C1678" s="125" t="s">
        <v>756</v>
      </c>
      <c r="D1678" s="119">
        <v>43186</v>
      </c>
      <c r="E1678" s="120" t="s">
        <v>4128</v>
      </c>
      <c r="F1678" s="120" t="s">
        <v>3</v>
      </c>
      <c r="G1678" s="120">
        <v>1608591</v>
      </c>
      <c r="H1678" s="124"/>
      <c r="I1678" s="128" t="s">
        <v>4129</v>
      </c>
      <c r="J1678" s="124"/>
      <c r="K1678" s="124"/>
      <c r="L1678" s="124"/>
      <c r="M1678" s="124"/>
      <c r="N1678" s="207">
        <v>0</v>
      </c>
      <c r="O1678" s="207">
        <v>2446.88</v>
      </c>
      <c r="P1678" s="124" t="s">
        <v>3729</v>
      </c>
    </row>
    <row r="1679" spans="1:16" ht="51">
      <c r="A1679" s="256" t="s">
        <v>619</v>
      </c>
      <c r="B1679" s="124"/>
      <c r="C1679" s="125" t="s">
        <v>713</v>
      </c>
      <c r="D1679" s="119">
        <v>43186</v>
      </c>
      <c r="E1679" s="120" t="s">
        <v>4130</v>
      </c>
      <c r="F1679" s="120" t="s">
        <v>3</v>
      </c>
      <c r="G1679" s="120">
        <v>1608627</v>
      </c>
      <c r="H1679" s="124"/>
      <c r="I1679" s="128" t="s">
        <v>4131</v>
      </c>
      <c r="J1679" s="124"/>
      <c r="K1679" s="124"/>
      <c r="L1679" s="124"/>
      <c r="M1679" s="124"/>
      <c r="N1679" s="207">
        <v>0</v>
      </c>
      <c r="O1679" s="207">
        <v>189277.48</v>
      </c>
      <c r="P1679" s="124" t="s">
        <v>1312</v>
      </c>
    </row>
    <row r="1680" spans="1:16" ht="51">
      <c r="A1680" s="256" t="s">
        <v>619</v>
      </c>
      <c r="B1680" s="124"/>
      <c r="C1680" s="125" t="s">
        <v>713</v>
      </c>
      <c r="D1680" s="119">
        <v>43186</v>
      </c>
      <c r="E1680" s="120" t="s">
        <v>4132</v>
      </c>
      <c r="F1680" s="120" t="s">
        <v>3</v>
      </c>
      <c r="G1680" s="120">
        <v>1608630</v>
      </c>
      <c r="H1680" s="124"/>
      <c r="I1680" s="128" t="s">
        <v>4133</v>
      </c>
      <c r="J1680" s="124"/>
      <c r="K1680" s="124"/>
      <c r="L1680" s="124"/>
      <c r="M1680" s="124"/>
      <c r="N1680" s="207">
        <v>0</v>
      </c>
      <c r="O1680" s="207">
        <v>386408.12</v>
      </c>
      <c r="P1680" s="124" t="s">
        <v>1312</v>
      </c>
    </row>
    <row r="1681" spans="1:16" ht="51">
      <c r="A1681" s="256">
        <v>593</v>
      </c>
      <c r="B1681" s="124"/>
      <c r="C1681" s="125" t="s">
        <v>863</v>
      </c>
      <c r="D1681" s="119">
        <v>43186</v>
      </c>
      <c r="E1681" s="120" t="s">
        <v>4134</v>
      </c>
      <c r="F1681" s="120" t="s">
        <v>3</v>
      </c>
      <c r="G1681" s="120">
        <v>1608656</v>
      </c>
      <c r="H1681" s="124"/>
      <c r="I1681" s="128" t="s">
        <v>4135</v>
      </c>
      <c r="J1681" s="124"/>
      <c r="K1681" s="124"/>
      <c r="L1681" s="124"/>
      <c r="M1681" s="124"/>
      <c r="N1681" s="207">
        <v>0</v>
      </c>
      <c r="O1681" s="207">
        <v>517061.59</v>
      </c>
      <c r="P1681" s="124" t="s">
        <v>1312</v>
      </c>
    </row>
    <row r="1682" spans="1:16" ht="51">
      <c r="A1682" s="256">
        <v>593</v>
      </c>
      <c r="B1682" s="124"/>
      <c r="C1682" s="125" t="s">
        <v>863</v>
      </c>
      <c r="D1682" s="119">
        <v>43186</v>
      </c>
      <c r="E1682" s="120" t="s">
        <v>4136</v>
      </c>
      <c r="F1682" s="120" t="s">
        <v>3</v>
      </c>
      <c r="G1682" s="120">
        <v>1608659</v>
      </c>
      <c r="H1682" s="124"/>
      <c r="I1682" s="128" t="s">
        <v>4137</v>
      </c>
      <c r="J1682" s="124"/>
      <c r="K1682" s="124"/>
      <c r="L1682" s="124"/>
      <c r="M1682" s="124"/>
      <c r="N1682" s="207">
        <v>0</v>
      </c>
      <c r="O1682" s="207">
        <v>514409.59</v>
      </c>
      <c r="P1682" s="124" t="s">
        <v>1312</v>
      </c>
    </row>
    <row r="1683" spans="1:16" ht="51">
      <c r="A1683" s="256">
        <v>593</v>
      </c>
      <c r="B1683" s="124"/>
      <c r="C1683" s="125" t="s">
        <v>863</v>
      </c>
      <c r="D1683" s="119">
        <v>43186</v>
      </c>
      <c r="E1683" s="120" t="s">
        <v>4138</v>
      </c>
      <c r="F1683" s="120" t="s">
        <v>3</v>
      </c>
      <c r="G1683" s="120">
        <v>1608662</v>
      </c>
      <c r="H1683" s="124"/>
      <c r="I1683" s="128" t="s">
        <v>4139</v>
      </c>
      <c r="J1683" s="124"/>
      <c r="K1683" s="124"/>
      <c r="L1683" s="124"/>
      <c r="M1683" s="124"/>
      <c r="N1683" s="207">
        <v>0</v>
      </c>
      <c r="O1683" s="207">
        <v>550802.02</v>
      </c>
      <c r="P1683" s="124" t="s">
        <v>1312</v>
      </c>
    </row>
    <row r="1684" spans="1:16" ht="63.75">
      <c r="A1684" s="256">
        <v>81</v>
      </c>
      <c r="B1684" s="124"/>
      <c r="C1684" s="125" t="s">
        <v>709</v>
      </c>
      <c r="D1684" s="119">
        <v>43186</v>
      </c>
      <c r="E1684" s="120" t="s">
        <v>4140</v>
      </c>
      <c r="F1684" s="120" t="s">
        <v>3</v>
      </c>
      <c r="G1684" s="120">
        <v>1608723</v>
      </c>
      <c r="H1684" s="124"/>
      <c r="I1684" s="128" t="s">
        <v>4141</v>
      </c>
      <c r="J1684" s="124"/>
      <c r="K1684" s="124"/>
      <c r="L1684" s="124"/>
      <c r="M1684" s="124"/>
      <c r="N1684" s="207">
        <v>0</v>
      </c>
      <c r="O1684" s="207">
        <v>383.95</v>
      </c>
      <c r="P1684" s="124" t="s">
        <v>1312</v>
      </c>
    </row>
    <row r="1685" spans="1:16" ht="51">
      <c r="A1685" s="256">
        <v>20</v>
      </c>
      <c r="B1685" s="124"/>
      <c r="C1685" s="125" t="s">
        <v>693</v>
      </c>
      <c r="D1685" s="119">
        <v>43186</v>
      </c>
      <c r="E1685" s="120" t="s">
        <v>4142</v>
      </c>
      <c r="F1685" s="120" t="s">
        <v>3</v>
      </c>
      <c r="G1685" s="120">
        <v>1608647</v>
      </c>
      <c r="H1685" s="124"/>
      <c r="I1685" s="128" t="s">
        <v>4143</v>
      </c>
      <c r="J1685" s="124"/>
      <c r="K1685" s="124"/>
      <c r="L1685" s="124"/>
      <c r="M1685" s="124"/>
      <c r="N1685" s="207">
        <v>0</v>
      </c>
      <c r="O1685" s="207">
        <v>508</v>
      </c>
      <c r="P1685" s="124" t="s">
        <v>1312</v>
      </c>
    </row>
    <row r="1686" spans="1:16" ht="51">
      <c r="A1686" s="256" t="s">
        <v>619</v>
      </c>
      <c r="B1686" s="124"/>
      <c r="C1686" s="125" t="s">
        <v>713</v>
      </c>
      <c r="D1686" s="119">
        <v>43186</v>
      </c>
      <c r="E1686" s="120" t="s">
        <v>4144</v>
      </c>
      <c r="F1686" s="120" t="s">
        <v>3</v>
      </c>
      <c r="G1686" s="120">
        <v>1608673</v>
      </c>
      <c r="H1686" s="124"/>
      <c r="I1686" s="128" t="s">
        <v>4145</v>
      </c>
      <c r="J1686" s="124"/>
      <c r="K1686" s="124"/>
      <c r="L1686" s="124"/>
      <c r="M1686" s="124"/>
      <c r="N1686" s="207">
        <v>0</v>
      </c>
      <c r="O1686" s="207">
        <v>8671</v>
      </c>
      <c r="P1686" s="124" t="s">
        <v>1312</v>
      </c>
    </row>
    <row r="1687" spans="1:16" ht="51">
      <c r="A1687" s="256">
        <v>513</v>
      </c>
      <c r="B1687" s="124"/>
      <c r="C1687" s="125" t="s">
        <v>201</v>
      </c>
      <c r="D1687" s="119">
        <v>43186</v>
      </c>
      <c r="E1687" s="120" t="s">
        <v>4146</v>
      </c>
      <c r="F1687" s="120" t="s">
        <v>3</v>
      </c>
      <c r="G1687" s="120">
        <v>1608752</v>
      </c>
      <c r="H1687" s="124"/>
      <c r="I1687" s="128" t="s">
        <v>4147</v>
      </c>
      <c r="J1687" s="124"/>
      <c r="K1687" s="124"/>
      <c r="L1687" s="124"/>
      <c r="M1687" s="124"/>
      <c r="N1687" s="207">
        <v>0</v>
      </c>
      <c r="O1687" s="207">
        <v>1920.01</v>
      </c>
      <c r="P1687" s="124" t="s">
        <v>1312</v>
      </c>
    </row>
    <row r="1688" spans="1:16" ht="38.25">
      <c r="A1688" s="256">
        <v>212</v>
      </c>
      <c r="B1688" s="124"/>
      <c r="C1688" s="125" t="s">
        <v>761</v>
      </c>
      <c r="D1688" s="119">
        <v>43186</v>
      </c>
      <c r="E1688" s="120" t="s">
        <v>4148</v>
      </c>
      <c r="F1688" s="120" t="s">
        <v>3</v>
      </c>
      <c r="G1688" s="120">
        <v>1608774</v>
      </c>
      <c r="H1688" s="124"/>
      <c r="I1688" s="128" t="s">
        <v>4149</v>
      </c>
      <c r="J1688" s="124"/>
      <c r="K1688" s="124"/>
      <c r="L1688" s="124"/>
      <c r="M1688" s="124"/>
      <c r="N1688" s="207">
        <v>0</v>
      </c>
      <c r="O1688" s="207">
        <v>30</v>
      </c>
      <c r="P1688" s="124" t="s">
        <v>1312</v>
      </c>
    </row>
    <row r="1689" spans="1:16" ht="51">
      <c r="A1689" s="256" t="s">
        <v>619</v>
      </c>
      <c r="B1689" s="124"/>
      <c r="C1689" s="125" t="s">
        <v>713</v>
      </c>
      <c r="D1689" s="119">
        <v>43186</v>
      </c>
      <c r="E1689" s="120" t="s">
        <v>4150</v>
      </c>
      <c r="F1689" s="120" t="s">
        <v>3</v>
      </c>
      <c r="G1689" s="120">
        <v>1608805</v>
      </c>
      <c r="H1689" s="124"/>
      <c r="I1689" s="128" t="s">
        <v>4151</v>
      </c>
      <c r="J1689" s="124"/>
      <c r="K1689" s="124"/>
      <c r="L1689" s="124"/>
      <c r="M1689" s="124"/>
      <c r="N1689" s="207">
        <v>0</v>
      </c>
      <c r="O1689" s="207">
        <v>1229.3399999999999</v>
      </c>
      <c r="P1689" s="124" t="s">
        <v>1312</v>
      </c>
    </row>
    <row r="1690" spans="1:16" ht="76.5" hidden="1">
      <c r="A1690" s="256">
        <v>20</v>
      </c>
      <c r="B1690" s="124"/>
      <c r="C1690" s="125" t="s">
        <v>693</v>
      </c>
      <c r="D1690" s="119">
        <v>43186</v>
      </c>
      <c r="E1690" s="120" t="s">
        <v>4309</v>
      </c>
      <c r="F1690" s="120" t="s">
        <v>15</v>
      </c>
      <c r="G1690" s="120">
        <v>4607</v>
      </c>
      <c r="H1690" s="124"/>
      <c r="I1690" s="128" t="s">
        <v>4310</v>
      </c>
      <c r="J1690" s="124"/>
      <c r="K1690" s="124"/>
      <c r="L1690" s="124"/>
      <c r="M1690" s="124"/>
      <c r="N1690" s="207">
        <v>1205.5</v>
      </c>
      <c r="O1690" s="207">
        <v>0</v>
      </c>
      <c r="P1690" s="124" t="s">
        <v>1312</v>
      </c>
    </row>
    <row r="1691" spans="1:16" ht="76.5" hidden="1">
      <c r="A1691" s="256">
        <v>597</v>
      </c>
      <c r="B1691" s="124"/>
      <c r="C1691" s="125" t="s">
        <v>3387</v>
      </c>
      <c r="D1691" s="119">
        <v>43186</v>
      </c>
      <c r="E1691" s="120" t="s">
        <v>4311</v>
      </c>
      <c r="F1691" s="120" t="s">
        <v>15</v>
      </c>
      <c r="G1691" s="120">
        <v>4611</v>
      </c>
      <c r="H1691" s="124"/>
      <c r="I1691" s="128" t="s">
        <v>4312</v>
      </c>
      <c r="J1691" s="124"/>
      <c r="K1691" s="124"/>
      <c r="L1691" s="124"/>
      <c r="M1691" s="124"/>
      <c r="N1691" s="207">
        <v>1925.46</v>
      </c>
      <c r="O1691" s="207">
        <v>0</v>
      </c>
      <c r="P1691" s="124" t="s">
        <v>1312</v>
      </c>
    </row>
    <row r="1692" spans="1:16" ht="63.75">
      <c r="A1692" s="256">
        <v>221</v>
      </c>
      <c r="B1692" s="124"/>
      <c r="C1692" s="125" t="s">
        <v>763</v>
      </c>
      <c r="D1692" s="119">
        <v>43187</v>
      </c>
      <c r="E1692" s="120" t="s">
        <v>4152</v>
      </c>
      <c r="F1692" s="120" t="s">
        <v>3</v>
      </c>
      <c r="G1692" s="120">
        <v>1609093</v>
      </c>
      <c r="H1692" s="124"/>
      <c r="I1692" s="128" t="s">
        <v>4153</v>
      </c>
      <c r="J1692" s="124"/>
      <c r="K1692" s="124"/>
      <c r="L1692" s="124"/>
      <c r="M1692" s="124"/>
      <c r="N1692" s="207">
        <v>0</v>
      </c>
      <c r="O1692" s="207">
        <v>370.03</v>
      </c>
      <c r="P1692" s="124" t="s">
        <v>1312</v>
      </c>
    </row>
    <row r="1693" spans="1:16" ht="51">
      <c r="A1693" s="256">
        <v>130</v>
      </c>
      <c r="B1693" s="124"/>
      <c r="C1693" s="125" t="s">
        <v>727</v>
      </c>
      <c r="D1693" s="119">
        <v>43187</v>
      </c>
      <c r="E1693" s="120" t="s">
        <v>4154</v>
      </c>
      <c r="F1693" s="120" t="s">
        <v>3</v>
      </c>
      <c r="G1693" s="120">
        <v>1609011</v>
      </c>
      <c r="H1693" s="124"/>
      <c r="I1693" s="128" t="s">
        <v>4155</v>
      </c>
      <c r="J1693" s="124"/>
      <c r="K1693" s="124"/>
      <c r="L1693" s="124"/>
      <c r="M1693" s="124"/>
      <c r="N1693" s="207">
        <v>0</v>
      </c>
      <c r="O1693" s="207">
        <v>9</v>
      </c>
      <c r="P1693" s="124" t="s">
        <v>1312</v>
      </c>
    </row>
    <row r="1694" spans="1:16" ht="51">
      <c r="A1694" s="256" t="s">
        <v>619</v>
      </c>
      <c r="B1694" s="124"/>
      <c r="C1694" s="125" t="s">
        <v>713</v>
      </c>
      <c r="D1694" s="119">
        <v>43187</v>
      </c>
      <c r="E1694" s="120" t="s">
        <v>4156</v>
      </c>
      <c r="F1694" s="120" t="s">
        <v>3</v>
      </c>
      <c r="G1694" s="120">
        <v>1609020</v>
      </c>
      <c r="H1694" s="124"/>
      <c r="I1694" s="128" t="s">
        <v>4157</v>
      </c>
      <c r="J1694" s="124"/>
      <c r="K1694" s="124"/>
      <c r="L1694" s="124"/>
      <c r="M1694" s="124"/>
      <c r="N1694" s="207">
        <v>0</v>
      </c>
      <c r="O1694" s="207">
        <v>0.86</v>
      </c>
      <c r="P1694" s="124" t="s">
        <v>1312</v>
      </c>
    </row>
    <row r="1695" spans="1:16" ht="51">
      <c r="A1695" s="256">
        <v>35</v>
      </c>
      <c r="B1695" s="124"/>
      <c r="C1695" s="125" t="s">
        <v>696</v>
      </c>
      <c r="D1695" s="119">
        <v>43187</v>
      </c>
      <c r="E1695" s="120" t="s">
        <v>4158</v>
      </c>
      <c r="F1695" s="120" t="s">
        <v>3</v>
      </c>
      <c r="G1695" s="120">
        <v>1609028</v>
      </c>
      <c r="H1695" s="124"/>
      <c r="I1695" s="128" t="s">
        <v>4159</v>
      </c>
      <c r="J1695" s="124"/>
      <c r="K1695" s="124"/>
      <c r="L1695" s="124"/>
      <c r="M1695" s="124"/>
      <c r="N1695" s="207">
        <v>0</v>
      </c>
      <c r="O1695" s="207">
        <v>485.5</v>
      </c>
      <c r="P1695" s="124" t="s">
        <v>1312</v>
      </c>
    </row>
    <row r="1696" spans="1:16" ht="51">
      <c r="A1696" s="256">
        <v>20</v>
      </c>
      <c r="B1696" s="124"/>
      <c r="C1696" s="125" t="s">
        <v>693</v>
      </c>
      <c r="D1696" s="119">
        <v>43187</v>
      </c>
      <c r="E1696" s="120" t="s">
        <v>4160</v>
      </c>
      <c r="F1696" s="120" t="s">
        <v>3</v>
      </c>
      <c r="G1696" s="120">
        <v>1609063</v>
      </c>
      <c r="H1696" s="124"/>
      <c r="I1696" s="128" t="s">
        <v>4161</v>
      </c>
      <c r="J1696" s="124"/>
      <c r="K1696" s="124"/>
      <c r="L1696" s="124"/>
      <c r="M1696" s="124"/>
      <c r="N1696" s="207">
        <v>0</v>
      </c>
      <c r="O1696" s="207">
        <v>145</v>
      </c>
      <c r="P1696" s="124" t="s">
        <v>1312</v>
      </c>
    </row>
    <row r="1697" spans="1:16" ht="51">
      <c r="A1697" s="256" t="s">
        <v>619</v>
      </c>
      <c r="B1697" s="124"/>
      <c r="C1697" s="125" t="s">
        <v>713</v>
      </c>
      <c r="D1697" s="119">
        <v>43187</v>
      </c>
      <c r="E1697" s="120" t="s">
        <v>4162</v>
      </c>
      <c r="F1697" s="120" t="s">
        <v>3</v>
      </c>
      <c r="G1697" s="120">
        <v>1609065</v>
      </c>
      <c r="H1697" s="124"/>
      <c r="I1697" s="128" t="s">
        <v>4163</v>
      </c>
      <c r="J1697" s="124"/>
      <c r="K1697" s="124"/>
      <c r="L1697" s="124"/>
      <c r="M1697" s="124"/>
      <c r="N1697" s="207">
        <v>0</v>
      </c>
      <c r="O1697" s="207">
        <v>0.14000000000000001</v>
      </c>
      <c r="P1697" s="124" t="s">
        <v>3729</v>
      </c>
    </row>
    <row r="1698" spans="1:16" ht="51">
      <c r="A1698" s="256">
        <v>48</v>
      </c>
      <c r="B1698" s="124"/>
      <c r="C1698" s="125" t="s">
        <v>700</v>
      </c>
      <c r="D1698" s="119">
        <v>43187</v>
      </c>
      <c r="E1698" s="120" t="s">
        <v>4164</v>
      </c>
      <c r="F1698" s="120" t="s">
        <v>3</v>
      </c>
      <c r="G1698" s="120">
        <v>1609165</v>
      </c>
      <c r="H1698" s="124"/>
      <c r="I1698" s="128" t="s">
        <v>4165</v>
      </c>
      <c r="J1698" s="124"/>
      <c r="K1698" s="124"/>
      <c r="L1698" s="124"/>
      <c r="M1698" s="124"/>
      <c r="N1698" s="207">
        <v>0</v>
      </c>
      <c r="O1698" s="207">
        <v>70.599999999999994</v>
      </c>
      <c r="P1698" s="124" t="s">
        <v>1312</v>
      </c>
    </row>
    <row r="1699" spans="1:16" ht="51">
      <c r="A1699" s="256" t="s">
        <v>619</v>
      </c>
      <c r="B1699" s="124"/>
      <c r="C1699" s="125" t="s">
        <v>713</v>
      </c>
      <c r="D1699" s="119">
        <v>43187</v>
      </c>
      <c r="E1699" s="120" t="s">
        <v>4166</v>
      </c>
      <c r="F1699" s="120" t="s">
        <v>3</v>
      </c>
      <c r="G1699" s="120">
        <v>1609177</v>
      </c>
      <c r="H1699" s="124"/>
      <c r="I1699" s="128" t="s">
        <v>4167</v>
      </c>
      <c r="J1699" s="124"/>
      <c r="K1699" s="124"/>
      <c r="L1699" s="124"/>
      <c r="M1699" s="124"/>
      <c r="N1699" s="207">
        <v>0</v>
      </c>
      <c r="O1699" s="207">
        <v>74.600000000000009</v>
      </c>
      <c r="P1699" s="124" t="s">
        <v>3729</v>
      </c>
    </row>
    <row r="1700" spans="1:16" ht="51">
      <c r="A1700" s="256">
        <v>112</v>
      </c>
      <c r="B1700" s="124"/>
      <c r="C1700" s="125" t="s">
        <v>719</v>
      </c>
      <c r="D1700" s="119">
        <v>43187</v>
      </c>
      <c r="E1700" s="120" t="s">
        <v>4168</v>
      </c>
      <c r="F1700" s="120" t="s">
        <v>3</v>
      </c>
      <c r="G1700" s="120">
        <v>1609178</v>
      </c>
      <c r="H1700" s="124"/>
      <c r="I1700" s="128" t="s">
        <v>4169</v>
      </c>
      <c r="J1700" s="124"/>
      <c r="K1700" s="124"/>
      <c r="L1700" s="124"/>
      <c r="M1700" s="124"/>
      <c r="N1700" s="207">
        <v>0</v>
      </c>
      <c r="O1700" s="207">
        <v>3625.18</v>
      </c>
      <c r="P1700" s="124" t="s">
        <v>1312</v>
      </c>
    </row>
    <row r="1701" spans="1:16" ht="51">
      <c r="A1701" s="256" t="s">
        <v>619</v>
      </c>
      <c r="B1701" s="124"/>
      <c r="C1701" s="125" t="s">
        <v>713</v>
      </c>
      <c r="D1701" s="119">
        <v>43187</v>
      </c>
      <c r="E1701" s="120" t="s">
        <v>4170</v>
      </c>
      <c r="F1701" s="120" t="s">
        <v>3</v>
      </c>
      <c r="G1701" s="120">
        <v>1609195</v>
      </c>
      <c r="H1701" s="124"/>
      <c r="I1701" s="128" t="s">
        <v>4171</v>
      </c>
      <c r="J1701" s="124"/>
      <c r="K1701" s="124"/>
      <c r="L1701" s="124"/>
      <c r="M1701" s="124"/>
      <c r="N1701" s="207">
        <v>0</v>
      </c>
      <c r="O1701" s="207">
        <v>420.9</v>
      </c>
      <c r="P1701" s="124" t="s">
        <v>1312</v>
      </c>
    </row>
    <row r="1702" spans="1:16" ht="51">
      <c r="A1702" s="256">
        <v>234</v>
      </c>
      <c r="B1702" s="124"/>
      <c r="C1702" s="125" t="s">
        <v>124</v>
      </c>
      <c r="D1702" s="119">
        <v>43187</v>
      </c>
      <c r="E1702" s="120" t="s">
        <v>4172</v>
      </c>
      <c r="F1702" s="120" t="s">
        <v>3</v>
      </c>
      <c r="G1702" s="120">
        <v>1609217</v>
      </c>
      <c r="H1702" s="124"/>
      <c r="I1702" s="128" t="s">
        <v>4173</v>
      </c>
      <c r="J1702" s="124"/>
      <c r="K1702" s="124"/>
      <c r="L1702" s="124"/>
      <c r="M1702" s="124"/>
      <c r="N1702" s="207">
        <v>0</v>
      </c>
      <c r="O1702" s="207">
        <v>702</v>
      </c>
      <c r="P1702" s="124" t="s">
        <v>1312</v>
      </c>
    </row>
    <row r="1703" spans="1:16" ht="51">
      <c r="A1703" s="256">
        <v>513</v>
      </c>
      <c r="B1703" s="124"/>
      <c r="C1703" s="125" t="s">
        <v>201</v>
      </c>
      <c r="D1703" s="119">
        <v>43187</v>
      </c>
      <c r="E1703" s="120" t="s">
        <v>4174</v>
      </c>
      <c r="F1703" s="120" t="s">
        <v>3</v>
      </c>
      <c r="G1703" s="120">
        <v>1609239</v>
      </c>
      <c r="H1703" s="124"/>
      <c r="I1703" s="128" t="s">
        <v>4175</v>
      </c>
      <c r="J1703" s="124"/>
      <c r="K1703" s="124"/>
      <c r="L1703" s="124"/>
      <c r="M1703" s="124"/>
      <c r="N1703" s="207">
        <v>0</v>
      </c>
      <c r="O1703" s="207">
        <v>19486</v>
      </c>
      <c r="P1703" s="124" t="s">
        <v>1312</v>
      </c>
    </row>
    <row r="1704" spans="1:16" ht="63.75" hidden="1">
      <c r="A1704" s="256" t="s">
        <v>619</v>
      </c>
      <c r="B1704" s="124"/>
      <c r="C1704" s="125" t="s">
        <v>713</v>
      </c>
      <c r="D1704" s="119">
        <v>43187</v>
      </c>
      <c r="E1704" s="120" t="s">
        <v>4314</v>
      </c>
      <c r="F1704" s="120" t="s">
        <v>6</v>
      </c>
      <c r="G1704" s="120">
        <v>698067</v>
      </c>
      <c r="H1704" s="124"/>
      <c r="I1704" s="128" t="s">
        <v>4315</v>
      </c>
      <c r="J1704" s="124"/>
      <c r="K1704" s="124"/>
      <c r="L1704" s="124"/>
      <c r="M1704" s="124"/>
      <c r="N1704" s="207">
        <v>0</v>
      </c>
      <c r="O1704" s="207">
        <v>91186.28</v>
      </c>
      <c r="P1704" s="124" t="s">
        <v>1312</v>
      </c>
    </row>
    <row r="1705" spans="1:16" ht="63.75" hidden="1">
      <c r="A1705" s="256">
        <v>513</v>
      </c>
      <c r="B1705" s="124"/>
      <c r="C1705" s="125" t="s">
        <v>201</v>
      </c>
      <c r="D1705" s="119">
        <v>43187</v>
      </c>
      <c r="E1705" s="120" t="s">
        <v>4317</v>
      </c>
      <c r="F1705" s="120" t="s">
        <v>15</v>
      </c>
      <c r="G1705" s="120">
        <v>698004</v>
      </c>
      <c r="H1705" s="124"/>
      <c r="I1705" s="128" t="s">
        <v>4318</v>
      </c>
      <c r="J1705" s="124"/>
      <c r="K1705" s="124"/>
      <c r="L1705" s="124"/>
      <c r="M1705" s="124"/>
      <c r="N1705" s="207">
        <v>50</v>
      </c>
      <c r="O1705" s="207">
        <v>0</v>
      </c>
      <c r="P1705" s="124" t="s">
        <v>1312</v>
      </c>
    </row>
    <row r="1706" spans="1:16" ht="89.25" hidden="1">
      <c r="A1706" s="256">
        <v>576</v>
      </c>
      <c r="B1706" s="124"/>
      <c r="C1706" s="125" t="s">
        <v>852</v>
      </c>
      <c r="D1706" s="119">
        <v>43187</v>
      </c>
      <c r="E1706" s="120" t="s">
        <v>4319</v>
      </c>
      <c r="F1706" s="120" t="s">
        <v>15</v>
      </c>
      <c r="G1706" s="120">
        <v>4616</v>
      </c>
      <c r="H1706" s="124"/>
      <c r="I1706" s="128" t="s">
        <v>4320</v>
      </c>
      <c r="J1706" s="124"/>
      <c r="K1706" s="124"/>
      <c r="L1706" s="124"/>
      <c r="M1706" s="124"/>
      <c r="N1706" s="207">
        <v>336.89</v>
      </c>
      <c r="O1706" s="207">
        <v>0</v>
      </c>
      <c r="P1706" s="124" t="s">
        <v>1312</v>
      </c>
    </row>
    <row r="1707" spans="1:16" ht="76.5" hidden="1">
      <c r="A1707" s="256">
        <v>513</v>
      </c>
      <c r="B1707" s="124"/>
      <c r="C1707" s="125" t="s">
        <v>201</v>
      </c>
      <c r="D1707" s="119">
        <v>43187</v>
      </c>
      <c r="E1707" s="120" t="s">
        <v>4321</v>
      </c>
      <c r="F1707" s="120" t="s">
        <v>11</v>
      </c>
      <c r="G1707" s="120">
        <v>917145</v>
      </c>
      <c r="H1707" s="124"/>
      <c r="I1707" s="128" t="s">
        <v>4322</v>
      </c>
      <c r="J1707" s="124"/>
      <c r="K1707" s="124"/>
      <c r="L1707" s="124"/>
      <c r="M1707" s="124"/>
      <c r="N1707" s="207">
        <v>8721.52</v>
      </c>
      <c r="O1707" s="207">
        <v>0</v>
      </c>
      <c r="P1707" s="124" t="s">
        <v>1312</v>
      </c>
    </row>
    <row r="1708" spans="1:16" ht="63.75" hidden="1">
      <c r="A1708" s="256">
        <v>378</v>
      </c>
      <c r="B1708" s="124"/>
      <c r="C1708" s="125" t="s">
        <v>1274</v>
      </c>
      <c r="D1708" s="119">
        <v>43187</v>
      </c>
      <c r="E1708" s="120" t="s">
        <v>4323</v>
      </c>
      <c r="F1708" s="120" t="s">
        <v>11</v>
      </c>
      <c r="G1708" s="120">
        <v>917293</v>
      </c>
      <c r="H1708" s="124"/>
      <c r="I1708" s="128" t="s">
        <v>4324</v>
      </c>
      <c r="J1708" s="124"/>
      <c r="K1708" s="124"/>
      <c r="L1708" s="124"/>
      <c r="M1708" s="124"/>
      <c r="N1708" s="207">
        <v>50</v>
      </c>
      <c r="O1708" s="207">
        <v>0</v>
      </c>
      <c r="P1708" s="124" t="s">
        <v>1312</v>
      </c>
    </row>
    <row r="1709" spans="1:16" ht="51">
      <c r="A1709" s="256">
        <v>130</v>
      </c>
      <c r="B1709" s="124"/>
      <c r="C1709" s="125" t="s">
        <v>727</v>
      </c>
      <c r="D1709" s="119">
        <v>43188</v>
      </c>
      <c r="E1709" s="120" t="s">
        <v>4176</v>
      </c>
      <c r="F1709" s="120" t="s">
        <v>3</v>
      </c>
      <c r="G1709" s="120">
        <v>1609405</v>
      </c>
      <c r="H1709" s="124"/>
      <c r="I1709" s="128" t="s">
        <v>4177</v>
      </c>
      <c r="J1709" s="124"/>
      <c r="K1709" s="124"/>
      <c r="L1709" s="124"/>
      <c r="M1709" s="124"/>
      <c r="N1709" s="207">
        <v>0</v>
      </c>
      <c r="O1709" s="207">
        <v>138068.79999999999</v>
      </c>
      <c r="P1709" s="124" t="s">
        <v>1312</v>
      </c>
    </row>
    <row r="1710" spans="1:16" ht="51">
      <c r="A1710" s="256" t="s">
        <v>619</v>
      </c>
      <c r="B1710" s="124"/>
      <c r="C1710" s="125" t="s">
        <v>713</v>
      </c>
      <c r="D1710" s="119">
        <v>43188</v>
      </c>
      <c r="E1710" s="120" t="s">
        <v>4178</v>
      </c>
      <c r="F1710" s="120" t="s">
        <v>3</v>
      </c>
      <c r="G1710" s="120">
        <v>1609380</v>
      </c>
      <c r="H1710" s="124"/>
      <c r="I1710" s="128" t="s">
        <v>4179</v>
      </c>
      <c r="J1710" s="124"/>
      <c r="K1710" s="124"/>
      <c r="L1710" s="124"/>
      <c r="M1710" s="124"/>
      <c r="N1710" s="207">
        <v>0</v>
      </c>
      <c r="O1710" s="207">
        <v>2366.41</v>
      </c>
      <c r="P1710" s="124" t="s">
        <v>1312</v>
      </c>
    </row>
    <row r="1711" spans="1:16" ht="51">
      <c r="A1711" s="256" t="s">
        <v>619</v>
      </c>
      <c r="B1711" s="124"/>
      <c r="C1711" s="125" t="s">
        <v>713</v>
      </c>
      <c r="D1711" s="119">
        <v>43188</v>
      </c>
      <c r="E1711" s="120" t="s">
        <v>4180</v>
      </c>
      <c r="F1711" s="120" t="s">
        <v>3</v>
      </c>
      <c r="G1711" s="120">
        <v>1609381</v>
      </c>
      <c r="H1711" s="124"/>
      <c r="I1711" s="128" t="s">
        <v>4179</v>
      </c>
      <c r="J1711" s="124"/>
      <c r="K1711" s="124"/>
      <c r="L1711" s="124"/>
      <c r="M1711" s="124"/>
      <c r="N1711" s="207">
        <v>0</v>
      </c>
      <c r="O1711" s="207">
        <v>75.989999999999995</v>
      </c>
      <c r="P1711" s="124" t="s">
        <v>1312</v>
      </c>
    </row>
    <row r="1712" spans="1:16" ht="51">
      <c r="A1712" s="256" t="s">
        <v>619</v>
      </c>
      <c r="B1712" s="124"/>
      <c r="C1712" s="125" t="s">
        <v>713</v>
      </c>
      <c r="D1712" s="119">
        <v>43188</v>
      </c>
      <c r="E1712" s="120" t="s">
        <v>4181</v>
      </c>
      <c r="F1712" s="120" t="s">
        <v>3</v>
      </c>
      <c r="G1712" s="120">
        <v>1609478</v>
      </c>
      <c r="H1712" s="124"/>
      <c r="I1712" s="128" t="s">
        <v>4182</v>
      </c>
      <c r="J1712" s="124"/>
      <c r="K1712" s="124"/>
      <c r="L1712" s="124"/>
      <c r="M1712" s="124"/>
      <c r="N1712" s="207">
        <v>0</v>
      </c>
      <c r="O1712" s="207">
        <v>2000</v>
      </c>
      <c r="P1712" s="124" t="s">
        <v>1312</v>
      </c>
    </row>
    <row r="1713" spans="1:16" ht="51">
      <c r="A1713" s="256" t="s">
        <v>619</v>
      </c>
      <c r="B1713" s="124"/>
      <c r="C1713" s="125" t="s">
        <v>713</v>
      </c>
      <c r="D1713" s="119">
        <v>43188</v>
      </c>
      <c r="E1713" s="120" t="s">
        <v>4183</v>
      </c>
      <c r="F1713" s="120" t="s">
        <v>3</v>
      </c>
      <c r="G1713" s="120">
        <v>1609551</v>
      </c>
      <c r="H1713" s="124"/>
      <c r="I1713" s="128" t="s">
        <v>4184</v>
      </c>
      <c r="J1713" s="124"/>
      <c r="K1713" s="124"/>
      <c r="L1713" s="124"/>
      <c r="M1713" s="124"/>
      <c r="N1713" s="207">
        <v>0</v>
      </c>
      <c r="O1713" s="207">
        <v>258.85000000000002</v>
      </c>
      <c r="P1713" s="124" t="s">
        <v>1312</v>
      </c>
    </row>
    <row r="1714" spans="1:16" ht="63.75" hidden="1">
      <c r="A1714" s="256">
        <v>10</v>
      </c>
      <c r="B1714" s="124"/>
      <c r="C1714" s="125" t="s">
        <v>690</v>
      </c>
      <c r="D1714" s="119">
        <v>43188</v>
      </c>
      <c r="E1714" s="120" t="s">
        <v>4325</v>
      </c>
      <c r="F1714" s="120" t="s">
        <v>6</v>
      </c>
      <c r="G1714" s="120">
        <v>699217</v>
      </c>
      <c r="H1714" s="124"/>
      <c r="I1714" s="128" t="s">
        <v>4326</v>
      </c>
      <c r="J1714" s="124"/>
      <c r="K1714" s="124"/>
      <c r="L1714" s="124"/>
      <c r="M1714" s="124"/>
      <c r="N1714" s="207">
        <v>0</v>
      </c>
      <c r="O1714" s="207">
        <v>6920.51</v>
      </c>
      <c r="P1714" s="124" t="s">
        <v>1312</v>
      </c>
    </row>
    <row r="1715" spans="1:16" hidden="1">
      <c r="A1715" s="256" t="s">
        <v>1365</v>
      </c>
      <c r="B1715" s="124"/>
      <c r="C1715" s="125" t="s">
        <v>1365</v>
      </c>
      <c r="D1715" s="119">
        <v>43188</v>
      </c>
      <c r="E1715" s="120" t="s">
        <v>4327</v>
      </c>
      <c r="F1715" s="120" t="s">
        <v>13</v>
      </c>
      <c r="G1715" s="120">
        <v>380887</v>
      </c>
      <c r="H1715" s="124"/>
      <c r="I1715" s="128" t="s">
        <v>1390</v>
      </c>
      <c r="J1715" s="124"/>
      <c r="K1715" s="124"/>
      <c r="L1715" s="124"/>
      <c r="M1715" s="124"/>
      <c r="N1715" s="207">
        <v>4813821.84</v>
      </c>
      <c r="O1715" s="207">
        <v>0</v>
      </c>
      <c r="P1715" s="124" t="s">
        <v>1312</v>
      </c>
    </row>
    <row r="1716" spans="1:16" hidden="1">
      <c r="A1716" s="256" t="s">
        <v>1365</v>
      </c>
      <c r="B1716" s="124"/>
      <c r="C1716" s="125" t="s">
        <v>1365</v>
      </c>
      <c r="D1716" s="119">
        <v>43188</v>
      </c>
      <c r="E1716" s="120" t="s">
        <v>4328</v>
      </c>
      <c r="F1716" s="120" t="s">
        <v>13</v>
      </c>
      <c r="G1716" s="120">
        <v>380889</v>
      </c>
      <c r="H1716" s="124"/>
      <c r="I1716" s="128" t="s">
        <v>1390</v>
      </c>
      <c r="J1716" s="124"/>
      <c r="K1716" s="124"/>
      <c r="L1716" s="124"/>
      <c r="M1716" s="124"/>
      <c r="N1716" s="207">
        <v>2120094.73</v>
      </c>
      <c r="O1716" s="207">
        <v>0</v>
      </c>
      <c r="P1716" s="124" t="s">
        <v>1312</v>
      </c>
    </row>
    <row r="1717" spans="1:16" hidden="1">
      <c r="A1717" s="256" t="s">
        <v>1365</v>
      </c>
      <c r="B1717" s="124"/>
      <c r="C1717" s="125" t="s">
        <v>1365</v>
      </c>
      <c r="D1717" s="119">
        <v>43188</v>
      </c>
      <c r="E1717" s="120" t="s">
        <v>4329</v>
      </c>
      <c r="F1717" s="120" t="s">
        <v>13</v>
      </c>
      <c r="G1717" s="120">
        <v>380891</v>
      </c>
      <c r="H1717" s="124"/>
      <c r="I1717" s="128" t="s">
        <v>1390</v>
      </c>
      <c r="J1717" s="124"/>
      <c r="K1717" s="124"/>
      <c r="L1717" s="124"/>
      <c r="M1717" s="124"/>
      <c r="N1717" s="207">
        <v>2551576.73</v>
      </c>
      <c r="O1717" s="207">
        <v>0</v>
      </c>
      <c r="P1717" s="124" t="s">
        <v>1312</v>
      </c>
    </row>
    <row r="1718" spans="1:16" hidden="1">
      <c r="A1718" s="256" t="s">
        <v>1365</v>
      </c>
      <c r="B1718" s="124"/>
      <c r="C1718" s="125" t="s">
        <v>1365</v>
      </c>
      <c r="D1718" s="119">
        <v>43188</v>
      </c>
      <c r="E1718" s="120" t="s">
        <v>4330</v>
      </c>
      <c r="F1718" s="120" t="s">
        <v>13</v>
      </c>
      <c r="G1718" s="120">
        <v>380893</v>
      </c>
      <c r="H1718" s="124"/>
      <c r="I1718" s="128" t="s">
        <v>1390</v>
      </c>
      <c r="J1718" s="124"/>
      <c r="K1718" s="124"/>
      <c r="L1718" s="124"/>
      <c r="M1718" s="124"/>
      <c r="N1718" s="207">
        <v>17819251.039999999</v>
      </c>
      <c r="O1718" s="207">
        <v>0</v>
      </c>
      <c r="P1718" s="124" t="s">
        <v>1312</v>
      </c>
    </row>
    <row r="1719" spans="1:16" hidden="1">
      <c r="A1719" s="256" t="s">
        <v>1365</v>
      </c>
      <c r="B1719" s="124"/>
      <c r="C1719" s="125" t="s">
        <v>1365</v>
      </c>
      <c r="D1719" s="119">
        <v>43188</v>
      </c>
      <c r="E1719" s="120" t="s">
        <v>4331</v>
      </c>
      <c r="F1719" s="120" t="s">
        <v>13</v>
      </c>
      <c r="G1719" s="120">
        <v>380895</v>
      </c>
      <c r="H1719" s="124"/>
      <c r="I1719" s="128" t="s">
        <v>1390</v>
      </c>
      <c r="J1719" s="124"/>
      <c r="K1719" s="124"/>
      <c r="L1719" s="124"/>
      <c r="M1719" s="124"/>
      <c r="N1719" s="207">
        <v>17471545.899999999</v>
      </c>
      <c r="O1719" s="207">
        <v>0</v>
      </c>
      <c r="P1719" s="124" t="s">
        <v>1312</v>
      </c>
    </row>
    <row r="1720" spans="1:16" hidden="1">
      <c r="A1720" s="256" t="s">
        <v>1365</v>
      </c>
      <c r="B1720" s="124"/>
      <c r="C1720" s="125" t="s">
        <v>1365</v>
      </c>
      <c r="D1720" s="119">
        <v>43188</v>
      </c>
      <c r="E1720" s="120" t="s">
        <v>4332</v>
      </c>
      <c r="F1720" s="120" t="s">
        <v>13</v>
      </c>
      <c r="G1720" s="120">
        <v>380897</v>
      </c>
      <c r="H1720" s="124"/>
      <c r="I1720" s="128" t="s">
        <v>1390</v>
      </c>
      <c r="J1720" s="124"/>
      <c r="K1720" s="124"/>
      <c r="L1720" s="124"/>
      <c r="M1720" s="124"/>
      <c r="N1720" s="207">
        <v>22404517.09</v>
      </c>
      <c r="O1720" s="207">
        <v>0</v>
      </c>
      <c r="P1720" s="124" t="s">
        <v>1312</v>
      </c>
    </row>
    <row r="1721" spans="1:16" hidden="1">
      <c r="A1721" s="256" t="s">
        <v>1365</v>
      </c>
      <c r="B1721" s="124"/>
      <c r="C1721" s="125" t="s">
        <v>1365</v>
      </c>
      <c r="D1721" s="119">
        <v>43188</v>
      </c>
      <c r="E1721" s="120" t="s">
        <v>4333</v>
      </c>
      <c r="F1721" s="120" t="s">
        <v>13</v>
      </c>
      <c r="G1721" s="120">
        <v>380899</v>
      </c>
      <c r="H1721" s="124"/>
      <c r="I1721" s="128" t="s">
        <v>1390</v>
      </c>
      <c r="J1721" s="124"/>
      <c r="K1721" s="124"/>
      <c r="L1721" s="124"/>
      <c r="M1721" s="124"/>
      <c r="N1721" s="207">
        <v>103700439.81999999</v>
      </c>
      <c r="O1721" s="207">
        <v>0</v>
      </c>
      <c r="P1721" s="124" t="s">
        <v>1312</v>
      </c>
    </row>
    <row r="1722" spans="1:16" hidden="1">
      <c r="A1722" s="256" t="s">
        <v>1365</v>
      </c>
      <c r="B1722" s="124"/>
      <c r="C1722" s="125" t="s">
        <v>1365</v>
      </c>
      <c r="D1722" s="119">
        <v>43188</v>
      </c>
      <c r="E1722" s="120" t="s">
        <v>4334</v>
      </c>
      <c r="F1722" s="120" t="s">
        <v>13</v>
      </c>
      <c r="G1722" s="120">
        <v>380901</v>
      </c>
      <c r="H1722" s="124"/>
      <c r="I1722" s="128" t="s">
        <v>1390</v>
      </c>
      <c r="J1722" s="124"/>
      <c r="K1722" s="124"/>
      <c r="L1722" s="124"/>
      <c r="M1722" s="124"/>
      <c r="N1722" s="207">
        <v>44570389.729999997</v>
      </c>
      <c r="O1722" s="207">
        <v>0</v>
      </c>
      <c r="P1722" s="124" t="s">
        <v>1312</v>
      </c>
    </row>
    <row r="1723" spans="1:16" hidden="1">
      <c r="A1723" s="256" t="s">
        <v>1365</v>
      </c>
      <c r="B1723" s="124"/>
      <c r="C1723" s="125" t="s">
        <v>1365</v>
      </c>
      <c r="D1723" s="119">
        <v>43188</v>
      </c>
      <c r="E1723" s="120" t="s">
        <v>4335</v>
      </c>
      <c r="F1723" s="120" t="s">
        <v>13</v>
      </c>
      <c r="G1723" s="120">
        <v>380903</v>
      </c>
      <c r="H1723" s="124"/>
      <c r="I1723" s="128" t="s">
        <v>1390</v>
      </c>
      <c r="J1723" s="124"/>
      <c r="K1723" s="124"/>
      <c r="L1723" s="124"/>
      <c r="M1723" s="124"/>
      <c r="N1723" s="207">
        <v>7658703.9000000004</v>
      </c>
      <c r="O1723" s="207">
        <v>0</v>
      </c>
      <c r="P1723" s="124" t="s">
        <v>1312</v>
      </c>
    </row>
    <row r="1724" spans="1:16" hidden="1">
      <c r="A1724" s="256" t="s">
        <v>1365</v>
      </c>
      <c r="B1724" s="124"/>
      <c r="C1724" s="125" t="s">
        <v>1365</v>
      </c>
      <c r="D1724" s="119">
        <v>43188</v>
      </c>
      <c r="E1724" s="120" t="s">
        <v>4336</v>
      </c>
      <c r="F1724" s="120" t="s">
        <v>13</v>
      </c>
      <c r="G1724" s="120">
        <v>380905</v>
      </c>
      <c r="H1724" s="124"/>
      <c r="I1724" s="128" t="s">
        <v>1390</v>
      </c>
      <c r="J1724" s="124"/>
      <c r="K1724" s="124"/>
      <c r="L1724" s="124"/>
      <c r="M1724" s="124"/>
      <c r="N1724" s="207">
        <v>15945.25</v>
      </c>
      <c r="O1724" s="207">
        <v>0</v>
      </c>
      <c r="P1724" s="124" t="s">
        <v>1312</v>
      </c>
    </row>
    <row r="1725" spans="1:16" hidden="1">
      <c r="A1725" s="256" t="s">
        <v>1365</v>
      </c>
      <c r="B1725" s="124"/>
      <c r="C1725" s="125" t="s">
        <v>1365</v>
      </c>
      <c r="D1725" s="119">
        <v>43188</v>
      </c>
      <c r="E1725" s="120" t="s">
        <v>4337</v>
      </c>
      <c r="F1725" s="120" t="s">
        <v>13</v>
      </c>
      <c r="G1725" s="120">
        <v>380907</v>
      </c>
      <c r="H1725" s="124"/>
      <c r="I1725" s="128" t="s">
        <v>1390</v>
      </c>
      <c r="J1725" s="124"/>
      <c r="K1725" s="124"/>
      <c r="L1725" s="124"/>
      <c r="M1725" s="124"/>
      <c r="N1725" s="207">
        <v>1098.1500000000001</v>
      </c>
      <c r="O1725" s="207">
        <v>0</v>
      </c>
      <c r="P1725" s="124" t="s">
        <v>1312</v>
      </c>
    </row>
    <row r="1726" spans="1:16" hidden="1">
      <c r="A1726" s="256" t="s">
        <v>1365</v>
      </c>
      <c r="B1726" s="124"/>
      <c r="C1726" s="125" t="s">
        <v>1365</v>
      </c>
      <c r="D1726" s="119">
        <v>43188</v>
      </c>
      <c r="E1726" s="120" t="s">
        <v>4338</v>
      </c>
      <c r="F1726" s="120" t="s">
        <v>13</v>
      </c>
      <c r="G1726" s="120">
        <v>380909</v>
      </c>
      <c r="H1726" s="124"/>
      <c r="I1726" s="128" t="s">
        <v>1390</v>
      </c>
      <c r="J1726" s="124"/>
      <c r="K1726" s="124"/>
      <c r="L1726" s="124"/>
      <c r="M1726" s="124"/>
      <c r="N1726" s="207">
        <v>15566.3</v>
      </c>
      <c r="O1726" s="207">
        <v>0</v>
      </c>
      <c r="P1726" s="124" t="s">
        <v>1312</v>
      </c>
    </row>
    <row r="1727" spans="1:16" hidden="1">
      <c r="A1727" s="256" t="s">
        <v>1365</v>
      </c>
      <c r="B1727" s="124"/>
      <c r="C1727" s="125" t="s">
        <v>1365</v>
      </c>
      <c r="D1727" s="119">
        <v>43188</v>
      </c>
      <c r="E1727" s="120" t="s">
        <v>4339</v>
      </c>
      <c r="F1727" s="120" t="s">
        <v>13</v>
      </c>
      <c r="G1727" s="120">
        <v>380911</v>
      </c>
      <c r="H1727" s="124"/>
      <c r="I1727" s="128" t="s">
        <v>1390</v>
      </c>
      <c r="J1727" s="124"/>
      <c r="K1727" s="124"/>
      <c r="L1727" s="124"/>
      <c r="M1727" s="124"/>
      <c r="N1727" s="207">
        <v>15566.3</v>
      </c>
      <c r="O1727" s="207">
        <v>0</v>
      </c>
      <c r="P1727" s="124" t="s">
        <v>1312</v>
      </c>
    </row>
    <row r="1728" spans="1:16" hidden="1">
      <c r="A1728" s="256" t="s">
        <v>1365</v>
      </c>
      <c r="B1728" s="124"/>
      <c r="C1728" s="125" t="s">
        <v>1365</v>
      </c>
      <c r="D1728" s="119">
        <v>43188</v>
      </c>
      <c r="E1728" s="120" t="s">
        <v>4340</v>
      </c>
      <c r="F1728" s="120" t="s">
        <v>13</v>
      </c>
      <c r="G1728" s="120">
        <v>380913</v>
      </c>
      <c r="H1728" s="124"/>
      <c r="I1728" s="128" t="s">
        <v>1390</v>
      </c>
      <c r="J1728" s="124"/>
      <c r="K1728" s="124"/>
      <c r="L1728" s="124"/>
      <c r="M1728" s="124"/>
      <c r="N1728" s="207">
        <v>15566.3</v>
      </c>
      <c r="O1728" s="207">
        <v>0</v>
      </c>
      <c r="P1728" s="124" t="s">
        <v>1312</v>
      </c>
    </row>
    <row r="1729" spans="1:16" hidden="1">
      <c r="A1729" s="256" t="s">
        <v>1365</v>
      </c>
      <c r="B1729" s="124"/>
      <c r="C1729" s="125" t="s">
        <v>1365</v>
      </c>
      <c r="D1729" s="119">
        <v>43188</v>
      </c>
      <c r="E1729" s="120" t="s">
        <v>4341</v>
      </c>
      <c r="F1729" s="120" t="s">
        <v>13</v>
      </c>
      <c r="G1729" s="120">
        <v>380915</v>
      </c>
      <c r="H1729" s="124"/>
      <c r="I1729" s="128" t="s">
        <v>1390</v>
      </c>
      <c r="J1729" s="124"/>
      <c r="K1729" s="124"/>
      <c r="L1729" s="124"/>
      <c r="M1729" s="124"/>
      <c r="N1729" s="207">
        <v>15566.3</v>
      </c>
      <c r="O1729" s="207">
        <v>0</v>
      </c>
      <c r="P1729" s="124" t="s">
        <v>1312</v>
      </c>
    </row>
    <row r="1730" spans="1:16" hidden="1">
      <c r="A1730" s="256" t="s">
        <v>1365</v>
      </c>
      <c r="B1730" s="124"/>
      <c r="C1730" s="125" t="s">
        <v>1365</v>
      </c>
      <c r="D1730" s="119">
        <v>43188</v>
      </c>
      <c r="E1730" s="120" t="s">
        <v>4342</v>
      </c>
      <c r="F1730" s="120" t="s">
        <v>13</v>
      </c>
      <c r="G1730" s="120">
        <v>380917</v>
      </c>
      <c r="H1730" s="124"/>
      <c r="I1730" s="128" t="s">
        <v>1390</v>
      </c>
      <c r="J1730" s="124"/>
      <c r="K1730" s="124"/>
      <c r="L1730" s="124"/>
      <c r="M1730" s="124"/>
      <c r="N1730" s="207">
        <v>297135.96000000002</v>
      </c>
      <c r="O1730" s="207">
        <v>0</v>
      </c>
      <c r="P1730" s="124" t="s">
        <v>1312</v>
      </c>
    </row>
    <row r="1731" spans="1:16" hidden="1">
      <c r="A1731" s="256" t="s">
        <v>1365</v>
      </c>
      <c r="B1731" s="124"/>
      <c r="C1731" s="125" t="s">
        <v>1365</v>
      </c>
      <c r="D1731" s="119">
        <v>43188</v>
      </c>
      <c r="E1731" s="120" t="s">
        <v>4343</v>
      </c>
      <c r="F1731" s="120" t="s">
        <v>13</v>
      </c>
      <c r="G1731" s="120">
        <v>380919</v>
      </c>
      <c r="H1731" s="124"/>
      <c r="I1731" s="128" t="s">
        <v>1390</v>
      </c>
      <c r="J1731" s="124"/>
      <c r="K1731" s="124"/>
      <c r="L1731" s="124"/>
      <c r="M1731" s="124"/>
      <c r="N1731" s="207">
        <v>3726.63</v>
      </c>
      <c r="O1731" s="207">
        <v>0</v>
      </c>
      <c r="P1731" s="124" t="s">
        <v>1312</v>
      </c>
    </row>
    <row r="1732" spans="1:16" hidden="1">
      <c r="A1732" s="256" t="s">
        <v>1365</v>
      </c>
      <c r="B1732" s="124"/>
      <c r="C1732" s="125" t="s">
        <v>1365</v>
      </c>
      <c r="D1732" s="119">
        <v>43188</v>
      </c>
      <c r="E1732" s="120" t="s">
        <v>4344</v>
      </c>
      <c r="F1732" s="120" t="s">
        <v>13</v>
      </c>
      <c r="G1732" s="120">
        <v>380921</v>
      </c>
      <c r="H1732" s="124"/>
      <c r="I1732" s="128" t="s">
        <v>1390</v>
      </c>
      <c r="J1732" s="124"/>
      <c r="K1732" s="124"/>
      <c r="L1732" s="124"/>
      <c r="M1732" s="124"/>
      <c r="N1732" s="207">
        <v>388.14</v>
      </c>
      <c r="O1732" s="207">
        <v>0</v>
      </c>
      <c r="P1732" s="124" t="s">
        <v>1312</v>
      </c>
    </row>
    <row r="1733" spans="1:16" hidden="1">
      <c r="A1733" s="256" t="s">
        <v>1365</v>
      </c>
      <c r="B1733" s="124"/>
      <c r="C1733" s="125" t="s">
        <v>1365</v>
      </c>
      <c r="D1733" s="119">
        <v>43188</v>
      </c>
      <c r="E1733" s="120" t="s">
        <v>4345</v>
      </c>
      <c r="F1733" s="120" t="s">
        <v>13</v>
      </c>
      <c r="G1733" s="120">
        <v>380758</v>
      </c>
      <c r="H1733" s="124"/>
      <c r="I1733" s="128" t="s">
        <v>1390</v>
      </c>
      <c r="J1733" s="124"/>
      <c r="K1733" s="124"/>
      <c r="L1733" s="124"/>
      <c r="M1733" s="124"/>
      <c r="N1733" s="207">
        <v>14921395.369999999</v>
      </c>
      <c r="O1733" s="207">
        <v>0</v>
      </c>
      <c r="P1733" s="124" t="s">
        <v>1312</v>
      </c>
    </row>
    <row r="1734" spans="1:16" hidden="1">
      <c r="A1734" s="256" t="s">
        <v>1365</v>
      </c>
      <c r="B1734" s="124"/>
      <c r="C1734" s="125" t="s">
        <v>1365</v>
      </c>
      <c r="D1734" s="119">
        <v>43188</v>
      </c>
      <c r="E1734" s="120" t="s">
        <v>4346</v>
      </c>
      <c r="F1734" s="120" t="s">
        <v>13</v>
      </c>
      <c r="G1734" s="120">
        <v>380760</v>
      </c>
      <c r="H1734" s="124"/>
      <c r="I1734" s="128" t="s">
        <v>1390</v>
      </c>
      <c r="J1734" s="124"/>
      <c r="K1734" s="124"/>
      <c r="L1734" s="124"/>
      <c r="M1734" s="124"/>
      <c r="N1734" s="207">
        <v>2745249.62</v>
      </c>
      <c r="O1734" s="207">
        <v>0</v>
      </c>
      <c r="P1734" s="124" t="s">
        <v>1312</v>
      </c>
    </row>
    <row r="1735" spans="1:16" hidden="1">
      <c r="A1735" s="256" t="s">
        <v>1365</v>
      </c>
      <c r="B1735" s="124"/>
      <c r="C1735" s="125" t="s">
        <v>1365</v>
      </c>
      <c r="D1735" s="119">
        <v>43188</v>
      </c>
      <c r="E1735" s="120" t="s">
        <v>4347</v>
      </c>
      <c r="F1735" s="120" t="s">
        <v>13</v>
      </c>
      <c r="G1735" s="120">
        <v>380762</v>
      </c>
      <c r="H1735" s="124"/>
      <c r="I1735" s="128" t="s">
        <v>1390</v>
      </c>
      <c r="J1735" s="124"/>
      <c r="K1735" s="124"/>
      <c r="L1735" s="124"/>
      <c r="M1735" s="124"/>
      <c r="N1735" s="207">
        <v>164726.71</v>
      </c>
      <c r="O1735" s="207">
        <v>0</v>
      </c>
      <c r="P1735" s="124" t="s">
        <v>1312</v>
      </c>
    </row>
    <row r="1736" spans="1:16" hidden="1">
      <c r="A1736" s="256" t="s">
        <v>1365</v>
      </c>
      <c r="B1736" s="124"/>
      <c r="C1736" s="125" t="s">
        <v>1365</v>
      </c>
      <c r="D1736" s="119">
        <v>43188</v>
      </c>
      <c r="E1736" s="120" t="s">
        <v>4348</v>
      </c>
      <c r="F1736" s="120" t="s">
        <v>13</v>
      </c>
      <c r="G1736" s="120">
        <v>380764</v>
      </c>
      <c r="H1736" s="124"/>
      <c r="I1736" s="128" t="s">
        <v>1390</v>
      </c>
      <c r="J1736" s="124"/>
      <c r="K1736" s="124"/>
      <c r="L1736" s="124"/>
      <c r="M1736" s="124"/>
      <c r="N1736" s="207">
        <v>4344229.32</v>
      </c>
      <c r="O1736" s="207">
        <v>0</v>
      </c>
      <c r="P1736" s="124" t="s">
        <v>1312</v>
      </c>
    </row>
    <row r="1737" spans="1:16" hidden="1">
      <c r="A1737" s="256" t="s">
        <v>1365</v>
      </c>
      <c r="B1737" s="124"/>
      <c r="C1737" s="125" t="s">
        <v>1365</v>
      </c>
      <c r="D1737" s="119">
        <v>43188</v>
      </c>
      <c r="E1737" s="120" t="s">
        <v>4349</v>
      </c>
      <c r="F1737" s="120" t="s">
        <v>13</v>
      </c>
      <c r="G1737" s="120">
        <v>380766</v>
      </c>
      <c r="H1737" s="124"/>
      <c r="I1737" s="128" t="s">
        <v>1390</v>
      </c>
      <c r="J1737" s="124"/>
      <c r="K1737" s="124"/>
      <c r="L1737" s="124"/>
      <c r="M1737" s="124"/>
      <c r="N1737" s="207">
        <v>1237134.8700000001</v>
      </c>
      <c r="O1737" s="207">
        <v>0</v>
      </c>
      <c r="P1737" s="124" t="s">
        <v>1312</v>
      </c>
    </row>
    <row r="1738" spans="1:16" hidden="1">
      <c r="A1738" s="256" t="s">
        <v>1365</v>
      </c>
      <c r="B1738" s="124"/>
      <c r="C1738" s="125" t="s">
        <v>1365</v>
      </c>
      <c r="D1738" s="119">
        <v>43188</v>
      </c>
      <c r="E1738" s="120" t="s">
        <v>4350</v>
      </c>
      <c r="F1738" s="120" t="s">
        <v>13</v>
      </c>
      <c r="G1738" s="120">
        <v>380768</v>
      </c>
      <c r="H1738" s="124"/>
      <c r="I1738" s="128" t="s">
        <v>1390</v>
      </c>
      <c r="J1738" s="124"/>
      <c r="K1738" s="124"/>
      <c r="L1738" s="124"/>
      <c r="M1738" s="124"/>
      <c r="N1738" s="207">
        <v>383264.22</v>
      </c>
      <c r="O1738" s="207">
        <v>0</v>
      </c>
      <c r="P1738" s="124" t="s">
        <v>1312</v>
      </c>
    </row>
    <row r="1739" spans="1:16" hidden="1">
      <c r="A1739" s="256" t="s">
        <v>1365</v>
      </c>
      <c r="B1739" s="124"/>
      <c r="C1739" s="125" t="s">
        <v>1365</v>
      </c>
      <c r="D1739" s="119">
        <v>43188</v>
      </c>
      <c r="E1739" s="120" t="s">
        <v>4351</v>
      </c>
      <c r="F1739" s="120" t="s">
        <v>13</v>
      </c>
      <c r="G1739" s="120">
        <v>380770</v>
      </c>
      <c r="H1739" s="124"/>
      <c r="I1739" s="128" t="s">
        <v>1390</v>
      </c>
      <c r="J1739" s="124"/>
      <c r="K1739" s="124"/>
      <c r="L1739" s="124"/>
      <c r="M1739" s="124"/>
      <c r="N1739" s="207">
        <v>10107573.529999999</v>
      </c>
      <c r="O1739" s="207">
        <v>0</v>
      </c>
      <c r="P1739" s="124" t="s">
        <v>1312</v>
      </c>
    </row>
    <row r="1740" spans="1:16" hidden="1">
      <c r="A1740" s="256" t="s">
        <v>1365</v>
      </c>
      <c r="B1740" s="124"/>
      <c r="C1740" s="125" t="s">
        <v>1365</v>
      </c>
      <c r="D1740" s="119">
        <v>43188</v>
      </c>
      <c r="E1740" s="120" t="s">
        <v>4352</v>
      </c>
      <c r="F1740" s="120" t="s">
        <v>13</v>
      </c>
      <c r="G1740" s="120">
        <v>380772</v>
      </c>
      <c r="H1740" s="124"/>
      <c r="I1740" s="128" t="s">
        <v>1390</v>
      </c>
      <c r="J1740" s="124"/>
      <c r="K1740" s="124"/>
      <c r="L1740" s="124"/>
      <c r="M1740" s="124"/>
      <c r="N1740" s="207">
        <v>193672.89</v>
      </c>
      <c r="O1740" s="207">
        <v>0</v>
      </c>
      <c r="P1740" s="124" t="s">
        <v>1312</v>
      </c>
    </row>
    <row r="1741" spans="1:16" hidden="1">
      <c r="A1741" s="256" t="s">
        <v>1365</v>
      </c>
      <c r="B1741" s="124"/>
      <c r="C1741" s="125" t="s">
        <v>1365</v>
      </c>
      <c r="D1741" s="119">
        <v>43188</v>
      </c>
      <c r="E1741" s="120" t="s">
        <v>4353</v>
      </c>
      <c r="F1741" s="120" t="s">
        <v>13</v>
      </c>
      <c r="G1741" s="120">
        <v>380774</v>
      </c>
      <c r="H1741" s="124"/>
      <c r="I1741" s="128" t="s">
        <v>1390</v>
      </c>
      <c r="J1741" s="124"/>
      <c r="K1741" s="124"/>
      <c r="L1741" s="124"/>
      <c r="M1741" s="124"/>
      <c r="N1741" s="207">
        <v>753282.13</v>
      </c>
      <c r="O1741" s="207">
        <v>0</v>
      </c>
      <c r="P1741" s="124" t="s">
        <v>1312</v>
      </c>
    </row>
    <row r="1742" spans="1:16" hidden="1">
      <c r="A1742" s="256" t="s">
        <v>1365</v>
      </c>
      <c r="B1742" s="124"/>
      <c r="C1742" s="125" t="s">
        <v>1365</v>
      </c>
      <c r="D1742" s="119">
        <v>43188</v>
      </c>
      <c r="E1742" s="120" t="s">
        <v>4354</v>
      </c>
      <c r="F1742" s="120" t="s">
        <v>13</v>
      </c>
      <c r="G1742" s="120">
        <v>380776</v>
      </c>
      <c r="H1742" s="124"/>
      <c r="I1742" s="128" t="s">
        <v>1390</v>
      </c>
      <c r="J1742" s="124"/>
      <c r="K1742" s="124"/>
      <c r="L1742" s="124"/>
      <c r="M1742" s="124"/>
      <c r="N1742" s="207">
        <v>2068977.85</v>
      </c>
      <c r="O1742" s="207">
        <v>0</v>
      </c>
      <c r="P1742" s="124" t="s">
        <v>1312</v>
      </c>
    </row>
    <row r="1743" spans="1:16" hidden="1">
      <c r="A1743" s="256" t="s">
        <v>1365</v>
      </c>
      <c r="B1743" s="124"/>
      <c r="C1743" s="125" t="s">
        <v>1365</v>
      </c>
      <c r="D1743" s="119">
        <v>43188</v>
      </c>
      <c r="E1743" s="120" t="s">
        <v>4355</v>
      </c>
      <c r="F1743" s="120" t="s">
        <v>13</v>
      </c>
      <c r="G1743" s="120">
        <v>380778</v>
      </c>
      <c r="H1743" s="124"/>
      <c r="I1743" s="128" t="s">
        <v>1390</v>
      </c>
      <c r="J1743" s="124"/>
      <c r="K1743" s="124"/>
      <c r="L1743" s="124"/>
      <c r="M1743" s="124"/>
      <c r="N1743" s="207">
        <v>1752636.43</v>
      </c>
      <c r="O1743" s="207">
        <v>0</v>
      </c>
      <c r="P1743" s="124" t="s">
        <v>1312</v>
      </c>
    </row>
    <row r="1744" spans="1:16" hidden="1">
      <c r="A1744" s="256" t="s">
        <v>1365</v>
      </c>
      <c r="B1744" s="124"/>
      <c r="C1744" s="125" t="s">
        <v>1365</v>
      </c>
      <c r="D1744" s="119">
        <v>43188</v>
      </c>
      <c r="E1744" s="120" t="s">
        <v>4356</v>
      </c>
      <c r="F1744" s="120" t="s">
        <v>13</v>
      </c>
      <c r="G1744" s="120">
        <v>380780</v>
      </c>
      <c r="H1744" s="124"/>
      <c r="I1744" s="128" t="s">
        <v>1390</v>
      </c>
      <c r="J1744" s="124"/>
      <c r="K1744" s="124"/>
      <c r="L1744" s="124"/>
      <c r="M1744" s="124"/>
      <c r="N1744" s="207">
        <v>11523459.08</v>
      </c>
      <c r="O1744" s="207">
        <v>0</v>
      </c>
      <c r="P1744" s="124" t="s">
        <v>1312</v>
      </c>
    </row>
    <row r="1745" spans="1:16" hidden="1">
      <c r="A1745" s="256" t="s">
        <v>1365</v>
      </c>
      <c r="B1745" s="124"/>
      <c r="C1745" s="125" t="s">
        <v>1365</v>
      </c>
      <c r="D1745" s="119">
        <v>43188</v>
      </c>
      <c r="E1745" s="120" t="s">
        <v>4357</v>
      </c>
      <c r="F1745" s="120" t="s">
        <v>13</v>
      </c>
      <c r="G1745" s="120">
        <v>380782</v>
      </c>
      <c r="H1745" s="124"/>
      <c r="I1745" s="128" t="s">
        <v>1390</v>
      </c>
      <c r="J1745" s="124"/>
      <c r="K1745" s="124"/>
      <c r="L1745" s="124"/>
      <c r="M1745" s="124"/>
      <c r="N1745" s="207">
        <v>885650.63</v>
      </c>
      <c r="O1745" s="207">
        <v>0</v>
      </c>
      <c r="P1745" s="124" t="s">
        <v>1312</v>
      </c>
    </row>
    <row r="1746" spans="1:16" hidden="1">
      <c r="A1746" s="256" t="s">
        <v>1365</v>
      </c>
      <c r="B1746" s="124"/>
      <c r="C1746" s="125" t="s">
        <v>1365</v>
      </c>
      <c r="D1746" s="119">
        <v>43188</v>
      </c>
      <c r="E1746" s="120" t="s">
        <v>4358</v>
      </c>
      <c r="F1746" s="120" t="s">
        <v>13</v>
      </c>
      <c r="G1746" s="120">
        <v>380784</v>
      </c>
      <c r="H1746" s="124"/>
      <c r="I1746" s="128" t="s">
        <v>1390</v>
      </c>
      <c r="J1746" s="124"/>
      <c r="K1746" s="124"/>
      <c r="L1746" s="124"/>
      <c r="M1746" s="124"/>
      <c r="N1746" s="207">
        <v>8629061.6699999999</v>
      </c>
      <c r="O1746" s="207">
        <v>0</v>
      </c>
      <c r="P1746" s="124" t="s">
        <v>1312</v>
      </c>
    </row>
    <row r="1747" spans="1:16" hidden="1">
      <c r="A1747" s="256" t="s">
        <v>1365</v>
      </c>
      <c r="B1747" s="124"/>
      <c r="C1747" s="125" t="s">
        <v>1365</v>
      </c>
      <c r="D1747" s="119">
        <v>43188</v>
      </c>
      <c r="E1747" s="120" t="s">
        <v>4359</v>
      </c>
      <c r="F1747" s="120" t="s">
        <v>13</v>
      </c>
      <c r="G1747" s="120">
        <v>380786</v>
      </c>
      <c r="H1747" s="124"/>
      <c r="I1747" s="128" t="s">
        <v>1390</v>
      </c>
      <c r="J1747" s="124"/>
      <c r="K1747" s="124"/>
      <c r="L1747" s="124"/>
      <c r="M1747" s="124"/>
      <c r="N1747" s="207">
        <v>10544.44</v>
      </c>
      <c r="O1747" s="207">
        <v>0</v>
      </c>
      <c r="P1747" s="124" t="s">
        <v>1312</v>
      </c>
    </row>
    <row r="1748" spans="1:16" hidden="1">
      <c r="A1748" s="256" t="s">
        <v>1365</v>
      </c>
      <c r="B1748" s="124"/>
      <c r="C1748" s="125" t="s">
        <v>1365</v>
      </c>
      <c r="D1748" s="119">
        <v>43188</v>
      </c>
      <c r="E1748" s="120" t="s">
        <v>4360</v>
      </c>
      <c r="F1748" s="120" t="s">
        <v>13</v>
      </c>
      <c r="G1748" s="120">
        <v>380788</v>
      </c>
      <c r="H1748" s="124"/>
      <c r="I1748" s="128" t="s">
        <v>1390</v>
      </c>
      <c r="J1748" s="124"/>
      <c r="K1748" s="124"/>
      <c r="L1748" s="124"/>
      <c r="M1748" s="124"/>
      <c r="N1748" s="207">
        <v>3544.77</v>
      </c>
      <c r="O1748" s="207">
        <v>0</v>
      </c>
      <c r="P1748" s="124" t="s">
        <v>1312</v>
      </c>
    </row>
    <row r="1749" spans="1:16" hidden="1">
      <c r="A1749" s="256" t="s">
        <v>1365</v>
      </c>
      <c r="B1749" s="124"/>
      <c r="C1749" s="125" t="s">
        <v>1365</v>
      </c>
      <c r="D1749" s="119">
        <v>43188</v>
      </c>
      <c r="E1749" s="120" t="s">
        <v>4361</v>
      </c>
      <c r="F1749" s="120" t="s">
        <v>13</v>
      </c>
      <c r="G1749" s="120">
        <v>380790</v>
      </c>
      <c r="H1749" s="124"/>
      <c r="I1749" s="128" t="s">
        <v>1390</v>
      </c>
      <c r="J1749" s="124"/>
      <c r="K1749" s="124"/>
      <c r="L1749" s="124"/>
      <c r="M1749" s="124"/>
      <c r="N1749" s="207">
        <v>15566.3</v>
      </c>
      <c r="O1749" s="207">
        <v>0</v>
      </c>
      <c r="P1749" s="124" t="s">
        <v>1312</v>
      </c>
    </row>
    <row r="1750" spans="1:16" hidden="1">
      <c r="A1750" s="256" t="s">
        <v>1365</v>
      </c>
      <c r="B1750" s="124"/>
      <c r="C1750" s="125" t="s">
        <v>1365</v>
      </c>
      <c r="D1750" s="119">
        <v>43188</v>
      </c>
      <c r="E1750" s="120" t="s">
        <v>4362</v>
      </c>
      <c r="F1750" s="120" t="s">
        <v>13</v>
      </c>
      <c r="G1750" s="120">
        <v>380792</v>
      </c>
      <c r="H1750" s="124"/>
      <c r="I1750" s="128" t="s">
        <v>1390</v>
      </c>
      <c r="J1750" s="124"/>
      <c r="K1750" s="124"/>
      <c r="L1750" s="124"/>
      <c r="M1750" s="124"/>
      <c r="N1750" s="207">
        <v>5635.42</v>
      </c>
      <c r="O1750" s="207">
        <v>0</v>
      </c>
      <c r="P1750" s="124" t="s">
        <v>1312</v>
      </c>
    </row>
    <row r="1751" spans="1:16" hidden="1">
      <c r="A1751" s="256" t="s">
        <v>1365</v>
      </c>
      <c r="B1751" s="124"/>
      <c r="C1751" s="125" t="s">
        <v>1365</v>
      </c>
      <c r="D1751" s="119">
        <v>43188</v>
      </c>
      <c r="E1751" s="120" t="s">
        <v>4363</v>
      </c>
      <c r="F1751" s="120" t="s">
        <v>13</v>
      </c>
      <c r="G1751" s="120">
        <v>380794</v>
      </c>
      <c r="H1751" s="124"/>
      <c r="I1751" s="128" t="s">
        <v>1390</v>
      </c>
      <c r="J1751" s="124"/>
      <c r="K1751" s="124"/>
      <c r="L1751" s="124"/>
      <c r="M1751" s="124"/>
      <c r="N1751" s="207">
        <v>1252.8399999999999</v>
      </c>
      <c r="O1751" s="207">
        <v>0</v>
      </c>
      <c r="P1751" s="124" t="s">
        <v>1312</v>
      </c>
    </row>
    <row r="1752" spans="1:16" hidden="1">
      <c r="A1752" s="256" t="s">
        <v>1365</v>
      </c>
      <c r="B1752" s="124"/>
      <c r="C1752" s="125" t="s">
        <v>1365</v>
      </c>
      <c r="D1752" s="119">
        <v>43188</v>
      </c>
      <c r="E1752" s="120" t="s">
        <v>4364</v>
      </c>
      <c r="F1752" s="120" t="s">
        <v>13</v>
      </c>
      <c r="G1752" s="120">
        <v>380796</v>
      </c>
      <c r="H1752" s="124"/>
      <c r="I1752" s="128" t="s">
        <v>1390</v>
      </c>
      <c r="J1752" s="124"/>
      <c r="K1752" s="124"/>
      <c r="L1752" s="124"/>
      <c r="M1752" s="124"/>
      <c r="N1752" s="207">
        <v>5501.51</v>
      </c>
      <c r="O1752" s="207">
        <v>0</v>
      </c>
      <c r="P1752" s="124" t="s">
        <v>1312</v>
      </c>
    </row>
    <row r="1753" spans="1:16" hidden="1">
      <c r="A1753" s="256" t="s">
        <v>1365</v>
      </c>
      <c r="B1753" s="124"/>
      <c r="C1753" s="125" t="s">
        <v>1365</v>
      </c>
      <c r="D1753" s="119">
        <v>43188</v>
      </c>
      <c r="E1753" s="120" t="s">
        <v>4365</v>
      </c>
      <c r="F1753" s="120" t="s">
        <v>13</v>
      </c>
      <c r="G1753" s="120">
        <v>380798</v>
      </c>
      <c r="H1753" s="124"/>
      <c r="I1753" s="128" t="s">
        <v>1390</v>
      </c>
      <c r="J1753" s="124"/>
      <c r="K1753" s="124"/>
      <c r="L1753" s="124"/>
      <c r="M1753" s="124"/>
      <c r="N1753" s="207">
        <v>5501.51</v>
      </c>
      <c r="O1753" s="207">
        <v>0</v>
      </c>
      <c r="P1753" s="124" t="s">
        <v>1312</v>
      </c>
    </row>
    <row r="1754" spans="1:16" hidden="1">
      <c r="A1754" s="256" t="s">
        <v>1365</v>
      </c>
      <c r="B1754" s="124"/>
      <c r="C1754" s="125" t="s">
        <v>1365</v>
      </c>
      <c r="D1754" s="119">
        <v>43188</v>
      </c>
      <c r="E1754" s="120" t="s">
        <v>4366</v>
      </c>
      <c r="F1754" s="120" t="s">
        <v>13</v>
      </c>
      <c r="G1754" s="120">
        <v>380800</v>
      </c>
      <c r="H1754" s="124"/>
      <c r="I1754" s="128" t="s">
        <v>1390</v>
      </c>
      <c r="J1754" s="124"/>
      <c r="K1754" s="124"/>
      <c r="L1754" s="124"/>
      <c r="M1754" s="124"/>
      <c r="N1754" s="207">
        <v>5501.51</v>
      </c>
      <c r="O1754" s="207">
        <v>0</v>
      </c>
      <c r="P1754" s="124" t="s">
        <v>1312</v>
      </c>
    </row>
    <row r="1755" spans="1:16" hidden="1">
      <c r="A1755" s="256" t="s">
        <v>1365</v>
      </c>
      <c r="B1755" s="124"/>
      <c r="C1755" s="125" t="s">
        <v>1365</v>
      </c>
      <c r="D1755" s="119">
        <v>43188</v>
      </c>
      <c r="E1755" s="120" t="s">
        <v>4367</v>
      </c>
      <c r="F1755" s="120" t="s">
        <v>13</v>
      </c>
      <c r="G1755" s="120">
        <v>380802</v>
      </c>
      <c r="H1755" s="124"/>
      <c r="I1755" s="128" t="s">
        <v>1390</v>
      </c>
      <c r="J1755" s="124"/>
      <c r="K1755" s="124"/>
      <c r="L1755" s="124"/>
      <c r="M1755" s="124"/>
      <c r="N1755" s="207">
        <v>5501.51</v>
      </c>
      <c r="O1755" s="207">
        <v>0</v>
      </c>
      <c r="P1755" s="124" t="s">
        <v>1312</v>
      </c>
    </row>
    <row r="1756" spans="1:16" hidden="1">
      <c r="A1756" s="256" t="s">
        <v>1365</v>
      </c>
      <c r="B1756" s="124"/>
      <c r="C1756" s="125" t="s">
        <v>1365</v>
      </c>
      <c r="D1756" s="119">
        <v>43188</v>
      </c>
      <c r="E1756" s="120" t="s">
        <v>4368</v>
      </c>
      <c r="F1756" s="120" t="s">
        <v>13</v>
      </c>
      <c r="G1756" s="120">
        <v>380804</v>
      </c>
      <c r="H1756" s="124"/>
      <c r="I1756" s="128" t="s">
        <v>1390</v>
      </c>
      <c r="J1756" s="124"/>
      <c r="K1756" s="124"/>
      <c r="L1756" s="124"/>
      <c r="M1756" s="124"/>
      <c r="N1756" s="207">
        <v>5501.51</v>
      </c>
      <c r="O1756" s="207">
        <v>0</v>
      </c>
      <c r="P1756" s="124" t="s">
        <v>1312</v>
      </c>
    </row>
    <row r="1757" spans="1:16" hidden="1">
      <c r="A1757" s="256" t="s">
        <v>1365</v>
      </c>
      <c r="B1757" s="124"/>
      <c r="C1757" s="125" t="s">
        <v>1365</v>
      </c>
      <c r="D1757" s="119">
        <v>43188</v>
      </c>
      <c r="E1757" s="120" t="s">
        <v>4369</v>
      </c>
      <c r="F1757" s="120" t="s">
        <v>13</v>
      </c>
      <c r="G1757" s="120">
        <v>380806</v>
      </c>
      <c r="H1757" s="124"/>
      <c r="I1757" s="128" t="s">
        <v>1390</v>
      </c>
      <c r="J1757" s="124"/>
      <c r="K1757" s="124"/>
      <c r="L1757" s="124"/>
      <c r="M1757" s="124"/>
      <c r="N1757" s="207">
        <v>43795.41</v>
      </c>
      <c r="O1757" s="207">
        <v>0</v>
      </c>
      <c r="P1757" s="124" t="s">
        <v>1312</v>
      </c>
    </row>
    <row r="1758" spans="1:16" hidden="1">
      <c r="A1758" s="256" t="s">
        <v>1365</v>
      </c>
      <c r="B1758" s="124"/>
      <c r="C1758" s="125" t="s">
        <v>1365</v>
      </c>
      <c r="D1758" s="119">
        <v>43188</v>
      </c>
      <c r="E1758" s="120" t="s">
        <v>4370</v>
      </c>
      <c r="F1758" s="120" t="s">
        <v>13</v>
      </c>
      <c r="G1758" s="120">
        <v>380808</v>
      </c>
      <c r="H1758" s="124"/>
      <c r="I1758" s="128" t="s">
        <v>1390</v>
      </c>
      <c r="J1758" s="124"/>
      <c r="K1758" s="124"/>
      <c r="L1758" s="124"/>
      <c r="M1758" s="124"/>
      <c r="N1758" s="207">
        <v>28961.55</v>
      </c>
      <c r="O1758" s="207">
        <v>0</v>
      </c>
      <c r="P1758" s="124" t="s">
        <v>1312</v>
      </c>
    </row>
    <row r="1759" spans="1:16" hidden="1">
      <c r="A1759" s="256" t="s">
        <v>1365</v>
      </c>
      <c r="B1759" s="124"/>
      <c r="C1759" s="125" t="s">
        <v>1365</v>
      </c>
      <c r="D1759" s="119">
        <v>43188</v>
      </c>
      <c r="E1759" s="120" t="s">
        <v>4371</v>
      </c>
      <c r="F1759" s="120" t="s">
        <v>13</v>
      </c>
      <c r="G1759" s="120">
        <v>380810</v>
      </c>
      <c r="H1759" s="124"/>
      <c r="I1759" s="128" t="s">
        <v>1390</v>
      </c>
      <c r="J1759" s="124"/>
      <c r="K1759" s="124"/>
      <c r="L1759" s="124"/>
      <c r="M1759" s="124"/>
      <c r="N1759" s="207">
        <v>3016.27</v>
      </c>
      <c r="O1759" s="207">
        <v>0</v>
      </c>
      <c r="P1759" s="124" t="s">
        <v>1312</v>
      </c>
    </row>
    <row r="1760" spans="1:16" hidden="1">
      <c r="A1760" s="256" t="s">
        <v>1365</v>
      </c>
      <c r="B1760" s="124"/>
      <c r="C1760" s="125" t="s">
        <v>1365</v>
      </c>
      <c r="D1760" s="119">
        <v>43188</v>
      </c>
      <c r="E1760" s="120" t="s">
        <v>4372</v>
      </c>
      <c r="F1760" s="120" t="s">
        <v>13</v>
      </c>
      <c r="G1760" s="120">
        <v>380812</v>
      </c>
      <c r="H1760" s="124"/>
      <c r="I1760" s="128" t="s">
        <v>1390</v>
      </c>
      <c r="J1760" s="124"/>
      <c r="K1760" s="124"/>
      <c r="L1760" s="124"/>
      <c r="M1760" s="124"/>
      <c r="N1760" s="207">
        <v>9736.19</v>
      </c>
      <c r="O1760" s="207">
        <v>0</v>
      </c>
      <c r="P1760" s="124" t="s">
        <v>1312</v>
      </c>
    </row>
    <row r="1761" spans="1:16" hidden="1">
      <c r="A1761" s="256" t="s">
        <v>1365</v>
      </c>
      <c r="B1761" s="124"/>
      <c r="C1761" s="125" t="s">
        <v>1365</v>
      </c>
      <c r="D1761" s="119">
        <v>43188</v>
      </c>
      <c r="E1761" s="120" t="s">
        <v>4373</v>
      </c>
      <c r="F1761" s="120" t="s">
        <v>13</v>
      </c>
      <c r="G1761" s="120">
        <v>380814</v>
      </c>
      <c r="H1761" s="124"/>
      <c r="I1761" s="128" t="s">
        <v>1390</v>
      </c>
      <c r="J1761" s="124"/>
      <c r="K1761" s="124"/>
      <c r="L1761" s="124"/>
      <c r="M1761" s="124"/>
      <c r="N1761" s="207">
        <v>42754.74</v>
      </c>
      <c r="O1761" s="207">
        <v>0</v>
      </c>
      <c r="P1761" s="124" t="s">
        <v>1312</v>
      </c>
    </row>
    <row r="1762" spans="1:16" hidden="1">
      <c r="A1762" s="256" t="s">
        <v>1365</v>
      </c>
      <c r="B1762" s="124"/>
      <c r="C1762" s="125" t="s">
        <v>1365</v>
      </c>
      <c r="D1762" s="119">
        <v>43188</v>
      </c>
      <c r="E1762" s="120" t="s">
        <v>4374</v>
      </c>
      <c r="F1762" s="120" t="s">
        <v>13</v>
      </c>
      <c r="G1762" s="120">
        <v>380816</v>
      </c>
      <c r="H1762" s="124"/>
      <c r="I1762" s="128" t="s">
        <v>1390</v>
      </c>
      <c r="J1762" s="124"/>
      <c r="K1762" s="124"/>
      <c r="L1762" s="124"/>
      <c r="M1762" s="124"/>
      <c r="N1762" s="207">
        <v>42754.74</v>
      </c>
      <c r="O1762" s="207">
        <v>0</v>
      </c>
      <c r="P1762" s="124" t="s">
        <v>1312</v>
      </c>
    </row>
    <row r="1763" spans="1:16" hidden="1">
      <c r="A1763" s="256" t="s">
        <v>1365</v>
      </c>
      <c r="B1763" s="124"/>
      <c r="C1763" s="125" t="s">
        <v>1365</v>
      </c>
      <c r="D1763" s="119">
        <v>43188</v>
      </c>
      <c r="E1763" s="120" t="s">
        <v>4375</v>
      </c>
      <c r="F1763" s="120" t="s">
        <v>13</v>
      </c>
      <c r="G1763" s="120">
        <v>380818</v>
      </c>
      <c r="H1763" s="124"/>
      <c r="I1763" s="128" t="s">
        <v>1390</v>
      </c>
      <c r="J1763" s="124"/>
      <c r="K1763" s="124"/>
      <c r="L1763" s="124"/>
      <c r="M1763" s="124"/>
      <c r="N1763" s="207">
        <v>42754.74</v>
      </c>
      <c r="O1763" s="207">
        <v>0</v>
      </c>
      <c r="P1763" s="124" t="s">
        <v>1312</v>
      </c>
    </row>
    <row r="1764" spans="1:16" hidden="1">
      <c r="A1764" s="256" t="s">
        <v>1365</v>
      </c>
      <c r="B1764" s="124"/>
      <c r="C1764" s="125" t="s">
        <v>1365</v>
      </c>
      <c r="D1764" s="119">
        <v>43188</v>
      </c>
      <c r="E1764" s="120" t="s">
        <v>4376</v>
      </c>
      <c r="F1764" s="120" t="s">
        <v>13</v>
      </c>
      <c r="G1764" s="120">
        <v>380820</v>
      </c>
      <c r="H1764" s="124"/>
      <c r="I1764" s="128" t="s">
        <v>1390</v>
      </c>
      <c r="J1764" s="124"/>
      <c r="K1764" s="124"/>
      <c r="L1764" s="124"/>
      <c r="M1764" s="124"/>
      <c r="N1764" s="207">
        <v>42754.74</v>
      </c>
      <c r="O1764" s="207">
        <v>0</v>
      </c>
      <c r="P1764" s="124" t="s">
        <v>1312</v>
      </c>
    </row>
    <row r="1765" spans="1:16" hidden="1">
      <c r="A1765" s="256" t="s">
        <v>1365</v>
      </c>
      <c r="B1765" s="124"/>
      <c r="C1765" s="125" t="s">
        <v>1365</v>
      </c>
      <c r="D1765" s="119">
        <v>43188</v>
      </c>
      <c r="E1765" s="120" t="s">
        <v>4377</v>
      </c>
      <c r="F1765" s="120" t="s">
        <v>13</v>
      </c>
      <c r="G1765" s="120">
        <v>380822</v>
      </c>
      <c r="H1765" s="124"/>
      <c r="I1765" s="128" t="s">
        <v>1390</v>
      </c>
      <c r="J1765" s="124"/>
      <c r="K1765" s="124"/>
      <c r="L1765" s="124"/>
      <c r="M1765" s="124"/>
      <c r="N1765" s="207">
        <v>42754.74</v>
      </c>
      <c r="O1765" s="207">
        <v>0</v>
      </c>
      <c r="P1765" s="124" t="s">
        <v>1312</v>
      </c>
    </row>
    <row r="1766" spans="1:16" hidden="1">
      <c r="A1766" s="256" t="s">
        <v>1365</v>
      </c>
      <c r="B1766" s="124"/>
      <c r="C1766" s="125" t="s">
        <v>1365</v>
      </c>
      <c r="D1766" s="119">
        <v>43188</v>
      </c>
      <c r="E1766" s="120" t="s">
        <v>4378</v>
      </c>
      <c r="F1766" s="120" t="s">
        <v>13</v>
      </c>
      <c r="G1766" s="120">
        <v>380824</v>
      </c>
      <c r="H1766" s="124"/>
      <c r="I1766" s="128" t="s">
        <v>1390</v>
      </c>
      <c r="J1766" s="124"/>
      <c r="K1766" s="124"/>
      <c r="L1766" s="124"/>
      <c r="M1766" s="124"/>
      <c r="N1766" s="207">
        <v>51058.02</v>
      </c>
      <c r="O1766" s="207">
        <v>0</v>
      </c>
      <c r="P1766" s="124" t="s">
        <v>1312</v>
      </c>
    </row>
    <row r="1767" spans="1:16" hidden="1">
      <c r="A1767" s="256" t="s">
        <v>1365</v>
      </c>
      <c r="B1767" s="124"/>
      <c r="C1767" s="125" t="s">
        <v>1365</v>
      </c>
      <c r="D1767" s="119">
        <v>43188</v>
      </c>
      <c r="E1767" s="120" t="s">
        <v>4379</v>
      </c>
      <c r="F1767" s="120" t="s">
        <v>13</v>
      </c>
      <c r="G1767" s="120">
        <v>380826</v>
      </c>
      <c r="H1767" s="124"/>
      <c r="I1767" s="128" t="s">
        <v>1390</v>
      </c>
      <c r="J1767" s="124"/>
      <c r="K1767" s="124"/>
      <c r="L1767" s="124"/>
      <c r="M1767" s="124"/>
      <c r="N1767" s="207">
        <v>4248.67</v>
      </c>
      <c r="O1767" s="207">
        <v>0</v>
      </c>
      <c r="P1767" s="124" t="s">
        <v>1312</v>
      </c>
    </row>
    <row r="1768" spans="1:16" hidden="1">
      <c r="A1768" s="256" t="s">
        <v>1365</v>
      </c>
      <c r="B1768" s="124"/>
      <c r="C1768" s="125" t="s">
        <v>1365</v>
      </c>
      <c r="D1768" s="119">
        <v>43188</v>
      </c>
      <c r="E1768" s="120" t="s">
        <v>4380</v>
      </c>
      <c r="F1768" s="120" t="s">
        <v>13</v>
      </c>
      <c r="G1768" s="120">
        <v>380828</v>
      </c>
      <c r="H1768" s="124"/>
      <c r="I1768" s="128" t="s">
        <v>1390</v>
      </c>
      <c r="J1768" s="124"/>
      <c r="K1768" s="124"/>
      <c r="L1768" s="124"/>
      <c r="M1768" s="124"/>
      <c r="N1768" s="207">
        <v>5113.38</v>
      </c>
      <c r="O1768" s="207">
        <v>0</v>
      </c>
      <c r="P1768" s="124" t="s">
        <v>1312</v>
      </c>
    </row>
    <row r="1769" spans="1:16" hidden="1">
      <c r="A1769" s="256" t="s">
        <v>1365</v>
      </c>
      <c r="B1769" s="124"/>
      <c r="C1769" s="125" t="s">
        <v>1365</v>
      </c>
      <c r="D1769" s="119">
        <v>43188</v>
      </c>
      <c r="E1769" s="120" t="s">
        <v>4381</v>
      </c>
      <c r="F1769" s="120" t="s">
        <v>13</v>
      </c>
      <c r="G1769" s="120">
        <v>380830</v>
      </c>
      <c r="H1769" s="124"/>
      <c r="I1769" s="128" t="s">
        <v>1390</v>
      </c>
      <c r="J1769" s="124"/>
      <c r="K1769" s="124"/>
      <c r="L1769" s="124"/>
      <c r="M1769" s="124"/>
      <c r="N1769" s="207">
        <v>1774.82</v>
      </c>
      <c r="O1769" s="207">
        <v>0</v>
      </c>
      <c r="P1769" s="124" t="s">
        <v>1312</v>
      </c>
    </row>
    <row r="1770" spans="1:16" hidden="1">
      <c r="A1770" s="256" t="s">
        <v>1365</v>
      </c>
      <c r="B1770" s="124"/>
      <c r="C1770" s="125" t="s">
        <v>1365</v>
      </c>
      <c r="D1770" s="119">
        <v>43188</v>
      </c>
      <c r="E1770" s="120" t="s">
        <v>4382</v>
      </c>
      <c r="F1770" s="120" t="s">
        <v>13</v>
      </c>
      <c r="G1770" s="120">
        <v>380832</v>
      </c>
      <c r="H1770" s="124"/>
      <c r="I1770" s="128" t="s">
        <v>1390</v>
      </c>
      <c r="J1770" s="124"/>
      <c r="K1770" s="124"/>
      <c r="L1770" s="124"/>
      <c r="M1770" s="124"/>
      <c r="N1770" s="207">
        <v>14468.15</v>
      </c>
      <c r="O1770" s="207">
        <v>0</v>
      </c>
      <c r="P1770" s="124" t="s">
        <v>1312</v>
      </c>
    </row>
    <row r="1771" spans="1:16" hidden="1">
      <c r="A1771" s="256" t="s">
        <v>1365</v>
      </c>
      <c r="B1771" s="124"/>
      <c r="C1771" s="125" t="s">
        <v>1365</v>
      </c>
      <c r="D1771" s="119">
        <v>43188</v>
      </c>
      <c r="E1771" s="120" t="s">
        <v>4383</v>
      </c>
      <c r="F1771" s="120" t="s">
        <v>13</v>
      </c>
      <c r="G1771" s="120">
        <v>380834</v>
      </c>
      <c r="H1771" s="124"/>
      <c r="I1771" s="128" t="s">
        <v>1390</v>
      </c>
      <c r="J1771" s="124"/>
      <c r="K1771" s="124"/>
      <c r="L1771" s="124"/>
      <c r="M1771" s="124"/>
      <c r="N1771" s="207">
        <v>5021.8599999999997</v>
      </c>
      <c r="O1771" s="207">
        <v>0</v>
      </c>
      <c r="P1771" s="124" t="s">
        <v>1312</v>
      </c>
    </row>
    <row r="1772" spans="1:16" hidden="1">
      <c r="A1772" s="256" t="s">
        <v>1365</v>
      </c>
      <c r="B1772" s="124"/>
      <c r="C1772" s="125" t="s">
        <v>1365</v>
      </c>
      <c r="D1772" s="119">
        <v>43188</v>
      </c>
      <c r="E1772" s="120" t="s">
        <v>4384</v>
      </c>
      <c r="F1772" s="120" t="s">
        <v>13</v>
      </c>
      <c r="G1772" s="120">
        <v>380836</v>
      </c>
      <c r="H1772" s="124"/>
      <c r="I1772" s="128" t="s">
        <v>1390</v>
      </c>
      <c r="J1772" s="124"/>
      <c r="K1772" s="124"/>
      <c r="L1772" s="124"/>
      <c r="M1772" s="124"/>
      <c r="N1772" s="207">
        <v>12021.53</v>
      </c>
      <c r="O1772" s="207">
        <v>0</v>
      </c>
      <c r="P1772" s="124" t="s">
        <v>1312</v>
      </c>
    </row>
    <row r="1773" spans="1:16" hidden="1">
      <c r="A1773" s="256" t="s">
        <v>1365</v>
      </c>
      <c r="B1773" s="124"/>
      <c r="C1773" s="125" t="s">
        <v>1365</v>
      </c>
      <c r="D1773" s="119">
        <v>43188</v>
      </c>
      <c r="E1773" s="120" t="s">
        <v>4385</v>
      </c>
      <c r="F1773" s="120" t="s">
        <v>13</v>
      </c>
      <c r="G1773" s="120">
        <v>380838</v>
      </c>
      <c r="H1773" s="124"/>
      <c r="I1773" s="128" t="s">
        <v>1390</v>
      </c>
      <c r="J1773" s="124"/>
      <c r="K1773" s="124"/>
      <c r="L1773" s="124"/>
      <c r="M1773" s="124"/>
      <c r="N1773" s="207">
        <v>13793.2</v>
      </c>
      <c r="O1773" s="207">
        <v>0</v>
      </c>
      <c r="P1773" s="124" t="s">
        <v>1312</v>
      </c>
    </row>
    <row r="1774" spans="1:16" hidden="1">
      <c r="A1774" s="256" t="s">
        <v>1365</v>
      </c>
      <c r="B1774" s="124"/>
      <c r="C1774" s="125" t="s">
        <v>1365</v>
      </c>
      <c r="D1774" s="119">
        <v>43188</v>
      </c>
      <c r="E1774" s="120" t="s">
        <v>4386</v>
      </c>
      <c r="F1774" s="120" t="s">
        <v>13</v>
      </c>
      <c r="G1774" s="120">
        <v>380840</v>
      </c>
      <c r="H1774" s="124"/>
      <c r="I1774" s="128" t="s">
        <v>1390</v>
      </c>
      <c r="J1774" s="124"/>
      <c r="K1774" s="124"/>
      <c r="L1774" s="124"/>
      <c r="M1774" s="124"/>
      <c r="N1774" s="207">
        <v>33018.480000000003</v>
      </c>
      <c r="O1774" s="207">
        <v>0</v>
      </c>
      <c r="P1774" s="124" t="s">
        <v>1312</v>
      </c>
    </row>
    <row r="1775" spans="1:16" hidden="1">
      <c r="A1775" s="256" t="s">
        <v>1365</v>
      </c>
      <c r="B1775" s="124"/>
      <c r="C1775" s="125" t="s">
        <v>1365</v>
      </c>
      <c r="D1775" s="119">
        <v>43188</v>
      </c>
      <c r="E1775" s="120" t="s">
        <v>4387</v>
      </c>
      <c r="F1775" s="120" t="s">
        <v>13</v>
      </c>
      <c r="G1775" s="120">
        <v>380842</v>
      </c>
      <c r="H1775" s="124"/>
      <c r="I1775" s="128" t="s">
        <v>1390</v>
      </c>
      <c r="J1775" s="124"/>
      <c r="K1775" s="124"/>
      <c r="L1775" s="124"/>
      <c r="M1775" s="124"/>
      <c r="N1775" s="207">
        <v>39738.47</v>
      </c>
      <c r="O1775" s="207">
        <v>0</v>
      </c>
      <c r="P1775" s="124" t="s">
        <v>1312</v>
      </c>
    </row>
    <row r="1776" spans="1:16" hidden="1">
      <c r="A1776" s="256" t="s">
        <v>1365</v>
      </c>
      <c r="B1776" s="124"/>
      <c r="C1776" s="125" t="s">
        <v>1365</v>
      </c>
      <c r="D1776" s="119">
        <v>43188</v>
      </c>
      <c r="E1776" s="120" t="s">
        <v>4388</v>
      </c>
      <c r="F1776" s="120" t="s">
        <v>13</v>
      </c>
      <c r="G1776" s="120">
        <v>380845</v>
      </c>
      <c r="H1776" s="124"/>
      <c r="I1776" s="128" t="s">
        <v>1390</v>
      </c>
      <c r="J1776" s="124"/>
      <c r="K1776" s="124"/>
      <c r="L1776" s="124"/>
      <c r="M1776" s="124"/>
      <c r="N1776" s="207">
        <v>1581665.2</v>
      </c>
      <c r="O1776" s="207">
        <v>0</v>
      </c>
      <c r="P1776" s="124" t="s">
        <v>1312</v>
      </c>
    </row>
    <row r="1777" spans="1:16" hidden="1">
      <c r="A1777" s="256" t="s">
        <v>1365</v>
      </c>
      <c r="B1777" s="124"/>
      <c r="C1777" s="125" t="s">
        <v>1365</v>
      </c>
      <c r="D1777" s="119">
        <v>43188</v>
      </c>
      <c r="E1777" s="120" t="s">
        <v>4389</v>
      </c>
      <c r="F1777" s="120" t="s">
        <v>13</v>
      </c>
      <c r="G1777" s="120">
        <v>380847</v>
      </c>
      <c r="H1777" s="124"/>
      <c r="I1777" s="128" t="s">
        <v>1390</v>
      </c>
      <c r="J1777" s="124"/>
      <c r="K1777" s="124"/>
      <c r="L1777" s="124"/>
      <c r="M1777" s="124"/>
      <c r="N1777" s="207">
        <v>2391782.9</v>
      </c>
      <c r="O1777" s="207">
        <v>0</v>
      </c>
      <c r="P1777" s="124" t="s">
        <v>1312</v>
      </c>
    </row>
    <row r="1778" spans="1:16" hidden="1">
      <c r="A1778" s="256" t="s">
        <v>1365</v>
      </c>
      <c r="B1778" s="124"/>
      <c r="C1778" s="125" t="s">
        <v>1365</v>
      </c>
      <c r="D1778" s="119">
        <v>43188</v>
      </c>
      <c r="E1778" s="120" t="s">
        <v>4390</v>
      </c>
      <c r="F1778" s="120" t="s">
        <v>13</v>
      </c>
      <c r="G1778" s="120">
        <v>380849</v>
      </c>
      <c r="H1778" s="124"/>
      <c r="I1778" s="128" t="s">
        <v>1390</v>
      </c>
      <c r="J1778" s="124"/>
      <c r="K1778" s="124"/>
      <c r="L1778" s="124"/>
      <c r="M1778" s="124"/>
      <c r="N1778" s="207">
        <v>531719.82999999996</v>
      </c>
      <c r="O1778" s="207">
        <v>0</v>
      </c>
      <c r="P1778" s="124" t="s">
        <v>1312</v>
      </c>
    </row>
    <row r="1779" spans="1:16" hidden="1">
      <c r="A1779" s="256" t="s">
        <v>1365</v>
      </c>
      <c r="B1779" s="124"/>
      <c r="C1779" s="125" t="s">
        <v>1365</v>
      </c>
      <c r="D1779" s="119">
        <v>43188</v>
      </c>
      <c r="E1779" s="120" t="s">
        <v>4391</v>
      </c>
      <c r="F1779" s="120" t="s">
        <v>13</v>
      </c>
      <c r="G1779" s="120">
        <v>380851</v>
      </c>
      <c r="H1779" s="124"/>
      <c r="I1779" s="128" t="s">
        <v>1390</v>
      </c>
      <c r="J1779" s="124"/>
      <c r="K1779" s="124"/>
      <c r="L1779" s="124"/>
      <c r="M1779" s="124"/>
      <c r="N1779" s="207">
        <v>1460431.09</v>
      </c>
      <c r="O1779" s="207">
        <v>0</v>
      </c>
      <c r="P1779" s="124" t="s">
        <v>1312</v>
      </c>
    </row>
    <row r="1780" spans="1:16" hidden="1">
      <c r="A1780" s="256" t="s">
        <v>1365</v>
      </c>
      <c r="B1780" s="124"/>
      <c r="C1780" s="125" t="s">
        <v>1365</v>
      </c>
      <c r="D1780" s="119">
        <v>43188</v>
      </c>
      <c r="E1780" s="120" t="s">
        <v>4392</v>
      </c>
      <c r="F1780" s="120" t="s">
        <v>13</v>
      </c>
      <c r="G1780" s="120">
        <v>380853</v>
      </c>
      <c r="H1780" s="124"/>
      <c r="I1780" s="128" t="s">
        <v>1390</v>
      </c>
      <c r="J1780" s="124"/>
      <c r="K1780" s="124"/>
      <c r="L1780" s="124"/>
      <c r="M1780" s="124"/>
      <c r="N1780" s="207">
        <v>6569312.6500000004</v>
      </c>
      <c r="O1780" s="207">
        <v>0</v>
      </c>
      <c r="P1780" s="124" t="s">
        <v>1312</v>
      </c>
    </row>
    <row r="1781" spans="1:16" hidden="1">
      <c r="A1781" s="256" t="s">
        <v>1365</v>
      </c>
      <c r="B1781" s="124"/>
      <c r="C1781" s="125" t="s">
        <v>1365</v>
      </c>
      <c r="D1781" s="119">
        <v>43188</v>
      </c>
      <c r="E1781" s="120" t="s">
        <v>4393</v>
      </c>
      <c r="F1781" s="120" t="s">
        <v>13</v>
      </c>
      <c r="G1781" s="120">
        <v>380855</v>
      </c>
      <c r="H1781" s="124"/>
      <c r="I1781" s="128" t="s">
        <v>1390</v>
      </c>
      <c r="J1781" s="124"/>
      <c r="K1781" s="124"/>
      <c r="L1781" s="124"/>
      <c r="M1781" s="124"/>
      <c r="N1781" s="207">
        <v>452441.35</v>
      </c>
      <c r="O1781" s="207">
        <v>0</v>
      </c>
      <c r="P1781" s="124" t="s">
        <v>1312</v>
      </c>
    </row>
    <row r="1782" spans="1:16" hidden="1">
      <c r="A1782" s="256" t="s">
        <v>1365</v>
      </c>
      <c r="B1782" s="124"/>
      <c r="C1782" s="125" t="s">
        <v>1365</v>
      </c>
      <c r="D1782" s="119">
        <v>43188</v>
      </c>
      <c r="E1782" s="120" t="s">
        <v>4394</v>
      </c>
      <c r="F1782" s="120" t="s">
        <v>13</v>
      </c>
      <c r="G1782" s="120">
        <v>380857</v>
      </c>
      <c r="H1782" s="124"/>
      <c r="I1782" s="128" t="s">
        <v>1390</v>
      </c>
      <c r="J1782" s="124"/>
      <c r="K1782" s="124"/>
      <c r="L1782" s="124"/>
      <c r="M1782" s="124"/>
      <c r="N1782" s="207">
        <v>3680007.69</v>
      </c>
      <c r="O1782" s="207">
        <v>0</v>
      </c>
      <c r="P1782" s="124" t="s">
        <v>1312</v>
      </c>
    </row>
    <row r="1783" spans="1:16" hidden="1">
      <c r="A1783" s="256" t="s">
        <v>1365</v>
      </c>
      <c r="B1783" s="124"/>
      <c r="C1783" s="125" t="s">
        <v>1365</v>
      </c>
      <c r="D1783" s="119">
        <v>43188</v>
      </c>
      <c r="E1783" s="120" t="s">
        <v>4395</v>
      </c>
      <c r="F1783" s="120" t="s">
        <v>13</v>
      </c>
      <c r="G1783" s="120">
        <v>380859</v>
      </c>
      <c r="H1783" s="124"/>
      <c r="I1783" s="128" t="s">
        <v>1390</v>
      </c>
      <c r="J1783" s="124"/>
      <c r="K1783" s="124"/>
      <c r="L1783" s="124"/>
      <c r="M1783" s="124"/>
      <c r="N1783" s="207">
        <v>5564881.5300000003</v>
      </c>
      <c r="O1783" s="207">
        <v>0</v>
      </c>
      <c r="P1783" s="124" t="s">
        <v>1312</v>
      </c>
    </row>
    <row r="1784" spans="1:16" hidden="1">
      <c r="A1784" s="256" t="s">
        <v>1365</v>
      </c>
      <c r="B1784" s="124"/>
      <c r="C1784" s="125" t="s">
        <v>1365</v>
      </c>
      <c r="D1784" s="119">
        <v>43188</v>
      </c>
      <c r="E1784" s="120" t="s">
        <v>4396</v>
      </c>
      <c r="F1784" s="120" t="s">
        <v>13</v>
      </c>
      <c r="G1784" s="120">
        <v>380861</v>
      </c>
      <c r="H1784" s="124"/>
      <c r="I1784" s="128" t="s">
        <v>1390</v>
      </c>
      <c r="J1784" s="124"/>
      <c r="K1784" s="124"/>
      <c r="L1784" s="124"/>
      <c r="M1784" s="124"/>
      <c r="N1784" s="207">
        <v>1052680.17</v>
      </c>
      <c r="O1784" s="207">
        <v>0</v>
      </c>
      <c r="P1784" s="124" t="s">
        <v>1312</v>
      </c>
    </row>
    <row r="1785" spans="1:16" hidden="1">
      <c r="A1785" s="256" t="s">
        <v>1365</v>
      </c>
      <c r="B1785" s="124"/>
      <c r="C1785" s="125" t="s">
        <v>1365</v>
      </c>
      <c r="D1785" s="119">
        <v>43188</v>
      </c>
      <c r="E1785" s="120" t="s">
        <v>4397</v>
      </c>
      <c r="F1785" s="120" t="s">
        <v>13</v>
      </c>
      <c r="G1785" s="120">
        <v>380863</v>
      </c>
      <c r="H1785" s="124"/>
      <c r="I1785" s="128" t="s">
        <v>1390</v>
      </c>
      <c r="J1785" s="124"/>
      <c r="K1785" s="124"/>
      <c r="L1785" s="124"/>
      <c r="M1785" s="124"/>
      <c r="N1785" s="207">
        <v>15284600.74</v>
      </c>
      <c r="O1785" s="207">
        <v>0</v>
      </c>
      <c r="P1785" s="124" t="s">
        <v>1312</v>
      </c>
    </row>
    <row r="1786" spans="1:16" hidden="1">
      <c r="A1786" s="256" t="s">
        <v>1365</v>
      </c>
      <c r="B1786" s="124"/>
      <c r="C1786" s="125" t="s">
        <v>1365</v>
      </c>
      <c r="D1786" s="119">
        <v>43188</v>
      </c>
      <c r="E1786" s="120" t="s">
        <v>4398</v>
      </c>
      <c r="F1786" s="120" t="s">
        <v>13</v>
      </c>
      <c r="G1786" s="120">
        <v>380865</v>
      </c>
      <c r="H1786" s="124"/>
      <c r="I1786" s="128" t="s">
        <v>1390</v>
      </c>
      <c r="J1786" s="124"/>
      <c r="K1786" s="124"/>
      <c r="L1786" s="124"/>
      <c r="M1786" s="124"/>
      <c r="N1786" s="207">
        <v>3397936.29</v>
      </c>
      <c r="O1786" s="207">
        <v>0</v>
      </c>
      <c r="P1786" s="124" t="s">
        <v>1312</v>
      </c>
    </row>
    <row r="1787" spans="1:16" hidden="1">
      <c r="A1787" s="256" t="s">
        <v>1365</v>
      </c>
      <c r="B1787" s="124"/>
      <c r="C1787" s="125" t="s">
        <v>1365</v>
      </c>
      <c r="D1787" s="119">
        <v>43188</v>
      </c>
      <c r="E1787" s="120" t="s">
        <v>4399</v>
      </c>
      <c r="F1787" s="120" t="s">
        <v>13</v>
      </c>
      <c r="G1787" s="120">
        <v>380867</v>
      </c>
      <c r="H1787" s="124"/>
      <c r="I1787" s="128" t="s">
        <v>1390</v>
      </c>
      <c r="J1787" s="124"/>
      <c r="K1787" s="124"/>
      <c r="L1787" s="124"/>
      <c r="M1787" s="124"/>
      <c r="N1787" s="207">
        <v>2812072.47</v>
      </c>
      <c r="O1787" s="207">
        <v>0</v>
      </c>
      <c r="P1787" s="124" t="s">
        <v>1312</v>
      </c>
    </row>
    <row r="1788" spans="1:16" hidden="1">
      <c r="A1788" s="256" t="s">
        <v>1365</v>
      </c>
      <c r="B1788" s="124"/>
      <c r="C1788" s="125" t="s">
        <v>1365</v>
      </c>
      <c r="D1788" s="119">
        <v>43188</v>
      </c>
      <c r="E1788" s="120" t="s">
        <v>4400</v>
      </c>
      <c r="F1788" s="120" t="s">
        <v>13</v>
      </c>
      <c r="G1788" s="120">
        <v>380869</v>
      </c>
      <c r="H1788" s="124"/>
      <c r="I1788" s="128" t="s">
        <v>1390</v>
      </c>
      <c r="J1788" s="124"/>
      <c r="K1788" s="124"/>
      <c r="L1788" s="124"/>
      <c r="M1788" s="124"/>
      <c r="N1788" s="207">
        <v>625154.89</v>
      </c>
      <c r="O1788" s="207">
        <v>0</v>
      </c>
      <c r="P1788" s="124" t="s">
        <v>1312</v>
      </c>
    </row>
    <row r="1789" spans="1:16" hidden="1">
      <c r="A1789" s="256" t="s">
        <v>1365</v>
      </c>
      <c r="B1789" s="124"/>
      <c r="C1789" s="125" t="s">
        <v>1365</v>
      </c>
      <c r="D1789" s="119">
        <v>43188</v>
      </c>
      <c r="E1789" s="120" t="s">
        <v>4401</v>
      </c>
      <c r="F1789" s="120" t="s">
        <v>13</v>
      </c>
      <c r="G1789" s="120">
        <v>380871</v>
      </c>
      <c r="H1789" s="124"/>
      <c r="I1789" s="128" t="s">
        <v>1390</v>
      </c>
      <c r="J1789" s="124"/>
      <c r="K1789" s="124"/>
      <c r="L1789" s="124"/>
      <c r="M1789" s="124"/>
      <c r="N1789" s="207">
        <v>1859599.06</v>
      </c>
      <c r="O1789" s="207">
        <v>0</v>
      </c>
      <c r="P1789" s="124" t="s">
        <v>1312</v>
      </c>
    </row>
    <row r="1790" spans="1:16" hidden="1">
      <c r="A1790" s="256" t="s">
        <v>1365</v>
      </c>
      <c r="B1790" s="124"/>
      <c r="C1790" s="125" t="s">
        <v>1365</v>
      </c>
      <c r="D1790" s="119">
        <v>43188</v>
      </c>
      <c r="E1790" s="120" t="s">
        <v>4402</v>
      </c>
      <c r="F1790" s="120" t="s">
        <v>13</v>
      </c>
      <c r="G1790" s="120">
        <v>380873</v>
      </c>
      <c r="H1790" s="124"/>
      <c r="I1790" s="128" t="s">
        <v>1390</v>
      </c>
      <c r="J1790" s="124"/>
      <c r="K1790" s="124"/>
      <c r="L1790" s="124"/>
      <c r="M1790" s="124"/>
      <c r="N1790" s="207">
        <v>2170220.61</v>
      </c>
      <c r="O1790" s="207">
        <v>0</v>
      </c>
      <c r="P1790" s="124" t="s">
        <v>1312</v>
      </c>
    </row>
    <row r="1791" spans="1:16" hidden="1">
      <c r="A1791" s="256" t="s">
        <v>1365</v>
      </c>
      <c r="B1791" s="124"/>
      <c r="C1791" s="125" t="s">
        <v>1365</v>
      </c>
      <c r="D1791" s="119">
        <v>43188</v>
      </c>
      <c r="E1791" s="120" t="s">
        <v>4403</v>
      </c>
      <c r="F1791" s="120" t="s">
        <v>13</v>
      </c>
      <c r="G1791" s="120">
        <v>380875</v>
      </c>
      <c r="H1791" s="124"/>
      <c r="I1791" s="128" t="s">
        <v>1390</v>
      </c>
      <c r="J1791" s="124"/>
      <c r="K1791" s="124"/>
      <c r="L1791" s="124"/>
      <c r="M1791" s="124"/>
      <c r="N1791" s="207">
        <v>1803227.49</v>
      </c>
      <c r="O1791" s="207">
        <v>0</v>
      </c>
      <c r="P1791" s="124" t="s">
        <v>1312</v>
      </c>
    </row>
    <row r="1792" spans="1:16" hidden="1">
      <c r="A1792" s="256" t="s">
        <v>1365</v>
      </c>
      <c r="B1792" s="124"/>
      <c r="C1792" s="125" t="s">
        <v>1365</v>
      </c>
      <c r="D1792" s="119">
        <v>43188</v>
      </c>
      <c r="E1792" s="120" t="s">
        <v>4404</v>
      </c>
      <c r="F1792" s="120" t="s">
        <v>13</v>
      </c>
      <c r="G1792" s="120">
        <v>380877</v>
      </c>
      <c r="H1792" s="124"/>
      <c r="I1792" s="128" t="s">
        <v>1390</v>
      </c>
      <c r="J1792" s="124"/>
      <c r="K1792" s="124"/>
      <c r="L1792" s="124"/>
      <c r="M1792" s="124"/>
      <c r="N1792" s="207">
        <v>4952776.08</v>
      </c>
      <c r="O1792" s="207">
        <v>0</v>
      </c>
      <c r="P1792" s="124" t="s">
        <v>1312</v>
      </c>
    </row>
    <row r="1793" spans="1:16" hidden="1">
      <c r="A1793" s="256" t="s">
        <v>1365</v>
      </c>
      <c r="B1793" s="124"/>
      <c r="C1793" s="125" t="s">
        <v>1365</v>
      </c>
      <c r="D1793" s="119">
        <v>43188</v>
      </c>
      <c r="E1793" s="120" t="s">
        <v>4405</v>
      </c>
      <c r="F1793" s="120" t="s">
        <v>13</v>
      </c>
      <c r="G1793" s="120">
        <v>380879</v>
      </c>
      <c r="H1793" s="124"/>
      <c r="I1793" s="128" t="s">
        <v>1390</v>
      </c>
      <c r="J1793" s="124"/>
      <c r="K1793" s="124"/>
      <c r="L1793" s="124"/>
      <c r="M1793" s="124"/>
      <c r="N1793" s="207">
        <v>5960765.8200000003</v>
      </c>
      <c r="O1793" s="207">
        <v>0</v>
      </c>
      <c r="P1793" s="124" t="s">
        <v>1312</v>
      </c>
    </row>
    <row r="1794" spans="1:16" hidden="1">
      <c r="A1794" s="256" t="s">
        <v>1365</v>
      </c>
      <c r="B1794" s="124"/>
      <c r="C1794" s="125" t="s">
        <v>1365</v>
      </c>
      <c r="D1794" s="119">
        <v>43188</v>
      </c>
      <c r="E1794" s="120" t="s">
        <v>4406</v>
      </c>
      <c r="F1794" s="120" t="s">
        <v>13</v>
      </c>
      <c r="G1794" s="120">
        <v>380881</v>
      </c>
      <c r="H1794" s="124"/>
      <c r="I1794" s="128" t="s">
        <v>1390</v>
      </c>
      <c r="J1794" s="124"/>
      <c r="K1794" s="124"/>
      <c r="L1794" s="124"/>
      <c r="M1794" s="124"/>
      <c r="N1794" s="207">
        <v>4195509.25</v>
      </c>
      <c r="O1794" s="207">
        <v>0</v>
      </c>
      <c r="P1794" s="124" t="s">
        <v>1312</v>
      </c>
    </row>
    <row r="1795" spans="1:16" hidden="1">
      <c r="A1795" s="256" t="s">
        <v>1365</v>
      </c>
      <c r="B1795" s="124"/>
      <c r="C1795" s="125" t="s">
        <v>1365</v>
      </c>
      <c r="D1795" s="119">
        <v>43188</v>
      </c>
      <c r="E1795" s="120" t="s">
        <v>4407</v>
      </c>
      <c r="F1795" s="120" t="s">
        <v>13</v>
      </c>
      <c r="G1795" s="120">
        <v>380883</v>
      </c>
      <c r="H1795" s="124"/>
      <c r="I1795" s="128" t="s">
        <v>1390</v>
      </c>
      <c r="J1795" s="124"/>
      <c r="K1795" s="124"/>
      <c r="L1795" s="124"/>
      <c r="M1795" s="124"/>
      <c r="N1795" s="207">
        <v>5049379.97</v>
      </c>
      <c r="O1795" s="207">
        <v>0</v>
      </c>
      <c r="P1795" s="124" t="s">
        <v>1312</v>
      </c>
    </row>
    <row r="1796" spans="1:16" hidden="1">
      <c r="A1796" s="256" t="s">
        <v>1365</v>
      </c>
      <c r="B1796" s="124"/>
      <c r="C1796" s="125" t="s">
        <v>1365</v>
      </c>
      <c r="D1796" s="119">
        <v>43188</v>
      </c>
      <c r="E1796" s="120" t="s">
        <v>4408</v>
      </c>
      <c r="F1796" s="120" t="s">
        <v>13</v>
      </c>
      <c r="G1796" s="120">
        <v>380885</v>
      </c>
      <c r="H1796" s="124"/>
      <c r="I1796" s="128" t="s">
        <v>1390</v>
      </c>
      <c r="J1796" s="124"/>
      <c r="K1796" s="124"/>
      <c r="L1796" s="124"/>
      <c r="M1796" s="124"/>
      <c r="N1796" s="207">
        <v>13868715.199999999</v>
      </c>
      <c r="O1796" s="207">
        <v>0</v>
      </c>
      <c r="P1796" s="124" t="s">
        <v>1312</v>
      </c>
    </row>
    <row r="1797" spans="1:16" ht="63.75" hidden="1">
      <c r="A1797" s="256" t="s">
        <v>622</v>
      </c>
      <c r="B1797" s="124"/>
      <c r="C1797" s="125" t="s">
        <v>715</v>
      </c>
      <c r="D1797" s="119">
        <v>43188</v>
      </c>
      <c r="E1797" s="120" t="s">
        <v>4409</v>
      </c>
      <c r="F1797" s="120" t="s">
        <v>11</v>
      </c>
      <c r="G1797" s="120">
        <v>917472</v>
      </c>
      <c r="H1797" s="124"/>
      <c r="I1797" s="128" t="s">
        <v>1366</v>
      </c>
      <c r="J1797" s="124"/>
      <c r="K1797" s="124"/>
      <c r="L1797" s="124"/>
      <c r="M1797" s="124"/>
      <c r="N1797" s="207">
        <v>50</v>
      </c>
      <c r="O1797" s="207">
        <v>0</v>
      </c>
      <c r="P1797" s="124" t="s">
        <v>1312</v>
      </c>
    </row>
    <row r="1798" spans="1:16" hidden="1">
      <c r="A1798" s="256" t="s">
        <v>1365</v>
      </c>
      <c r="B1798" s="124"/>
      <c r="C1798" s="125" t="s">
        <v>1365</v>
      </c>
      <c r="D1798" s="119">
        <v>43188</v>
      </c>
      <c r="E1798" s="120" t="s">
        <v>4410</v>
      </c>
      <c r="F1798" s="120" t="s">
        <v>13</v>
      </c>
      <c r="G1798" s="120">
        <v>380712</v>
      </c>
      <c r="H1798" s="124"/>
      <c r="I1798" s="128" t="s">
        <v>1390</v>
      </c>
      <c r="J1798" s="124"/>
      <c r="K1798" s="124"/>
      <c r="L1798" s="124"/>
      <c r="M1798" s="124"/>
      <c r="N1798" s="207">
        <v>2334947.3199999998</v>
      </c>
      <c r="O1798" s="207">
        <v>0</v>
      </c>
      <c r="P1798" s="124" t="s">
        <v>1312</v>
      </c>
    </row>
    <row r="1799" spans="1:16" hidden="1">
      <c r="A1799" s="256" t="s">
        <v>1365</v>
      </c>
      <c r="B1799" s="124"/>
      <c r="C1799" s="125" t="s">
        <v>1365</v>
      </c>
      <c r="D1799" s="119">
        <v>43188</v>
      </c>
      <c r="E1799" s="120" t="s">
        <v>4411</v>
      </c>
      <c r="F1799" s="120" t="s">
        <v>13</v>
      </c>
      <c r="G1799" s="120">
        <v>380714</v>
      </c>
      <c r="H1799" s="124"/>
      <c r="I1799" s="128" t="s">
        <v>1390</v>
      </c>
      <c r="J1799" s="124"/>
      <c r="K1799" s="124"/>
      <c r="L1799" s="124"/>
      <c r="M1799" s="124"/>
      <c r="N1799" s="207">
        <v>2334947.3199999998</v>
      </c>
      <c r="O1799" s="207">
        <v>0</v>
      </c>
      <c r="P1799" s="124" t="s">
        <v>1312</v>
      </c>
    </row>
    <row r="1800" spans="1:16" hidden="1">
      <c r="A1800" s="256" t="s">
        <v>1365</v>
      </c>
      <c r="B1800" s="124"/>
      <c r="C1800" s="125" t="s">
        <v>1365</v>
      </c>
      <c r="D1800" s="119">
        <v>43188</v>
      </c>
      <c r="E1800" s="120" t="s">
        <v>4412</v>
      </c>
      <c r="F1800" s="120" t="s">
        <v>13</v>
      </c>
      <c r="G1800" s="120">
        <v>380716</v>
      </c>
      <c r="H1800" s="124"/>
      <c r="I1800" s="128" t="s">
        <v>1390</v>
      </c>
      <c r="J1800" s="124"/>
      <c r="K1800" s="124"/>
      <c r="L1800" s="124"/>
      <c r="M1800" s="124"/>
      <c r="N1800" s="207">
        <v>2334947.3199999998</v>
      </c>
      <c r="O1800" s="207">
        <v>0</v>
      </c>
      <c r="P1800" s="124" t="s">
        <v>1312</v>
      </c>
    </row>
    <row r="1801" spans="1:16" hidden="1">
      <c r="A1801" s="256" t="s">
        <v>1365</v>
      </c>
      <c r="B1801" s="124"/>
      <c r="C1801" s="125" t="s">
        <v>1365</v>
      </c>
      <c r="D1801" s="119">
        <v>43188</v>
      </c>
      <c r="E1801" s="120" t="s">
        <v>4413</v>
      </c>
      <c r="F1801" s="120" t="s">
        <v>13</v>
      </c>
      <c r="G1801" s="120">
        <v>380718</v>
      </c>
      <c r="H1801" s="124"/>
      <c r="I1801" s="128" t="s">
        <v>1390</v>
      </c>
      <c r="J1801" s="124"/>
      <c r="K1801" s="124"/>
      <c r="L1801" s="124"/>
      <c r="M1801" s="124"/>
      <c r="N1801" s="207">
        <v>2334947.3199999998</v>
      </c>
      <c r="O1801" s="207">
        <v>0</v>
      </c>
      <c r="P1801" s="124" t="s">
        <v>1312</v>
      </c>
    </row>
    <row r="1802" spans="1:16" hidden="1">
      <c r="A1802" s="256" t="s">
        <v>1365</v>
      </c>
      <c r="B1802" s="124"/>
      <c r="C1802" s="125" t="s">
        <v>1365</v>
      </c>
      <c r="D1802" s="119">
        <v>43188</v>
      </c>
      <c r="E1802" s="120" t="s">
        <v>4414</v>
      </c>
      <c r="F1802" s="120" t="s">
        <v>13</v>
      </c>
      <c r="G1802" s="120">
        <v>380720</v>
      </c>
      <c r="H1802" s="124"/>
      <c r="I1802" s="128" t="s">
        <v>1390</v>
      </c>
      <c r="J1802" s="124"/>
      <c r="K1802" s="124"/>
      <c r="L1802" s="124"/>
      <c r="M1802" s="124"/>
      <c r="N1802" s="207">
        <v>6413207.1699999999</v>
      </c>
      <c r="O1802" s="207">
        <v>0</v>
      </c>
      <c r="P1802" s="124" t="s">
        <v>1312</v>
      </c>
    </row>
    <row r="1803" spans="1:16" hidden="1">
      <c r="A1803" s="256" t="s">
        <v>1365</v>
      </c>
      <c r="B1803" s="124"/>
      <c r="C1803" s="125" t="s">
        <v>1365</v>
      </c>
      <c r="D1803" s="119">
        <v>43188</v>
      </c>
      <c r="E1803" s="120" t="s">
        <v>4415</v>
      </c>
      <c r="F1803" s="120" t="s">
        <v>13</v>
      </c>
      <c r="G1803" s="120">
        <v>380722</v>
      </c>
      <c r="H1803" s="124"/>
      <c r="I1803" s="128" t="s">
        <v>1390</v>
      </c>
      <c r="J1803" s="124"/>
      <c r="K1803" s="124"/>
      <c r="L1803" s="124"/>
      <c r="M1803" s="124"/>
      <c r="N1803" s="207">
        <v>6413207.1699999999</v>
      </c>
      <c r="O1803" s="207">
        <v>0</v>
      </c>
      <c r="P1803" s="124" t="s">
        <v>1312</v>
      </c>
    </row>
    <row r="1804" spans="1:16" hidden="1">
      <c r="A1804" s="256" t="s">
        <v>1365</v>
      </c>
      <c r="B1804" s="124"/>
      <c r="C1804" s="125" t="s">
        <v>1365</v>
      </c>
      <c r="D1804" s="119">
        <v>43188</v>
      </c>
      <c r="E1804" s="120" t="s">
        <v>4416</v>
      </c>
      <c r="F1804" s="120" t="s">
        <v>13</v>
      </c>
      <c r="G1804" s="120">
        <v>380724</v>
      </c>
      <c r="H1804" s="124"/>
      <c r="I1804" s="128" t="s">
        <v>1390</v>
      </c>
      <c r="J1804" s="124"/>
      <c r="K1804" s="124"/>
      <c r="L1804" s="124"/>
      <c r="M1804" s="124"/>
      <c r="N1804" s="207">
        <v>6413207.1699999999</v>
      </c>
      <c r="O1804" s="207">
        <v>0</v>
      </c>
      <c r="P1804" s="124" t="s">
        <v>1312</v>
      </c>
    </row>
    <row r="1805" spans="1:16" hidden="1">
      <c r="A1805" s="256" t="s">
        <v>1365</v>
      </c>
      <c r="B1805" s="124"/>
      <c r="C1805" s="125" t="s">
        <v>1365</v>
      </c>
      <c r="D1805" s="119">
        <v>43188</v>
      </c>
      <c r="E1805" s="120" t="s">
        <v>4417</v>
      </c>
      <c r="F1805" s="120" t="s">
        <v>13</v>
      </c>
      <c r="G1805" s="120">
        <v>380726</v>
      </c>
      <c r="H1805" s="124"/>
      <c r="I1805" s="128" t="s">
        <v>1390</v>
      </c>
      <c r="J1805" s="124"/>
      <c r="K1805" s="124"/>
      <c r="L1805" s="124"/>
      <c r="M1805" s="124"/>
      <c r="N1805" s="207">
        <v>6413207.1699999999</v>
      </c>
      <c r="O1805" s="207">
        <v>0</v>
      </c>
      <c r="P1805" s="124" t="s">
        <v>1312</v>
      </c>
    </row>
    <row r="1806" spans="1:16" hidden="1">
      <c r="A1806" s="256" t="s">
        <v>1365</v>
      </c>
      <c r="B1806" s="124"/>
      <c r="C1806" s="125" t="s">
        <v>1365</v>
      </c>
      <c r="D1806" s="119">
        <v>43188</v>
      </c>
      <c r="E1806" s="120" t="s">
        <v>4418</v>
      </c>
      <c r="F1806" s="120" t="s">
        <v>13</v>
      </c>
      <c r="G1806" s="120">
        <v>380728</v>
      </c>
      <c r="H1806" s="124"/>
      <c r="I1806" s="128" t="s">
        <v>1390</v>
      </c>
      <c r="J1806" s="124"/>
      <c r="K1806" s="124"/>
      <c r="L1806" s="124"/>
      <c r="M1806" s="124"/>
      <c r="N1806" s="207">
        <v>5432644.1900000004</v>
      </c>
      <c r="O1806" s="207">
        <v>0</v>
      </c>
      <c r="P1806" s="124" t="s">
        <v>1312</v>
      </c>
    </row>
    <row r="1807" spans="1:16" hidden="1">
      <c r="A1807" s="256" t="s">
        <v>1365</v>
      </c>
      <c r="B1807" s="124"/>
      <c r="C1807" s="125" t="s">
        <v>1365</v>
      </c>
      <c r="D1807" s="119">
        <v>43188</v>
      </c>
      <c r="E1807" s="120" t="s">
        <v>4419</v>
      </c>
      <c r="F1807" s="120" t="s">
        <v>13</v>
      </c>
      <c r="G1807" s="120">
        <v>380730</v>
      </c>
      <c r="H1807" s="124"/>
      <c r="I1807" s="128" t="s">
        <v>1390</v>
      </c>
      <c r="J1807" s="124"/>
      <c r="K1807" s="124"/>
      <c r="L1807" s="124"/>
      <c r="M1807" s="124"/>
      <c r="N1807" s="207">
        <v>5432644.1900000004</v>
      </c>
      <c r="O1807" s="207">
        <v>0</v>
      </c>
      <c r="P1807" s="124" t="s">
        <v>1312</v>
      </c>
    </row>
    <row r="1808" spans="1:16" hidden="1">
      <c r="A1808" s="256" t="s">
        <v>1365</v>
      </c>
      <c r="B1808" s="124"/>
      <c r="C1808" s="125" t="s">
        <v>1365</v>
      </c>
      <c r="D1808" s="119">
        <v>43188</v>
      </c>
      <c r="E1808" s="120" t="s">
        <v>4420</v>
      </c>
      <c r="F1808" s="120" t="s">
        <v>13</v>
      </c>
      <c r="G1808" s="120">
        <v>380732</v>
      </c>
      <c r="H1808" s="124"/>
      <c r="I1808" s="128" t="s">
        <v>1390</v>
      </c>
      <c r="J1808" s="124"/>
      <c r="K1808" s="124"/>
      <c r="L1808" s="124"/>
      <c r="M1808" s="124"/>
      <c r="N1808" s="207">
        <v>5432644.1900000004</v>
      </c>
      <c r="O1808" s="207">
        <v>0</v>
      </c>
      <c r="P1808" s="124" t="s">
        <v>1312</v>
      </c>
    </row>
    <row r="1809" spans="1:16" hidden="1">
      <c r="A1809" s="256" t="s">
        <v>1365</v>
      </c>
      <c r="B1809" s="124"/>
      <c r="C1809" s="125" t="s">
        <v>1365</v>
      </c>
      <c r="D1809" s="119">
        <v>43188</v>
      </c>
      <c r="E1809" s="120" t="s">
        <v>4421</v>
      </c>
      <c r="F1809" s="120" t="s">
        <v>13</v>
      </c>
      <c r="G1809" s="120">
        <v>380734</v>
      </c>
      <c r="H1809" s="124"/>
      <c r="I1809" s="128" t="s">
        <v>1390</v>
      </c>
      <c r="J1809" s="124"/>
      <c r="K1809" s="124"/>
      <c r="L1809" s="124"/>
      <c r="M1809" s="124"/>
      <c r="N1809" s="207">
        <v>5432644.1900000004</v>
      </c>
      <c r="O1809" s="207">
        <v>0</v>
      </c>
      <c r="P1809" s="124" t="s">
        <v>1312</v>
      </c>
    </row>
    <row r="1810" spans="1:16" hidden="1">
      <c r="A1810" s="256" t="s">
        <v>1365</v>
      </c>
      <c r="B1810" s="124"/>
      <c r="C1810" s="125" t="s">
        <v>1365</v>
      </c>
      <c r="D1810" s="119">
        <v>43188</v>
      </c>
      <c r="E1810" s="120" t="s">
        <v>4422</v>
      </c>
      <c r="F1810" s="120" t="s">
        <v>13</v>
      </c>
      <c r="G1810" s="120">
        <v>380736</v>
      </c>
      <c r="H1810" s="124"/>
      <c r="I1810" s="128" t="s">
        <v>1390</v>
      </c>
      <c r="J1810" s="124"/>
      <c r="K1810" s="124"/>
      <c r="L1810" s="124"/>
      <c r="M1810" s="124"/>
      <c r="N1810" s="207">
        <v>14921395.369999999</v>
      </c>
      <c r="O1810" s="207">
        <v>0</v>
      </c>
      <c r="P1810" s="124" t="s">
        <v>1312</v>
      </c>
    </row>
    <row r="1811" spans="1:16" hidden="1">
      <c r="A1811" s="256" t="s">
        <v>1365</v>
      </c>
      <c r="B1811" s="124"/>
      <c r="C1811" s="125" t="s">
        <v>1365</v>
      </c>
      <c r="D1811" s="119">
        <v>43188</v>
      </c>
      <c r="E1811" s="120" t="s">
        <v>4423</v>
      </c>
      <c r="F1811" s="120" t="s">
        <v>13</v>
      </c>
      <c r="G1811" s="120">
        <v>380738</v>
      </c>
      <c r="H1811" s="124"/>
      <c r="I1811" s="128" t="s">
        <v>1390</v>
      </c>
      <c r="J1811" s="124"/>
      <c r="K1811" s="124"/>
      <c r="L1811" s="124"/>
      <c r="M1811" s="124"/>
      <c r="N1811" s="207">
        <v>14921395.369999999</v>
      </c>
      <c r="O1811" s="207">
        <v>0</v>
      </c>
      <c r="P1811" s="124" t="s">
        <v>1312</v>
      </c>
    </row>
    <row r="1812" spans="1:16" hidden="1">
      <c r="A1812" s="256" t="s">
        <v>1365</v>
      </c>
      <c r="B1812" s="124"/>
      <c r="C1812" s="125" t="s">
        <v>1365</v>
      </c>
      <c r="D1812" s="119">
        <v>43188</v>
      </c>
      <c r="E1812" s="120" t="s">
        <v>4424</v>
      </c>
      <c r="F1812" s="120" t="s">
        <v>13</v>
      </c>
      <c r="G1812" s="120">
        <v>380740</v>
      </c>
      <c r="H1812" s="124"/>
      <c r="I1812" s="128" t="s">
        <v>1390</v>
      </c>
      <c r="J1812" s="124"/>
      <c r="K1812" s="124"/>
      <c r="L1812" s="124"/>
      <c r="M1812" s="124"/>
      <c r="N1812" s="207">
        <v>14921395.369999999</v>
      </c>
      <c r="O1812" s="207">
        <v>0</v>
      </c>
      <c r="P1812" s="124" t="s">
        <v>1312</v>
      </c>
    </row>
    <row r="1813" spans="1:16" hidden="1">
      <c r="A1813" s="256" t="s">
        <v>1365</v>
      </c>
      <c r="B1813" s="124"/>
      <c r="C1813" s="125" t="s">
        <v>1365</v>
      </c>
      <c r="D1813" s="119">
        <v>43188</v>
      </c>
      <c r="E1813" s="120" t="s">
        <v>4425</v>
      </c>
      <c r="F1813" s="120" t="s">
        <v>13</v>
      </c>
      <c r="G1813" s="120">
        <v>380742</v>
      </c>
      <c r="H1813" s="124"/>
      <c r="I1813" s="128" t="s">
        <v>1390</v>
      </c>
      <c r="J1813" s="124"/>
      <c r="K1813" s="124"/>
      <c r="L1813" s="124"/>
      <c r="M1813" s="124"/>
      <c r="N1813" s="207">
        <v>2745249.62</v>
      </c>
      <c r="O1813" s="207">
        <v>0</v>
      </c>
      <c r="P1813" s="124" t="s">
        <v>1312</v>
      </c>
    </row>
    <row r="1814" spans="1:16" hidden="1">
      <c r="A1814" s="256" t="s">
        <v>1365</v>
      </c>
      <c r="B1814" s="124"/>
      <c r="C1814" s="125" t="s">
        <v>1365</v>
      </c>
      <c r="D1814" s="119">
        <v>43188</v>
      </c>
      <c r="E1814" s="120" t="s">
        <v>4426</v>
      </c>
      <c r="F1814" s="120" t="s">
        <v>13</v>
      </c>
      <c r="G1814" s="120">
        <v>380744</v>
      </c>
      <c r="H1814" s="124"/>
      <c r="I1814" s="128" t="s">
        <v>1390</v>
      </c>
      <c r="J1814" s="124"/>
      <c r="K1814" s="124"/>
      <c r="L1814" s="124"/>
      <c r="M1814" s="124"/>
      <c r="N1814" s="207">
        <v>2745249.62</v>
      </c>
      <c r="O1814" s="207">
        <v>0</v>
      </c>
      <c r="P1814" s="124" t="s">
        <v>1312</v>
      </c>
    </row>
    <row r="1815" spans="1:16" hidden="1">
      <c r="A1815" s="256" t="s">
        <v>1365</v>
      </c>
      <c r="B1815" s="124"/>
      <c r="C1815" s="125" t="s">
        <v>1365</v>
      </c>
      <c r="D1815" s="119">
        <v>43188</v>
      </c>
      <c r="E1815" s="120" t="s">
        <v>4427</v>
      </c>
      <c r="F1815" s="120" t="s">
        <v>13</v>
      </c>
      <c r="G1815" s="120">
        <v>380746</v>
      </c>
      <c r="H1815" s="124"/>
      <c r="I1815" s="128" t="s">
        <v>1390</v>
      </c>
      <c r="J1815" s="124"/>
      <c r="K1815" s="124"/>
      <c r="L1815" s="124"/>
      <c r="M1815" s="124"/>
      <c r="N1815" s="207">
        <v>2745249.62</v>
      </c>
      <c r="O1815" s="207">
        <v>0</v>
      </c>
      <c r="P1815" s="124" t="s">
        <v>1312</v>
      </c>
    </row>
    <row r="1816" spans="1:16" hidden="1">
      <c r="A1816" s="256" t="s">
        <v>1365</v>
      </c>
      <c r="B1816" s="124"/>
      <c r="C1816" s="125" t="s">
        <v>1365</v>
      </c>
      <c r="D1816" s="119">
        <v>43188</v>
      </c>
      <c r="E1816" s="120" t="s">
        <v>4428</v>
      </c>
      <c r="F1816" s="120" t="s">
        <v>13</v>
      </c>
      <c r="G1816" s="120">
        <v>380748</v>
      </c>
      <c r="H1816" s="124"/>
      <c r="I1816" s="128" t="s">
        <v>1390</v>
      </c>
      <c r="J1816" s="124"/>
      <c r="K1816" s="124"/>
      <c r="L1816" s="124"/>
      <c r="M1816" s="124"/>
      <c r="N1816" s="207">
        <v>2745249.62</v>
      </c>
      <c r="O1816" s="207">
        <v>0</v>
      </c>
      <c r="P1816" s="124" t="s">
        <v>1312</v>
      </c>
    </row>
    <row r="1817" spans="1:16" hidden="1">
      <c r="A1817" s="256" t="s">
        <v>1365</v>
      </c>
      <c r="B1817" s="124"/>
      <c r="C1817" s="125" t="s">
        <v>1365</v>
      </c>
      <c r="D1817" s="119">
        <v>43188</v>
      </c>
      <c r="E1817" s="120" t="s">
        <v>4429</v>
      </c>
      <c r="F1817" s="120" t="s">
        <v>13</v>
      </c>
      <c r="G1817" s="120">
        <v>380750</v>
      </c>
      <c r="H1817" s="124"/>
      <c r="I1817" s="128" t="s">
        <v>1390</v>
      </c>
      <c r="J1817" s="124"/>
      <c r="K1817" s="124"/>
      <c r="L1817" s="124"/>
      <c r="M1817" s="124"/>
      <c r="N1817" s="207">
        <v>2334947.3199999998</v>
      </c>
      <c r="O1817" s="207">
        <v>0</v>
      </c>
      <c r="P1817" s="124" t="s">
        <v>1312</v>
      </c>
    </row>
    <row r="1818" spans="1:16" hidden="1">
      <c r="A1818" s="256" t="s">
        <v>1365</v>
      </c>
      <c r="B1818" s="124"/>
      <c r="C1818" s="125" t="s">
        <v>1365</v>
      </c>
      <c r="D1818" s="119">
        <v>43188</v>
      </c>
      <c r="E1818" s="120" t="s">
        <v>4430</v>
      </c>
      <c r="F1818" s="120" t="s">
        <v>13</v>
      </c>
      <c r="G1818" s="120">
        <v>380752</v>
      </c>
      <c r="H1818" s="124"/>
      <c r="I1818" s="128" t="s">
        <v>1390</v>
      </c>
      <c r="J1818" s="124"/>
      <c r="K1818" s="124"/>
      <c r="L1818" s="124"/>
      <c r="M1818" s="124"/>
      <c r="N1818" s="207">
        <v>6413207.1699999999</v>
      </c>
      <c r="O1818" s="207">
        <v>0</v>
      </c>
      <c r="P1818" s="124" t="s">
        <v>1312</v>
      </c>
    </row>
    <row r="1819" spans="1:16" hidden="1">
      <c r="A1819" s="256" t="s">
        <v>1365</v>
      </c>
      <c r="B1819" s="124"/>
      <c r="C1819" s="125" t="s">
        <v>1365</v>
      </c>
      <c r="D1819" s="119">
        <v>43188</v>
      </c>
      <c r="E1819" s="120" t="s">
        <v>4431</v>
      </c>
      <c r="F1819" s="120" t="s">
        <v>13</v>
      </c>
      <c r="G1819" s="120">
        <v>380754</v>
      </c>
      <c r="H1819" s="124"/>
      <c r="I1819" s="128" t="s">
        <v>1390</v>
      </c>
      <c r="J1819" s="124"/>
      <c r="K1819" s="124"/>
      <c r="L1819" s="124"/>
      <c r="M1819" s="124"/>
      <c r="N1819" s="207">
        <v>5432644.1900000004</v>
      </c>
      <c r="O1819" s="207">
        <v>0</v>
      </c>
      <c r="P1819" s="124" t="s">
        <v>1312</v>
      </c>
    </row>
    <row r="1820" spans="1:16" hidden="1">
      <c r="A1820" s="256" t="s">
        <v>1365</v>
      </c>
      <c r="B1820" s="124"/>
      <c r="C1820" s="125" t="s">
        <v>1365</v>
      </c>
      <c r="D1820" s="119">
        <v>43188</v>
      </c>
      <c r="E1820" s="120" t="s">
        <v>4432</v>
      </c>
      <c r="F1820" s="120" t="s">
        <v>13</v>
      </c>
      <c r="G1820" s="120">
        <v>380756</v>
      </c>
      <c r="H1820" s="124"/>
      <c r="I1820" s="128" t="s">
        <v>1390</v>
      </c>
      <c r="J1820" s="124"/>
      <c r="K1820" s="124"/>
      <c r="L1820" s="124"/>
      <c r="M1820" s="124"/>
      <c r="N1820" s="207">
        <v>14921395.369999999</v>
      </c>
      <c r="O1820" s="207">
        <v>0</v>
      </c>
      <c r="P1820" s="124" t="s">
        <v>1312</v>
      </c>
    </row>
    <row r="1821" spans="1:16" ht="102" hidden="1">
      <c r="A1821" s="256">
        <v>513</v>
      </c>
      <c r="B1821" s="124"/>
      <c r="C1821" s="125" t="s">
        <v>201</v>
      </c>
      <c r="D1821" s="119">
        <v>43188</v>
      </c>
      <c r="E1821" s="120" t="s">
        <v>4433</v>
      </c>
      <c r="F1821" s="120" t="s">
        <v>15</v>
      </c>
      <c r="G1821" s="120">
        <v>4638</v>
      </c>
      <c r="H1821" s="124"/>
      <c r="I1821" s="128" t="s">
        <v>4434</v>
      </c>
      <c r="J1821" s="124"/>
      <c r="K1821" s="124"/>
      <c r="L1821" s="124"/>
      <c r="M1821" s="124"/>
      <c r="N1821" s="207">
        <v>310.47000000000003</v>
      </c>
      <c r="O1821" s="207">
        <v>0</v>
      </c>
      <c r="P1821" s="124" t="s">
        <v>1312</v>
      </c>
    </row>
    <row r="1822" spans="1:16" ht="51">
      <c r="A1822" s="256">
        <v>15</v>
      </c>
      <c r="B1822" s="124"/>
      <c r="C1822" s="125" t="s">
        <v>691</v>
      </c>
      <c r="D1822" s="119">
        <v>43192</v>
      </c>
      <c r="E1822" s="120" t="s">
        <v>4470</v>
      </c>
      <c r="F1822" s="120" t="s">
        <v>3</v>
      </c>
      <c r="G1822" s="120">
        <v>1609802</v>
      </c>
      <c r="H1822" s="124"/>
      <c r="I1822" s="128" t="s">
        <v>5066</v>
      </c>
      <c r="J1822" s="124"/>
      <c r="K1822" s="124"/>
      <c r="L1822" s="124"/>
      <c r="M1822" s="124"/>
      <c r="N1822" s="207">
        <v>0</v>
      </c>
      <c r="O1822" s="207">
        <v>600</v>
      </c>
      <c r="P1822" s="124" t="s">
        <v>1312</v>
      </c>
    </row>
    <row r="1823" spans="1:16" ht="51">
      <c r="A1823" s="256">
        <v>16</v>
      </c>
      <c r="B1823" s="124"/>
      <c r="C1823" s="125" t="s">
        <v>692</v>
      </c>
      <c r="D1823" s="119">
        <v>43192</v>
      </c>
      <c r="E1823" s="120" t="s">
        <v>4475</v>
      </c>
      <c r="F1823" s="120" t="s">
        <v>3</v>
      </c>
      <c r="G1823" s="120">
        <v>1609972</v>
      </c>
      <c r="H1823" s="124"/>
      <c r="I1823" s="128" t="s">
        <v>5071</v>
      </c>
      <c r="J1823" s="124"/>
      <c r="K1823" s="124"/>
      <c r="L1823" s="124"/>
      <c r="M1823" s="124"/>
      <c r="N1823" s="207">
        <v>0</v>
      </c>
      <c r="O1823" s="207">
        <v>304</v>
      </c>
      <c r="P1823" s="124" t="s">
        <v>1312</v>
      </c>
    </row>
    <row r="1824" spans="1:16" ht="51">
      <c r="A1824" s="256" t="s">
        <v>619</v>
      </c>
      <c r="B1824" s="124"/>
      <c r="C1824" s="125" t="s">
        <v>713</v>
      </c>
      <c r="D1824" s="119">
        <v>43192</v>
      </c>
      <c r="E1824" s="120" t="s">
        <v>4483</v>
      </c>
      <c r="F1824" s="120" t="s">
        <v>3</v>
      </c>
      <c r="G1824" s="120">
        <v>1609757</v>
      </c>
      <c r="H1824" s="124"/>
      <c r="I1824" s="128" t="s">
        <v>5079</v>
      </c>
      <c r="J1824" s="124"/>
      <c r="K1824" s="124"/>
      <c r="L1824" s="124"/>
      <c r="M1824" s="124"/>
      <c r="N1824" s="207">
        <v>0</v>
      </c>
      <c r="O1824" s="207">
        <v>3404.21</v>
      </c>
      <c r="P1824" s="124" t="s">
        <v>1312</v>
      </c>
    </row>
    <row r="1825" spans="1:16" ht="51">
      <c r="A1825" s="256" t="s">
        <v>619</v>
      </c>
      <c r="B1825" s="124"/>
      <c r="C1825" s="125" t="s">
        <v>713</v>
      </c>
      <c r="D1825" s="119">
        <v>43192</v>
      </c>
      <c r="E1825" s="120" t="s">
        <v>4552</v>
      </c>
      <c r="F1825" s="120" t="s">
        <v>3</v>
      </c>
      <c r="G1825" s="120">
        <v>1609918</v>
      </c>
      <c r="H1825" s="124"/>
      <c r="I1825" s="128" t="s">
        <v>5142</v>
      </c>
      <c r="J1825" s="124"/>
      <c r="K1825" s="124"/>
      <c r="L1825" s="124"/>
      <c r="M1825" s="124"/>
      <c r="N1825" s="207">
        <v>0</v>
      </c>
      <c r="O1825" s="207">
        <v>7239</v>
      </c>
      <c r="P1825" s="124" t="s">
        <v>1312</v>
      </c>
    </row>
    <row r="1826" spans="1:16" ht="51">
      <c r="A1826" s="256" t="s">
        <v>619</v>
      </c>
      <c r="B1826" s="124"/>
      <c r="C1826" s="125" t="s">
        <v>713</v>
      </c>
      <c r="D1826" s="119">
        <v>43192</v>
      </c>
      <c r="E1826" s="120" t="s">
        <v>4566</v>
      </c>
      <c r="F1826" s="120" t="s">
        <v>3</v>
      </c>
      <c r="G1826" s="120">
        <v>1609941</v>
      </c>
      <c r="H1826" s="124"/>
      <c r="I1826" s="128" t="s">
        <v>5155</v>
      </c>
      <c r="J1826" s="124"/>
      <c r="K1826" s="124"/>
      <c r="L1826" s="124"/>
      <c r="M1826" s="124"/>
      <c r="N1826" s="207">
        <v>0</v>
      </c>
      <c r="O1826" s="207">
        <v>0.01</v>
      </c>
      <c r="P1826" s="124" t="s">
        <v>1312</v>
      </c>
    </row>
    <row r="1827" spans="1:16" ht="51">
      <c r="A1827" s="256">
        <v>112</v>
      </c>
      <c r="B1827" s="124"/>
      <c r="C1827" s="125" t="s">
        <v>719</v>
      </c>
      <c r="D1827" s="119">
        <v>43192</v>
      </c>
      <c r="E1827" s="120" t="s">
        <v>4611</v>
      </c>
      <c r="F1827" s="120" t="s">
        <v>3</v>
      </c>
      <c r="G1827" s="120">
        <v>1609868</v>
      </c>
      <c r="H1827" s="124"/>
      <c r="I1827" s="128" t="s">
        <v>5191</v>
      </c>
      <c r="J1827" s="124"/>
      <c r="K1827" s="124"/>
      <c r="L1827" s="124"/>
      <c r="M1827" s="124"/>
      <c r="N1827" s="207">
        <v>0</v>
      </c>
      <c r="O1827" s="207">
        <v>1330</v>
      </c>
      <c r="P1827" s="124" t="s">
        <v>1312</v>
      </c>
    </row>
    <row r="1828" spans="1:16" ht="51">
      <c r="A1828" s="256" t="s">
        <v>619</v>
      </c>
      <c r="B1828" s="124"/>
      <c r="C1828" s="125" t="s">
        <v>713</v>
      </c>
      <c r="D1828" s="119">
        <v>43192</v>
      </c>
      <c r="E1828" s="120" t="s">
        <v>4620</v>
      </c>
      <c r="F1828" s="120" t="s">
        <v>3</v>
      </c>
      <c r="G1828" s="120">
        <v>1610014</v>
      </c>
      <c r="H1828" s="124"/>
      <c r="I1828" s="128" t="s">
        <v>5200</v>
      </c>
      <c r="J1828" s="124"/>
      <c r="K1828" s="124"/>
      <c r="L1828" s="124"/>
      <c r="M1828" s="124"/>
      <c r="N1828" s="207">
        <v>0</v>
      </c>
      <c r="O1828" s="207">
        <v>1324</v>
      </c>
      <c r="P1828" s="124" t="s">
        <v>1312</v>
      </c>
    </row>
    <row r="1829" spans="1:16" ht="51">
      <c r="A1829" s="256" t="s">
        <v>619</v>
      </c>
      <c r="B1829" s="124"/>
      <c r="C1829" s="125" t="s">
        <v>713</v>
      </c>
      <c r="D1829" s="119">
        <v>43192</v>
      </c>
      <c r="E1829" s="120" t="s">
        <v>4681</v>
      </c>
      <c r="F1829" s="120" t="s">
        <v>3</v>
      </c>
      <c r="G1829" s="120">
        <v>1609826</v>
      </c>
      <c r="H1829" s="124"/>
      <c r="I1829" s="128" t="s">
        <v>5254</v>
      </c>
      <c r="J1829" s="124"/>
      <c r="K1829" s="124"/>
      <c r="L1829" s="124"/>
      <c r="M1829" s="124"/>
      <c r="N1829" s="207">
        <v>0</v>
      </c>
      <c r="O1829" s="207">
        <v>4.5</v>
      </c>
      <c r="P1829" s="124" t="s">
        <v>1312</v>
      </c>
    </row>
    <row r="1830" spans="1:16" ht="51">
      <c r="A1830" s="256" t="s">
        <v>619</v>
      </c>
      <c r="B1830" s="124"/>
      <c r="C1830" s="125" t="s">
        <v>713</v>
      </c>
      <c r="D1830" s="119">
        <v>43192</v>
      </c>
      <c r="E1830" s="120" t="s">
        <v>4687</v>
      </c>
      <c r="F1830" s="120" t="s">
        <v>3</v>
      </c>
      <c r="G1830" s="120">
        <v>1609834</v>
      </c>
      <c r="H1830" s="124"/>
      <c r="I1830" s="128" t="s">
        <v>5260</v>
      </c>
      <c r="J1830" s="124"/>
      <c r="K1830" s="124"/>
      <c r="L1830" s="124"/>
      <c r="M1830" s="124"/>
      <c r="N1830" s="207">
        <v>0</v>
      </c>
      <c r="O1830" s="207">
        <v>994</v>
      </c>
      <c r="P1830" s="124" t="s">
        <v>1312</v>
      </c>
    </row>
    <row r="1831" spans="1:16" ht="51">
      <c r="A1831" s="256" t="s">
        <v>619</v>
      </c>
      <c r="B1831" s="124"/>
      <c r="C1831" s="125" t="s">
        <v>713</v>
      </c>
      <c r="D1831" s="119">
        <v>43192</v>
      </c>
      <c r="E1831" s="120" t="s">
        <v>4688</v>
      </c>
      <c r="F1831" s="120" t="s">
        <v>3</v>
      </c>
      <c r="G1831" s="120">
        <v>1609790</v>
      </c>
      <c r="H1831" s="124"/>
      <c r="I1831" s="128" t="s">
        <v>1369</v>
      </c>
      <c r="J1831" s="124"/>
      <c r="K1831" s="124"/>
      <c r="L1831" s="124"/>
      <c r="M1831" s="124"/>
      <c r="N1831" s="207">
        <v>0</v>
      </c>
      <c r="O1831" s="207">
        <v>1000</v>
      </c>
      <c r="P1831" s="124" t="s">
        <v>1312</v>
      </c>
    </row>
    <row r="1832" spans="1:16" ht="51">
      <c r="A1832" s="256" t="s">
        <v>619</v>
      </c>
      <c r="B1832" s="124"/>
      <c r="C1832" s="125" t="s">
        <v>713</v>
      </c>
      <c r="D1832" s="119">
        <v>43192</v>
      </c>
      <c r="E1832" s="120" t="s">
        <v>4722</v>
      </c>
      <c r="F1832" s="120" t="s">
        <v>3</v>
      </c>
      <c r="G1832" s="120">
        <v>1610013</v>
      </c>
      <c r="H1832" s="124"/>
      <c r="I1832" s="128" t="s">
        <v>5283</v>
      </c>
      <c r="J1832" s="124"/>
      <c r="K1832" s="124"/>
      <c r="L1832" s="124"/>
      <c r="M1832" s="124"/>
      <c r="N1832" s="207">
        <v>0</v>
      </c>
      <c r="O1832" s="207">
        <v>971</v>
      </c>
      <c r="P1832" s="124" t="s">
        <v>1312</v>
      </c>
    </row>
    <row r="1833" spans="1:16" ht="63.75" hidden="1">
      <c r="A1833" s="256">
        <v>41</v>
      </c>
      <c r="B1833" s="124"/>
      <c r="C1833" s="125" t="s">
        <v>697</v>
      </c>
      <c r="D1833" s="119">
        <v>43192</v>
      </c>
      <c r="E1833" s="120" t="s">
        <v>4758</v>
      </c>
      <c r="F1833" s="120" t="s">
        <v>1256</v>
      </c>
      <c r="G1833" s="120">
        <v>17113947</v>
      </c>
      <c r="H1833" s="124"/>
      <c r="I1833" s="128" t="s">
        <v>5318</v>
      </c>
      <c r="J1833" s="124"/>
      <c r="K1833" s="124"/>
      <c r="L1833" s="124"/>
      <c r="M1833" s="124"/>
      <c r="N1833" s="207">
        <v>0</v>
      </c>
      <c r="O1833" s="207">
        <v>113009.5</v>
      </c>
      <c r="P1833" s="124" t="s">
        <v>1312</v>
      </c>
    </row>
    <row r="1834" spans="1:16" ht="89.25" hidden="1">
      <c r="A1834" s="256">
        <v>513</v>
      </c>
      <c r="B1834" s="124"/>
      <c r="C1834" s="125" t="s">
        <v>201</v>
      </c>
      <c r="D1834" s="119">
        <v>43192</v>
      </c>
      <c r="E1834" s="120" t="s">
        <v>4759</v>
      </c>
      <c r="F1834" s="120" t="s">
        <v>15</v>
      </c>
      <c r="G1834" s="120">
        <v>4654</v>
      </c>
      <c r="H1834" s="124"/>
      <c r="I1834" s="128" t="s">
        <v>5319</v>
      </c>
      <c r="J1834" s="124"/>
      <c r="K1834" s="124"/>
      <c r="L1834" s="124"/>
      <c r="M1834" s="124"/>
      <c r="N1834" s="207">
        <v>50</v>
      </c>
      <c r="O1834" s="207">
        <v>0</v>
      </c>
      <c r="P1834" s="124" t="s">
        <v>1312</v>
      </c>
    </row>
    <row r="1835" spans="1:16" ht="89.25" hidden="1">
      <c r="A1835" s="256">
        <v>594</v>
      </c>
      <c r="B1835" s="124"/>
      <c r="C1835" s="125" t="s">
        <v>113</v>
      </c>
      <c r="D1835" s="119">
        <v>43192</v>
      </c>
      <c r="E1835" s="120" t="s">
        <v>4760</v>
      </c>
      <c r="F1835" s="120" t="s">
        <v>15</v>
      </c>
      <c r="G1835" s="120">
        <v>4653</v>
      </c>
      <c r="H1835" s="124"/>
      <c r="I1835" s="128" t="s">
        <v>5320</v>
      </c>
      <c r="J1835" s="124"/>
      <c r="K1835" s="124"/>
      <c r="L1835" s="124"/>
      <c r="M1835" s="124"/>
      <c r="N1835" s="207">
        <v>276.38</v>
      </c>
      <c r="O1835" s="207">
        <v>0</v>
      </c>
      <c r="P1835" s="124" t="s">
        <v>1312</v>
      </c>
    </row>
    <row r="1836" spans="1:16" ht="63.75">
      <c r="A1836" s="256">
        <v>16</v>
      </c>
      <c r="B1836" s="124"/>
      <c r="C1836" s="125" t="s">
        <v>692</v>
      </c>
      <c r="D1836" s="119">
        <v>43193</v>
      </c>
      <c r="E1836" s="120" t="s">
        <v>4476</v>
      </c>
      <c r="F1836" s="120" t="s">
        <v>3</v>
      </c>
      <c r="G1836" s="120">
        <v>1610234</v>
      </c>
      <c r="H1836" s="124"/>
      <c r="I1836" s="128" t="s">
        <v>5072</v>
      </c>
      <c r="J1836" s="124"/>
      <c r="K1836" s="124"/>
      <c r="L1836" s="124"/>
      <c r="M1836" s="124"/>
      <c r="N1836" s="207">
        <v>0</v>
      </c>
      <c r="O1836" s="207">
        <v>6114.65</v>
      </c>
      <c r="P1836" s="124" t="s">
        <v>1312</v>
      </c>
    </row>
    <row r="1837" spans="1:16" ht="63.75">
      <c r="A1837" s="256">
        <v>16</v>
      </c>
      <c r="B1837" s="124"/>
      <c r="C1837" s="125" t="s">
        <v>692</v>
      </c>
      <c r="D1837" s="119">
        <v>43193</v>
      </c>
      <c r="E1837" s="120" t="s">
        <v>4477</v>
      </c>
      <c r="F1837" s="120" t="s">
        <v>3</v>
      </c>
      <c r="G1837" s="120">
        <v>1610236</v>
      </c>
      <c r="H1837" s="124"/>
      <c r="I1837" s="128" t="s">
        <v>5073</v>
      </c>
      <c r="J1837" s="124"/>
      <c r="K1837" s="124"/>
      <c r="L1837" s="124"/>
      <c r="M1837" s="124"/>
      <c r="N1837" s="207">
        <v>0</v>
      </c>
      <c r="O1837" s="207">
        <v>2594</v>
      </c>
      <c r="P1837" s="124" t="s">
        <v>1312</v>
      </c>
    </row>
    <row r="1838" spans="1:16" ht="63.75">
      <c r="A1838" s="256">
        <v>16</v>
      </c>
      <c r="B1838" s="124"/>
      <c r="C1838" s="125" t="s">
        <v>692</v>
      </c>
      <c r="D1838" s="119">
        <v>43193</v>
      </c>
      <c r="E1838" s="120" t="s">
        <v>4478</v>
      </c>
      <c r="F1838" s="120" t="s">
        <v>3</v>
      </c>
      <c r="G1838" s="120">
        <v>1610238</v>
      </c>
      <c r="H1838" s="124"/>
      <c r="I1838" s="128" t="s">
        <v>5074</v>
      </c>
      <c r="J1838" s="124"/>
      <c r="K1838" s="124"/>
      <c r="L1838" s="124"/>
      <c r="M1838" s="124"/>
      <c r="N1838" s="207">
        <v>0</v>
      </c>
      <c r="O1838" s="207">
        <v>4855</v>
      </c>
      <c r="P1838" s="124" t="s">
        <v>1312</v>
      </c>
    </row>
    <row r="1839" spans="1:16" ht="63.75">
      <c r="A1839" s="256">
        <v>591</v>
      </c>
      <c r="B1839" s="124"/>
      <c r="C1839" s="125" t="s">
        <v>861</v>
      </c>
      <c r="D1839" s="119">
        <v>43193</v>
      </c>
      <c r="E1839" s="120" t="s">
        <v>4481</v>
      </c>
      <c r="F1839" s="120" t="s">
        <v>3</v>
      </c>
      <c r="G1839" s="120">
        <v>1610289</v>
      </c>
      <c r="H1839" s="124"/>
      <c r="I1839" s="128" t="s">
        <v>5077</v>
      </c>
      <c r="J1839" s="124"/>
      <c r="K1839" s="124"/>
      <c r="L1839" s="124"/>
      <c r="M1839" s="124"/>
      <c r="N1839" s="207">
        <v>0</v>
      </c>
      <c r="O1839" s="207">
        <v>1695.5</v>
      </c>
      <c r="P1839" s="124" t="s">
        <v>1312</v>
      </c>
    </row>
    <row r="1840" spans="1:16" ht="51">
      <c r="A1840" s="256">
        <v>212</v>
      </c>
      <c r="B1840" s="124"/>
      <c r="C1840" s="125" t="s">
        <v>761</v>
      </c>
      <c r="D1840" s="119">
        <v>43193</v>
      </c>
      <c r="E1840" s="120" t="s">
        <v>4484</v>
      </c>
      <c r="F1840" s="120" t="s">
        <v>3</v>
      </c>
      <c r="G1840" s="120">
        <v>1610327</v>
      </c>
      <c r="H1840" s="124"/>
      <c r="I1840" s="128" t="s">
        <v>5080</v>
      </c>
      <c r="J1840" s="124"/>
      <c r="K1840" s="124"/>
      <c r="L1840" s="124"/>
      <c r="M1840" s="124"/>
      <c r="N1840" s="207">
        <v>0</v>
      </c>
      <c r="O1840" s="207">
        <v>128</v>
      </c>
      <c r="P1840" s="124" t="s">
        <v>1312</v>
      </c>
    </row>
    <row r="1841" spans="1:16" ht="51">
      <c r="A1841" s="256">
        <v>373</v>
      </c>
      <c r="B1841" s="124"/>
      <c r="C1841" s="125" t="s">
        <v>1269</v>
      </c>
      <c r="D1841" s="119">
        <v>43193</v>
      </c>
      <c r="E1841" s="120" t="s">
        <v>4486</v>
      </c>
      <c r="F1841" s="120" t="s">
        <v>3</v>
      </c>
      <c r="G1841" s="120">
        <v>1610407</v>
      </c>
      <c r="H1841" s="124"/>
      <c r="I1841" s="128" t="s">
        <v>5082</v>
      </c>
      <c r="J1841" s="124"/>
      <c r="K1841" s="124"/>
      <c r="L1841" s="124"/>
      <c r="M1841" s="124"/>
      <c r="N1841" s="207">
        <v>0</v>
      </c>
      <c r="O1841" s="207">
        <v>190.11</v>
      </c>
      <c r="P1841" s="124" t="s">
        <v>1312</v>
      </c>
    </row>
    <row r="1842" spans="1:16" ht="51">
      <c r="A1842" s="256">
        <v>373</v>
      </c>
      <c r="B1842" s="124"/>
      <c r="C1842" s="125" t="s">
        <v>1269</v>
      </c>
      <c r="D1842" s="119">
        <v>43193</v>
      </c>
      <c r="E1842" s="120" t="s">
        <v>4487</v>
      </c>
      <c r="F1842" s="120" t="s">
        <v>3</v>
      </c>
      <c r="G1842" s="120">
        <v>1610438</v>
      </c>
      <c r="H1842" s="124"/>
      <c r="I1842" s="128" t="s">
        <v>5083</v>
      </c>
      <c r="J1842" s="124"/>
      <c r="K1842" s="124"/>
      <c r="L1842" s="124"/>
      <c r="M1842" s="124"/>
      <c r="N1842" s="207">
        <v>0</v>
      </c>
      <c r="O1842" s="207">
        <v>222.64</v>
      </c>
      <c r="P1842" s="124" t="s">
        <v>1312</v>
      </c>
    </row>
    <row r="1843" spans="1:16" ht="51">
      <c r="A1843" s="256">
        <v>373</v>
      </c>
      <c r="B1843" s="124"/>
      <c r="C1843" s="125" t="s">
        <v>1269</v>
      </c>
      <c r="D1843" s="119">
        <v>43193</v>
      </c>
      <c r="E1843" s="120" t="s">
        <v>4488</v>
      </c>
      <c r="F1843" s="120" t="s">
        <v>3</v>
      </c>
      <c r="G1843" s="120">
        <v>1610439</v>
      </c>
      <c r="H1843" s="124"/>
      <c r="I1843" s="128" t="s">
        <v>5084</v>
      </c>
      <c r="J1843" s="124"/>
      <c r="K1843" s="124"/>
      <c r="L1843" s="124"/>
      <c r="M1843" s="124"/>
      <c r="N1843" s="207">
        <v>0</v>
      </c>
      <c r="O1843" s="207">
        <v>5159.5</v>
      </c>
      <c r="P1843" s="124" t="s">
        <v>1312</v>
      </c>
    </row>
    <row r="1844" spans="1:16" ht="51">
      <c r="A1844" s="256" t="s">
        <v>619</v>
      </c>
      <c r="B1844" s="124"/>
      <c r="C1844" s="125" t="s">
        <v>713</v>
      </c>
      <c r="D1844" s="119">
        <v>43193</v>
      </c>
      <c r="E1844" s="120" t="s">
        <v>4513</v>
      </c>
      <c r="F1844" s="120" t="s">
        <v>3</v>
      </c>
      <c r="G1844" s="120">
        <v>1610324</v>
      </c>
      <c r="H1844" s="124"/>
      <c r="I1844" s="128" t="s">
        <v>5108</v>
      </c>
      <c r="J1844" s="124"/>
      <c r="K1844" s="124"/>
      <c r="L1844" s="124"/>
      <c r="M1844" s="124"/>
      <c r="N1844" s="207">
        <v>0</v>
      </c>
      <c r="O1844" s="207">
        <v>1390.4</v>
      </c>
      <c r="P1844" s="124" t="s">
        <v>1312</v>
      </c>
    </row>
    <row r="1845" spans="1:16" ht="51">
      <c r="A1845" s="256" t="s">
        <v>619</v>
      </c>
      <c r="B1845" s="124"/>
      <c r="C1845" s="125" t="s">
        <v>713</v>
      </c>
      <c r="D1845" s="119">
        <v>43193</v>
      </c>
      <c r="E1845" s="120" t="s">
        <v>4577</v>
      </c>
      <c r="F1845" s="120" t="s">
        <v>3</v>
      </c>
      <c r="G1845" s="120">
        <v>1610189</v>
      </c>
      <c r="H1845" s="124"/>
      <c r="I1845" s="128" t="s">
        <v>1395</v>
      </c>
      <c r="J1845" s="124"/>
      <c r="K1845" s="124"/>
      <c r="L1845" s="124"/>
      <c r="M1845" s="124"/>
      <c r="N1845" s="207">
        <v>0</v>
      </c>
      <c r="O1845" s="207">
        <v>703.59</v>
      </c>
      <c r="P1845" s="124" t="s">
        <v>1312</v>
      </c>
    </row>
    <row r="1846" spans="1:16" ht="51">
      <c r="A1846" s="256" t="s">
        <v>619</v>
      </c>
      <c r="B1846" s="124"/>
      <c r="C1846" s="125" t="s">
        <v>713</v>
      </c>
      <c r="D1846" s="119">
        <v>43193</v>
      </c>
      <c r="E1846" s="120" t="s">
        <v>4578</v>
      </c>
      <c r="F1846" s="120" t="s">
        <v>3</v>
      </c>
      <c r="G1846" s="120">
        <v>1610317</v>
      </c>
      <c r="H1846" s="124"/>
      <c r="I1846" s="128" t="s">
        <v>1406</v>
      </c>
      <c r="J1846" s="124"/>
      <c r="K1846" s="124"/>
      <c r="L1846" s="124"/>
      <c r="M1846" s="124"/>
      <c r="N1846" s="207">
        <v>0</v>
      </c>
      <c r="O1846" s="207">
        <v>695</v>
      </c>
      <c r="P1846" s="124" t="s">
        <v>1312</v>
      </c>
    </row>
    <row r="1847" spans="1:16" ht="51">
      <c r="A1847" s="256" t="s">
        <v>619</v>
      </c>
      <c r="B1847" s="124"/>
      <c r="C1847" s="125" t="s">
        <v>713</v>
      </c>
      <c r="D1847" s="119">
        <v>43193</v>
      </c>
      <c r="E1847" s="120" t="s">
        <v>4591</v>
      </c>
      <c r="F1847" s="120" t="s">
        <v>3</v>
      </c>
      <c r="G1847" s="120">
        <v>1610190</v>
      </c>
      <c r="H1847" s="124"/>
      <c r="I1847" s="128" t="s">
        <v>1383</v>
      </c>
      <c r="J1847" s="124"/>
      <c r="K1847" s="124"/>
      <c r="L1847" s="124"/>
      <c r="M1847" s="124"/>
      <c r="N1847" s="207">
        <v>0</v>
      </c>
      <c r="O1847" s="207">
        <v>711</v>
      </c>
      <c r="P1847" s="124" t="s">
        <v>1312</v>
      </c>
    </row>
    <row r="1848" spans="1:16" ht="51">
      <c r="A1848" s="256" t="s">
        <v>619</v>
      </c>
      <c r="B1848" s="124"/>
      <c r="C1848" s="125" t="s">
        <v>713</v>
      </c>
      <c r="D1848" s="119">
        <v>43193</v>
      </c>
      <c r="E1848" s="120" t="s">
        <v>4595</v>
      </c>
      <c r="F1848" s="120" t="s">
        <v>3</v>
      </c>
      <c r="G1848" s="120">
        <v>1610307</v>
      </c>
      <c r="H1848" s="124"/>
      <c r="I1848" s="128" t="s">
        <v>5181</v>
      </c>
      <c r="J1848" s="124"/>
      <c r="K1848" s="124"/>
      <c r="L1848" s="124"/>
      <c r="M1848" s="124"/>
      <c r="N1848" s="207">
        <v>0</v>
      </c>
      <c r="O1848" s="207">
        <v>7383.94</v>
      </c>
      <c r="P1848" s="124" t="s">
        <v>1312</v>
      </c>
    </row>
    <row r="1849" spans="1:16" ht="51">
      <c r="A1849" s="256">
        <v>35</v>
      </c>
      <c r="B1849" s="124"/>
      <c r="C1849" s="125" t="s">
        <v>696</v>
      </c>
      <c r="D1849" s="119">
        <v>43193</v>
      </c>
      <c r="E1849" s="120" t="s">
        <v>4603</v>
      </c>
      <c r="F1849" s="120" t="s">
        <v>3</v>
      </c>
      <c r="G1849" s="120">
        <v>1610263</v>
      </c>
      <c r="H1849" s="124"/>
      <c r="I1849" s="128" t="s">
        <v>1378</v>
      </c>
      <c r="J1849" s="124"/>
      <c r="K1849" s="124"/>
      <c r="L1849" s="124"/>
      <c r="M1849" s="124"/>
      <c r="N1849" s="207">
        <v>0</v>
      </c>
      <c r="O1849" s="207">
        <v>1200</v>
      </c>
      <c r="P1849" s="124" t="s">
        <v>1312</v>
      </c>
    </row>
    <row r="1850" spans="1:16" ht="38.25">
      <c r="A1850" s="256">
        <v>35</v>
      </c>
      <c r="B1850" s="124"/>
      <c r="C1850" s="125" t="s">
        <v>696</v>
      </c>
      <c r="D1850" s="119">
        <v>43193</v>
      </c>
      <c r="E1850" s="120" t="s">
        <v>4605</v>
      </c>
      <c r="F1850" s="120" t="s">
        <v>3</v>
      </c>
      <c r="G1850" s="120">
        <v>1610349</v>
      </c>
      <c r="H1850" s="124"/>
      <c r="I1850" s="128" t="s">
        <v>1376</v>
      </c>
      <c r="J1850" s="124"/>
      <c r="K1850" s="124"/>
      <c r="L1850" s="124"/>
      <c r="M1850" s="124"/>
      <c r="N1850" s="207">
        <v>0</v>
      </c>
      <c r="O1850" s="207">
        <v>1278</v>
      </c>
      <c r="P1850" s="124" t="s">
        <v>1312</v>
      </c>
    </row>
    <row r="1851" spans="1:16" ht="51">
      <c r="A1851" s="256" t="s">
        <v>619</v>
      </c>
      <c r="B1851" s="124"/>
      <c r="C1851" s="125" t="s">
        <v>713</v>
      </c>
      <c r="D1851" s="119">
        <v>43193</v>
      </c>
      <c r="E1851" s="120" t="s">
        <v>4667</v>
      </c>
      <c r="F1851" s="120" t="s">
        <v>3</v>
      </c>
      <c r="G1851" s="120">
        <v>1610373</v>
      </c>
      <c r="H1851" s="124"/>
      <c r="I1851" s="128" t="s">
        <v>5242</v>
      </c>
      <c r="J1851" s="124"/>
      <c r="K1851" s="124"/>
      <c r="L1851" s="124"/>
      <c r="M1851" s="124"/>
      <c r="N1851" s="207">
        <v>0</v>
      </c>
      <c r="O1851" s="207">
        <v>518.26</v>
      </c>
      <c r="P1851" s="124" t="s">
        <v>1312</v>
      </c>
    </row>
    <row r="1852" spans="1:16" ht="51">
      <c r="A1852" s="256" t="s">
        <v>619</v>
      </c>
      <c r="B1852" s="124"/>
      <c r="C1852" s="125" t="s">
        <v>713</v>
      </c>
      <c r="D1852" s="119">
        <v>43193</v>
      </c>
      <c r="E1852" s="120" t="s">
        <v>4682</v>
      </c>
      <c r="F1852" s="120" t="s">
        <v>3</v>
      </c>
      <c r="G1852" s="120">
        <v>1610259</v>
      </c>
      <c r="H1852" s="124"/>
      <c r="I1852" s="128" t="s">
        <v>5255</v>
      </c>
      <c r="J1852" s="124"/>
      <c r="K1852" s="124"/>
      <c r="L1852" s="124"/>
      <c r="M1852" s="124"/>
      <c r="N1852" s="207">
        <v>0</v>
      </c>
      <c r="O1852" s="207">
        <v>1944.51</v>
      </c>
      <c r="P1852" s="124" t="s">
        <v>1312</v>
      </c>
    </row>
    <row r="1853" spans="1:16" ht="51">
      <c r="A1853" s="256" t="s">
        <v>619</v>
      </c>
      <c r="B1853" s="124"/>
      <c r="C1853" s="125" t="s">
        <v>713</v>
      </c>
      <c r="D1853" s="119">
        <v>43193</v>
      </c>
      <c r="E1853" s="120" t="s">
        <v>4712</v>
      </c>
      <c r="F1853" s="120" t="s">
        <v>3</v>
      </c>
      <c r="G1853" s="120">
        <v>1610328</v>
      </c>
      <c r="H1853" s="124"/>
      <c r="I1853" s="128" t="s">
        <v>5273</v>
      </c>
      <c r="J1853" s="124"/>
      <c r="K1853" s="124"/>
      <c r="L1853" s="124"/>
      <c r="M1853" s="124"/>
      <c r="N1853" s="207">
        <v>0</v>
      </c>
      <c r="O1853" s="207">
        <v>1645.2</v>
      </c>
      <c r="P1853" s="124" t="s">
        <v>1312</v>
      </c>
    </row>
    <row r="1854" spans="1:16" ht="51">
      <c r="A1854" s="256" t="s">
        <v>619</v>
      </c>
      <c r="B1854" s="124"/>
      <c r="C1854" s="125" t="s">
        <v>713</v>
      </c>
      <c r="D1854" s="119">
        <v>43193</v>
      </c>
      <c r="E1854" s="120" t="s">
        <v>4730</v>
      </c>
      <c r="F1854" s="120" t="s">
        <v>3</v>
      </c>
      <c r="G1854" s="120">
        <v>1610344</v>
      </c>
      <c r="H1854" s="124"/>
      <c r="I1854" s="128" t="s">
        <v>1370</v>
      </c>
      <c r="J1854" s="124"/>
      <c r="K1854" s="124"/>
      <c r="L1854" s="124"/>
      <c r="M1854" s="124"/>
      <c r="N1854" s="207">
        <v>0</v>
      </c>
      <c r="O1854" s="207">
        <v>711.18</v>
      </c>
      <c r="P1854" s="124" t="s">
        <v>1312</v>
      </c>
    </row>
    <row r="1855" spans="1:16" ht="89.25" hidden="1">
      <c r="A1855" s="256">
        <v>597</v>
      </c>
      <c r="B1855" s="124"/>
      <c r="C1855" s="125" t="s">
        <v>3387</v>
      </c>
      <c r="D1855" s="119">
        <v>43193</v>
      </c>
      <c r="E1855" s="120" t="s">
        <v>4761</v>
      </c>
      <c r="F1855" s="120" t="s">
        <v>11</v>
      </c>
      <c r="G1855" s="120">
        <v>917648</v>
      </c>
      <c r="H1855" s="124"/>
      <c r="I1855" s="128" t="s">
        <v>5321</v>
      </c>
      <c r="J1855" s="124"/>
      <c r="K1855" s="124"/>
      <c r="L1855" s="124"/>
      <c r="M1855" s="124"/>
      <c r="N1855" s="207">
        <v>3868.76</v>
      </c>
      <c r="O1855" s="207">
        <v>0</v>
      </c>
      <c r="P1855" s="124" t="s">
        <v>1312</v>
      </c>
    </row>
    <row r="1856" spans="1:16" ht="63.75" hidden="1">
      <c r="A1856" s="256" t="s">
        <v>619</v>
      </c>
      <c r="B1856" s="124"/>
      <c r="C1856" s="125" t="s">
        <v>713</v>
      </c>
      <c r="D1856" s="119">
        <v>43193</v>
      </c>
      <c r="E1856" s="120" t="s">
        <v>4762</v>
      </c>
      <c r="F1856" s="120" t="s">
        <v>15</v>
      </c>
      <c r="G1856" s="120">
        <v>701601</v>
      </c>
      <c r="H1856" s="124"/>
      <c r="I1856" s="128" t="s">
        <v>5322</v>
      </c>
      <c r="J1856" s="124"/>
      <c r="K1856" s="124"/>
      <c r="L1856" s="124"/>
      <c r="M1856" s="124"/>
      <c r="N1856" s="207">
        <v>50</v>
      </c>
      <c r="O1856" s="207">
        <v>0</v>
      </c>
      <c r="P1856" s="124" t="s">
        <v>1312</v>
      </c>
    </row>
    <row r="1857" spans="1:16" ht="51" hidden="1">
      <c r="A1857" s="256" t="s">
        <v>619</v>
      </c>
      <c r="B1857" s="124"/>
      <c r="C1857" s="125" t="s">
        <v>713</v>
      </c>
      <c r="D1857" s="119">
        <v>43193</v>
      </c>
      <c r="E1857" s="120" t="s">
        <v>4763</v>
      </c>
      <c r="F1857" s="120" t="s">
        <v>15</v>
      </c>
      <c r="G1857" s="120">
        <v>701603</v>
      </c>
      <c r="H1857" s="124"/>
      <c r="I1857" s="128" t="s">
        <v>5323</v>
      </c>
      <c r="J1857" s="124"/>
      <c r="K1857" s="124"/>
      <c r="L1857" s="124"/>
      <c r="M1857" s="124"/>
      <c r="N1857" s="207">
        <v>50</v>
      </c>
      <c r="O1857" s="207">
        <v>0</v>
      </c>
      <c r="P1857" s="124" t="s">
        <v>1312</v>
      </c>
    </row>
    <row r="1858" spans="1:16" ht="89.25" hidden="1">
      <c r="A1858" s="256">
        <v>594</v>
      </c>
      <c r="B1858" s="124"/>
      <c r="C1858" s="125" t="s">
        <v>113</v>
      </c>
      <c r="D1858" s="119">
        <v>43193</v>
      </c>
      <c r="E1858" s="120" t="s">
        <v>4764</v>
      </c>
      <c r="F1858" s="120" t="s">
        <v>15</v>
      </c>
      <c r="G1858" s="120">
        <v>4664</v>
      </c>
      <c r="H1858" s="124"/>
      <c r="I1858" s="128" t="s">
        <v>5324</v>
      </c>
      <c r="J1858" s="124"/>
      <c r="K1858" s="124"/>
      <c r="L1858" s="124"/>
      <c r="M1858" s="124"/>
      <c r="N1858" s="207">
        <v>271.99</v>
      </c>
      <c r="O1858" s="207">
        <v>0</v>
      </c>
      <c r="P1858" s="124" t="s">
        <v>1312</v>
      </c>
    </row>
    <row r="1859" spans="1:16" ht="51" hidden="1">
      <c r="A1859" s="256">
        <v>513</v>
      </c>
      <c r="B1859" s="124"/>
      <c r="C1859" s="125" t="s">
        <v>201</v>
      </c>
      <c r="D1859" s="119">
        <v>43193</v>
      </c>
      <c r="E1859" s="120" t="s">
        <v>4765</v>
      </c>
      <c r="F1859" s="120" t="s">
        <v>15</v>
      </c>
      <c r="G1859" s="120">
        <v>702221</v>
      </c>
      <c r="H1859" s="124"/>
      <c r="I1859" s="128" t="s">
        <v>5325</v>
      </c>
      <c r="J1859" s="124"/>
      <c r="K1859" s="124"/>
      <c r="L1859" s="124"/>
      <c r="M1859" s="124"/>
      <c r="N1859" s="207">
        <v>50</v>
      </c>
      <c r="O1859" s="207">
        <v>0</v>
      </c>
      <c r="P1859" s="124" t="s">
        <v>1312</v>
      </c>
    </row>
    <row r="1860" spans="1:16" ht="102" hidden="1">
      <c r="A1860" s="256">
        <v>310</v>
      </c>
      <c r="B1860" s="124"/>
      <c r="C1860" s="125" t="s">
        <v>807</v>
      </c>
      <c r="D1860" s="119">
        <v>43193</v>
      </c>
      <c r="E1860" s="120" t="s">
        <v>4766</v>
      </c>
      <c r="F1860" s="120" t="s">
        <v>1257</v>
      </c>
      <c r="G1860" s="120">
        <v>4614</v>
      </c>
      <c r="H1860" s="124"/>
      <c r="I1860" s="128" t="s">
        <v>5326</v>
      </c>
      <c r="J1860" s="124"/>
      <c r="K1860" s="124"/>
      <c r="L1860" s="124"/>
      <c r="M1860" s="124"/>
      <c r="N1860" s="207">
        <v>42771.18</v>
      </c>
      <c r="O1860" s="207">
        <v>0</v>
      </c>
      <c r="P1860" s="124" t="s">
        <v>1312</v>
      </c>
    </row>
    <row r="1861" spans="1:16" ht="102" hidden="1">
      <c r="A1861" s="256">
        <v>310</v>
      </c>
      <c r="B1861" s="124"/>
      <c r="C1861" s="125" t="s">
        <v>807</v>
      </c>
      <c r="D1861" s="119">
        <v>43193</v>
      </c>
      <c r="E1861" s="120" t="s">
        <v>4767</v>
      </c>
      <c r="F1861" s="120" t="s">
        <v>15</v>
      </c>
      <c r="G1861" s="120">
        <v>4614</v>
      </c>
      <c r="H1861" s="124"/>
      <c r="I1861" s="128" t="s">
        <v>5327</v>
      </c>
      <c r="J1861" s="124"/>
      <c r="K1861" s="124"/>
      <c r="L1861" s="124"/>
      <c r="M1861" s="124"/>
      <c r="N1861" s="207">
        <v>3225.56</v>
      </c>
      <c r="O1861" s="207">
        <v>0</v>
      </c>
      <c r="P1861" s="124" t="s">
        <v>1312</v>
      </c>
    </row>
    <row r="1862" spans="1:16" ht="63.75">
      <c r="A1862" s="256" t="s">
        <v>619</v>
      </c>
      <c r="B1862" s="124"/>
      <c r="C1862" s="125" t="s">
        <v>713</v>
      </c>
      <c r="D1862" s="119">
        <v>43194</v>
      </c>
      <c r="E1862" s="120" t="s">
        <v>4479</v>
      </c>
      <c r="F1862" s="120" t="s">
        <v>3</v>
      </c>
      <c r="G1862" s="120">
        <v>1610693</v>
      </c>
      <c r="H1862" s="124"/>
      <c r="I1862" s="128" t="s">
        <v>5075</v>
      </c>
      <c r="J1862" s="124"/>
      <c r="K1862" s="124"/>
      <c r="L1862" s="124"/>
      <c r="M1862" s="124"/>
      <c r="N1862" s="207">
        <v>0</v>
      </c>
      <c r="O1862" s="207">
        <v>12336.43</v>
      </c>
      <c r="P1862" s="124" t="s">
        <v>1312</v>
      </c>
    </row>
    <row r="1863" spans="1:16" ht="63.75">
      <c r="A1863" s="256">
        <v>512</v>
      </c>
      <c r="B1863" s="124"/>
      <c r="C1863" s="125" t="s">
        <v>840</v>
      </c>
      <c r="D1863" s="119">
        <v>43194</v>
      </c>
      <c r="E1863" s="120" t="s">
        <v>4491</v>
      </c>
      <c r="F1863" s="120" t="s">
        <v>3</v>
      </c>
      <c r="G1863" s="120">
        <v>1610595</v>
      </c>
      <c r="H1863" s="124"/>
      <c r="I1863" s="128" t="s">
        <v>5087</v>
      </c>
      <c r="J1863" s="124"/>
      <c r="K1863" s="124"/>
      <c r="L1863" s="124"/>
      <c r="M1863" s="124"/>
      <c r="N1863" s="207">
        <v>0</v>
      </c>
      <c r="O1863" s="207">
        <v>3978.37</v>
      </c>
      <c r="P1863" s="124" t="s">
        <v>3729</v>
      </c>
    </row>
    <row r="1864" spans="1:16" ht="63.75">
      <c r="A1864" s="256">
        <v>650</v>
      </c>
      <c r="B1864" s="124"/>
      <c r="C1864" s="125" t="s">
        <v>232</v>
      </c>
      <c r="D1864" s="119">
        <v>43194</v>
      </c>
      <c r="E1864" s="120" t="s">
        <v>4491</v>
      </c>
      <c r="F1864" s="120" t="s">
        <v>3</v>
      </c>
      <c r="G1864" s="120">
        <v>1610595</v>
      </c>
      <c r="H1864" s="124"/>
      <c r="I1864" s="128" t="s">
        <v>5087</v>
      </c>
      <c r="J1864" s="124"/>
      <c r="K1864" s="124"/>
      <c r="L1864" s="124"/>
      <c r="M1864" s="124"/>
      <c r="N1864" s="207">
        <v>0</v>
      </c>
      <c r="O1864" s="207">
        <v>6638.14</v>
      </c>
      <c r="P1864" s="124" t="s">
        <v>3729</v>
      </c>
    </row>
    <row r="1865" spans="1:16" ht="63.75">
      <c r="A1865" s="256">
        <v>580</v>
      </c>
      <c r="B1865" s="124"/>
      <c r="C1865" s="125" t="s">
        <v>217</v>
      </c>
      <c r="D1865" s="119">
        <v>43194</v>
      </c>
      <c r="E1865" s="120" t="s">
        <v>4491</v>
      </c>
      <c r="F1865" s="120" t="s">
        <v>3</v>
      </c>
      <c r="G1865" s="120">
        <v>1610595</v>
      </c>
      <c r="H1865" s="124"/>
      <c r="I1865" s="128" t="s">
        <v>5087</v>
      </c>
      <c r="J1865" s="124"/>
      <c r="K1865" s="124"/>
      <c r="L1865" s="124"/>
      <c r="M1865" s="124"/>
      <c r="N1865" s="207">
        <v>0</v>
      </c>
      <c r="O1865" s="207">
        <v>3439.38</v>
      </c>
      <c r="P1865" s="124" t="s">
        <v>3729</v>
      </c>
    </row>
    <row r="1866" spans="1:16" ht="63.75">
      <c r="A1866" s="256">
        <v>117</v>
      </c>
      <c r="B1866" s="124"/>
      <c r="C1866" s="125" t="s">
        <v>722</v>
      </c>
      <c r="D1866" s="119">
        <v>43194</v>
      </c>
      <c r="E1866" s="120" t="s">
        <v>4491</v>
      </c>
      <c r="F1866" s="120" t="s">
        <v>3</v>
      </c>
      <c r="G1866" s="120">
        <v>1610595</v>
      </c>
      <c r="H1866" s="124"/>
      <c r="I1866" s="128" t="s">
        <v>5087</v>
      </c>
      <c r="J1866" s="124"/>
      <c r="K1866" s="124"/>
      <c r="L1866" s="124"/>
      <c r="M1866" s="124"/>
      <c r="N1866" s="207">
        <v>0</v>
      </c>
      <c r="O1866" s="207">
        <v>21785.4</v>
      </c>
      <c r="P1866" s="124" t="s">
        <v>3729</v>
      </c>
    </row>
    <row r="1867" spans="1:16" ht="63.75">
      <c r="A1867" s="256">
        <v>253</v>
      </c>
      <c r="B1867" s="124"/>
      <c r="C1867" s="125" t="s">
        <v>778</v>
      </c>
      <c r="D1867" s="119">
        <v>43194</v>
      </c>
      <c r="E1867" s="120" t="s">
        <v>4491</v>
      </c>
      <c r="F1867" s="120" t="s">
        <v>3</v>
      </c>
      <c r="G1867" s="120">
        <v>1610595</v>
      </c>
      <c r="H1867" s="124"/>
      <c r="I1867" s="128" t="s">
        <v>5087</v>
      </c>
      <c r="J1867" s="124"/>
      <c r="K1867" s="124"/>
      <c r="L1867" s="124"/>
      <c r="M1867" s="124"/>
      <c r="N1867" s="207">
        <v>0</v>
      </c>
      <c r="O1867" s="207">
        <v>25104.75</v>
      </c>
      <c r="P1867" s="124" t="s">
        <v>3729</v>
      </c>
    </row>
    <row r="1868" spans="1:16" ht="63.75">
      <c r="A1868" s="256">
        <v>681</v>
      </c>
      <c r="B1868" s="124"/>
      <c r="C1868" s="125" t="s">
        <v>237</v>
      </c>
      <c r="D1868" s="119">
        <v>43194</v>
      </c>
      <c r="E1868" s="120" t="s">
        <v>4491</v>
      </c>
      <c r="F1868" s="120" t="s">
        <v>3</v>
      </c>
      <c r="G1868" s="120">
        <v>1610595</v>
      </c>
      <c r="H1868" s="124"/>
      <c r="I1868" s="128" t="s">
        <v>5087</v>
      </c>
      <c r="J1868" s="124"/>
      <c r="K1868" s="124"/>
      <c r="L1868" s="124"/>
      <c r="M1868" s="124"/>
      <c r="N1868" s="207">
        <v>0</v>
      </c>
      <c r="O1868" s="207">
        <v>8228.99</v>
      </c>
      <c r="P1868" s="124" t="s">
        <v>3729</v>
      </c>
    </row>
    <row r="1869" spans="1:16" ht="63.75">
      <c r="A1869" s="256">
        <v>206</v>
      </c>
      <c r="B1869" s="124"/>
      <c r="C1869" s="125" t="s">
        <v>758</v>
      </c>
      <c r="D1869" s="119">
        <v>43194</v>
      </c>
      <c r="E1869" s="120" t="s">
        <v>4491</v>
      </c>
      <c r="F1869" s="120" t="s">
        <v>3</v>
      </c>
      <c r="G1869" s="120">
        <v>1610595</v>
      </c>
      <c r="H1869" s="124"/>
      <c r="I1869" s="128" t="s">
        <v>5087</v>
      </c>
      <c r="J1869" s="124"/>
      <c r="K1869" s="124"/>
      <c r="L1869" s="124"/>
      <c r="M1869" s="124"/>
      <c r="N1869" s="207">
        <v>0</v>
      </c>
      <c r="O1869" s="207">
        <v>5478.13</v>
      </c>
      <c r="P1869" s="124" t="s">
        <v>3729</v>
      </c>
    </row>
    <row r="1870" spans="1:16" ht="63.75">
      <c r="A1870" s="256">
        <v>212</v>
      </c>
      <c r="B1870" s="124"/>
      <c r="C1870" s="125" t="s">
        <v>761</v>
      </c>
      <c r="D1870" s="119">
        <v>43194</v>
      </c>
      <c r="E1870" s="120" t="s">
        <v>4491</v>
      </c>
      <c r="F1870" s="120" t="s">
        <v>3</v>
      </c>
      <c r="G1870" s="120">
        <v>1610595</v>
      </c>
      <c r="H1870" s="124"/>
      <c r="I1870" s="128" t="s">
        <v>5087</v>
      </c>
      <c r="J1870" s="124"/>
      <c r="K1870" s="124"/>
      <c r="L1870" s="124"/>
      <c r="M1870" s="124"/>
      <c r="N1870" s="207">
        <v>0</v>
      </c>
      <c r="O1870" s="207">
        <v>14133.92</v>
      </c>
      <c r="P1870" s="124" t="s">
        <v>3729</v>
      </c>
    </row>
    <row r="1871" spans="1:16" ht="63.75">
      <c r="A1871" s="256">
        <v>212</v>
      </c>
      <c r="B1871" s="124"/>
      <c r="C1871" s="125" t="s">
        <v>761</v>
      </c>
      <c r="D1871" s="119">
        <v>43194</v>
      </c>
      <c r="E1871" s="120" t="s">
        <v>4491</v>
      </c>
      <c r="F1871" s="120" t="s">
        <v>3</v>
      </c>
      <c r="G1871" s="120">
        <v>1610595</v>
      </c>
      <c r="H1871" s="124"/>
      <c r="I1871" s="128" t="s">
        <v>5087</v>
      </c>
      <c r="J1871" s="124"/>
      <c r="K1871" s="124"/>
      <c r="L1871" s="124"/>
      <c r="M1871" s="124"/>
      <c r="N1871" s="207">
        <v>0</v>
      </c>
      <c r="O1871" s="207">
        <v>15923.5</v>
      </c>
      <c r="P1871" s="124" t="s">
        <v>3729</v>
      </c>
    </row>
    <row r="1872" spans="1:16" ht="63.75">
      <c r="A1872" s="256" t="s">
        <v>619</v>
      </c>
      <c r="B1872" s="124"/>
      <c r="C1872" s="125" t="s">
        <v>713</v>
      </c>
      <c r="D1872" s="119">
        <v>43194</v>
      </c>
      <c r="E1872" s="120" t="s">
        <v>4491</v>
      </c>
      <c r="F1872" s="120" t="s">
        <v>3</v>
      </c>
      <c r="G1872" s="120">
        <v>1610595</v>
      </c>
      <c r="H1872" s="124"/>
      <c r="I1872" s="128" t="s">
        <v>5087</v>
      </c>
      <c r="J1872" s="124"/>
      <c r="K1872" s="124"/>
      <c r="L1872" s="124"/>
      <c r="M1872" s="124"/>
      <c r="N1872" s="207">
        <v>0</v>
      </c>
      <c r="O1872" s="207">
        <v>16441.099999999999</v>
      </c>
      <c r="P1872" s="124" t="s">
        <v>3729</v>
      </c>
    </row>
    <row r="1873" spans="1:16" ht="63.75">
      <c r="A1873" s="256">
        <v>16</v>
      </c>
      <c r="B1873" s="124"/>
      <c r="C1873" s="125" t="s">
        <v>692</v>
      </c>
      <c r="D1873" s="119">
        <v>43194</v>
      </c>
      <c r="E1873" s="120" t="s">
        <v>4491</v>
      </c>
      <c r="F1873" s="120" t="s">
        <v>3</v>
      </c>
      <c r="G1873" s="120">
        <v>1610595</v>
      </c>
      <c r="H1873" s="124"/>
      <c r="I1873" s="128" t="s">
        <v>5087</v>
      </c>
      <c r="J1873" s="124"/>
      <c r="K1873" s="124"/>
      <c r="L1873" s="124"/>
      <c r="M1873" s="124"/>
      <c r="N1873" s="207">
        <v>0</v>
      </c>
      <c r="O1873" s="207">
        <v>26626.949999999997</v>
      </c>
      <c r="P1873" s="124" t="s">
        <v>3729</v>
      </c>
    </row>
    <row r="1874" spans="1:16" ht="63.75">
      <c r="A1874" s="256">
        <v>16</v>
      </c>
      <c r="B1874" s="124"/>
      <c r="C1874" s="125" t="s">
        <v>692</v>
      </c>
      <c r="D1874" s="119">
        <v>43194</v>
      </c>
      <c r="E1874" s="120" t="s">
        <v>4491</v>
      </c>
      <c r="F1874" s="120" t="s">
        <v>3</v>
      </c>
      <c r="G1874" s="120">
        <v>1610595</v>
      </c>
      <c r="H1874" s="124"/>
      <c r="I1874" s="128" t="s">
        <v>5087</v>
      </c>
      <c r="J1874" s="124"/>
      <c r="K1874" s="124"/>
      <c r="L1874" s="124"/>
      <c r="M1874" s="124"/>
      <c r="N1874" s="207">
        <v>0</v>
      </c>
      <c r="O1874" s="207">
        <v>709343.94</v>
      </c>
      <c r="P1874" s="124" t="s">
        <v>3729</v>
      </c>
    </row>
    <row r="1875" spans="1:16" ht="63.75">
      <c r="A1875" s="256">
        <v>20</v>
      </c>
      <c r="B1875" s="124"/>
      <c r="C1875" s="125" t="s">
        <v>693</v>
      </c>
      <c r="D1875" s="119">
        <v>43194</v>
      </c>
      <c r="E1875" s="120" t="s">
        <v>4491</v>
      </c>
      <c r="F1875" s="120" t="s">
        <v>3</v>
      </c>
      <c r="G1875" s="120">
        <v>1610595</v>
      </c>
      <c r="H1875" s="124"/>
      <c r="I1875" s="128" t="s">
        <v>5087</v>
      </c>
      <c r="J1875" s="124"/>
      <c r="K1875" s="124"/>
      <c r="L1875" s="124"/>
      <c r="M1875" s="124"/>
      <c r="N1875" s="207">
        <v>0</v>
      </c>
      <c r="O1875" s="207">
        <v>20791.13</v>
      </c>
      <c r="P1875" s="124" t="s">
        <v>3729</v>
      </c>
    </row>
    <row r="1876" spans="1:16" ht="63.75">
      <c r="A1876" s="256">
        <v>20</v>
      </c>
      <c r="B1876" s="124"/>
      <c r="C1876" s="125" t="s">
        <v>693</v>
      </c>
      <c r="D1876" s="119">
        <v>43194</v>
      </c>
      <c r="E1876" s="120" t="s">
        <v>4491</v>
      </c>
      <c r="F1876" s="120" t="s">
        <v>3</v>
      </c>
      <c r="G1876" s="120">
        <v>1610595</v>
      </c>
      <c r="H1876" s="124"/>
      <c r="I1876" s="128" t="s">
        <v>5087</v>
      </c>
      <c r="J1876" s="124"/>
      <c r="K1876" s="124"/>
      <c r="L1876" s="124"/>
      <c r="M1876" s="124"/>
      <c r="N1876" s="207">
        <v>0</v>
      </c>
      <c r="O1876" s="207">
        <v>28589.74</v>
      </c>
      <c r="P1876" s="124" t="s">
        <v>3729</v>
      </c>
    </row>
    <row r="1877" spans="1:16" ht="63.75">
      <c r="A1877" s="256" t="s">
        <v>619</v>
      </c>
      <c r="B1877" s="124"/>
      <c r="C1877" s="125" t="s">
        <v>713</v>
      </c>
      <c r="D1877" s="119">
        <v>43194</v>
      </c>
      <c r="E1877" s="120" t="s">
        <v>4491</v>
      </c>
      <c r="F1877" s="120" t="s">
        <v>3</v>
      </c>
      <c r="G1877" s="120">
        <v>1610595</v>
      </c>
      <c r="H1877" s="124"/>
      <c r="I1877" s="128" t="s">
        <v>5087</v>
      </c>
      <c r="J1877" s="124"/>
      <c r="K1877" s="124"/>
      <c r="L1877" s="124"/>
      <c r="M1877" s="124"/>
      <c r="N1877" s="207">
        <v>0</v>
      </c>
      <c r="O1877" s="207">
        <v>20096.13</v>
      </c>
      <c r="P1877" s="124" t="s">
        <v>3729</v>
      </c>
    </row>
    <row r="1878" spans="1:16" ht="63.75">
      <c r="A1878" s="256">
        <v>15</v>
      </c>
      <c r="B1878" s="124"/>
      <c r="C1878" s="125" t="s">
        <v>691</v>
      </c>
      <c r="D1878" s="119">
        <v>43194</v>
      </c>
      <c r="E1878" s="120" t="s">
        <v>4491</v>
      </c>
      <c r="F1878" s="120" t="s">
        <v>3</v>
      </c>
      <c r="G1878" s="120">
        <v>1610595</v>
      </c>
      <c r="H1878" s="124"/>
      <c r="I1878" s="128" t="s">
        <v>5087</v>
      </c>
      <c r="J1878" s="124"/>
      <c r="K1878" s="124"/>
      <c r="L1878" s="124"/>
      <c r="M1878" s="124"/>
      <c r="N1878" s="207">
        <v>0</v>
      </c>
      <c r="O1878" s="207">
        <v>22196.41</v>
      </c>
      <c r="P1878" s="124" t="s">
        <v>3729</v>
      </c>
    </row>
    <row r="1879" spans="1:16" ht="63.75">
      <c r="A1879" s="256">
        <v>15</v>
      </c>
      <c r="B1879" s="124"/>
      <c r="C1879" s="125" t="s">
        <v>691</v>
      </c>
      <c r="D1879" s="119">
        <v>43194</v>
      </c>
      <c r="E1879" s="120" t="s">
        <v>4491</v>
      </c>
      <c r="F1879" s="120" t="s">
        <v>3</v>
      </c>
      <c r="G1879" s="120">
        <v>1610595</v>
      </c>
      <c r="H1879" s="124"/>
      <c r="I1879" s="128" t="s">
        <v>5087</v>
      </c>
      <c r="J1879" s="124"/>
      <c r="K1879" s="124"/>
      <c r="L1879" s="124"/>
      <c r="M1879" s="124"/>
      <c r="N1879" s="207">
        <v>0</v>
      </c>
      <c r="O1879" s="207">
        <v>1497.15</v>
      </c>
      <c r="P1879" s="124" t="s">
        <v>3729</v>
      </c>
    </row>
    <row r="1880" spans="1:16" ht="63.75">
      <c r="A1880" s="256">
        <v>30</v>
      </c>
      <c r="B1880" s="124"/>
      <c r="C1880" s="125" t="s">
        <v>695</v>
      </c>
      <c r="D1880" s="119">
        <v>43194</v>
      </c>
      <c r="E1880" s="120" t="s">
        <v>4491</v>
      </c>
      <c r="F1880" s="120" t="s">
        <v>3</v>
      </c>
      <c r="G1880" s="120">
        <v>1610595</v>
      </c>
      <c r="H1880" s="124"/>
      <c r="I1880" s="128" t="s">
        <v>5087</v>
      </c>
      <c r="J1880" s="124"/>
      <c r="K1880" s="124"/>
      <c r="L1880" s="124"/>
      <c r="M1880" s="124"/>
      <c r="N1880" s="207">
        <v>0</v>
      </c>
      <c r="O1880" s="207">
        <v>27135.9</v>
      </c>
      <c r="P1880" s="124" t="s">
        <v>3729</v>
      </c>
    </row>
    <row r="1881" spans="1:16" ht="63.75">
      <c r="A1881" s="256">
        <v>25</v>
      </c>
      <c r="B1881" s="124"/>
      <c r="C1881" s="125" t="s">
        <v>694</v>
      </c>
      <c r="D1881" s="119">
        <v>43194</v>
      </c>
      <c r="E1881" s="120" t="s">
        <v>4491</v>
      </c>
      <c r="F1881" s="120" t="s">
        <v>3</v>
      </c>
      <c r="G1881" s="120">
        <v>1610595</v>
      </c>
      <c r="H1881" s="124"/>
      <c r="I1881" s="128" t="s">
        <v>5087</v>
      </c>
      <c r="J1881" s="124"/>
      <c r="K1881" s="124"/>
      <c r="L1881" s="124"/>
      <c r="M1881" s="124"/>
      <c r="N1881" s="207">
        <v>0</v>
      </c>
      <c r="O1881" s="207">
        <v>22086.17</v>
      </c>
      <c r="P1881" s="124" t="s">
        <v>3729</v>
      </c>
    </row>
    <row r="1882" spans="1:16" ht="63.75">
      <c r="A1882" s="256">
        <v>25</v>
      </c>
      <c r="B1882" s="124"/>
      <c r="C1882" s="125" t="s">
        <v>694</v>
      </c>
      <c r="D1882" s="119">
        <v>43194</v>
      </c>
      <c r="E1882" s="120" t="s">
        <v>4491</v>
      </c>
      <c r="F1882" s="120" t="s">
        <v>3</v>
      </c>
      <c r="G1882" s="120">
        <v>1610595</v>
      </c>
      <c r="H1882" s="124"/>
      <c r="I1882" s="128" t="s">
        <v>5087</v>
      </c>
      <c r="J1882" s="124"/>
      <c r="K1882" s="124"/>
      <c r="L1882" s="124"/>
      <c r="M1882" s="124"/>
      <c r="N1882" s="207">
        <v>0</v>
      </c>
      <c r="O1882" s="207">
        <v>22643.53</v>
      </c>
      <c r="P1882" s="124" t="s">
        <v>3729</v>
      </c>
    </row>
    <row r="1883" spans="1:16" ht="63.75">
      <c r="A1883" s="256">
        <v>70</v>
      </c>
      <c r="B1883" s="124"/>
      <c r="C1883" s="125" t="s">
        <v>705</v>
      </c>
      <c r="D1883" s="119">
        <v>43194</v>
      </c>
      <c r="E1883" s="120" t="s">
        <v>4491</v>
      </c>
      <c r="F1883" s="120" t="s">
        <v>3</v>
      </c>
      <c r="G1883" s="120">
        <v>1610595</v>
      </c>
      <c r="H1883" s="124"/>
      <c r="I1883" s="128" t="s">
        <v>5087</v>
      </c>
      <c r="J1883" s="124"/>
      <c r="K1883" s="124"/>
      <c r="L1883" s="124"/>
      <c r="M1883" s="124"/>
      <c r="N1883" s="207">
        <v>0</v>
      </c>
      <c r="O1883" s="207">
        <v>6568</v>
      </c>
      <c r="P1883" s="124" t="s">
        <v>3729</v>
      </c>
    </row>
    <row r="1884" spans="1:16" ht="63.75">
      <c r="A1884" s="256">
        <v>15</v>
      </c>
      <c r="B1884" s="124"/>
      <c r="C1884" s="125" t="s">
        <v>691</v>
      </c>
      <c r="D1884" s="119">
        <v>43194</v>
      </c>
      <c r="E1884" s="120" t="s">
        <v>4491</v>
      </c>
      <c r="F1884" s="120" t="s">
        <v>3</v>
      </c>
      <c r="G1884" s="120">
        <v>1610595</v>
      </c>
      <c r="H1884" s="124"/>
      <c r="I1884" s="128" t="s">
        <v>5087</v>
      </c>
      <c r="J1884" s="124"/>
      <c r="K1884" s="124"/>
      <c r="L1884" s="124"/>
      <c r="M1884" s="124"/>
      <c r="N1884" s="207">
        <v>0</v>
      </c>
      <c r="O1884" s="207">
        <v>288285.5</v>
      </c>
      <c r="P1884" s="124" t="s">
        <v>3729</v>
      </c>
    </row>
    <row r="1885" spans="1:16" ht="63.75">
      <c r="A1885" s="256" t="s">
        <v>619</v>
      </c>
      <c r="B1885" s="124"/>
      <c r="C1885" s="125" t="s">
        <v>713</v>
      </c>
      <c r="D1885" s="119">
        <v>43194</v>
      </c>
      <c r="E1885" s="120" t="s">
        <v>4491</v>
      </c>
      <c r="F1885" s="120" t="s">
        <v>3</v>
      </c>
      <c r="G1885" s="120">
        <v>1610595</v>
      </c>
      <c r="H1885" s="124"/>
      <c r="I1885" s="128" t="s">
        <v>5087</v>
      </c>
      <c r="J1885" s="124"/>
      <c r="K1885" s="124"/>
      <c r="L1885" s="124"/>
      <c r="M1885" s="124"/>
      <c r="N1885" s="207">
        <v>0</v>
      </c>
      <c r="O1885" s="207">
        <v>5105.99</v>
      </c>
      <c r="P1885" s="124" t="s">
        <v>3729</v>
      </c>
    </row>
    <row r="1886" spans="1:16" ht="63.75">
      <c r="A1886" s="256" t="s">
        <v>619</v>
      </c>
      <c r="B1886" s="124"/>
      <c r="C1886" s="125" t="s">
        <v>713</v>
      </c>
      <c r="D1886" s="119">
        <v>43194</v>
      </c>
      <c r="E1886" s="120" t="s">
        <v>4491</v>
      </c>
      <c r="F1886" s="120" t="s">
        <v>3</v>
      </c>
      <c r="G1886" s="120">
        <v>1610595</v>
      </c>
      <c r="H1886" s="124"/>
      <c r="I1886" s="128" t="s">
        <v>5087</v>
      </c>
      <c r="J1886" s="124"/>
      <c r="K1886" s="124"/>
      <c r="L1886" s="124"/>
      <c r="M1886" s="124"/>
      <c r="N1886" s="207">
        <v>0</v>
      </c>
      <c r="O1886" s="207">
        <v>328195.54000000004</v>
      </c>
      <c r="P1886" s="124" t="s">
        <v>3729</v>
      </c>
    </row>
    <row r="1887" spans="1:16" ht="63.75">
      <c r="A1887" s="256">
        <v>35</v>
      </c>
      <c r="B1887" s="124"/>
      <c r="C1887" s="125" t="s">
        <v>696</v>
      </c>
      <c r="D1887" s="119">
        <v>43194</v>
      </c>
      <c r="E1887" s="120" t="s">
        <v>4491</v>
      </c>
      <c r="F1887" s="120" t="s">
        <v>3</v>
      </c>
      <c r="G1887" s="120">
        <v>1610595</v>
      </c>
      <c r="H1887" s="124"/>
      <c r="I1887" s="128" t="s">
        <v>5087</v>
      </c>
      <c r="J1887" s="124"/>
      <c r="K1887" s="124"/>
      <c r="L1887" s="124"/>
      <c r="M1887" s="124"/>
      <c r="N1887" s="207">
        <v>0</v>
      </c>
      <c r="O1887" s="207">
        <v>177.45</v>
      </c>
      <c r="P1887" s="124" t="s">
        <v>3729</v>
      </c>
    </row>
    <row r="1888" spans="1:16" ht="63.75">
      <c r="A1888" s="256">
        <v>670</v>
      </c>
      <c r="B1888" s="124"/>
      <c r="C1888" s="125" t="s">
        <v>235</v>
      </c>
      <c r="D1888" s="119">
        <v>43194</v>
      </c>
      <c r="E1888" s="120" t="s">
        <v>4491</v>
      </c>
      <c r="F1888" s="120" t="s">
        <v>3</v>
      </c>
      <c r="G1888" s="120">
        <v>1610595</v>
      </c>
      <c r="H1888" s="124"/>
      <c r="I1888" s="128" t="s">
        <v>5087</v>
      </c>
      <c r="J1888" s="124"/>
      <c r="K1888" s="124"/>
      <c r="L1888" s="124"/>
      <c r="M1888" s="124"/>
      <c r="N1888" s="207">
        <v>0</v>
      </c>
      <c r="O1888" s="207">
        <v>19150.61</v>
      </c>
      <c r="P1888" s="124" t="s">
        <v>3729</v>
      </c>
    </row>
    <row r="1889" spans="1:16" ht="63.75">
      <c r="A1889" s="256">
        <v>597</v>
      </c>
      <c r="B1889" s="124"/>
      <c r="C1889" s="125" t="s">
        <v>3387</v>
      </c>
      <c r="D1889" s="119">
        <v>43194</v>
      </c>
      <c r="E1889" s="120" t="s">
        <v>4492</v>
      </c>
      <c r="F1889" s="120" t="s">
        <v>3</v>
      </c>
      <c r="G1889" s="120">
        <v>1610689</v>
      </c>
      <c r="H1889" s="124"/>
      <c r="I1889" s="128" t="s">
        <v>5088</v>
      </c>
      <c r="J1889" s="124"/>
      <c r="K1889" s="124"/>
      <c r="L1889" s="124"/>
      <c r="M1889" s="124"/>
      <c r="N1889" s="207">
        <v>0</v>
      </c>
      <c r="O1889" s="207">
        <v>2952049</v>
      </c>
      <c r="P1889" s="124" t="s">
        <v>1312</v>
      </c>
    </row>
    <row r="1890" spans="1:16" ht="63.75">
      <c r="A1890" s="256">
        <v>15</v>
      </c>
      <c r="B1890" s="124"/>
      <c r="C1890" s="125" t="s">
        <v>691</v>
      </c>
      <c r="D1890" s="119">
        <v>43194</v>
      </c>
      <c r="E1890" s="120" t="s">
        <v>4493</v>
      </c>
      <c r="F1890" s="120" t="s">
        <v>3</v>
      </c>
      <c r="G1890" s="120">
        <v>1610598</v>
      </c>
      <c r="H1890" s="124"/>
      <c r="I1890" s="128" t="s">
        <v>5089</v>
      </c>
      <c r="J1890" s="124"/>
      <c r="K1890" s="124"/>
      <c r="L1890" s="124"/>
      <c r="M1890" s="124"/>
      <c r="N1890" s="207">
        <v>0</v>
      </c>
      <c r="O1890" s="207">
        <v>18072.419999999998</v>
      </c>
      <c r="P1890" s="124" t="s">
        <v>3729</v>
      </c>
    </row>
    <row r="1891" spans="1:16" ht="63.75">
      <c r="A1891" s="256">
        <v>580</v>
      </c>
      <c r="B1891" s="124"/>
      <c r="C1891" s="125" t="s">
        <v>217</v>
      </c>
      <c r="D1891" s="119">
        <v>43194</v>
      </c>
      <c r="E1891" s="120" t="s">
        <v>4493</v>
      </c>
      <c r="F1891" s="120" t="s">
        <v>3</v>
      </c>
      <c r="G1891" s="120">
        <v>1610598</v>
      </c>
      <c r="H1891" s="124"/>
      <c r="I1891" s="128" t="s">
        <v>5089</v>
      </c>
      <c r="J1891" s="124"/>
      <c r="K1891" s="124"/>
      <c r="L1891" s="124"/>
      <c r="M1891" s="124"/>
      <c r="N1891" s="207">
        <v>0</v>
      </c>
      <c r="O1891" s="207">
        <v>200.97</v>
      </c>
      <c r="P1891" s="124" t="s">
        <v>3729</v>
      </c>
    </row>
    <row r="1892" spans="1:16" ht="63.75">
      <c r="A1892" s="256">
        <v>580</v>
      </c>
      <c r="B1892" s="124"/>
      <c r="C1892" s="125" t="s">
        <v>217</v>
      </c>
      <c r="D1892" s="119">
        <v>43194</v>
      </c>
      <c r="E1892" s="120" t="s">
        <v>4493</v>
      </c>
      <c r="F1892" s="120" t="s">
        <v>3</v>
      </c>
      <c r="G1892" s="120">
        <v>1610598</v>
      </c>
      <c r="H1892" s="124"/>
      <c r="I1892" s="128" t="s">
        <v>5089</v>
      </c>
      <c r="J1892" s="124"/>
      <c r="K1892" s="124"/>
      <c r="L1892" s="124"/>
      <c r="M1892" s="124"/>
      <c r="N1892" s="207">
        <v>0</v>
      </c>
      <c r="O1892" s="207">
        <v>1673.91</v>
      </c>
      <c r="P1892" s="124" t="s">
        <v>3729</v>
      </c>
    </row>
    <row r="1893" spans="1:16" ht="63.75">
      <c r="A1893" s="256">
        <v>312</v>
      </c>
      <c r="B1893" s="124"/>
      <c r="C1893" s="125" t="s">
        <v>809</v>
      </c>
      <c r="D1893" s="119">
        <v>43194</v>
      </c>
      <c r="E1893" s="120" t="s">
        <v>4493</v>
      </c>
      <c r="F1893" s="120" t="s">
        <v>3</v>
      </c>
      <c r="G1893" s="120">
        <v>1610598</v>
      </c>
      <c r="H1893" s="124"/>
      <c r="I1893" s="128" t="s">
        <v>5089</v>
      </c>
      <c r="J1893" s="124"/>
      <c r="K1893" s="124"/>
      <c r="L1893" s="124"/>
      <c r="M1893" s="124"/>
      <c r="N1893" s="207">
        <v>0</v>
      </c>
      <c r="O1893" s="207">
        <v>15250.19</v>
      </c>
      <c r="P1893" s="124" t="s">
        <v>3729</v>
      </c>
    </row>
    <row r="1894" spans="1:16" ht="63.75">
      <c r="A1894" s="256">
        <v>312</v>
      </c>
      <c r="B1894" s="124"/>
      <c r="C1894" s="125" t="s">
        <v>809</v>
      </c>
      <c r="D1894" s="119">
        <v>43194</v>
      </c>
      <c r="E1894" s="120" t="s">
        <v>4493</v>
      </c>
      <c r="F1894" s="120" t="s">
        <v>3</v>
      </c>
      <c r="G1894" s="120">
        <v>1610598</v>
      </c>
      <c r="H1894" s="124"/>
      <c r="I1894" s="128" t="s">
        <v>5089</v>
      </c>
      <c r="J1894" s="124"/>
      <c r="K1894" s="124"/>
      <c r="L1894" s="124"/>
      <c r="M1894" s="124"/>
      <c r="N1894" s="207">
        <v>0</v>
      </c>
      <c r="O1894" s="207">
        <v>11826.9</v>
      </c>
      <c r="P1894" s="124" t="s">
        <v>3729</v>
      </c>
    </row>
    <row r="1895" spans="1:16" ht="63.75">
      <c r="A1895" s="256">
        <v>312</v>
      </c>
      <c r="B1895" s="124"/>
      <c r="C1895" s="125" t="s">
        <v>809</v>
      </c>
      <c r="D1895" s="119">
        <v>43194</v>
      </c>
      <c r="E1895" s="120" t="s">
        <v>4493</v>
      </c>
      <c r="F1895" s="120" t="s">
        <v>3</v>
      </c>
      <c r="G1895" s="120">
        <v>1610598</v>
      </c>
      <c r="H1895" s="124"/>
      <c r="I1895" s="128" t="s">
        <v>5089</v>
      </c>
      <c r="J1895" s="124"/>
      <c r="K1895" s="124"/>
      <c r="L1895" s="124"/>
      <c r="M1895" s="124"/>
      <c r="N1895" s="207">
        <v>0</v>
      </c>
      <c r="O1895" s="207">
        <v>13483.11</v>
      </c>
      <c r="P1895" s="124" t="s">
        <v>3729</v>
      </c>
    </row>
    <row r="1896" spans="1:16" ht="63.75">
      <c r="A1896" s="256">
        <v>212</v>
      </c>
      <c r="B1896" s="124"/>
      <c r="C1896" s="125" t="s">
        <v>761</v>
      </c>
      <c r="D1896" s="119">
        <v>43194</v>
      </c>
      <c r="E1896" s="120" t="s">
        <v>4493</v>
      </c>
      <c r="F1896" s="120" t="s">
        <v>3</v>
      </c>
      <c r="G1896" s="120">
        <v>1610598</v>
      </c>
      <c r="H1896" s="124"/>
      <c r="I1896" s="128" t="s">
        <v>5089</v>
      </c>
      <c r="J1896" s="124"/>
      <c r="K1896" s="124"/>
      <c r="L1896" s="124"/>
      <c r="M1896" s="124"/>
      <c r="N1896" s="207">
        <v>0</v>
      </c>
      <c r="O1896" s="207">
        <v>2884.55</v>
      </c>
      <c r="P1896" s="124" t="s">
        <v>3729</v>
      </c>
    </row>
    <row r="1897" spans="1:16" ht="63.75">
      <c r="A1897" s="256">
        <v>580</v>
      </c>
      <c r="B1897" s="124"/>
      <c r="C1897" s="125" t="s">
        <v>217</v>
      </c>
      <c r="D1897" s="119">
        <v>43194</v>
      </c>
      <c r="E1897" s="120" t="s">
        <v>4493</v>
      </c>
      <c r="F1897" s="120" t="s">
        <v>3</v>
      </c>
      <c r="G1897" s="120">
        <v>1610598</v>
      </c>
      <c r="H1897" s="124"/>
      <c r="I1897" s="128" t="s">
        <v>5089</v>
      </c>
      <c r="J1897" s="124"/>
      <c r="K1897" s="124"/>
      <c r="L1897" s="124"/>
      <c r="M1897" s="124"/>
      <c r="N1897" s="207">
        <v>0</v>
      </c>
      <c r="O1897" s="207">
        <v>233.9</v>
      </c>
      <c r="P1897" s="124" t="s">
        <v>3729</v>
      </c>
    </row>
    <row r="1898" spans="1:16" ht="63.75">
      <c r="A1898" s="256">
        <v>86</v>
      </c>
      <c r="B1898" s="124"/>
      <c r="C1898" s="125" t="s">
        <v>710</v>
      </c>
      <c r="D1898" s="119">
        <v>43194</v>
      </c>
      <c r="E1898" s="120" t="s">
        <v>4493</v>
      </c>
      <c r="F1898" s="120" t="s">
        <v>3</v>
      </c>
      <c r="G1898" s="120">
        <v>1610598</v>
      </c>
      <c r="H1898" s="124"/>
      <c r="I1898" s="128" t="s">
        <v>5089</v>
      </c>
      <c r="J1898" s="124"/>
      <c r="K1898" s="124"/>
      <c r="L1898" s="124"/>
      <c r="M1898" s="124"/>
      <c r="N1898" s="207">
        <v>0</v>
      </c>
      <c r="O1898" s="207">
        <v>773.2</v>
      </c>
      <c r="P1898" s="124" t="s">
        <v>3729</v>
      </c>
    </row>
    <row r="1899" spans="1:16" ht="63.75">
      <c r="A1899" s="256">
        <v>47</v>
      </c>
      <c r="B1899" s="124"/>
      <c r="C1899" s="125" t="s">
        <v>699</v>
      </c>
      <c r="D1899" s="119">
        <v>43194</v>
      </c>
      <c r="E1899" s="120" t="s">
        <v>4493</v>
      </c>
      <c r="F1899" s="120" t="s">
        <v>3</v>
      </c>
      <c r="G1899" s="120">
        <v>1610598</v>
      </c>
      <c r="H1899" s="124"/>
      <c r="I1899" s="128" t="s">
        <v>5089</v>
      </c>
      <c r="J1899" s="124"/>
      <c r="K1899" s="124"/>
      <c r="L1899" s="124"/>
      <c r="M1899" s="124"/>
      <c r="N1899" s="207">
        <v>0</v>
      </c>
      <c r="O1899" s="207">
        <v>9015.6</v>
      </c>
      <c r="P1899" s="124" t="s">
        <v>3729</v>
      </c>
    </row>
    <row r="1900" spans="1:16" ht="63.75">
      <c r="A1900" s="256">
        <v>512</v>
      </c>
      <c r="B1900" s="124"/>
      <c r="C1900" s="125" t="s">
        <v>840</v>
      </c>
      <c r="D1900" s="119">
        <v>43194</v>
      </c>
      <c r="E1900" s="120" t="s">
        <v>4494</v>
      </c>
      <c r="F1900" s="120" t="s">
        <v>3</v>
      </c>
      <c r="G1900" s="120">
        <v>1610599</v>
      </c>
      <c r="H1900" s="124"/>
      <c r="I1900" s="128" t="s">
        <v>5090</v>
      </c>
      <c r="J1900" s="124"/>
      <c r="K1900" s="124"/>
      <c r="L1900" s="124"/>
      <c r="M1900" s="124"/>
      <c r="N1900" s="207">
        <v>0</v>
      </c>
      <c r="O1900" s="207">
        <v>3738.9</v>
      </c>
      <c r="P1900" s="124" t="s">
        <v>3729</v>
      </c>
    </row>
    <row r="1901" spans="1:16" ht="63.75">
      <c r="A1901" s="256">
        <v>681</v>
      </c>
      <c r="B1901" s="124"/>
      <c r="C1901" s="125" t="s">
        <v>237</v>
      </c>
      <c r="D1901" s="119">
        <v>43194</v>
      </c>
      <c r="E1901" s="120" t="s">
        <v>4494</v>
      </c>
      <c r="F1901" s="120" t="s">
        <v>3</v>
      </c>
      <c r="G1901" s="120">
        <v>1610599</v>
      </c>
      <c r="H1901" s="124"/>
      <c r="I1901" s="128" t="s">
        <v>5090</v>
      </c>
      <c r="J1901" s="124"/>
      <c r="K1901" s="124"/>
      <c r="L1901" s="124"/>
      <c r="M1901" s="124"/>
      <c r="N1901" s="207">
        <v>0</v>
      </c>
      <c r="O1901" s="207">
        <v>53535.47</v>
      </c>
      <c r="P1901" s="124" t="s">
        <v>3729</v>
      </c>
    </row>
    <row r="1902" spans="1:16" ht="63.75">
      <c r="A1902" s="256">
        <v>20</v>
      </c>
      <c r="B1902" s="124"/>
      <c r="C1902" s="125" t="s">
        <v>693</v>
      </c>
      <c r="D1902" s="119">
        <v>43194</v>
      </c>
      <c r="E1902" s="120" t="s">
        <v>4494</v>
      </c>
      <c r="F1902" s="120" t="s">
        <v>3</v>
      </c>
      <c r="G1902" s="120">
        <v>1610599</v>
      </c>
      <c r="H1902" s="124"/>
      <c r="I1902" s="128" t="s">
        <v>5090</v>
      </c>
      <c r="J1902" s="124"/>
      <c r="K1902" s="124"/>
      <c r="L1902" s="124"/>
      <c r="M1902" s="124"/>
      <c r="N1902" s="207">
        <v>0</v>
      </c>
      <c r="O1902" s="207">
        <v>7558.84</v>
      </c>
      <c r="P1902" s="124" t="s">
        <v>3729</v>
      </c>
    </row>
    <row r="1903" spans="1:16" ht="63.75">
      <c r="A1903" s="256">
        <v>15</v>
      </c>
      <c r="B1903" s="124"/>
      <c r="C1903" s="125" t="s">
        <v>691</v>
      </c>
      <c r="D1903" s="119">
        <v>43194</v>
      </c>
      <c r="E1903" s="120" t="s">
        <v>4494</v>
      </c>
      <c r="F1903" s="120" t="s">
        <v>3</v>
      </c>
      <c r="G1903" s="120">
        <v>1610599</v>
      </c>
      <c r="H1903" s="124"/>
      <c r="I1903" s="128" t="s">
        <v>5090</v>
      </c>
      <c r="J1903" s="124"/>
      <c r="K1903" s="124"/>
      <c r="L1903" s="124"/>
      <c r="M1903" s="124"/>
      <c r="N1903" s="207">
        <v>0</v>
      </c>
      <c r="O1903" s="207">
        <v>26488</v>
      </c>
      <c r="P1903" s="124" t="s">
        <v>3729</v>
      </c>
    </row>
    <row r="1904" spans="1:16" ht="63.75">
      <c r="A1904" s="256">
        <v>86</v>
      </c>
      <c r="B1904" s="124"/>
      <c r="C1904" s="125" t="s">
        <v>710</v>
      </c>
      <c r="D1904" s="119">
        <v>43194</v>
      </c>
      <c r="E1904" s="120" t="s">
        <v>4494</v>
      </c>
      <c r="F1904" s="120" t="s">
        <v>3</v>
      </c>
      <c r="G1904" s="120">
        <v>1610599</v>
      </c>
      <c r="H1904" s="124"/>
      <c r="I1904" s="128" t="s">
        <v>5090</v>
      </c>
      <c r="J1904" s="124"/>
      <c r="K1904" s="124"/>
      <c r="L1904" s="124"/>
      <c r="M1904" s="124"/>
      <c r="N1904" s="207">
        <v>0</v>
      </c>
      <c r="O1904" s="207">
        <v>3612.6</v>
      </c>
      <c r="P1904" s="124" t="s">
        <v>3729</v>
      </c>
    </row>
    <row r="1905" spans="1:16" ht="63.75">
      <c r="A1905" s="256">
        <v>670</v>
      </c>
      <c r="B1905" s="124"/>
      <c r="C1905" s="125" t="s">
        <v>235</v>
      </c>
      <c r="D1905" s="119">
        <v>43194</v>
      </c>
      <c r="E1905" s="120" t="s">
        <v>4494</v>
      </c>
      <c r="F1905" s="120" t="s">
        <v>3</v>
      </c>
      <c r="G1905" s="120">
        <v>1610599</v>
      </c>
      <c r="H1905" s="124"/>
      <c r="I1905" s="128" t="s">
        <v>5090</v>
      </c>
      <c r="J1905" s="124"/>
      <c r="K1905" s="124"/>
      <c r="L1905" s="124"/>
      <c r="M1905" s="124"/>
      <c r="N1905" s="207">
        <v>0</v>
      </c>
      <c r="O1905" s="207">
        <v>28534.01</v>
      </c>
      <c r="P1905" s="124" t="s">
        <v>3729</v>
      </c>
    </row>
    <row r="1906" spans="1:16" ht="63.75">
      <c r="A1906" s="256">
        <v>512</v>
      </c>
      <c r="B1906" s="124"/>
      <c r="C1906" s="125" t="s">
        <v>840</v>
      </c>
      <c r="D1906" s="119">
        <v>43194</v>
      </c>
      <c r="E1906" s="120" t="s">
        <v>4494</v>
      </c>
      <c r="F1906" s="120" t="s">
        <v>3</v>
      </c>
      <c r="G1906" s="120">
        <v>1610599</v>
      </c>
      <c r="H1906" s="124"/>
      <c r="I1906" s="128" t="s">
        <v>5090</v>
      </c>
      <c r="J1906" s="124"/>
      <c r="K1906" s="124"/>
      <c r="L1906" s="124"/>
      <c r="M1906" s="124"/>
      <c r="N1906" s="207">
        <v>0</v>
      </c>
      <c r="O1906" s="207">
        <v>153.41</v>
      </c>
      <c r="P1906" s="124" t="s">
        <v>3729</v>
      </c>
    </row>
    <row r="1907" spans="1:16" ht="63.75">
      <c r="A1907" s="256">
        <v>681</v>
      </c>
      <c r="B1907" s="124"/>
      <c r="C1907" s="125" t="s">
        <v>237</v>
      </c>
      <c r="D1907" s="119">
        <v>43194</v>
      </c>
      <c r="E1907" s="120" t="s">
        <v>4494</v>
      </c>
      <c r="F1907" s="120" t="s">
        <v>3</v>
      </c>
      <c r="G1907" s="120">
        <v>1610599</v>
      </c>
      <c r="H1907" s="124"/>
      <c r="I1907" s="128" t="s">
        <v>5090</v>
      </c>
      <c r="J1907" s="124"/>
      <c r="K1907" s="124"/>
      <c r="L1907" s="124"/>
      <c r="M1907" s="124"/>
      <c r="N1907" s="207">
        <v>0</v>
      </c>
      <c r="O1907" s="207">
        <v>1375.8</v>
      </c>
      <c r="P1907" s="124" t="s">
        <v>3729</v>
      </c>
    </row>
    <row r="1908" spans="1:16" ht="63.75">
      <c r="A1908" s="256">
        <v>681</v>
      </c>
      <c r="B1908" s="124"/>
      <c r="C1908" s="125" t="s">
        <v>237</v>
      </c>
      <c r="D1908" s="119">
        <v>43194</v>
      </c>
      <c r="E1908" s="120" t="s">
        <v>4494</v>
      </c>
      <c r="F1908" s="120" t="s">
        <v>3</v>
      </c>
      <c r="G1908" s="120">
        <v>1610599</v>
      </c>
      <c r="H1908" s="124"/>
      <c r="I1908" s="128" t="s">
        <v>5090</v>
      </c>
      <c r="J1908" s="124"/>
      <c r="K1908" s="124"/>
      <c r="L1908" s="124"/>
      <c r="M1908" s="124"/>
      <c r="N1908" s="207">
        <v>0</v>
      </c>
      <c r="O1908" s="207">
        <v>3648.6</v>
      </c>
      <c r="P1908" s="124" t="s">
        <v>3729</v>
      </c>
    </row>
    <row r="1909" spans="1:16" ht="63.75">
      <c r="A1909" s="256">
        <v>15</v>
      </c>
      <c r="B1909" s="124"/>
      <c r="C1909" s="125" t="s">
        <v>691</v>
      </c>
      <c r="D1909" s="119">
        <v>43194</v>
      </c>
      <c r="E1909" s="120" t="s">
        <v>4494</v>
      </c>
      <c r="F1909" s="120" t="s">
        <v>3</v>
      </c>
      <c r="G1909" s="120">
        <v>1610599</v>
      </c>
      <c r="H1909" s="124"/>
      <c r="I1909" s="128" t="s">
        <v>5090</v>
      </c>
      <c r="J1909" s="124"/>
      <c r="K1909" s="124"/>
      <c r="L1909" s="124"/>
      <c r="M1909" s="124"/>
      <c r="N1909" s="207">
        <v>0</v>
      </c>
      <c r="O1909" s="207">
        <v>21925.82</v>
      </c>
      <c r="P1909" s="124" t="s">
        <v>3729</v>
      </c>
    </row>
    <row r="1910" spans="1:16" ht="63.75">
      <c r="A1910" s="256">
        <v>212</v>
      </c>
      <c r="B1910" s="124"/>
      <c r="C1910" s="125" t="s">
        <v>761</v>
      </c>
      <c r="D1910" s="119">
        <v>43194</v>
      </c>
      <c r="E1910" s="120" t="s">
        <v>4494</v>
      </c>
      <c r="F1910" s="120" t="s">
        <v>3</v>
      </c>
      <c r="G1910" s="120">
        <v>1610599</v>
      </c>
      <c r="H1910" s="124"/>
      <c r="I1910" s="128" t="s">
        <v>5090</v>
      </c>
      <c r="J1910" s="124"/>
      <c r="K1910" s="124"/>
      <c r="L1910" s="124"/>
      <c r="M1910" s="124"/>
      <c r="N1910" s="207">
        <v>0</v>
      </c>
      <c r="O1910" s="207">
        <v>616.51</v>
      </c>
      <c r="P1910" s="124" t="s">
        <v>3729</v>
      </c>
    </row>
    <row r="1911" spans="1:16" ht="63.75">
      <c r="A1911" s="256" t="s">
        <v>619</v>
      </c>
      <c r="B1911" s="124"/>
      <c r="C1911" s="125" t="s">
        <v>713</v>
      </c>
      <c r="D1911" s="119">
        <v>43194</v>
      </c>
      <c r="E1911" s="120" t="s">
        <v>4494</v>
      </c>
      <c r="F1911" s="120" t="s">
        <v>3</v>
      </c>
      <c r="G1911" s="120">
        <v>1610599</v>
      </c>
      <c r="H1911" s="124"/>
      <c r="I1911" s="128" t="s">
        <v>5090</v>
      </c>
      <c r="J1911" s="124"/>
      <c r="K1911" s="124"/>
      <c r="L1911" s="124"/>
      <c r="M1911" s="124"/>
      <c r="N1911" s="207">
        <v>0</v>
      </c>
      <c r="O1911" s="207">
        <v>380.65</v>
      </c>
      <c r="P1911" s="124" t="s">
        <v>3729</v>
      </c>
    </row>
    <row r="1912" spans="1:16" ht="63.75">
      <c r="A1912" s="256" t="s">
        <v>619</v>
      </c>
      <c r="B1912" s="124"/>
      <c r="C1912" s="125" t="s">
        <v>713</v>
      </c>
      <c r="D1912" s="119">
        <v>43194</v>
      </c>
      <c r="E1912" s="120" t="s">
        <v>4494</v>
      </c>
      <c r="F1912" s="120" t="s">
        <v>3</v>
      </c>
      <c r="G1912" s="120">
        <v>1610599</v>
      </c>
      <c r="H1912" s="124"/>
      <c r="I1912" s="128" t="s">
        <v>5090</v>
      </c>
      <c r="J1912" s="124"/>
      <c r="K1912" s="124"/>
      <c r="L1912" s="124"/>
      <c r="M1912" s="124"/>
      <c r="N1912" s="207">
        <v>0</v>
      </c>
      <c r="O1912" s="207">
        <v>11763.9</v>
      </c>
      <c r="P1912" s="124" t="s">
        <v>3729</v>
      </c>
    </row>
    <row r="1913" spans="1:16" ht="63.75">
      <c r="A1913" s="256">
        <v>15</v>
      </c>
      <c r="B1913" s="124"/>
      <c r="C1913" s="125" t="s">
        <v>691</v>
      </c>
      <c r="D1913" s="119">
        <v>43194</v>
      </c>
      <c r="E1913" s="120" t="s">
        <v>4494</v>
      </c>
      <c r="F1913" s="120" t="s">
        <v>3</v>
      </c>
      <c r="G1913" s="120">
        <v>1610599</v>
      </c>
      <c r="H1913" s="124"/>
      <c r="I1913" s="128" t="s">
        <v>5090</v>
      </c>
      <c r="J1913" s="124"/>
      <c r="K1913" s="124"/>
      <c r="L1913" s="124"/>
      <c r="M1913" s="124"/>
      <c r="N1913" s="207">
        <v>0</v>
      </c>
      <c r="O1913" s="207">
        <v>1295.8</v>
      </c>
      <c r="P1913" s="124" t="s">
        <v>3729</v>
      </c>
    </row>
    <row r="1914" spans="1:16" ht="63.75">
      <c r="A1914" s="256">
        <v>15</v>
      </c>
      <c r="B1914" s="124"/>
      <c r="C1914" s="125" t="s">
        <v>691</v>
      </c>
      <c r="D1914" s="119">
        <v>43194</v>
      </c>
      <c r="E1914" s="120" t="s">
        <v>4494</v>
      </c>
      <c r="F1914" s="120" t="s">
        <v>3</v>
      </c>
      <c r="G1914" s="120">
        <v>1610599</v>
      </c>
      <c r="H1914" s="124"/>
      <c r="I1914" s="128" t="s">
        <v>5090</v>
      </c>
      <c r="J1914" s="124"/>
      <c r="K1914" s="124"/>
      <c r="L1914" s="124"/>
      <c r="M1914" s="124"/>
      <c r="N1914" s="207">
        <v>0</v>
      </c>
      <c r="O1914" s="207">
        <v>13891.63</v>
      </c>
      <c r="P1914" s="124" t="s">
        <v>3729</v>
      </c>
    </row>
    <row r="1915" spans="1:16" ht="63.75">
      <c r="A1915" s="256">
        <v>15</v>
      </c>
      <c r="B1915" s="124"/>
      <c r="C1915" s="125" t="s">
        <v>691</v>
      </c>
      <c r="D1915" s="119">
        <v>43194</v>
      </c>
      <c r="E1915" s="120" t="s">
        <v>4494</v>
      </c>
      <c r="F1915" s="120" t="s">
        <v>3</v>
      </c>
      <c r="G1915" s="120">
        <v>1610599</v>
      </c>
      <c r="H1915" s="124"/>
      <c r="I1915" s="128" t="s">
        <v>5090</v>
      </c>
      <c r="J1915" s="124"/>
      <c r="K1915" s="124"/>
      <c r="L1915" s="124"/>
      <c r="M1915" s="124"/>
      <c r="N1915" s="207">
        <v>0</v>
      </c>
      <c r="O1915" s="207">
        <v>12047.58</v>
      </c>
      <c r="P1915" s="124" t="s">
        <v>3729</v>
      </c>
    </row>
    <row r="1916" spans="1:16" ht="63.75">
      <c r="A1916" s="256">
        <v>15</v>
      </c>
      <c r="B1916" s="124"/>
      <c r="C1916" s="125" t="s">
        <v>691</v>
      </c>
      <c r="D1916" s="119">
        <v>43194</v>
      </c>
      <c r="E1916" s="120" t="s">
        <v>4494</v>
      </c>
      <c r="F1916" s="120" t="s">
        <v>3</v>
      </c>
      <c r="G1916" s="120">
        <v>1610599</v>
      </c>
      <c r="H1916" s="124"/>
      <c r="I1916" s="128" t="s">
        <v>5090</v>
      </c>
      <c r="J1916" s="124"/>
      <c r="K1916" s="124"/>
      <c r="L1916" s="124"/>
      <c r="M1916" s="124"/>
      <c r="N1916" s="207">
        <v>0</v>
      </c>
      <c r="O1916" s="207">
        <v>347.97</v>
      </c>
      <c r="P1916" s="124" t="s">
        <v>3729</v>
      </c>
    </row>
    <row r="1917" spans="1:16" ht="63.75">
      <c r="A1917" s="256">
        <v>15</v>
      </c>
      <c r="B1917" s="124"/>
      <c r="C1917" s="125" t="s">
        <v>691</v>
      </c>
      <c r="D1917" s="119">
        <v>43194</v>
      </c>
      <c r="E1917" s="120" t="s">
        <v>4494</v>
      </c>
      <c r="F1917" s="120" t="s">
        <v>3</v>
      </c>
      <c r="G1917" s="120">
        <v>1610599</v>
      </c>
      <c r="H1917" s="124"/>
      <c r="I1917" s="128" t="s">
        <v>5090</v>
      </c>
      <c r="J1917" s="124"/>
      <c r="K1917" s="124"/>
      <c r="L1917" s="124"/>
      <c r="M1917" s="124"/>
      <c r="N1917" s="207">
        <v>0</v>
      </c>
      <c r="O1917" s="207">
        <v>10202.56</v>
      </c>
      <c r="P1917" s="124" t="s">
        <v>3729</v>
      </c>
    </row>
    <row r="1918" spans="1:16" ht="63.75">
      <c r="A1918" s="256">
        <v>660</v>
      </c>
      <c r="B1918" s="124"/>
      <c r="C1918" s="125" t="s">
        <v>233</v>
      </c>
      <c r="D1918" s="119">
        <v>43194</v>
      </c>
      <c r="E1918" s="120" t="s">
        <v>4494</v>
      </c>
      <c r="F1918" s="120" t="s">
        <v>3</v>
      </c>
      <c r="G1918" s="120">
        <v>1610599</v>
      </c>
      <c r="H1918" s="124"/>
      <c r="I1918" s="128" t="s">
        <v>5090</v>
      </c>
      <c r="J1918" s="124"/>
      <c r="K1918" s="124"/>
      <c r="L1918" s="124"/>
      <c r="M1918" s="124"/>
      <c r="N1918" s="207">
        <v>0</v>
      </c>
      <c r="O1918" s="207">
        <v>85422.21</v>
      </c>
      <c r="P1918" s="124" t="s">
        <v>3729</v>
      </c>
    </row>
    <row r="1919" spans="1:16" ht="38.25">
      <c r="A1919" s="256">
        <v>373</v>
      </c>
      <c r="B1919" s="124"/>
      <c r="C1919" s="125" t="s">
        <v>1269</v>
      </c>
      <c r="D1919" s="119">
        <v>43194</v>
      </c>
      <c r="E1919" s="120" t="s">
        <v>4496</v>
      </c>
      <c r="F1919" s="120" t="s">
        <v>3</v>
      </c>
      <c r="G1919" s="120">
        <v>1610635</v>
      </c>
      <c r="H1919" s="124"/>
      <c r="I1919" s="128" t="s">
        <v>5092</v>
      </c>
      <c r="J1919" s="124"/>
      <c r="K1919" s="124"/>
      <c r="L1919" s="124"/>
      <c r="M1919" s="124"/>
      <c r="N1919" s="207">
        <v>0</v>
      </c>
      <c r="O1919" s="207">
        <v>0.81</v>
      </c>
      <c r="P1919" s="124" t="s">
        <v>3729</v>
      </c>
    </row>
    <row r="1920" spans="1:16" ht="51">
      <c r="A1920" s="256">
        <v>206</v>
      </c>
      <c r="B1920" s="124"/>
      <c r="C1920" s="125" t="s">
        <v>758</v>
      </c>
      <c r="D1920" s="119">
        <v>43194</v>
      </c>
      <c r="E1920" s="120" t="s">
        <v>4497</v>
      </c>
      <c r="F1920" s="120" t="s">
        <v>3</v>
      </c>
      <c r="G1920" s="120">
        <v>1610676</v>
      </c>
      <c r="H1920" s="124"/>
      <c r="I1920" s="128" t="s">
        <v>5093</v>
      </c>
      <c r="J1920" s="124"/>
      <c r="K1920" s="124"/>
      <c r="L1920" s="124"/>
      <c r="M1920" s="124"/>
      <c r="N1920" s="207">
        <v>0</v>
      </c>
      <c r="O1920" s="207">
        <v>1349</v>
      </c>
      <c r="P1920" s="124" t="s">
        <v>1312</v>
      </c>
    </row>
    <row r="1921" spans="1:16" ht="51">
      <c r="A1921" s="256">
        <v>212</v>
      </c>
      <c r="B1921" s="124"/>
      <c r="C1921" s="125" t="s">
        <v>761</v>
      </c>
      <c r="D1921" s="119">
        <v>43194</v>
      </c>
      <c r="E1921" s="120" t="s">
        <v>4498</v>
      </c>
      <c r="F1921" s="120" t="s">
        <v>3</v>
      </c>
      <c r="G1921" s="120">
        <v>1610690</v>
      </c>
      <c r="H1921" s="124"/>
      <c r="I1921" s="128" t="s">
        <v>5094</v>
      </c>
      <c r="J1921" s="124"/>
      <c r="K1921" s="124"/>
      <c r="L1921" s="124"/>
      <c r="M1921" s="124"/>
      <c r="N1921" s="207">
        <v>0</v>
      </c>
      <c r="O1921" s="207">
        <v>413.84</v>
      </c>
      <c r="P1921" s="124" t="s">
        <v>1312</v>
      </c>
    </row>
    <row r="1922" spans="1:16" ht="51">
      <c r="A1922" s="256" t="s">
        <v>619</v>
      </c>
      <c r="B1922" s="124"/>
      <c r="C1922" s="125" t="s">
        <v>713</v>
      </c>
      <c r="D1922" s="119">
        <v>43194</v>
      </c>
      <c r="E1922" s="120" t="s">
        <v>4518</v>
      </c>
      <c r="F1922" s="120" t="s">
        <v>3</v>
      </c>
      <c r="G1922" s="120">
        <v>1610646</v>
      </c>
      <c r="H1922" s="124"/>
      <c r="I1922" s="128" t="s">
        <v>1368</v>
      </c>
      <c r="J1922" s="124"/>
      <c r="K1922" s="124"/>
      <c r="L1922" s="124"/>
      <c r="M1922" s="124"/>
      <c r="N1922" s="207">
        <v>0</v>
      </c>
      <c r="O1922" s="207">
        <v>545</v>
      </c>
      <c r="P1922" s="124" t="s">
        <v>1312</v>
      </c>
    </row>
    <row r="1923" spans="1:16" ht="38.25">
      <c r="A1923" s="256">
        <v>35</v>
      </c>
      <c r="B1923" s="124"/>
      <c r="C1923" s="125" t="s">
        <v>696</v>
      </c>
      <c r="D1923" s="119">
        <v>43194</v>
      </c>
      <c r="E1923" s="120" t="s">
        <v>4525</v>
      </c>
      <c r="F1923" s="120" t="s">
        <v>3</v>
      </c>
      <c r="G1923" s="120">
        <v>1610663</v>
      </c>
      <c r="H1923" s="124"/>
      <c r="I1923" s="128" t="s">
        <v>5118</v>
      </c>
      <c r="J1923" s="124"/>
      <c r="K1923" s="124"/>
      <c r="L1923" s="124"/>
      <c r="M1923" s="124"/>
      <c r="N1923" s="207">
        <v>0</v>
      </c>
      <c r="O1923" s="207">
        <v>513.48</v>
      </c>
      <c r="P1923" s="124" t="s">
        <v>1312</v>
      </c>
    </row>
    <row r="1924" spans="1:16" ht="51">
      <c r="A1924" s="256" t="s">
        <v>619</v>
      </c>
      <c r="B1924" s="124"/>
      <c r="C1924" s="125" t="s">
        <v>713</v>
      </c>
      <c r="D1924" s="119">
        <v>43194</v>
      </c>
      <c r="E1924" s="120" t="s">
        <v>4551</v>
      </c>
      <c r="F1924" s="120" t="s">
        <v>3</v>
      </c>
      <c r="G1924" s="120">
        <v>1610583</v>
      </c>
      <c r="H1924" s="124"/>
      <c r="I1924" s="128" t="s">
        <v>1371</v>
      </c>
      <c r="J1924" s="124"/>
      <c r="K1924" s="124"/>
      <c r="L1924" s="124"/>
      <c r="M1924" s="124"/>
      <c r="N1924" s="207">
        <v>0</v>
      </c>
      <c r="O1924" s="207">
        <v>1713</v>
      </c>
      <c r="P1924" s="124" t="s">
        <v>1312</v>
      </c>
    </row>
    <row r="1925" spans="1:16" ht="51">
      <c r="A1925" s="256" t="s">
        <v>619</v>
      </c>
      <c r="B1925" s="124"/>
      <c r="C1925" s="125" t="s">
        <v>713</v>
      </c>
      <c r="D1925" s="119">
        <v>43194</v>
      </c>
      <c r="E1925" s="120" t="s">
        <v>4588</v>
      </c>
      <c r="F1925" s="120" t="s">
        <v>3</v>
      </c>
      <c r="G1925" s="120">
        <v>1610615</v>
      </c>
      <c r="H1925" s="124"/>
      <c r="I1925" s="128" t="s">
        <v>5175</v>
      </c>
      <c r="J1925" s="124"/>
      <c r="K1925" s="124"/>
      <c r="L1925" s="124"/>
      <c r="M1925" s="124"/>
      <c r="N1925" s="207">
        <v>0</v>
      </c>
      <c r="O1925" s="207">
        <v>400</v>
      </c>
      <c r="P1925" s="124" t="s">
        <v>1312</v>
      </c>
    </row>
    <row r="1926" spans="1:16" ht="51">
      <c r="A1926" s="256" t="s">
        <v>619</v>
      </c>
      <c r="B1926" s="124"/>
      <c r="C1926" s="125" t="s">
        <v>713</v>
      </c>
      <c r="D1926" s="119">
        <v>43194</v>
      </c>
      <c r="E1926" s="120" t="s">
        <v>4598</v>
      </c>
      <c r="F1926" s="120" t="s">
        <v>3</v>
      </c>
      <c r="G1926" s="120">
        <v>1610691</v>
      </c>
      <c r="H1926" s="124"/>
      <c r="I1926" s="128" t="s">
        <v>1380</v>
      </c>
      <c r="J1926" s="124"/>
      <c r="K1926" s="124"/>
      <c r="L1926" s="124"/>
      <c r="M1926" s="124"/>
      <c r="N1926" s="207">
        <v>0</v>
      </c>
      <c r="O1926" s="207">
        <v>47486</v>
      </c>
      <c r="P1926" s="124" t="s">
        <v>1312</v>
      </c>
    </row>
    <row r="1927" spans="1:16" ht="51">
      <c r="A1927" s="256" t="s">
        <v>619</v>
      </c>
      <c r="B1927" s="124"/>
      <c r="C1927" s="125" t="s">
        <v>713</v>
      </c>
      <c r="D1927" s="119">
        <v>43194</v>
      </c>
      <c r="E1927" s="120" t="s">
        <v>4612</v>
      </c>
      <c r="F1927" s="120" t="s">
        <v>3</v>
      </c>
      <c r="G1927" s="120">
        <v>1610792</v>
      </c>
      <c r="H1927" s="124"/>
      <c r="I1927" s="128" t="s">
        <v>5192</v>
      </c>
      <c r="J1927" s="124"/>
      <c r="K1927" s="124"/>
      <c r="L1927" s="124"/>
      <c r="M1927" s="124"/>
      <c r="N1927" s="207">
        <v>0</v>
      </c>
      <c r="O1927" s="207">
        <v>20.6</v>
      </c>
      <c r="P1927" s="124" t="s">
        <v>1312</v>
      </c>
    </row>
    <row r="1928" spans="1:16" ht="51">
      <c r="A1928" s="256" t="s">
        <v>619</v>
      </c>
      <c r="B1928" s="124"/>
      <c r="C1928" s="125" t="s">
        <v>713</v>
      </c>
      <c r="D1928" s="119">
        <v>43194</v>
      </c>
      <c r="E1928" s="120" t="s">
        <v>4614</v>
      </c>
      <c r="F1928" s="120" t="s">
        <v>3</v>
      </c>
      <c r="G1928" s="120">
        <v>1610746</v>
      </c>
      <c r="H1928" s="124"/>
      <c r="I1928" s="128" t="s">
        <v>5194</v>
      </c>
      <c r="J1928" s="124"/>
      <c r="K1928" s="124"/>
      <c r="L1928" s="124"/>
      <c r="M1928" s="124"/>
      <c r="N1928" s="207">
        <v>0</v>
      </c>
      <c r="O1928" s="207">
        <v>1971.75</v>
      </c>
      <c r="P1928" s="124" t="s">
        <v>1312</v>
      </c>
    </row>
    <row r="1929" spans="1:16" ht="51">
      <c r="A1929" s="256" t="s">
        <v>619</v>
      </c>
      <c r="B1929" s="124"/>
      <c r="C1929" s="125" t="s">
        <v>713</v>
      </c>
      <c r="D1929" s="119">
        <v>43194</v>
      </c>
      <c r="E1929" s="120" t="s">
        <v>4630</v>
      </c>
      <c r="F1929" s="120" t="s">
        <v>3</v>
      </c>
      <c r="G1929" s="120">
        <v>1610585</v>
      </c>
      <c r="H1929" s="124"/>
      <c r="I1929" s="128" t="s">
        <v>1384</v>
      </c>
      <c r="J1929" s="124"/>
      <c r="K1929" s="124"/>
      <c r="L1929" s="124"/>
      <c r="M1929" s="124"/>
      <c r="N1929" s="207">
        <v>0</v>
      </c>
      <c r="O1929" s="207">
        <v>800</v>
      </c>
      <c r="P1929" s="124" t="s">
        <v>1312</v>
      </c>
    </row>
    <row r="1930" spans="1:16" ht="51">
      <c r="A1930" s="256" t="s">
        <v>619</v>
      </c>
      <c r="B1930" s="124"/>
      <c r="C1930" s="125" t="s">
        <v>713</v>
      </c>
      <c r="D1930" s="119">
        <v>43194</v>
      </c>
      <c r="E1930" s="120" t="s">
        <v>4678</v>
      </c>
      <c r="F1930" s="120" t="s">
        <v>3</v>
      </c>
      <c r="G1930" s="120">
        <v>1610584</v>
      </c>
      <c r="H1930" s="124"/>
      <c r="I1930" s="128" t="s">
        <v>5252</v>
      </c>
      <c r="J1930" s="124"/>
      <c r="K1930" s="124"/>
      <c r="L1930" s="124"/>
      <c r="M1930" s="124"/>
      <c r="N1930" s="207">
        <v>0</v>
      </c>
      <c r="O1930" s="207">
        <v>2523.63</v>
      </c>
      <c r="P1930" s="124" t="s">
        <v>1312</v>
      </c>
    </row>
    <row r="1931" spans="1:16" ht="51">
      <c r="A1931" s="256" t="s">
        <v>619</v>
      </c>
      <c r="B1931" s="124"/>
      <c r="C1931" s="125" t="s">
        <v>713</v>
      </c>
      <c r="D1931" s="119">
        <v>43194</v>
      </c>
      <c r="E1931" s="120" t="s">
        <v>4703</v>
      </c>
      <c r="F1931" s="120" t="s">
        <v>3</v>
      </c>
      <c r="G1931" s="120">
        <v>1610620</v>
      </c>
      <c r="H1931" s="124"/>
      <c r="I1931" s="128" t="s">
        <v>5269</v>
      </c>
      <c r="J1931" s="124"/>
      <c r="K1931" s="124"/>
      <c r="L1931" s="124"/>
      <c r="M1931" s="124"/>
      <c r="N1931" s="207">
        <v>0</v>
      </c>
      <c r="O1931" s="207">
        <v>390</v>
      </c>
      <c r="P1931" s="124" t="s">
        <v>1312</v>
      </c>
    </row>
    <row r="1932" spans="1:16" ht="63.75" hidden="1">
      <c r="A1932" s="256">
        <v>513</v>
      </c>
      <c r="B1932" s="124"/>
      <c r="C1932" s="125" t="s">
        <v>201</v>
      </c>
      <c r="D1932" s="119">
        <v>43194</v>
      </c>
      <c r="E1932" s="120" t="s">
        <v>4768</v>
      </c>
      <c r="F1932" s="120" t="s">
        <v>15</v>
      </c>
      <c r="G1932" s="120">
        <v>702699</v>
      </c>
      <c r="H1932" s="124"/>
      <c r="I1932" s="128" t="s">
        <v>5328</v>
      </c>
      <c r="J1932" s="124"/>
      <c r="K1932" s="124"/>
      <c r="L1932" s="124"/>
      <c r="M1932" s="124"/>
      <c r="N1932" s="207">
        <v>50</v>
      </c>
      <c r="O1932" s="207">
        <v>0</v>
      </c>
      <c r="P1932" s="124" t="s">
        <v>1312</v>
      </c>
    </row>
    <row r="1933" spans="1:16" ht="89.25" hidden="1">
      <c r="A1933" s="256">
        <v>513</v>
      </c>
      <c r="B1933" s="124"/>
      <c r="C1933" s="125" t="s">
        <v>201</v>
      </c>
      <c r="D1933" s="119">
        <v>43194</v>
      </c>
      <c r="E1933" s="120" t="s">
        <v>4769</v>
      </c>
      <c r="F1933" s="120" t="s">
        <v>15</v>
      </c>
      <c r="G1933" s="120">
        <v>4683</v>
      </c>
      <c r="H1933" s="124"/>
      <c r="I1933" s="128" t="s">
        <v>5329</v>
      </c>
      <c r="J1933" s="124"/>
      <c r="K1933" s="124"/>
      <c r="L1933" s="124"/>
      <c r="M1933" s="124"/>
      <c r="N1933" s="207">
        <v>50</v>
      </c>
      <c r="O1933" s="207">
        <v>0</v>
      </c>
      <c r="P1933" s="124" t="s">
        <v>1312</v>
      </c>
    </row>
    <row r="1934" spans="1:16" ht="89.25" hidden="1">
      <c r="A1934" s="256">
        <v>20</v>
      </c>
      <c r="B1934" s="124"/>
      <c r="C1934" s="125" t="s">
        <v>693</v>
      </c>
      <c r="D1934" s="119">
        <v>43194</v>
      </c>
      <c r="E1934" s="120" t="s">
        <v>4770</v>
      </c>
      <c r="F1934" s="120" t="s">
        <v>15</v>
      </c>
      <c r="G1934" s="120">
        <v>4672</v>
      </c>
      <c r="H1934" s="124"/>
      <c r="I1934" s="128" t="s">
        <v>5330</v>
      </c>
      <c r="J1934" s="124"/>
      <c r="K1934" s="124"/>
      <c r="L1934" s="124"/>
      <c r="M1934" s="124"/>
      <c r="N1934" s="207">
        <v>2164.8000000000002</v>
      </c>
      <c r="O1934" s="207">
        <v>0</v>
      </c>
      <c r="P1934" s="124" t="s">
        <v>1312</v>
      </c>
    </row>
    <row r="1935" spans="1:16" ht="63.75" hidden="1">
      <c r="A1935" s="256" t="s">
        <v>619</v>
      </c>
      <c r="B1935" s="124"/>
      <c r="C1935" s="125" t="s">
        <v>713</v>
      </c>
      <c r="D1935" s="119">
        <v>43194</v>
      </c>
      <c r="E1935" s="120" t="s">
        <v>4771</v>
      </c>
      <c r="F1935" s="120" t="s">
        <v>15</v>
      </c>
      <c r="G1935" s="120">
        <v>703303</v>
      </c>
      <c r="H1935" s="124"/>
      <c r="I1935" s="128" t="s">
        <v>5331</v>
      </c>
      <c r="J1935" s="124"/>
      <c r="K1935" s="124"/>
      <c r="L1935" s="124"/>
      <c r="M1935" s="124"/>
      <c r="N1935" s="207">
        <v>50</v>
      </c>
      <c r="O1935" s="207">
        <v>0</v>
      </c>
      <c r="P1935" s="124" t="s">
        <v>1312</v>
      </c>
    </row>
    <row r="1936" spans="1:16" ht="76.5" hidden="1">
      <c r="A1936" s="256" t="s">
        <v>619</v>
      </c>
      <c r="B1936" s="124"/>
      <c r="C1936" s="125" t="s">
        <v>713</v>
      </c>
      <c r="D1936" s="119">
        <v>43194</v>
      </c>
      <c r="E1936" s="120" t="s">
        <v>4772</v>
      </c>
      <c r="F1936" s="120" t="s">
        <v>15</v>
      </c>
      <c r="G1936" s="120">
        <v>703305</v>
      </c>
      <c r="H1936" s="124"/>
      <c r="I1936" s="128" t="s">
        <v>5332</v>
      </c>
      <c r="J1936" s="124"/>
      <c r="K1936" s="124"/>
      <c r="L1936" s="124"/>
      <c r="M1936" s="124"/>
      <c r="N1936" s="207">
        <v>50</v>
      </c>
      <c r="O1936" s="207">
        <v>0</v>
      </c>
      <c r="P1936" s="124" t="s">
        <v>1312</v>
      </c>
    </row>
    <row r="1937" spans="1:16" ht="51">
      <c r="A1937" s="256">
        <v>20</v>
      </c>
      <c r="B1937" s="124"/>
      <c r="C1937" s="125" t="s">
        <v>693</v>
      </c>
      <c r="D1937" s="119">
        <v>43195</v>
      </c>
      <c r="E1937" s="120" t="s">
        <v>4503</v>
      </c>
      <c r="F1937" s="120" t="s">
        <v>3</v>
      </c>
      <c r="G1937" s="120">
        <v>1611024</v>
      </c>
      <c r="H1937" s="124"/>
      <c r="I1937" s="128" t="s">
        <v>5099</v>
      </c>
      <c r="J1937" s="124"/>
      <c r="K1937" s="124"/>
      <c r="L1937" s="124"/>
      <c r="M1937" s="124"/>
      <c r="N1937" s="207">
        <v>0</v>
      </c>
      <c r="O1937" s="207">
        <v>779.1</v>
      </c>
      <c r="P1937" s="124" t="s">
        <v>1312</v>
      </c>
    </row>
    <row r="1938" spans="1:16" ht="38.25">
      <c r="A1938" s="256">
        <v>212</v>
      </c>
      <c r="B1938" s="124"/>
      <c r="C1938" s="125" t="s">
        <v>761</v>
      </c>
      <c r="D1938" s="119">
        <v>43195</v>
      </c>
      <c r="E1938" s="120" t="s">
        <v>4505</v>
      </c>
      <c r="F1938" s="120" t="s">
        <v>3</v>
      </c>
      <c r="G1938" s="120">
        <v>1611086</v>
      </c>
      <c r="H1938" s="124"/>
      <c r="I1938" s="128" t="s">
        <v>5101</v>
      </c>
      <c r="J1938" s="124"/>
      <c r="K1938" s="124"/>
      <c r="L1938" s="124"/>
      <c r="M1938" s="124"/>
      <c r="N1938" s="207">
        <v>0</v>
      </c>
      <c r="O1938" s="207">
        <v>800</v>
      </c>
      <c r="P1938" s="124" t="s">
        <v>1312</v>
      </c>
    </row>
    <row r="1939" spans="1:16" ht="51">
      <c r="A1939" s="256" t="s">
        <v>619</v>
      </c>
      <c r="B1939" s="124"/>
      <c r="C1939" s="125" t="s">
        <v>713</v>
      </c>
      <c r="D1939" s="119">
        <v>43195</v>
      </c>
      <c r="E1939" s="120" t="s">
        <v>4506</v>
      </c>
      <c r="F1939" s="120" t="s">
        <v>3</v>
      </c>
      <c r="G1939" s="120">
        <v>1610997</v>
      </c>
      <c r="H1939" s="124"/>
      <c r="I1939" s="128" t="s">
        <v>3804</v>
      </c>
      <c r="J1939" s="124"/>
      <c r="K1939" s="124"/>
      <c r="L1939" s="124"/>
      <c r="M1939" s="124"/>
      <c r="N1939" s="207">
        <v>0</v>
      </c>
      <c r="O1939" s="207">
        <v>1506</v>
      </c>
      <c r="P1939" s="124" t="s">
        <v>1312</v>
      </c>
    </row>
    <row r="1940" spans="1:16" ht="51">
      <c r="A1940" s="256">
        <v>373</v>
      </c>
      <c r="B1940" s="124"/>
      <c r="C1940" s="125" t="s">
        <v>1269</v>
      </c>
      <c r="D1940" s="119">
        <v>43195</v>
      </c>
      <c r="E1940" s="120" t="s">
        <v>4509</v>
      </c>
      <c r="F1940" s="120" t="s">
        <v>3</v>
      </c>
      <c r="G1940" s="120">
        <v>1611142</v>
      </c>
      <c r="H1940" s="124"/>
      <c r="I1940" s="128" t="s">
        <v>5104</v>
      </c>
      <c r="J1940" s="124"/>
      <c r="K1940" s="124"/>
      <c r="L1940" s="124"/>
      <c r="M1940" s="124"/>
      <c r="N1940" s="207">
        <v>0</v>
      </c>
      <c r="O1940" s="207">
        <v>1524.03</v>
      </c>
      <c r="P1940" s="124" t="s">
        <v>1312</v>
      </c>
    </row>
    <row r="1941" spans="1:16" ht="51">
      <c r="A1941" s="256">
        <v>212</v>
      </c>
      <c r="B1941" s="124"/>
      <c r="C1941" s="125" t="s">
        <v>761</v>
      </c>
      <c r="D1941" s="119">
        <v>43195</v>
      </c>
      <c r="E1941" s="120" t="s">
        <v>4510</v>
      </c>
      <c r="F1941" s="120" t="s">
        <v>3</v>
      </c>
      <c r="G1941" s="120">
        <v>1611201</v>
      </c>
      <c r="H1941" s="124"/>
      <c r="I1941" s="128" t="s">
        <v>5105</v>
      </c>
      <c r="J1941" s="124"/>
      <c r="K1941" s="124"/>
      <c r="L1941" s="124"/>
      <c r="M1941" s="124"/>
      <c r="N1941" s="207">
        <v>0</v>
      </c>
      <c r="O1941" s="207">
        <v>5307.65</v>
      </c>
      <c r="P1941" s="124" t="s">
        <v>1312</v>
      </c>
    </row>
    <row r="1942" spans="1:16" ht="51">
      <c r="A1942" s="256" t="s">
        <v>619</v>
      </c>
      <c r="B1942" s="124"/>
      <c r="C1942" s="125" t="s">
        <v>713</v>
      </c>
      <c r="D1942" s="119">
        <v>43195</v>
      </c>
      <c r="E1942" s="120" t="s">
        <v>4526</v>
      </c>
      <c r="F1942" s="120" t="s">
        <v>3</v>
      </c>
      <c r="G1942" s="120">
        <v>1611051</v>
      </c>
      <c r="H1942" s="124"/>
      <c r="I1942" s="128" t="s">
        <v>5119</v>
      </c>
      <c r="J1942" s="124"/>
      <c r="K1942" s="124"/>
      <c r="L1942" s="124"/>
      <c r="M1942" s="124"/>
      <c r="N1942" s="207">
        <v>0</v>
      </c>
      <c r="O1942" s="207">
        <v>1277</v>
      </c>
      <c r="P1942" s="124" t="s">
        <v>1312</v>
      </c>
    </row>
    <row r="1943" spans="1:16" ht="38.25">
      <c r="A1943" s="256">
        <v>35</v>
      </c>
      <c r="B1943" s="124"/>
      <c r="C1943" s="125" t="s">
        <v>696</v>
      </c>
      <c r="D1943" s="119">
        <v>43195</v>
      </c>
      <c r="E1943" s="120" t="s">
        <v>4537</v>
      </c>
      <c r="F1943" s="120" t="s">
        <v>3</v>
      </c>
      <c r="G1943" s="120">
        <v>1611230</v>
      </c>
      <c r="H1943" s="124"/>
      <c r="I1943" s="128" t="s">
        <v>5130</v>
      </c>
      <c r="J1943" s="124"/>
      <c r="K1943" s="124"/>
      <c r="L1943" s="124"/>
      <c r="M1943" s="124"/>
      <c r="N1943" s="207">
        <v>0</v>
      </c>
      <c r="O1943" s="207">
        <v>257.02999999999997</v>
      </c>
      <c r="P1943" s="124" t="s">
        <v>1312</v>
      </c>
    </row>
    <row r="1944" spans="1:16" ht="51">
      <c r="A1944" s="256" t="s">
        <v>619</v>
      </c>
      <c r="B1944" s="124"/>
      <c r="C1944" s="125" t="s">
        <v>713</v>
      </c>
      <c r="D1944" s="119">
        <v>43195</v>
      </c>
      <c r="E1944" s="120" t="s">
        <v>4554</v>
      </c>
      <c r="F1944" s="120" t="s">
        <v>3</v>
      </c>
      <c r="G1944" s="120">
        <v>1610999</v>
      </c>
      <c r="H1944" s="124"/>
      <c r="I1944" s="128" t="s">
        <v>3828</v>
      </c>
      <c r="J1944" s="124"/>
      <c r="K1944" s="124"/>
      <c r="L1944" s="124"/>
      <c r="M1944" s="124"/>
      <c r="N1944" s="207">
        <v>0</v>
      </c>
      <c r="O1944" s="207">
        <v>6200</v>
      </c>
      <c r="P1944" s="124" t="s">
        <v>1312</v>
      </c>
    </row>
    <row r="1945" spans="1:16" ht="63.75">
      <c r="A1945" s="256" t="s">
        <v>619</v>
      </c>
      <c r="B1945" s="124"/>
      <c r="C1945" s="125" t="s">
        <v>713</v>
      </c>
      <c r="D1945" s="119">
        <v>43195</v>
      </c>
      <c r="E1945" s="120" t="s">
        <v>4583</v>
      </c>
      <c r="F1945" s="120" t="s">
        <v>3</v>
      </c>
      <c r="G1945" s="120">
        <v>1610972</v>
      </c>
      <c r="H1945" s="124"/>
      <c r="I1945" s="128" t="s">
        <v>5170</v>
      </c>
      <c r="J1945" s="124"/>
      <c r="K1945" s="124"/>
      <c r="L1945" s="124"/>
      <c r="M1945" s="124"/>
      <c r="N1945" s="207">
        <v>0</v>
      </c>
      <c r="O1945" s="207">
        <v>20000</v>
      </c>
      <c r="P1945" s="124" t="s">
        <v>1312</v>
      </c>
    </row>
    <row r="1946" spans="1:16" ht="51">
      <c r="A1946" s="256" t="s">
        <v>619</v>
      </c>
      <c r="B1946" s="124"/>
      <c r="C1946" s="125" t="s">
        <v>713</v>
      </c>
      <c r="D1946" s="119">
        <v>43195</v>
      </c>
      <c r="E1946" s="120" t="s">
        <v>4597</v>
      </c>
      <c r="F1946" s="120" t="s">
        <v>3</v>
      </c>
      <c r="G1946" s="120">
        <v>1611037</v>
      </c>
      <c r="H1946" s="124"/>
      <c r="I1946" s="128" t="s">
        <v>5183</v>
      </c>
      <c r="J1946" s="124"/>
      <c r="K1946" s="124"/>
      <c r="L1946" s="124"/>
      <c r="M1946" s="124"/>
      <c r="N1946" s="207">
        <v>0</v>
      </c>
      <c r="O1946" s="207">
        <v>1491.51</v>
      </c>
      <c r="P1946" s="124" t="s">
        <v>1312</v>
      </c>
    </row>
    <row r="1947" spans="1:16" ht="51">
      <c r="A1947" s="256" t="s">
        <v>619</v>
      </c>
      <c r="B1947" s="124"/>
      <c r="C1947" s="125" t="s">
        <v>713</v>
      </c>
      <c r="D1947" s="119">
        <v>43195</v>
      </c>
      <c r="E1947" s="120" t="s">
        <v>4632</v>
      </c>
      <c r="F1947" s="120" t="s">
        <v>3</v>
      </c>
      <c r="G1947" s="120">
        <v>1611043</v>
      </c>
      <c r="H1947" s="124"/>
      <c r="I1947" s="128" t="s">
        <v>3562</v>
      </c>
      <c r="J1947" s="124"/>
      <c r="K1947" s="124"/>
      <c r="L1947" s="124"/>
      <c r="M1947" s="124"/>
      <c r="N1947" s="207">
        <v>0</v>
      </c>
      <c r="O1947" s="207">
        <v>150</v>
      </c>
      <c r="P1947" s="124" t="s">
        <v>1312</v>
      </c>
    </row>
    <row r="1948" spans="1:16" ht="51">
      <c r="A1948" s="256">
        <v>16</v>
      </c>
      <c r="B1948" s="124"/>
      <c r="C1948" s="125" t="s">
        <v>692</v>
      </c>
      <c r="D1948" s="119">
        <v>43195</v>
      </c>
      <c r="E1948" s="120" t="s">
        <v>4642</v>
      </c>
      <c r="F1948" s="120" t="s">
        <v>3</v>
      </c>
      <c r="G1948" s="120">
        <v>1611068</v>
      </c>
      <c r="H1948" s="124"/>
      <c r="I1948" s="128" t="s">
        <v>5219</v>
      </c>
      <c r="J1948" s="124"/>
      <c r="K1948" s="124"/>
      <c r="L1948" s="124"/>
      <c r="M1948" s="124"/>
      <c r="N1948" s="207">
        <v>0</v>
      </c>
      <c r="O1948" s="207">
        <v>946.08</v>
      </c>
      <c r="P1948" s="124" t="s">
        <v>1312</v>
      </c>
    </row>
    <row r="1949" spans="1:16" ht="38.25">
      <c r="A1949" s="256">
        <v>35</v>
      </c>
      <c r="B1949" s="124"/>
      <c r="C1949" s="125" t="s">
        <v>696</v>
      </c>
      <c r="D1949" s="119">
        <v>43195</v>
      </c>
      <c r="E1949" s="120" t="s">
        <v>4651</v>
      </c>
      <c r="F1949" s="120" t="s">
        <v>3</v>
      </c>
      <c r="G1949" s="120">
        <v>1611033</v>
      </c>
      <c r="H1949" s="124"/>
      <c r="I1949" s="128" t="s">
        <v>5226</v>
      </c>
      <c r="J1949" s="124"/>
      <c r="K1949" s="124"/>
      <c r="L1949" s="124"/>
      <c r="M1949" s="124"/>
      <c r="N1949" s="207">
        <v>0</v>
      </c>
      <c r="O1949" s="207">
        <v>460</v>
      </c>
      <c r="P1949" s="124" t="s">
        <v>1312</v>
      </c>
    </row>
    <row r="1950" spans="1:16" ht="51">
      <c r="A1950" s="256" t="s">
        <v>619</v>
      </c>
      <c r="B1950" s="124"/>
      <c r="C1950" s="125" t="s">
        <v>713</v>
      </c>
      <c r="D1950" s="119">
        <v>43195</v>
      </c>
      <c r="E1950" s="120" t="s">
        <v>4669</v>
      </c>
      <c r="F1950" s="120" t="s">
        <v>3</v>
      </c>
      <c r="G1950" s="120">
        <v>1611000</v>
      </c>
      <c r="H1950" s="124"/>
      <c r="I1950" s="128" t="s">
        <v>3779</v>
      </c>
      <c r="J1950" s="124"/>
      <c r="K1950" s="124"/>
      <c r="L1950" s="124"/>
      <c r="M1950" s="124"/>
      <c r="N1950" s="207">
        <v>0</v>
      </c>
      <c r="O1950" s="207">
        <v>2075</v>
      </c>
      <c r="P1950" s="124" t="s">
        <v>1312</v>
      </c>
    </row>
    <row r="1951" spans="1:16" ht="51">
      <c r="A1951" s="256" t="s">
        <v>619</v>
      </c>
      <c r="B1951" s="124"/>
      <c r="C1951" s="125" t="s">
        <v>713</v>
      </c>
      <c r="D1951" s="119">
        <v>43195</v>
      </c>
      <c r="E1951" s="120" t="s">
        <v>4679</v>
      </c>
      <c r="F1951" s="120" t="s">
        <v>3</v>
      </c>
      <c r="G1951" s="120">
        <v>1611092</v>
      </c>
      <c r="H1951" s="124"/>
      <c r="I1951" s="128" t="s">
        <v>2676</v>
      </c>
      <c r="J1951" s="124"/>
      <c r="K1951" s="124"/>
      <c r="L1951" s="124"/>
      <c r="M1951" s="124"/>
      <c r="N1951" s="207">
        <v>0</v>
      </c>
      <c r="O1951" s="207">
        <v>800</v>
      </c>
      <c r="P1951" s="124" t="s">
        <v>1312</v>
      </c>
    </row>
    <row r="1952" spans="1:16" ht="51">
      <c r="A1952" s="256" t="s">
        <v>619</v>
      </c>
      <c r="B1952" s="124"/>
      <c r="C1952" s="125" t="s">
        <v>713</v>
      </c>
      <c r="D1952" s="119">
        <v>43195</v>
      </c>
      <c r="E1952" s="120" t="s">
        <v>4700</v>
      </c>
      <c r="F1952" s="120" t="s">
        <v>3</v>
      </c>
      <c r="G1952" s="120">
        <v>1611080</v>
      </c>
      <c r="H1952" s="124"/>
      <c r="I1952" s="128" t="s">
        <v>5266</v>
      </c>
      <c r="J1952" s="124"/>
      <c r="K1952" s="124"/>
      <c r="L1952" s="124"/>
      <c r="M1952" s="124"/>
      <c r="N1952" s="207">
        <v>0</v>
      </c>
      <c r="O1952" s="207">
        <v>1437.22</v>
      </c>
      <c r="P1952" s="124" t="s">
        <v>1312</v>
      </c>
    </row>
    <row r="1953" spans="1:16" ht="51">
      <c r="A1953" s="256" t="s">
        <v>619</v>
      </c>
      <c r="B1953" s="124"/>
      <c r="C1953" s="125" t="s">
        <v>713</v>
      </c>
      <c r="D1953" s="119">
        <v>43195</v>
      </c>
      <c r="E1953" s="120" t="s">
        <v>4733</v>
      </c>
      <c r="F1953" s="120" t="s">
        <v>3</v>
      </c>
      <c r="G1953" s="120">
        <v>1611103</v>
      </c>
      <c r="H1953" s="124"/>
      <c r="I1953" s="128" t="s">
        <v>5293</v>
      </c>
      <c r="J1953" s="124"/>
      <c r="K1953" s="124"/>
      <c r="L1953" s="124"/>
      <c r="M1953" s="124"/>
      <c r="N1953" s="207">
        <v>0</v>
      </c>
      <c r="O1953" s="207">
        <v>441.87</v>
      </c>
      <c r="P1953" s="124" t="s">
        <v>1312</v>
      </c>
    </row>
    <row r="1954" spans="1:16" ht="51">
      <c r="A1954" s="256" t="s">
        <v>619</v>
      </c>
      <c r="B1954" s="124"/>
      <c r="C1954" s="125" t="s">
        <v>713</v>
      </c>
      <c r="D1954" s="119">
        <v>43195</v>
      </c>
      <c r="E1954" s="120" t="s">
        <v>4734</v>
      </c>
      <c r="F1954" s="120" t="s">
        <v>3</v>
      </c>
      <c r="G1954" s="120">
        <v>1611101</v>
      </c>
      <c r="H1954" s="124"/>
      <c r="I1954" s="128" t="s">
        <v>5294</v>
      </c>
      <c r="J1954" s="124"/>
      <c r="K1954" s="124"/>
      <c r="L1954" s="124"/>
      <c r="M1954" s="124"/>
      <c r="N1954" s="207">
        <v>0</v>
      </c>
      <c r="O1954" s="207">
        <v>2</v>
      </c>
      <c r="P1954" s="124" t="s">
        <v>1312</v>
      </c>
    </row>
    <row r="1955" spans="1:16" ht="51">
      <c r="A1955" s="256" t="s">
        <v>619</v>
      </c>
      <c r="B1955" s="124"/>
      <c r="C1955" s="125" t="s">
        <v>713</v>
      </c>
      <c r="D1955" s="119">
        <v>43195</v>
      </c>
      <c r="E1955" s="120" t="s">
        <v>4735</v>
      </c>
      <c r="F1955" s="120" t="s">
        <v>3</v>
      </c>
      <c r="G1955" s="120">
        <v>1611102</v>
      </c>
      <c r="H1955" s="124"/>
      <c r="I1955" s="128" t="s">
        <v>5295</v>
      </c>
      <c r="J1955" s="124"/>
      <c r="K1955" s="124"/>
      <c r="L1955" s="124"/>
      <c r="M1955" s="124"/>
      <c r="N1955" s="207">
        <v>0</v>
      </c>
      <c r="O1955" s="207">
        <v>662.81</v>
      </c>
      <c r="P1955" s="124" t="s">
        <v>1312</v>
      </c>
    </row>
    <row r="1956" spans="1:16" ht="63.75">
      <c r="A1956" s="256" t="s">
        <v>619</v>
      </c>
      <c r="B1956" s="124"/>
      <c r="C1956" s="125" t="s">
        <v>713</v>
      </c>
      <c r="D1956" s="119">
        <v>43195</v>
      </c>
      <c r="E1956" s="120" t="s">
        <v>4754</v>
      </c>
      <c r="F1956" s="120" t="s">
        <v>3</v>
      </c>
      <c r="G1956" s="120">
        <v>1611152</v>
      </c>
      <c r="H1956" s="124"/>
      <c r="I1956" s="128" t="s">
        <v>5314</v>
      </c>
      <c r="J1956" s="124"/>
      <c r="K1956" s="124"/>
      <c r="L1956" s="124"/>
      <c r="M1956" s="124"/>
      <c r="N1956" s="207">
        <v>0</v>
      </c>
      <c r="O1956" s="207">
        <v>1659</v>
      </c>
      <c r="P1956" s="124" t="s">
        <v>1312</v>
      </c>
    </row>
    <row r="1957" spans="1:16" ht="63.75" hidden="1">
      <c r="A1957" s="256" t="s">
        <v>619</v>
      </c>
      <c r="B1957" s="124"/>
      <c r="C1957" s="125" t="s">
        <v>713</v>
      </c>
      <c r="D1957" s="119">
        <v>43195</v>
      </c>
      <c r="E1957" s="120" t="s">
        <v>4773</v>
      </c>
      <c r="F1957" s="120" t="s">
        <v>15</v>
      </c>
      <c r="G1957" s="120">
        <v>703929</v>
      </c>
      <c r="H1957" s="124"/>
      <c r="I1957" s="128" t="s">
        <v>5333</v>
      </c>
      <c r="J1957" s="124"/>
      <c r="K1957" s="124"/>
      <c r="L1957" s="124"/>
      <c r="M1957" s="124"/>
      <c r="N1957" s="207">
        <v>50</v>
      </c>
      <c r="O1957" s="207">
        <v>0</v>
      </c>
      <c r="P1957" s="124" t="s">
        <v>1312</v>
      </c>
    </row>
    <row r="1958" spans="1:16" ht="76.5" hidden="1">
      <c r="A1958" s="256" t="s">
        <v>619</v>
      </c>
      <c r="B1958" s="124"/>
      <c r="C1958" s="125" t="s">
        <v>713</v>
      </c>
      <c r="D1958" s="119">
        <v>43195</v>
      </c>
      <c r="E1958" s="120" t="s">
        <v>4774</v>
      </c>
      <c r="F1958" s="120" t="s">
        <v>15</v>
      </c>
      <c r="G1958" s="120">
        <v>703937</v>
      </c>
      <c r="H1958" s="124"/>
      <c r="I1958" s="128" t="s">
        <v>5334</v>
      </c>
      <c r="J1958" s="124"/>
      <c r="K1958" s="124"/>
      <c r="L1958" s="124"/>
      <c r="M1958" s="124"/>
      <c r="N1958" s="207">
        <v>50</v>
      </c>
      <c r="O1958" s="207">
        <v>0</v>
      </c>
      <c r="P1958" s="124" t="s">
        <v>1312</v>
      </c>
    </row>
    <row r="1959" spans="1:16" ht="89.25" hidden="1">
      <c r="A1959" s="256">
        <v>594</v>
      </c>
      <c r="B1959" s="124"/>
      <c r="C1959" s="125" t="s">
        <v>113</v>
      </c>
      <c r="D1959" s="119">
        <v>43195</v>
      </c>
      <c r="E1959" s="120" t="s">
        <v>4775</v>
      </c>
      <c r="F1959" s="120" t="s">
        <v>15</v>
      </c>
      <c r="G1959" s="120">
        <v>4694</v>
      </c>
      <c r="H1959" s="124"/>
      <c r="I1959" s="128" t="s">
        <v>5335</v>
      </c>
      <c r="J1959" s="124"/>
      <c r="K1959" s="124"/>
      <c r="L1959" s="124"/>
      <c r="M1959" s="124"/>
      <c r="N1959" s="207">
        <v>1672.6</v>
      </c>
      <c r="O1959" s="207">
        <v>0</v>
      </c>
      <c r="P1959" s="124" t="s">
        <v>1312</v>
      </c>
    </row>
    <row r="1960" spans="1:16" ht="89.25" hidden="1">
      <c r="A1960" s="256" t="s">
        <v>619</v>
      </c>
      <c r="B1960" s="124"/>
      <c r="C1960" s="125" t="s">
        <v>713</v>
      </c>
      <c r="D1960" s="119">
        <v>43195</v>
      </c>
      <c r="E1960" s="120" t="s">
        <v>4776</v>
      </c>
      <c r="F1960" s="120" t="s">
        <v>15</v>
      </c>
      <c r="G1960" s="120">
        <v>4697</v>
      </c>
      <c r="H1960" s="124"/>
      <c r="I1960" s="128" t="s">
        <v>5336</v>
      </c>
      <c r="J1960" s="124"/>
      <c r="K1960" s="124"/>
      <c r="L1960" s="124"/>
      <c r="M1960" s="124"/>
      <c r="N1960" s="207">
        <v>541.24</v>
      </c>
      <c r="O1960" s="207">
        <v>0</v>
      </c>
      <c r="P1960" s="124" t="s">
        <v>1312</v>
      </c>
    </row>
    <row r="1961" spans="1:16" ht="89.25" hidden="1">
      <c r="A1961" s="256">
        <v>594</v>
      </c>
      <c r="B1961" s="124"/>
      <c r="C1961" s="125" t="s">
        <v>113</v>
      </c>
      <c r="D1961" s="119">
        <v>43195</v>
      </c>
      <c r="E1961" s="120" t="s">
        <v>4777</v>
      </c>
      <c r="F1961" s="120" t="s">
        <v>15</v>
      </c>
      <c r="G1961" s="120">
        <v>4691</v>
      </c>
      <c r="H1961" s="124"/>
      <c r="I1961" s="128" t="s">
        <v>5337</v>
      </c>
      <c r="J1961" s="124"/>
      <c r="K1961" s="124"/>
      <c r="L1961" s="124"/>
      <c r="M1961" s="124"/>
      <c r="N1961" s="207">
        <v>308.89999999999998</v>
      </c>
      <c r="O1961" s="207">
        <v>0</v>
      </c>
      <c r="P1961" s="124" t="s">
        <v>1312</v>
      </c>
    </row>
    <row r="1962" spans="1:16" ht="89.25" hidden="1">
      <c r="A1962" s="256">
        <v>594</v>
      </c>
      <c r="B1962" s="124"/>
      <c r="C1962" s="125" t="s">
        <v>113</v>
      </c>
      <c r="D1962" s="119">
        <v>43195</v>
      </c>
      <c r="E1962" s="120" t="s">
        <v>4778</v>
      </c>
      <c r="F1962" s="120" t="s">
        <v>15</v>
      </c>
      <c r="G1962" s="120">
        <v>4693</v>
      </c>
      <c r="H1962" s="124"/>
      <c r="I1962" s="128" t="s">
        <v>5338</v>
      </c>
      <c r="J1962" s="124"/>
      <c r="K1962" s="124"/>
      <c r="L1962" s="124"/>
      <c r="M1962" s="124"/>
      <c r="N1962" s="207">
        <v>473.19</v>
      </c>
      <c r="O1962" s="207">
        <v>0</v>
      </c>
      <c r="P1962" s="124" t="s">
        <v>1312</v>
      </c>
    </row>
    <row r="1963" spans="1:16" ht="89.25" hidden="1">
      <c r="A1963" s="256">
        <v>594</v>
      </c>
      <c r="B1963" s="124"/>
      <c r="C1963" s="125" t="s">
        <v>113</v>
      </c>
      <c r="D1963" s="119">
        <v>43195</v>
      </c>
      <c r="E1963" s="120" t="s">
        <v>4779</v>
      </c>
      <c r="F1963" s="120" t="s">
        <v>15</v>
      </c>
      <c r="G1963" s="120">
        <v>4692</v>
      </c>
      <c r="H1963" s="124"/>
      <c r="I1963" s="128" t="s">
        <v>5339</v>
      </c>
      <c r="J1963" s="124"/>
      <c r="K1963" s="124"/>
      <c r="L1963" s="124"/>
      <c r="M1963" s="124"/>
      <c r="N1963" s="207">
        <v>545.15</v>
      </c>
      <c r="O1963" s="207">
        <v>0</v>
      </c>
      <c r="P1963" s="124" t="s">
        <v>1312</v>
      </c>
    </row>
    <row r="1964" spans="1:16" ht="51" hidden="1">
      <c r="A1964" s="256">
        <v>513</v>
      </c>
      <c r="B1964" s="124"/>
      <c r="C1964" s="125" t="s">
        <v>201</v>
      </c>
      <c r="D1964" s="119">
        <v>43195</v>
      </c>
      <c r="E1964" s="120" t="s">
        <v>4780</v>
      </c>
      <c r="F1964" s="120" t="s">
        <v>15</v>
      </c>
      <c r="G1964" s="120">
        <v>704751</v>
      </c>
      <c r="H1964" s="124"/>
      <c r="I1964" s="128" t="s">
        <v>1389</v>
      </c>
      <c r="J1964" s="124"/>
      <c r="K1964" s="124"/>
      <c r="L1964" s="124"/>
      <c r="M1964" s="124"/>
      <c r="N1964" s="207">
        <v>50</v>
      </c>
      <c r="O1964" s="207">
        <v>0</v>
      </c>
      <c r="P1964" s="124" t="s">
        <v>1312</v>
      </c>
    </row>
    <row r="1965" spans="1:16" ht="63.75" hidden="1">
      <c r="A1965" s="256" t="s">
        <v>619</v>
      </c>
      <c r="B1965" s="124"/>
      <c r="C1965" s="125" t="s">
        <v>713</v>
      </c>
      <c r="D1965" s="119">
        <v>43195</v>
      </c>
      <c r="E1965" s="120" t="s">
        <v>4781</v>
      </c>
      <c r="F1965" s="120" t="s">
        <v>15</v>
      </c>
      <c r="G1965" s="120">
        <v>704753</v>
      </c>
      <c r="H1965" s="124"/>
      <c r="I1965" s="128" t="s">
        <v>5340</v>
      </c>
      <c r="J1965" s="124"/>
      <c r="K1965" s="124"/>
      <c r="L1965" s="124"/>
      <c r="M1965" s="124"/>
      <c r="N1965" s="207">
        <v>50</v>
      </c>
      <c r="O1965" s="207">
        <v>0</v>
      </c>
      <c r="P1965" s="124" t="s">
        <v>1312</v>
      </c>
    </row>
    <row r="1966" spans="1:16" ht="63.75" hidden="1">
      <c r="A1966" s="256" t="s">
        <v>619</v>
      </c>
      <c r="B1966" s="124"/>
      <c r="C1966" s="125" t="s">
        <v>713</v>
      </c>
      <c r="D1966" s="119">
        <v>43195</v>
      </c>
      <c r="E1966" s="120" t="s">
        <v>4782</v>
      </c>
      <c r="F1966" s="120" t="s">
        <v>15</v>
      </c>
      <c r="G1966" s="120">
        <v>704762</v>
      </c>
      <c r="H1966" s="124"/>
      <c r="I1966" s="128" t="s">
        <v>5341</v>
      </c>
      <c r="J1966" s="124"/>
      <c r="K1966" s="124"/>
      <c r="L1966" s="124"/>
      <c r="M1966" s="124"/>
      <c r="N1966" s="207">
        <v>50</v>
      </c>
      <c r="O1966" s="207">
        <v>0</v>
      </c>
      <c r="P1966" s="124" t="s">
        <v>1312</v>
      </c>
    </row>
    <row r="1967" spans="1:16" ht="63.75">
      <c r="A1967" s="256" t="s">
        <v>619</v>
      </c>
      <c r="B1967" s="124"/>
      <c r="C1967" s="125" t="s">
        <v>713</v>
      </c>
      <c r="D1967" s="119">
        <v>43196</v>
      </c>
      <c r="E1967" s="120" t="s">
        <v>4495</v>
      </c>
      <c r="F1967" s="120" t="s">
        <v>3</v>
      </c>
      <c r="G1967" s="120">
        <v>1611465</v>
      </c>
      <c r="H1967" s="124"/>
      <c r="I1967" s="128" t="s">
        <v>5091</v>
      </c>
      <c r="J1967" s="124"/>
      <c r="K1967" s="124"/>
      <c r="L1967" s="124"/>
      <c r="M1967" s="124"/>
      <c r="N1967" s="207">
        <v>0</v>
      </c>
      <c r="O1967" s="207">
        <v>902.09</v>
      </c>
      <c r="P1967" s="124" t="s">
        <v>1312</v>
      </c>
    </row>
    <row r="1968" spans="1:16" ht="63.75">
      <c r="A1968" s="256" t="s">
        <v>619</v>
      </c>
      <c r="B1968" s="124"/>
      <c r="C1968" s="125" t="s">
        <v>713</v>
      </c>
      <c r="D1968" s="119">
        <v>43196</v>
      </c>
      <c r="E1968" s="120" t="s">
        <v>4499</v>
      </c>
      <c r="F1968" s="120" t="s">
        <v>3</v>
      </c>
      <c r="G1968" s="120">
        <v>1611433</v>
      </c>
      <c r="H1968" s="124"/>
      <c r="I1968" s="128" t="s">
        <v>5095</v>
      </c>
      <c r="J1968" s="124"/>
      <c r="K1968" s="124"/>
      <c r="L1968" s="124"/>
      <c r="M1968" s="124"/>
      <c r="N1968" s="207">
        <v>0</v>
      </c>
      <c r="O1968" s="207">
        <v>552607.43999999994</v>
      </c>
      <c r="P1968" s="124" t="s">
        <v>1312</v>
      </c>
    </row>
    <row r="1969" spans="1:16" ht="51">
      <c r="A1969" s="256" t="s">
        <v>619</v>
      </c>
      <c r="B1969" s="124"/>
      <c r="C1969" s="125" t="s">
        <v>713</v>
      </c>
      <c r="D1969" s="119">
        <v>43196</v>
      </c>
      <c r="E1969" s="120" t="s">
        <v>4504</v>
      </c>
      <c r="F1969" s="120" t="s">
        <v>3</v>
      </c>
      <c r="G1969" s="120">
        <v>1611455</v>
      </c>
      <c r="H1969" s="124"/>
      <c r="I1969" s="128" t="s">
        <v>5100</v>
      </c>
      <c r="J1969" s="124"/>
      <c r="K1969" s="124"/>
      <c r="L1969" s="124"/>
      <c r="M1969" s="124"/>
      <c r="N1969" s="207">
        <v>0</v>
      </c>
      <c r="O1969" s="207">
        <v>1498.32</v>
      </c>
      <c r="P1969" s="124" t="s">
        <v>1312</v>
      </c>
    </row>
    <row r="1970" spans="1:16" ht="38.25">
      <c r="A1970" s="256">
        <v>35</v>
      </c>
      <c r="B1970" s="124"/>
      <c r="C1970" s="125" t="s">
        <v>696</v>
      </c>
      <c r="D1970" s="119">
        <v>43196</v>
      </c>
      <c r="E1970" s="120" t="s">
        <v>4507</v>
      </c>
      <c r="F1970" s="120" t="s">
        <v>3</v>
      </c>
      <c r="G1970" s="120">
        <v>1611613</v>
      </c>
      <c r="H1970" s="124"/>
      <c r="I1970" s="128" t="s">
        <v>5102</v>
      </c>
      <c r="J1970" s="124"/>
      <c r="K1970" s="124"/>
      <c r="L1970" s="124"/>
      <c r="M1970" s="124"/>
      <c r="N1970" s="207">
        <v>0</v>
      </c>
      <c r="O1970" s="207">
        <v>1203.3900000000001</v>
      </c>
      <c r="P1970" s="124" t="s">
        <v>1312</v>
      </c>
    </row>
    <row r="1971" spans="1:16" ht="38.25">
      <c r="A1971" s="256">
        <v>254</v>
      </c>
      <c r="B1971" s="124"/>
      <c r="C1971" s="125" t="s">
        <v>779</v>
      </c>
      <c r="D1971" s="119">
        <v>43196</v>
      </c>
      <c r="E1971" s="120" t="s">
        <v>4514</v>
      </c>
      <c r="F1971" s="120" t="s">
        <v>3</v>
      </c>
      <c r="G1971" s="120">
        <v>1611511</v>
      </c>
      <c r="H1971" s="124"/>
      <c r="I1971" s="128" t="s">
        <v>5109</v>
      </c>
      <c r="J1971" s="124"/>
      <c r="K1971" s="124"/>
      <c r="L1971" s="124"/>
      <c r="M1971" s="124"/>
      <c r="N1971" s="207">
        <v>0</v>
      </c>
      <c r="O1971" s="207">
        <v>141</v>
      </c>
      <c r="P1971" s="124" t="s">
        <v>1312</v>
      </c>
    </row>
    <row r="1972" spans="1:16" ht="51">
      <c r="A1972" s="256" t="s">
        <v>619</v>
      </c>
      <c r="B1972" s="124"/>
      <c r="C1972" s="125" t="s">
        <v>713</v>
      </c>
      <c r="D1972" s="119">
        <v>43196</v>
      </c>
      <c r="E1972" s="120" t="s">
        <v>4515</v>
      </c>
      <c r="F1972" s="120" t="s">
        <v>3</v>
      </c>
      <c r="G1972" s="120">
        <v>1611440</v>
      </c>
      <c r="H1972" s="124"/>
      <c r="I1972" s="128" t="s">
        <v>5110</v>
      </c>
      <c r="J1972" s="124"/>
      <c r="K1972" s="124"/>
      <c r="L1972" s="124"/>
      <c r="M1972" s="124"/>
      <c r="N1972" s="207">
        <v>0</v>
      </c>
      <c r="O1972" s="207">
        <v>2856.19</v>
      </c>
      <c r="P1972" s="124" t="s">
        <v>1312</v>
      </c>
    </row>
    <row r="1973" spans="1:16" ht="63.75">
      <c r="A1973" s="256" t="s">
        <v>619</v>
      </c>
      <c r="B1973" s="124"/>
      <c r="C1973" s="125" t="s">
        <v>713</v>
      </c>
      <c r="D1973" s="119">
        <v>43196</v>
      </c>
      <c r="E1973" s="120" t="s">
        <v>4517</v>
      </c>
      <c r="F1973" s="120" t="s">
        <v>3</v>
      </c>
      <c r="G1973" s="120">
        <v>1611464</v>
      </c>
      <c r="H1973" s="124"/>
      <c r="I1973" s="128" t="s">
        <v>5112</v>
      </c>
      <c r="J1973" s="124"/>
      <c r="K1973" s="124"/>
      <c r="L1973" s="124"/>
      <c r="M1973" s="124"/>
      <c r="N1973" s="207">
        <v>0</v>
      </c>
      <c r="O1973" s="207">
        <v>644.24</v>
      </c>
      <c r="P1973" s="124" t="s">
        <v>1312</v>
      </c>
    </row>
    <row r="1974" spans="1:16" ht="51">
      <c r="A1974" s="256" t="s">
        <v>619</v>
      </c>
      <c r="B1974" s="124"/>
      <c r="C1974" s="125" t="s">
        <v>713</v>
      </c>
      <c r="D1974" s="119">
        <v>43196</v>
      </c>
      <c r="E1974" s="120" t="s">
        <v>4520</v>
      </c>
      <c r="F1974" s="120" t="s">
        <v>3</v>
      </c>
      <c r="G1974" s="120">
        <v>1611450</v>
      </c>
      <c r="H1974" s="124"/>
      <c r="I1974" s="128" t="s">
        <v>5113</v>
      </c>
      <c r="J1974" s="124"/>
      <c r="K1974" s="124"/>
      <c r="L1974" s="124"/>
      <c r="M1974" s="124"/>
      <c r="N1974" s="207">
        <v>0</v>
      </c>
      <c r="O1974" s="207">
        <v>116.01</v>
      </c>
      <c r="P1974" s="124" t="s">
        <v>1312</v>
      </c>
    </row>
    <row r="1975" spans="1:16" ht="63.75">
      <c r="A1975" s="256" t="s">
        <v>619</v>
      </c>
      <c r="B1975" s="124"/>
      <c r="C1975" s="125" t="s">
        <v>713</v>
      </c>
      <c r="D1975" s="119">
        <v>43196</v>
      </c>
      <c r="E1975" s="120" t="s">
        <v>4521</v>
      </c>
      <c r="F1975" s="120" t="s">
        <v>3</v>
      </c>
      <c r="G1975" s="120">
        <v>1611452</v>
      </c>
      <c r="H1975" s="124"/>
      <c r="I1975" s="128" t="s">
        <v>5114</v>
      </c>
      <c r="J1975" s="124"/>
      <c r="K1975" s="124"/>
      <c r="L1975" s="124"/>
      <c r="M1975" s="124"/>
      <c r="N1975" s="207">
        <v>0</v>
      </c>
      <c r="O1975" s="207">
        <v>109.47</v>
      </c>
      <c r="P1975" s="124" t="s">
        <v>1312</v>
      </c>
    </row>
    <row r="1976" spans="1:16" ht="38.25">
      <c r="A1976" s="256">
        <v>86</v>
      </c>
      <c r="B1976" s="124"/>
      <c r="C1976" s="125" t="s">
        <v>710</v>
      </c>
      <c r="D1976" s="119">
        <v>43196</v>
      </c>
      <c r="E1976" s="120" t="s">
        <v>4532</v>
      </c>
      <c r="F1976" s="120" t="s">
        <v>3</v>
      </c>
      <c r="G1976" s="120">
        <v>1611646</v>
      </c>
      <c r="H1976" s="124"/>
      <c r="I1976" s="128" t="s">
        <v>5125</v>
      </c>
      <c r="J1976" s="124"/>
      <c r="K1976" s="124"/>
      <c r="L1976" s="124"/>
      <c r="M1976" s="124"/>
      <c r="N1976" s="207">
        <v>0</v>
      </c>
      <c r="O1976" s="207">
        <v>23315</v>
      </c>
      <c r="P1976" s="124" t="s">
        <v>1312</v>
      </c>
    </row>
    <row r="1977" spans="1:16" ht="38.25">
      <c r="A1977" s="256">
        <v>86</v>
      </c>
      <c r="B1977" s="124"/>
      <c r="C1977" s="125" t="s">
        <v>710</v>
      </c>
      <c r="D1977" s="119">
        <v>43196</v>
      </c>
      <c r="E1977" s="120" t="s">
        <v>4533</v>
      </c>
      <c r="F1977" s="120" t="s">
        <v>3</v>
      </c>
      <c r="G1977" s="120">
        <v>1611648</v>
      </c>
      <c r="H1977" s="124"/>
      <c r="I1977" s="128" t="s">
        <v>5126</v>
      </c>
      <c r="J1977" s="124"/>
      <c r="K1977" s="124"/>
      <c r="L1977" s="124"/>
      <c r="M1977" s="124"/>
      <c r="N1977" s="207">
        <v>0</v>
      </c>
      <c r="O1977" s="207">
        <v>5485</v>
      </c>
      <c r="P1977" s="124" t="s">
        <v>1312</v>
      </c>
    </row>
    <row r="1978" spans="1:16" ht="63.75">
      <c r="A1978" s="256" t="s">
        <v>619</v>
      </c>
      <c r="B1978" s="124"/>
      <c r="C1978" s="125" t="s">
        <v>713</v>
      </c>
      <c r="D1978" s="119">
        <v>43196</v>
      </c>
      <c r="E1978" s="120" t="s">
        <v>4567</v>
      </c>
      <c r="F1978" s="120" t="s">
        <v>3</v>
      </c>
      <c r="G1978" s="120">
        <v>1611448</v>
      </c>
      <c r="H1978" s="124"/>
      <c r="I1978" s="128" t="s">
        <v>5156</v>
      </c>
      <c r="J1978" s="124"/>
      <c r="K1978" s="124"/>
      <c r="L1978" s="124"/>
      <c r="M1978" s="124"/>
      <c r="N1978" s="207">
        <v>0</v>
      </c>
      <c r="O1978" s="207">
        <v>1722.29</v>
      </c>
      <c r="P1978" s="124" t="s">
        <v>1312</v>
      </c>
    </row>
    <row r="1979" spans="1:16" ht="51">
      <c r="A1979" s="256" t="s">
        <v>619</v>
      </c>
      <c r="B1979" s="124"/>
      <c r="C1979" s="125" t="s">
        <v>713</v>
      </c>
      <c r="D1979" s="119">
        <v>43196</v>
      </c>
      <c r="E1979" s="120" t="s">
        <v>4582</v>
      </c>
      <c r="F1979" s="120" t="s">
        <v>3</v>
      </c>
      <c r="G1979" s="120">
        <v>1611446</v>
      </c>
      <c r="H1979" s="124"/>
      <c r="I1979" s="128" t="s">
        <v>5169</v>
      </c>
      <c r="J1979" s="124"/>
      <c r="K1979" s="124"/>
      <c r="L1979" s="124"/>
      <c r="M1979" s="124"/>
      <c r="N1979" s="207">
        <v>0</v>
      </c>
      <c r="O1979" s="207">
        <v>2169.64</v>
      </c>
      <c r="P1979" s="124" t="s">
        <v>1312</v>
      </c>
    </row>
    <row r="1980" spans="1:16" ht="51">
      <c r="A1980" s="256" t="s">
        <v>619</v>
      </c>
      <c r="B1980" s="124"/>
      <c r="C1980" s="125" t="s">
        <v>713</v>
      </c>
      <c r="D1980" s="119">
        <v>43196</v>
      </c>
      <c r="E1980" s="120" t="s">
        <v>4586</v>
      </c>
      <c r="F1980" s="120" t="s">
        <v>3</v>
      </c>
      <c r="G1980" s="120">
        <v>1611444</v>
      </c>
      <c r="H1980" s="124"/>
      <c r="I1980" s="128" t="s">
        <v>5173</v>
      </c>
      <c r="J1980" s="124"/>
      <c r="K1980" s="124"/>
      <c r="L1980" s="124"/>
      <c r="M1980" s="124"/>
      <c r="N1980" s="207">
        <v>0</v>
      </c>
      <c r="O1980" s="207">
        <v>205.06</v>
      </c>
      <c r="P1980" s="124" t="s">
        <v>1312</v>
      </c>
    </row>
    <row r="1981" spans="1:16" ht="51">
      <c r="A1981" s="256" t="s">
        <v>619</v>
      </c>
      <c r="B1981" s="124"/>
      <c r="C1981" s="125" t="s">
        <v>713</v>
      </c>
      <c r="D1981" s="119">
        <v>43196</v>
      </c>
      <c r="E1981" s="120" t="s">
        <v>4628</v>
      </c>
      <c r="F1981" s="120" t="s">
        <v>3</v>
      </c>
      <c r="G1981" s="120">
        <v>1611513</v>
      </c>
      <c r="H1981" s="124"/>
      <c r="I1981" s="128" t="s">
        <v>3613</v>
      </c>
      <c r="J1981" s="124"/>
      <c r="K1981" s="124"/>
      <c r="L1981" s="124"/>
      <c r="M1981" s="124"/>
      <c r="N1981" s="207">
        <v>0</v>
      </c>
      <c r="O1981" s="207">
        <v>1018</v>
      </c>
      <c r="P1981" s="124" t="s">
        <v>1312</v>
      </c>
    </row>
    <row r="1982" spans="1:16" ht="51">
      <c r="A1982" s="256" t="s">
        <v>619</v>
      </c>
      <c r="B1982" s="124"/>
      <c r="C1982" s="125" t="s">
        <v>713</v>
      </c>
      <c r="D1982" s="119">
        <v>43196</v>
      </c>
      <c r="E1982" s="120" t="s">
        <v>4631</v>
      </c>
      <c r="F1982" s="120" t="s">
        <v>3</v>
      </c>
      <c r="G1982" s="120">
        <v>1611417</v>
      </c>
      <c r="H1982" s="124"/>
      <c r="I1982" s="128" t="s">
        <v>5209</v>
      </c>
      <c r="J1982" s="124"/>
      <c r="K1982" s="124"/>
      <c r="L1982" s="124"/>
      <c r="M1982" s="124"/>
      <c r="N1982" s="207">
        <v>0</v>
      </c>
      <c r="O1982" s="207">
        <v>2000</v>
      </c>
      <c r="P1982" s="124" t="s">
        <v>1312</v>
      </c>
    </row>
    <row r="1983" spans="1:16" ht="51">
      <c r="A1983" s="256">
        <v>35</v>
      </c>
      <c r="B1983" s="124"/>
      <c r="C1983" s="125" t="s">
        <v>696</v>
      </c>
      <c r="D1983" s="119">
        <v>43196</v>
      </c>
      <c r="E1983" s="120" t="s">
        <v>4635</v>
      </c>
      <c r="F1983" s="120" t="s">
        <v>3</v>
      </c>
      <c r="G1983" s="120">
        <v>1611477</v>
      </c>
      <c r="H1983" s="124"/>
      <c r="I1983" s="128" t="s">
        <v>5212</v>
      </c>
      <c r="J1983" s="124"/>
      <c r="K1983" s="124"/>
      <c r="L1983" s="124"/>
      <c r="M1983" s="124"/>
      <c r="N1983" s="207">
        <v>0</v>
      </c>
      <c r="O1983" s="207">
        <v>1500</v>
      </c>
      <c r="P1983" s="124" t="s">
        <v>1312</v>
      </c>
    </row>
    <row r="1984" spans="1:16" ht="51">
      <c r="A1984" s="256" t="s">
        <v>619</v>
      </c>
      <c r="B1984" s="124"/>
      <c r="C1984" s="125" t="s">
        <v>713</v>
      </c>
      <c r="D1984" s="119">
        <v>43196</v>
      </c>
      <c r="E1984" s="120" t="s">
        <v>4640</v>
      </c>
      <c r="F1984" s="120" t="s">
        <v>3</v>
      </c>
      <c r="G1984" s="120">
        <v>1611674</v>
      </c>
      <c r="H1984" s="124"/>
      <c r="I1984" s="128" t="s">
        <v>5217</v>
      </c>
      <c r="J1984" s="124"/>
      <c r="K1984" s="124"/>
      <c r="L1984" s="124"/>
      <c r="M1984" s="124"/>
      <c r="N1984" s="207">
        <v>0</v>
      </c>
      <c r="O1984" s="207">
        <v>2</v>
      </c>
      <c r="P1984" s="124" t="s">
        <v>1312</v>
      </c>
    </row>
    <row r="1985" spans="1:16" ht="51">
      <c r="A1985" s="256" t="s">
        <v>619</v>
      </c>
      <c r="B1985" s="124"/>
      <c r="C1985" s="125" t="s">
        <v>713</v>
      </c>
      <c r="D1985" s="119">
        <v>43196</v>
      </c>
      <c r="E1985" s="120" t="s">
        <v>4650</v>
      </c>
      <c r="F1985" s="120" t="s">
        <v>3</v>
      </c>
      <c r="G1985" s="120">
        <v>1611474</v>
      </c>
      <c r="H1985" s="124"/>
      <c r="I1985" s="128" t="s">
        <v>1385</v>
      </c>
      <c r="J1985" s="124"/>
      <c r="K1985" s="124"/>
      <c r="L1985" s="124"/>
      <c r="M1985" s="124"/>
      <c r="N1985" s="207">
        <v>0</v>
      </c>
      <c r="O1985" s="207">
        <v>1669</v>
      </c>
      <c r="P1985" s="124" t="s">
        <v>1312</v>
      </c>
    </row>
    <row r="1986" spans="1:16" ht="51">
      <c r="A1986" s="256" t="s">
        <v>619</v>
      </c>
      <c r="B1986" s="124"/>
      <c r="C1986" s="125" t="s">
        <v>713</v>
      </c>
      <c r="D1986" s="119">
        <v>43196</v>
      </c>
      <c r="E1986" s="120" t="s">
        <v>4668</v>
      </c>
      <c r="F1986" s="120" t="s">
        <v>3</v>
      </c>
      <c r="G1986" s="120">
        <v>1611458</v>
      </c>
      <c r="H1986" s="124"/>
      <c r="I1986" s="128" t="s">
        <v>5243</v>
      </c>
      <c r="J1986" s="124"/>
      <c r="K1986" s="124"/>
      <c r="L1986" s="124"/>
      <c r="M1986" s="124"/>
      <c r="N1986" s="207">
        <v>0</v>
      </c>
      <c r="O1986" s="207">
        <v>455.17</v>
      </c>
      <c r="P1986" s="124" t="s">
        <v>1312</v>
      </c>
    </row>
    <row r="1987" spans="1:16" ht="63.75">
      <c r="A1987" s="256" t="s">
        <v>619</v>
      </c>
      <c r="B1987" s="124"/>
      <c r="C1987" s="125" t="s">
        <v>713</v>
      </c>
      <c r="D1987" s="119">
        <v>43196</v>
      </c>
      <c r="E1987" s="120" t="s">
        <v>4680</v>
      </c>
      <c r="F1987" s="120" t="s">
        <v>3</v>
      </c>
      <c r="G1987" s="120">
        <v>1611467</v>
      </c>
      <c r="H1987" s="124"/>
      <c r="I1987" s="128" t="s">
        <v>5253</v>
      </c>
      <c r="J1987" s="124"/>
      <c r="K1987" s="124"/>
      <c r="L1987" s="124"/>
      <c r="M1987" s="124"/>
      <c r="N1987" s="207">
        <v>0</v>
      </c>
      <c r="O1987" s="207">
        <v>4808.5</v>
      </c>
      <c r="P1987" s="124" t="s">
        <v>1312</v>
      </c>
    </row>
    <row r="1988" spans="1:16" ht="51">
      <c r="A1988" s="256" t="s">
        <v>619</v>
      </c>
      <c r="B1988" s="124"/>
      <c r="C1988" s="125" t="s">
        <v>713</v>
      </c>
      <c r="D1988" s="119">
        <v>43196</v>
      </c>
      <c r="E1988" s="120" t="s">
        <v>4701</v>
      </c>
      <c r="F1988" s="120" t="s">
        <v>3</v>
      </c>
      <c r="G1988" s="120">
        <v>1611645</v>
      </c>
      <c r="H1988" s="124"/>
      <c r="I1988" s="128" t="s">
        <v>5267</v>
      </c>
      <c r="J1988" s="124"/>
      <c r="K1988" s="124"/>
      <c r="L1988" s="124"/>
      <c r="M1988" s="124"/>
      <c r="N1988" s="207">
        <v>0</v>
      </c>
      <c r="O1988" s="207">
        <v>3681.45</v>
      </c>
      <c r="P1988" s="124" t="s">
        <v>1312</v>
      </c>
    </row>
    <row r="1989" spans="1:16" ht="51">
      <c r="A1989" s="256" t="s">
        <v>619</v>
      </c>
      <c r="B1989" s="124"/>
      <c r="C1989" s="125" t="s">
        <v>713</v>
      </c>
      <c r="D1989" s="119">
        <v>43196</v>
      </c>
      <c r="E1989" s="120" t="s">
        <v>4711</v>
      </c>
      <c r="F1989" s="120" t="s">
        <v>3</v>
      </c>
      <c r="G1989" s="120">
        <v>1611461</v>
      </c>
      <c r="H1989" s="124"/>
      <c r="I1989" s="128" t="s">
        <v>5272</v>
      </c>
      <c r="J1989" s="124"/>
      <c r="K1989" s="124"/>
      <c r="L1989" s="124"/>
      <c r="M1989" s="124"/>
      <c r="N1989" s="207">
        <v>0</v>
      </c>
      <c r="O1989" s="207">
        <v>7505.39</v>
      </c>
      <c r="P1989" s="124" t="s">
        <v>1312</v>
      </c>
    </row>
    <row r="1990" spans="1:16" ht="51">
      <c r="A1990" s="256" t="s">
        <v>619</v>
      </c>
      <c r="B1990" s="124"/>
      <c r="C1990" s="125" t="s">
        <v>713</v>
      </c>
      <c r="D1990" s="119">
        <v>43196</v>
      </c>
      <c r="E1990" s="120" t="s">
        <v>4714</v>
      </c>
      <c r="F1990" s="120" t="s">
        <v>3</v>
      </c>
      <c r="G1990" s="120">
        <v>1611534</v>
      </c>
      <c r="H1990" s="124"/>
      <c r="I1990" s="128" t="s">
        <v>5275</v>
      </c>
      <c r="J1990" s="124"/>
      <c r="K1990" s="124"/>
      <c r="L1990" s="124"/>
      <c r="M1990" s="124"/>
      <c r="N1990" s="207">
        <v>0</v>
      </c>
      <c r="O1990" s="207">
        <v>157.86000000000001</v>
      </c>
      <c r="P1990" s="124" t="s">
        <v>1312</v>
      </c>
    </row>
    <row r="1991" spans="1:16" ht="63.75">
      <c r="A1991" s="256" t="s">
        <v>619</v>
      </c>
      <c r="B1991" s="124"/>
      <c r="C1991" s="125" t="s">
        <v>713</v>
      </c>
      <c r="D1991" s="119">
        <v>43196</v>
      </c>
      <c r="E1991" s="120" t="s">
        <v>4717</v>
      </c>
      <c r="F1991" s="120" t="s">
        <v>3</v>
      </c>
      <c r="G1991" s="120">
        <v>1611451</v>
      </c>
      <c r="H1991" s="124"/>
      <c r="I1991" s="128" t="s">
        <v>5278</v>
      </c>
      <c r="J1991" s="124"/>
      <c r="K1991" s="124"/>
      <c r="L1991" s="124"/>
      <c r="M1991" s="124"/>
      <c r="N1991" s="207">
        <v>0</v>
      </c>
      <c r="O1991" s="207">
        <v>897.5</v>
      </c>
      <c r="P1991" s="124" t="s">
        <v>1312</v>
      </c>
    </row>
    <row r="1992" spans="1:16" ht="51">
      <c r="A1992" s="256" t="s">
        <v>619</v>
      </c>
      <c r="B1992" s="124"/>
      <c r="C1992" s="125" t="s">
        <v>713</v>
      </c>
      <c r="D1992" s="119">
        <v>43196</v>
      </c>
      <c r="E1992" s="120" t="s">
        <v>4718</v>
      </c>
      <c r="F1992" s="120" t="s">
        <v>3</v>
      </c>
      <c r="G1992" s="120">
        <v>1611533</v>
      </c>
      <c r="H1992" s="124"/>
      <c r="I1992" s="128" t="s">
        <v>5279</v>
      </c>
      <c r="J1992" s="124"/>
      <c r="K1992" s="124"/>
      <c r="L1992" s="124"/>
      <c r="M1992" s="124"/>
      <c r="N1992" s="207">
        <v>0</v>
      </c>
      <c r="O1992" s="207">
        <v>2796.33</v>
      </c>
      <c r="P1992" s="124" t="s">
        <v>1312</v>
      </c>
    </row>
    <row r="1993" spans="1:16" ht="63.75">
      <c r="A1993" s="256" t="s">
        <v>619</v>
      </c>
      <c r="B1993" s="124"/>
      <c r="C1993" s="125" t="s">
        <v>713</v>
      </c>
      <c r="D1993" s="119">
        <v>43196</v>
      </c>
      <c r="E1993" s="120" t="s">
        <v>4719</v>
      </c>
      <c r="F1993" s="120" t="s">
        <v>3</v>
      </c>
      <c r="G1993" s="120">
        <v>1611460</v>
      </c>
      <c r="H1993" s="124"/>
      <c r="I1993" s="128" t="s">
        <v>5280</v>
      </c>
      <c r="J1993" s="124"/>
      <c r="K1993" s="124"/>
      <c r="L1993" s="124"/>
      <c r="M1993" s="124"/>
      <c r="N1993" s="207">
        <v>0</v>
      </c>
      <c r="O1993" s="207">
        <v>142.46</v>
      </c>
      <c r="P1993" s="124" t="s">
        <v>1312</v>
      </c>
    </row>
    <row r="1994" spans="1:16" ht="51">
      <c r="A1994" s="256" t="s">
        <v>619</v>
      </c>
      <c r="B1994" s="124"/>
      <c r="C1994" s="125" t="s">
        <v>713</v>
      </c>
      <c r="D1994" s="119">
        <v>43196</v>
      </c>
      <c r="E1994" s="120" t="s">
        <v>4728</v>
      </c>
      <c r="F1994" s="120" t="s">
        <v>3</v>
      </c>
      <c r="G1994" s="120">
        <v>1611603</v>
      </c>
      <c r="H1994" s="124"/>
      <c r="I1994" s="128" t="s">
        <v>5289</v>
      </c>
      <c r="J1994" s="124"/>
      <c r="K1994" s="124"/>
      <c r="L1994" s="124"/>
      <c r="M1994" s="124"/>
      <c r="N1994" s="207">
        <v>0</v>
      </c>
      <c r="O1994" s="207">
        <v>1726</v>
      </c>
      <c r="P1994" s="124" t="s">
        <v>1312</v>
      </c>
    </row>
    <row r="1995" spans="1:16" ht="51">
      <c r="A1995" s="256" t="s">
        <v>619</v>
      </c>
      <c r="B1995" s="124"/>
      <c r="C1995" s="125" t="s">
        <v>713</v>
      </c>
      <c r="D1995" s="119">
        <v>43196</v>
      </c>
      <c r="E1995" s="120" t="s">
        <v>4736</v>
      </c>
      <c r="F1995" s="120" t="s">
        <v>3</v>
      </c>
      <c r="G1995" s="120">
        <v>1611514</v>
      </c>
      <c r="H1995" s="124"/>
      <c r="I1995" s="128" t="s">
        <v>5296</v>
      </c>
      <c r="J1995" s="124"/>
      <c r="K1995" s="124"/>
      <c r="L1995" s="124"/>
      <c r="M1995" s="124"/>
      <c r="N1995" s="207">
        <v>0</v>
      </c>
      <c r="O1995" s="207">
        <v>1000</v>
      </c>
      <c r="P1995" s="124" t="s">
        <v>1312</v>
      </c>
    </row>
    <row r="1996" spans="1:16" ht="102" hidden="1">
      <c r="A1996" s="256" t="s">
        <v>619</v>
      </c>
      <c r="B1996" s="124"/>
      <c r="C1996" s="125" t="s">
        <v>713</v>
      </c>
      <c r="D1996" s="119">
        <v>43196</v>
      </c>
      <c r="E1996" s="120" t="s">
        <v>4783</v>
      </c>
      <c r="F1996" s="120" t="s">
        <v>6</v>
      </c>
      <c r="G1996" s="120">
        <v>917976</v>
      </c>
      <c r="H1996" s="124"/>
      <c r="I1996" s="128" t="s">
        <v>5342</v>
      </c>
      <c r="J1996" s="124"/>
      <c r="K1996" s="124"/>
      <c r="L1996" s="124"/>
      <c r="M1996" s="124"/>
      <c r="N1996" s="207">
        <v>0</v>
      </c>
      <c r="O1996" s="207">
        <v>11898.65</v>
      </c>
      <c r="P1996" s="124" t="s">
        <v>1312</v>
      </c>
    </row>
    <row r="1997" spans="1:16" ht="102" hidden="1">
      <c r="A1997" s="256" t="s">
        <v>619</v>
      </c>
      <c r="B1997" s="124"/>
      <c r="C1997" s="125" t="s">
        <v>713</v>
      </c>
      <c r="D1997" s="119">
        <v>43196</v>
      </c>
      <c r="E1997" s="120" t="s">
        <v>4784</v>
      </c>
      <c r="F1997" s="120" t="s">
        <v>6</v>
      </c>
      <c r="G1997" s="120">
        <v>917976</v>
      </c>
      <c r="H1997" s="124"/>
      <c r="I1997" s="128" t="s">
        <v>5343</v>
      </c>
      <c r="J1997" s="124"/>
      <c r="K1997" s="124"/>
      <c r="L1997" s="124"/>
      <c r="M1997" s="124"/>
      <c r="N1997" s="207">
        <v>0</v>
      </c>
      <c r="O1997" s="207">
        <v>4401.13</v>
      </c>
      <c r="P1997" s="124" t="s">
        <v>1312</v>
      </c>
    </row>
    <row r="1998" spans="1:16" ht="51" hidden="1">
      <c r="A1998" s="256" t="s">
        <v>619</v>
      </c>
      <c r="B1998" s="124"/>
      <c r="C1998" s="125" t="s">
        <v>713</v>
      </c>
      <c r="D1998" s="119">
        <v>43196</v>
      </c>
      <c r="E1998" s="120" t="s">
        <v>4785</v>
      </c>
      <c r="F1998" s="120" t="s">
        <v>15</v>
      </c>
      <c r="G1998" s="120">
        <v>705060</v>
      </c>
      <c r="H1998" s="124"/>
      <c r="I1998" s="128" t="s">
        <v>5344</v>
      </c>
      <c r="J1998" s="124"/>
      <c r="K1998" s="124"/>
      <c r="L1998" s="124"/>
      <c r="M1998" s="124"/>
      <c r="N1998" s="207">
        <v>50</v>
      </c>
      <c r="O1998" s="207">
        <v>0</v>
      </c>
      <c r="P1998" s="124" t="s">
        <v>1312</v>
      </c>
    </row>
    <row r="1999" spans="1:16" ht="51" hidden="1">
      <c r="A1999" s="256">
        <v>513</v>
      </c>
      <c r="B1999" s="124"/>
      <c r="C1999" s="125" t="s">
        <v>201</v>
      </c>
      <c r="D1999" s="119">
        <v>43196</v>
      </c>
      <c r="E1999" s="120" t="s">
        <v>4786</v>
      </c>
      <c r="F1999" s="120" t="s">
        <v>15</v>
      </c>
      <c r="G1999" s="120">
        <v>705062</v>
      </c>
      <c r="H1999" s="124"/>
      <c r="I1999" s="128" t="s">
        <v>4300</v>
      </c>
      <c r="J1999" s="124"/>
      <c r="K1999" s="124"/>
      <c r="L1999" s="124"/>
      <c r="M1999" s="124"/>
      <c r="N1999" s="207">
        <v>50</v>
      </c>
      <c r="O1999" s="207">
        <v>0</v>
      </c>
      <c r="P1999" s="124" t="s">
        <v>1312</v>
      </c>
    </row>
    <row r="2000" spans="1:16" ht="63.75" hidden="1">
      <c r="A2000" s="256" t="s">
        <v>619</v>
      </c>
      <c r="B2000" s="124"/>
      <c r="C2000" s="125" t="s">
        <v>713</v>
      </c>
      <c r="D2000" s="119">
        <v>43196</v>
      </c>
      <c r="E2000" s="120" t="s">
        <v>4787</v>
      </c>
      <c r="F2000" s="120" t="s">
        <v>15</v>
      </c>
      <c r="G2000" s="120">
        <v>705070</v>
      </c>
      <c r="H2000" s="124"/>
      <c r="I2000" s="128" t="s">
        <v>5345</v>
      </c>
      <c r="J2000" s="124"/>
      <c r="K2000" s="124"/>
      <c r="L2000" s="124"/>
      <c r="M2000" s="124"/>
      <c r="N2000" s="207">
        <v>50</v>
      </c>
      <c r="O2000" s="207">
        <v>0</v>
      </c>
      <c r="P2000" s="124" t="s">
        <v>1312</v>
      </c>
    </row>
    <row r="2001" spans="1:16" ht="89.25" hidden="1">
      <c r="A2001" s="256">
        <v>310</v>
      </c>
      <c r="B2001" s="124"/>
      <c r="C2001" s="125" t="s">
        <v>807</v>
      </c>
      <c r="D2001" s="119">
        <v>43196</v>
      </c>
      <c r="E2001" s="120" t="s">
        <v>4788</v>
      </c>
      <c r="F2001" s="120" t="s">
        <v>15</v>
      </c>
      <c r="G2001" s="120">
        <v>4702</v>
      </c>
      <c r="H2001" s="124"/>
      <c r="I2001" s="128" t="s">
        <v>5346</v>
      </c>
      <c r="J2001" s="124"/>
      <c r="K2001" s="124"/>
      <c r="L2001" s="124"/>
      <c r="M2001" s="124"/>
      <c r="N2001" s="207">
        <v>353.55</v>
      </c>
      <c r="O2001" s="207">
        <v>0</v>
      </c>
      <c r="P2001" s="124" t="s">
        <v>1312</v>
      </c>
    </row>
    <row r="2002" spans="1:16" ht="51" hidden="1">
      <c r="A2002" s="256">
        <v>513</v>
      </c>
      <c r="B2002" s="124"/>
      <c r="C2002" s="125" t="s">
        <v>201</v>
      </c>
      <c r="D2002" s="119">
        <v>43196</v>
      </c>
      <c r="E2002" s="120" t="s">
        <v>4789</v>
      </c>
      <c r="F2002" s="120" t="s">
        <v>15</v>
      </c>
      <c r="G2002" s="120">
        <v>705090</v>
      </c>
      <c r="H2002" s="124"/>
      <c r="I2002" s="128" t="s">
        <v>2246</v>
      </c>
      <c r="J2002" s="124"/>
      <c r="K2002" s="124"/>
      <c r="L2002" s="124"/>
      <c r="M2002" s="124"/>
      <c r="N2002" s="207">
        <v>50</v>
      </c>
      <c r="O2002" s="207">
        <v>0</v>
      </c>
      <c r="P2002" s="124" t="s">
        <v>1312</v>
      </c>
    </row>
    <row r="2003" spans="1:16" ht="51" hidden="1">
      <c r="A2003" s="256">
        <v>513</v>
      </c>
      <c r="B2003" s="124"/>
      <c r="C2003" s="125" t="s">
        <v>201</v>
      </c>
      <c r="D2003" s="119">
        <v>43196</v>
      </c>
      <c r="E2003" s="120" t="s">
        <v>4790</v>
      </c>
      <c r="F2003" s="120" t="s">
        <v>15</v>
      </c>
      <c r="G2003" s="120">
        <v>705092</v>
      </c>
      <c r="H2003" s="124"/>
      <c r="I2003" s="128" t="s">
        <v>4316</v>
      </c>
      <c r="J2003" s="124"/>
      <c r="K2003" s="124"/>
      <c r="L2003" s="124"/>
      <c r="M2003" s="124"/>
      <c r="N2003" s="207">
        <v>50</v>
      </c>
      <c r="O2003" s="207">
        <v>0</v>
      </c>
      <c r="P2003" s="124" t="s">
        <v>1312</v>
      </c>
    </row>
    <row r="2004" spans="1:16" ht="51" hidden="1">
      <c r="A2004" s="256">
        <v>513</v>
      </c>
      <c r="B2004" s="124"/>
      <c r="C2004" s="125" t="s">
        <v>201</v>
      </c>
      <c r="D2004" s="119">
        <v>43196</v>
      </c>
      <c r="E2004" s="120" t="s">
        <v>4791</v>
      </c>
      <c r="F2004" s="120" t="s">
        <v>15</v>
      </c>
      <c r="G2004" s="120">
        <v>705094</v>
      </c>
      <c r="H2004" s="124"/>
      <c r="I2004" s="128" t="s">
        <v>4313</v>
      </c>
      <c r="J2004" s="124"/>
      <c r="K2004" s="124"/>
      <c r="L2004" s="124"/>
      <c r="M2004" s="124"/>
      <c r="N2004" s="207">
        <v>50</v>
      </c>
      <c r="O2004" s="207">
        <v>0</v>
      </c>
      <c r="P2004" s="124" t="s">
        <v>1312</v>
      </c>
    </row>
    <row r="2005" spans="1:16" ht="63.75" hidden="1">
      <c r="A2005" s="256" t="s">
        <v>619</v>
      </c>
      <c r="B2005" s="124"/>
      <c r="C2005" s="125" t="s">
        <v>713</v>
      </c>
      <c r="D2005" s="119">
        <v>43196</v>
      </c>
      <c r="E2005" s="120" t="s">
        <v>4792</v>
      </c>
      <c r="F2005" s="120" t="s">
        <v>15</v>
      </c>
      <c r="G2005" s="120">
        <v>705096</v>
      </c>
      <c r="H2005" s="124"/>
      <c r="I2005" s="128" t="s">
        <v>5347</v>
      </c>
      <c r="J2005" s="124"/>
      <c r="K2005" s="124"/>
      <c r="L2005" s="124"/>
      <c r="M2005" s="124"/>
      <c r="N2005" s="207">
        <v>50</v>
      </c>
      <c r="O2005" s="207">
        <v>0</v>
      </c>
      <c r="P2005" s="124" t="s">
        <v>1312</v>
      </c>
    </row>
    <row r="2006" spans="1:16" ht="51" hidden="1">
      <c r="A2006" s="256" t="s">
        <v>619</v>
      </c>
      <c r="B2006" s="124"/>
      <c r="C2006" s="125" t="s">
        <v>713</v>
      </c>
      <c r="D2006" s="119">
        <v>43196</v>
      </c>
      <c r="E2006" s="120" t="s">
        <v>4793</v>
      </c>
      <c r="F2006" s="120" t="s">
        <v>15</v>
      </c>
      <c r="G2006" s="120">
        <v>705098</v>
      </c>
      <c r="H2006" s="124"/>
      <c r="I2006" s="128" t="s">
        <v>5348</v>
      </c>
      <c r="J2006" s="124"/>
      <c r="K2006" s="124"/>
      <c r="L2006" s="124"/>
      <c r="M2006" s="124"/>
      <c r="N2006" s="207">
        <v>50</v>
      </c>
      <c r="O2006" s="207">
        <v>0</v>
      </c>
      <c r="P2006" s="124" t="s">
        <v>1312</v>
      </c>
    </row>
    <row r="2007" spans="1:16" ht="63.75" hidden="1">
      <c r="A2007" s="256" t="s">
        <v>619</v>
      </c>
      <c r="B2007" s="124"/>
      <c r="C2007" s="125" t="s">
        <v>713</v>
      </c>
      <c r="D2007" s="119">
        <v>43196</v>
      </c>
      <c r="E2007" s="120" t="s">
        <v>4794</v>
      </c>
      <c r="F2007" s="120" t="s">
        <v>15</v>
      </c>
      <c r="G2007" s="120">
        <v>705517</v>
      </c>
      <c r="H2007" s="124"/>
      <c r="I2007" s="128" t="s">
        <v>5349</v>
      </c>
      <c r="J2007" s="124"/>
      <c r="K2007" s="124"/>
      <c r="L2007" s="124"/>
      <c r="M2007" s="124"/>
      <c r="N2007" s="207">
        <v>50</v>
      </c>
      <c r="O2007" s="207">
        <v>0</v>
      </c>
      <c r="P2007" s="124" t="s">
        <v>1312</v>
      </c>
    </row>
    <row r="2008" spans="1:16" ht="51" hidden="1">
      <c r="A2008" s="256" t="s">
        <v>619</v>
      </c>
      <c r="B2008" s="124"/>
      <c r="C2008" s="125" t="s">
        <v>713</v>
      </c>
      <c r="D2008" s="119">
        <v>43196</v>
      </c>
      <c r="E2008" s="120" t="s">
        <v>4795</v>
      </c>
      <c r="F2008" s="120" t="s">
        <v>15</v>
      </c>
      <c r="G2008" s="120">
        <v>705790</v>
      </c>
      <c r="H2008" s="124"/>
      <c r="I2008" s="128" t="s">
        <v>5350</v>
      </c>
      <c r="J2008" s="124"/>
      <c r="K2008" s="124"/>
      <c r="L2008" s="124"/>
      <c r="M2008" s="124"/>
      <c r="N2008" s="207">
        <v>50</v>
      </c>
      <c r="O2008" s="207">
        <v>0</v>
      </c>
      <c r="P2008" s="124" t="s">
        <v>1312</v>
      </c>
    </row>
    <row r="2009" spans="1:16" ht="51" hidden="1">
      <c r="A2009" s="256" t="s">
        <v>619</v>
      </c>
      <c r="B2009" s="124"/>
      <c r="C2009" s="125" t="s">
        <v>713</v>
      </c>
      <c r="D2009" s="119">
        <v>43196</v>
      </c>
      <c r="E2009" s="120" t="s">
        <v>4796</v>
      </c>
      <c r="F2009" s="120" t="s">
        <v>15</v>
      </c>
      <c r="G2009" s="120">
        <v>705792</v>
      </c>
      <c r="H2009" s="124"/>
      <c r="I2009" s="128" t="s">
        <v>5351</v>
      </c>
      <c r="J2009" s="124"/>
      <c r="K2009" s="124"/>
      <c r="L2009" s="124"/>
      <c r="M2009" s="124"/>
      <c r="N2009" s="207">
        <v>50</v>
      </c>
      <c r="O2009" s="207">
        <v>0</v>
      </c>
      <c r="P2009" s="124" t="s">
        <v>1312</v>
      </c>
    </row>
    <row r="2010" spans="1:16" ht="63.75" hidden="1">
      <c r="A2010" s="256" t="s">
        <v>619</v>
      </c>
      <c r="B2010" s="124"/>
      <c r="C2010" s="125" t="s">
        <v>713</v>
      </c>
      <c r="D2010" s="119">
        <v>43196</v>
      </c>
      <c r="E2010" s="120" t="s">
        <v>4797</v>
      </c>
      <c r="F2010" s="120" t="s">
        <v>15</v>
      </c>
      <c r="G2010" s="120">
        <v>705794</v>
      </c>
      <c r="H2010" s="124"/>
      <c r="I2010" s="128" t="s">
        <v>5352</v>
      </c>
      <c r="J2010" s="124"/>
      <c r="K2010" s="124"/>
      <c r="L2010" s="124"/>
      <c r="M2010" s="124"/>
      <c r="N2010" s="207">
        <v>50</v>
      </c>
      <c r="O2010" s="207">
        <v>0</v>
      </c>
      <c r="P2010" s="124" t="s">
        <v>1312</v>
      </c>
    </row>
    <row r="2011" spans="1:16" ht="51">
      <c r="A2011" s="256" t="s">
        <v>619</v>
      </c>
      <c r="B2011" s="124"/>
      <c r="C2011" s="125" t="s">
        <v>713</v>
      </c>
      <c r="D2011" s="119">
        <v>43199</v>
      </c>
      <c r="E2011" s="120" t="s">
        <v>4482</v>
      </c>
      <c r="F2011" s="120" t="s">
        <v>3</v>
      </c>
      <c r="G2011" s="120">
        <v>1611952</v>
      </c>
      <c r="H2011" s="124"/>
      <c r="I2011" s="128" t="s">
        <v>5078</v>
      </c>
      <c r="J2011" s="124"/>
      <c r="K2011" s="124"/>
      <c r="L2011" s="124"/>
      <c r="M2011" s="124"/>
      <c r="N2011" s="207">
        <v>0</v>
      </c>
      <c r="O2011" s="207">
        <v>144.12</v>
      </c>
      <c r="P2011" s="124" t="s">
        <v>1312</v>
      </c>
    </row>
    <row r="2012" spans="1:16" ht="51">
      <c r="A2012" s="256" t="s">
        <v>619</v>
      </c>
      <c r="B2012" s="124"/>
      <c r="C2012" s="125" t="s">
        <v>713</v>
      </c>
      <c r="D2012" s="119">
        <v>43199</v>
      </c>
      <c r="E2012" s="120" t="s">
        <v>4516</v>
      </c>
      <c r="F2012" s="120" t="s">
        <v>3</v>
      </c>
      <c r="G2012" s="120">
        <v>1612033</v>
      </c>
      <c r="H2012" s="124"/>
      <c r="I2012" s="128" t="s">
        <v>5111</v>
      </c>
      <c r="J2012" s="124"/>
      <c r="K2012" s="124"/>
      <c r="L2012" s="124"/>
      <c r="M2012" s="124"/>
      <c r="N2012" s="207">
        <v>0</v>
      </c>
      <c r="O2012" s="207">
        <v>3928.05</v>
      </c>
      <c r="P2012" s="124" t="s">
        <v>1312</v>
      </c>
    </row>
    <row r="2013" spans="1:16" ht="63.75">
      <c r="A2013" s="256" t="s">
        <v>619</v>
      </c>
      <c r="B2013" s="124"/>
      <c r="C2013" s="125" t="s">
        <v>713</v>
      </c>
      <c r="D2013" s="119">
        <v>43199</v>
      </c>
      <c r="E2013" s="120" t="s">
        <v>4529</v>
      </c>
      <c r="F2013" s="120" t="s">
        <v>3</v>
      </c>
      <c r="G2013" s="120">
        <v>1611905</v>
      </c>
      <c r="H2013" s="124"/>
      <c r="I2013" s="128" t="s">
        <v>5122</v>
      </c>
      <c r="J2013" s="124"/>
      <c r="K2013" s="124"/>
      <c r="L2013" s="124"/>
      <c r="M2013" s="124"/>
      <c r="N2013" s="207">
        <v>0</v>
      </c>
      <c r="O2013" s="207">
        <v>215.45</v>
      </c>
      <c r="P2013" s="124" t="s">
        <v>1312</v>
      </c>
    </row>
    <row r="2014" spans="1:16" ht="63.75">
      <c r="A2014" s="256" t="s">
        <v>619</v>
      </c>
      <c r="B2014" s="124"/>
      <c r="C2014" s="125" t="s">
        <v>713</v>
      </c>
      <c r="D2014" s="119">
        <v>43199</v>
      </c>
      <c r="E2014" s="120" t="s">
        <v>4530</v>
      </c>
      <c r="F2014" s="120" t="s">
        <v>3</v>
      </c>
      <c r="G2014" s="120">
        <v>1611904</v>
      </c>
      <c r="H2014" s="124"/>
      <c r="I2014" s="128" t="s">
        <v>5123</v>
      </c>
      <c r="J2014" s="124"/>
      <c r="K2014" s="124"/>
      <c r="L2014" s="124"/>
      <c r="M2014" s="124"/>
      <c r="N2014" s="207">
        <v>0</v>
      </c>
      <c r="O2014" s="207">
        <v>215.45</v>
      </c>
      <c r="P2014" s="124" t="s">
        <v>1312</v>
      </c>
    </row>
    <row r="2015" spans="1:16" ht="38.25">
      <c r="A2015" s="256">
        <v>291</v>
      </c>
      <c r="B2015" s="124"/>
      <c r="C2015" s="125" t="s">
        <v>794</v>
      </c>
      <c r="D2015" s="119">
        <v>43199</v>
      </c>
      <c r="E2015" s="120" t="s">
        <v>4534</v>
      </c>
      <c r="F2015" s="120" t="s">
        <v>3</v>
      </c>
      <c r="G2015" s="120">
        <v>1611850</v>
      </c>
      <c r="H2015" s="124"/>
      <c r="I2015" s="128" t="s">
        <v>5127</v>
      </c>
      <c r="J2015" s="124"/>
      <c r="K2015" s="124"/>
      <c r="L2015" s="124"/>
      <c r="M2015" s="124"/>
      <c r="N2015" s="207">
        <v>0</v>
      </c>
      <c r="O2015" s="207">
        <v>9.8000000000000007</v>
      </c>
      <c r="P2015" s="124" t="s">
        <v>1312</v>
      </c>
    </row>
    <row r="2016" spans="1:16" ht="51">
      <c r="A2016" s="256">
        <v>130</v>
      </c>
      <c r="B2016" s="124"/>
      <c r="C2016" s="125" t="s">
        <v>727</v>
      </c>
      <c r="D2016" s="119">
        <v>43199</v>
      </c>
      <c r="E2016" s="120" t="s">
        <v>4535</v>
      </c>
      <c r="F2016" s="120" t="s">
        <v>3</v>
      </c>
      <c r="G2016" s="120">
        <v>1612002</v>
      </c>
      <c r="H2016" s="124"/>
      <c r="I2016" s="128" t="s">
        <v>5128</v>
      </c>
      <c r="J2016" s="124"/>
      <c r="K2016" s="124"/>
      <c r="L2016" s="124"/>
      <c r="M2016" s="124"/>
      <c r="N2016" s="207">
        <v>0</v>
      </c>
      <c r="O2016" s="207">
        <v>10</v>
      </c>
      <c r="P2016" s="124" t="s">
        <v>1312</v>
      </c>
    </row>
    <row r="2017" spans="1:16" ht="51">
      <c r="A2017" s="256" t="s">
        <v>619</v>
      </c>
      <c r="B2017" s="124"/>
      <c r="C2017" s="125" t="s">
        <v>713</v>
      </c>
      <c r="D2017" s="119">
        <v>43199</v>
      </c>
      <c r="E2017" s="120" t="s">
        <v>4610</v>
      </c>
      <c r="F2017" s="120" t="s">
        <v>3</v>
      </c>
      <c r="G2017" s="120">
        <v>1612017</v>
      </c>
      <c r="H2017" s="124"/>
      <c r="I2017" s="128" t="s">
        <v>5190</v>
      </c>
      <c r="J2017" s="124"/>
      <c r="K2017" s="124"/>
      <c r="L2017" s="124"/>
      <c r="M2017" s="124"/>
      <c r="N2017" s="207">
        <v>0</v>
      </c>
      <c r="O2017" s="207">
        <v>0.1</v>
      </c>
      <c r="P2017" s="124" t="s">
        <v>1312</v>
      </c>
    </row>
    <row r="2018" spans="1:16" ht="51">
      <c r="A2018" s="256" t="s">
        <v>619</v>
      </c>
      <c r="B2018" s="124"/>
      <c r="C2018" s="125" t="s">
        <v>713</v>
      </c>
      <c r="D2018" s="119">
        <v>43199</v>
      </c>
      <c r="E2018" s="120" t="s">
        <v>4639</v>
      </c>
      <c r="F2018" s="120" t="s">
        <v>3</v>
      </c>
      <c r="G2018" s="120">
        <v>1611932</v>
      </c>
      <c r="H2018" s="124"/>
      <c r="I2018" s="128" t="s">
        <v>5216</v>
      </c>
      <c r="J2018" s="124"/>
      <c r="K2018" s="124"/>
      <c r="L2018" s="124"/>
      <c r="M2018" s="124"/>
      <c r="N2018" s="207">
        <v>0</v>
      </c>
      <c r="O2018" s="207">
        <v>100</v>
      </c>
      <c r="P2018" s="124" t="s">
        <v>1312</v>
      </c>
    </row>
    <row r="2019" spans="1:16" ht="51">
      <c r="A2019" s="256" t="s">
        <v>619</v>
      </c>
      <c r="B2019" s="124"/>
      <c r="C2019" s="125" t="s">
        <v>713</v>
      </c>
      <c r="D2019" s="119">
        <v>43199</v>
      </c>
      <c r="E2019" s="120" t="s">
        <v>4696</v>
      </c>
      <c r="F2019" s="120" t="s">
        <v>3</v>
      </c>
      <c r="G2019" s="120">
        <v>1611841</v>
      </c>
      <c r="H2019" s="124"/>
      <c r="I2019" s="128" t="s">
        <v>1367</v>
      </c>
      <c r="J2019" s="124"/>
      <c r="K2019" s="124"/>
      <c r="L2019" s="124"/>
      <c r="M2019" s="124"/>
      <c r="N2019" s="207">
        <v>0</v>
      </c>
      <c r="O2019" s="207">
        <v>1016</v>
      </c>
      <c r="P2019" s="124" t="s">
        <v>1312</v>
      </c>
    </row>
    <row r="2020" spans="1:16" ht="51">
      <c r="A2020" s="256" t="s">
        <v>619</v>
      </c>
      <c r="B2020" s="124"/>
      <c r="C2020" s="125" t="s">
        <v>713</v>
      </c>
      <c r="D2020" s="119">
        <v>43199</v>
      </c>
      <c r="E2020" s="120" t="s">
        <v>4702</v>
      </c>
      <c r="F2020" s="120" t="s">
        <v>3</v>
      </c>
      <c r="G2020" s="120">
        <v>1612055</v>
      </c>
      <c r="H2020" s="124"/>
      <c r="I2020" s="128" t="s">
        <v>5268</v>
      </c>
      <c r="J2020" s="124"/>
      <c r="K2020" s="124"/>
      <c r="L2020" s="124"/>
      <c r="M2020" s="124"/>
      <c r="N2020" s="207">
        <v>0</v>
      </c>
      <c r="O2020" s="207">
        <v>15000</v>
      </c>
      <c r="P2020" s="124" t="s">
        <v>1312</v>
      </c>
    </row>
    <row r="2021" spans="1:16" ht="51">
      <c r="A2021" s="256" t="s">
        <v>619</v>
      </c>
      <c r="B2021" s="124"/>
      <c r="C2021" s="125" t="s">
        <v>713</v>
      </c>
      <c r="D2021" s="119">
        <v>43199</v>
      </c>
      <c r="E2021" s="120" t="s">
        <v>4757</v>
      </c>
      <c r="F2021" s="120" t="s">
        <v>3</v>
      </c>
      <c r="G2021" s="120">
        <v>1611935</v>
      </c>
      <c r="H2021" s="124"/>
      <c r="I2021" s="128" t="s">
        <v>5317</v>
      </c>
      <c r="J2021" s="124"/>
      <c r="K2021" s="124"/>
      <c r="L2021" s="124"/>
      <c r="M2021" s="124"/>
      <c r="N2021" s="207">
        <v>0</v>
      </c>
      <c r="O2021" s="207">
        <v>500</v>
      </c>
      <c r="P2021" s="124" t="s">
        <v>1312</v>
      </c>
    </row>
    <row r="2022" spans="1:16" ht="76.5" hidden="1">
      <c r="A2022" s="256">
        <v>513</v>
      </c>
      <c r="B2022" s="124"/>
      <c r="C2022" s="125" t="s">
        <v>201</v>
      </c>
      <c r="D2022" s="119">
        <v>43199</v>
      </c>
      <c r="E2022" s="120" t="s">
        <v>4798</v>
      </c>
      <c r="F2022" s="120" t="s">
        <v>1313</v>
      </c>
      <c r="G2022" s="120">
        <v>17182523</v>
      </c>
      <c r="H2022" s="124"/>
      <c r="I2022" s="128" t="s">
        <v>5353</v>
      </c>
      <c r="J2022" s="124"/>
      <c r="K2022" s="124"/>
      <c r="L2022" s="124"/>
      <c r="M2022" s="124"/>
      <c r="N2022" s="207">
        <v>0</v>
      </c>
      <c r="O2022" s="207">
        <v>174294943.27000001</v>
      </c>
      <c r="P2022" s="124" t="s">
        <v>1312</v>
      </c>
    </row>
    <row r="2023" spans="1:16" ht="76.5" hidden="1">
      <c r="A2023" s="256">
        <v>513</v>
      </c>
      <c r="B2023" s="124"/>
      <c r="C2023" s="125" t="s">
        <v>201</v>
      </c>
      <c r="D2023" s="119">
        <v>43199</v>
      </c>
      <c r="E2023" s="120" t="s">
        <v>4799</v>
      </c>
      <c r="F2023" s="120" t="s">
        <v>1313</v>
      </c>
      <c r="G2023" s="120">
        <v>17182524</v>
      </c>
      <c r="H2023" s="124"/>
      <c r="I2023" s="128" t="s">
        <v>5354</v>
      </c>
      <c r="J2023" s="124"/>
      <c r="K2023" s="124"/>
      <c r="L2023" s="124"/>
      <c r="M2023" s="124"/>
      <c r="N2023" s="207">
        <v>0</v>
      </c>
      <c r="O2023" s="207">
        <v>128535.13</v>
      </c>
      <c r="P2023" s="124" t="s">
        <v>1312</v>
      </c>
    </row>
    <row r="2024" spans="1:16" ht="63.75" hidden="1">
      <c r="A2024" s="256" t="s">
        <v>619</v>
      </c>
      <c r="B2024" s="124"/>
      <c r="C2024" s="125" t="s">
        <v>713</v>
      </c>
      <c r="D2024" s="119">
        <v>43199</v>
      </c>
      <c r="E2024" s="120" t="s">
        <v>4800</v>
      </c>
      <c r="F2024" s="120" t="s">
        <v>15</v>
      </c>
      <c r="G2024" s="120">
        <v>706430</v>
      </c>
      <c r="H2024" s="124"/>
      <c r="I2024" s="128" t="s">
        <v>5355</v>
      </c>
      <c r="J2024" s="124"/>
      <c r="K2024" s="124"/>
      <c r="L2024" s="124"/>
      <c r="M2024" s="124"/>
      <c r="N2024" s="207">
        <v>50</v>
      </c>
      <c r="O2024" s="207">
        <v>0</v>
      </c>
      <c r="P2024" s="124" t="s">
        <v>1312</v>
      </c>
    </row>
    <row r="2025" spans="1:16" ht="63.75" hidden="1">
      <c r="A2025" s="256" t="s">
        <v>619</v>
      </c>
      <c r="B2025" s="124"/>
      <c r="C2025" s="125" t="s">
        <v>713</v>
      </c>
      <c r="D2025" s="119">
        <v>43199</v>
      </c>
      <c r="E2025" s="120" t="s">
        <v>4801</v>
      </c>
      <c r="F2025" s="120" t="s">
        <v>15</v>
      </c>
      <c r="G2025" s="120">
        <v>706432</v>
      </c>
      <c r="H2025" s="124"/>
      <c r="I2025" s="128" t="s">
        <v>5356</v>
      </c>
      <c r="J2025" s="124"/>
      <c r="K2025" s="124"/>
      <c r="L2025" s="124"/>
      <c r="M2025" s="124"/>
      <c r="N2025" s="207">
        <v>50</v>
      </c>
      <c r="O2025" s="207">
        <v>0</v>
      </c>
      <c r="P2025" s="124" t="s">
        <v>1312</v>
      </c>
    </row>
    <row r="2026" spans="1:16" ht="63.75" hidden="1">
      <c r="A2026" s="256" t="s">
        <v>619</v>
      </c>
      <c r="B2026" s="124"/>
      <c r="C2026" s="125" t="s">
        <v>713</v>
      </c>
      <c r="D2026" s="119">
        <v>43199</v>
      </c>
      <c r="E2026" s="120" t="s">
        <v>4802</v>
      </c>
      <c r="F2026" s="120" t="s">
        <v>15</v>
      </c>
      <c r="G2026" s="120">
        <v>706577</v>
      </c>
      <c r="H2026" s="124"/>
      <c r="I2026" s="128" t="s">
        <v>5357</v>
      </c>
      <c r="J2026" s="124"/>
      <c r="K2026" s="124"/>
      <c r="L2026" s="124"/>
      <c r="M2026" s="124"/>
      <c r="N2026" s="207">
        <v>50</v>
      </c>
      <c r="O2026" s="207">
        <v>0</v>
      </c>
      <c r="P2026" s="124" t="s">
        <v>1312</v>
      </c>
    </row>
    <row r="2027" spans="1:16" ht="63.75" hidden="1">
      <c r="A2027" s="256" t="s">
        <v>619</v>
      </c>
      <c r="B2027" s="124"/>
      <c r="C2027" s="125" t="s">
        <v>713</v>
      </c>
      <c r="D2027" s="119">
        <v>43199</v>
      </c>
      <c r="E2027" s="120" t="s">
        <v>4803</v>
      </c>
      <c r="F2027" s="120" t="s">
        <v>15</v>
      </c>
      <c r="G2027" s="120">
        <v>706581</v>
      </c>
      <c r="H2027" s="124"/>
      <c r="I2027" s="128" t="s">
        <v>5358</v>
      </c>
      <c r="J2027" s="124"/>
      <c r="K2027" s="124"/>
      <c r="L2027" s="124"/>
      <c r="M2027" s="124"/>
      <c r="N2027" s="207">
        <v>50</v>
      </c>
      <c r="O2027" s="207">
        <v>0</v>
      </c>
      <c r="P2027" s="124" t="s">
        <v>1312</v>
      </c>
    </row>
    <row r="2028" spans="1:16" ht="102" hidden="1">
      <c r="A2028" s="256" t="s">
        <v>619</v>
      </c>
      <c r="B2028" s="124"/>
      <c r="C2028" s="125" t="s">
        <v>713</v>
      </c>
      <c r="D2028" s="119">
        <v>43199</v>
      </c>
      <c r="E2028" s="120" t="s">
        <v>4804</v>
      </c>
      <c r="F2028" s="120" t="s">
        <v>15</v>
      </c>
      <c r="G2028" s="120">
        <v>4709</v>
      </c>
      <c r="H2028" s="124"/>
      <c r="I2028" s="128" t="s">
        <v>5359</v>
      </c>
      <c r="J2028" s="124"/>
      <c r="K2028" s="124"/>
      <c r="L2028" s="124"/>
      <c r="M2028" s="124"/>
      <c r="N2028" s="207">
        <v>308.76</v>
      </c>
      <c r="O2028" s="207">
        <v>0</v>
      </c>
      <c r="P2028" s="124" t="s">
        <v>1312</v>
      </c>
    </row>
    <row r="2029" spans="1:16" ht="76.5" hidden="1">
      <c r="A2029" s="256" t="s">
        <v>619</v>
      </c>
      <c r="B2029" s="124"/>
      <c r="C2029" s="125" t="s">
        <v>713</v>
      </c>
      <c r="D2029" s="119">
        <v>43199</v>
      </c>
      <c r="E2029" s="120" t="s">
        <v>4805</v>
      </c>
      <c r="F2029" s="120" t="s">
        <v>15</v>
      </c>
      <c r="G2029" s="120">
        <v>4711</v>
      </c>
      <c r="H2029" s="124"/>
      <c r="I2029" s="128" t="s">
        <v>5360</v>
      </c>
      <c r="J2029" s="124"/>
      <c r="K2029" s="124"/>
      <c r="L2029" s="124"/>
      <c r="M2029" s="124"/>
      <c r="N2029" s="207">
        <v>361.1</v>
      </c>
      <c r="O2029" s="207">
        <v>0</v>
      </c>
      <c r="P2029" s="124" t="s">
        <v>1312</v>
      </c>
    </row>
    <row r="2030" spans="1:16" ht="89.25" hidden="1">
      <c r="A2030" s="256" t="s">
        <v>619</v>
      </c>
      <c r="B2030" s="124"/>
      <c r="C2030" s="125" t="s">
        <v>713</v>
      </c>
      <c r="D2030" s="119">
        <v>43199</v>
      </c>
      <c r="E2030" s="120" t="s">
        <v>4806</v>
      </c>
      <c r="F2030" s="120" t="s">
        <v>15</v>
      </c>
      <c r="G2030" s="120">
        <v>4712</v>
      </c>
      <c r="H2030" s="124"/>
      <c r="I2030" s="128" t="s">
        <v>5361</v>
      </c>
      <c r="J2030" s="124"/>
      <c r="K2030" s="124"/>
      <c r="L2030" s="124"/>
      <c r="M2030" s="124"/>
      <c r="N2030" s="207">
        <v>4859.0600000000004</v>
      </c>
      <c r="O2030" s="207">
        <v>0</v>
      </c>
      <c r="P2030" s="124" t="s">
        <v>1312</v>
      </c>
    </row>
    <row r="2031" spans="1:16" ht="89.25" hidden="1">
      <c r="A2031" s="256" t="s">
        <v>619</v>
      </c>
      <c r="B2031" s="124"/>
      <c r="C2031" s="125" t="s">
        <v>713</v>
      </c>
      <c r="D2031" s="119">
        <v>43199</v>
      </c>
      <c r="E2031" s="120" t="s">
        <v>4807</v>
      </c>
      <c r="F2031" s="120" t="s">
        <v>15</v>
      </c>
      <c r="G2031" s="120">
        <v>4719</v>
      </c>
      <c r="H2031" s="124"/>
      <c r="I2031" s="128" t="s">
        <v>5362</v>
      </c>
      <c r="J2031" s="124"/>
      <c r="K2031" s="124"/>
      <c r="L2031" s="124"/>
      <c r="M2031" s="124"/>
      <c r="N2031" s="207">
        <v>359.73</v>
      </c>
      <c r="O2031" s="207">
        <v>0</v>
      </c>
      <c r="P2031" s="124" t="s">
        <v>1312</v>
      </c>
    </row>
    <row r="2032" spans="1:16" ht="63.75" hidden="1">
      <c r="A2032" s="256" t="s">
        <v>619</v>
      </c>
      <c r="B2032" s="124"/>
      <c r="C2032" s="125" t="s">
        <v>713</v>
      </c>
      <c r="D2032" s="119">
        <v>43199</v>
      </c>
      <c r="E2032" s="120" t="s">
        <v>4808</v>
      </c>
      <c r="F2032" s="120" t="s">
        <v>15</v>
      </c>
      <c r="G2032" s="120">
        <v>707173</v>
      </c>
      <c r="H2032" s="124"/>
      <c r="I2032" s="128" t="s">
        <v>5363</v>
      </c>
      <c r="J2032" s="124"/>
      <c r="K2032" s="124"/>
      <c r="L2032" s="124"/>
      <c r="M2032" s="124"/>
      <c r="N2032" s="207">
        <v>50</v>
      </c>
      <c r="O2032" s="207">
        <v>0</v>
      </c>
      <c r="P2032" s="124" t="s">
        <v>1312</v>
      </c>
    </row>
    <row r="2033" spans="1:16" ht="63.75" hidden="1">
      <c r="A2033" s="256" t="s">
        <v>619</v>
      </c>
      <c r="B2033" s="124"/>
      <c r="C2033" s="125" t="s">
        <v>713</v>
      </c>
      <c r="D2033" s="119">
        <v>43199</v>
      </c>
      <c r="E2033" s="120" t="s">
        <v>4809</v>
      </c>
      <c r="F2033" s="120" t="s">
        <v>15</v>
      </c>
      <c r="G2033" s="120">
        <v>707175</v>
      </c>
      <c r="H2033" s="124"/>
      <c r="I2033" s="128" t="s">
        <v>5364</v>
      </c>
      <c r="J2033" s="124"/>
      <c r="K2033" s="124"/>
      <c r="L2033" s="124"/>
      <c r="M2033" s="124"/>
      <c r="N2033" s="207">
        <v>50</v>
      </c>
      <c r="O2033" s="207">
        <v>0</v>
      </c>
      <c r="P2033" s="124" t="s">
        <v>1312</v>
      </c>
    </row>
    <row r="2034" spans="1:16" ht="63.75" hidden="1">
      <c r="A2034" s="256">
        <v>513</v>
      </c>
      <c r="B2034" s="124"/>
      <c r="C2034" s="125" t="s">
        <v>201</v>
      </c>
      <c r="D2034" s="119">
        <v>43199</v>
      </c>
      <c r="E2034" s="120" t="s">
        <v>4810</v>
      </c>
      <c r="F2034" s="120" t="s">
        <v>15</v>
      </c>
      <c r="G2034" s="120">
        <v>707180</v>
      </c>
      <c r="H2034" s="124"/>
      <c r="I2034" s="128" t="s">
        <v>5365</v>
      </c>
      <c r="J2034" s="124"/>
      <c r="K2034" s="124"/>
      <c r="L2034" s="124"/>
      <c r="M2034" s="124"/>
      <c r="N2034" s="207">
        <v>50</v>
      </c>
      <c r="O2034" s="207">
        <v>0</v>
      </c>
      <c r="P2034" s="124" t="s">
        <v>1312</v>
      </c>
    </row>
    <row r="2035" spans="1:16" ht="51">
      <c r="A2035" s="256" t="s">
        <v>619</v>
      </c>
      <c r="B2035" s="124"/>
      <c r="C2035" s="125" t="s">
        <v>713</v>
      </c>
      <c r="D2035" s="119">
        <v>43200</v>
      </c>
      <c r="E2035" s="120" t="s">
        <v>4469</v>
      </c>
      <c r="F2035" s="120" t="s">
        <v>3</v>
      </c>
      <c r="G2035" s="120">
        <v>1612308</v>
      </c>
      <c r="H2035" s="124"/>
      <c r="I2035" s="128" t="s">
        <v>5065</v>
      </c>
      <c r="J2035" s="124"/>
      <c r="K2035" s="124"/>
      <c r="L2035" s="124"/>
      <c r="M2035" s="124"/>
      <c r="N2035" s="207">
        <v>0</v>
      </c>
      <c r="O2035" s="207">
        <v>5649</v>
      </c>
      <c r="P2035" s="124" t="s">
        <v>1312</v>
      </c>
    </row>
    <row r="2036" spans="1:16" ht="63.75">
      <c r="A2036" s="256" t="s">
        <v>619</v>
      </c>
      <c r="B2036" s="124"/>
      <c r="C2036" s="125" t="s">
        <v>713</v>
      </c>
      <c r="D2036" s="119">
        <v>43200</v>
      </c>
      <c r="E2036" s="120" t="s">
        <v>4500</v>
      </c>
      <c r="F2036" s="120" t="s">
        <v>3</v>
      </c>
      <c r="G2036" s="120">
        <v>1612335</v>
      </c>
      <c r="H2036" s="124"/>
      <c r="I2036" s="128" t="s">
        <v>5096</v>
      </c>
      <c r="J2036" s="124"/>
      <c r="K2036" s="124"/>
      <c r="L2036" s="124"/>
      <c r="M2036" s="124"/>
      <c r="N2036" s="207">
        <v>0</v>
      </c>
      <c r="O2036" s="207">
        <v>2345.06</v>
      </c>
      <c r="P2036" s="124" t="s">
        <v>1312</v>
      </c>
    </row>
    <row r="2037" spans="1:16" ht="51">
      <c r="A2037" s="256" t="s">
        <v>619</v>
      </c>
      <c r="B2037" s="124"/>
      <c r="C2037" s="125" t="s">
        <v>713</v>
      </c>
      <c r="D2037" s="119">
        <v>43200</v>
      </c>
      <c r="E2037" s="120" t="s">
        <v>4523</v>
      </c>
      <c r="F2037" s="120" t="s">
        <v>3</v>
      </c>
      <c r="G2037" s="120">
        <v>1612278</v>
      </c>
      <c r="H2037" s="124"/>
      <c r="I2037" s="128" t="s">
        <v>5116</v>
      </c>
      <c r="J2037" s="124"/>
      <c r="K2037" s="124"/>
      <c r="L2037" s="124"/>
      <c r="M2037" s="124"/>
      <c r="N2037" s="207">
        <v>0</v>
      </c>
      <c r="O2037" s="207">
        <v>244</v>
      </c>
      <c r="P2037" s="124" t="s">
        <v>1312</v>
      </c>
    </row>
    <row r="2038" spans="1:16" ht="38.25">
      <c r="A2038" s="256">
        <v>35</v>
      </c>
      <c r="B2038" s="124"/>
      <c r="C2038" s="125" t="s">
        <v>696</v>
      </c>
      <c r="D2038" s="119">
        <v>43200</v>
      </c>
      <c r="E2038" s="120" t="s">
        <v>4538</v>
      </c>
      <c r="F2038" s="120" t="s">
        <v>3</v>
      </c>
      <c r="G2038" s="120">
        <v>1612538</v>
      </c>
      <c r="H2038" s="124"/>
      <c r="I2038" s="128" t="s">
        <v>5130</v>
      </c>
      <c r="J2038" s="124"/>
      <c r="K2038" s="124"/>
      <c r="L2038" s="124"/>
      <c r="M2038" s="124"/>
      <c r="N2038" s="207">
        <v>0</v>
      </c>
      <c r="O2038" s="207">
        <v>257.02999999999997</v>
      </c>
      <c r="P2038" s="124" t="s">
        <v>1312</v>
      </c>
    </row>
    <row r="2039" spans="1:16" ht="51">
      <c r="A2039" s="256" t="s">
        <v>619</v>
      </c>
      <c r="B2039" s="124"/>
      <c r="C2039" s="125" t="s">
        <v>713</v>
      </c>
      <c r="D2039" s="119">
        <v>43200</v>
      </c>
      <c r="E2039" s="120" t="s">
        <v>4541</v>
      </c>
      <c r="F2039" s="120" t="s">
        <v>3</v>
      </c>
      <c r="G2039" s="120">
        <v>1612482</v>
      </c>
      <c r="H2039" s="124"/>
      <c r="I2039" s="128" t="s">
        <v>3641</v>
      </c>
      <c r="J2039" s="124"/>
      <c r="K2039" s="124"/>
      <c r="L2039" s="124"/>
      <c r="M2039" s="124"/>
      <c r="N2039" s="207">
        <v>0</v>
      </c>
      <c r="O2039" s="207">
        <v>6894.1</v>
      </c>
      <c r="P2039" s="124" t="s">
        <v>1312</v>
      </c>
    </row>
    <row r="2040" spans="1:16" ht="51">
      <c r="A2040" s="256">
        <v>20</v>
      </c>
      <c r="B2040" s="124"/>
      <c r="C2040" s="125" t="s">
        <v>693</v>
      </c>
      <c r="D2040" s="119">
        <v>43200</v>
      </c>
      <c r="E2040" s="120" t="s">
        <v>4543</v>
      </c>
      <c r="F2040" s="120" t="s">
        <v>3</v>
      </c>
      <c r="G2040" s="120">
        <v>1612383</v>
      </c>
      <c r="H2040" s="124"/>
      <c r="I2040" s="128" t="s">
        <v>5134</v>
      </c>
      <c r="J2040" s="124"/>
      <c r="K2040" s="124"/>
      <c r="L2040" s="124"/>
      <c r="M2040" s="124"/>
      <c r="N2040" s="207">
        <v>0</v>
      </c>
      <c r="O2040" s="207">
        <v>212</v>
      </c>
      <c r="P2040" s="124" t="s">
        <v>1312</v>
      </c>
    </row>
    <row r="2041" spans="1:16" ht="51">
      <c r="A2041" s="256" t="s">
        <v>619</v>
      </c>
      <c r="B2041" s="124"/>
      <c r="C2041" s="125" t="s">
        <v>713</v>
      </c>
      <c r="D2041" s="119">
        <v>43200</v>
      </c>
      <c r="E2041" s="120" t="s">
        <v>4550</v>
      </c>
      <c r="F2041" s="120" t="s">
        <v>3</v>
      </c>
      <c r="G2041" s="120">
        <v>1612493</v>
      </c>
      <c r="H2041" s="124"/>
      <c r="I2041" s="128" t="s">
        <v>5141</v>
      </c>
      <c r="J2041" s="124"/>
      <c r="K2041" s="124"/>
      <c r="L2041" s="124"/>
      <c r="M2041" s="124"/>
      <c r="N2041" s="207">
        <v>0</v>
      </c>
      <c r="O2041" s="207">
        <v>8473.15</v>
      </c>
      <c r="P2041" s="124" t="s">
        <v>1312</v>
      </c>
    </row>
    <row r="2042" spans="1:16" ht="51">
      <c r="A2042" s="256" t="s">
        <v>619</v>
      </c>
      <c r="B2042" s="124"/>
      <c r="C2042" s="125" t="s">
        <v>713</v>
      </c>
      <c r="D2042" s="119">
        <v>43200</v>
      </c>
      <c r="E2042" s="120" t="s">
        <v>4608</v>
      </c>
      <c r="F2042" s="120" t="s">
        <v>3</v>
      </c>
      <c r="G2042" s="120">
        <v>1612274</v>
      </c>
      <c r="H2042" s="124"/>
      <c r="I2042" s="128" t="s">
        <v>3652</v>
      </c>
      <c r="J2042" s="124"/>
      <c r="K2042" s="124"/>
      <c r="L2042" s="124"/>
      <c r="M2042" s="124"/>
      <c r="N2042" s="207">
        <v>0</v>
      </c>
      <c r="O2042" s="207">
        <v>500</v>
      </c>
      <c r="P2042" s="124" t="s">
        <v>1312</v>
      </c>
    </row>
    <row r="2043" spans="1:16" ht="51">
      <c r="A2043" s="256" t="s">
        <v>619</v>
      </c>
      <c r="B2043" s="124"/>
      <c r="C2043" s="125" t="s">
        <v>713</v>
      </c>
      <c r="D2043" s="119">
        <v>43200</v>
      </c>
      <c r="E2043" s="120" t="s">
        <v>4616</v>
      </c>
      <c r="F2043" s="120" t="s">
        <v>3</v>
      </c>
      <c r="G2043" s="120">
        <v>1612300</v>
      </c>
      <c r="H2043" s="124"/>
      <c r="I2043" s="128" t="s">
        <v>5196</v>
      </c>
      <c r="J2043" s="124"/>
      <c r="K2043" s="124"/>
      <c r="L2043" s="124"/>
      <c r="M2043" s="124"/>
      <c r="N2043" s="207">
        <v>0</v>
      </c>
      <c r="O2043" s="207">
        <v>544.79</v>
      </c>
      <c r="P2043" s="124" t="s">
        <v>1312</v>
      </c>
    </row>
    <row r="2044" spans="1:16" ht="51">
      <c r="A2044" s="256" t="s">
        <v>619</v>
      </c>
      <c r="B2044" s="124"/>
      <c r="C2044" s="125" t="s">
        <v>713</v>
      </c>
      <c r="D2044" s="119">
        <v>43200</v>
      </c>
      <c r="E2044" s="120" t="s">
        <v>4619</v>
      </c>
      <c r="F2044" s="120" t="s">
        <v>3</v>
      </c>
      <c r="G2044" s="120">
        <v>1612518</v>
      </c>
      <c r="H2044" s="124"/>
      <c r="I2044" s="128" t="s">
        <v>5199</v>
      </c>
      <c r="J2044" s="124"/>
      <c r="K2044" s="124"/>
      <c r="L2044" s="124"/>
      <c r="M2044" s="124"/>
      <c r="N2044" s="207">
        <v>0</v>
      </c>
      <c r="O2044" s="207">
        <v>5339.7</v>
      </c>
      <c r="P2044" s="124" t="s">
        <v>1312</v>
      </c>
    </row>
    <row r="2045" spans="1:16" ht="51">
      <c r="A2045" s="256" t="s">
        <v>619</v>
      </c>
      <c r="B2045" s="124"/>
      <c r="C2045" s="125" t="s">
        <v>713</v>
      </c>
      <c r="D2045" s="119">
        <v>43200</v>
      </c>
      <c r="E2045" s="120" t="s">
        <v>4721</v>
      </c>
      <c r="F2045" s="120" t="s">
        <v>3</v>
      </c>
      <c r="G2045" s="120">
        <v>1612384</v>
      </c>
      <c r="H2045" s="124"/>
      <c r="I2045" s="128" t="s">
        <v>5282</v>
      </c>
      <c r="J2045" s="124"/>
      <c r="K2045" s="124"/>
      <c r="L2045" s="124"/>
      <c r="M2045" s="124"/>
      <c r="N2045" s="207">
        <v>0</v>
      </c>
      <c r="O2045" s="207">
        <v>10000</v>
      </c>
      <c r="P2045" s="124" t="s">
        <v>1312</v>
      </c>
    </row>
    <row r="2046" spans="1:16" ht="51">
      <c r="A2046" s="256" t="s">
        <v>619</v>
      </c>
      <c r="B2046" s="124"/>
      <c r="C2046" s="125" t="s">
        <v>713</v>
      </c>
      <c r="D2046" s="119">
        <v>43200</v>
      </c>
      <c r="E2046" s="120" t="s">
        <v>4737</v>
      </c>
      <c r="F2046" s="120" t="s">
        <v>3</v>
      </c>
      <c r="G2046" s="120">
        <v>1612406</v>
      </c>
      <c r="H2046" s="124"/>
      <c r="I2046" s="128" t="s">
        <v>5297</v>
      </c>
      <c r="J2046" s="124"/>
      <c r="K2046" s="124"/>
      <c r="L2046" s="124"/>
      <c r="M2046" s="124"/>
      <c r="N2046" s="207">
        <v>0</v>
      </c>
      <c r="O2046" s="207">
        <v>1561.08</v>
      </c>
      <c r="P2046" s="124" t="s">
        <v>1312</v>
      </c>
    </row>
    <row r="2047" spans="1:16" ht="51">
      <c r="A2047" s="256" t="s">
        <v>619</v>
      </c>
      <c r="B2047" s="124"/>
      <c r="C2047" s="125" t="s">
        <v>713</v>
      </c>
      <c r="D2047" s="119">
        <v>43200</v>
      </c>
      <c r="E2047" s="120" t="s">
        <v>4738</v>
      </c>
      <c r="F2047" s="120" t="s">
        <v>3</v>
      </c>
      <c r="G2047" s="120">
        <v>1612399</v>
      </c>
      <c r="H2047" s="124"/>
      <c r="I2047" s="128" t="s">
        <v>5298</v>
      </c>
      <c r="J2047" s="124"/>
      <c r="K2047" s="124"/>
      <c r="L2047" s="124"/>
      <c r="M2047" s="124"/>
      <c r="N2047" s="207">
        <v>0</v>
      </c>
      <c r="O2047" s="207">
        <v>1638.64</v>
      </c>
      <c r="P2047" s="124" t="s">
        <v>1312</v>
      </c>
    </row>
    <row r="2048" spans="1:16" ht="51">
      <c r="A2048" s="256" t="s">
        <v>619</v>
      </c>
      <c r="B2048" s="124"/>
      <c r="C2048" s="125" t="s">
        <v>713</v>
      </c>
      <c r="D2048" s="119">
        <v>43200</v>
      </c>
      <c r="E2048" s="120" t="s">
        <v>4739</v>
      </c>
      <c r="F2048" s="120" t="s">
        <v>3</v>
      </c>
      <c r="G2048" s="120">
        <v>1612409</v>
      </c>
      <c r="H2048" s="124"/>
      <c r="I2048" s="128" t="s">
        <v>5299</v>
      </c>
      <c r="J2048" s="124"/>
      <c r="K2048" s="124"/>
      <c r="L2048" s="124"/>
      <c r="M2048" s="124"/>
      <c r="N2048" s="207">
        <v>0</v>
      </c>
      <c r="O2048" s="207">
        <v>1665.53</v>
      </c>
      <c r="P2048" s="124" t="s">
        <v>1312</v>
      </c>
    </row>
    <row r="2049" spans="1:16" ht="51">
      <c r="A2049" s="256" t="s">
        <v>619</v>
      </c>
      <c r="B2049" s="124"/>
      <c r="C2049" s="125" t="s">
        <v>713</v>
      </c>
      <c r="D2049" s="119">
        <v>43200</v>
      </c>
      <c r="E2049" s="120" t="s">
        <v>4740</v>
      </c>
      <c r="F2049" s="120" t="s">
        <v>3</v>
      </c>
      <c r="G2049" s="120">
        <v>1612397</v>
      </c>
      <c r="H2049" s="124"/>
      <c r="I2049" s="128" t="s">
        <v>5300</v>
      </c>
      <c r="J2049" s="124"/>
      <c r="K2049" s="124"/>
      <c r="L2049" s="124"/>
      <c r="M2049" s="124"/>
      <c r="N2049" s="207">
        <v>0</v>
      </c>
      <c r="O2049" s="207">
        <v>1561.08</v>
      </c>
      <c r="P2049" s="124" t="s">
        <v>1312</v>
      </c>
    </row>
    <row r="2050" spans="1:16" ht="51">
      <c r="A2050" s="256" t="s">
        <v>619</v>
      </c>
      <c r="B2050" s="124"/>
      <c r="C2050" s="125" t="s">
        <v>713</v>
      </c>
      <c r="D2050" s="119">
        <v>43200</v>
      </c>
      <c r="E2050" s="120" t="s">
        <v>4741</v>
      </c>
      <c r="F2050" s="120" t="s">
        <v>3</v>
      </c>
      <c r="G2050" s="120">
        <v>1612408</v>
      </c>
      <c r="H2050" s="124"/>
      <c r="I2050" s="128" t="s">
        <v>5301</v>
      </c>
      <c r="J2050" s="124"/>
      <c r="K2050" s="124"/>
      <c r="L2050" s="124"/>
      <c r="M2050" s="124"/>
      <c r="N2050" s="207">
        <v>0</v>
      </c>
      <c r="O2050" s="207">
        <v>1561.08</v>
      </c>
      <c r="P2050" s="124" t="s">
        <v>1312</v>
      </c>
    </row>
    <row r="2051" spans="1:16" ht="51">
      <c r="A2051" s="256" t="s">
        <v>619</v>
      </c>
      <c r="B2051" s="124"/>
      <c r="C2051" s="125" t="s">
        <v>713</v>
      </c>
      <c r="D2051" s="119">
        <v>43200</v>
      </c>
      <c r="E2051" s="120" t="s">
        <v>4742</v>
      </c>
      <c r="F2051" s="120" t="s">
        <v>3</v>
      </c>
      <c r="G2051" s="120">
        <v>1612401</v>
      </c>
      <c r="H2051" s="124"/>
      <c r="I2051" s="128" t="s">
        <v>5302</v>
      </c>
      <c r="J2051" s="124"/>
      <c r="K2051" s="124"/>
      <c r="L2051" s="124"/>
      <c r="M2051" s="124"/>
      <c r="N2051" s="207">
        <v>0</v>
      </c>
      <c r="O2051" s="207">
        <v>1638.64</v>
      </c>
      <c r="P2051" s="124" t="s">
        <v>1312</v>
      </c>
    </row>
    <row r="2052" spans="1:16" ht="51">
      <c r="A2052" s="256" t="s">
        <v>619</v>
      </c>
      <c r="B2052" s="124"/>
      <c r="C2052" s="125" t="s">
        <v>713</v>
      </c>
      <c r="D2052" s="119">
        <v>43200</v>
      </c>
      <c r="E2052" s="120" t="s">
        <v>4743</v>
      </c>
      <c r="F2052" s="120" t="s">
        <v>3</v>
      </c>
      <c r="G2052" s="120">
        <v>1612402</v>
      </c>
      <c r="H2052" s="124"/>
      <c r="I2052" s="128" t="s">
        <v>5303</v>
      </c>
      <c r="J2052" s="124"/>
      <c r="K2052" s="124"/>
      <c r="L2052" s="124"/>
      <c r="M2052" s="124"/>
      <c r="N2052" s="207">
        <v>0</v>
      </c>
      <c r="O2052" s="207">
        <v>1638.64</v>
      </c>
      <c r="P2052" s="124" t="s">
        <v>1312</v>
      </c>
    </row>
    <row r="2053" spans="1:16" ht="51">
      <c r="A2053" s="256" t="s">
        <v>619</v>
      </c>
      <c r="B2053" s="124"/>
      <c r="C2053" s="125" t="s">
        <v>713</v>
      </c>
      <c r="D2053" s="119">
        <v>43200</v>
      </c>
      <c r="E2053" s="120" t="s">
        <v>4745</v>
      </c>
      <c r="F2053" s="120" t="s">
        <v>3</v>
      </c>
      <c r="G2053" s="120">
        <v>1612407</v>
      </c>
      <c r="H2053" s="124"/>
      <c r="I2053" s="128" t="s">
        <v>5305</v>
      </c>
      <c r="J2053" s="124"/>
      <c r="K2053" s="124"/>
      <c r="L2053" s="124"/>
      <c r="M2053" s="124"/>
      <c r="N2053" s="207">
        <v>0</v>
      </c>
      <c r="O2053" s="207">
        <v>110.38</v>
      </c>
      <c r="P2053" s="124" t="s">
        <v>1312</v>
      </c>
    </row>
    <row r="2054" spans="1:16" ht="51">
      <c r="A2054" s="256" t="s">
        <v>619</v>
      </c>
      <c r="B2054" s="124"/>
      <c r="C2054" s="125" t="s">
        <v>713</v>
      </c>
      <c r="D2054" s="119">
        <v>43200</v>
      </c>
      <c r="E2054" s="120" t="s">
        <v>4746</v>
      </c>
      <c r="F2054" s="120" t="s">
        <v>3</v>
      </c>
      <c r="G2054" s="120">
        <v>1612404</v>
      </c>
      <c r="H2054" s="124"/>
      <c r="I2054" s="128" t="s">
        <v>5306</v>
      </c>
      <c r="J2054" s="124"/>
      <c r="K2054" s="124"/>
      <c r="L2054" s="124"/>
      <c r="M2054" s="124"/>
      <c r="N2054" s="207">
        <v>0</v>
      </c>
      <c r="O2054" s="207">
        <v>1638.64</v>
      </c>
      <c r="P2054" s="124" t="s">
        <v>1312</v>
      </c>
    </row>
    <row r="2055" spans="1:16" ht="51">
      <c r="A2055" s="256" t="s">
        <v>619</v>
      </c>
      <c r="B2055" s="124"/>
      <c r="C2055" s="125" t="s">
        <v>713</v>
      </c>
      <c r="D2055" s="119">
        <v>43200</v>
      </c>
      <c r="E2055" s="120" t="s">
        <v>4750</v>
      </c>
      <c r="F2055" s="120" t="s">
        <v>3</v>
      </c>
      <c r="G2055" s="120">
        <v>1612412</v>
      </c>
      <c r="H2055" s="124"/>
      <c r="I2055" s="128" t="s">
        <v>5310</v>
      </c>
      <c r="J2055" s="124"/>
      <c r="K2055" s="124"/>
      <c r="L2055" s="124"/>
      <c r="M2055" s="124"/>
      <c r="N2055" s="207">
        <v>0</v>
      </c>
      <c r="O2055" s="207">
        <v>1665.53</v>
      </c>
      <c r="P2055" s="124" t="s">
        <v>1312</v>
      </c>
    </row>
    <row r="2056" spans="1:16" ht="51">
      <c r="A2056" s="256" t="s">
        <v>619</v>
      </c>
      <c r="B2056" s="124"/>
      <c r="C2056" s="125" t="s">
        <v>713</v>
      </c>
      <c r="D2056" s="119">
        <v>43200</v>
      </c>
      <c r="E2056" s="120" t="s">
        <v>4751</v>
      </c>
      <c r="F2056" s="120" t="s">
        <v>3</v>
      </c>
      <c r="G2056" s="120">
        <v>1612413</v>
      </c>
      <c r="H2056" s="124"/>
      <c r="I2056" s="128" t="s">
        <v>5311</v>
      </c>
      <c r="J2056" s="124"/>
      <c r="K2056" s="124"/>
      <c r="L2056" s="124"/>
      <c r="M2056" s="124"/>
      <c r="N2056" s="207">
        <v>0</v>
      </c>
      <c r="O2056" s="207">
        <v>1665.53</v>
      </c>
      <c r="P2056" s="124" t="s">
        <v>1312</v>
      </c>
    </row>
    <row r="2057" spans="1:16" ht="51">
      <c r="A2057" s="256" t="s">
        <v>619</v>
      </c>
      <c r="B2057" s="124"/>
      <c r="C2057" s="125" t="s">
        <v>713</v>
      </c>
      <c r="D2057" s="119">
        <v>43200</v>
      </c>
      <c r="E2057" s="120" t="s">
        <v>4753</v>
      </c>
      <c r="F2057" s="120" t="s">
        <v>3</v>
      </c>
      <c r="G2057" s="120">
        <v>1612414</v>
      </c>
      <c r="H2057" s="124"/>
      <c r="I2057" s="128" t="s">
        <v>5313</v>
      </c>
      <c r="J2057" s="124"/>
      <c r="K2057" s="124"/>
      <c r="L2057" s="124"/>
      <c r="M2057" s="124"/>
      <c r="N2057" s="207">
        <v>0</v>
      </c>
      <c r="O2057" s="207">
        <v>1665.53</v>
      </c>
      <c r="P2057" s="124" t="s">
        <v>1312</v>
      </c>
    </row>
    <row r="2058" spans="1:16" ht="51" hidden="1">
      <c r="A2058" s="256" t="s">
        <v>619</v>
      </c>
      <c r="B2058" s="124"/>
      <c r="C2058" s="125" t="s">
        <v>713</v>
      </c>
      <c r="D2058" s="119">
        <v>43200</v>
      </c>
      <c r="E2058" s="120" t="s">
        <v>4811</v>
      </c>
      <c r="F2058" s="120" t="s">
        <v>6</v>
      </c>
      <c r="G2058" s="120">
        <v>961609</v>
      </c>
      <c r="H2058" s="124"/>
      <c r="I2058" s="128" t="s">
        <v>5366</v>
      </c>
      <c r="J2058" s="124"/>
      <c r="K2058" s="124"/>
      <c r="L2058" s="124"/>
      <c r="M2058" s="124"/>
      <c r="N2058" s="207">
        <v>0</v>
      </c>
      <c r="O2058" s="207">
        <v>540.9</v>
      </c>
      <c r="P2058" s="124" t="s">
        <v>1312</v>
      </c>
    </row>
    <row r="2059" spans="1:16" ht="51" hidden="1">
      <c r="A2059" s="256" t="s">
        <v>619</v>
      </c>
      <c r="B2059" s="124"/>
      <c r="C2059" s="125" t="s">
        <v>713</v>
      </c>
      <c r="D2059" s="119">
        <v>43200</v>
      </c>
      <c r="E2059" s="120" t="s">
        <v>4812</v>
      </c>
      <c r="F2059" s="120" t="s">
        <v>6</v>
      </c>
      <c r="G2059" s="120">
        <v>961610</v>
      </c>
      <c r="H2059" s="124"/>
      <c r="I2059" s="128" t="s">
        <v>5367</v>
      </c>
      <c r="J2059" s="124"/>
      <c r="K2059" s="124"/>
      <c r="L2059" s="124"/>
      <c r="M2059" s="124"/>
      <c r="N2059" s="207">
        <v>0</v>
      </c>
      <c r="O2059" s="207">
        <v>7672.85</v>
      </c>
      <c r="P2059" s="124" t="s">
        <v>1312</v>
      </c>
    </row>
    <row r="2060" spans="1:16" ht="89.25" hidden="1">
      <c r="A2060" s="256" t="s">
        <v>619</v>
      </c>
      <c r="B2060" s="124"/>
      <c r="C2060" s="125" t="s">
        <v>713</v>
      </c>
      <c r="D2060" s="119">
        <v>43200</v>
      </c>
      <c r="E2060" s="120" t="s">
        <v>4813</v>
      </c>
      <c r="F2060" s="120" t="s">
        <v>15</v>
      </c>
      <c r="G2060" s="120">
        <v>4710</v>
      </c>
      <c r="H2060" s="124"/>
      <c r="I2060" s="128" t="s">
        <v>5368</v>
      </c>
      <c r="J2060" s="124"/>
      <c r="K2060" s="124"/>
      <c r="L2060" s="124"/>
      <c r="M2060" s="124"/>
      <c r="N2060" s="207">
        <v>23327.48</v>
      </c>
      <c r="O2060" s="207">
        <v>0</v>
      </c>
      <c r="P2060" s="124" t="s">
        <v>1312</v>
      </c>
    </row>
    <row r="2061" spans="1:16" ht="89.25" hidden="1">
      <c r="A2061" s="256">
        <v>20</v>
      </c>
      <c r="B2061" s="124"/>
      <c r="C2061" s="125" t="s">
        <v>693</v>
      </c>
      <c r="D2061" s="119">
        <v>43200</v>
      </c>
      <c r="E2061" s="120" t="s">
        <v>4814</v>
      </c>
      <c r="F2061" s="120" t="s">
        <v>1257</v>
      </c>
      <c r="G2061" s="120">
        <v>4708</v>
      </c>
      <c r="H2061" s="124"/>
      <c r="I2061" s="128" t="s">
        <v>5369</v>
      </c>
      <c r="J2061" s="124"/>
      <c r="K2061" s="124"/>
      <c r="L2061" s="124"/>
      <c r="M2061" s="124"/>
      <c r="N2061" s="207">
        <v>14222.36</v>
      </c>
      <c r="O2061" s="207">
        <v>0</v>
      </c>
      <c r="P2061" s="124" t="s">
        <v>1312</v>
      </c>
    </row>
    <row r="2062" spans="1:16" ht="89.25" hidden="1">
      <c r="A2062" s="256">
        <v>20</v>
      </c>
      <c r="B2062" s="124"/>
      <c r="C2062" s="125" t="s">
        <v>693</v>
      </c>
      <c r="D2062" s="119">
        <v>43200</v>
      </c>
      <c r="E2062" s="120" t="s">
        <v>4815</v>
      </c>
      <c r="F2062" s="120" t="s">
        <v>15</v>
      </c>
      <c r="G2062" s="120">
        <v>4708</v>
      </c>
      <c r="H2062" s="124"/>
      <c r="I2062" s="128" t="s">
        <v>5370</v>
      </c>
      <c r="J2062" s="124"/>
      <c r="K2062" s="124"/>
      <c r="L2062" s="124"/>
      <c r="M2062" s="124"/>
      <c r="N2062" s="207">
        <v>1139.3</v>
      </c>
      <c r="O2062" s="207">
        <v>0</v>
      </c>
      <c r="P2062" s="124" t="s">
        <v>1312</v>
      </c>
    </row>
    <row r="2063" spans="1:16" ht="63.75" hidden="1">
      <c r="A2063" s="256" t="s">
        <v>619</v>
      </c>
      <c r="B2063" s="124"/>
      <c r="C2063" s="125" t="s">
        <v>713</v>
      </c>
      <c r="D2063" s="119">
        <v>43200</v>
      </c>
      <c r="E2063" s="120" t="s">
        <v>4816</v>
      </c>
      <c r="F2063" s="120" t="s">
        <v>15</v>
      </c>
      <c r="G2063" s="120">
        <v>707712</v>
      </c>
      <c r="H2063" s="124"/>
      <c r="I2063" s="128" t="s">
        <v>5371</v>
      </c>
      <c r="J2063" s="124"/>
      <c r="K2063" s="124"/>
      <c r="L2063" s="124"/>
      <c r="M2063" s="124"/>
      <c r="N2063" s="207">
        <v>50</v>
      </c>
      <c r="O2063" s="207">
        <v>0</v>
      </c>
      <c r="P2063" s="124" t="s">
        <v>1312</v>
      </c>
    </row>
    <row r="2064" spans="1:16" ht="63.75" hidden="1">
      <c r="A2064" s="256" t="s">
        <v>619</v>
      </c>
      <c r="B2064" s="124"/>
      <c r="C2064" s="125" t="s">
        <v>713</v>
      </c>
      <c r="D2064" s="119">
        <v>43200</v>
      </c>
      <c r="E2064" s="120" t="s">
        <v>4817</v>
      </c>
      <c r="F2064" s="120" t="s">
        <v>15</v>
      </c>
      <c r="G2064" s="120">
        <v>707714</v>
      </c>
      <c r="H2064" s="124"/>
      <c r="I2064" s="128" t="s">
        <v>5372</v>
      </c>
      <c r="J2064" s="124"/>
      <c r="K2064" s="124"/>
      <c r="L2064" s="124"/>
      <c r="M2064" s="124"/>
      <c r="N2064" s="207">
        <v>50</v>
      </c>
      <c r="O2064" s="207">
        <v>0</v>
      </c>
      <c r="P2064" s="124" t="s">
        <v>1312</v>
      </c>
    </row>
    <row r="2065" spans="1:16" ht="63.75" hidden="1">
      <c r="A2065" s="256" t="s">
        <v>619</v>
      </c>
      <c r="B2065" s="124"/>
      <c r="C2065" s="125" t="s">
        <v>713</v>
      </c>
      <c r="D2065" s="119">
        <v>43200</v>
      </c>
      <c r="E2065" s="120" t="s">
        <v>4818</v>
      </c>
      <c r="F2065" s="120" t="s">
        <v>15</v>
      </c>
      <c r="G2065" s="120">
        <v>708102</v>
      </c>
      <c r="H2065" s="124"/>
      <c r="I2065" s="128" t="s">
        <v>5373</v>
      </c>
      <c r="J2065" s="124"/>
      <c r="K2065" s="124"/>
      <c r="L2065" s="124"/>
      <c r="M2065" s="124"/>
      <c r="N2065" s="207">
        <v>50</v>
      </c>
      <c r="O2065" s="207">
        <v>0</v>
      </c>
      <c r="P2065" s="124" t="s">
        <v>1312</v>
      </c>
    </row>
    <row r="2066" spans="1:16" ht="76.5" hidden="1">
      <c r="A2066" s="256">
        <v>291</v>
      </c>
      <c r="B2066" s="124"/>
      <c r="C2066" s="125" t="s">
        <v>794</v>
      </c>
      <c r="D2066" s="119">
        <v>43200</v>
      </c>
      <c r="E2066" s="120" t="s">
        <v>4819</v>
      </c>
      <c r="F2066" s="120" t="s">
        <v>11</v>
      </c>
      <c r="G2066" s="120">
        <v>708217</v>
      </c>
      <c r="H2066" s="124"/>
      <c r="I2066" s="128" t="s">
        <v>5374</v>
      </c>
      <c r="J2066" s="124"/>
      <c r="K2066" s="124"/>
      <c r="L2066" s="124"/>
      <c r="M2066" s="124"/>
      <c r="N2066" s="207">
        <v>50</v>
      </c>
      <c r="O2066" s="207">
        <v>0</v>
      </c>
      <c r="P2066" s="124" t="s">
        <v>1312</v>
      </c>
    </row>
    <row r="2067" spans="1:16" ht="63.75" hidden="1">
      <c r="A2067" s="256" t="s">
        <v>619</v>
      </c>
      <c r="B2067" s="124"/>
      <c r="C2067" s="125" t="s">
        <v>713</v>
      </c>
      <c r="D2067" s="119">
        <v>43200</v>
      </c>
      <c r="E2067" s="120" t="s">
        <v>4820</v>
      </c>
      <c r="F2067" s="120" t="s">
        <v>15</v>
      </c>
      <c r="G2067" s="120">
        <v>708219</v>
      </c>
      <c r="H2067" s="124"/>
      <c r="I2067" s="128" t="s">
        <v>5375</v>
      </c>
      <c r="J2067" s="124"/>
      <c r="K2067" s="124"/>
      <c r="L2067" s="124"/>
      <c r="M2067" s="124"/>
      <c r="N2067" s="207">
        <v>50</v>
      </c>
      <c r="O2067" s="207">
        <v>0</v>
      </c>
      <c r="P2067" s="124" t="s">
        <v>1312</v>
      </c>
    </row>
    <row r="2068" spans="1:16" ht="63.75" hidden="1">
      <c r="A2068" s="256">
        <v>291</v>
      </c>
      <c r="B2068" s="124"/>
      <c r="C2068" s="125" t="s">
        <v>794</v>
      </c>
      <c r="D2068" s="119">
        <v>43200</v>
      </c>
      <c r="E2068" s="120" t="s">
        <v>4821</v>
      </c>
      <c r="F2068" s="120" t="s">
        <v>11</v>
      </c>
      <c r="G2068" s="120">
        <v>708225</v>
      </c>
      <c r="H2068" s="124"/>
      <c r="I2068" s="128" t="s">
        <v>5376</v>
      </c>
      <c r="J2068" s="124"/>
      <c r="K2068" s="124"/>
      <c r="L2068" s="124"/>
      <c r="M2068" s="124"/>
      <c r="N2068" s="207">
        <v>50</v>
      </c>
      <c r="O2068" s="207">
        <v>0</v>
      </c>
      <c r="P2068" s="124" t="s">
        <v>1312</v>
      </c>
    </row>
    <row r="2069" spans="1:16" ht="51">
      <c r="A2069" s="256" t="s">
        <v>626</v>
      </c>
      <c r="B2069" s="124"/>
      <c r="C2069" s="125" t="s">
        <v>1234</v>
      </c>
      <c r="D2069" s="119">
        <v>43201</v>
      </c>
      <c r="E2069" s="120" t="s">
        <v>4472</v>
      </c>
      <c r="F2069" s="120" t="s">
        <v>3</v>
      </c>
      <c r="G2069" s="120">
        <v>1612783</v>
      </c>
      <c r="H2069" s="124"/>
      <c r="I2069" s="128" t="s">
        <v>5068</v>
      </c>
      <c r="J2069" s="124"/>
      <c r="K2069" s="124"/>
      <c r="L2069" s="124"/>
      <c r="M2069" s="124"/>
      <c r="N2069" s="207">
        <v>0</v>
      </c>
      <c r="O2069" s="207">
        <v>281134.42</v>
      </c>
      <c r="P2069" s="124" t="s">
        <v>1312</v>
      </c>
    </row>
    <row r="2070" spans="1:16" ht="51">
      <c r="A2070" s="256" t="s">
        <v>626</v>
      </c>
      <c r="B2070" s="124"/>
      <c r="C2070" s="125" t="s">
        <v>1234</v>
      </c>
      <c r="D2070" s="119">
        <v>43201</v>
      </c>
      <c r="E2070" s="120" t="s">
        <v>4485</v>
      </c>
      <c r="F2070" s="120" t="s">
        <v>3</v>
      </c>
      <c r="G2070" s="120">
        <v>1612787</v>
      </c>
      <c r="H2070" s="124"/>
      <c r="I2070" s="128" t="s">
        <v>5081</v>
      </c>
      <c r="J2070" s="124"/>
      <c r="K2070" s="124"/>
      <c r="L2070" s="124"/>
      <c r="M2070" s="124"/>
      <c r="N2070" s="207">
        <v>0</v>
      </c>
      <c r="O2070" s="207">
        <v>15410.83</v>
      </c>
      <c r="P2070" s="124" t="s">
        <v>1312</v>
      </c>
    </row>
    <row r="2071" spans="1:16" ht="51">
      <c r="A2071" s="256" t="s">
        <v>619</v>
      </c>
      <c r="B2071" s="124"/>
      <c r="C2071" s="125" t="s">
        <v>713</v>
      </c>
      <c r="D2071" s="119">
        <v>43201</v>
      </c>
      <c r="E2071" s="120" t="s">
        <v>4539</v>
      </c>
      <c r="F2071" s="120" t="s">
        <v>3</v>
      </c>
      <c r="G2071" s="120">
        <v>1612824</v>
      </c>
      <c r="H2071" s="124"/>
      <c r="I2071" s="128" t="s">
        <v>5131</v>
      </c>
      <c r="J2071" s="124"/>
      <c r="K2071" s="124"/>
      <c r="L2071" s="124"/>
      <c r="M2071" s="124"/>
      <c r="N2071" s="207">
        <v>0</v>
      </c>
      <c r="O2071" s="207">
        <v>894.03</v>
      </c>
      <c r="P2071" s="124" t="s">
        <v>1312</v>
      </c>
    </row>
    <row r="2072" spans="1:16" ht="51">
      <c r="A2072" s="256" t="s">
        <v>619</v>
      </c>
      <c r="B2072" s="124"/>
      <c r="C2072" s="125" t="s">
        <v>713</v>
      </c>
      <c r="D2072" s="119">
        <v>43201</v>
      </c>
      <c r="E2072" s="120" t="s">
        <v>4542</v>
      </c>
      <c r="F2072" s="120" t="s">
        <v>3</v>
      </c>
      <c r="G2072" s="120">
        <v>1612955</v>
      </c>
      <c r="H2072" s="124"/>
      <c r="I2072" s="128" t="s">
        <v>5133</v>
      </c>
      <c r="J2072" s="124"/>
      <c r="K2072" s="124"/>
      <c r="L2072" s="124"/>
      <c r="M2072" s="124"/>
      <c r="N2072" s="207">
        <v>0</v>
      </c>
      <c r="O2072" s="207">
        <v>955.33</v>
      </c>
      <c r="P2072" s="124" t="s">
        <v>1312</v>
      </c>
    </row>
    <row r="2073" spans="1:16" ht="51">
      <c r="A2073" s="256" t="s">
        <v>619</v>
      </c>
      <c r="B2073" s="124"/>
      <c r="C2073" s="125" t="s">
        <v>713</v>
      </c>
      <c r="D2073" s="119">
        <v>43201</v>
      </c>
      <c r="E2073" s="120" t="s">
        <v>4544</v>
      </c>
      <c r="F2073" s="120" t="s">
        <v>3</v>
      </c>
      <c r="G2073" s="120">
        <v>1612953</v>
      </c>
      <c r="H2073" s="124"/>
      <c r="I2073" s="128" t="s">
        <v>5135</v>
      </c>
      <c r="J2073" s="124"/>
      <c r="K2073" s="124"/>
      <c r="L2073" s="124"/>
      <c r="M2073" s="124"/>
      <c r="N2073" s="207">
        <v>0</v>
      </c>
      <c r="O2073" s="207">
        <v>4577.43</v>
      </c>
      <c r="P2073" s="124" t="s">
        <v>1312</v>
      </c>
    </row>
    <row r="2074" spans="1:16" ht="63.75">
      <c r="A2074" s="256">
        <v>10</v>
      </c>
      <c r="B2074" s="124"/>
      <c r="C2074" s="125" t="s">
        <v>690</v>
      </c>
      <c r="D2074" s="119">
        <v>43201</v>
      </c>
      <c r="E2074" s="120" t="s">
        <v>4556</v>
      </c>
      <c r="F2074" s="120" t="s">
        <v>3</v>
      </c>
      <c r="G2074" s="120">
        <v>1612742</v>
      </c>
      <c r="H2074" s="124"/>
      <c r="I2074" s="128" t="s">
        <v>5145</v>
      </c>
      <c r="J2074" s="124"/>
      <c r="K2074" s="124"/>
      <c r="L2074" s="124"/>
      <c r="M2074" s="124"/>
      <c r="N2074" s="207">
        <v>0</v>
      </c>
      <c r="O2074" s="207">
        <v>14397.75</v>
      </c>
      <c r="P2074" s="124" t="s">
        <v>1312</v>
      </c>
    </row>
    <row r="2075" spans="1:16" ht="51">
      <c r="A2075" s="256">
        <v>20</v>
      </c>
      <c r="B2075" s="124"/>
      <c r="C2075" s="125" t="s">
        <v>693</v>
      </c>
      <c r="D2075" s="119">
        <v>43201</v>
      </c>
      <c r="E2075" s="120" t="s">
        <v>4557</v>
      </c>
      <c r="F2075" s="120" t="s">
        <v>3</v>
      </c>
      <c r="G2075" s="120">
        <v>1612745</v>
      </c>
      <c r="H2075" s="124"/>
      <c r="I2075" s="128" t="s">
        <v>5146</v>
      </c>
      <c r="J2075" s="124"/>
      <c r="K2075" s="124"/>
      <c r="L2075" s="124"/>
      <c r="M2075" s="124"/>
      <c r="N2075" s="207">
        <v>0</v>
      </c>
      <c r="O2075" s="207">
        <v>16455</v>
      </c>
      <c r="P2075" s="124" t="s">
        <v>1312</v>
      </c>
    </row>
    <row r="2076" spans="1:16" ht="51">
      <c r="A2076" s="256">
        <v>20</v>
      </c>
      <c r="B2076" s="124"/>
      <c r="C2076" s="125" t="s">
        <v>693</v>
      </c>
      <c r="D2076" s="119">
        <v>43201</v>
      </c>
      <c r="E2076" s="120" t="s">
        <v>4558</v>
      </c>
      <c r="F2076" s="120" t="s">
        <v>3</v>
      </c>
      <c r="G2076" s="120">
        <v>1612747</v>
      </c>
      <c r="H2076" s="124"/>
      <c r="I2076" s="128" t="s">
        <v>5147</v>
      </c>
      <c r="J2076" s="124"/>
      <c r="K2076" s="124"/>
      <c r="L2076" s="124"/>
      <c r="M2076" s="124"/>
      <c r="N2076" s="207">
        <v>0</v>
      </c>
      <c r="O2076" s="207">
        <v>115155.18</v>
      </c>
      <c r="P2076" s="124" t="s">
        <v>1312</v>
      </c>
    </row>
    <row r="2077" spans="1:16" ht="51">
      <c r="A2077" s="256">
        <v>20</v>
      </c>
      <c r="B2077" s="124"/>
      <c r="C2077" s="125" t="s">
        <v>693</v>
      </c>
      <c r="D2077" s="119">
        <v>43201</v>
      </c>
      <c r="E2077" s="120" t="s">
        <v>4559</v>
      </c>
      <c r="F2077" s="120" t="s">
        <v>3</v>
      </c>
      <c r="G2077" s="120">
        <v>1612750</v>
      </c>
      <c r="H2077" s="124"/>
      <c r="I2077" s="128" t="s">
        <v>5148</v>
      </c>
      <c r="J2077" s="124"/>
      <c r="K2077" s="124"/>
      <c r="L2077" s="124"/>
      <c r="M2077" s="124"/>
      <c r="N2077" s="207">
        <v>0</v>
      </c>
      <c r="O2077" s="207">
        <v>24031.06</v>
      </c>
      <c r="P2077" s="124" t="s">
        <v>1312</v>
      </c>
    </row>
    <row r="2078" spans="1:16" ht="51">
      <c r="A2078" s="256">
        <v>20</v>
      </c>
      <c r="B2078" s="124"/>
      <c r="C2078" s="125" t="s">
        <v>693</v>
      </c>
      <c r="D2078" s="119">
        <v>43201</v>
      </c>
      <c r="E2078" s="120" t="s">
        <v>4560</v>
      </c>
      <c r="F2078" s="120" t="s">
        <v>3</v>
      </c>
      <c r="G2078" s="120">
        <v>1612752</v>
      </c>
      <c r="H2078" s="124"/>
      <c r="I2078" s="128" t="s">
        <v>5149</v>
      </c>
      <c r="J2078" s="124"/>
      <c r="K2078" s="124"/>
      <c r="L2078" s="124"/>
      <c r="M2078" s="124"/>
      <c r="N2078" s="207">
        <v>0</v>
      </c>
      <c r="O2078" s="207">
        <v>65947.199999999997</v>
      </c>
      <c r="P2078" s="124" t="s">
        <v>1312</v>
      </c>
    </row>
    <row r="2079" spans="1:16" ht="51">
      <c r="A2079" s="256">
        <v>20</v>
      </c>
      <c r="B2079" s="124"/>
      <c r="C2079" s="125" t="s">
        <v>693</v>
      </c>
      <c r="D2079" s="119">
        <v>43201</v>
      </c>
      <c r="E2079" s="120" t="s">
        <v>4561</v>
      </c>
      <c r="F2079" s="120" t="s">
        <v>3</v>
      </c>
      <c r="G2079" s="120">
        <v>1612755</v>
      </c>
      <c r="H2079" s="124"/>
      <c r="I2079" s="128" t="s">
        <v>5150</v>
      </c>
      <c r="J2079" s="124"/>
      <c r="K2079" s="124"/>
      <c r="L2079" s="124"/>
      <c r="M2079" s="124"/>
      <c r="N2079" s="207">
        <v>0</v>
      </c>
      <c r="O2079" s="207">
        <v>31150</v>
      </c>
      <c r="P2079" s="124" t="s">
        <v>1312</v>
      </c>
    </row>
    <row r="2080" spans="1:16" ht="51">
      <c r="A2080" s="256">
        <v>20</v>
      </c>
      <c r="B2080" s="124"/>
      <c r="C2080" s="125" t="s">
        <v>693</v>
      </c>
      <c r="D2080" s="119">
        <v>43201</v>
      </c>
      <c r="E2080" s="120" t="s">
        <v>4562</v>
      </c>
      <c r="F2080" s="120" t="s">
        <v>3</v>
      </c>
      <c r="G2080" s="120">
        <v>1612758</v>
      </c>
      <c r="H2080" s="124"/>
      <c r="I2080" s="128" t="s">
        <v>5151</v>
      </c>
      <c r="J2080" s="124"/>
      <c r="K2080" s="124"/>
      <c r="L2080" s="124"/>
      <c r="M2080" s="124"/>
      <c r="N2080" s="207">
        <v>0</v>
      </c>
      <c r="O2080" s="207">
        <v>101797.86</v>
      </c>
      <c r="P2080" s="124" t="s">
        <v>1312</v>
      </c>
    </row>
    <row r="2081" spans="1:16" ht="51">
      <c r="A2081" s="256">
        <v>20</v>
      </c>
      <c r="B2081" s="124"/>
      <c r="C2081" s="125" t="s">
        <v>693</v>
      </c>
      <c r="D2081" s="119">
        <v>43201</v>
      </c>
      <c r="E2081" s="120" t="s">
        <v>4563</v>
      </c>
      <c r="F2081" s="120" t="s">
        <v>3</v>
      </c>
      <c r="G2081" s="120">
        <v>1612761</v>
      </c>
      <c r="H2081" s="124"/>
      <c r="I2081" s="128" t="s">
        <v>5152</v>
      </c>
      <c r="J2081" s="124"/>
      <c r="K2081" s="124"/>
      <c r="L2081" s="124"/>
      <c r="M2081" s="124"/>
      <c r="N2081" s="207">
        <v>0</v>
      </c>
      <c r="O2081" s="207">
        <v>17633.09</v>
      </c>
      <c r="P2081" s="124" t="s">
        <v>1312</v>
      </c>
    </row>
    <row r="2082" spans="1:16" ht="51">
      <c r="A2082" s="256">
        <v>20</v>
      </c>
      <c r="B2082" s="124"/>
      <c r="C2082" s="125" t="s">
        <v>693</v>
      </c>
      <c r="D2082" s="119">
        <v>43201</v>
      </c>
      <c r="E2082" s="120" t="s">
        <v>4564</v>
      </c>
      <c r="F2082" s="120" t="s">
        <v>3</v>
      </c>
      <c r="G2082" s="120">
        <v>1612765</v>
      </c>
      <c r="H2082" s="124"/>
      <c r="I2082" s="128" t="s">
        <v>5153</v>
      </c>
      <c r="J2082" s="124"/>
      <c r="K2082" s="124"/>
      <c r="L2082" s="124"/>
      <c r="M2082" s="124"/>
      <c r="N2082" s="207">
        <v>0</v>
      </c>
      <c r="O2082" s="207">
        <v>371</v>
      </c>
      <c r="P2082" s="124" t="s">
        <v>1312</v>
      </c>
    </row>
    <row r="2083" spans="1:16" ht="63.75">
      <c r="A2083" s="256">
        <v>20</v>
      </c>
      <c r="B2083" s="124"/>
      <c r="C2083" s="125" t="s">
        <v>693</v>
      </c>
      <c r="D2083" s="119">
        <v>43201</v>
      </c>
      <c r="E2083" s="120" t="s">
        <v>4565</v>
      </c>
      <c r="F2083" s="120" t="s">
        <v>3</v>
      </c>
      <c r="G2083" s="120">
        <v>1612767</v>
      </c>
      <c r="H2083" s="124"/>
      <c r="I2083" s="128" t="s">
        <v>5154</v>
      </c>
      <c r="J2083" s="124"/>
      <c r="K2083" s="124"/>
      <c r="L2083" s="124"/>
      <c r="M2083" s="124"/>
      <c r="N2083" s="207">
        <v>0</v>
      </c>
      <c r="O2083" s="207">
        <v>847.67</v>
      </c>
      <c r="P2083" s="124" t="s">
        <v>1312</v>
      </c>
    </row>
    <row r="2084" spans="1:16" ht="51">
      <c r="A2084" s="256" t="s">
        <v>619</v>
      </c>
      <c r="B2084" s="124"/>
      <c r="C2084" s="125" t="s">
        <v>713</v>
      </c>
      <c r="D2084" s="119">
        <v>43201</v>
      </c>
      <c r="E2084" s="120" t="s">
        <v>4575</v>
      </c>
      <c r="F2084" s="120" t="s">
        <v>3</v>
      </c>
      <c r="G2084" s="120">
        <v>1612780</v>
      </c>
      <c r="H2084" s="124"/>
      <c r="I2084" s="128" t="s">
        <v>5164</v>
      </c>
      <c r="J2084" s="124"/>
      <c r="K2084" s="124"/>
      <c r="L2084" s="124"/>
      <c r="M2084" s="124"/>
      <c r="N2084" s="207">
        <v>0</v>
      </c>
      <c r="O2084" s="207">
        <v>20000</v>
      </c>
      <c r="P2084" s="124" t="s">
        <v>1312</v>
      </c>
    </row>
    <row r="2085" spans="1:16" ht="51">
      <c r="A2085" s="256">
        <v>20</v>
      </c>
      <c r="B2085" s="124"/>
      <c r="C2085" s="125" t="s">
        <v>693</v>
      </c>
      <c r="D2085" s="119">
        <v>43201</v>
      </c>
      <c r="E2085" s="120" t="s">
        <v>4576</v>
      </c>
      <c r="F2085" s="120" t="s">
        <v>3</v>
      </c>
      <c r="G2085" s="120">
        <v>1612936</v>
      </c>
      <c r="H2085" s="124"/>
      <c r="I2085" s="128" t="s">
        <v>5165</v>
      </c>
      <c r="J2085" s="124"/>
      <c r="K2085" s="124"/>
      <c r="L2085" s="124"/>
      <c r="M2085" s="124"/>
      <c r="N2085" s="207">
        <v>0</v>
      </c>
      <c r="O2085" s="207">
        <v>212</v>
      </c>
      <c r="P2085" s="124" t="s">
        <v>1312</v>
      </c>
    </row>
    <row r="2086" spans="1:16" ht="51">
      <c r="A2086" s="256">
        <v>16</v>
      </c>
      <c r="B2086" s="124"/>
      <c r="C2086" s="125" t="s">
        <v>692</v>
      </c>
      <c r="D2086" s="119">
        <v>43201</v>
      </c>
      <c r="E2086" s="120" t="s">
        <v>4606</v>
      </c>
      <c r="F2086" s="120" t="s">
        <v>3</v>
      </c>
      <c r="G2086" s="120">
        <v>1612789</v>
      </c>
      <c r="H2086" s="124"/>
      <c r="I2086" s="128" t="s">
        <v>5188</v>
      </c>
      <c r="J2086" s="124"/>
      <c r="K2086" s="124"/>
      <c r="L2086" s="124"/>
      <c r="M2086" s="124"/>
      <c r="N2086" s="207">
        <v>0</v>
      </c>
      <c r="O2086" s="207">
        <v>5785.27</v>
      </c>
      <c r="P2086" s="124" t="s">
        <v>1312</v>
      </c>
    </row>
    <row r="2087" spans="1:16" ht="51">
      <c r="A2087" s="256" t="s">
        <v>619</v>
      </c>
      <c r="B2087" s="124"/>
      <c r="C2087" s="125" t="s">
        <v>713</v>
      </c>
      <c r="D2087" s="119">
        <v>43201</v>
      </c>
      <c r="E2087" s="120" t="s">
        <v>4617</v>
      </c>
      <c r="F2087" s="120" t="s">
        <v>3</v>
      </c>
      <c r="G2087" s="120">
        <v>1612906</v>
      </c>
      <c r="H2087" s="124"/>
      <c r="I2087" s="128" t="s">
        <v>5197</v>
      </c>
      <c r="J2087" s="124"/>
      <c r="K2087" s="124"/>
      <c r="L2087" s="124"/>
      <c r="M2087" s="124"/>
      <c r="N2087" s="207">
        <v>0</v>
      </c>
      <c r="O2087" s="207">
        <v>74.600000000000009</v>
      </c>
      <c r="P2087" s="124" t="s">
        <v>3729</v>
      </c>
    </row>
    <row r="2088" spans="1:16" ht="51">
      <c r="A2088" s="256" t="s">
        <v>619</v>
      </c>
      <c r="B2088" s="124"/>
      <c r="C2088" s="125" t="s">
        <v>713</v>
      </c>
      <c r="D2088" s="119">
        <v>43201</v>
      </c>
      <c r="E2088" s="120" t="s">
        <v>4643</v>
      </c>
      <c r="F2088" s="120" t="s">
        <v>3</v>
      </c>
      <c r="G2088" s="120">
        <v>1612830</v>
      </c>
      <c r="H2088" s="124"/>
      <c r="I2088" s="128" t="s">
        <v>5220</v>
      </c>
      <c r="J2088" s="124"/>
      <c r="K2088" s="124"/>
      <c r="L2088" s="124"/>
      <c r="M2088" s="124"/>
      <c r="N2088" s="207">
        <v>0</v>
      </c>
      <c r="O2088" s="207">
        <v>421.1</v>
      </c>
      <c r="P2088" s="124" t="s">
        <v>1312</v>
      </c>
    </row>
    <row r="2089" spans="1:16" ht="51">
      <c r="A2089" s="256">
        <v>902</v>
      </c>
      <c r="B2089" s="124"/>
      <c r="C2089" s="125" t="s">
        <v>880</v>
      </c>
      <c r="D2089" s="119">
        <v>43201</v>
      </c>
      <c r="E2089" s="120" t="s">
        <v>4713</v>
      </c>
      <c r="F2089" s="120" t="s">
        <v>3</v>
      </c>
      <c r="G2089" s="120">
        <v>1612871</v>
      </c>
      <c r="H2089" s="124"/>
      <c r="I2089" s="128" t="s">
        <v>5274</v>
      </c>
      <c r="J2089" s="124"/>
      <c r="K2089" s="124"/>
      <c r="L2089" s="124"/>
      <c r="M2089" s="124"/>
      <c r="N2089" s="207">
        <v>0</v>
      </c>
      <c r="O2089" s="207">
        <v>832</v>
      </c>
      <c r="P2089" s="124" t="s">
        <v>1312</v>
      </c>
    </row>
    <row r="2090" spans="1:16" ht="51" hidden="1">
      <c r="A2090" s="256" t="s">
        <v>619</v>
      </c>
      <c r="B2090" s="124"/>
      <c r="C2090" s="125" t="s">
        <v>713</v>
      </c>
      <c r="D2090" s="119">
        <v>43201</v>
      </c>
      <c r="E2090" s="120" t="s">
        <v>4822</v>
      </c>
      <c r="F2090" s="120" t="s">
        <v>6</v>
      </c>
      <c r="G2090" s="120">
        <v>962033</v>
      </c>
      <c r="H2090" s="124"/>
      <c r="I2090" s="128" t="s">
        <v>5377</v>
      </c>
      <c r="J2090" s="124"/>
      <c r="K2090" s="124"/>
      <c r="L2090" s="124"/>
      <c r="M2090" s="124"/>
      <c r="N2090" s="207">
        <v>0</v>
      </c>
      <c r="O2090" s="207">
        <v>10282.65</v>
      </c>
      <c r="P2090" s="124" t="s">
        <v>1312</v>
      </c>
    </row>
    <row r="2091" spans="1:16" ht="63.75" hidden="1">
      <c r="A2091" s="256" t="s">
        <v>619</v>
      </c>
      <c r="B2091" s="124"/>
      <c r="C2091" s="125" t="s">
        <v>713</v>
      </c>
      <c r="D2091" s="119">
        <v>43201</v>
      </c>
      <c r="E2091" s="120" t="s">
        <v>4823</v>
      </c>
      <c r="F2091" s="120" t="s">
        <v>15</v>
      </c>
      <c r="G2091" s="120">
        <v>708857</v>
      </c>
      <c r="H2091" s="124"/>
      <c r="I2091" s="128" t="s">
        <v>5378</v>
      </c>
      <c r="J2091" s="124"/>
      <c r="K2091" s="124"/>
      <c r="L2091" s="124"/>
      <c r="M2091" s="124"/>
      <c r="N2091" s="207">
        <v>50</v>
      </c>
      <c r="O2091" s="207">
        <v>0</v>
      </c>
      <c r="P2091" s="124" t="s">
        <v>1312</v>
      </c>
    </row>
    <row r="2092" spans="1:16" ht="63.75" hidden="1">
      <c r="A2092" s="256" t="s">
        <v>619</v>
      </c>
      <c r="B2092" s="124"/>
      <c r="C2092" s="125" t="s">
        <v>713</v>
      </c>
      <c r="D2092" s="119">
        <v>43201</v>
      </c>
      <c r="E2092" s="120" t="s">
        <v>4824</v>
      </c>
      <c r="F2092" s="120" t="s">
        <v>15</v>
      </c>
      <c r="G2092" s="120">
        <v>708859</v>
      </c>
      <c r="H2092" s="124"/>
      <c r="I2092" s="128" t="s">
        <v>5379</v>
      </c>
      <c r="J2092" s="124"/>
      <c r="K2092" s="124"/>
      <c r="L2092" s="124"/>
      <c r="M2092" s="124"/>
      <c r="N2092" s="207">
        <v>50</v>
      </c>
      <c r="O2092" s="207">
        <v>0</v>
      </c>
      <c r="P2092" s="124" t="s">
        <v>1312</v>
      </c>
    </row>
    <row r="2093" spans="1:16" ht="76.5" hidden="1">
      <c r="A2093" s="256" t="s">
        <v>619</v>
      </c>
      <c r="B2093" s="124"/>
      <c r="C2093" s="125" t="s">
        <v>713</v>
      </c>
      <c r="D2093" s="119">
        <v>43201</v>
      </c>
      <c r="E2093" s="120" t="s">
        <v>4825</v>
      </c>
      <c r="F2093" s="120" t="s">
        <v>15</v>
      </c>
      <c r="G2093" s="120">
        <v>708861</v>
      </c>
      <c r="H2093" s="124"/>
      <c r="I2093" s="128" t="s">
        <v>5380</v>
      </c>
      <c r="J2093" s="124"/>
      <c r="K2093" s="124"/>
      <c r="L2093" s="124"/>
      <c r="M2093" s="124"/>
      <c r="N2093" s="207">
        <v>50</v>
      </c>
      <c r="O2093" s="207">
        <v>0</v>
      </c>
      <c r="P2093" s="124" t="s">
        <v>1312</v>
      </c>
    </row>
    <row r="2094" spans="1:16" ht="51" hidden="1">
      <c r="A2094" s="256">
        <v>513</v>
      </c>
      <c r="B2094" s="124"/>
      <c r="C2094" s="125" t="s">
        <v>201</v>
      </c>
      <c r="D2094" s="119">
        <v>43201</v>
      </c>
      <c r="E2094" s="120" t="s">
        <v>4826</v>
      </c>
      <c r="F2094" s="120" t="s">
        <v>15</v>
      </c>
      <c r="G2094" s="120">
        <v>708863</v>
      </c>
      <c r="H2094" s="124"/>
      <c r="I2094" s="128" t="s">
        <v>4300</v>
      </c>
      <c r="J2094" s="124"/>
      <c r="K2094" s="124"/>
      <c r="L2094" s="124"/>
      <c r="M2094" s="124"/>
      <c r="N2094" s="207">
        <v>50</v>
      </c>
      <c r="O2094" s="207">
        <v>0</v>
      </c>
      <c r="P2094" s="124" t="s">
        <v>1312</v>
      </c>
    </row>
    <row r="2095" spans="1:16" ht="51" hidden="1">
      <c r="A2095" s="256">
        <v>513</v>
      </c>
      <c r="B2095" s="124"/>
      <c r="C2095" s="125" t="s">
        <v>201</v>
      </c>
      <c r="D2095" s="119">
        <v>43201</v>
      </c>
      <c r="E2095" s="120" t="s">
        <v>4827</v>
      </c>
      <c r="F2095" s="120" t="s">
        <v>15</v>
      </c>
      <c r="G2095" s="120">
        <v>708865</v>
      </c>
      <c r="H2095" s="124"/>
      <c r="I2095" s="128" t="s">
        <v>5381</v>
      </c>
      <c r="J2095" s="124"/>
      <c r="K2095" s="124"/>
      <c r="L2095" s="124"/>
      <c r="M2095" s="124"/>
      <c r="N2095" s="207">
        <v>50</v>
      </c>
      <c r="O2095" s="207">
        <v>0</v>
      </c>
      <c r="P2095" s="124" t="s">
        <v>1312</v>
      </c>
    </row>
    <row r="2096" spans="1:16" ht="89.25" hidden="1">
      <c r="A2096" s="256">
        <v>513</v>
      </c>
      <c r="B2096" s="124"/>
      <c r="C2096" s="125" t="s">
        <v>201</v>
      </c>
      <c r="D2096" s="119">
        <v>43201</v>
      </c>
      <c r="E2096" s="120" t="s">
        <v>4828</v>
      </c>
      <c r="F2096" s="120" t="s">
        <v>15</v>
      </c>
      <c r="G2096" s="120">
        <v>4741</v>
      </c>
      <c r="H2096" s="124"/>
      <c r="I2096" s="128" t="s">
        <v>5382</v>
      </c>
      <c r="J2096" s="124"/>
      <c r="K2096" s="124"/>
      <c r="L2096" s="124"/>
      <c r="M2096" s="124"/>
      <c r="N2096" s="207">
        <v>50</v>
      </c>
      <c r="O2096" s="207">
        <v>0</v>
      </c>
      <c r="P2096" s="124" t="s">
        <v>1312</v>
      </c>
    </row>
    <row r="2097" spans="1:16" ht="89.25" hidden="1">
      <c r="A2097" s="256" t="s">
        <v>619</v>
      </c>
      <c r="B2097" s="124"/>
      <c r="C2097" s="125" t="s">
        <v>713</v>
      </c>
      <c r="D2097" s="119">
        <v>43201</v>
      </c>
      <c r="E2097" s="120" t="s">
        <v>4829</v>
      </c>
      <c r="F2097" s="120" t="s">
        <v>15</v>
      </c>
      <c r="G2097" s="120">
        <v>4732</v>
      </c>
      <c r="H2097" s="124"/>
      <c r="I2097" s="128" t="s">
        <v>5383</v>
      </c>
      <c r="J2097" s="124"/>
      <c r="K2097" s="124"/>
      <c r="L2097" s="124"/>
      <c r="M2097" s="124"/>
      <c r="N2097" s="207">
        <v>621.57000000000005</v>
      </c>
      <c r="O2097" s="207">
        <v>0</v>
      </c>
      <c r="P2097" s="124" t="s">
        <v>1312</v>
      </c>
    </row>
    <row r="2098" spans="1:16" ht="76.5" hidden="1">
      <c r="A2098" s="256" t="s">
        <v>619</v>
      </c>
      <c r="B2098" s="124"/>
      <c r="C2098" s="125" t="s">
        <v>713</v>
      </c>
      <c r="D2098" s="119">
        <v>43201</v>
      </c>
      <c r="E2098" s="120" t="s">
        <v>4830</v>
      </c>
      <c r="F2098" s="120" t="s">
        <v>15</v>
      </c>
      <c r="G2098" s="120">
        <v>4739</v>
      </c>
      <c r="H2098" s="124"/>
      <c r="I2098" s="128" t="s">
        <v>5384</v>
      </c>
      <c r="J2098" s="124"/>
      <c r="K2098" s="124"/>
      <c r="L2098" s="124"/>
      <c r="M2098" s="124"/>
      <c r="N2098" s="207">
        <v>1189.6500000000001</v>
      </c>
      <c r="O2098" s="207">
        <v>0</v>
      </c>
      <c r="P2098" s="124" t="s">
        <v>1312</v>
      </c>
    </row>
    <row r="2099" spans="1:16" ht="89.25" hidden="1">
      <c r="A2099" s="256">
        <v>594</v>
      </c>
      <c r="B2099" s="124"/>
      <c r="C2099" s="125" t="s">
        <v>113</v>
      </c>
      <c r="D2099" s="119">
        <v>43201</v>
      </c>
      <c r="E2099" s="120" t="s">
        <v>4831</v>
      </c>
      <c r="F2099" s="120" t="s">
        <v>15</v>
      </c>
      <c r="G2099" s="120">
        <v>4743</v>
      </c>
      <c r="H2099" s="124"/>
      <c r="I2099" s="128" t="s">
        <v>5385</v>
      </c>
      <c r="J2099" s="124"/>
      <c r="K2099" s="124"/>
      <c r="L2099" s="124"/>
      <c r="M2099" s="124"/>
      <c r="N2099" s="207">
        <v>348.07</v>
      </c>
      <c r="O2099" s="207">
        <v>0</v>
      </c>
      <c r="P2099" s="124" t="s">
        <v>1312</v>
      </c>
    </row>
    <row r="2100" spans="1:16" ht="76.5" hidden="1">
      <c r="A2100" s="256">
        <v>15</v>
      </c>
      <c r="B2100" s="124"/>
      <c r="C2100" s="125" t="s">
        <v>691</v>
      </c>
      <c r="D2100" s="119">
        <v>43201</v>
      </c>
      <c r="E2100" s="120" t="s">
        <v>4832</v>
      </c>
      <c r="F2100" s="120" t="s">
        <v>15</v>
      </c>
      <c r="G2100" s="120">
        <v>4731</v>
      </c>
      <c r="H2100" s="124"/>
      <c r="I2100" s="128" t="s">
        <v>5386</v>
      </c>
      <c r="J2100" s="124"/>
      <c r="K2100" s="124"/>
      <c r="L2100" s="124"/>
      <c r="M2100" s="124"/>
      <c r="N2100" s="207">
        <v>1319.17</v>
      </c>
      <c r="O2100" s="207">
        <v>0</v>
      </c>
      <c r="P2100" s="124" t="s">
        <v>1312</v>
      </c>
    </row>
    <row r="2101" spans="1:16" ht="63.75" hidden="1">
      <c r="A2101" s="256" t="s">
        <v>619</v>
      </c>
      <c r="B2101" s="124"/>
      <c r="C2101" s="125" t="s">
        <v>713</v>
      </c>
      <c r="D2101" s="119">
        <v>43201</v>
      </c>
      <c r="E2101" s="120" t="s">
        <v>4833</v>
      </c>
      <c r="F2101" s="120" t="s">
        <v>15</v>
      </c>
      <c r="G2101" s="120">
        <v>709429</v>
      </c>
      <c r="H2101" s="124"/>
      <c r="I2101" s="128" t="s">
        <v>5387</v>
      </c>
      <c r="J2101" s="124"/>
      <c r="K2101" s="124"/>
      <c r="L2101" s="124"/>
      <c r="M2101" s="124"/>
      <c r="N2101" s="207">
        <v>50</v>
      </c>
      <c r="O2101" s="207">
        <v>0</v>
      </c>
      <c r="P2101" s="124" t="s">
        <v>1312</v>
      </c>
    </row>
    <row r="2102" spans="1:16" ht="63.75" hidden="1">
      <c r="A2102" s="256" t="s">
        <v>619</v>
      </c>
      <c r="B2102" s="124"/>
      <c r="C2102" s="125" t="s">
        <v>713</v>
      </c>
      <c r="D2102" s="119">
        <v>43201</v>
      </c>
      <c r="E2102" s="120" t="s">
        <v>4834</v>
      </c>
      <c r="F2102" s="120" t="s">
        <v>15</v>
      </c>
      <c r="G2102" s="120">
        <v>709558</v>
      </c>
      <c r="H2102" s="124"/>
      <c r="I2102" s="128" t="s">
        <v>5388</v>
      </c>
      <c r="J2102" s="124"/>
      <c r="K2102" s="124"/>
      <c r="L2102" s="124"/>
      <c r="M2102" s="124"/>
      <c r="N2102" s="207">
        <v>50</v>
      </c>
      <c r="O2102" s="207">
        <v>0</v>
      </c>
      <c r="P2102" s="124" t="s">
        <v>1312</v>
      </c>
    </row>
    <row r="2103" spans="1:16" ht="51" hidden="1">
      <c r="A2103" s="256">
        <v>513</v>
      </c>
      <c r="B2103" s="124"/>
      <c r="C2103" s="125" t="s">
        <v>201</v>
      </c>
      <c r="D2103" s="119">
        <v>43201</v>
      </c>
      <c r="E2103" s="120" t="s">
        <v>4835</v>
      </c>
      <c r="F2103" s="120" t="s">
        <v>15</v>
      </c>
      <c r="G2103" s="120">
        <v>709639</v>
      </c>
      <c r="H2103" s="124"/>
      <c r="I2103" s="128" t="s">
        <v>5389</v>
      </c>
      <c r="J2103" s="124"/>
      <c r="K2103" s="124"/>
      <c r="L2103" s="124"/>
      <c r="M2103" s="124"/>
      <c r="N2103" s="207">
        <v>50</v>
      </c>
      <c r="O2103" s="207">
        <v>0</v>
      </c>
      <c r="P2103" s="124" t="s">
        <v>1312</v>
      </c>
    </row>
    <row r="2104" spans="1:16" ht="63.75">
      <c r="A2104" s="256">
        <v>224</v>
      </c>
      <c r="B2104" s="124"/>
      <c r="C2104" s="125" t="s">
        <v>120</v>
      </c>
      <c r="D2104" s="119">
        <v>43202</v>
      </c>
      <c r="E2104" s="120" t="s">
        <v>4489</v>
      </c>
      <c r="F2104" s="120" t="s">
        <v>3</v>
      </c>
      <c r="G2104" s="120">
        <v>1613246</v>
      </c>
      <c r="H2104" s="124"/>
      <c r="I2104" s="128" t="s">
        <v>5085</v>
      </c>
      <c r="J2104" s="124"/>
      <c r="K2104" s="124"/>
      <c r="L2104" s="124"/>
      <c r="M2104" s="124"/>
      <c r="N2104" s="207">
        <v>0</v>
      </c>
      <c r="O2104" s="207">
        <v>50</v>
      </c>
      <c r="P2104" s="124" t="s">
        <v>1312</v>
      </c>
    </row>
    <row r="2105" spans="1:16" ht="51">
      <c r="A2105" s="256">
        <v>20</v>
      </c>
      <c r="B2105" s="124"/>
      <c r="C2105" s="125" t="s">
        <v>693</v>
      </c>
      <c r="D2105" s="119">
        <v>43202</v>
      </c>
      <c r="E2105" s="120" t="s">
        <v>4522</v>
      </c>
      <c r="F2105" s="120" t="s">
        <v>3</v>
      </c>
      <c r="G2105" s="120">
        <v>1613169</v>
      </c>
      <c r="H2105" s="124"/>
      <c r="I2105" s="128" t="s">
        <v>5115</v>
      </c>
      <c r="J2105" s="124"/>
      <c r="K2105" s="124"/>
      <c r="L2105" s="124"/>
      <c r="M2105" s="124"/>
      <c r="N2105" s="207">
        <v>0</v>
      </c>
      <c r="O2105" s="207">
        <v>140</v>
      </c>
      <c r="P2105" s="124" t="s">
        <v>1312</v>
      </c>
    </row>
    <row r="2106" spans="1:16" ht="51">
      <c r="A2106" s="256" t="s">
        <v>619</v>
      </c>
      <c r="B2106" s="124"/>
      <c r="C2106" s="125" t="s">
        <v>713</v>
      </c>
      <c r="D2106" s="119">
        <v>43202</v>
      </c>
      <c r="E2106" s="120" t="s">
        <v>4553</v>
      </c>
      <c r="F2106" s="120" t="s">
        <v>3</v>
      </c>
      <c r="G2106" s="120">
        <v>1613326</v>
      </c>
      <c r="H2106" s="124"/>
      <c r="I2106" s="128" t="s">
        <v>5143</v>
      </c>
      <c r="J2106" s="124"/>
      <c r="K2106" s="124"/>
      <c r="L2106" s="124"/>
      <c r="M2106" s="124"/>
      <c r="N2106" s="207">
        <v>0</v>
      </c>
      <c r="O2106" s="207">
        <v>938.4</v>
      </c>
      <c r="P2106" s="124" t="s">
        <v>1312</v>
      </c>
    </row>
    <row r="2107" spans="1:16" ht="51">
      <c r="A2107" s="256" t="s">
        <v>619</v>
      </c>
      <c r="B2107" s="124"/>
      <c r="C2107" s="125" t="s">
        <v>713</v>
      </c>
      <c r="D2107" s="119">
        <v>43202</v>
      </c>
      <c r="E2107" s="120" t="s">
        <v>4581</v>
      </c>
      <c r="F2107" s="120" t="s">
        <v>3</v>
      </c>
      <c r="G2107" s="120">
        <v>1613307</v>
      </c>
      <c r="H2107" s="124"/>
      <c r="I2107" s="128" t="s">
        <v>5168</v>
      </c>
      <c r="J2107" s="124"/>
      <c r="K2107" s="124"/>
      <c r="L2107" s="124"/>
      <c r="M2107" s="124"/>
      <c r="N2107" s="207">
        <v>0</v>
      </c>
      <c r="O2107" s="207">
        <v>270</v>
      </c>
      <c r="P2107" s="124" t="s">
        <v>1312</v>
      </c>
    </row>
    <row r="2108" spans="1:16" ht="51">
      <c r="A2108" s="256">
        <v>86</v>
      </c>
      <c r="B2108" s="124"/>
      <c r="C2108" s="125" t="s">
        <v>710</v>
      </c>
      <c r="D2108" s="119">
        <v>43202</v>
      </c>
      <c r="E2108" s="120" t="s">
        <v>4584</v>
      </c>
      <c r="F2108" s="120" t="s">
        <v>3</v>
      </c>
      <c r="G2108" s="120">
        <v>1613173</v>
      </c>
      <c r="H2108" s="124"/>
      <c r="I2108" s="128" t="s">
        <v>5171</v>
      </c>
      <c r="J2108" s="124"/>
      <c r="K2108" s="124"/>
      <c r="L2108" s="124"/>
      <c r="M2108" s="124"/>
      <c r="N2108" s="207">
        <v>0</v>
      </c>
      <c r="O2108" s="207">
        <v>136.29</v>
      </c>
      <c r="P2108" s="124" t="s">
        <v>1312</v>
      </c>
    </row>
    <row r="2109" spans="1:16" ht="51">
      <c r="A2109" s="256">
        <v>86</v>
      </c>
      <c r="B2109" s="124"/>
      <c r="C2109" s="125" t="s">
        <v>710</v>
      </c>
      <c r="D2109" s="119">
        <v>43202</v>
      </c>
      <c r="E2109" s="120" t="s">
        <v>4585</v>
      </c>
      <c r="F2109" s="120" t="s">
        <v>3</v>
      </c>
      <c r="G2109" s="120">
        <v>1613177</v>
      </c>
      <c r="H2109" s="124"/>
      <c r="I2109" s="128" t="s">
        <v>5172</v>
      </c>
      <c r="J2109" s="124"/>
      <c r="K2109" s="124"/>
      <c r="L2109" s="124"/>
      <c r="M2109" s="124"/>
      <c r="N2109" s="207">
        <v>0</v>
      </c>
      <c r="O2109" s="207">
        <v>987.28</v>
      </c>
      <c r="P2109" s="124" t="s">
        <v>1312</v>
      </c>
    </row>
    <row r="2110" spans="1:16" ht="38.25">
      <c r="A2110" s="256">
        <v>16</v>
      </c>
      <c r="B2110" s="124"/>
      <c r="C2110" s="125" t="s">
        <v>692</v>
      </c>
      <c r="D2110" s="119">
        <v>43202</v>
      </c>
      <c r="E2110" s="120" t="s">
        <v>4589</v>
      </c>
      <c r="F2110" s="120" t="s">
        <v>3</v>
      </c>
      <c r="G2110" s="120">
        <v>1613205</v>
      </c>
      <c r="H2110" s="124"/>
      <c r="I2110" s="128" t="s">
        <v>5176</v>
      </c>
      <c r="J2110" s="124"/>
      <c r="K2110" s="124"/>
      <c r="L2110" s="124"/>
      <c r="M2110" s="124"/>
      <c r="N2110" s="207">
        <v>0</v>
      </c>
      <c r="O2110" s="207">
        <v>742</v>
      </c>
      <c r="P2110" s="124" t="s">
        <v>1312</v>
      </c>
    </row>
    <row r="2111" spans="1:16" ht="38.25">
      <c r="A2111" s="256">
        <v>212</v>
      </c>
      <c r="B2111" s="124"/>
      <c r="C2111" s="125" t="s">
        <v>761</v>
      </c>
      <c r="D2111" s="119">
        <v>43202</v>
      </c>
      <c r="E2111" s="120" t="s">
        <v>4592</v>
      </c>
      <c r="F2111" s="120" t="s">
        <v>3</v>
      </c>
      <c r="G2111" s="120">
        <v>1613303</v>
      </c>
      <c r="H2111" s="124"/>
      <c r="I2111" s="128" t="s">
        <v>5178</v>
      </c>
      <c r="J2111" s="124"/>
      <c r="K2111" s="124"/>
      <c r="L2111" s="124"/>
      <c r="M2111" s="124"/>
      <c r="N2111" s="207">
        <v>0</v>
      </c>
      <c r="O2111" s="207">
        <v>20</v>
      </c>
      <c r="P2111" s="124" t="s">
        <v>1312</v>
      </c>
    </row>
    <row r="2112" spans="1:16" ht="51">
      <c r="A2112" s="256" t="s">
        <v>619</v>
      </c>
      <c r="B2112" s="124"/>
      <c r="C2112" s="125" t="s">
        <v>713</v>
      </c>
      <c r="D2112" s="119">
        <v>43202</v>
      </c>
      <c r="E2112" s="120" t="s">
        <v>4593</v>
      </c>
      <c r="F2112" s="120" t="s">
        <v>3</v>
      </c>
      <c r="G2112" s="120">
        <v>1613329</v>
      </c>
      <c r="H2112" s="124"/>
      <c r="I2112" s="128" t="s">
        <v>5179</v>
      </c>
      <c r="J2112" s="124"/>
      <c r="K2112" s="124"/>
      <c r="L2112" s="124"/>
      <c r="M2112" s="124"/>
      <c r="N2112" s="207">
        <v>0</v>
      </c>
      <c r="O2112" s="207">
        <v>3948</v>
      </c>
      <c r="P2112" s="124" t="s">
        <v>1312</v>
      </c>
    </row>
    <row r="2113" spans="1:16" ht="51">
      <c r="A2113" s="256">
        <v>373</v>
      </c>
      <c r="B2113" s="124"/>
      <c r="C2113" s="125" t="s">
        <v>1269</v>
      </c>
      <c r="D2113" s="119">
        <v>43202</v>
      </c>
      <c r="E2113" s="120" t="s">
        <v>4599</v>
      </c>
      <c r="F2113" s="120" t="s">
        <v>3</v>
      </c>
      <c r="G2113" s="120">
        <v>1613409</v>
      </c>
      <c r="H2113" s="124"/>
      <c r="I2113" s="128" t="s">
        <v>5184</v>
      </c>
      <c r="J2113" s="124"/>
      <c r="K2113" s="124"/>
      <c r="L2113" s="124"/>
      <c r="M2113" s="124"/>
      <c r="N2113" s="207">
        <v>0</v>
      </c>
      <c r="O2113" s="207">
        <v>2889.59</v>
      </c>
      <c r="P2113" s="124" t="s">
        <v>1312</v>
      </c>
    </row>
    <row r="2114" spans="1:16" ht="51">
      <c r="A2114" s="256" t="s">
        <v>619</v>
      </c>
      <c r="B2114" s="124"/>
      <c r="C2114" s="125" t="s">
        <v>713</v>
      </c>
      <c r="D2114" s="119">
        <v>43202</v>
      </c>
      <c r="E2114" s="120" t="s">
        <v>4644</v>
      </c>
      <c r="F2114" s="120" t="s">
        <v>3</v>
      </c>
      <c r="G2114" s="120">
        <v>1613247</v>
      </c>
      <c r="H2114" s="124"/>
      <c r="I2114" s="128" t="s">
        <v>5221</v>
      </c>
      <c r="J2114" s="124"/>
      <c r="K2114" s="124"/>
      <c r="L2114" s="124"/>
      <c r="M2114" s="124"/>
      <c r="N2114" s="207">
        <v>0</v>
      </c>
      <c r="O2114" s="207">
        <v>91921.24</v>
      </c>
      <c r="P2114" s="124" t="s">
        <v>1312</v>
      </c>
    </row>
    <row r="2115" spans="1:16" ht="76.5" hidden="1">
      <c r="A2115" s="256">
        <v>373</v>
      </c>
      <c r="B2115" s="124"/>
      <c r="C2115" s="125" t="s">
        <v>1269</v>
      </c>
      <c r="D2115" s="119">
        <v>43202</v>
      </c>
      <c r="E2115" s="120" t="s">
        <v>4836</v>
      </c>
      <c r="F2115" s="120" t="s">
        <v>1313</v>
      </c>
      <c r="G2115" s="120">
        <v>17280287</v>
      </c>
      <c r="H2115" s="124"/>
      <c r="I2115" s="128" t="s">
        <v>5390</v>
      </c>
      <c r="J2115" s="124"/>
      <c r="K2115" s="124"/>
      <c r="L2115" s="124"/>
      <c r="M2115" s="124"/>
      <c r="N2115" s="207">
        <v>0</v>
      </c>
      <c r="O2115" s="207">
        <v>2255151.42</v>
      </c>
      <c r="P2115" s="124" t="s">
        <v>1312</v>
      </c>
    </row>
    <row r="2116" spans="1:16" ht="51" hidden="1">
      <c r="A2116" s="256" t="s">
        <v>619</v>
      </c>
      <c r="B2116" s="124"/>
      <c r="C2116" s="125" t="s">
        <v>713</v>
      </c>
      <c r="D2116" s="119">
        <v>43202</v>
      </c>
      <c r="E2116" s="120" t="s">
        <v>4837</v>
      </c>
      <c r="F2116" s="120" t="s">
        <v>6</v>
      </c>
      <c r="G2116" s="120">
        <v>962576</v>
      </c>
      <c r="H2116" s="124"/>
      <c r="I2116" s="128" t="s">
        <v>5391</v>
      </c>
      <c r="J2116" s="124"/>
      <c r="K2116" s="124"/>
      <c r="L2116" s="124"/>
      <c r="M2116" s="124"/>
      <c r="N2116" s="207">
        <v>0</v>
      </c>
      <c r="O2116" s="207">
        <v>131400</v>
      </c>
      <c r="P2116" s="124" t="s">
        <v>1312</v>
      </c>
    </row>
    <row r="2117" spans="1:16" ht="51" hidden="1">
      <c r="A2117" s="256" t="s">
        <v>619</v>
      </c>
      <c r="B2117" s="124"/>
      <c r="C2117" s="125" t="s">
        <v>713</v>
      </c>
      <c r="D2117" s="119">
        <v>43202</v>
      </c>
      <c r="E2117" s="120" t="s">
        <v>4838</v>
      </c>
      <c r="F2117" s="120" t="s">
        <v>6</v>
      </c>
      <c r="G2117" s="120">
        <v>962577</v>
      </c>
      <c r="H2117" s="124"/>
      <c r="I2117" s="128" t="s">
        <v>5392</v>
      </c>
      <c r="J2117" s="124"/>
      <c r="K2117" s="124"/>
      <c r="L2117" s="124"/>
      <c r="M2117" s="124"/>
      <c r="N2117" s="207">
        <v>0</v>
      </c>
      <c r="O2117" s="207">
        <v>105120</v>
      </c>
      <c r="P2117" s="124" t="s">
        <v>1312</v>
      </c>
    </row>
    <row r="2118" spans="1:16" ht="51" hidden="1">
      <c r="A2118" s="256" t="s">
        <v>619</v>
      </c>
      <c r="B2118" s="124"/>
      <c r="C2118" s="125" t="s">
        <v>713</v>
      </c>
      <c r="D2118" s="119">
        <v>43202</v>
      </c>
      <c r="E2118" s="120" t="s">
        <v>4839</v>
      </c>
      <c r="F2118" s="120" t="s">
        <v>6</v>
      </c>
      <c r="G2118" s="120">
        <v>962580</v>
      </c>
      <c r="H2118" s="124"/>
      <c r="I2118" s="128" t="s">
        <v>5393</v>
      </c>
      <c r="J2118" s="124"/>
      <c r="K2118" s="124"/>
      <c r="L2118" s="124"/>
      <c r="M2118" s="124"/>
      <c r="N2118" s="207">
        <v>0</v>
      </c>
      <c r="O2118" s="207">
        <v>6570</v>
      </c>
      <c r="P2118" s="124" t="s">
        <v>1312</v>
      </c>
    </row>
    <row r="2119" spans="1:16" ht="51" hidden="1">
      <c r="A2119" s="256" t="s">
        <v>619</v>
      </c>
      <c r="B2119" s="124"/>
      <c r="C2119" s="125" t="s">
        <v>713</v>
      </c>
      <c r="D2119" s="119">
        <v>43202</v>
      </c>
      <c r="E2119" s="120" t="s">
        <v>4840</v>
      </c>
      <c r="F2119" s="120" t="s">
        <v>6</v>
      </c>
      <c r="G2119" s="120">
        <v>962581</v>
      </c>
      <c r="H2119" s="124"/>
      <c r="I2119" s="128" t="s">
        <v>5394</v>
      </c>
      <c r="J2119" s="124"/>
      <c r="K2119" s="124"/>
      <c r="L2119" s="124"/>
      <c r="M2119" s="124"/>
      <c r="N2119" s="207">
        <v>0</v>
      </c>
      <c r="O2119" s="207">
        <v>32850</v>
      </c>
      <c r="P2119" s="124" t="s">
        <v>1312</v>
      </c>
    </row>
    <row r="2120" spans="1:16" ht="51" hidden="1">
      <c r="A2120" s="256" t="s">
        <v>619</v>
      </c>
      <c r="B2120" s="124"/>
      <c r="C2120" s="125" t="s">
        <v>713</v>
      </c>
      <c r="D2120" s="119">
        <v>43202</v>
      </c>
      <c r="E2120" s="120" t="s">
        <v>4841</v>
      </c>
      <c r="F2120" s="120" t="s">
        <v>6</v>
      </c>
      <c r="G2120" s="120">
        <v>962582</v>
      </c>
      <c r="H2120" s="124"/>
      <c r="I2120" s="128" t="s">
        <v>5395</v>
      </c>
      <c r="J2120" s="124"/>
      <c r="K2120" s="124"/>
      <c r="L2120" s="124"/>
      <c r="M2120" s="124"/>
      <c r="N2120" s="207">
        <v>0</v>
      </c>
      <c r="O2120" s="207">
        <v>6570</v>
      </c>
      <c r="P2120" s="124" t="s">
        <v>1312</v>
      </c>
    </row>
    <row r="2121" spans="1:16" ht="63.75" hidden="1">
      <c r="A2121" s="256" t="s">
        <v>619</v>
      </c>
      <c r="B2121" s="124"/>
      <c r="C2121" s="125" t="s">
        <v>713</v>
      </c>
      <c r="D2121" s="119">
        <v>43202</v>
      </c>
      <c r="E2121" s="120" t="s">
        <v>4842</v>
      </c>
      <c r="F2121" s="120" t="s">
        <v>15</v>
      </c>
      <c r="G2121" s="120">
        <v>709991</v>
      </c>
      <c r="H2121" s="124"/>
      <c r="I2121" s="128" t="s">
        <v>5396</v>
      </c>
      <c r="J2121" s="124"/>
      <c r="K2121" s="124"/>
      <c r="L2121" s="124"/>
      <c r="M2121" s="124"/>
      <c r="N2121" s="207">
        <v>50</v>
      </c>
      <c r="O2121" s="207">
        <v>0</v>
      </c>
      <c r="P2121" s="124" t="s">
        <v>1312</v>
      </c>
    </row>
    <row r="2122" spans="1:16" ht="51" hidden="1">
      <c r="A2122" s="256" t="s">
        <v>619</v>
      </c>
      <c r="B2122" s="124"/>
      <c r="C2122" s="125" t="s">
        <v>713</v>
      </c>
      <c r="D2122" s="119">
        <v>43202</v>
      </c>
      <c r="E2122" s="120" t="s">
        <v>4843</v>
      </c>
      <c r="F2122" s="120" t="s">
        <v>15</v>
      </c>
      <c r="G2122" s="120">
        <v>710110</v>
      </c>
      <c r="H2122" s="124"/>
      <c r="I2122" s="128" t="s">
        <v>5397</v>
      </c>
      <c r="J2122" s="124"/>
      <c r="K2122" s="124"/>
      <c r="L2122" s="124"/>
      <c r="M2122" s="124"/>
      <c r="N2122" s="207">
        <v>50</v>
      </c>
      <c r="O2122" s="207">
        <v>0</v>
      </c>
      <c r="P2122" s="124" t="s">
        <v>1312</v>
      </c>
    </row>
    <row r="2123" spans="1:16" ht="63.75" hidden="1">
      <c r="A2123" s="256" t="s">
        <v>619</v>
      </c>
      <c r="B2123" s="124"/>
      <c r="C2123" s="125" t="s">
        <v>713</v>
      </c>
      <c r="D2123" s="119">
        <v>43202</v>
      </c>
      <c r="E2123" s="120" t="s">
        <v>4844</v>
      </c>
      <c r="F2123" s="120" t="s">
        <v>15</v>
      </c>
      <c r="G2123" s="120">
        <v>710112</v>
      </c>
      <c r="H2123" s="124"/>
      <c r="I2123" s="128" t="s">
        <v>5398</v>
      </c>
      <c r="J2123" s="124"/>
      <c r="K2123" s="124"/>
      <c r="L2123" s="124"/>
      <c r="M2123" s="124"/>
      <c r="N2123" s="207">
        <v>50</v>
      </c>
      <c r="O2123" s="207">
        <v>0</v>
      </c>
      <c r="P2123" s="124" t="s">
        <v>1312</v>
      </c>
    </row>
    <row r="2124" spans="1:16" ht="63.75" hidden="1">
      <c r="A2124" s="256" t="s">
        <v>619</v>
      </c>
      <c r="B2124" s="124"/>
      <c r="C2124" s="125" t="s">
        <v>713</v>
      </c>
      <c r="D2124" s="119">
        <v>43202</v>
      </c>
      <c r="E2124" s="120" t="s">
        <v>4845</v>
      </c>
      <c r="F2124" s="120" t="s">
        <v>15</v>
      </c>
      <c r="G2124" s="120">
        <v>710114</v>
      </c>
      <c r="H2124" s="124"/>
      <c r="I2124" s="128" t="s">
        <v>5399</v>
      </c>
      <c r="J2124" s="124"/>
      <c r="K2124" s="124"/>
      <c r="L2124" s="124"/>
      <c r="M2124" s="124"/>
      <c r="N2124" s="207">
        <v>50</v>
      </c>
      <c r="O2124" s="207">
        <v>0</v>
      </c>
      <c r="P2124" s="124" t="s">
        <v>1312</v>
      </c>
    </row>
    <row r="2125" spans="1:16" ht="76.5" hidden="1">
      <c r="A2125" s="256">
        <v>20</v>
      </c>
      <c r="B2125" s="124"/>
      <c r="C2125" s="125" t="s">
        <v>693</v>
      </c>
      <c r="D2125" s="119">
        <v>43202</v>
      </c>
      <c r="E2125" s="120" t="s">
        <v>4846</v>
      </c>
      <c r="F2125" s="120" t="s">
        <v>15</v>
      </c>
      <c r="G2125" s="120">
        <v>4746</v>
      </c>
      <c r="H2125" s="124"/>
      <c r="I2125" s="128" t="s">
        <v>5400</v>
      </c>
      <c r="J2125" s="124"/>
      <c r="K2125" s="124"/>
      <c r="L2125" s="124"/>
      <c r="M2125" s="124"/>
      <c r="N2125" s="207">
        <v>416.12</v>
      </c>
      <c r="O2125" s="207">
        <v>0</v>
      </c>
      <c r="P2125" s="124" t="s">
        <v>1312</v>
      </c>
    </row>
    <row r="2126" spans="1:16" ht="76.5" hidden="1">
      <c r="A2126" s="256">
        <v>20</v>
      </c>
      <c r="B2126" s="124"/>
      <c r="C2126" s="125" t="s">
        <v>693</v>
      </c>
      <c r="D2126" s="119">
        <v>43202</v>
      </c>
      <c r="E2126" s="120" t="s">
        <v>4847</v>
      </c>
      <c r="F2126" s="120" t="s">
        <v>15</v>
      </c>
      <c r="G2126" s="120">
        <v>4745</v>
      </c>
      <c r="H2126" s="124"/>
      <c r="I2126" s="128" t="s">
        <v>5401</v>
      </c>
      <c r="J2126" s="124"/>
      <c r="K2126" s="124"/>
      <c r="L2126" s="124"/>
      <c r="M2126" s="124"/>
      <c r="N2126" s="207">
        <v>407.2</v>
      </c>
      <c r="O2126" s="207">
        <v>0</v>
      </c>
      <c r="P2126" s="124" t="s">
        <v>1312</v>
      </c>
    </row>
    <row r="2127" spans="1:16" ht="89.25" hidden="1">
      <c r="A2127" s="256" t="s">
        <v>619</v>
      </c>
      <c r="B2127" s="124"/>
      <c r="C2127" s="125" t="s">
        <v>713</v>
      </c>
      <c r="D2127" s="119">
        <v>43202</v>
      </c>
      <c r="E2127" s="120" t="s">
        <v>4848</v>
      </c>
      <c r="F2127" s="120" t="s">
        <v>15</v>
      </c>
      <c r="G2127" s="120">
        <v>4740</v>
      </c>
      <c r="H2127" s="124"/>
      <c r="I2127" s="128" t="s">
        <v>5402</v>
      </c>
      <c r="J2127" s="124"/>
      <c r="K2127" s="124"/>
      <c r="L2127" s="124"/>
      <c r="M2127" s="124"/>
      <c r="N2127" s="207">
        <v>2911.1</v>
      </c>
      <c r="O2127" s="207">
        <v>0</v>
      </c>
      <c r="P2127" s="124" t="s">
        <v>1312</v>
      </c>
    </row>
    <row r="2128" spans="1:16" ht="76.5" hidden="1">
      <c r="A2128" s="256">
        <v>20</v>
      </c>
      <c r="B2128" s="124"/>
      <c r="C2128" s="125" t="s">
        <v>693</v>
      </c>
      <c r="D2128" s="119">
        <v>43202</v>
      </c>
      <c r="E2128" s="120" t="s">
        <v>4849</v>
      </c>
      <c r="F2128" s="120" t="s">
        <v>15</v>
      </c>
      <c r="G2128" s="120">
        <v>4744</v>
      </c>
      <c r="H2128" s="124"/>
      <c r="I2128" s="128" t="s">
        <v>5403</v>
      </c>
      <c r="J2128" s="124"/>
      <c r="K2128" s="124"/>
      <c r="L2128" s="124"/>
      <c r="M2128" s="124"/>
      <c r="N2128" s="207">
        <v>753.63</v>
      </c>
      <c r="O2128" s="207">
        <v>0</v>
      </c>
      <c r="P2128" s="124" t="s">
        <v>1312</v>
      </c>
    </row>
    <row r="2129" spans="1:16" ht="63.75" hidden="1">
      <c r="A2129" s="256" t="s">
        <v>619</v>
      </c>
      <c r="B2129" s="124"/>
      <c r="C2129" s="125" t="s">
        <v>713</v>
      </c>
      <c r="D2129" s="119">
        <v>43202</v>
      </c>
      <c r="E2129" s="120" t="s">
        <v>4850</v>
      </c>
      <c r="F2129" s="120" t="s">
        <v>15</v>
      </c>
      <c r="G2129" s="120">
        <v>710542</v>
      </c>
      <c r="H2129" s="124"/>
      <c r="I2129" s="128" t="s">
        <v>5404</v>
      </c>
      <c r="J2129" s="124"/>
      <c r="K2129" s="124"/>
      <c r="L2129" s="124"/>
      <c r="M2129" s="124"/>
      <c r="N2129" s="207">
        <v>50</v>
      </c>
      <c r="O2129" s="207">
        <v>0</v>
      </c>
      <c r="P2129" s="124" t="s">
        <v>1312</v>
      </c>
    </row>
    <row r="2130" spans="1:16" ht="63.75" hidden="1">
      <c r="A2130" s="256">
        <v>513</v>
      </c>
      <c r="B2130" s="124"/>
      <c r="C2130" s="125" t="s">
        <v>201</v>
      </c>
      <c r="D2130" s="119">
        <v>43202</v>
      </c>
      <c r="E2130" s="120" t="s">
        <v>4851</v>
      </c>
      <c r="F2130" s="120" t="s">
        <v>15</v>
      </c>
      <c r="G2130" s="120">
        <v>710544</v>
      </c>
      <c r="H2130" s="124"/>
      <c r="I2130" s="128" t="s">
        <v>5405</v>
      </c>
      <c r="J2130" s="124"/>
      <c r="K2130" s="124"/>
      <c r="L2130" s="124"/>
      <c r="M2130" s="124"/>
      <c r="N2130" s="207">
        <v>50</v>
      </c>
      <c r="O2130" s="207">
        <v>0</v>
      </c>
      <c r="P2130" s="124" t="s">
        <v>1312</v>
      </c>
    </row>
    <row r="2131" spans="1:16" ht="51" hidden="1">
      <c r="A2131" s="256">
        <v>513</v>
      </c>
      <c r="B2131" s="124"/>
      <c r="C2131" s="125" t="s">
        <v>201</v>
      </c>
      <c r="D2131" s="119">
        <v>43202</v>
      </c>
      <c r="E2131" s="120" t="s">
        <v>4852</v>
      </c>
      <c r="F2131" s="120" t="s">
        <v>15</v>
      </c>
      <c r="G2131" s="120">
        <v>710546</v>
      </c>
      <c r="H2131" s="124"/>
      <c r="I2131" s="128" t="s">
        <v>1388</v>
      </c>
      <c r="J2131" s="124"/>
      <c r="K2131" s="124"/>
      <c r="L2131" s="124"/>
      <c r="M2131" s="124"/>
      <c r="N2131" s="207">
        <v>50</v>
      </c>
      <c r="O2131" s="207">
        <v>0</v>
      </c>
      <c r="P2131" s="124" t="s">
        <v>1312</v>
      </c>
    </row>
    <row r="2132" spans="1:16" ht="51" hidden="1">
      <c r="A2132" s="256">
        <v>513</v>
      </c>
      <c r="B2132" s="124"/>
      <c r="C2132" s="125" t="s">
        <v>201</v>
      </c>
      <c r="D2132" s="119">
        <v>43202</v>
      </c>
      <c r="E2132" s="120" t="s">
        <v>4853</v>
      </c>
      <c r="F2132" s="120" t="s">
        <v>15</v>
      </c>
      <c r="G2132" s="120">
        <v>710548</v>
      </c>
      <c r="H2132" s="124"/>
      <c r="I2132" s="128" t="s">
        <v>1389</v>
      </c>
      <c r="J2132" s="124"/>
      <c r="K2132" s="124"/>
      <c r="L2132" s="124"/>
      <c r="M2132" s="124"/>
      <c r="N2132" s="207">
        <v>50</v>
      </c>
      <c r="O2132" s="207">
        <v>0</v>
      </c>
      <c r="P2132" s="124" t="s">
        <v>1312</v>
      </c>
    </row>
    <row r="2133" spans="1:16" ht="89.25" hidden="1">
      <c r="A2133" s="256">
        <v>513</v>
      </c>
      <c r="B2133" s="124"/>
      <c r="C2133" s="125" t="s">
        <v>201</v>
      </c>
      <c r="D2133" s="119">
        <v>43202</v>
      </c>
      <c r="E2133" s="120" t="s">
        <v>4854</v>
      </c>
      <c r="F2133" s="120" t="s">
        <v>15</v>
      </c>
      <c r="G2133" s="120">
        <v>4754</v>
      </c>
      <c r="H2133" s="124"/>
      <c r="I2133" s="128" t="s">
        <v>5406</v>
      </c>
      <c r="J2133" s="124"/>
      <c r="K2133" s="124"/>
      <c r="L2133" s="124"/>
      <c r="M2133" s="124"/>
      <c r="N2133" s="207">
        <v>50</v>
      </c>
      <c r="O2133" s="207">
        <v>0</v>
      </c>
      <c r="P2133" s="124" t="s">
        <v>1312</v>
      </c>
    </row>
    <row r="2134" spans="1:16" ht="63.75" hidden="1">
      <c r="A2134" s="256">
        <v>291</v>
      </c>
      <c r="B2134" s="124"/>
      <c r="C2134" s="125" t="s">
        <v>794</v>
      </c>
      <c r="D2134" s="119">
        <v>43202</v>
      </c>
      <c r="E2134" s="120" t="s">
        <v>4855</v>
      </c>
      <c r="F2134" s="120" t="s">
        <v>11</v>
      </c>
      <c r="G2134" s="120">
        <v>710687</v>
      </c>
      <c r="H2134" s="124"/>
      <c r="I2134" s="128" t="s">
        <v>5407</v>
      </c>
      <c r="J2134" s="124"/>
      <c r="K2134" s="124"/>
      <c r="L2134" s="124"/>
      <c r="M2134" s="124"/>
      <c r="N2134" s="207">
        <v>50</v>
      </c>
      <c r="O2134" s="207">
        <v>0</v>
      </c>
      <c r="P2134" s="124" t="s">
        <v>1312</v>
      </c>
    </row>
    <row r="2135" spans="1:16" ht="63.75" hidden="1">
      <c r="A2135" s="256">
        <v>291</v>
      </c>
      <c r="B2135" s="124"/>
      <c r="C2135" s="125" t="s">
        <v>794</v>
      </c>
      <c r="D2135" s="119">
        <v>43202</v>
      </c>
      <c r="E2135" s="120" t="s">
        <v>4856</v>
      </c>
      <c r="F2135" s="120" t="s">
        <v>11</v>
      </c>
      <c r="G2135" s="120">
        <v>710688</v>
      </c>
      <c r="H2135" s="124"/>
      <c r="I2135" s="128" t="s">
        <v>5408</v>
      </c>
      <c r="J2135" s="124"/>
      <c r="K2135" s="124"/>
      <c r="L2135" s="124"/>
      <c r="M2135" s="124"/>
      <c r="N2135" s="207">
        <v>50</v>
      </c>
      <c r="O2135" s="207">
        <v>0</v>
      </c>
      <c r="P2135" s="124" t="s">
        <v>1312</v>
      </c>
    </row>
    <row r="2136" spans="1:16" ht="51" hidden="1">
      <c r="A2136" s="256" t="s">
        <v>619</v>
      </c>
      <c r="B2136" s="124"/>
      <c r="C2136" s="125" t="s">
        <v>713</v>
      </c>
      <c r="D2136" s="119">
        <v>43202</v>
      </c>
      <c r="E2136" s="120" t="s">
        <v>4857</v>
      </c>
      <c r="F2136" s="120" t="s">
        <v>15</v>
      </c>
      <c r="G2136" s="120">
        <v>710713</v>
      </c>
      <c r="H2136" s="124"/>
      <c r="I2136" s="128" t="s">
        <v>5409</v>
      </c>
      <c r="J2136" s="124"/>
      <c r="K2136" s="124"/>
      <c r="L2136" s="124"/>
      <c r="M2136" s="124"/>
      <c r="N2136" s="207">
        <v>50</v>
      </c>
      <c r="O2136" s="207">
        <v>0</v>
      </c>
      <c r="P2136" s="124" t="s">
        <v>1312</v>
      </c>
    </row>
    <row r="2137" spans="1:16" ht="63.75" hidden="1">
      <c r="A2137" s="256">
        <v>291</v>
      </c>
      <c r="B2137" s="124"/>
      <c r="C2137" s="125" t="s">
        <v>794</v>
      </c>
      <c r="D2137" s="119">
        <v>43202</v>
      </c>
      <c r="E2137" s="120" t="s">
        <v>4858</v>
      </c>
      <c r="F2137" s="120" t="s">
        <v>11</v>
      </c>
      <c r="G2137" s="120">
        <v>710779</v>
      </c>
      <c r="H2137" s="124"/>
      <c r="I2137" s="128" t="s">
        <v>5410</v>
      </c>
      <c r="J2137" s="124"/>
      <c r="K2137" s="124"/>
      <c r="L2137" s="124"/>
      <c r="M2137" s="124"/>
      <c r="N2137" s="207">
        <v>50</v>
      </c>
      <c r="O2137" s="207">
        <v>0</v>
      </c>
      <c r="P2137" s="124" t="s">
        <v>1312</v>
      </c>
    </row>
    <row r="2138" spans="1:16" ht="63.75">
      <c r="A2138" s="256" t="s">
        <v>619</v>
      </c>
      <c r="B2138" s="124"/>
      <c r="C2138" s="125" t="s">
        <v>713</v>
      </c>
      <c r="D2138" s="119">
        <v>43203</v>
      </c>
      <c r="E2138" s="120" t="s">
        <v>4474</v>
      </c>
      <c r="F2138" s="120" t="s">
        <v>3</v>
      </c>
      <c r="G2138" s="120">
        <v>1613641</v>
      </c>
      <c r="H2138" s="124"/>
      <c r="I2138" s="128" t="s">
        <v>5070</v>
      </c>
      <c r="J2138" s="124"/>
      <c r="K2138" s="124"/>
      <c r="L2138" s="124"/>
      <c r="M2138" s="124"/>
      <c r="N2138" s="207">
        <v>0</v>
      </c>
      <c r="O2138" s="207">
        <v>741.5</v>
      </c>
      <c r="P2138" s="124" t="s">
        <v>1312</v>
      </c>
    </row>
    <row r="2139" spans="1:16" ht="51">
      <c r="A2139" s="256">
        <v>340</v>
      </c>
      <c r="B2139" s="124"/>
      <c r="C2139" s="125" t="s">
        <v>814</v>
      </c>
      <c r="D2139" s="119">
        <v>43203</v>
      </c>
      <c r="E2139" s="120" t="s">
        <v>4600</v>
      </c>
      <c r="F2139" s="120" t="s">
        <v>3</v>
      </c>
      <c r="G2139" s="120">
        <v>1613601</v>
      </c>
      <c r="H2139" s="124"/>
      <c r="I2139" s="128" t="s">
        <v>5185</v>
      </c>
      <c r="J2139" s="124"/>
      <c r="K2139" s="124"/>
      <c r="L2139" s="124"/>
      <c r="M2139" s="124"/>
      <c r="N2139" s="207">
        <v>0</v>
      </c>
      <c r="O2139" s="207">
        <v>122.88</v>
      </c>
      <c r="P2139" s="124" t="s">
        <v>1312</v>
      </c>
    </row>
    <row r="2140" spans="1:16" ht="63.75">
      <c r="A2140" s="256">
        <v>130</v>
      </c>
      <c r="B2140" s="124"/>
      <c r="C2140" s="125" t="s">
        <v>727</v>
      </c>
      <c r="D2140" s="119">
        <v>43203</v>
      </c>
      <c r="E2140" s="120" t="s">
        <v>4601</v>
      </c>
      <c r="F2140" s="120" t="s">
        <v>3</v>
      </c>
      <c r="G2140" s="120">
        <v>1613678</v>
      </c>
      <c r="H2140" s="124"/>
      <c r="I2140" s="128" t="s">
        <v>5186</v>
      </c>
      <c r="J2140" s="124"/>
      <c r="K2140" s="124"/>
      <c r="L2140" s="124"/>
      <c r="M2140" s="124"/>
      <c r="N2140" s="207">
        <v>0</v>
      </c>
      <c r="O2140" s="207">
        <v>2317.5</v>
      </c>
      <c r="P2140" s="124" t="s">
        <v>1312</v>
      </c>
    </row>
    <row r="2141" spans="1:16" ht="38.25">
      <c r="A2141" s="256">
        <v>20</v>
      </c>
      <c r="B2141" s="124"/>
      <c r="C2141" s="125" t="s">
        <v>693</v>
      </c>
      <c r="D2141" s="119">
        <v>43203</v>
      </c>
      <c r="E2141" s="120" t="s">
        <v>4602</v>
      </c>
      <c r="F2141" s="120" t="s">
        <v>3</v>
      </c>
      <c r="G2141" s="120">
        <v>1613554</v>
      </c>
      <c r="H2141" s="124"/>
      <c r="I2141" s="128" t="s">
        <v>5187</v>
      </c>
      <c r="J2141" s="124"/>
      <c r="K2141" s="124"/>
      <c r="L2141" s="124"/>
      <c r="M2141" s="124"/>
      <c r="N2141" s="207">
        <v>0</v>
      </c>
      <c r="O2141" s="207">
        <v>252</v>
      </c>
      <c r="P2141" s="124" t="s">
        <v>1312</v>
      </c>
    </row>
    <row r="2142" spans="1:16" ht="51">
      <c r="A2142" s="256">
        <v>130</v>
      </c>
      <c r="B2142" s="124"/>
      <c r="C2142" s="125" t="s">
        <v>727</v>
      </c>
      <c r="D2142" s="119">
        <v>43203</v>
      </c>
      <c r="E2142" s="120" t="s">
        <v>4607</v>
      </c>
      <c r="F2142" s="120" t="s">
        <v>3</v>
      </c>
      <c r="G2142" s="120">
        <v>1613714</v>
      </c>
      <c r="H2142" s="124"/>
      <c r="I2142" s="128" t="s">
        <v>5189</v>
      </c>
      <c r="J2142" s="124"/>
      <c r="K2142" s="124"/>
      <c r="L2142" s="124"/>
      <c r="M2142" s="124"/>
      <c r="N2142" s="207">
        <v>0</v>
      </c>
      <c r="O2142" s="207">
        <v>222</v>
      </c>
      <c r="P2142" s="124" t="s">
        <v>1312</v>
      </c>
    </row>
    <row r="2143" spans="1:16" ht="51">
      <c r="A2143" s="256" t="s">
        <v>619</v>
      </c>
      <c r="B2143" s="124"/>
      <c r="C2143" s="125" t="s">
        <v>713</v>
      </c>
      <c r="D2143" s="119">
        <v>43203</v>
      </c>
      <c r="E2143" s="120" t="s">
        <v>4638</v>
      </c>
      <c r="F2143" s="120" t="s">
        <v>3</v>
      </c>
      <c r="G2143" s="120">
        <v>1613711</v>
      </c>
      <c r="H2143" s="124"/>
      <c r="I2143" s="128" t="s">
        <v>5215</v>
      </c>
      <c r="J2143" s="124"/>
      <c r="K2143" s="124"/>
      <c r="L2143" s="124"/>
      <c r="M2143" s="124"/>
      <c r="N2143" s="207">
        <v>0</v>
      </c>
      <c r="O2143" s="207">
        <v>0.01</v>
      </c>
      <c r="P2143" s="124" t="s">
        <v>3729</v>
      </c>
    </row>
    <row r="2144" spans="1:16" ht="51">
      <c r="A2144" s="256" t="s">
        <v>619</v>
      </c>
      <c r="B2144" s="124"/>
      <c r="C2144" s="125" t="s">
        <v>713</v>
      </c>
      <c r="D2144" s="119">
        <v>43203</v>
      </c>
      <c r="E2144" s="120" t="s">
        <v>4715</v>
      </c>
      <c r="F2144" s="120" t="s">
        <v>3</v>
      </c>
      <c r="G2144" s="120">
        <v>1613710</v>
      </c>
      <c r="H2144" s="124"/>
      <c r="I2144" s="128" t="s">
        <v>5276</v>
      </c>
      <c r="J2144" s="124"/>
      <c r="K2144" s="124"/>
      <c r="L2144" s="124"/>
      <c r="M2144" s="124"/>
      <c r="N2144" s="207">
        <v>0</v>
      </c>
      <c r="O2144" s="207">
        <v>185.5</v>
      </c>
      <c r="P2144" s="124" t="s">
        <v>1312</v>
      </c>
    </row>
    <row r="2145" spans="1:16" ht="89.25" hidden="1">
      <c r="A2145" s="256">
        <v>20</v>
      </c>
      <c r="B2145" s="124"/>
      <c r="C2145" s="125" t="s">
        <v>693</v>
      </c>
      <c r="D2145" s="119">
        <v>43203</v>
      </c>
      <c r="E2145" s="120" t="s">
        <v>4859</v>
      </c>
      <c r="F2145" s="120" t="s">
        <v>11</v>
      </c>
      <c r="G2145" s="120">
        <v>918677</v>
      </c>
      <c r="H2145" s="124"/>
      <c r="I2145" s="128" t="s">
        <v>5411</v>
      </c>
      <c r="J2145" s="124"/>
      <c r="K2145" s="124"/>
      <c r="L2145" s="124"/>
      <c r="M2145" s="124"/>
      <c r="N2145" s="207">
        <v>976.92</v>
      </c>
      <c r="O2145" s="207">
        <v>0</v>
      </c>
      <c r="P2145" s="124" t="s">
        <v>1312</v>
      </c>
    </row>
    <row r="2146" spans="1:16" ht="76.5" hidden="1">
      <c r="A2146" s="256" t="s">
        <v>619</v>
      </c>
      <c r="B2146" s="124"/>
      <c r="C2146" s="125" t="s">
        <v>713</v>
      </c>
      <c r="D2146" s="119">
        <v>43203</v>
      </c>
      <c r="E2146" s="120" t="s">
        <v>4860</v>
      </c>
      <c r="F2146" s="120" t="s">
        <v>15</v>
      </c>
      <c r="G2146" s="120">
        <v>710961</v>
      </c>
      <c r="H2146" s="124"/>
      <c r="I2146" s="128" t="s">
        <v>5412</v>
      </c>
      <c r="J2146" s="124"/>
      <c r="K2146" s="124"/>
      <c r="L2146" s="124"/>
      <c r="M2146" s="124"/>
      <c r="N2146" s="207">
        <v>50</v>
      </c>
      <c r="O2146" s="207">
        <v>0</v>
      </c>
      <c r="P2146" s="124" t="s">
        <v>1312</v>
      </c>
    </row>
    <row r="2147" spans="1:16" ht="63.75" hidden="1">
      <c r="A2147" s="256">
        <v>513</v>
      </c>
      <c r="B2147" s="124"/>
      <c r="C2147" s="125" t="s">
        <v>201</v>
      </c>
      <c r="D2147" s="119">
        <v>43203</v>
      </c>
      <c r="E2147" s="120" t="s">
        <v>4861</v>
      </c>
      <c r="F2147" s="120" t="s">
        <v>15</v>
      </c>
      <c r="G2147" s="120">
        <v>711103</v>
      </c>
      <c r="H2147" s="124"/>
      <c r="I2147" s="128" t="s">
        <v>4250</v>
      </c>
      <c r="J2147" s="124"/>
      <c r="K2147" s="124"/>
      <c r="L2147" s="124"/>
      <c r="M2147" s="124"/>
      <c r="N2147" s="207">
        <v>50</v>
      </c>
      <c r="O2147" s="207">
        <v>0</v>
      </c>
      <c r="P2147" s="124" t="s">
        <v>1312</v>
      </c>
    </row>
    <row r="2148" spans="1:16" ht="51" hidden="1">
      <c r="A2148" s="256" t="s">
        <v>619</v>
      </c>
      <c r="B2148" s="124"/>
      <c r="C2148" s="125" t="s">
        <v>713</v>
      </c>
      <c r="D2148" s="119">
        <v>43203</v>
      </c>
      <c r="E2148" s="120" t="s">
        <v>4862</v>
      </c>
      <c r="F2148" s="120" t="s">
        <v>15</v>
      </c>
      <c r="G2148" s="120">
        <v>711107</v>
      </c>
      <c r="H2148" s="124"/>
      <c r="I2148" s="128" t="s">
        <v>5413</v>
      </c>
      <c r="J2148" s="124"/>
      <c r="K2148" s="124"/>
      <c r="L2148" s="124"/>
      <c r="M2148" s="124"/>
      <c r="N2148" s="207">
        <v>50</v>
      </c>
      <c r="O2148" s="207">
        <v>0</v>
      </c>
      <c r="P2148" s="124" t="s">
        <v>1312</v>
      </c>
    </row>
    <row r="2149" spans="1:16" ht="89.25" hidden="1">
      <c r="A2149" s="256">
        <v>513</v>
      </c>
      <c r="B2149" s="124"/>
      <c r="C2149" s="125" t="s">
        <v>201</v>
      </c>
      <c r="D2149" s="119">
        <v>43203</v>
      </c>
      <c r="E2149" s="120" t="s">
        <v>4863</v>
      </c>
      <c r="F2149" s="120" t="s">
        <v>15</v>
      </c>
      <c r="G2149" s="120">
        <v>4761</v>
      </c>
      <c r="H2149" s="124"/>
      <c r="I2149" s="128" t="s">
        <v>5414</v>
      </c>
      <c r="J2149" s="124"/>
      <c r="K2149" s="124"/>
      <c r="L2149" s="124"/>
      <c r="M2149" s="124"/>
      <c r="N2149" s="207">
        <v>50</v>
      </c>
      <c r="O2149" s="207">
        <v>0</v>
      </c>
      <c r="P2149" s="124" t="s">
        <v>1312</v>
      </c>
    </row>
    <row r="2150" spans="1:16" ht="51" hidden="1">
      <c r="A2150" s="256">
        <v>513</v>
      </c>
      <c r="B2150" s="124"/>
      <c r="C2150" s="125" t="s">
        <v>201</v>
      </c>
      <c r="D2150" s="119">
        <v>43203</v>
      </c>
      <c r="E2150" s="120" t="s">
        <v>4864</v>
      </c>
      <c r="F2150" s="120" t="s">
        <v>15</v>
      </c>
      <c r="G2150" s="120">
        <v>711773</v>
      </c>
      <c r="H2150" s="124"/>
      <c r="I2150" s="128" t="s">
        <v>1388</v>
      </c>
      <c r="J2150" s="124"/>
      <c r="K2150" s="124"/>
      <c r="L2150" s="124"/>
      <c r="M2150" s="124"/>
      <c r="N2150" s="207">
        <v>50</v>
      </c>
      <c r="O2150" s="207">
        <v>0</v>
      </c>
      <c r="P2150" s="124" t="s">
        <v>1312</v>
      </c>
    </row>
    <row r="2151" spans="1:16" ht="51" hidden="1">
      <c r="A2151" s="256">
        <v>513</v>
      </c>
      <c r="B2151" s="124"/>
      <c r="C2151" s="125" t="s">
        <v>201</v>
      </c>
      <c r="D2151" s="119">
        <v>43203</v>
      </c>
      <c r="E2151" s="120" t="s">
        <v>4865</v>
      </c>
      <c r="F2151" s="120" t="s">
        <v>15</v>
      </c>
      <c r="G2151" s="120">
        <v>711906</v>
      </c>
      <c r="H2151" s="124"/>
      <c r="I2151" s="128" t="s">
        <v>4300</v>
      </c>
      <c r="J2151" s="124"/>
      <c r="K2151" s="124"/>
      <c r="L2151" s="124"/>
      <c r="M2151" s="124"/>
      <c r="N2151" s="207">
        <v>50</v>
      </c>
      <c r="O2151" s="207">
        <v>0</v>
      </c>
      <c r="P2151" s="124" t="s">
        <v>1312</v>
      </c>
    </row>
    <row r="2152" spans="1:16" ht="63.75">
      <c r="A2152" s="256" t="s">
        <v>619</v>
      </c>
      <c r="B2152" s="124"/>
      <c r="C2152" s="125" t="s">
        <v>713</v>
      </c>
      <c r="D2152" s="119">
        <v>43206</v>
      </c>
      <c r="E2152" s="120" t="s">
        <v>4480</v>
      </c>
      <c r="F2152" s="120" t="s">
        <v>3</v>
      </c>
      <c r="G2152" s="120">
        <v>1614136</v>
      </c>
      <c r="H2152" s="124"/>
      <c r="I2152" s="128" t="s">
        <v>5076</v>
      </c>
      <c r="J2152" s="124"/>
      <c r="K2152" s="124"/>
      <c r="L2152" s="124"/>
      <c r="M2152" s="124"/>
      <c r="N2152" s="207">
        <v>0</v>
      </c>
      <c r="O2152" s="207">
        <v>302</v>
      </c>
      <c r="P2152" s="124" t="s">
        <v>1312</v>
      </c>
    </row>
    <row r="2153" spans="1:16" ht="51">
      <c r="A2153" s="256" t="s">
        <v>619</v>
      </c>
      <c r="B2153" s="124"/>
      <c r="C2153" s="125" t="s">
        <v>713</v>
      </c>
      <c r="D2153" s="119">
        <v>43206</v>
      </c>
      <c r="E2153" s="120" t="s">
        <v>4501</v>
      </c>
      <c r="F2153" s="120" t="s">
        <v>3</v>
      </c>
      <c r="G2153" s="120">
        <v>1614070</v>
      </c>
      <c r="H2153" s="124"/>
      <c r="I2153" s="128" t="s">
        <v>5097</v>
      </c>
      <c r="J2153" s="124"/>
      <c r="K2153" s="124"/>
      <c r="L2153" s="124"/>
      <c r="M2153" s="124"/>
      <c r="N2153" s="207">
        <v>0</v>
      </c>
      <c r="O2153" s="207">
        <v>1681.1</v>
      </c>
      <c r="P2153" s="124" t="s">
        <v>1312</v>
      </c>
    </row>
    <row r="2154" spans="1:16" ht="51">
      <c r="A2154" s="256" t="s">
        <v>619</v>
      </c>
      <c r="B2154" s="124"/>
      <c r="C2154" s="125" t="s">
        <v>713</v>
      </c>
      <c r="D2154" s="119">
        <v>43206</v>
      </c>
      <c r="E2154" s="120" t="s">
        <v>4545</v>
      </c>
      <c r="F2154" s="120" t="s">
        <v>3</v>
      </c>
      <c r="G2154" s="120">
        <v>1614165</v>
      </c>
      <c r="H2154" s="124"/>
      <c r="I2154" s="128" t="s">
        <v>5136</v>
      </c>
      <c r="J2154" s="124"/>
      <c r="K2154" s="124"/>
      <c r="L2154" s="124"/>
      <c r="M2154" s="124"/>
      <c r="N2154" s="207">
        <v>0</v>
      </c>
      <c r="O2154" s="207">
        <v>90</v>
      </c>
      <c r="P2154" s="124" t="s">
        <v>1312</v>
      </c>
    </row>
    <row r="2155" spans="1:16" ht="63.75">
      <c r="A2155" s="256" t="s">
        <v>622</v>
      </c>
      <c r="B2155" s="124"/>
      <c r="C2155" s="125" t="s">
        <v>715</v>
      </c>
      <c r="D2155" s="119">
        <v>43206</v>
      </c>
      <c r="E2155" s="120" t="s">
        <v>4580</v>
      </c>
      <c r="F2155" s="120" t="s">
        <v>3</v>
      </c>
      <c r="G2155" s="120">
        <v>1614060</v>
      </c>
      <c r="H2155" s="124"/>
      <c r="I2155" s="128" t="s">
        <v>5167</v>
      </c>
      <c r="J2155" s="124"/>
      <c r="K2155" s="124"/>
      <c r="L2155" s="124"/>
      <c r="M2155" s="124"/>
      <c r="N2155" s="207">
        <v>0</v>
      </c>
      <c r="O2155" s="207">
        <v>0.31</v>
      </c>
      <c r="P2155" s="124" t="s">
        <v>1312</v>
      </c>
    </row>
    <row r="2156" spans="1:16" ht="51">
      <c r="A2156" s="256">
        <v>35</v>
      </c>
      <c r="B2156" s="124"/>
      <c r="C2156" s="125" t="s">
        <v>696</v>
      </c>
      <c r="D2156" s="119">
        <v>43206</v>
      </c>
      <c r="E2156" s="120" t="s">
        <v>4604</v>
      </c>
      <c r="F2156" s="120" t="s">
        <v>3</v>
      </c>
      <c r="G2156" s="120">
        <v>1614156</v>
      </c>
      <c r="H2156" s="124"/>
      <c r="I2156" s="128" t="s">
        <v>1378</v>
      </c>
      <c r="J2156" s="124"/>
      <c r="K2156" s="124"/>
      <c r="L2156" s="124"/>
      <c r="M2156" s="124"/>
      <c r="N2156" s="207">
        <v>0</v>
      </c>
      <c r="O2156" s="207">
        <v>1200</v>
      </c>
      <c r="P2156" s="124" t="s">
        <v>1312</v>
      </c>
    </row>
    <row r="2157" spans="1:16" ht="63.75">
      <c r="A2157" s="256">
        <v>373</v>
      </c>
      <c r="B2157" s="124"/>
      <c r="C2157" s="125" t="s">
        <v>1269</v>
      </c>
      <c r="D2157" s="119">
        <v>43206</v>
      </c>
      <c r="E2157" s="120" t="s">
        <v>4622</v>
      </c>
      <c r="F2157" s="120" t="s">
        <v>3</v>
      </c>
      <c r="G2157" s="120">
        <v>1614261</v>
      </c>
      <c r="H2157" s="124"/>
      <c r="I2157" s="128" t="s">
        <v>5202</v>
      </c>
      <c r="J2157" s="124"/>
      <c r="K2157" s="124"/>
      <c r="L2157" s="124"/>
      <c r="M2157" s="124"/>
      <c r="N2157" s="207">
        <v>0</v>
      </c>
      <c r="O2157" s="207">
        <v>1660.77</v>
      </c>
      <c r="P2157" s="124" t="s">
        <v>1312</v>
      </c>
    </row>
    <row r="2158" spans="1:16" ht="51">
      <c r="A2158" s="256" t="s">
        <v>619</v>
      </c>
      <c r="B2158" s="124"/>
      <c r="C2158" s="125" t="s">
        <v>713</v>
      </c>
      <c r="D2158" s="119">
        <v>43206</v>
      </c>
      <c r="E2158" s="120" t="s">
        <v>4623</v>
      </c>
      <c r="F2158" s="120" t="s">
        <v>3</v>
      </c>
      <c r="G2158" s="120">
        <v>1614234</v>
      </c>
      <c r="H2158" s="124"/>
      <c r="I2158" s="128" t="s">
        <v>5203</v>
      </c>
      <c r="J2158" s="124"/>
      <c r="K2158" s="124"/>
      <c r="L2158" s="124"/>
      <c r="M2158" s="124"/>
      <c r="N2158" s="207">
        <v>0</v>
      </c>
      <c r="O2158" s="207">
        <v>4.6500000000000004</v>
      </c>
      <c r="P2158" s="124" t="s">
        <v>1312</v>
      </c>
    </row>
    <row r="2159" spans="1:16" ht="38.25">
      <c r="A2159" s="256">
        <v>20</v>
      </c>
      <c r="B2159" s="124"/>
      <c r="C2159" s="125" t="s">
        <v>693</v>
      </c>
      <c r="D2159" s="119">
        <v>43206</v>
      </c>
      <c r="E2159" s="120" t="s">
        <v>4624</v>
      </c>
      <c r="F2159" s="120" t="s">
        <v>3</v>
      </c>
      <c r="G2159" s="120">
        <v>1614273</v>
      </c>
      <c r="H2159" s="124"/>
      <c r="I2159" s="128" t="s">
        <v>5204</v>
      </c>
      <c r="J2159" s="124"/>
      <c r="K2159" s="124"/>
      <c r="L2159" s="124"/>
      <c r="M2159" s="124"/>
      <c r="N2159" s="207">
        <v>0</v>
      </c>
      <c r="O2159" s="207">
        <v>65</v>
      </c>
      <c r="P2159" s="124" t="s">
        <v>1312</v>
      </c>
    </row>
    <row r="2160" spans="1:16" ht="51">
      <c r="A2160" s="256" t="s">
        <v>619</v>
      </c>
      <c r="B2160" s="124"/>
      <c r="C2160" s="125" t="s">
        <v>713</v>
      </c>
      <c r="D2160" s="119">
        <v>43206</v>
      </c>
      <c r="E2160" s="120" t="s">
        <v>4625</v>
      </c>
      <c r="F2160" s="120" t="s">
        <v>3</v>
      </c>
      <c r="G2160" s="120">
        <v>1614228</v>
      </c>
      <c r="H2160" s="124"/>
      <c r="I2160" s="128" t="s">
        <v>5205</v>
      </c>
      <c r="J2160" s="124"/>
      <c r="K2160" s="124"/>
      <c r="L2160" s="124"/>
      <c r="M2160" s="124"/>
      <c r="N2160" s="207">
        <v>0</v>
      </c>
      <c r="O2160" s="207">
        <v>1524</v>
      </c>
      <c r="P2160" s="124" t="s">
        <v>1312</v>
      </c>
    </row>
    <row r="2161" spans="1:16" ht="51">
      <c r="A2161" s="256" t="s">
        <v>619</v>
      </c>
      <c r="B2161" s="124"/>
      <c r="C2161" s="125" t="s">
        <v>713</v>
      </c>
      <c r="D2161" s="119">
        <v>43206</v>
      </c>
      <c r="E2161" s="120" t="s">
        <v>4699</v>
      </c>
      <c r="F2161" s="120" t="s">
        <v>3</v>
      </c>
      <c r="G2161" s="120">
        <v>1614028</v>
      </c>
      <c r="H2161" s="124"/>
      <c r="I2161" s="128" t="s">
        <v>5265</v>
      </c>
      <c r="J2161" s="124"/>
      <c r="K2161" s="124"/>
      <c r="L2161" s="124"/>
      <c r="M2161" s="124"/>
      <c r="N2161" s="207">
        <v>0</v>
      </c>
      <c r="O2161" s="207">
        <v>590.4</v>
      </c>
      <c r="P2161" s="124" t="s">
        <v>1312</v>
      </c>
    </row>
    <row r="2162" spans="1:16" ht="51">
      <c r="A2162" s="256" t="s">
        <v>619</v>
      </c>
      <c r="B2162" s="124"/>
      <c r="C2162" s="125" t="s">
        <v>713</v>
      </c>
      <c r="D2162" s="119">
        <v>43206</v>
      </c>
      <c r="E2162" s="120" t="s">
        <v>4729</v>
      </c>
      <c r="F2162" s="120" t="s">
        <v>3</v>
      </c>
      <c r="G2162" s="120">
        <v>1614065</v>
      </c>
      <c r="H2162" s="124"/>
      <c r="I2162" s="128" t="s">
        <v>5290</v>
      </c>
      <c r="J2162" s="124"/>
      <c r="K2162" s="124"/>
      <c r="L2162" s="124"/>
      <c r="M2162" s="124"/>
      <c r="N2162" s="207">
        <v>0</v>
      </c>
      <c r="O2162" s="207">
        <v>7.86</v>
      </c>
      <c r="P2162" s="124" t="s">
        <v>1312</v>
      </c>
    </row>
    <row r="2163" spans="1:16" ht="76.5" hidden="1">
      <c r="A2163" s="256">
        <v>513</v>
      </c>
      <c r="B2163" s="124"/>
      <c r="C2163" s="125" t="s">
        <v>201</v>
      </c>
      <c r="D2163" s="119">
        <v>43206</v>
      </c>
      <c r="E2163" s="120" t="s">
        <v>4866</v>
      </c>
      <c r="F2163" s="120" t="s">
        <v>13</v>
      </c>
      <c r="G2163" s="120">
        <v>918870</v>
      </c>
      <c r="H2163" s="124"/>
      <c r="I2163" s="128" t="s">
        <v>5415</v>
      </c>
      <c r="J2163" s="124"/>
      <c r="K2163" s="124"/>
      <c r="L2163" s="124"/>
      <c r="M2163" s="124"/>
      <c r="N2163" s="207">
        <v>143498.84</v>
      </c>
      <c r="O2163" s="207">
        <v>0</v>
      </c>
      <c r="P2163" s="124" t="s">
        <v>1312</v>
      </c>
    </row>
    <row r="2164" spans="1:16" ht="89.25" hidden="1">
      <c r="A2164" s="256">
        <v>513</v>
      </c>
      <c r="B2164" s="124"/>
      <c r="C2164" s="125" t="s">
        <v>201</v>
      </c>
      <c r="D2164" s="119">
        <v>43206</v>
      </c>
      <c r="E2164" s="120" t="s">
        <v>4867</v>
      </c>
      <c r="F2164" s="120" t="s">
        <v>15</v>
      </c>
      <c r="G2164" s="120">
        <v>4786</v>
      </c>
      <c r="H2164" s="124"/>
      <c r="I2164" s="128" t="s">
        <v>5416</v>
      </c>
      <c r="J2164" s="124"/>
      <c r="K2164" s="124"/>
      <c r="L2164" s="124"/>
      <c r="M2164" s="124"/>
      <c r="N2164" s="207">
        <v>50</v>
      </c>
      <c r="O2164" s="207">
        <v>0</v>
      </c>
      <c r="P2164" s="124" t="s">
        <v>1312</v>
      </c>
    </row>
    <row r="2165" spans="1:16" ht="89.25" hidden="1">
      <c r="A2165" s="256">
        <v>513</v>
      </c>
      <c r="B2165" s="124"/>
      <c r="C2165" s="125" t="s">
        <v>201</v>
      </c>
      <c r="D2165" s="119">
        <v>43206</v>
      </c>
      <c r="E2165" s="120" t="s">
        <v>4868</v>
      </c>
      <c r="F2165" s="120" t="s">
        <v>15</v>
      </c>
      <c r="G2165" s="120">
        <v>4787</v>
      </c>
      <c r="H2165" s="124"/>
      <c r="I2165" s="128" t="s">
        <v>5417</v>
      </c>
      <c r="J2165" s="124"/>
      <c r="K2165" s="124"/>
      <c r="L2165" s="124"/>
      <c r="M2165" s="124"/>
      <c r="N2165" s="207">
        <v>50</v>
      </c>
      <c r="O2165" s="207">
        <v>0</v>
      </c>
      <c r="P2165" s="124" t="s">
        <v>1312</v>
      </c>
    </row>
    <row r="2166" spans="1:16" ht="76.5" hidden="1">
      <c r="A2166" s="256" t="s">
        <v>619</v>
      </c>
      <c r="B2166" s="124"/>
      <c r="C2166" s="125" t="s">
        <v>713</v>
      </c>
      <c r="D2166" s="119">
        <v>43206</v>
      </c>
      <c r="E2166" s="120" t="s">
        <v>4869</v>
      </c>
      <c r="F2166" s="120" t="s">
        <v>15</v>
      </c>
      <c r="G2166" s="120">
        <v>4781</v>
      </c>
      <c r="H2166" s="124"/>
      <c r="I2166" s="128" t="s">
        <v>5418</v>
      </c>
      <c r="J2166" s="124"/>
      <c r="K2166" s="124"/>
      <c r="L2166" s="124"/>
      <c r="M2166" s="124"/>
      <c r="N2166" s="207">
        <v>352.32</v>
      </c>
      <c r="O2166" s="207">
        <v>0</v>
      </c>
      <c r="P2166" s="124" t="s">
        <v>1312</v>
      </c>
    </row>
    <row r="2167" spans="1:16" ht="89.25" hidden="1">
      <c r="A2167" s="256" t="s">
        <v>619</v>
      </c>
      <c r="B2167" s="124"/>
      <c r="C2167" s="125" t="s">
        <v>713</v>
      </c>
      <c r="D2167" s="119">
        <v>43206</v>
      </c>
      <c r="E2167" s="120" t="s">
        <v>4870</v>
      </c>
      <c r="F2167" s="120" t="s">
        <v>15</v>
      </c>
      <c r="G2167" s="120">
        <v>4780</v>
      </c>
      <c r="H2167" s="124"/>
      <c r="I2167" s="128" t="s">
        <v>5419</v>
      </c>
      <c r="J2167" s="124"/>
      <c r="K2167" s="124"/>
      <c r="L2167" s="124"/>
      <c r="M2167" s="124"/>
      <c r="N2167" s="207">
        <v>425.1</v>
      </c>
      <c r="O2167" s="207">
        <v>0</v>
      </c>
      <c r="P2167" s="124" t="s">
        <v>1312</v>
      </c>
    </row>
    <row r="2168" spans="1:16" ht="89.25" hidden="1">
      <c r="A2168" s="256" t="s">
        <v>619</v>
      </c>
      <c r="B2168" s="124"/>
      <c r="C2168" s="125" t="s">
        <v>713</v>
      </c>
      <c r="D2168" s="119">
        <v>43206</v>
      </c>
      <c r="E2168" s="120" t="s">
        <v>4871</v>
      </c>
      <c r="F2168" s="120" t="s">
        <v>15</v>
      </c>
      <c r="G2168" s="120">
        <v>4778</v>
      </c>
      <c r="H2168" s="124"/>
      <c r="I2168" s="128" t="s">
        <v>5420</v>
      </c>
      <c r="J2168" s="124"/>
      <c r="K2168" s="124"/>
      <c r="L2168" s="124"/>
      <c r="M2168" s="124"/>
      <c r="N2168" s="207">
        <v>515.04</v>
      </c>
      <c r="O2168" s="207">
        <v>0</v>
      </c>
      <c r="P2168" s="124" t="s">
        <v>1312</v>
      </c>
    </row>
    <row r="2169" spans="1:16" ht="51" hidden="1">
      <c r="A2169" s="256">
        <v>513</v>
      </c>
      <c r="B2169" s="124"/>
      <c r="C2169" s="125" t="s">
        <v>201</v>
      </c>
      <c r="D2169" s="119">
        <v>43206</v>
      </c>
      <c r="E2169" s="120" t="s">
        <v>4872</v>
      </c>
      <c r="F2169" s="120" t="s">
        <v>15</v>
      </c>
      <c r="G2169" s="120">
        <v>713018</v>
      </c>
      <c r="H2169" s="124"/>
      <c r="I2169" s="128" t="s">
        <v>4241</v>
      </c>
      <c r="J2169" s="124"/>
      <c r="K2169" s="124"/>
      <c r="L2169" s="124"/>
      <c r="M2169" s="124"/>
      <c r="N2169" s="207">
        <v>50</v>
      </c>
      <c r="O2169" s="207">
        <v>0</v>
      </c>
      <c r="P2169" s="124" t="s">
        <v>1312</v>
      </c>
    </row>
    <row r="2170" spans="1:16" ht="63.75" hidden="1">
      <c r="A2170" s="256">
        <v>513</v>
      </c>
      <c r="B2170" s="124"/>
      <c r="C2170" s="125" t="s">
        <v>201</v>
      </c>
      <c r="D2170" s="119">
        <v>43206</v>
      </c>
      <c r="E2170" s="120" t="s">
        <v>4873</v>
      </c>
      <c r="F2170" s="120" t="s">
        <v>15</v>
      </c>
      <c r="G2170" s="120">
        <v>713156</v>
      </c>
      <c r="H2170" s="124"/>
      <c r="I2170" s="128" t="s">
        <v>5421</v>
      </c>
      <c r="J2170" s="124"/>
      <c r="K2170" s="124"/>
      <c r="L2170" s="124"/>
      <c r="M2170" s="124"/>
      <c r="N2170" s="207">
        <v>50</v>
      </c>
      <c r="O2170" s="207">
        <v>0</v>
      </c>
      <c r="P2170" s="124" t="s">
        <v>1312</v>
      </c>
    </row>
    <row r="2171" spans="1:16" ht="51">
      <c r="A2171" s="256" t="s">
        <v>619</v>
      </c>
      <c r="B2171" s="124"/>
      <c r="C2171" s="125" t="s">
        <v>713</v>
      </c>
      <c r="D2171" s="119">
        <v>43207</v>
      </c>
      <c r="E2171" s="120" t="s">
        <v>4549</v>
      </c>
      <c r="F2171" s="120" t="s">
        <v>3</v>
      </c>
      <c r="G2171" s="120">
        <v>1614591</v>
      </c>
      <c r="H2171" s="124"/>
      <c r="I2171" s="128" t="s">
        <v>5140</v>
      </c>
      <c r="J2171" s="124"/>
      <c r="K2171" s="124"/>
      <c r="L2171" s="124"/>
      <c r="M2171" s="124"/>
      <c r="N2171" s="207">
        <v>0</v>
      </c>
      <c r="O2171" s="207">
        <v>15000</v>
      </c>
      <c r="P2171" s="124" t="s">
        <v>1312</v>
      </c>
    </row>
    <row r="2172" spans="1:16" ht="51">
      <c r="A2172" s="256" t="s">
        <v>619</v>
      </c>
      <c r="B2172" s="124"/>
      <c r="C2172" s="125" t="s">
        <v>713</v>
      </c>
      <c r="D2172" s="119">
        <v>43207</v>
      </c>
      <c r="E2172" s="120" t="s">
        <v>4618</v>
      </c>
      <c r="F2172" s="120" t="s">
        <v>3</v>
      </c>
      <c r="G2172" s="120">
        <v>1614574</v>
      </c>
      <c r="H2172" s="124"/>
      <c r="I2172" s="128" t="s">
        <v>5198</v>
      </c>
      <c r="J2172" s="124"/>
      <c r="K2172" s="124"/>
      <c r="L2172" s="124"/>
      <c r="M2172" s="124"/>
      <c r="N2172" s="207">
        <v>0</v>
      </c>
      <c r="O2172" s="207">
        <v>2764.47</v>
      </c>
      <c r="P2172" s="124" t="s">
        <v>1312</v>
      </c>
    </row>
    <row r="2173" spans="1:16" ht="51">
      <c r="A2173" s="256">
        <v>130</v>
      </c>
      <c r="B2173" s="124"/>
      <c r="C2173" s="125" t="s">
        <v>727</v>
      </c>
      <c r="D2173" s="119">
        <v>43207</v>
      </c>
      <c r="E2173" s="120" t="s">
        <v>4626</v>
      </c>
      <c r="F2173" s="120" t="s">
        <v>3</v>
      </c>
      <c r="G2173" s="120">
        <v>1614454</v>
      </c>
      <c r="H2173" s="124"/>
      <c r="I2173" s="128" t="s">
        <v>5206</v>
      </c>
      <c r="J2173" s="124"/>
      <c r="K2173" s="124"/>
      <c r="L2173" s="124"/>
      <c r="M2173" s="124"/>
      <c r="N2173" s="207">
        <v>0</v>
      </c>
      <c r="O2173" s="207">
        <v>508</v>
      </c>
      <c r="P2173" s="124" t="s">
        <v>1312</v>
      </c>
    </row>
    <row r="2174" spans="1:16" ht="51">
      <c r="A2174" s="256" t="s">
        <v>619</v>
      </c>
      <c r="B2174" s="124"/>
      <c r="C2174" s="125" t="s">
        <v>713</v>
      </c>
      <c r="D2174" s="119">
        <v>43207</v>
      </c>
      <c r="E2174" s="120" t="s">
        <v>4629</v>
      </c>
      <c r="F2174" s="120" t="s">
        <v>3</v>
      </c>
      <c r="G2174" s="120">
        <v>1614529</v>
      </c>
      <c r="H2174" s="124"/>
      <c r="I2174" s="128" t="s">
        <v>5208</v>
      </c>
      <c r="J2174" s="124"/>
      <c r="K2174" s="124"/>
      <c r="L2174" s="124"/>
      <c r="M2174" s="124"/>
      <c r="N2174" s="207">
        <v>0</v>
      </c>
      <c r="O2174" s="207">
        <v>28.81</v>
      </c>
      <c r="P2174" s="124" t="s">
        <v>1312</v>
      </c>
    </row>
    <row r="2175" spans="1:16" ht="51">
      <c r="A2175" s="256">
        <v>513</v>
      </c>
      <c r="B2175" s="124"/>
      <c r="C2175" s="125" t="s">
        <v>201</v>
      </c>
      <c r="D2175" s="119">
        <v>43207</v>
      </c>
      <c r="E2175" s="120" t="s">
        <v>4633</v>
      </c>
      <c r="F2175" s="120" t="s">
        <v>3</v>
      </c>
      <c r="G2175" s="120">
        <v>1614618</v>
      </c>
      <c r="H2175" s="124"/>
      <c r="I2175" s="128" t="s">
        <v>5210</v>
      </c>
      <c r="J2175" s="124"/>
      <c r="K2175" s="124"/>
      <c r="L2175" s="124"/>
      <c r="M2175" s="124"/>
      <c r="N2175" s="207">
        <v>0</v>
      </c>
      <c r="O2175" s="207">
        <v>1.97</v>
      </c>
      <c r="P2175" s="124" t="s">
        <v>3729</v>
      </c>
    </row>
    <row r="2176" spans="1:16" ht="51">
      <c r="A2176" s="256" t="s">
        <v>619</v>
      </c>
      <c r="B2176" s="124"/>
      <c r="C2176" s="125" t="s">
        <v>713</v>
      </c>
      <c r="D2176" s="119">
        <v>43207</v>
      </c>
      <c r="E2176" s="120" t="s">
        <v>4648</v>
      </c>
      <c r="F2176" s="120" t="s">
        <v>3</v>
      </c>
      <c r="G2176" s="120">
        <v>1614639</v>
      </c>
      <c r="H2176" s="124"/>
      <c r="I2176" s="128" t="s">
        <v>5225</v>
      </c>
      <c r="J2176" s="124"/>
      <c r="K2176" s="124"/>
      <c r="L2176" s="124"/>
      <c r="M2176" s="124"/>
      <c r="N2176" s="207">
        <v>0</v>
      </c>
      <c r="O2176" s="207">
        <v>340</v>
      </c>
      <c r="P2176" s="124" t="s">
        <v>1312</v>
      </c>
    </row>
    <row r="2177" spans="1:16" ht="51">
      <c r="A2177" s="256" t="s">
        <v>619</v>
      </c>
      <c r="B2177" s="124"/>
      <c r="C2177" s="125" t="s">
        <v>713</v>
      </c>
      <c r="D2177" s="119">
        <v>43207</v>
      </c>
      <c r="E2177" s="120" t="s">
        <v>4654</v>
      </c>
      <c r="F2177" s="120" t="s">
        <v>3</v>
      </c>
      <c r="G2177" s="120">
        <v>1614491</v>
      </c>
      <c r="H2177" s="124"/>
      <c r="I2177" s="128" t="s">
        <v>5229</v>
      </c>
      <c r="J2177" s="124"/>
      <c r="K2177" s="124"/>
      <c r="L2177" s="124"/>
      <c r="M2177" s="124"/>
      <c r="N2177" s="207">
        <v>0</v>
      </c>
      <c r="O2177" s="207">
        <v>3100.55</v>
      </c>
      <c r="P2177" s="124" t="s">
        <v>1312</v>
      </c>
    </row>
    <row r="2178" spans="1:16" ht="38.25">
      <c r="A2178" s="256">
        <v>15</v>
      </c>
      <c r="B2178" s="124"/>
      <c r="C2178" s="125" t="s">
        <v>691</v>
      </c>
      <c r="D2178" s="119">
        <v>43207</v>
      </c>
      <c r="E2178" s="120" t="s">
        <v>4686</v>
      </c>
      <c r="F2178" s="120" t="s">
        <v>3</v>
      </c>
      <c r="G2178" s="120">
        <v>1614581</v>
      </c>
      <c r="H2178" s="124"/>
      <c r="I2178" s="128" t="s">
        <v>5259</v>
      </c>
      <c r="J2178" s="124"/>
      <c r="K2178" s="124"/>
      <c r="L2178" s="124"/>
      <c r="M2178" s="124"/>
      <c r="N2178" s="207">
        <v>0</v>
      </c>
      <c r="O2178" s="207">
        <v>33000</v>
      </c>
      <c r="P2178" s="124" t="s">
        <v>1312</v>
      </c>
    </row>
    <row r="2179" spans="1:16" ht="76.5" hidden="1">
      <c r="A2179" s="256" t="s">
        <v>619</v>
      </c>
      <c r="B2179" s="124"/>
      <c r="C2179" s="125" t="s">
        <v>713</v>
      </c>
      <c r="D2179" s="119">
        <v>43207</v>
      </c>
      <c r="E2179" s="120" t="s">
        <v>4874</v>
      </c>
      <c r="F2179" s="120" t="s">
        <v>1313</v>
      </c>
      <c r="G2179" s="120">
        <v>17317656</v>
      </c>
      <c r="H2179" s="124"/>
      <c r="I2179" s="128" t="s">
        <v>5422</v>
      </c>
      <c r="J2179" s="124"/>
      <c r="K2179" s="124"/>
      <c r="L2179" s="124"/>
      <c r="M2179" s="124"/>
      <c r="N2179" s="207">
        <v>0</v>
      </c>
      <c r="O2179" s="207">
        <v>449609.44</v>
      </c>
      <c r="P2179" s="124" t="s">
        <v>1312</v>
      </c>
    </row>
    <row r="2180" spans="1:16" ht="51" hidden="1">
      <c r="A2180" s="256" t="s">
        <v>620</v>
      </c>
      <c r="B2180" s="124"/>
      <c r="C2180" s="125" t="s">
        <v>714</v>
      </c>
      <c r="D2180" s="119">
        <v>43207</v>
      </c>
      <c r="E2180" s="120" t="s">
        <v>4875</v>
      </c>
      <c r="F2180" s="120" t="s">
        <v>1313</v>
      </c>
      <c r="G2180" s="120">
        <v>17348849</v>
      </c>
      <c r="H2180" s="124"/>
      <c r="I2180" s="128" t="s">
        <v>5423</v>
      </c>
      <c r="J2180" s="124"/>
      <c r="K2180" s="124"/>
      <c r="L2180" s="124"/>
      <c r="M2180" s="124"/>
      <c r="N2180" s="207">
        <v>0</v>
      </c>
      <c r="O2180" s="207">
        <v>944.76</v>
      </c>
      <c r="P2180" s="124" t="s">
        <v>1312</v>
      </c>
    </row>
    <row r="2181" spans="1:16" ht="51" hidden="1">
      <c r="A2181" s="256" t="s">
        <v>619</v>
      </c>
      <c r="B2181" s="124"/>
      <c r="C2181" s="125" t="s">
        <v>713</v>
      </c>
      <c r="D2181" s="119">
        <v>43207</v>
      </c>
      <c r="E2181" s="120" t="s">
        <v>4876</v>
      </c>
      <c r="F2181" s="120" t="s">
        <v>1313</v>
      </c>
      <c r="G2181" s="120">
        <v>17348724</v>
      </c>
      <c r="H2181" s="124"/>
      <c r="I2181" s="128" t="s">
        <v>5424</v>
      </c>
      <c r="J2181" s="124"/>
      <c r="K2181" s="124"/>
      <c r="L2181" s="124"/>
      <c r="M2181" s="124"/>
      <c r="N2181" s="207">
        <v>0</v>
      </c>
      <c r="O2181" s="207">
        <v>5409.74</v>
      </c>
      <c r="P2181" s="124" t="s">
        <v>1312</v>
      </c>
    </row>
    <row r="2182" spans="1:16" ht="63.75" hidden="1">
      <c r="A2182" s="256">
        <v>585</v>
      </c>
      <c r="B2182" s="124"/>
      <c r="C2182" s="125" t="s">
        <v>221</v>
      </c>
      <c r="D2182" s="119">
        <v>43207</v>
      </c>
      <c r="E2182" s="120" t="s">
        <v>4877</v>
      </c>
      <c r="F2182" s="120" t="s">
        <v>6</v>
      </c>
      <c r="G2182" s="120">
        <v>918888</v>
      </c>
      <c r="H2182" s="124"/>
      <c r="I2182" s="128" t="s">
        <v>5425</v>
      </c>
      <c r="J2182" s="124"/>
      <c r="K2182" s="124"/>
      <c r="L2182" s="124"/>
      <c r="M2182" s="124"/>
      <c r="N2182" s="207">
        <v>0</v>
      </c>
      <c r="O2182" s="207">
        <v>12073.6</v>
      </c>
      <c r="P2182" s="124" t="s">
        <v>1312</v>
      </c>
    </row>
    <row r="2183" spans="1:16" ht="51" hidden="1">
      <c r="A2183" s="256" t="s">
        <v>619</v>
      </c>
      <c r="B2183" s="124"/>
      <c r="C2183" s="125" t="s">
        <v>713</v>
      </c>
      <c r="D2183" s="119">
        <v>43207</v>
      </c>
      <c r="E2183" s="120" t="s">
        <v>4878</v>
      </c>
      <c r="F2183" s="120" t="s">
        <v>6</v>
      </c>
      <c r="G2183" s="120">
        <v>918959</v>
      </c>
      <c r="H2183" s="124"/>
      <c r="I2183" s="128" t="s">
        <v>5426</v>
      </c>
      <c r="J2183" s="124"/>
      <c r="K2183" s="124"/>
      <c r="L2183" s="124"/>
      <c r="M2183" s="124"/>
      <c r="N2183" s="207">
        <v>0</v>
      </c>
      <c r="O2183" s="207">
        <v>7.22</v>
      </c>
      <c r="P2183" s="124" t="s">
        <v>1312</v>
      </c>
    </row>
    <row r="2184" spans="1:16" ht="63.75" hidden="1">
      <c r="A2184" s="256">
        <v>378</v>
      </c>
      <c r="B2184" s="124"/>
      <c r="C2184" s="125" t="s">
        <v>1274</v>
      </c>
      <c r="D2184" s="119">
        <v>43207</v>
      </c>
      <c r="E2184" s="120" t="s">
        <v>4879</v>
      </c>
      <c r="F2184" s="120" t="s">
        <v>11</v>
      </c>
      <c r="G2184" s="120">
        <v>918897</v>
      </c>
      <c r="H2184" s="124"/>
      <c r="I2184" s="128" t="s">
        <v>5427</v>
      </c>
      <c r="J2184" s="124"/>
      <c r="K2184" s="124"/>
      <c r="L2184" s="124"/>
      <c r="M2184" s="124"/>
      <c r="N2184" s="207">
        <v>50</v>
      </c>
      <c r="O2184" s="207">
        <v>0</v>
      </c>
      <c r="P2184" s="124" t="s">
        <v>1312</v>
      </c>
    </row>
    <row r="2185" spans="1:16" ht="76.5" hidden="1">
      <c r="A2185" s="256" t="s">
        <v>619</v>
      </c>
      <c r="B2185" s="124"/>
      <c r="C2185" s="125" t="s">
        <v>713</v>
      </c>
      <c r="D2185" s="119">
        <v>43207</v>
      </c>
      <c r="E2185" s="120" t="s">
        <v>4880</v>
      </c>
      <c r="F2185" s="120" t="s">
        <v>15</v>
      </c>
      <c r="G2185" s="120">
        <v>4777</v>
      </c>
      <c r="H2185" s="124"/>
      <c r="I2185" s="128" t="s">
        <v>5428</v>
      </c>
      <c r="J2185" s="124"/>
      <c r="K2185" s="124"/>
      <c r="L2185" s="124"/>
      <c r="M2185" s="124"/>
      <c r="N2185" s="207">
        <v>13103.13</v>
      </c>
      <c r="O2185" s="207">
        <v>0</v>
      </c>
      <c r="P2185" s="124" t="s">
        <v>1312</v>
      </c>
    </row>
    <row r="2186" spans="1:16" ht="76.5" hidden="1">
      <c r="A2186" s="256" t="s">
        <v>619</v>
      </c>
      <c r="B2186" s="124"/>
      <c r="C2186" s="125" t="s">
        <v>713</v>
      </c>
      <c r="D2186" s="119">
        <v>43207</v>
      </c>
      <c r="E2186" s="120" t="s">
        <v>4881</v>
      </c>
      <c r="F2186" s="120" t="s">
        <v>15</v>
      </c>
      <c r="G2186" s="120">
        <v>4779</v>
      </c>
      <c r="H2186" s="124"/>
      <c r="I2186" s="128" t="s">
        <v>5429</v>
      </c>
      <c r="J2186" s="124"/>
      <c r="K2186" s="124"/>
      <c r="L2186" s="124"/>
      <c r="M2186" s="124"/>
      <c r="N2186" s="207">
        <v>17506.5</v>
      </c>
      <c r="O2186" s="207">
        <v>0</v>
      </c>
      <c r="P2186" s="124" t="s">
        <v>1312</v>
      </c>
    </row>
    <row r="2187" spans="1:16" ht="63.75" hidden="1">
      <c r="A2187" s="256">
        <v>291</v>
      </c>
      <c r="B2187" s="124"/>
      <c r="C2187" s="125" t="s">
        <v>794</v>
      </c>
      <c r="D2187" s="119">
        <v>43207</v>
      </c>
      <c r="E2187" s="120" t="s">
        <v>4882</v>
      </c>
      <c r="F2187" s="120" t="s">
        <v>11</v>
      </c>
      <c r="G2187" s="120">
        <v>713587</v>
      </c>
      <c r="H2187" s="124"/>
      <c r="I2187" s="128" t="s">
        <v>5430</v>
      </c>
      <c r="J2187" s="124"/>
      <c r="K2187" s="124"/>
      <c r="L2187" s="124"/>
      <c r="M2187" s="124"/>
      <c r="N2187" s="207">
        <v>50</v>
      </c>
      <c r="O2187" s="207">
        <v>0</v>
      </c>
      <c r="P2187" s="124" t="s">
        <v>1312</v>
      </c>
    </row>
    <row r="2188" spans="1:16" ht="51" hidden="1">
      <c r="A2188" s="256">
        <v>513</v>
      </c>
      <c r="B2188" s="124"/>
      <c r="C2188" s="125" t="s">
        <v>201</v>
      </c>
      <c r="D2188" s="119">
        <v>43207</v>
      </c>
      <c r="E2188" s="120" t="s">
        <v>4883</v>
      </c>
      <c r="F2188" s="120" t="s">
        <v>15</v>
      </c>
      <c r="G2188" s="120">
        <v>713728</v>
      </c>
      <c r="H2188" s="124"/>
      <c r="I2188" s="128" t="s">
        <v>1389</v>
      </c>
      <c r="J2188" s="124"/>
      <c r="K2188" s="124"/>
      <c r="L2188" s="124"/>
      <c r="M2188" s="124"/>
      <c r="N2188" s="207">
        <v>50</v>
      </c>
      <c r="O2188" s="207">
        <v>0</v>
      </c>
      <c r="P2188" s="124" t="s">
        <v>1312</v>
      </c>
    </row>
    <row r="2189" spans="1:16" ht="63.75" hidden="1">
      <c r="A2189" s="256" t="s">
        <v>619</v>
      </c>
      <c r="B2189" s="124"/>
      <c r="C2189" s="125" t="s">
        <v>713</v>
      </c>
      <c r="D2189" s="119">
        <v>43207</v>
      </c>
      <c r="E2189" s="120" t="s">
        <v>4884</v>
      </c>
      <c r="F2189" s="120" t="s">
        <v>15</v>
      </c>
      <c r="G2189" s="120">
        <v>713730</v>
      </c>
      <c r="H2189" s="124"/>
      <c r="I2189" s="128" t="s">
        <v>5431</v>
      </c>
      <c r="J2189" s="124"/>
      <c r="K2189" s="124"/>
      <c r="L2189" s="124"/>
      <c r="M2189" s="124"/>
      <c r="N2189" s="207">
        <v>50</v>
      </c>
      <c r="O2189" s="207">
        <v>0</v>
      </c>
      <c r="P2189" s="124" t="s">
        <v>1312</v>
      </c>
    </row>
    <row r="2190" spans="1:16" ht="89.25" hidden="1">
      <c r="A2190" s="256">
        <v>594</v>
      </c>
      <c r="B2190" s="124"/>
      <c r="C2190" s="125" t="s">
        <v>113</v>
      </c>
      <c r="D2190" s="119">
        <v>43207</v>
      </c>
      <c r="E2190" s="120" t="s">
        <v>4885</v>
      </c>
      <c r="F2190" s="120" t="s">
        <v>15</v>
      </c>
      <c r="G2190" s="120">
        <v>4791</v>
      </c>
      <c r="H2190" s="124"/>
      <c r="I2190" s="128" t="s">
        <v>5432</v>
      </c>
      <c r="J2190" s="124"/>
      <c r="K2190" s="124"/>
      <c r="L2190" s="124"/>
      <c r="M2190" s="124"/>
      <c r="N2190" s="207">
        <v>304.02999999999997</v>
      </c>
      <c r="O2190" s="207">
        <v>0</v>
      </c>
      <c r="P2190" s="124" t="s">
        <v>1312</v>
      </c>
    </row>
    <row r="2191" spans="1:16" ht="89.25" hidden="1">
      <c r="A2191" s="256">
        <v>594</v>
      </c>
      <c r="B2191" s="124"/>
      <c r="C2191" s="125" t="s">
        <v>113</v>
      </c>
      <c r="D2191" s="119">
        <v>43207</v>
      </c>
      <c r="E2191" s="120" t="s">
        <v>4886</v>
      </c>
      <c r="F2191" s="120" t="s">
        <v>15</v>
      </c>
      <c r="G2191" s="120">
        <v>4792</v>
      </c>
      <c r="H2191" s="124"/>
      <c r="I2191" s="128" t="s">
        <v>5433</v>
      </c>
      <c r="J2191" s="124"/>
      <c r="K2191" s="124"/>
      <c r="L2191" s="124"/>
      <c r="M2191" s="124"/>
      <c r="N2191" s="207">
        <v>516.21</v>
      </c>
      <c r="O2191" s="207">
        <v>0</v>
      </c>
      <c r="P2191" s="124" t="s">
        <v>1312</v>
      </c>
    </row>
    <row r="2192" spans="1:16" ht="63.75">
      <c r="A2192" s="256">
        <v>20</v>
      </c>
      <c r="B2192" s="124"/>
      <c r="C2192" s="125" t="s">
        <v>693</v>
      </c>
      <c r="D2192" s="119">
        <v>43208</v>
      </c>
      <c r="E2192" s="120" t="s">
        <v>4490</v>
      </c>
      <c r="F2192" s="120" t="s">
        <v>3</v>
      </c>
      <c r="G2192" s="120">
        <v>1614901</v>
      </c>
      <c r="H2192" s="124"/>
      <c r="I2192" s="128" t="s">
        <v>5086</v>
      </c>
      <c r="J2192" s="124"/>
      <c r="K2192" s="124"/>
      <c r="L2192" s="124"/>
      <c r="M2192" s="124"/>
      <c r="N2192" s="207">
        <v>0</v>
      </c>
      <c r="O2192" s="207">
        <v>386</v>
      </c>
      <c r="P2192" s="124" t="s">
        <v>1312</v>
      </c>
    </row>
    <row r="2193" spans="1:16" ht="51">
      <c r="A2193" s="256" t="s">
        <v>619</v>
      </c>
      <c r="B2193" s="124"/>
      <c r="C2193" s="125" t="s">
        <v>713</v>
      </c>
      <c r="D2193" s="119">
        <v>43208</v>
      </c>
      <c r="E2193" s="120" t="s">
        <v>4596</v>
      </c>
      <c r="F2193" s="120" t="s">
        <v>3</v>
      </c>
      <c r="G2193" s="120">
        <v>1614934</v>
      </c>
      <c r="H2193" s="124"/>
      <c r="I2193" s="128" t="s">
        <v>5182</v>
      </c>
      <c r="J2193" s="124"/>
      <c r="K2193" s="124"/>
      <c r="L2193" s="124"/>
      <c r="M2193" s="124"/>
      <c r="N2193" s="207">
        <v>0</v>
      </c>
      <c r="O2193" s="207">
        <v>3661</v>
      </c>
      <c r="P2193" s="124" t="s">
        <v>1312</v>
      </c>
    </row>
    <row r="2194" spans="1:16" ht="63.75">
      <c r="A2194" s="256">
        <v>287</v>
      </c>
      <c r="B2194" s="124"/>
      <c r="C2194" s="125" t="s">
        <v>790</v>
      </c>
      <c r="D2194" s="119">
        <v>43208</v>
      </c>
      <c r="E2194" s="120" t="s">
        <v>4636</v>
      </c>
      <c r="F2194" s="120" t="s">
        <v>3</v>
      </c>
      <c r="G2194" s="120">
        <v>1614884</v>
      </c>
      <c r="H2194" s="124"/>
      <c r="I2194" s="128" t="s">
        <v>5213</v>
      </c>
      <c r="J2194" s="124"/>
      <c r="K2194" s="124"/>
      <c r="L2194" s="124"/>
      <c r="M2194" s="124"/>
      <c r="N2194" s="207">
        <v>0</v>
      </c>
      <c r="O2194" s="207">
        <v>14851.08</v>
      </c>
      <c r="P2194" s="124" t="s">
        <v>1312</v>
      </c>
    </row>
    <row r="2195" spans="1:16" ht="63.75">
      <c r="A2195" s="256">
        <v>287</v>
      </c>
      <c r="B2195" s="124"/>
      <c r="C2195" s="125" t="s">
        <v>790</v>
      </c>
      <c r="D2195" s="119">
        <v>43208</v>
      </c>
      <c r="E2195" s="120" t="s">
        <v>4637</v>
      </c>
      <c r="F2195" s="120" t="s">
        <v>3</v>
      </c>
      <c r="G2195" s="120">
        <v>1614887</v>
      </c>
      <c r="H2195" s="124"/>
      <c r="I2195" s="128" t="s">
        <v>5214</v>
      </c>
      <c r="J2195" s="124"/>
      <c r="K2195" s="124"/>
      <c r="L2195" s="124"/>
      <c r="M2195" s="124"/>
      <c r="N2195" s="207">
        <v>0</v>
      </c>
      <c r="O2195" s="207">
        <v>36298.620000000003</v>
      </c>
      <c r="P2195" s="124" t="s">
        <v>1312</v>
      </c>
    </row>
    <row r="2196" spans="1:16" ht="38.25">
      <c r="A2196" s="256">
        <v>16</v>
      </c>
      <c r="B2196" s="124"/>
      <c r="C2196" s="125" t="s">
        <v>692</v>
      </c>
      <c r="D2196" s="119">
        <v>43208</v>
      </c>
      <c r="E2196" s="120" t="s">
        <v>4641</v>
      </c>
      <c r="F2196" s="120" t="s">
        <v>3</v>
      </c>
      <c r="G2196" s="120">
        <v>1614865</v>
      </c>
      <c r="H2196" s="124"/>
      <c r="I2196" s="128" t="s">
        <v>5218</v>
      </c>
      <c r="J2196" s="124"/>
      <c r="K2196" s="124"/>
      <c r="L2196" s="124"/>
      <c r="M2196" s="124"/>
      <c r="N2196" s="207">
        <v>0</v>
      </c>
      <c r="O2196" s="207">
        <v>376</v>
      </c>
      <c r="P2196" s="124" t="s">
        <v>3729</v>
      </c>
    </row>
    <row r="2197" spans="1:16" ht="63.75">
      <c r="A2197" s="256" t="s">
        <v>619</v>
      </c>
      <c r="B2197" s="124"/>
      <c r="C2197" s="125" t="s">
        <v>713</v>
      </c>
      <c r="D2197" s="119">
        <v>43208</v>
      </c>
      <c r="E2197" s="120" t="s">
        <v>4685</v>
      </c>
      <c r="F2197" s="120" t="s">
        <v>3</v>
      </c>
      <c r="G2197" s="120">
        <v>1614945</v>
      </c>
      <c r="H2197" s="124"/>
      <c r="I2197" s="128" t="s">
        <v>5258</v>
      </c>
      <c r="J2197" s="124"/>
      <c r="K2197" s="124"/>
      <c r="L2197" s="124"/>
      <c r="M2197" s="124"/>
      <c r="N2197" s="207">
        <v>0</v>
      </c>
      <c r="O2197" s="207">
        <v>9006</v>
      </c>
      <c r="P2197" s="124" t="s">
        <v>1312</v>
      </c>
    </row>
    <row r="2198" spans="1:16" ht="51">
      <c r="A2198" s="256" t="s">
        <v>619</v>
      </c>
      <c r="B2198" s="124"/>
      <c r="C2198" s="125" t="s">
        <v>713</v>
      </c>
      <c r="D2198" s="119">
        <v>43208</v>
      </c>
      <c r="E2198" s="120" t="s">
        <v>4697</v>
      </c>
      <c r="F2198" s="120" t="s">
        <v>3</v>
      </c>
      <c r="G2198" s="120">
        <v>1614859</v>
      </c>
      <c r="H2198" s="124"/>
      <c r="I2198" s="128" t="s">
        <v>5263</v>
      </c>
      <c r="J2198" s="124"/>
      <c r="K2198" s="124"/>
      <c r="L2198" s="124"/>
      <c r="M2198" s="124"/>
      <c r="N2198" s="207">
        <v>0</v>
      </c>
      <c r="O2198" s="207">
        <v>45</v>
      </c>
      <c r="P2198" s="124" t="s">
        <v>1312</v>
      </c>
    </row>
    <row r="2199" spans="1:16" ht="63.75" hidden="1">
      <c r="A2199" s="256">
        <v>513</v>
      </c>
      <c r="B2199" s="124"/>
      <c r="C2199" s="125" t="s">
        <v>201</v>
      </c>
      <c r="D2199" s="119">
        <v>43208</v>
      </c>
      <c r="E2199" s="120" t="s">
        <v>4887</v>
      </c>
      <c r="F2199" s="120" t="s">
        <v>15</v>
      </c>
      <c r="G2199" s="120">
        <v>714890</v>
      </c>
      <c r="H2199" s="124"/>
      <c r="I2199" s="128" t="s">
        <v>5434</v>
      </c>
      <c r="J2199" s="124"/>
      <c r="K2199" s="124"/>
      <c r="L2199" s="124"/>
      <c r="M2199" s="124"/>
      <c r="N2199" s="207">
        <v>50</v>
      </c>
      <c r="O2199" s="207">
        <v>0</v>
      </c>
      <c r="P2199" s="124" t="s">
        <v>1312</v>
      </c>
    </row>
    <row r="2200" spans="1:16" ht="63.75" hidden="1">
      <c r="A2200" s="256">
        <v>513</v>
      </c>
      <c r="B2200" s="124"/>
      <c r="C2200" s="125" t="s">
        <v>201</v>
      </c>
      <c r="D2200" s="119">
        <v>43208</v>
      </c>
      <c r="E2200" s="120" t="s">
        <v>4888</v>
      </c>
      <c r="F2200" s="120" t="s">
        <v>15</v>
      </c>
      <c r="G2200" s="120">
        <v>714892</v>
      </c>
      <c r="H2200" s="124"/>
      <c r="I2200" s="128" t="s">
        <v>4250</v>
      </c>
      <c r="J2200" s="124"/>
      <c r="K2200" s="124"/>
      <c r="L2200" s="124"/>
      <c r="M2200" s="124"/>
      <c r="N2200" s="207">
        <v>50</v>
      </c>
      <c r="O2200" s="207">
        <v>0</v>
      </c>
      <c r="P2200" s="124" t="s">
        <v>1312</v>
      </c>
    </row>
    <row r="2201" spans="1:16" ht="89.25" hidden="1">
      <c r="A2201" s="256">
        <v>594</v>
      </c>
      <c r="B2201" s="124"/>
      <c r="C2201" s="125" t="s">
        <v>113</v>
      </c>
      <c r="D2201" s="119">
        <v>43208</v>
      </c>
      <c r="E2201" s="120" t="s">
        <v>4889</v>
      </c>
      <c r="F2201" s="120" t="s">
        <v>15</v>
      </c>
      <c r="G2201" s="120">
        <v>4800</v>
      </c>
      <c r="H2201" s="124"/>
      <c r="I2201" s="128" t="s">
        <v>5435</v>
      </c>
      <c r="J2201" s="124"/>
      <c r="K2201" s="124"/>
      <c r="L2201" s="124"/>
      <c r="M2201" s="124"/>
      <c r="N2201" s="207">
        <v>272.54000000000002</v>
      </c>
      <c r="O2201" s="207">
        <v>0</v>
      </c>
      <c r="P2201" s="124" t="s">
        <v>1312</v>
      </c>
    </row>
    <row r="2202" spans="1:16" ht="89.25" hidden="1">
      <c r="A2202" s="256">
        <v>291</v>
      </c>
      <c r="B2202" s="124"/>
      <c r="C2202" s="125" t="s">
        <v>794</v>
      </c>
      <c r="D2202" s="119">
        <v>43208</v>
      </c>
      <c r="E2202" s="120" t="s">
        <v>4890</v>
      </c>
      <c r="F2202" s="120" t="s">
        <v>15</v>
      </c>
      <c r="G2202" s="120">
        <v>4796</v>
      </c>
      <c r="H2202" s="124"/>
      <c r="I2202" s="128" t="s">
        <v>5436</v>
      </c>
      <c r="J2202" s="124"/>
      <c r="K2202" s="124"/>
      <c r="L2202" s="124"/>
      <c r="M2202" s="124"/>
      <c r="N2202" s="207">
        <v>1386.33</v>
      </c>
      <c r="O2202" s="207">
        <v>0</v>
      </c>
      <c r="P2202" s="124" t="s">
        <v>1312</v>
      </c>
    </row>
    <row r="2203" spans="1:16" ht="89.25" hidden="1">
      <c r="A2203" s="256">
        <v>576</v>
      </c>
      <c r="B2203" s="124"/>
      <c r="C2203" s="125" t="s">
        <v>852</v>
      </c>
      <c r="D2203" s="119">
        <v>43208</v>
      </c>
      <c r="E2203" s="120" t="s">
        <v>4891</v>
      </c>
      <c r="F2203" s="120" t="s">
        <v>15</v>
      </c>
      <c r="G2203" s="120">
        <v>4802</v>
      </c>
      <c r="H2203" s="124"/>
      <c r="I2203" s="128" t="s">
        <v>5437</v>
      </c>
      <c r="J2203" s="124"/>
      <c r="K2203" s="124"/>
      <c r="L2203" s="124"/>
      <c r="M2203" s="124"/>
      <c r="N2203" s="207">
        <v>790.26</v>
      </c>
      <c r="O2203" s="207">
        <v>0</v>
      </c>
      <c r="P2203" s="124" t="s">
        <v>1312</v>
      </c>
    </row>
    <row r="2204" spans="1:16" ht="51">
      <c r="A2204" s="256" t="s">
        <v>619</v>
      </c>
      <c r="B2204" s="124"/>
      <c r="C2204" s="125" t="s">
        <v>713</v>
      </c>
      <c r="D2204" s="119">
        <v>43209</v>
      </c>
      <c r="E2204" s="120" t="s">
        <v>4548</v>
      </c>
      <c r="F2204" s="120" t="s">
        <v>3</v>
      </c>
      <c r="G2204" s="120">
        <v>1615224</v>
      </c>
      <c r="H2204" s="124"/>
      <c r="I2204" s="128" t="s">
        <v>5139</v>
      </c>
      <c r="J2204" s="124"/>
      <c r="K2204" s="124"/>
      <c r="L2204" s="124"/>
      <c r="M2204" s="124"/>
      <c r="N2204" s="207">
        <v>0</v>
      </c>
      <c r="O2204" s="207">
        <v>1125.27</v>
      </c>
      <c r="P2204" s="124" t="s">
        <v>1312</v>
      </c>
    </row>
    <row r="2205" spans="1:16" ht="63.75">
      <c r="A2205" s="256" t="s">
        <v>619</v>
      </c>
      <c r="B2205" s="124"/>
      <c r="C2205" s="125" t="s">
        <v>713</v>
      </c>
      <c r="D2205" s="119">
        <v>43209</v>
      </c>
      <c r="E2205" s="120" t="s">
        <v>4568</v>
      </c>
      <c r="F2205" s="120" t="s">
        <v>3</v>
      </c>
      <c r="G2205" s="120">
        <v>1615391</v>
      </c>
      <c r="H2205" s="124"/>
      <c r="I2205" s="128" t="s">
        <v>5157</v>
      </c>
      <c r="J2205" s="124"/>
      <c r="K2205" s="124"/>
      <c r="L2205" s="124"/>
      <c r="M2205" s="124"/>
      <c r="N2205" s="207">
        <v>0</v>
      </c>
      <c r="O2205" s="207">
        <v>17</v>
      </c>
      <c r="P2205" s="124" t="s">
        <v>1312</v>
      </c>
    </row>
    <row r="2206" spans="1:16" ht="63.75">
      <c r="A2206" s="256" t="s">
        <v>619</v>
      </c>
      <c r="B2206" s="124"/>
      <c r="C2206" s="125" t="s">
        <v>713</v>
      </c>
      <c r="D2206" s="119">
        <v>43209</v>
      </c>
      <c r="E2206" s="120" t="s">
        <v>4569</v>
      </c>
      <c r="F2206" s="120" t="s">
        <v>3</v>
      </c>
      <c r="G2206" s="120">
        <v>1615380</v>
      </c>
      <c r="H2206" s="124"/>
      <c r="I2206" s="128" t="s">
        <v>5158</v>
      </c>
      <c r="J2206" s="124"/>
      <c r="K2206" s="124"/>
      <c r="L2206" s="124"/>
      <c r="M2206" s="124"/>
      <c r="N2206" s="207">
        <v>0</v>
      </c>
      <c r="O2206" s="207">
        <v>217.61</v>
      </c>
      <c r="P2206" s="124" t="s">
        <v>1312</v>
      </c>
    </row>
    <row r="2207" spans="1:16" ht="63.75">
      <c r="A2207" s="256" t="s">
        <v>619</v>
      </c>
      <c r="B2207" s="124"/>
      <c r="C2207" s="125" t="s">
        <v>713</v>
      </c>
      <c r="D2207" s="119">
        <v>43209</v>
      </c>
      <c r="E2207" s="120" t="s">
        <v>4570</v>
      </c>
      <c r="F2207" s="120" t="s">
        <v>3</v>
      </c>
      <c r="G2207" s="120">
        <v>1615377</v>
      </c>
      <c r="H2207" s="124"/>
      <c r="I2207" s="128" t="s">
        <v>5159</v>
      </c>
      <c r="J2207" s="124"/>
      <c r="K2207" s="124"/>
      <c r="L2207" s="124"/>
      <c r="M2207" s="124"/>
      <c r="N2207" s="207">
        <v>0</v>
      </c>
      <c r="O2207" s="207">
        <v>402.35</v>
      </c>
      <c r="P2207" s="124" t="s">
        <v>1312</v>
      </c>
    </row>
    <row r="2208" spans="1:16" ht="63.75">
      <c r="A2208" s="256" t="s">
        <v>619</v>
      </c>
      <c r="B2208" s="124"/>
      <c r="C2208" s="125" t="s">
        <v>713</v>
      </c>
      <c r="D2208" s="119">
        <v>43209</v>
      </c>
      <c r="E2208" s="120" t="s">
        <v>4571</v>
      </c>
      <c r="F2208" s="120" t="s">
        <v>3</v>
      </c>
      <c r="G2208" s="120">
        <v>1615383</v>
      </c>
      <c r="H2208" s="124"/>
      <c r="I2208" s="128" t="s">
        <v>5160</v>
      </c>
      <c r="J2208" s="124"/>
      <c r="K2208" s="124"/>
      <c r="L2208" s="124"/>
      <c r="M2208" s="124"/>
      <c r="N2208" s="207">
        <v>0</v>
      </c>
      <c r="O2208" s="207">
        <v>536.61</v>
      </c>
      <c r="P2208" s="124" t="s">
        <v>1312</v>
      </c>
    </row>
    <row r="2209" spans="1:16" ht="63.75">
      <c r="A2209" s="256" t="s">
        <v>619</v>
      </c>
      <c r="B2209" s="124"/>
      <c r="C2209" s="125" t="s">
        <v>713</v>
      </c>
      <c r="D2209" s="119">
        <v>43209</v>
      </c>
      <c r="E2209" s="120" t="s">
        <v>4572</v>
      </c>
      <c r="F2209" s="120" t="s">
        <v>3</v>
      </c>
      <c r="G2209" s="120">
        <v>1615381</v>
      </c>
      <c r="H2209" s="124"/>
      <c r="I2209" s="128" t="s">
        <v>5161</v>
      </c>
      <c r="J2209" s="124"/>
      <c r="K2209" s="124"/>
      <c r="L2209" s="124"/>
      <c r="M2209" s="124"/>
      <c r="N2209" s="207">
        <v>0</v>
      </c>
      <c r="O2209" s="207">
        <v>1089.5</v>
      </c>
      <c r="P2209" s="124" t="s">
        <v>1312</v>
      </c>
    </row>
    <row r="2210" spans="1:16" ht="63.75">
      <c r="A2210" s="256" t="s">
        <v>619</v>
      </c>
      <c r="B2210" s="124"/>
      <c r="C2210" s="125" t="s">
        <v>713</v>
      </c>
      <c r="D2210" s="119">
        <v>43209</v>
      </c>
      <c r="E2210" s="120" t="s">
        <v>4573</v>
      </c>
      <c r="F2210" s="120" t="s">
        <v>3</v>
      </c>
      <c r="G2210" s="120">
        <v>1615379</v>
      </c>
      <c r="H2210" s="124"/>
      <c r="I2210" s="128" t="s">
        <v>5162</v>
      </c>
      <c r="J2210" s="124"/>
      <c r="K2210" s="124"/>
      <c r="L2210" s="124"/>
      <c r="M2210" s="124"/>
      <c r="N2210" s="207">
        <v>0</v>
      </c>
      <c r="O2210" s="207">
        <v>746</v>
      </c>
      <c r="P2210" s="124" t="s">
        <v>1312</v>
      </c>
    </row>
    <row r="2211" spans="1:16" ht="63.75">
      <c r="A2211" s="256" t="s">
        <v>619</v>
      </c>
      <c r="B2211" s="124"/>
      <c r="C2211" s="125" t="s">
        <v>713</v>
      </c>
      <c r="D2211" s="119">
        <v>43209</v>
      </c>
      <c r="E2211" s="120" t="s">
        <v>4574</v>
      </c>
      <c r="F2211" s="120" t="s">
        <v>3</v>
      </c>
      <c r="G2211" s="120">
        <v>1615387</v>
      </c>
      <c r="H2211" s="124"/>
      <c r="I2211" s="128" t="s">
        <v>5163</v>
      </c>
      <c r="J2211" s="124"/>
      <c r="K2211" s="124"/>
      <c r="L2211" s="124"/>
      <c r="M2211" s="124"/>
      <c r="N2211" s="207">
        <v>0</v>
      </c>
      <c r="O2211" s="207">
        <v>99</v>
      </c>
      <c r="P2211" s="124" t="s">
        <v>1312</v>
      </c>
    </row>
    <row r="2212" spans="1:16" ht="51">
      <c r="A2212" s="256" t="s">
        <v>619</v>
      </c>
      <c r="B2212" s="124"/>
      <c r="C2212" s="125" t="s">
        <v>713</v>
      </c>
      <c r="D2212" s="119">
        <v>43209</v>
      </c>
      <c r="E2212" s="120" t="s">
        <v>4609</v>
      </c>
      <c r="F2212" s="120" t="s">
        <v>3</v>
      </c>
      <c r="G2212" s="120">
        <v>1615373</v>
      </c>
      <c r="H2212" s="124"/>
      <c r="I2212" s="128" t="s">
        <v>3659</v>
      </c>
      <c r="J2212" s="124"/>
      <c r="K2212" s="124"/>
      <c r="L2212" s="124"/>
      <c r="M2212" s="124"/>
      <c r="N2212" s="207">
        <v>0</v>
      </c>
      <c r="O2212" s="207">
        <v>700</v>
      </c>
      <c r="P2212" s="124" t="s">
        <v>1312</v>
      </c>
    </row>
    <row r="2213" spans="1:16" ht="63.75">
      <c r="A2213" s="256" t="s">
        <v>619</v>
      </c>
      <c r="B2213" s="124"/>
      <c r="C2213" s="125" t="s">
        <v>713</v>
      </c>
      <c r="D2213" s="119">
        <v>43209</v>
      </c>
      <c r="E2213" s="120" t="s">
        <v>4645</v>
      </c>
      <c r="F2213" s="120" t="s">
        <v>3</v>
      </c>
      <c r="G2213" s="120">
        <v>1615178</v>
      </c>
      <c r="H2213" s="124"/>
      <c r="I2213" s="128" t="s">
        <v>5222</v>
      </c>
      <c r="J2213" s="124"/>
      <c r="K2213" s="124"/>
      <c r="L2213" s="124"/>
      <c r="M2213" s="124"/>
      <c r="N2213" s="207">
        <v>0</v>
      </c>
      <c r="O2213" s="207">
        <v>105</v>
      </c>
      <c r="P2213" s="124" t="s">
        <v>1312</v>
      </c>
    </row>
    <row r="2214" spans="1:16" ht="63.75">
      <c r="A2214" s="256">
        <v>10</v>
      </c>
      <c r="B2214" s="124"/>
      <c r="C2214" s="125" t="s">
        <v>690</v>
      </c>
      <c r="D2214" s="119">
        <v>43209</v>
      </c>
      <c r="E2214" s="120" t="s">
        <v>4652</v>
      </c>
      <c r="F2214" s="120" t="s">
        <v>3</v>
      </c>
      <c r="G2214" s="120">
        <v>1615320</v>
      </c>
      <c r="H2214" s="124"/>
      <c r="I2214" s="128" t="s">
        <v>5227</v>
      </c>
      <c r="J2214" s="124"/>
      <c r="K2214" s="124"/>
      <c r="L2214" s="124"/>
      <c r="M2214" s="124"/>
      <c r="N2214" s="207">
        <v>0</v>
      </c>
      <c r="O2214" s="207">
        <v>45</v>
      </c>
      <c r="P2214" s="124" t="s">
        <v>1312</v>
      </c>
    </row>
    <row r="2215" spans="1:16" ht="38.25">
      <c r="A2215" s="256">
        <v>20</v>
      </c>
      <c r="B2215" s="124"/>
      <c r="C2215" s="125" t="s">
        <v>693</v>
      </c>
      <c r="D2215" s="119">
        <v>43209</v>
      </c>
      <c r="E2215" s="120" t="s">
        <v>4653</v>
      </c>
      <c r="F2215" s="120" t="s">
        <v>3</v>
      </c>
      <c r="G2215" s="120">
        <v>1615343</v>
      </c>
      <c r="H2215" s="124"/>
      <c r="I2215" s="128" t="s">
        <v>5228</v>
      </c>
      <c r="J2215" s="124"/>
      <c r="K2215" s="124"/>
      <c r="L2215" s="124"/>
      <c r="M2215" s="124"/>
      <c r="N2215" s="207">
        <v>0</v>
      </c>
      <c r="O2215" s="207">
        <v>84</v>
      </c>
      <c r="P2215" s="124" t="s">
        <v>1312</v>
      </c>
    </row>
    <row r="2216" spans="1:16" ht="51">
      <c r="A2216" s="256" t="s">
        <v>619</v>
      </c>
      <c r="B2216" s="124"/>
      <c r="C2216" s="125" t="s">
        <v>713</v>
      </c>
      <c r="D2216" s="119">
        <v>43209</v>
      </c>
      <c r="E2216" s="120" t="s">
        <v>4716</v>
      </c>
      <c r="F2216" s="120" t="s">
        <v>3</v>
      </c>
      <c r="G2216" s="120">
        <v>1615365</v>
      </c>
      <c r="H2216" s="124"/>
      <c r="I2216" s="128" t="s">
        <v>5277</v>
      </c>
      <c r="J2216" s="124"/>
      <c r="K2216" s="124"/>
      <c r="L2216" s="124"/>
      <c r="M2216" s="124"/>
      <c r="N2216" s="207">
        <v>0</v>
      </c>
      <c r="O2216" s="207">
        <v>140</v>
      </c>
      <c r="P2216" s="124" t="s">
        <v>1312</v>
      </c>
    </row>
    <row r="2217" spans="1:16" ht="51" hidden="1">
      <c r="A2217" s="256">
        <v>373</v>
      </c>
      <c r="B2217" s="124"/>
      <c r="C2217" s="125" t="s">
        <v>1269</v>
      </c>
      <c r="D2217" s="119">
        <v>43209</v>
      </c>
      <c r="E2217" s="120" t="s">
        <v>4892</v>
      </c>
      <c r="F2217" s="120" t="s">
        <v>1313</v>
      </c>
      <c r="G2217" s="120">
        <v>17368868</v>
      </c>
      <c r="H2217" s="124"/>
      <c r="I2217" s="128" t="s">
        <v>5439</v>
      </c>
      <c r="J2217" s="124"/>
      <c r="K2217" s="124"/>
      <c r="L2217" s="124"/>
      <c r="M2217" s="124"/>
      <c r="N2217" s="207">
        <v>0</v>
      </c>
      <c r="O2217" s="207">
        <v>1148805.58</v>
      </c>
      <c r="P2217" s="124" t="s">
        <v>1312</v>
      </c>
    </row>
    <row r="2218" spans="1:16" ht="51" hidden="1">
      <c r="A2218" s="256">
        <v>373</v>
      </c>
      <c r="B2218" s="124"/>
      <c r="C2218" s="125" t="s">
        <v>1269</v>
      </c>
      <c r="D2218" s="119">
        <v>43209</v>
      </c>
      <c r="E2218" s="120" t="s">
        <v>4893</v>
      </c>
      <c r="F2218" s="120" t="s">
        <v>1313</v>
      </c>
      <c r="G2218" s="120">
        <v>17382594</v>
      </c>
      <c r="H2218" s="124"/>
      <c r="I2218" s="128" t="s">
        <v>5440</v>
      </c>
      <c r="J2218" s="124"/>
      <c r="K2218" s="124"/>
      <c r="L2218" s="124"/>
      <c r="M2218" s="124"/>
      <c r="N2218" s="207">
        <v>0</v>
      </c>
      <c r="O2218" s="207">
        <v>3829351.94</v>
      </c>
      <c r="P2218" s="124" t="s">
        <v>1312</v>
      </c>
    </row>
    <row r="2219" spans="1:16" ht="76.5" hidden="1">
      <c r="A2219" s="256">
        <v>513</v>
      </c>
      <c r="B2219" s="124"/>
      <c r="C2219" s="125" t="s">
        <v>201</v>
      </c>
      <c r="D2219" s="119">
        <v>43209</v>
      </c>
      <c r="E2219" s="120" t="s">
        <v>4894</v>
      </c>
      <c r="F2219" s="120" t="s">
        <v>1313</v>
      </c>
      <c r="G2219" s="120">
        <v>17382617</v>
      </c>
      <c r="H2219" s="124"/>
      <c r="I2219" s="128" t="s">
        <v>5441</v>
      </c>
      <c r="J2219" s="124"/>
      <c r="K2219" s="124"/>
      <c r="L2219" s="124"/>
      <c r="M2219" s="124"/>
      <c r="N2219" s="207">
        <v>42256.6</v>
      </c>
      <c r="O2219" s="207">
        <v>0</v>
      </c>
      <c r="P2219" s="124" t="s">
        <v>1312</v>
      </c>
    </row>
    <row r="2220" spans="1:16" ht="76.5" hidden="1">
      <c r="A2220" s="256">
        <v>513</v>
      </c>
      <c r="B2220" s="124"/>
      <c r="C2220" s="125" t="s">
        <v>201</v>
      </c>
      <c r="D2220" s="119">
        <v>43209</v>
      </c>
      <c r="E2220" s="120" t="s">
        <v>4895</v>
      </c>
      <c r="F2220" s="120" t="s">
        <v>1313</v>
      </c>
      <c r="G2220" s="120">
        <v>17382703</v>
      </c>
      <c r="H2220" s="124"/>
      <c r="I2220" s="128" t="s">
        <v>5442</v>
      </c>
      <c r="J2220" s="124"/>
      <c r="K2220" s="124"/>
      <c r="L2220" s="124"/>
      <c r="M2220" s="124"/>
      <c r="N2220" s="207">
        <v>367327.8</v>
      </c>
      <c r="O2220" s="207">
        <v>0</v>
      </c>
      <c r="P2220" s="124" t="s">
        <v>1312</v>
      </c>
    </row>
    <row r="2221" spans="1:16" ht="76.5" hidden="1">
      <c r="A2221" s="256">
        <v>513</v>
      </c>
      <c r="B2221" s="124"/>
      <c r="C2221" s="125" t="s">
        <v>201</v>
      </c>
      <c r="D2221" s="119">
        <v>43209</v>
      </c>
      <c r="E2221" s="120" t="s">
        <v>4896</v>
      </c>
      <c r="F2221" s="120" t="s">
        <v>1313</v>
      </c>
      <c r="G2221" s="120">
        <v>17382709</v>
      </c>
      <c r="H2221" s="124"/>
      <c r="I2221" s="128" t="s">
        <v>5443</v>
      </c>
      <c r="J2221" s="124"/>
      <c r="K2221" s="124"/>
      <c r="L2221" s="124"/>
      <c r="M2221" s="124"/>
      <c r="N2221" s="207">
        <v>10884.42</v>
      </c>
      <c r="O2221" s="207">
        <v>0</v>
      </c>
      <c r="P2221" s="124" t="s">
        <v>1312</v>
      </c>
    </row>
    <row r="2222" spans="1:16" ht="76.5" hidden="1">
      <c r="A2222" s="256" t="s">
        <v>619</v>
      </c>
      <c r="B2222" s="124"/>
      <c r="C2222" s="125" t="s">
        <v>713</v>
      </c>
      <c r="D2222" s="119">
        <v>43209</v>
      </c>
      <c r="E2222" s="120" t="s">
        <v>4897</v>
      </c>
      <c r="F2222" s="120" t="s">
        <v>15</v>
      </c>
      <c r="G2222" s="120">
        <v>716044</v>
      </c>
      <c r="H2222" s="124"/>
      <c r="I2222" s="128" t="s">
        <v>5444</v>
      </c>
      <c r="J2222" s="124"/>
      <c r="K2222" s="124"/>
      <c r="L2222" s="124"/>
      <c r="M2222" s="124"/>
      <c r="N2222" s="207">
        <v>50</v>
      </c>
      <c r="O2222" s="207">
        <v>0</v>
      </c>
      <c r="P2222" s="124" t="s">
        <v>1312</v>
      </c>
    </row>
    <row r="2223" spans="1:16" ht="76.5" hidden="1">
      <c r="A2223" s="256">
        <v>10</v>
      </c>
      <c r="B2223" s="124"/>
      <c r="C2223" s="125" t="s">
        <v>690</v>
      </c>
      <c r="D2223" s="119">
        <v>43209</v>
      </c>
      <c r="E2223" s="120" t="s">
        <v>4898</v>
      </c>
      <c r="F2223" s="120" t="s">
        <v>15</v>
      </c>
      <c r="G2223" s="120">
        <v>4807</v>
      </c>
      <c r="H2223" s="124"/>
      <c r="I2223" s="128" t="s">
        <v>5445</v>
      </c>
      <c r="J2223" s="124"/>
      <c r="K2223" s="124"/>
      <c r="L2223" s="124"/>
      <c r="M2223" s="124"/>
      <c r="N2223" s="207">
        <v>2426.7800000000002</v>
      </c>
      <c r="O2223" s="207">
        <v>0</v>
      </c>
      <c r="P2223" s="124" t="s">
        <v>1312</v>
      </c>
    </row>
    <row r="2224" spans="1:16" ht="76.5" hidden="1">
      <c r="A2224" s="256">
        <v>10</v>
      </c>
      <c r="B2224" s="124"/>
      <c r="C2224" s="125" t="s">
        <v>690</v>
      </c>
      <c r="D2224" s="119">
        <v>43209</v>
      </c>
      <c r="E2224" s="120" t="s">
        <v>4899</v>
      </c>
      <c r="F2224" s="120" t="s">
        <v>15</v>
      </c>
      <c r="G2224" s="120">
        <v>4806</v>
      </c>
      <c r="H2224" s="124"/>
      <c r="I2224" s="128" t="s">
        <v>5446</v>
      </c>
      <c r="J2224" s="124"/>
      <c r="K2224" s="124"/>
      <c r="L2224" s="124"/>
      <c r="M2224" s="124"/>
      <c r="N2224" s="207">
        <v>711.72</v>
      </c>
      <c r="O2224" s="207">
        <v>0</v>
      </c>
      <c r="P2224" s="124" t="s">
        <v>1312</v>
      </c>
    </row>
    <row r="2225" spans="1:16" ht="76.5" hidden="1">
      <c r="A2225" s="256">
        <v>10</v>
      </c>
      <c r="B2225" s="124"/>
      <c r="C2225" s="125" t="s">
        <v>690</v>
      </c>
      <c r="D2225" s="119">
        <v>43209</v>
      </c>
      <c r="E2225" s="120" t="s">
        <v>4900</v>
      </c>
      <c r="F2225" s="120" t="s">
        <v>15</v>
      </c>
      <c r="G2225" s="120">
        <v>4805</v>
      </c>
      <c r="H2225" s="124"/>
      <c r="I2225" s="128" t="s">
        <v>5447</v>
      </c>
      <c r="J2225" s="124"/>
      <c r="K2225" s="124"/>
      <c r="L2225" s="124"/>
      <c r="M2225" s="124"/>
      <c r="N2225" s="207">
        <v>1299</v>
      </c>
      <c r="O2225" s="207">
        <v>0</v>
      </c>
      <c r="P2225" s="124" t="s">
        <v>1312</v>
      </c>
    </row>
    <row r="2226" spans="1:16" ht="51" hidden="1">
      <c r="A2226" s="256" t="s">
        <v>619</v>
      </c>
      <c r="B2226" s="124"/>
      <c r="C2226" s="125" t="s">
        <v>713</v>
      </c>
      <c r="D2226" s="119">
        <v>43209</v>
      </c>
      <c r="E2226" s="120" t="s">
        <v>4901</v>
      </c>
      <c r="F2226" s="120" t="s">
        <v>15</v>
      </c>
      <c r="G2226" s="120">
        <v>716469</v>
      </c>
      <c r="H2226" s="124"/>
      <c r="I2226" s="128" t="s">
        <v>5448</v>
      </c>
      <c r="J2226" s="124"/>
      <c r="K2226" s="124"/>
      <c r="L2226" s="124"/>
      <c r="M2226" s="124"/>
      <c r="N2226" s="207">
        <v>50</v>
      </c>
      <c r="O2226" s="207">
        <v>0</v>
      </c>
      <c r="P2226" s="124" t="s">
        <v>1312</v>
      </c>
    </row>
    <row r="2227" spans="1:16" ht="51" hidden="1">
      <c r="A2227" s="256">
        <v>513</v>
      </c>
      <c r="B2227" s="124"/>
      <c r="C2227" s="125" t="s">
        <v>201</v>
      </c>
      <c r="D2227" s="119">
        <v>43209</v>
      </c>
      <c r="E2227" s="120" t="s">
        <v>4902</v>
      </c>
      <c r="F2227" s="120" t="s">
        <v>15</v>
      </c>
      <c r="G2227" s="120">
        <v>716617</v>
      </c>
      <c r="H2227" s="124"/>
      <c r="I2227" s="128" t="s">
        <v>2246</v>
      </c>
      <c r="J2227" s="124"/>
      <c r="K2227" s="124"/>
      <c r="L2227" s="124"/>
      <c r="M2227" s="124"/>
      <c r="N2227" s="207">
        <v>50</v>
      </c>
      <c r="O2227" s="207">
        <v>0</v>
      </c>
      <c r="P2227" s="124" t="s">
        <v>1312</v>
      </c>
    </row>
    <row r="2228" spans="1:16" ht="51" hidden="1">
      <c r="A2228" s="256">
        <v>513</v>
      </c>
      <c r="B2228" s="124"/>
      <c r="C2228" s="125" t="s">
        <v>201</v>
      </c>
      <c r="D2228" s="119">
        <v>43209</v>
      </c>
      <c r="E2228" s="120" t="s">
        <v>4903</v>
      </c>
      <c r="F2228" s="120" t="s">
        <v>15</v>
      </c>
      <c r="G2228" s="120">
        <v>716620</v>
      </c>
      <c r="H2228" s="124"/>
      <c r="I2228" s="128" t="s">
        <v>4313</v>
      </c>
      <c r="J2228" s="124"/>
      <c r="K2228" s="124"/>
      <c r="L2228" s="124"/>
      <c r="M2228" s="124"/>
      <c r="N2228" s="207">
        <v>50</v>
      </c>
      <c r="O2228" s="207">
        <v>0</v>
      </c>
      <c r="P2228" s="124" t="s">
        <v>1312</v>
      </c>
    </row>
    <row r="2229" spans="1:16" ht="63.75">
      <c r="A2229" s="256">
        <v>86</v>
      </c>
      <c r="B2229" s="124"/>
      <c r="C2229" s="125" t="s">
        <v>710</v>
      </c>
      <c r="D2229" s="119">
        <v>43210</v>
      </c>
      <c r="E2229" s="120" t="s">
        <v>4473</v>
      </c>
      <c r="F2229" s="120" t="s">
        <v>3</v>
      </c>
      <c r="G2229" s="120">
        <v>1615708</v>
      </c>
      <c r="H2229" s="124"/>
      <c r="I2229" s="128" t="s">
        <v>5069</v>
      </c>
      <c r="J2229" s="124"/>
      <c r="K2229" s="124"/>
      <c r="L2229" s="124"/>
      <c r="M2229" s="124"/>
      <c r="N2229" s="207">
        <v>0</v>
      </c>
      <c r="O2229" s="207">
        <v>1872</v>
      </c>
      <c r="P2229" s="124" t="s">
        <v>1312</v>
      </c>
    </row>
    <row r="2230" spans="1:16" ht="51">
      <c r="A2230" s="256" t="s">
        <v>619</v>
      </c>
      <c r="B2230" s="124"/>
      <c r="C2230" s="125" t="s">
        <v>713</v>
      </c>
      <c r="D2230" s="119">
        <v>43210</v>
      </c>
      <c r="E2230" s="120" t="s">
        <v>4508</v>
      </c>
      <c r="F2230" s="120" t="s">
        <v>3</v>
      </c>
      <c r="G2230" s="120">
        <v>1615645</v>
      </c>
      <c r="H2230" s="124"/>
      <c r="I2230" s="128" t="s">
        <v>5103</v>
      </c>
      <c r="J2230" s="124"/>
      <c r="K2230" s="124"/>
      <c r="L2230" s="124"/>
      <c r="M2230" s="124"/>
      <c r="N2230" s="207">
        <v>0</v>
      </c>
      <c r="O2230" s="207">
        <v>5000</v>
      </c>
      <c r="P2230" s="124" t="s">
        <v>1312</v>
      </c>
    </row>
    <row r="2231" spans="1:16" ht="63.75">
      <c r="A2231" s="256" t="s">
        <v>619</v>
      </c>
      <c r="B2231" s="124"/>
      <c r="C2231" s="125" t="s">
        <v>713</v>
      </c>
      <c r="D2231" s="119">
        <v>43210</v>
      </c>
      <c r="E2231" s="120" t="s">
        <v>4511</v>
      </c>
      <c r="F2231" s="120" t="s">
        <v>3</v>
      </c>
      <c r="G2231" s="120">
        <v>1615878</v>
      </c>
      <c r="H2231" s="124"/>
      <c r="I2231" s="128" t="s">
        <v>5106</v>
      </c>
      <c r="J2231" s="124"/>
      <c r="K2231" s="124"/>
      <c r="L2231" s="124"/>
      <c r="M2231" s="124"/>
      <c r="N2231" s="207">
        <v>0</v>
      </c>
      <c r="O2231" s="207">
        <v>6798.06</v>
      </c>
      <c r="P2231" s="124" t="s">
        <v>1312</v>
      </c>
    </row>
    <row r="2232" spans="1:16" ht="51">
      <c r="A2232" s="256" t="s">
        <v>619</v>
      </c>
      <c r="B2232" s="124"/>
      <c r="C2232" s="125" t="s">
        <v>713</v>
      </c>
      <c r="D2232" s="119">
        <v>43210</v>
      </c>
      <c r="E2232" s="120" t="s">
        <v>4524</v>
      </c>
      <c r="F2232" s="120" t="s">
        <v>3</v>
      </c>
      <c r="G2232" s="120">
        <v>1615691</v>
      </c>
      <c r="H2232" s="124"/>
      <c r="I2232" s="128" t="s">
        <v>5117</v>
      </c>
      <c r="J2232" s="124"/>
      <c r="K2232" s="124"/>
      <c r="L2232" s="124"/>
      <c r="M2232" s="124"/>
      <c r="N2232" s="207">
        <v>0</v>
      </c>
      <c r="O2232" s="207">
        <v>220.26</v>
      </c>
      <c r="P2232" s="124" t="s">
        <v>1312</v>
      </c>
    </row>
    <row r="2233" spans="1:16" ht="51">
      <c r="A2233" s="256" t="s">
        <v>619</v>
      </c>
      <c r="B2233" s="124"/>
      <c r="C2233" s="125" t="s">
        <v>713</v>
      </c>
      <c r="D2233" s="119">
        <v>43210</v>
      </c>
      <c r="E2233" s="120" t="s">
        <v>4531</v>
      </c>
      <c r="F2233" s="120" t="s">
        <v>3</v>
      </c>
      <c r="G2233" s="120">
        <v>1615889</v>
      </c>
      <c r="H2233" s="124"/>
      <c r="I2233" s="128" t="s">
        <v>5124</v>
      </c>
      <c r="J2233" s="124"/>
      <c r="K2233" s="124"/>
      <c r="L2233" s="124"/>
      <c r="M2233" s="124"/>
      <c r="N2233" s="207">
        <v>0</v>
      </c>
      <c r="O2233" s="207">
        <v>1480.63</v>
      </c>
      <c r="P2233" s="124" t="s">
        <v>1312</v>
      </c>
    </row>
    <row r="2234" spans="1:16" ht="51">
      <c r="A2234" s="256" t="s">
        <v>619</v>
      </c>
      <c r="B2234" s="124"/>
      <c r="C2234" s="125" t="s">
        <v>713</v>
      </c>
      <c r="D2234" s="119">
        <v>43210</v>
      </c>
      <c r="E2234" s="120" t="s">
        <v>4621</v>
      </c>
      <c r="F2234" s="120" t="s">
        <v>3</v>
      </c>
      <c r="G2234" s="120">
        <v>1615577</v>
      </c>
      <c r="H2234" s="124"/>
      <c r="I2234" s="128" t="s">
        <v>5201</v>
      </c>
      <c r="J2234" s="124"/>
      <c r="K2234" s="124"/>
      <c r="L2234" s="124"/>
      <c r="M2234" s="124"/>
      <c r="N2234" s="207">
        <v>0</v>
      </c>
      <c r="O2234" s="207">
        <v>2325.8200000000002</v>
      </c>
      <c r="P2234" s="124" t="s">
        <v>1312</v>
      </c>
    </row>
    <row r="2235" spans="1:16" ht="63.75">
      <c r="A2235" s="256">
        <v>35</v>
      </c>
      <c r="B2235" s="124"/>
      <c r="C2235" s="125" t="s">
        <v>696</v>
      </c>
      <c r="D2235" s="119">
        <v>43210</v>
      </c>
      <c r="E2235" s="120" t="s">
        <v>4656</v>
      </c>
      <c r="F2235" s="120" t="s">
        <v>3</v>
      </c>
      <c r="G2235" s="120">
        <v>1615642</v>
      </c>
      <c r="H2235" s="124"/>
      <c r="I2235" s="128" t="s">
        <v>5231</v>
      </c>
      <c r="J2235" s="124"/>
      <c r="K2235" s="124"/>
      <c r="L2235" s="124"/>
      <c r="M2235" s="124"/>
      <c r="N2235" s="207">
        <v>0</v>
      </c>
      <c r="O2235" s="207">
        <v>300</v>
      </c>
      <c r="P2235" s="124" t="s">
        <v>1312</v>
      </c>
    </row>
    <row r="2236" spans="1:16" ht="63.75">
      <c r="A2236" s="256">
        <v>35</v>
      </c>
      <c r="B2236" s="124"/>
      <c r="C2236" s="125" t="s">
        <v>696</v>
      </c>
      <c r="D2236" s="119">
        <v>43210</v>
      </c>
      <c r="E2236" s="120" t="s">
        <v>4657</v>
      </c>
      <c r="F2236" s="120" t="s">
        <v>3</v>
      </c>
      <c r="G2236" s="120">
        <v>1615644</v>
      </c>
      <c r="H2236" s="124"/>
      <c r="I2236" s="128" t="s">
        <v>5232</v>
      </c>
      <c r="J2236" s="124"/>
      <c r="K2236" s="124"/>
      <c r="L2236" s="124"/>
      <c r="M2236" s="124"/>
      <c r="N2236" s="207">
        <v>0</v>
      </c>
      <c r="O2236" s="207">
        <v>300</v>
      </c>
      <c r="P2236" s="124" t="s">
        <v>1312</v>
      </c>
    </row>
    <row r="2237" spans="1:16" ht="63.75">
      <c r="A2237" s="256">
        <v>35</v>
      </c>
      <c r="B2237" s="124"/>
      <c r="C2237" s="125" t="s">
        <v>696</v>
      </c>
      <c r="D2237" s="119">
        <v>43210</v>
      </c>
      <c r="E2237" s="120" t="s">
        <v>4658</v>
      </c>
      <c r="F2237" s="120" t="s">
        <v>3</v>
      </c>
      <c r="G2237" s="120">
        <v>1615646</v>
      </c>
      <c r="H2237" s="124"/>
      <c r="I2237" s="128" t="s">
        <v>5233</v>
      </c>
      <c r="J2237" s="124"/>
      <c r="K2237" s="124"/>
      <c r="L2237" s="124"/>
      <c r="M2237" s="124"/>
      <c r="N2237" s="207">
        <v>0</v>
      </c>
      <c r="O2237" s="207">
        <v>5400</v>
      </c>
      <c r="P2237" s="124" t="s">
        <v>1312</v>
      </c>
    </row>
    <row r="2238" spans="1:16" ht="63.75">
      <c r="A2238" s="256">
        <v>35</v>
      </c>
      <c r="B2238" s="124"/>
      <c r="C2238" s="125" t="s">
        <v>696</v>
      </c>
      <c r="D2238" s="119">
        <v>43210</v>
      </c>
      <c r="E2238" s="120" t="s">
        <v>4659</v>
      </c>
      <c r="F2238" s="120" t="s">
        <v>3</v>
      </c>
      <c r="G2238" s="120">
        <v>1615648</v>
      </c>
      <c r="H2238" s="124"/>
      <c r="I2238" s="128" t="s">
        <v>5234</v>
      </c>
      <c r="J2238" s="124"/>
      <c r="K2238" s="124"/>
      <c r="L2238" s="124"/>
      <c r="M2238" s="124"/>
      <c r="N2238" s="207">
        <v>0</v>
      </c>
      <c r="O2238" s="207">
        <v>26550</v>
      </c>
      <c r="P2238" s="124" t="s">
        <v>1312</v>
      </c>
    </row>
    <row r="2239" spans="1:16" ht="63.75">
      <c r="A2239" s="256">
        <v>35</v>
      </c>
      <c r="B2239" s="124"/>
      <c r="C2239" s="125" t="s">
        <v>696</v>
      </c>
      <c r="D2239" s="119">
        <v>43210</v>
      </c>
      <c r="E2239" s="120" t="s">
        <v>4660</v>
      </c>
      <c r="F2239" s="120" t="s">
        <v>3</v>
      </c>
      <c r="G2239" s="120">
        <v>1615652</v>
      </c>
      <c r="H2239" s="124"/>
      <c r="I2239" s="128" t="s">
        <v>5235</v>
      </c>
      <c r="J2239" s="124"/>
      <c r="K2239" s="124"/>
      <c r="L2239" s="124"/>
      <c r="M2239" s="124"/>
      <c r="N2239" s="207">
        <v>0</v>
      </c>
      <c r="O2239" s="207">
        <v>11755</v>
      </c>
      <c r="P2239" s="124" t="s">
        <v>1312</v>
      </c>
    </row>
    <row r="2240" spans="1:16" ht="63.75">
      <c r="A2240" s="256">
        <v>222</v>
      </c>
      <c r="B2240" s="124"/>
      <c r="C2240" s="125" t="s">
        <v>764</v>
      </c>
      <c r="D2240" s="119">
        <v>43210</v>
      </c>
      <c r="E2240" s="120" t="s">
        <v>4661</v>
      </c>
      <c r="F2240" s="120" t="s">
        <v>3</v>
      </c>
      <c r="G2240" s="120">
        <v>1615690</v>
      </c>
      <c r="H2240" s="124"/>
      <c r="I2240" s="128" t="s">
        <v>5236</v>
      </c>
      <c r="J2240" s="124"/>
      <c r="K2240" s="124"/>
      <c r="L2240" s="124"/>
      <c r="M2240" s="124"/>
      <c r="N2240" s="207">
        <v>0</v>
      </c>
      <c r="O2240" s="207">
        <v>5259.11</v>
      </c>
      <c r="P2240" s="124" t="s">
        <v>1312</v>
      </c>
    </row>
    <row r="2241" spans="1:16" ht="63.75">
      <c r="A2241" s="256">
        <v>222</v>
      </c>
      <c r="B2241" s="124"/>
      <c r="C2241" s="125" t="s">
        <v>764</v>
      </c>
      <c r="D2241" s="119">
        <v>43210</v>
      </c>
      <c r="E2241" s="120" t="s">
        <v>4662</v>
      </c>
      <c r="F2241" s="120" t="s">
        <v>3</v>
      </c>
      <c r="G2241" s="120">
        <v>1615692</v>
      </c>
      <c r="H2241" s="124"/>
      <c r="I2241" s="128" t="s">
        <v>5237</v>
      </c>
      <c r="J2241" s="124"/>
      <c r="K2241" s="124"/>
      <c r="L2241" s="124"/>
      <c r="M2241" s="124"/>
      <c r="N2241" s="207">
        <v>0</v>
      </c>
      <c r="O2241" s="207">
        <v>8229.52</v>
      </c>
      <c r="P2241" s="124" t="s">
        <v>1312</v>
      </c>
    </row>
    <row r="2242" spans="1:16" ht="63.75">
      <c r="A2242" s="256">
        <v>86</v>
      </c>
      <c r="B2242" s="124"/>
      <c r="C2242" s="125" t="s">
        <v>710</v>
      </c>
      <c r="D2242" s="119">
        <v>43210</v>
      </c>
      <c r="E2242" s="120" t="s">
        <v>4663</v>
      </c>
      <c r="F2242" s="120" t="s">
        <v>3</v>
      </c>
      <c r="G2242" s="120">
        <v>1615707</v>
      </c>
      <c r="H2242" s="124"/>
      <c r="I2242" s="128" t="s">
        <v>5238</v>
      </c>
      <c r="J2242" s="124"/>
      <c r="K2242" s="124"/>
      <c r="L2242" s="124"/>
      <c r="M2242" s="124"/>
      <c r="N2242" s="207">
        <v>0</v>
      </c>
      <c r="O2242" s="207">
        <v>3855</v>
      </c>
      <c r="P2242" s="124" t="s">
        <v>1312</v>
      </c>
    </row>
    <row r="2243" spans="1:16" ht="51">
      <c r="A2243" s="256">
        <v>373</v>
      </c>
      <c r="B2243" s="124"/>
      <c r="C2243" s="125" t="s">
        <v>1269</v>
      </c>
      <c r="D2243" s="119">
        <v>43210</v>
      </c>
      <c r="E2243" s="120" t="s">
        <v>4665</v>
      </c>
      <c r="F2243" s="120" t="s">
        <v>3</v>
      </c>
      <c r="G2243" s="120">
        <v>1615668</v>
      </c>
      <c r="H2243" s="124"/>
      <c r="I2243" s="128" t="s">
        <v>5240</v>
      </c>
      <c r="J2243" s="124"/>
      <c r="K2243" s="124"/>
      <c r="L2243" s="124"/>
      <c r="M2243" s="124"/>
      <c r="N2243" s="207">
        <v>0</v>
      </c>
      <c r="O2243" s="207">
        <v>222</v>
      </c>
      <c r="P2243" s="124" t="s">
        <v>1312</v>
      </c>
    </row>
    <row r="2244" spans="1:16" ht="51">
      <c r="A2244" s="256">
        <v>130</v>
      </c>
      <c r="B2244" s="124"/>
      <c r="C2244" s="125" t="s">
        <v>727</v>
      </c>
      <c r="D2244" s="119">
        <v>43210</v>
      </c>
      <c r="E2244" s="120" t="s">
        <v>4666</v>
      </c>
      <c r="F2244" s="120" t="s">
        <v>3</v>
      </c>
      <c r="G2244" s="120">
        <v>1615701</v>
      </c>
      <c r="H2244" s="124"/>
      <c r="I2244" s="128" t="s">
        <v>5241</v>
      </c>
      <c r="J2244" s="124"/>
      <c r="K2244" s="124"/>
      <c r="L2244" s="124"/>
      <c r="M2244" s="124"/>
      <c r="N2244" s="207">
        <v>0</v>
      </c>
      <c r="O2244" s="207">
        <v>222</v>
      </c>
      <c r="P2244" s="124" t="s">
        <v>1312</v>
      </c>
    </row>
    <row r="2245" spans="1:16" ht="51">
      <c r="A2245" s="256" t="s">
        <v>619</v>
      </c>
      <c r="B2245" s="124"/>
      <c r="C2245" s="125" t="s">
        <v>713</v>
      </c>
      <c r="D2245" s="119">
        <v>43210</v>
      </c>
      <c r="E2245" s="120" t="s">
        <v>4677</v>
      </c>
      <c r="F2245" s="120" t="s">
        <v>3</v>
      </c>
      <c r="G2245" s="120">
        <v>1615643</v>
      </c>
      <c r="H2245" s="124"/>
      <c r="I2245" s="128" t="s">
        <v>5251</v>
      </c>
      <c r="J2245" s="124"/>
      <c r="K2245" s="124"/>
      <c r="L2245" s="124"/>
      <c r="M2245" s="124"/>
      <c r="N2245" s="207">
        <v>0</v>
      </c>
      <c r="O2245" s="207">
        <v>2000</v>
      </c>
      <c r="P2245" s="124" t="s">
        <v>1312</v>
      </c>
    </row>
    <row r="2246" spans="1:16" ht="63.75" hidden="1">
      <c r="A2246" s="256" t="s">
        <v>619</v>
      </c>
      <c r="B2246" s="124"/>
      <c r="C2246" s="125" t="s">
        <v>713</v>
      </c>
      <c r="D2246" s="119">
        <v>43210</v>
      </c>
      <c r="E2246" s="120" t="s">
        <v>4904</v>
      </c>
      <c r="F2246" s="120" t="s">
        <v>6</v>
      </c>
      <c r="G2246" s="120">
        <v>965689</v>
      </c>
      <c r="H2246" s="124"/>
      <c r="I2246" s="128" t="s">
        <v>5449</v>
      </c>
      <c r="J2246" s="124"/>
      <c r="K2246" s="124"/>
      <c r="L2246" s="124"/>
      <c r="M2246" s="124"/>
      <c r="N2246" s="207">
        <v>0</v>
      </c>
      <c r="O2246" s="207">
        <v>267967.84999999998</v>
      </c>
      <c r="P2246" s="124" t="s">
        <v>1312</v>
      </c>
    </row>
    <row r="2247" spans="1:16" ht="51" hidden="1">
      <c r="A2247" s="256" t="s">
        <v>619</v>
      </c>
      <c r="B2247" s="124"/>
      <c r="C2247" s="125" t="s">
        <v>713</v>
      </c>
      <c r="D2247" s="119">
        <v>43210</v>
      </c>
      <c r="E2247" s="120" t="s">
        <v>4905</v>
      </c>
      <c r="F2247" s="120" t="s">
        <v>6</v>
      </c>
      <c r="G2247" s="120">
        <v>965691</v>
      </c>
      <c r="H2247" s="124"/>
      <c r="I2247" s="128" t="s">
        <v>5450</v>
      </c>
      <c r="J2247" s="124"/>
      <c r="K2247" s="124"/>
      <c r="L2247" s="124"/>
      <c r="M2247" s="124"/>
      <c r="N2247" s="207">
        <v>0</v>
      </c>
      <c r="O2247" s="207">
        <v>8.51</v>
      </c>
      <c r="P2247" s="124" t="s">
        <v>1312</v>
      </c>
    </row>
    <row r="2248" spans="1:16" ht="51" hidden="1">
      <c r="A2248" s="256">
        <v>513</v>
      </c>
      <c r="B2248" s="124"/>
      <c r="C2248" s="125" t="s">
        <v>201</v>
      </c>
      <c r="D2248" s="119">
        <v>43210</v>
      </c>
      <c r="E2248" s="120" t="s">
        <v>4906</v>
      </c>
      <c r="F2248" s="120" t="s">
        <v>15</v>
      </c>
      <c r="G2248" s="120">
        <v>717197</v>
      </c>
      <c r="H2248" s="124"/>
      <c r="I2248" s="128" t="s">
        <v>4316</v>
      </c>
      <c r="J2248" s="124"/>
      <c r="K2248" s="124"/>
      <c r="L2248" s="124"/>
      <c r="M2248" s="124"/>
      <c r="N2248" s="207">
        <v>50</v>
      </c>
      <c r="O2248" s="207">
        <v>0</v>
      </c>
      <c r="P2248" s="124" t="s">
        <v>1312</v>
      </c>
    </row>
    <row r="2249" spans="1:16" ht="63.75" hidden="1">
      <c r="A2249" s="256" t="s">
        <v>619</v>
      </c>
      <c r="B2249" s="124"/>
      <c r="C2249" s="125" t="s">
        <v>713</v>
      </c>
      <c r="D2249" s="119">
        <v>43210</v>
      </c>
      <c r="E2249" s="120" t="s">
        <v>4907</v>
      </c>
      <c r="F2249" s="120" t="s">
        <v>15</v>
      </c>
      <c r="G2249" s="120">
        <v>717205</v>
      </c>
      <c r="H2249" s="124"/>
      <c r="I2249" s="128" t="s">
        <v>5451</v>
      </c>
      <c r="J2249" s="124"/>
      <c r="K2249" s="124"/>
      <c r="L2249" s="124"/>
      <c r="M2249" s="124"/>
      <c r="N2249" s="207">
        <v>50</v>
      </c>
      <c r="O2249" s="207">
        <v>0</v>
      </c>
      <c r="P2249" s="124" t="s">
        <v>1312</v>
      </c>
    </row>
    <row r="2250" spans="1:16" ht="89.25" hidden="1">
      <c r="A2250" s="256" t="s">
        <v>619</v>
      </c>
      <c r="B2250" s="124"/>
      <c r="C2250" s="125" t="s">
        <v>713</v>
      </c>
      <c r="D2250" s="119">
        <v>43210</v>
      </c>
      <c r="E2250" s="120" t="s">
        <v>4908</v>
      </c>
      <c r="F2250" s="120" t="s">
        <v>15</v>
      </c>
      <c r="G2250" s="120">
        <v>4813</v>
      </c>
      <c r="H2250" s="124"/>
      <c r="I2250" s="128" t="s">
        <v>5452</v>
      </c>
      <c r="J2250" s="124"/>
      <c r="K2250" s="124"/>
      <c r="L2250" s="124"/>
      <c r="M2250" s="124"/>
      <c r="N2250" s="207">
        <v>279.60000000000002</v>
      </c>
      <c r="O2250" s="207">
        <v>0</v>
      </c>
      <c r="P2250" s="124" t="s">
        <v>1312</v>
      </c>
    </row>
    <row r="2251" spans="1:16" ht="63.75" hidden="1">
      <c r="A2251" s="256">
        <v>513</v>
      </c>
      <c r="B2251" s="124"/>
      <c r="C2251" s="125" t="s">
        <v>201</v>
      </c>
      <c r="D2251" s="119">
        <v>43210</v>
      </c>
      <c r="E2251" s="120" t="s">
        <v>4909</v>
      </c>
      <c r="F2251" s="120" t="s">
        <v>15</v>
      </c>
      <c r="G2251" s="120">
        <v>717766</v>
      </c>
      <c r="H2251" s="124"/>
      <c r="I2251" s="128" t="s">
        <v>5453</v>
      </c>
      <c r="J2251" s="124"/>
      <c r="K2251" s="124"/>
      <c r="L2251" s="124"/>
      <c r="M2251" s="124"/>
      <c r="N2251" s="207">
        <v>50</v>
      </c>
      <c r="O2251" s="207">
        <v>0</v>
      </c>
      <c r="P2251" s="124" t="s">
        <v>1312</v>
      </c>
    </row>
    <row r="2252" spans="1:16" ht="51" hidden="1">
      <c r="A2252" s="256">
        <v>513</v>
      </c>
      <c r="B2252" s="124"/>
      <c r="C2252" s="125" t="s">
        <v>201</v>
      </c>
      <c r="D2252" s="119">
        <v>43210</v>
      </c>
      <c r="E2252" s="120" t="s">
        <v>4910</v>
      </c>
      <c r="F2252" s="120" t="s">
        <v>15</v>
      </c>
      <c r="G2252" s="120">
        <v>717778</v>
      </c>
      <c r="H2252" s="124"/>
      <c r="I2252" s="128" t="s">
        <v>5454</v>
      </c>
      <c r="J2252" s="124"/>
      <c r="K2252" s="124"/>
      <c r="L2252" s="124"/>
      <c r="M2252" s="124"/>
      <c r="N2252" s="207">
        <v>50</v>
      </c>
      <c r="O2252" s="207">
        <v>0</v>
      </c>
      <c r="P2252" s="124" t="s">
        <v>1312</v>
      </c>
    </row>
    <row r="2253" spans="1:16" ht="63.75" hidden="1">
      <c r="A2253" s="256" t="s">
        <v>619</v>
      </c>
      <c r="B2253" s="124"/>
      <c r="C2253" s="125" t="s">
        <v>713</v>
      </c>
      <c r="D2253" s="119">
        <v>43210</v>
      </c>
      <c r="E2253" s="120" t="s">
        <v>4911</v>
      </c>
      <c r="F2253" s="120" t="s">
        <v>15</v>
      </c>
      <c r="G2253" s="120">
        <v>717782</v>
      </c>
      <c r="H2253" s="124"/>
      <c r="I2253" s="128" t="s">
        <v>5455</v>
      </c>
      <c r="J2253" s="124"/>
      <c r="K2253" s="124"/>
      <c r="L2253" s="124"/>
      <c r="M2253" s="124"/>
      <c r="N2253" s="207">
        <v>50</v>
      </c>
      <c r="O2253" s="207">
        <v>0</v>
      </c>
      <c r="P2253" s="124" t="s">
        <v>1312</v>
      </c>
    </row>
    <row r="2254" spans="1:16" ht="51" hidden="1">
      <c r="A2254" s="256">
        <v>513</v>
      </c>
      <c r="B2254" s="124"/>
      <c r="C2254" s="125" t="s">
        <v>201</v>
      </c>
      <c r="D2254" s="119">
        <v>43210</v>
      </c>
      <c r="E2254" s="120" t="s">
        <v>4912</v>
      </c>
      <c r="F2254" s="120" t="s">
        <v>15</v>
      </c>
      <c r="G2254" s="120">
        <v>717784</v>
      </c>
      <c r="H2254" s="124"/>
      <c r="I2254" s="128" t="s">
        <v>4313</v>
      </c>
      <c r="J2254" s="124"/>
      <c r="K2254" s="124"/>
      <c r="L2254" s="124"/>
      <c r="M2254" s="124"/>
      <c r="N2254" s="207">
        <v>50</v>
      </c>
      <c r="O2254" s="207">
        <v>0</v>
      </c>
      <c r="P2254" s="124" t="s">
        <v>1312</v>
      </c>
    </row>
    <row r="2255" spans="1:16" ht="51">
      <c r="A2255" s="256" t="s">
        <v>626</v>
      </c>
      <c r="B2255" s="124"/>
      <c r="C2255" s="125" t="s">
        <v>1234</v>
      </c>
      <c r="D2255" s="119">
        <v>43213</v>
      </c>
      <c r="E2255" s="120" t="s">
        <v>4471</v>
      </c>
      <c r="F2255" s="120" t="s">
        <v>3</v>
      </c>
      <c r="G2255" s="120">
        <v>1616111</v>
      </c>
      <c r="H2255" s="124"/>
      <c r="I2255" s="128" t="s">
        <v>5067</v>
      </c>
      <c r="J2255" s="124"/>
      <c r="K2255" s="124"/>
      <c r="L2255" s="124"/>
      <c r="M2255" s="124"/>
      <c r="N2255" s="207">
        <v>0</v>
      </c>
      <c r="O2255" s="207">
        <v>499.5</v>
      </c>
      <c r="P2255" s="124" t="s">
        <v>1312</v>
      </c>
    </row>
    <row r="2256" spans="1:16" ht="51">
      <c r="A2256" s="256" t="s">
        <v>619</v>
      </c>
      <c r="B2256" s="124"/>
      <c r="C2256" s="125" t="s">
        <v>713</v>
      </c>
      <c r="D2256" s="119">
        <v>43213</v>
      </c>
      <c r="E2256" s="120" t="s">
        <v>4502</v>
      </c>
      <c r="F2256" s="120" t="s">
        <v>3</v>
      </c>
      <c r="G2256" s="120">
        <v>1616191</v>
      </c>
      <c r="H2256" s="124"/>
      <c r="I2256" s="128" t="s">
        <v>5098</v>
      </c>
      <c r="J2256" s="124"/>
      <c r="K2256" s="124"/>
      <c r="L2256" s="124"/>
      <c r="M2256" s="124"/>
      <c r="N2256" s="207">
        <v>0</v>
      </c>
      <c r="O2256" s="207">
        <v>3414.12</v>
      </c>
      <c r="P2256" s="124" t="s">
        <v>1312</v>
      </c>
    </row>
    <row r="2257" spans="1:16" ht="51">
      <c r="A2257" s="256" t="s">
        <v>619</v>
      </c>
      <c r="B2257" s="124"/>
      <c r="C2257" s="125" t="s">
        <v>713</v>
      </c>
      <c r="D2257" s="119">
        <v>43213</v>
      </c>
      <c r="E2257" s="120" t="s">
        <v>4527</v>
      </c>
      <c r="F2257" s="120" t="s">
        <v>3</v>
      </c>
      <c r="G2257" s="120">
        <v>1616167</v>
      </c>
      <c r="H2257" s="124"/>
      <c r="I2257" s="128" t="s">
        <v>5120</v>
      </c>
      <c r="J2257" s="124"/>
      <c r="K2257" s="124"/>
      <c r="L2257" s="124"/>
      <c r="M2257" s="124"/>
      <c r="N2257" s="207">
        <v>0</v>
      </c>
      <c r="O2257" s="207">
        <v>3404.31</v>
      </c>
      <c r="P2257" s="124" t="s">
        <v>1312</v>
      </c>
    </row>
    <row r="2258" spans="1:16" ht="51">
      <c r="A2258" s="256">
        <v>16</v>
      </c>
      <c r="B2258" s="124"/>
      <c r="C2258" s="125" t="s">
        <v>692</v>
      </c>
      <c r="D2258" s="119">
        <v>43213</v>
      </c>
      <c r="E2258" s="120" t="s">
        <v>4590</v>
      </c>
      <c r="F2258" s="120" t="s">
        <v>3</v>
      </c>
      <c r="G2258" s="120">
        <v>1616122</v>
      </c>
      <c r="H2258" s="124"/>
      <c r="I2258" s="128" t="s">
        <v>5177</v>
      </c>
      <c r="J2258" s="124"/>
      <c r="K2258" s="124"/>
      <c r="L2258" s="124"/>
      <c r="M2258" s="124"/>
      <c r="N2258" s="207">
        <v>0</v>
      </c>
      <c r="O2258" s="207">
        <v>1208.92</v>
      </c>
      <c r="P2258" s="124" t="s">
        <v>1312</v>
      </c>
    </row>
    <row r="2259" spans="1:16" ht="63.75">
      <c r="A2259" s="256" t="s">
        <v>619</v>
      </c>
      <c r="B2259" s="124"/>
      <c r="C2259" s="125" t="s">
        <v>713</v>
      </c>
      <c r="D2259" s="119">
        <v>43213</v>
      </c>
      <c r="E2259" s="120" t="s">
        <v>4613</v>
      </c>
      <c r="F2259" s="120" t="s">
        <v>3</v>
      </c>
      <c r="G2259" s="120">
        <v>1616202</v>
      </c>
      <c r="H2259" s="124"/>
      <c r="I2259" s="128" t="s">
        <v>5193</v>
      </c>
      <c r="J2259" s="124"/>
      <c r="K2259" s="124"/>
      <c r="L2259" s="124"/>
      <c r="M2259" s="124"/>
      <c r="N2259" s="207">
        <v>0</v>
      </c>
      <c r="O2259" s="207">
        <v>951.52</v>
      </c>
      <c r="P2259" s="124" t="s">
        <v>1312</v>
      </c>
    </row>
    <row r="2260" spans="1:16" ht="51">
      <c r="A2260" s="256" t="s">
        <v>619</v>
      </c>
      <c r="B2260" s="124"/>
      <c r="C2260" s="125" t="s">
        <v>713</v>
      </c>
      <c r="D2260" s="119">
        <v>43213</v>
      </c>
      <c r="E2260" s="120" t="s">
        <v>4627</v>
      </c>
      <c r="F2260" s="120" t="s">
        <v>3</v>
      </c>
      <c r="G2260" s="120">
        <v>1616273</v>
      </c>
      <c r="H2260" s="124"/>
      <c r="I2260" s="128" t="s">
        <v>5207</v>
      </c>
      <c r="J2260" s="124"/>
      <c r="K2260" s="124"/>
      <c r="L2260" s="124"/>
      <c r="M2260" s="124"/>
      <c r="N2260" s="207">
        <v>0</v>
      </c>
      <c r="O2260" s="207">
        <v>58.42</v>
      </c>
      <c r="P2260" s="124" t="s">
        <v>3729</v>
      </c>
    </row>
    <row r="2261" spans="1:16" ht="51">
      <c r="A2261" s="256" t="s">
        <v>619</v>
      </c>
      <c r="B2261" s="124"/>
      <c r="C2261" s="125" t="s">
        <v>713</v>
      </c>
      <c r="D2261" s="119">
        <v>43213</v>
      </c>
      <c r="E2261" s="120" t="s">
        <v>4647</v>
      </c>
      <c r="F2261" s="120" t="s">
        <v>3</v>
      </c>
      <c r="G2261" s="120">
        <v>1616182</v>
      </c>
      <c r="H2261" s="124"/>
      <c r="I2261" s="128" t="s">
        <v>5224</v>
      </c>
      <c r="J2261" s="124"/>
      <c r="K2261" s="124"/>
      <c r="L2261" s="124"/>
      <c r="M2261" s="124"/>
      <c r="N2261" s="207">
        <v>0</v>
      </c>
      <c r="O2261" s="207">
        <v>883.7</v>
      </c>
      <c r="P2261" s="124" t="s">
        <v>1312</v>
      </c>
    </row>
    <row r="2262" spans="1:16" ht="51">
      <c r="A2262" s="256">
        <v>46</v>
      </c>
      <c r="B2262" s="124"/>
      <c r="C2262" s="125" t="s">
        <v>698</v>
      </c>
      <c r="D2262" s="119">
        <v>43213</v>
      </c>
      <c r="E2262" s="120" t="s">
        <v>4664</v>
      </c>
      <c r="F2262" s="120" t="s">
        <v>3</v>
      </c>
      <c r="G2262" s="120">
        <v>1616199</v>
      </c>
      <c r="H2262" s="124"/>
      <c r="I2262" s="128" t="s">
        <v>5239</v>
      </c>
      <c r="J2262" s="124"/>
      <c r="K2262" s="124"/>
      <c r="L2262" s="124"/>
      <c r="M2262" s="124"/>
      <c r="N2262" s="207">
        <v>0</v>
      </c>
      <c r="O2262" s="207">
        <v>184484.94</v>
      </c>
      <c r="P2262" s="124" t="s">
        <v>1312</v>
      </c>
    </row>
    <row r="2263" spans="1:16" ht="63.75">
      <c r="A2263" s="256">
        <v>25</v>
      </c>
      <c r="B2263" s="124"/>
      <c r="C2263" s="125" t="s">
        <v>694</v>
      </c>
      <c r="D2263" s="119">
        <v>43213</v>
      </c>
      <c r="E2263" s="120" t="s">
        <v>4670</v>
      </c>
      <c r="F2263" s="120" t="s">
        <v>3</v>
      </c>
      <c r="G2263" s="120">
        <v>1616101</v>
      </c>
      <c r="H2263" s="124"/>
      <c r="I2263" s="128" t="s">
        <v>5244</v>
      </c>
      <c r="J2263" s="124"/>
      <c r="K2263" s="124"/>
      <c r="L2263" s="124"/>
      <c r="M2263" s="124"/>
      <c r="N2263" s="207">
        <v>0</v>
      </c>
      <c r="O2263" s="207">
        <v>909036.66</v>
      </c>
      <c r="P2263" s="124" t="s">
        <v>1312</v>
      </c>
    </row>
    <row r="2264" spans="1:16" ht="51">
      <c r="A2264" s="256">
        <v>25</v>
      </c>
      <c r="B2264" s="124"/>
      <c r="C2264" s="125" t="s">
        <v>694</v>
      </c>
      <c r="D2264" s="119">
        <v>43213</v>
      </c>
      <c r="E2264" s="120" t="s">
        <v>4671</v>
      </c>
      <c r="F2264" s="120" t="s">
        <v>3</v>
      </c>
      <c r="G2264" s="120">
        <v>1616103</v>
      </c>
      <c r="H2264" s="124"/>
      <c r="I2264" s="128" t="s">
        <v>5245</v>
      </c>
      <c r="J2264" s="124"/>
      <c r="K2264" s="124"/>
      <c r="L2264" s="124"/>
      <c r="M2264" s="124"/>
      <c r="N2264" s="207">
        <v>0</v>
      </c>
      <c r="O2264" s="207">
        <v>35374.589999999997</v>
      </c>
      <c r="P2264" s="124" t="s">
        <v>1312</v>
      </c>
    </row>
    <row r="2265" spans="1:16" ht="51">
      <c r="A2265" s="256" t="s">
        <v>619</v>
      </c>
      <c r="B2265" s="124"/>
      <c r="C2265" s="125" t="s">
        <v>713</v>
      </c>
      <c r="D2265" s="119">
        <v>43213</v>
      </c>
      <c r="E2265" s="120" t="s">
        <v>4672</v>
      </c>
      <c r="F2265" s="120" t="s">
        <v>3</v>
      </c>
      <c r="G2265" s="120">
        <v>1616147</v>
      </c>
      <c r="H2265" s="124"/>
      <c r="I2265" s="128" t="s">
        <v>5246</v>
      </c>
      <c r="J2265" s="124"/>
      <c r="K2265" s="124"/>
      <c r="L2265" s="124"/>
      <c r="M2265" s="124"/>
      <c r="N2265" s="207">
        <v>0</v>
      </c>
      <c r="O2265" s="207">
        <v>683.73</v>
      </c>
      <c r="P2265" s="124" t="s">
        <v>3729</v>
      </c>
    </row>
    <row r="2266" spans="1:16" ht="51">
      <c r="A2266" s="256">
        <v>81</v>
      </c>
      <c r="B2266" s="124"/>
      <c r="C2266" s="125" t="s">
        <v>709</v>
      </c>
      <c r="D2266" s="119">
        <v>43213</v>
      </c>
      <c r="E2266" s="120" t="s">
        <v>4673</v>
      </c>
      <c r="F2266" s="120" t="s">
        <v>3</v>
      </c>
      <c r="G2266" s="120">
        <v>1616154</v>
      </c>
      <c r="H2266" s="124"/>
      <c r="I2266" s="128" t="s">
        <v>5247</v>
      </c>
      <c r="J2266" s="124"/>
      <c r="K2266" s="124"/>
      <c r="L2266" s="124"/>
      <c r="M2266" s="124"/>
      <c r="N2266" s="207">
        <v>0</v>
      </c>
      <c r="O2266" s="207">
        <v>250.4</v>
      </c>
      <c r="P2266" s="124" t="s">
        <v>1312</v>
      </c>
    </row>
    <row r="2267" spans="1:16" ht="63.75">
      <c r="A2267" s="256" t="s">
        <v>619</v>
      </c>
      <c r="B2267" s="124"/>
      <c r="C2267" s="125" t="s">
        <v>713</v>
      </c>
      <c r="D2267" s="119">
        <v>43213</v>
      </c>
      <c r="E2267" s="120" t="s">
        <v>4674</v>
      </c>
      <c r="F2267" s="120" t="s">
        <v>3</v>
      </c>
      <c r="G2267" s="120">
        <v>1616184</v>
      </c>
      <c r="H2267" s="124"/>
      <c r="I2267" s="128" t="s">
        <v>5248</v>
      </c>
      <c r="J2267" s="124"/>
      <c r="K2267" s="124"/>
      <c r="L2267" s="124"/>
      <c r="M2267" s="124"/>
      <c r="N2267" s="207">
        <v>0</v>
      </c>
      <c r="O2267" s="207">
        <v>246</v>
      </c>
      <c r="P2267" s="124" t="s">
        <v>1312</v>
      </c>
    </row>
    <row r="2268" spans="1:16" ht="51">
      <c r="A2268" s="256">
        <v>513</v>
      </c>
      <c r="B2268" s="124"/>
      <c r="C2268" s="125" t="s">
        <v>201</v>
      </c>
      <c r="D2268" s="119">
        <v>43213</v>
      </c>
      <c r="E2268" s="120" t="s">
        <v>4675</v>
      </c>
      <c r="F2268" s="120" t="s">
        <v>3</v>
      </c>
      <c r="G2268" s="120">
        <v>1616186</v>
      </c>
      <c r="H2268" s="124"/>
      <c r="I2268" s="128" t="s">
        <v>5249</v>
      </c>
      <c r="J2268" s="124"/>
      <c r="K2268" s="124"/>
      <c r="L2268" s="124"/>
      <c r="M2268" s="124"/>
      <c r="N2268" s="207">
        <v>0</v>
      </c>
      <c r="O2268" s="207">
        <v>183717</v>
      </c>
      <c r="P2268" s="124" t="s">
        <v>1312</v>
      </c>
    </row>
    <row r="2269" spans="1:16" ht="51">
      <c r="A2269" s="256">
        <v>130</v>
      </c>
      <c r="B2269" s="124"/>
      <c r="C2269" s="125" t="s">
        <v>727</v>
      </c>
      <c r="D2269" s="119">
        <v>43213</v>
      </c>
      <c r="E2269" s="120" t="s">
        <v>4676</v>
      </c>
      <c r="F2269" s="120" t="s">
        <v>3</v>
      </c>
      <c r="G2269" s="120">
        <v>1616068</v>
      </c>
      <c r="H2269" s="124"/>
      <c r="I2269" s="128" t="s">
        <v>5250</v>
      </c>
      <c r="J2269" s="124"/>
      <c r="K2269" s="124"/>
      <c r="L2269" s="124"/>
      <c r="M2269" s="124"/>
      <c r="N2269" s="207">
        <v>0</v>
      </c>
      <c r="O2269" s="207">
        <v>7</v>
      </c>
      <c r="P2269" s="124" t="s">
        <v>1312</v>
      </c>
    </row>
    <row r="2270" spans="1:16" ht="63.75">
      <c r="A2270" s="256">
        <v>373</v>
      </c>
      <c r="B2270" s="124"/>
      <c r="C2270" s="125" t="s">
        <v>1269</v>
      </c>
      <c r="D2270" s="119">
        <v>43213</v>
      </c>
      <c r="E2270" s="120" t="s">
        <v>4684</v>
      </c>
      <c r="F2270" s="120" t="s">
        <v>3</v>
      </c>
      <c r="G2270" s="120">
        <v>1616212</v>
      </c>
      <c r="H2270" s="124"/>
      <c r="I2270" s="128" t="s">
        <v>5257</v>
      </c>
      <c r="J2270" s="124"/>
      <c r="K2270" s="124"/>
      <c r="L2270" s="124"/>
      <c r="M2270" s="124"/>
      <c r="N2270" s="207">
        <v>0</v>
      </c>
      <c r="O2270" s="207">
        <v>31481.7</v>
      </c>
      <c r="P2270" s="124" t="s">
        <v>1312</v>
      </c>
    </row>
    <row r="2271" spans="1:16" ht="51">
      <c r="A2271" s="256" t="s">
        <v>619</v>
      </c>
      <c r="B2271" s="124"/>
      <c r="C2271" s="125" t="s">
        <v>713</v>
      </c>
      <c r="D2271" s="119">
        <v>43213</v>
      </c>
      <c r="E2271" s="120" t="s">
        <v>4724</v>
      </c>
      <c r="F2271" s="120" t="s">
        <v>3</v>
      </c>
      <c r="G2271" s="120">
        <v>1616251</v>
      </c>
      <c r="H2271" s="124"/>
      <c r="I2271" s="128" t="s">
        <v>5285</v>
      </c>
      <c r="J2271" s="124"/>
      <c r="K2271" s="124"/>
      <c r="L2271" s="124"/>
      <c r="M2271" s="124"/>
      <c r="N2271" s="207">
        <v>0</v>
      </c>
      <c r="O2271" s="207">
        <v>4603.5</v>
      </c>
      <c r="P2271" s="124" t="s">
        <v>1312</v>
      </c>
    </row>
    <row r="2272" spans="1:16" ht="51" hidden="1">
      <c r="A2272" s="256">
        <v>10</v>
      </c>
      <c r="B2272" s="124"/>
      <c r="C2272" s="125" t="s">
        <v>690</v>
      </c>
      <c r="D2272" s="119">
        <v>43213</v>
      </c>
      <c r="E2272" s="120" t="s">
        <v>4913</v>
      </c>
      <c r="F2272" s="120" t="s">
        <v>6</v>
      </c>
      <c r="G2272" s="120">
        <v>718257</v>
      </c>
      <c r="H2272" s="124"/>
      <c r="I2272" s="128" t="s">
        <v>5456</v>
      </c>
      <c r="J2272" s="124"/>
      <c r="K2272" s="124"/>
      <c r="L2272" s="124"/>
      <c r="M2272" s="124"/>
      <c r="N2272" s="207">
        <v>0</v>
      </c>
      <c r="O2272" s="207">
        <v>30643.83</v>
      </c>
      <c r="P2272" s="124" t="s">
        <v>1312</v>
      </c>
    </row>
    <row r="2273" spans="1:16" ht="89.25" hidden="1">
      <c r="A2273" s="256" t="s">
        <v>622</v>
      </c>
      <c r="B2273" s="124"/>
      <c r="C2273" s="125" t="s">
        <v>715</v>
      </c>
      <c r="D2273" s="119">
        <v>43213</v>
      </c>
      <c r="E2273" s="120" t="s">
        <v>4914</v>
      </c>
      <c r="F2273" s="120" t="s">
        <v>6</v>
      </c>
      <c r="G2273" s="120">
        <v>919471</v>
      </c>
      <c r="H2273" s="124"/>
      <c r="I2273" s="128" t="s">
        <v>5457</v>
      </c>
      <c r="J2273" s="124"/>
      <c r="K2273" s="124"/>
      <c r="L2273" s="124"/>
      <c r="M2273" s="124"/>
      <c r="N2273" s="207">
        <v>0</v>
      </c>
      <c r="O2273" s="207">
        <v>59359.83</v>
      </c>
      <c r="P2273" s="124" t="s">
        <v>1312</v>
      </c>
    </row>
    <row r="2274" spans="1:16" ht="51" hidden="1">
      <c r="A2274" s="256" t="s">
        <v>619</v>
      </c>
      <c r="B2274" s="124"/>
      <c r="C2274" s="125" t="s">
        <v>713</v>
      </c>
      <c r="D2274" s="119">
        <v>43213</v>
      </c>
      <c r="E2274" s="120" t="s">
        <v>4915</v>
      </c>
      <c r="F2274" s="120" t="s">
        <v>15</v>
      </c>
      <c r="G2274" s="120">
        <v>718258</v>
      </c>
      <c r="H2274" s="124"/>
      <c r="I2274" s="128" t="s">
        <v>5459</v>
      </c>
      <c r="J2274" s="124"/>
      <c r="K2274" s="124"/>
      <c r="L2274" s="124"/>
      <c r="M2274" s="124"/>
      <c r="N2274" s="207">
        <v>50</v>
      </c>
      <c r="O2274" s="207">
        <v>0</v>
      </c>
      <c r="P2274" s="124" t="s">
        <v>1312</v>
      </c>
    </row>
    <row r="2275" spans="1:16" ht="89.25" hidden="1">
      <c r="A2275" s="256">
        <v>291</v>
      </c>
      <c r="B2275" s="124"/>
      <c r="C2275" s="125" t="s">
        <v>794</v>
      </c>
      <c r="D2275" s="119">
        <v>43213</v>
      </c>
      <c r="E2275" s="120" t="s">
        <v>4916</v>
      </c>
      <c r="F2275" s="120" t="s">
        <v>15</v>
      </c>
      <c r="G2275" s="120">
        <v>4824</v>
      </c>
      <c r="H2275" s="124"/>
      <c r="I2275" s="128" t="s">
        <v>5460</v>
      </c>
      <c r="J2275" s="124"/>
      <c r="K2275" s="124"/>
      <c r="L2275" s="124"/>
      <c r="M2275" s="124"/>
      <c r="N2275" s="207">
        <v>298.81</v>
      </c>
      <c r="O2275" s="207">
        <v>0</v>
      </c>
      <c r="P2275" s="124" t="s">
        <v>1312</v>
      </c>
    </row>
    <row r="2276" spans="1:16" ht="76.5" hidden="1">
      <c r="A2276" s="256">
        <v>10</v>
      </c>
      <c r="B2276" s="124"/>
      <c r="C2276" s="125" t="s">
        <v>690</v>
      </c>
      <c r="D2276" s="119">
        <v>43213</v>
      </c>
      <c r="E2276" s="120" t="s">
        <v>4917</v>
      </c>
      <c r="F2276" s="120" t="s">
        <v>15</v>
      </c>
      <c r="G2276" s="120">
        <v>4831</v>
      </c>
      <c r="H2276" s="124"/>
      <c r="I2276" s="128" t="s">
        <v>5461</v>
      </c>
      <c r="J2276" s="124"/>
      <c r="K2276" s="124"/>
      <c r="L2276" s="124"/>
      <c r="M2276" s="124"/>
      <c r="N2276" s="207">
        <v>672.96</v>
      </c>
      <c r="O2276" s="207">
        <v>0</v>
      </c>
      <c r="P2276" s="124" t="s">
        <v>1312</v>
      </c>
    </row>
    <row r="2277" spans="1:16" ht="76.5" hidden="1">
      <c r="A2277" s="256">
        <v>10</v>
      </c>
      <c r="B2277" s="124"/>
      <c r="C2277" s="125" t="s">
        <v>690</v>
      </c>
      <c r="D2277" s="119">
        <v>43213</v>
      </c>
      <c r="E2277" s="120" t="s">
        <v>4918</v>
      </c>
      <c r="F2277" s="120" t="s">
        <v>15</v>
      </c>
      <c r="G2277" s="120">
        <v>4832</v>
      </c>
      <c r="H2277" s="124"/>
      <c r="I2277" s="128" t="s">
        <v>5462</v>
      </c>
      <c r="J2277" s="124"/>
      <c r="K2277" s="124"/>
      <c r="L2277" s="124"/>
      <c r="M2277" s="124"/>
      <c r="N2277" s="207">
        <v>1122.6300000000001</v>
      </c>
      <c r="O2277" s="207">
        <v>0</v>
      </c>
      <c r="P2277" s="124" t="s">
        <v>1312</v>
      </c>
    </row>
    <row r="2278" spans="1:16" ht="89.25" hidden="1">
      <c r="A2278" s="256">
        <v>10</v>
      </c>
      <c r="B2278" s="124"/>
      <c r="C2278" s="125" t="s">
        <v>690</v>
      </c>
      <c r="D2278" s="119">
        <v>43213</v>
      </c>
      <c r="E2278" s="120" t="s">
        <v>4919</v>
      </c>
      <c r="F2278" s="120" t="s">
        <v>15</v>
      </c>
      <c r="G2278" s="120">
        <v>4833</v>
      </c>
      <c r="H2278" s="124"/>
      <c r="I2278" s="128" t="s">
        <v>5463</v>
      </c>
      <c r="J2278" s="124"/>
      <c r="K2278" s="124"/>
      <c r="L2278" s="124"/>
      <c r="M2278" s="124"/>
      <c r="N2278" s="207">
        <v>1527.23</v>
      </c>
      <c r="O2278" s="207">
        <v>0</v>
      </c>
      <c r="P2278" s="124" t="s">
        <v>1312</v>
      </c>
    </row>
    <row r="2279" spans="1:16" ht="89.25" hidden="1">
      <c r="A2279" s="256">
        <v>594</v>
      </c>
      <c r="B2279" s="124"/>
      <c r="C2279" s="125" t="s">
        <v>113</v>
      </c>
      <c r="D2279" s="119">
        <v>43213</v>
      </c>
      <c r="E2279" s="120" t="s">
        <v>4920</v>
      </c>
      <c r="F2279" s="120" t="s">
        <v>15</v>
      </c>
      <c r="G2279" s="120">
        <v>4828</v>
      </c>
      <c r="H2279" s="124"/>
      <c r="I2279" s="128" t="s">
        <v>5464</v>
      </c>
      <c r="J2279" s="124"/>
      <c r="K2279" s="124"/>
      <c r="L2279" s="124"/>
      <c r="M2279" s="124"/>
      <c r="N2279" s="207">
        <v>292.5</v>
      </c>
      <c r="O2279" s="207">
        <v>0</v>
      </c>
      <c r="P2279" s="124" t="s">
        <v>1312</v>
      </c>
    </row>
    <row r="2280" spans="1:16" ht="63.75">
      <c r="A2280" s="256" t="s">
        <v>619</v>
      </c>
      <c r="B2280" s="124"/>
      <c r="C2280" s="125" t="s">
        <v>713</v>
      </c>
      <c r="D2280" s="119">
        <v>43214</v>
      </c>
      <c r="E2280" s="120" t="s">
        <v>4512</v>
      </c>
      <c r="F2280" s="120" t="s">
        <v>3</v>
      </c>
      <c r="G2280" s="120">
        <v>1616533</v>
      </c>
      <c r="H2280" s="124"/>
      <c r="I2280" s="128" t="s">
        <v>5107</v>
      </c>
      <c r="J2280" s="124"/>
      <c r="K2280" s="124"/>
      <c r="L2280" s="124"/>
      <c r="M2280" s="124"/>
      <c r="N2280" s="207">
        <v>0</v>
      </c>
      <c r="O2280" s="207">
        <v>5912.27</v>
      </c>
      <c r="P2280" s="124" t="s">
        <v>1312</v>
      </c>
    </row>
    <row r="2281" spans="1:16" ht="51">
      <c r="A2281" s="256" t="s">
        <v>619</v>
      </c>
      <c r="B2281" s="124"/>
      <c r="C2281" s="125" t="s">
        <v>713</v>
      </c>
      <c r="D2281" s="119">
        <v>43214</v>
      </c>
      <c r="E2281" s="120" t="s">
        <v>4540</v>
      </c>
      <c r="F2281" s="120" t="s">
        <v>3</v>
      </c>
      <c r="G2281" s="120">
        <v>1616639</v>
      </c>
      <c r="H2281" s="124"/>
      <c r="I2281" s="128" t="s">
        <v>5132</v>
      </c>
      <c r="J2281" s="124"/>
      <c r="K2281" s="124"/>
      <c r="L2281" s="124"/>
      <c r="M2281" s="124"/>
      <c r="N2281" s="207">
        <v>0</v>
      </c>
      <c r="O2281" s="207">
        <v>140</v>
      </c>
      <c r="P2281" s="124" t="s">
        <v>1312</v>
      </c>
    </row>
    <row r="2282" spans="1:16" ht="51">
      <c r="A2282" s="256" t="s">
        <v>619</v>
      </c>
      <c r="B2282" s="124"/>
      <c r="C2282" s="125" t="s">
        <v>713</v>
      </c>
      <c r="D2282" s="119">
        <v>43214</v>
      </c>
      <c r="E2282" s="120" t="s">
        <v>4546</v>
      </c>
      <c r="F2282" s="120" t="s">
        <v>3</v>
      </c>
      <c r="G2282" s="120">
        <v>1616517</v>
      </c>
      <c r="H2282" s="124"/>
      <c r="I2282" s="128" t="s">
        <v>5137</v>
      </c>
      <c r="J2282" s="124"/>
      <c r="K2282" s="124"/>
      <c r="L2282" s="124"/>
      <c r="M2282" s="124"/>
      <c r="N2282" s="207">
        <v>0</v>
      </c>
      <c r="O2282" s="207">
        <v>1064</v>
      </c>
      <c r="P2282" s="124" t="s">
        <v>1312</v>
      </c>
    </row>
    <row r="2283" spans="1:16" ht="51">
      <c r="A2283" s="256" t="s">
        <v>619</v>
      </c>
      <c r="B2283" s="124"/>
      <c r="C2283" s="125" t="s">
        <v>713</v>
      </c>
      <c r="D2283" s="119">
        <v>43214</v>
      </c>
      <c r="E2283" s="120" t="s">
        <v>4587</v>
      </c>
      <c r="F2283" s="120" t="s">
        <v>3</v>
      </c>
      <c r="G2283" s="120">
        <v>1616662</v>
      </c>
      <c r="H2283" s="124"/>
      <c r="I2283" s="128" t="s">
        <v>5174</v>
      </c>
      <c r="J2283" s="124"/>
      <c r="K2283" s="124"/>
      <c r="L2283" s="124"/>
      <c r="M2283" s="124"/>
      <c r="N2283" s="207">
        <v>0</v>
      </c>
      <c r="O2283" s="207">
        <v>318</v>
      </c>
      <c r="P2283" s="124" t="s">
        <v>1312</v>
      </c>
    </row>
    <row r="2284" spans="1:16" ht="51">
      <c r="A2284" s="256" t="s">
        <v>619</v>
      </c>
      <c r="B2284" s="124"/>
      <c r="C2284" s="125" t="s">
        <v>713</v>
      </c>
      <c r="D2284" s="119">
        <v>43214</v>
      </c>
      <c r="E2284" s="120" t="s">
        <v>4634</v>
      </c>
      <c r="F2284" s="120" t="s">
        <v>3</v>
      </c>
      <c r="G2284" s="120">
        <v>1616534</v>
      </c>
      <c r="H2284" s="124"/>
      <c r="I2284" s="128" t="s">
        <v>5211</v>
      </c>
      <c r="J2284" s="124"/>
      <c r="K2284" s="124"/>
      <c r="L2284" s="124"/>
      <c r="M2284" s="124"/>
      <c r="N2284" s="207">
        <v>0</v>
      </c>
      <c r="O2284" s="207">
        <v>1551.6</v>
      </c>
      <c r="P2284" s="124" t="s">
        <v>1312</v>
      </c>
    </row>
    <row r="2285" spans="1:16" ht="51">
      <c r="A2285" s="256" t="s">
        <v>619</v>
      </c>
      <c r="B2285" s="124"/>
      <c r="C2285" s="125" t="s">
        <v>713</v>
      </c>
      <c r="D2285" s="119">
        <v>43214</v>
      </c>
      <c r="E2285" s="120" t="s">
        <v>4690</v>
      </c>
      <c r="F2285" s="120" t="s">
        <v>3</v>
      </c>
      <c r="G2285" s="120">
        <v>1616721</v>
      </c>
      <c r="H2285" s="124"/>
      <c r="I2285" s="128" t="s">
        <v>5262</v>
      </c>
      <c r="J2285" s="124"/>
      <c r="K2285" s="124"/>
      <c r="L2285" s="124"/>
      <c r="M2285" s="124"/>
      <c r="N2285" s="207">
        <v>0</v>
      </c>
      <c r="O2285" s="207">
        <v>225.33</v>
      </c>
      <c r="P2285" s="124" t="s">
        <v>1312</v>
      </c>
    </row>
    <row r="2286" spans="1:16" ht="51">
      <c r="A2286" s="256" t="s">
        <v>619</v>
      </c>
      <c r="B2286" s="124"/>
      <c r="C2286" s="125" t="s">
        <v>713</v>
      </c>
      <c r="D2286" s="119">
        <v>43214</v>
      </c>
      <c r="E2286" s="120" t="s">
        <v>4691</v>
      </c>
      <c r="F2286" s="120" t="s">
        <v>3</v>
      </c>
      <c r="G2286" s="120">
        <v>1616724</v>
      </c>
      <c r="H2286" s="124"/>
      <c r="I2286" s="128" t="s">
        <v>5262</v>
      </c>
      <c r="J2286" s="124"/>
      <c r="K2286" s="124"/>
      <c r="L2286" s="124"/>
      <c r="M2286" s="124"/>
      <c r="N2286" s="207">
        <v>0</v>
      </c>
      <c r="O2286" s="207">
        <v>225.33</v>
      </c>
      <c r="P2286" s="124" t="s">
        <v>1312</v>
      </c>
    </row>
    <row r="2287" spans="1:16" ht="51">
      <c r="A2287" s="256" t="s">
        <v>619</v>
      </c>
      <c r="B2287" s="124"/>
      <c r="C2287" s="125" t="s">
        <v>713</v>
      </c>
      <c r="D2287" s="119">
        <v>43214</v>
      </c>
      <c r="E2287" s="120" t="s">
        <v>4692</v>
      </c>
      <c r="F2287" s="120" t="s">
        <v>3</v>
      </c>
      <c r="G2287" s="120">
        <v>1616726</v>
      </c>
      <c r="H2287" s="124"/>
      <c r="I2287" s="128" t="s">
        <v>5262</v>
      </c>
      <c r="J2287" s="124"/>
      <c r="K2287" s="124"/>
      <c r="L2287" s="124"/>
      <c r="M2287" s="124"/>
      <c r="N2287" s="207">
        <v>0</v>
      </c>
      <c r="O2287" s="207">
        <v>225.33</v>
      </c>
      <c r="P2287" s="124" t="s">
        <v>1312</v>
      </c>
    </row>
    <row r="2288" spans="1:16" ht="51">
      <c r="A2288" s="256" t="s">
        <v>619</v>
      </c>
      <c r="B2288" s="124"/>
      <c r="C2288" s="125" t="s">
        <v>713</v>
      </c>
      <c r="D2288" s="119">
        <v>43214</v>
      </c>
      <c r="E2288" s="120" t="s">
        <v>4693</v>
      </c>
      <c r="F2288" s="120" t="s">
        <v>3</v>
      </c>
      <c r="G2288" s="120">
        <v>1616729</v>
      </c>
      <c r="H2288" s="124"/>
      <c r="I2288" s="128" t="s">
        <v>5262</v>
      </c>
      <c r="J2288" s="124"/>
      <c r="K2288" s="124"/>
      <c r="L2288" s="124"/>
      <c r="M2288" s="124"/>
      <c r="N2288" s="207">
        <v>0</v>
      </c>
      <c r="O2288" s="207">
        <v>225.33</v>
      </c>
      <c r="P2288" s="124" t="s">
        <v>1312</v>
      </c>
    </row>
    <row r="2289" spans="1:16" ht="51">
      <c r="A2289" s="256" t="s">
        <v>619</v>
      </c>
      <c r="B2289" s="124"/>
      <c r="C2289" s="125" t="s">
        <v>713</v>
      </c>
      <c r="D2289" s="119">
        <v>43214</v>
      </c>
      <c r="E2289" s="120" t="s">
        <v>4694</v>
      </c>
      <c r="F2289" s="120" t="s">
        <v>3</v>
      </c>
      <c r="G2289" s="120">
        <v>1616731</v>
      </c>
      <c r="H2289" s="124"/>
      <c r="I2289" s="128" t="s">
        <v>5262</v>
      </c>
      <c r="J2289" s="124"/>
      <c r="K2289" s="124"/>
      <c r="L2289" s="124"/>
      <c r="M2289" s="124"/>
      <c r="N2289" s="207">
        <v>0</v>
      </c>
      <c r="O2289" s="207">
        <v>225.33</v>
      </c>
      <c r="P2289" s="124" t="s">
        <v>1312</v>
      </c>
    </row>
    <row r="2290" spans="1:16" ht="51">
      <c r="A2290" s="256" t="s">
        <v>619</v>
      </c>
      <c r="B2290" s="124"/>
      <c r="C2290" s="125" t="s">
        <v>713</v>
      </c>
      <c r="D2290" s="119">
        <v>43214</v>
      </c>
      <c r="E2290" s="120" t="s">
        <v>4695</v>
      </c>
      <c r="F2290" s="120" t="s">
        <v>3</v>
      </c>
      <c r="G2290" s="120">
        <v>1616733</v>
      </c>
      <c r="H2290" s="124"/>
      <c r="I2290" s="128" t="s">
        <v>5262</v>
      </c>
      <c r="J2290" s="124"/>
      <c r="K2290" s="124"/>
      <c r="L2290" s="124"/>
      <c r="M2290" s="124"/>
      <c r="N2290" s="207">
        <v>0</v>
      </c>
      <c r="O2290" s="207">
        <v>225.33</v>
      </c>
      <c r="P2290" s="124" t="s">
        <v>1312</v>
      </c>
    </row>
    <row r="2291" spans="1:16" ht="51">
      <c r="A2291" s="256">
        <v>86</v>
      </c>
      <c r="B2291" s="124"/>
      <c r="C2291" s="125" t="s">
        <v>710</v>
      </c>
      <c r="D2291" s="119">
        <v>43214</v>
      </c>
      <c r="E2291" s="120" t="s">
        <v>4698</v>
      </c>
      <c r="F2291" s="120" t="s">
        <v>3</v>
      </c>
      <c r="G2291" s="120">
        <v>1616689</v>
      </c>
      <c r="H2291" s="124"/>
      <c r="I2291" s="128" t="s">
        <v>5264</v>
      </c>
      <c r="J2291" s="124"/>
      <c r="K2291" s="124"/>
      <c r="L2291" s="124"/>
      <c r="M2291" s="124"/>
      <c r="N2291" s="207">
        <v>0</v>
      </c>
      <c r="O2291" s="207">
        <v>239.67</v>
      </c>
      <c r="P2291" s="124" t="s">
        <v>1312</v>
      </c>
    </row>
    <row r="2292" spans="1:16" ht="51">
      <c r="A2292" s="256" t="s">
        <v>619</v>
      </c>
      <c r="B2292" s="124"/>
      <c r="C2292" s="125" t="s">
        <v>713</v>
      </c>
      <c r="D2292" s="119">
        <v>43214</v>
      </c>
      <c r="E2292" s="120" t="s">
        <v>4704</v>
      </c>
      <c r="F2292" s="120" t="s">
        <v>3</v>
      </c>
      <c r="G2292" s="120">
        <v>1616723</v>
      </c>
      <c r="H2292" s="124"/>
      <c r="I2292" s="128" t="s">
        <v>5270</v>
      </c>
      <c r="J2292" s="124"/>
      <c r="K2292" s="124"/>
      <c r="L2292" s="124"/>
      <c r="M2292" s="124"/>
      <c r="N2292" s="207">
        <v>0</v>
      </c>
      <c r="O2292" s="207">
        <v>225.33</v>
      </c>
      <c r="P2292" s="124" t="s">
        <v>1312</v>
      </c>
    </row>
    <row r="2293" spans="1:16" ht="51">
      <c r="A2293" s="256" t="s">
        <v>619</v>
      </c>
      <c r="B2293" s="124"/>
      <c r="C2293" s="125" t="s">
        <v>713</v>
      </c>
      <c r="D2293" s="119">
        <v>43214</v>
      </c>
      <c r="E2293" s="120" t="s">
        <v>4705</v>
      </c>
      <c r="F2293" s="120" t="s">
        <v>3</v>
      </c>
      <c r="G2293" s="120">
        <v>1616725</v>
      </c>
      <c r="H2293" s="124"/>
      <c r="I2293" s="128" t="s">
        <v>5270</v>
      </c>
      <c r="J2293" s="124"/>
      <c r="K2293" s="124"/>
      <c r="L2293" s="124"/>
      <c r="M2293" s="124"/>
      <c r="N2293" s="207">
        <v>0</v>
      </c>
      <c r="O2293" s="207">
        <v>225.33</v>
      </c>
      <c r="P2293" s="124" t="s">
        <v>1312</v>
      </c>
    </row>
    <row r="2294" spans="1:16" ht="51">
      <c r="A2294" s="256" t="s">
        <v>619</v>
      </c>
      <c r="B2294" s="124"/>
      <c r="C2294" s="125" t="s">
        <v>713</v>
      </c>
      <c r="D2294" s="119">
        <v>43214</v>
      </c>
      <c r="E2294" s="120" t="s">
        <v>4706</v>
      </c>
      <c r="F2294" s="120" t="s">
        <v>3</v>
      </c>
      <c r="G2294" s="120">
        <v>1616728</v>
      </c>
      <c r="H2294" s="124"/>
      <c r="I2294" s="128" t="s">
        <v>5270</v>
      </c>
      <c r="J2294" s="124"/>
      <c r="K2294" s="124"/>
      <c r="L2294" s="124"/>
      <c r="M2294" s="124"/>
      <c r="N2294" s="207">
        <v>0</v>
      </c>
      <c r="O2294" s="207">
        <v>225.33</v>
      </c>
      <c r="P2294" s="124" t="s">
        <v>1312</v>
      </c>
    </row>
    <row r="2295" spans="1:16" ht="51">
      <c r="A2295" s="256" t="s">
        <v>619</v>
      </c>
      <c r="B2295" s="124"/>
      <c r="C2295" s="125" t="s">
        <v>713</v>
      </c>
      <c r="D2295" s="119">
        <v>43214</v>
      </c>
      <c r="E2295" s="120" t="s">
        <v>4707</v>
      </c>
      <c r="F2295" s="120" t="s">
        <v>3</v>
      </c>
      <c r="G2295" s="120">
        <v>1616730</v>
      </c>
      <c r="H2295" s="124"/>
      <c r="I2295" s="128" t="s">
        <v>5270</v>
      </c>
      <c r="J2295" s="124"/>
      <c r="K2295" s="124"/>
      <c r="L2295" s="124"/>
      <c r="M2295" s="124"/>
      <c r="N2295" s="207">
        <v>0</v>
      </c>
      <c r="O2295" s="207">
        <v>225.33</v>
      </c>
      <c r="P2295" s="124" t="s">
        <v>1312</v>
      </c>
    </row>
    <row r="2296" spans="1:16" ht="51">
      <c r="A2296" s="256" t="s">
        <v>619</v>
      </c>
      <c r="B2296" s="124"/>
      <c r="C2296" s="125" t="s">
        <v>713</v>
      </c>
      <c r="D2296" s="119">
        <v>43214</v>
      </c>
      <c r="E2296" s="120" t="s">
        <v>4708</v>
      </c>
      <c r="F2296" s="120" t="s">
        <v>3</v>
      </c>
      <c r="G2296" s="120">
        <v>1616732</v>
      </c>
      <c r="H2296" s="124"/>
      <c r="I2296" s="128" t="s">
        <v>5270</v>
      </c>
      <c r="J2296" s="124"/>
      <c r="K2296" s="124"/>
      <c r="L2296" s="124"/>
      <c r="M2296" s="124"/>
      <c r="N2296" s="207">
        <v>0</v>
      </c>
      <c r="O2296" s="207">
        <v>225.33</v>
      </c>
      <c r="P2296" s="124" t="s">
        <v>1312</v>
      </c>
    </row>
    <row r="2297" spans="1:16" ht="51">
      <c r="A2297" s="256" t="s">
        <v>619</v>
      </c>
      <c r="B2297" s="124"/>
      <c r="C2297" s="125" t="s">
        <v>713</v>
      </c>
      <c r="D2297" s="119">
        <v>43214</v>
      </c>
      <c r="E2297" s="120" t="s">
        <v>4709</v>
      </c>
      <c r="F2297" s="120" t="s">
        <v>3</v>
      </c>
      <c r="G2297" s="120">
        <v>1616734</v>
      </c>
      <c r="H2297" s="124"/>
      <c r="I2297" s="128" t="s">
        <v>5270</v>
      </c>
      <c r="J2297" s="124"/>
      <c r="K2297" s="124"/>
      <c r="L2297" s="124"/>
      <c r="M2297" s="124"/>
      <c r="N2297" s="207">
        <v>0</v>
      </c>
      <c r="O2297" s="207">
        <v>225.33</v>
      </c>
      <c r="P2297" s="124" t="s">
        <v>1312</v>
      </c>
    </row>
    <row r="2298" spans="1:16" ht="51">
      <c r="A2298" s="256" t="s">
        <v>619</v>
      </c>
      <c r="B2298" s="124"/>
      <c r="C2298" s="125" t="s">
        <v>713</v>
      </c>
      <c r="D2298" s="119">
        <v>43214</v>
      </c>
      <c r="E2298" s="120" t="s">
        <v>4710</v>
      </c>
      <c r="F2298" s="120" t="s">
        <v>3</v>
      </c>
      <c r="G2298" s="120">
        <v>1616543</v>
      </c>
      <c r="H2298" s="124"/>
      <c r="I2298" s="128" t="s">
        <v>5271</v>
      </c>
      <c r="J2298" s="124"/>
      <c r="K2298" s="124"/>
      <c r="L2298" s="124"/>
      <c r="M2298" s="124"/>
      <c r="N2298" s="207">
        <v>0</v>
      </c>
      <c r="O2298" s="207">
        <v>2231.52</v>
      </c>
      <c r="P2298" s="124" t="s">
        <v>1312</v>
      </c>
    </row>
    <row r="2299" spans="1:16" ht="51">
      <c r="A2299" s="256">
        <v>292</v>
      </c>
      <c r="B2299" s="124"/>
      <c r="C2299" s="125" t="s">
        <v>152</v>
      </c>
      <c r="D2299" s="119">
        <v>43214</v>
      </c>
      <c r="E2299" s="120" t="s">
        <v>4720</v>
      </c>
      <c r="F2299" s="120" t="s">
        <v>3</v>
      </c>
      <c r="G2299" s="120">
        <v>1616578</v>
      </c>
      <c r="H2299" s="124"/>
      <c r="I2299" s="128" t="s">
        <v>5281</v>
      </c>
      <c r="J2299" s="124"/>
      <c r="K2299" s="124"/>
      <c r="L2299" s="124"/>
      <c r="M2299" s="124"/>
      <c r="N2299" s="207">
        <v>0</v>
      </c>
      <c r="O2299" s="207">
        <v>2878.15</v>
      </c>
      <c r="P2299" s="124" t="s">
        <v>1312</v>
      </c>
    </row>
    <row r="2300" spans="1:16" ht="51">
      <c r="A2300" s="256" t="s">
        <v>619</v>
      </c>
      <c r="B2300" s="124"/>
      <c r="C2300" s="125" t="s">
        <v>713</v>
      </c>
      <c r="D2300" s="119">
        <v>43214</v>
      </c>
      <c r="E2300" s="120" t="s">
        <v>4755</v>
      </c>
      <c r="F2300" s="120" t="s">
        <v>3</v>
      </c>
      <c r="G2300" s="120">
        <v>1616513</v>
      </c>
      <c r="H2300" s="124"/>
      <c r="I2300" s="128" t="s">
        <v>5315</v>
      </c>
      <c r="J2300" s="124"/>
      <c r="K2300" s="124"/>
      <c r="L2300" s="124"/>
      <c r="M2300" s="124"/>
      <c r="N2300" s="207">
        <v>0</v>
      </c>
      <c r="O2300" s="207">
        <v>382.56</v>
      </c>
      <c r="P2300" s="124" t="s">
        <v>1312</v>
      </c>
    </row>
    <row r="2301" spans="1:16" ht="51" hidden="1">
      <c r="A2301" s="256" t="s">
        <v>619</v>
      </c>
      <c r="B2301" s="124"/>
      <c r="C2301" s="125" t="s">
        <v>713</v>
      </c>
      <c r="D2301" s="119">
        <v>43214</v>
      </c>
      <c r="E2301" s="120" t="s">
        <v>4921</v>
      </c>
      <c r="F2301" s="120" t="s">
        <v>6</v>
      </c>
      <c r="G2301" s="120">
        <v>966565</v>
      </c>
      <c r="H2301" s="124"/>
      <c r="I2301" s="128" t="s">
        <v>5465</v>
      </c>
      <c r="J2301" s="124"/>
      <c r="K2301" s="124"/>
      <c r="L2301" s="124"/>
      <c r="M2301" s="124"/>
      <c r="N2301" s="207">
        <v>0</v>
      </c>
      <c r="O2301" s="207">
        <v>9333503.1300000008</v>
      </c>
      <c r="P2301" s="124" t="s">
        <v>1312</v>
      </c>
    </row>
    <row r="2302" spans="1:16" ht="25.5" hidden="1">
      <c r="A2302" s="256">
        <v>16</v>
      </c>
      <c r="B2302" s="124"/>
      <c r="C2302" s="125" t="s">
        <v>692</v>
      </c>
      <c r="D2302" s="119">
        <v>43214</v>
      </c>
      <c r="E2302" s="120" t="s">
        <v>4922</v>
      </c>
      <c r="F2302" s="120" t="s">
        <v>1313</v>
      </c>
      <c r="G2302" s="120">
        <v>17440003</v>
      </c>
      <c r="H2302" s="124"/>
      <c r="I2302" s="128" t="s">
        <v>5466</v>
      </c>
      <c r="J2302" s="124"/>
      <c r="K2302" s="124"/>
      <c r="L2302" s="124"/>
      <c r="M2302" s="124"/>
      <c r="N2302" s="207">
        <v>3000</v>
      </c>
      <c r="O2302" s="207">
        <v>0</v>
      </c>
      <c r="P2302" s="124" t="s">
        <v>1312</v>
      </c>
    </row>
    <row r="2303" spans="1:16" ht="63.75" hidden="1">
      <c r="A2303" s="256">
        <v>513</v>
      </c>
      <c r="B2303" s="124"/>
      <c r="C2303" s="125" t="s">
        <v>201</v>
      </c>
      <c r="D2303" s="119">
        <v>43214</v>
      </c>
      <c r="E2303" s="120" t="s">
        <v>4923</v>
      </c>
      <c r="F2303" s="120" t="s">
        <v>15</v>
      </c>
      <c r="G2303" s="120">
        <v>719497</v>
      </c>
      <c r="H2303" s="124"/>
      <c r="I2303" s="128" t="s">
        <v>5467</v>
      </c>
      <c r="J2303" s="124"/>
      <c r="K2303" s="124"/>
      <c r="L2303" s="124"/>
      <c r="M2303" s="124"/>
      <c r="N2303" s="207">
        <v>50</v>
      </c>
      <c r="O2303" s="207">
        <v>0</v>
      </c>
      <c r="P2303" s="124" t="s">
        <v>1312</v>
      </c>
    </row>
    <row r="2304" spans="1:16" ht="63.75" hidden="1">
      <c r="A2304" s="256">
        <v>291</v>
      </c>
      <c r="B2304" s="124"/>
      <c r="C2304" s="125" t="s">
        <v>794</v>
      </c>
      <c r="D2304" s="119">
        <v>43214</v>
      </c>
      <c r="E2304" s="120" t="s">
        <v>4924</v>
      </c>
      <c r="F2304" s="120" t="s">
        <v>11</v>
      </c>
      <c r="G2304" s="120">
        <v>719625</v>
      </c>
      <c r="H2304" s="124"/>
      <c r="I2304" s="128" t="s">
        <v>5468</v>
      </c>
      <c r="J2304" s="124"/>
      <c r="K2304" s="124"/>
      <c r="L2304" s="124"/>
      <c r="M2304" s="124"/>
      <c r="N2304" s="207">
        <v>50</v>
      </c>
      <c r="O2304" s="207">
        <v>0</v>
      </c>
      <c r="P2304" s="124" t="s">
        <v>1312</v>
      </c>
    </row>
    <row r="2305" spans="1:16" ht="63.75" hidden="1">
      <c r="A2305" s="256">
        <v>291</v>
      </c>
      <c r="B2305" s="124"/>
      <c r="C2305" s="125" t="s">
        <v>794</v>
      </c>
      <c r="D2305" s="119">
        <v>43214</v>
      </c>
      <c r="E2305" s="120" t="s">
        <v>4925</v>
      </c>
      <c r="F2305" s="120" t="s">
        <v>11</v>
      </c>
      <c r="G2305" s="120">
        <v>719627</v>
      </c>
      <c r="H2305" s="124"/>
      <c r="I2305" s="128" t="s">
        <v>5469</v>
      </c>
      <c r="J2305" s="124"/>
      <c r="K2305" s="124"/>
      <c r="L2305" s="124"/>
      <c r="M2305" s="124"/>
      <c r="N2305" s="207">
        <v>50</v>
      </c>
      <c r="O2305" s="207">
        <v>0</v>
      </c>
      <c r="P2305" s="124" t="s">
        <v>1312</v>
      </c>
    </row>
    <row r="2306" spans="1:16" ht="63.75" hidden="1">
      <c r="A2306" s="256" t="s">
        <v>619</v>
      </c>
      <c r="B2306" s="124"/>
      <c r="C2306" s="125" t="s">
        <v>713</v>
      </c>
      <c r="D2306" s="119">
        <v>43214</v>
      </c>
      <c r="E2306" s="120" t="s">
        <v>4926</v>
      </c>
      <c r="F2306" s="120" t="s">
        <v>15</v>
      </c>
      <c r="G2306" s="120">
        <v>720057</v>
      </c>
      <c r="H2306" s="124"/>
      <c r="I2306" s="128" t="s">
        <v>5470</v>
      </c>
      <c r="J2306" s="124"/>
      <c r="K2306" s="124"/>
      <c r="L2306" s="124"/>
      <c r="M2306" s="124"/>
      <c r="N2306" s="207">
        <v>50</v>
      </c>
      <c r="O2306" s="207">
        <v>0</v>
      </c>
      <c r="P2306" s="124" t="s">
        <v>1312</v>
      </c>
    </row>
    <row r="2307" spans="1:16" ht="51">
      <c r="A2307" s="256" t="s">
        <v>619</v>
      </c>
      <c r="B2307" s="124"/>
      <c r="C2307" s="125" t="s">
        <v>713</v>
      </c>
      <c r="D2307" s="119">
        <v>43215</v>
      </c>
      <c r="E2307" s="120" t="s">
        <v>4649</v>
      </c>
      <c r="F2307" s="120" t="s">
        <v>3</v>
      </c>
      <c r="G2307" s="120">
        <v>1616916</v>
      </c>
      <c r="H2307" s="124"/>
      <c r="I2307" s="128" t="s">
        <v>2749</v>
      </c>
      <c r="J2307" s="124"/>
      <c r="K2307" s="124"/>
      <c r="L2307" s="124"/>
      <c r="M2307" s="124"/>
      <c r="N2307" s="207">
        <v>0</v>
      </c>
      <c r="O2307" s="207">
        <v>647.59</v>
      </c>
      <c r="P2307" s="124" t="s">
        <v>1312</v>
      </c>
    </row>
    <row r="2308" spans="1:16" ht="51">
      <c r="A2308" s="256" t="s">
        <v>619</v>
      </c>
      <c r="B2308" s="124"/>
      <c r="C2308" s="125" t="s">
        <v>713</v>
      </c>
      <c r="D2308" s="119">
        <v>43215</v>
      </c>
      <c r="E2308" s="120" t="s">
        <v>4756</v>
      </c>
      <c r="F2308" s="120" t="s">
        <v>3</v>
      </c>
      <c r="G2308" s="120">
        <v>1617063</v>
      </c>
      <c r="H2308" s="124"/>
      <c r="I2308" s="128" t="s">
        <v>5316</v>
      </c>
      <c r="J2308" s="124"/>
      <c r="K2308" s="124"/>
      <c r="L2308" s="124"/>
      <c r="M2308" s="124"/>
      <c r="N2308" s="207">
        <v>0</v>
      </c>
      <c r="O2308" s="207">
        <v>2157.71</v>
      </c>
      <c r="P2308" s="124" t="s">
        <v>1312</v>
      </c>
    </row>
    <row r="2309" spans="1:16" ht="63.75" hidden="1">
      <c r="A2309" s="256">
        <v>373</v>
      </c>
      <c r="B2309" s="124"/>
      <c r="C2309" s="125" t="s">
        <v>1269</v>
      </c>
      <c r="D2309" s="119">
        <v>43215</v>
      </c>
      <c r="E2309" s="120" t="s">
        <v>4927</v>
      </c>
      <c r="F2309" s="120" t="s">
        <v>1313</v>
      </c>
      <c r="G2309" s="120">
        <v>17422961</v>
      </c>
      <c r="H2309" s="124"/>
      <c r="I2309" s="128" t="s">
        <v>5471</v>
      </c>
      <c r="J2309" s="124"/>
      <c r="K2309" s="124"/>
      <c r="L2309" s="124"/>
      <c r="M2309" s="124"/>
      <c r="N2309" s="207">
        <v>0</v>
      </c>
      <c r="O2309" s="207">
        <v>1250342.78</v>
      </c>
      <c r="P2309" s="124" t="s">
        <v>1312</v>
      </c>
    </row>
    <row r="2310" spans="1:16" ht="76.5" hidden="1">
      <c r="A2310" s="256" t="s">
        <v>620</v>
      </c>
      <c r="B2310" s="124"/>
      <c r="C2310" s="125" t="s">
        <v>714</v>
      </c>
      <c r="D2310" s="119">
        <v>43215</v>
      </c>
      <c r="E2310" s="120" t="s">
        <v>4928</v>
      </c>
      <c r="F2310" s="120" t="s">
        <v>1256</v>
      </c>
      <c r="G2310" s="120">
        <v>17453864</v>
      </c>
      <c r="H2310" s="124"/>
      <c r="I2310" s="128" t="s">
        <v>3470</v>
      </c>
      <c r="J2310" s="124"/>
      <c r="K2310" s="124"/>
      <c r="L2310" s="124"/>
      <c r="M2310" s="124"/>
      <c r="N2310" s="207">
        <v>0</v>
      </c>
      <c r="O2310" s="207">
        <v>547.47</v>
      </c>
      <c r="P2310" s="124" t="s">
        <v>1312</v>
      </c>
    </row>
    <row r="2311" spans="1:16" ht="51" hidden="1">
      <c r="A2311" s="256">
        <v>513</v>
      </c>
      <c r="B2311" s="124"/>
      <c r="C2311" s="125" t="s">
        <v>201</v>
      </c>
      <c r="D2311" s="119">
        <v>43215</v>
      </c>
      <c r="E2311" s="120" t="s">
        <v>4929</v>
      </c>
      <c r="F2311" s="120" t="s">
        <v>15</v>
      </c>
      <c r="G2311" s="120">
        <v>720950</v>
      </c>
      <c r="H2311" s="124"/>
      <c r="I2311" s="128" t="s">
        <v>5472</v>
      </c>
      <c r="J2311" s="124"/>
      <c r="K2311" s="124"/>
      <c r="L2311" s="124"/>
      <c r="M2311" s="124"/>
      <c r="N2311" s="207">
        <v>50</v>
      </c>
      <c r="O2311" s="207">
        <v>0</v>
      </c>
      <c r="P2311" s="124" t="s">
        <v>1312</v>
      </c>
    </row>
    <row r="2312" spans="1:16" ht="51" hidden="1">
      <c r="A2312" s="256">
        <v>513</v>
      </c>
      <c r="B2312" s="124"/>
      <c r="C2312" s="125" t="s">
        <v>201</v>
      </c>
      <c r="D2312" s="119">
        <v>43215</v>
      </c>
      <c r="E2312" s="120" t="s">
        <v>4930</v>
      </c>
      <c r="F2312" s="120" t="s">
        <v>15</v>
      </c>
      <c r="G2312" s="120">
        <v>720958</v>
      </c>
      <c r="H2312" s="124"/>
      <c r="I2312" s="128" t="s">
        <v>5325</v>
      </c>
      <c r="J2312" s="124"/>
      <c r="K2312" s="124"/>
      <c r="L2312" s="124"/>
      <c r="M2312" s="124"/>
      <c r="N2312" s="207">
        <v>50</v>
      </c>
      <c r="O2312" s="207">
        <v>0</v>
      </c>
      <c r="P2312" s="124" t="s">
        <v>1312</v>
      </c>
    </row>
    <row r="2313" spans="1:16" ht="63.75" hidden="1">
      <c r="A2313" s="256">
        <v>513</v>
      </c>
      <c r="B2313" s="124"/>
      <c r="C2313" s="125" t="s">
        <v>201</v>
      </c>
      <c r="D2313" s="119">
        <v>43215</v>
      </c>
      <c r="E2313" s="120" t="s">
        <v>4931</v>
      </c>
      <c r="F2313" s="120" t="s">
        <v>15</v>
      </c>
      <c r="G2313" s="120">
        <v>720962</v>
      </c>
      <c r="H2313" s="124"/>
      <c r="I2313" s="128" t="s">
        <v>5473</v>
      </c>
      <c r="J2313" s="124"/>
      <c r="K2313" s="124"/>
      <c r="L2313" s="124"/>
      <c r="M2313" s="124"/>
      <c r="N2313" s="207">
        <v>50</v>
      </c>
      <c r="O2313" s="207">
        <v>0</v>
      </c>
      <c r="P2313" s="124" t="s">
        <v>1312</v>
      </c>
    </row>
    <row r="2314" spans="1:16" ht="89.25" hidden="1">
      <c r="A2314" s="256" t="s">
        <v>619</v>
      </c>
      <c r="B2314" s="124"/>
      <c r="C2314" s="125" t="s">
        <v>713</v>
      </c>
      <c r="D2314" s="119">
        <v>43215</v>
      </c>
      <c r="E2314" s="120" t="s">
        <v>4932</v>
      </c>
      <c r="F2314" s="120" t="s">
        <v>15</v>
      </c>
      <c r="G2314" s="120">
        <v>4841</v>
      </c>
      <c r="H2314" s="124"/>
      <c r="I2314" s="128" t="s">
        <v>5474</v>
      </c>
      <c r="J2314" s="124"/>
      <c r="K2314" s="124"/>
      <c r="L2314" s="124"/>
      <c r="M2314" s="124"/>
      <c r="N2314" s="207">
        <v>307.25</v>
      </c>
      <c r="O2314" s="207">
        <v>0</v>
      </c>
      <c r="P2314" s="124" t="s">
        <v>1312</v>
      </c>
    </row>
    <row r="2315" spans="1:16" ht="63.75" hidden="1">
      <c r="A2315" s="256">
        <v>513</v>
      </c>
      <c r="B2315" s="124"/>
      <c r="C2315" s="125" t="s">
        <v>201</v>
      </c>
      <c r="D2315" s="119">
        <v>43215</v>
      </c>
      <c r="E2315" s="120" t="s">
        <v>4933</v>
      </c>
      <c r="F2315" s="120" t="s">
        <v>15</v>
      </c>
      <c r="G2315" s="120">
        <v>721275</v>
      </c>
      <c r="H2315" s="124"/>
      <c r="I2315" s="128" t="s">
        <v>5405</v>
      </c>
      <c r="J2315" s="124"/>
      <c r="K2315" s="124"/>
      <c r="L2315" s="124"/>
      <c r="M2315" s="124"/>
      <c r="N2315" s="207">
        <v>50</v>
      </c>
      <c r="O2315" s="207">
        <v>0</v>
      </c>
      <c r="P2315" s="124" t="s">
        <v>1312</v>
      </c>
    </row>
    <row r="2316" spans="1:16" ht="51">
      <c r="A2316" s="256" t="s">
        <v>619</v>
      </c>
      <c r="B2316" s="124"/>
      <c r="C2316" s="125" t="s">
        <v>713</v>
      </c>
      <c r="D2316" s="119">
        <v>43216</v>
      </c>
      <c r="E2316" s="120" t="s">
        <v>4579</v>
      </c>
      <c r="F2316" s="120" t="s">
        <v>3</v>
      </c>
      <c r="G2316" s="120">
        <v>1617323</v>
      </c>
      <c r="H2316" s="124"/>
      <c r="I2316" s="128" t="s">
        <v>5166</v>
      </c>
      <c r="J2316" s="124"/>
      <c r="K2316" s="124"/>
      <c r="L2316" s="124"/>
      <c r="M2316" s="124"/>
      <c r="N2316" s="207">
        <v>0</v>
      </c>
      <c r="O2316" s="207">
        <v>15957.03</v>
      </c>
      <c r="P2316" s="124" t="s">
        <v>1312</v>
      </c>
    </row>
    <row r="2317" spans="1:16" ht="51">
      <c r="A2317" s="256" t="s">
        <v>619</v>
      </c>
      <c r="B2317" s="124"/>
      <c r="C2317" s="125" t="s">
        <v>713</v>
      </c>
      <c r="D2317" s="119">
        <v>43216</v>
      </c>
      <c r="E2317" s="120" t="s">
        <v>4594</v>
      </c>
      <c r="F2317" s="120" t="s">
        <v>3</v>
      </c>
      <c r="G2317" s="120">
        <v>1617273</v>
      </c>
      <c r="H2317" s="124"/>
      <c r="I2317" s="128" t="s">
        <v>5180</v>
      </c>
      <c r="J2317" s="124"/>
      <c r="K2317" s="124"/>
      <c r="L2317" s="124"/>
      <c r="M2317" s="124"/>
      <c r="N2317" s="207">
        <v>0</v>
      </c>
      <c r="O2317" s="207">
        <v>10000</v>
      </c>
      <c r="P2317" s="124" t="s">
        <v>1312</v>
      </c>
    </row>
    <row r="2318" spans="1:16" ht="51">
      <c r="A2318" s="256" t="s">
        <v>619</v>
      </c>
      <c r="B2318" s="124"/>
      <c r="C2318" s="125" t="s">
        <v>713</v>
      </c>
      <c r="D2318" s="119">
        <v>43216</v>
      </c>
      <c r="E2318" s="120" t="s">
        <v>4615</v>
      </c>
      <c r="F2318" s="120" t="s">
        <v>3</v>
      </c>
      <c r="G2318" s="120">
        <v>1617433</v>
      </c>
      <c r="H2318" s="124"/>
      <c r="I2318" s="128" t="s">
        <v>5195</v>
      </c>
      <c r="J2318" s="124"/>
      <c r="K2318" s="124"/>
      <c r="L2318" s="124"/>
      <c r="M2318" s="124"/>
      <c r="N2318" s="207">
        <v>0</v>
      </c>
      <c r="O2318" s="207">
        <v>636.85</v>
      </c>
      <c r="P2318" s="124" t="s">
        <v>1312</v>
      </c>
    </row>
    <row r="2319" spans="1:16" ht="51">
      <c r="A2319" s="256" t="s">
        <v>619</v>
      </c>
      <c r="B2319" s="124"/>
      <c r="C2319" s="125" t="s">
        <v>713</v>
      </c>
      <c r="D2319" s="119">
        <v>43216</v>
      </c>
      <c r="E2319" s="120" t="s">
        <v>4646</v>
      </c>
      <c r="F2319" s="120" t="s">
        <v>3</v>
      </c>
      <c r="G2319" s="120">
        <v>1617401</v>
      </c>
      <c r="H2319" s="124"/>
      <c r="I2319" s="128" t="s">
        <v>5223</v>
      </c>
      <c r="J2319" s="124"/>
      <c r="K2319" s="124"/>
      <c r="L2319" s="124"/>
      <c r="M2319" s="124"/>
      <c r="N2319" s="207">
        <v>0</v>
      </c>
      <c r="O2319" s="207">
        <v>371</v>
      </c>
      <c r="P2319" s="124" t="s">
        <v>1312</v>
      </c>
    </row>
    <row r="2320" spans="1:16" ht="63.75">
      <c r="A2320" s="256">
        <v>10</v>
      </c>
      <c r="B2320" s="124"/>
      <c r="C2320" s="125" t="s">
        <v>690</v>
      </c>
      <c r="D2320" s="119">
        <v>43216</v>
      </c>
      <c r="E2320" s="120" t="s">
        <v>4725</v>
      </c>
      <c r="F2320" s="120" t="s">
        <v>3</v>
      </c>
      <c r="G2320" s="120">
        <v>1617386</v>
      </c>
      <c r="H2320" s="124"/>
      <c r="I2320" s="128" t="s">
        <v>5286</v>
      </c>
      <c r="J2320" s="124"/>
      <c r="K2320" s="124"/>
      <c r="L2320" s="124"/>
      <c r="M2320" s="124"/>
      <c r="N2320" s="207">
        <v>0</v>
      </c>
      <c r="O2320" s="207">
        <v>357</v>
      </c>
      <c r="P2320" s="124" t="s">
        <v>1312</v>
      </c>
    </row>
    <row r="2321" spans="1:16" ht="63.75">
      <c r="A2321" s="256">
        <v>373</v>
      </c>
      <c r="B2321" s="124"/>
      <c r="C2321" s="125" t="s">
        <v>1269</v>
      </c>
      <c r="D2321" s="119">
        <v>43216</v>
      </c>
      <c r="E2321" s="120" t="s">
        <v>4726</v>
      </c>
      <c r="F2321" s="120" t="s">
        <v>3</v>
      </c>
      <c r="G2321" s="120">
        <v>1617391</v>
      </c>
      <c r="H2321" s="124"/>
      <c r="I2321" s="128" t="s">
        <v>5287</v>
      </c>
      <c r="J2321" s="124"/>
      <c r="K2321" s="124"/>
      <c r="L2321" s="124"/>
      <c r="M2321" s="124"/>
      <c r="N2321" s="207">
        <v>0</v>
      </c>
      <c r="O2321" s="207">
        <v>1153.8699999999999</v>
      </c>
      <c r="P2321" s="124" t="s">
        <v>1312</v>
      </c>
    </row>
    <row r="2322" spans="1:16" ht="63.75">
      <c r="A2322" s="256">
        <v>373</v>
      </c>
      <c r="B2322" s="124"/>
      <c r="C2322" s="125" t="s">
        <v>1269</v>
      </c>
      <c r="D2322" s="119">
        <v>43216</v>
      </c>
      <c r="E2322" s="120" t="s">
        <v>4727</v>
      </c>
      <c r="F2322" s="120" t="s">
        <v>3</v>
      </c>
      <c r="G2322" s="120">
        <v>1617393</v>
      </c>
      <c r="H2322" s="124"/>
      <c r="I2322" s="128" t="s">
        <v>5288</v>
      </c>
      <c r="J2322" s="124"/>
      <c r="K2322" s="124"/>
      <c r="L2322" s="124"/>
      <c r="M2322" s="124"/>
      <c r="N2322" s="207">
        <v>0</v>
      </c>
      <c r="O2322" s="207">
        <v>383.21</v>
      </c>
      <c r="P2322" s="124" t="s">
        <v>1312</v>
      </c>
    </row>
    <row r="2323" spans="1:16" ht="51">
      <c r="A2323" s="256" t="s">
        <v>619</v>
      </c>
      <c r="B2323" s="124"/>
      <c r="C2323" s="125" t="s">
        <v>713</v>
      </c>
      <c r="D2323" s="119">
        <v>43217</v>
      </c>
      <c r="E2323" s="120" t="s">
        <v>4519</v>
      </c>
      <c r="F2323" s="120" t="s">
        <v>3</v>
      </c>
      <c r="G2323" s="120">
        <v>1617637</v>
      </c>
      <c r="H2323" s="124"/>
      <c r="I2323" s="128" t="s">
        <v>1368</v>
      </c>
      <c r="J2323" s="124"/>
      <c r="K2323" s="124"/>
      <c r="L2323" s="124"/>
      <c r="M2323" s="124"/>
      <c r="N2323" s="207">
        <v>0</v>
      </c>
      <c r="O2323" s="207">
        <v>545</v>
      </c>
      <c r="P2323" s="124" t="s">
        <v>1312</v>
      </c>
    </row>
    <row r="2324" spans="1:16" ht="51">
      <c r="A2324" s="256" t="s">
        <v>619</v>
      </c>
      <c r="B2324" s="124"/>
      <c r="C2324" s="125" t="s">
        <v>713</v>
      </c>
      <c r="D2324" s="119">
        <v>43217</v>
      </c>
      <c r="E2324" s="120" t="s">
        <v>4528</v>
      </c>
      <c r="F2324" s="120" t="s">
        <v>3</v>
      </c>
      <c r="G2324" s="120">
        <v>1617608</v>
      </c>
      <c r="H2324" s="124"/>
      <c r="I2324" s="128" t="s">
        <v>5121</v>
      </c>
      <c r="J2324" s="124"/>
      <c r="K2324" s="124"/>
      <c r="L2324" s="124"/>
      <c r="M2324" s="124"/>
      <c r="N2324" s="207">
        <v>0</v>
      </c>
      <c r="O2324" s="207">
        <v>50</v>
      </c>
      <c r="P2324" s="124" t="s">
        <v>1312</v>
      </c>
    </row>
    <row r="2325" spans="1:16" ht="38.25">
      <c r="A2325" s="256">
        <v>35</v>
      </c>
      <c r="B2325" s="124"/>
      <c r="C2325" s="125" t="s">
        <v>696</v>
      </c>
      <c r="D2325" s="119">
        <v>43217</v>
      </c>
      <c r="E2325" s="120" t="s">
        <v>4536</v>
      </c>
      <c r="F2325" s="120" t="s">
        <v>3</v>
      </c>
      <c r="G2325" s="120">
        <v>1617673</v>
      </c>
      <c r="H2325" s="124"/>
      <c r="I2325" s="128" t="s">
        <v>5129</v>
      </c>
      <c r="J2325" s="124"/>
      <c r="K2325" s="124"/>
      <c r="L2325" s="124"/>
      <c r="M2325" s="124"/>
      <c r="N2325" s="207">
        <v>0</v>
      </c>
      <c r="O2325" s="207">
        <v>535.5</v>
      </c>
      <c r="P2325" s="124" t="s">
        <v>1312</v>
      </c>
    </row>
    <row r="2326" spans="1:16" ht="51">
      <c r="A2326" s="256" t="s">
        <v>619</v>
      </c>
      <c r="B2326" s="124"/>
      <c r="C2326" s="125" t="s">
        <v>713</v>
      </c>
      <c r="D2326" s="119">
        <v>43217</v>
      </c>
      <c r="E2326" s="120" t="s">
        <v>4547</v>
      </c>
      <c r="F2326" s="120" t="s">
        <v>3</v>
      </c>
      <c r="G2326" s="120">
        <v>1617804</v>
      </c>
      <c r="H2326" s="124"/>
      <c r="I2326" s="128" t="s">
        <v>5138</v>
      </c>
      <c r="J2326" s="124"/>
      <c r="K2326" s="124"/>
      <c r="L2326" s="124"/>
      <c r="M2326" s="124"/>
      <c r="N2326" s="207">
        <v>0</v>
      </c>
      <c r="O2326" s="207">
        <v>2669.68</v>
      </c>
      <c r="P2326" s="124" t="s">
        <v>1312</v>
      </c>
    </row>
    <row r="2327" spans="1:16" ht="51">
      <c r="A2327" s="256" t="s">
        <v>619</v>
      </c>
      <c r="B2327" s="124"/>
      <c r="C2327" s="125" t="s">
        <v>713</v>
      </c>
      <c r="D2327" s="119">
        <v>43217</v>
      </c>
      <c r="E2327" s="120" t="s">
        <v>4555</v>
      </c>
      <c r="F2327" s="120" t="s">
        <v>3</v>
      </c>
      <c r="G2327" s="120">
        <v>1617799</v>
      </c>
      <c r="H2327" s="124"/>
      <c r="I2327" s="128" t="s">
        <v>5144</v>
      </c>
      <c r="J2327" s="124"/>
      <c r="K2327" s="124"/>
      <c r="L2327" s="124"/>
      <c r="M2327" s="124"/>
      <c r="N2327" s="207">
        <v>0</v>
      </c>
      <c r="O2327" s="207">
        <v>1085.58</v>
      </c>
      <c r="P2327" s="124" t="s">
        <v>1312</v>
      </c>
    </row>
    <row r="2328" spans="1:16" ht="51">
      <c r="A2328" s="256">
        <v>35</v>
      </c>
      <c r="B2328" s="124"/>
      <c r="C2328" s="125" t="s">
        <v>696</v>
      </c>
      <c r="D2328" s="119">
        <v>43217</v>
      </c>
      <c r="E2328" s="120" t="s">
        <v>4655</v>
      </c>
      <c r="F2328" s="120" t="s">
        <v>3</v>
      </c>
      <c r="G2328" s="120">
        <v>1617631</v>
      </c>
      <c r="H2328" s="124"/>
      <c r="I2328" s="128" t="s">
        <v>5230</v>
      </c>
      <c r="J2328" s="124"/>
      <c r="K2328" s="124"/>
      <c r="L2328" s="124"/>
      <c r="M2328" s="124"/>
      <c r="N2328" s="207">
        <v>0</v>
      </c>
      <c r="O2328" s="207">
        <v>83</v>
      </c>
      <c r="P2328" s="124" t="s">
        <v>1312</v>
      </c>
    </row>
    <row r="2329" spans="1:16" ht="51">
      <c r="A2329" s="256" t="s">
        <v>619</v>
      </c>
      <c r="B2329" s="124"/>
      <c r="C2329" s="125" t="s">
        <v>713</v>
      </c>
      <c r="D2329" s="119">
        <v>43217</v>
      </c>
      <c r="E2329" s="120" t="s">
        <v>4683</v>
      </c>
      <c r="F2329" s="120" t="s">
        <v>3</v>
      </c>
      <c r="G2329" s="120">
        <v>1617727</v>
      </c>
      <c r="H2329" s="124"/>
      <c r="I2329" s="128" t="s">
        <v>5256</v>
      </c>
      <c r="J2329" s="124"/>
      <c r="K2329" s="124"/>
      <c r="L2329" s="124"/>
      <c r="M2329" s="124"/>
      <c r="N2329" s="207">
        <v>0</v>
      </c>
      <c r="O2329" s="207">
        <v>140</v>
      </c>
      <c r="P2329" s="124" t="s">
        <v>1312</v>
      </c>
    </row>
    <row r="2330" spans="1:16" ht="51">
      <c r="A2330" s="256" t="s">
        <v>619</v>
      </c>
      <c r="B2330" s="124"/>
      <c r="C2330" s="125" t="s">
        <v>713</v>
      </c>
      <c r="D2330" s="119">
        <v>43217</v>
      </c>
      <c r="E2330" s="120" t="s">
        <v>4723</v>
      </c>
      <c r="F2330" s="120" t="s">
        <v>3</v>
      </c>
      <c r="G2330" s="120">
        <v>1617849</v>
      </c>
      <c r="H2330" s="124"/>
      <c r="I2330" s="128" t="s">
        <v>5284</v>
      </c>
      <c r="J2330" s="124"/>
      <c r="K2330" s="124"/>
      <c r="L2330" s="124"/>
      <c r="M2330" s="124"/>
      <c r="N2330" s="207">
        <v>0</v>
      </c>
      <c r="O2330" s="207">
        <v>3366.83</v>
      </c>
      <c r="P2330" s="124" t="s">
        <v>1312</v>
      </c>
    </row>
    <row r="2331" spans="1:16" ht="51">
      <c r="A2331" s="256">
        <v>513</v>
      </c>
      <c r="B2331" s="124"/>
      <c r="C2331" s="125" t="s">
        <v>201</v>
      </c>
      <c r="D2331" s="119">
        <v>43217</v>
      </c>
      <c r="E2331" s="120" t="s">
        <v>4731</v>
      </c>
      <c r="F2331" s="120" t="s">
        <v>3</v>
      </c>
      <c r="G2331" s="120">
        <v>1617700</v>
      </c>
      <c r="H2331" s="124"/>
      <c r="I2331" s="128" t="s">
        <v>5291</v>
      </c>
      <c r="J2331" s="124"/>
      <c r="K2331" s="124"/>
      <c r="L2331" s="124"/>
      <c r="M2331" s="124"/>
      <c r="N2331" s="207">
        <v>0</v>
      </c>
      <c r="O2331" s="207">
        <v>774</v>
      </c>
      <c r="P2331" s="124" t="s">
        <v>1312</v>
      </c>
    </row>
    <row r="2332" spans="1:16" ht="51">
      <c r="A2332" s="256">
        <v>20</v>
      </c>
      <c r="B2332" s="124"/>
      <c r="C2332" s="125" t="s">
        <v>693</v>
      </c>
      <c r="D2332" s="119">
        <v>43217</v>
      </c>
      <c r="E2332" s="120" t="s">
        <v>4732</v>
      </c>
      <c r="F2332" s="120" t="s">
        <v>3</v>
      </c>
      <c r="G2332" s="120">
        <v>1617615</v>
      </c>
      <c r="H2332" s="124"/>
      <c r="I2332" s="128" t="s">
        <v>5292</v>
      </c>
      <c r="J2332" s="124"/>
      <c r="K2332" s="124"/>
      <c r="L2332" s="124"/>
      <c r="M2332" s="124"/>
      <c r="N2332" s="207">
        <v>0</v>
      </c>
      <c r="O2332" s="207">
        <v>74</v>
      </c>
      <c r="P2332" s="124" t="s">
        <v>1312</v>
      </c>
    </row>
    <row r="2333" spans="1:16" ht="51">
      <c r="A2333" s="256">
        <v>10</v>
      </c>
      <c r="B2333" s="124"/>
      <c r="C2333" s="125" t="s">
        <v>690</v>
      </c>
      <c r="D2333" s="119">
        <v>43217</v>
      </c>
      <c r="E2333" s="120" t="s">
        <v>4744</v>
      </c>
      <c r="F2333" s="120" t="s">
        <v>3</v>
      </c>
      <c r="G2333" s="120">
        <v>1617810</v>
      </c>
      <c r="H2333" s="124"/>
      <c r="I2333" s="128" t="s">
        <v>5304</v>
      </c>
      <c r="J2333" s="124"/>
      <c r="K2333" s="124"/>
      <c r="L2333" s="124"/>
      <c r="M2333" s="124"/>
      <c r="N2333" s="207">
        <v>0</v>
      </c>
      <c r="O2333" s="207">
        <v>35.840000000000003</v>
      </c>
      <c r="P2333" s="124" t="s">
        <v>1312</v>
      </c>
    </row>
    <row r="2334" spans="1:16" ht="51">
      <c r="A2334" s="256">
        <v>222</v>
      </c>
      <c r="B2334" s="124"/>
      <c r="C2334" s="125" t="s">
        <v>764</v>
      </c>
      <c r="D2334" s="119">
        <v>43217</v>
      </c>
      <c r="E2334" s="120" t="s">
        <v>4747</v>
      </c>
      <c r="F2334" s="120" t="s">
        <v>3</v>
      </c>
      <c r="G2334" s="120">
        <v>1617850</v>
      </c>
      <c r="H2334" s="124"/>
      <c r="I2334" s="128" t="s">
        <v>5307</v>
      </c>
      <c r="J2334" s="124"/>
      <c r="K2334" s="124"/>
      <c r="L2334" s="124"/>
      <c r="M2334" s="124"/>
      <c r="N2334" s="207">
        <v>0</v>
      </c>
      <c r="O2334" s="207">
        <v>0.54</v>
      </c>
      <c r="P2334" s="124" t="s">
        <v>3729</v>
      </c>
    </row>
    <row r="2335" spans="1:16" ht="51">
      <c r="A2335" s="256">
        <v>378</v>
      </c>
      <c r="B2335" s="124"/>
      <c r="C2335" s="125" t="s">
        <v>1274</v>
      </c>
      <c r="D2335" s="119">
        <v>43217</v>
      </c>
      <c r="E2335" s="120" t="s">
        <v>4748</v>
      </c>
      <c r="F2335" s="120" t="s">
        <v>3</v>
      </c>
      <c r="G2335" s="120">
        <v>1617912</v>
      </c>
      <c r="H2335" s="124"/>
      <c r="I2335" s="128" t="s">
        <v>5308</v>
      </c>
      <c r="J2335" s="124"/>
      <c r="K2335" s="124"/>
      <c r="L2335" s="124"/>
      <c r="M2335" s="124"/>
      <c r="N2335" s="207">
        <v>0</v>
      </c>
      <c r="O2335" s="207">
        <v>7.71</v>
      </c>
      <c r="P2335" s="124" t="s">
        <v>3729</v>
      </c>
    </row>
    <row r="2336" spans="1:16" ht="38.25" hidden="1">
      <c r="A2336" s="256">
        <v>373</v>
      </c>
      <c r="B2336" s="124"/>
      <c r="C2336" s="125" t="s">
        <v>1269</v>
      </c>
      <c r="D2336" s="119">
        <v>43217</v>
      </c>
      <c r="E2336" s="120" t="s">
        <v>4934</v>
      </c>
      <c r="F2336" s="120" t="s">
        <v>1313</v>
      </c>
      <c r="G2336" s="120">
        <v>17489816</v>
      </c>
      <c r="H2336" s="124"/>
      <c r="I2336" s="128" t="s">
        <v>5475</v>
      </c>
      <c r="J2336" s="124"/>
      <c r="K2336" s="124"/>
      <c r="L2336" s="124"/>
      <c r="M2336" s="124"/>
      <c r="N2336" s="207">
        <v>0</v>
      </c>
      <c r="O2336" s="207">
        <v>2731299.33</v>
      </c>
      <c r="P2336" s="124" t="s">
        <v>1312</v>
      </c>
    </row>
    <row r="2337" spans="1:16" ht="51" hidden="1">
      <c r="A2337" s="256">
        <v>373</v>
      </c>
      <c r="B2337" s="124"/>
      <c r="C2337" s="125" t="s">
        <v>1269</v>
      </c>
      <c r="D2337" s="119">
        <v>43217</v>
      </c>
      <c r="E2337" s="120" t="s">
        <v>4935</v>
      </c>
      <c r="F2337" s="120" t="s">
        <v>1313</v>
      </c>
      <c r="G2337" s="120">
        <v>17489815</v>
      </c>
      <c r="H2337" s="124"/>
      <c r="I2337" s="128" t="s">
        <v>5476</v>
      </c>
      <c r="J2337" s="124"/>
      <c r="K2337" s="124"/>
      <c r="L2337" s="124"/>
      <c r="M2337" s="124"/>
      <c r="N2337" s="207">
        <v>0</v>
      </c>
      <c r="O2337" s="207">
        <v>1434605.14</v>
      </c>
      <c r="P2337" s="124" t="s">
        <v>1312</v>
      </c>
    </row>
    <row r="2338" spans="1:16" ht="63.75" hidden="1">
      <c r="A2338" s="256" t="s">
        <v>622</v>
      </c>
      <c r="B2338" s="124"/>
      <c r="C2338" s="125" t="s">
        <v>715</v>
      </c>
      <c r="D2338" s="119">
        <v>43217</v>
      </c>
      <c r="E2338" s="120" t="s">
        <v>4936</v>
      </c>
      <c r="F2338" s="120" t="s">
        <v>1313</v>
      </c>
      <c r="G2338" s="120">
        <v>17475858</v>
      </c>
      <c r="H2338" s="124"/>
      <c r="I2338" s="128" t="s">
        <v>5477</v>
      </c>
      <c r="J2338" s="124"/>
      <c r="K2338" s="124"/>
      <c r="L2338" s="124"/>
      <c r="M2338" s="124"/>
      <c r="N2338" s="207">
        <v>0</v>
      </c>
      <c r="O2338" s="207">
        <v>84269.36</v>
      </c>
      <c r="P2338" s="124" t="s">
        <v>1312</v>
      </c>
    </row>
    <row r="2339" spans="1:16" ht="63.75" hidden="1">
      <c r="A2339" s="256" t="s">
        <v>622</v>
      </c>
      <c r="B2339" s="124"/>
      <c r="C2339" s="125" t="s">
        <v>715</v>
      </c>
      <c r="D2339" s="119">
        <v>43217</v>
      </c>
      <c r="E2339" s="120" t="s">
        <v>4937</v>
      </c>
      <c r="F2339" s="120" t="s">
        <v>1313</v>
      </c>
      <c r="G2339" s="120">
        <v>17475854</v>
      </c>
      <c r="H2339" s="124"/>
      <c r="I2339" s="128" t="s">
        <v>5478</v>
      </c>
      <c r="J2339" s="124"/>
      <c r="K2339" s="124"/>
      <c r="L2339" s="124"/>
      <c r="M2339" s="124"/>
      <c r="N2339" s="207">
        <v>0</v>
      </c>
      <c r="O2339" s="207">
        <v>3377.96</v>
      </c>
      <c r="P2339" s="124" t="s">
        <v>1312</v>
      </c>
    </row>
    <row r="2340" spans="1:16" ht="51" hidden="1">
      <c r="A2340" s="256">
        <v>513</v>
      </c>
      <c r="B2340" s="124"/>
      <c r="C2340" s="125" t="s">
        <v>201</v>
      </c>
      <c r="D2340" s="119">
        <v>43217</v>
      </c>
      <c r="E2340" s="120" t="s">
        <v>4938</v>
      </c>
      <c r="F2340" s="120" t="s">
        <v>6</v>
      </c>
      <c r="G2340" s="120">
        <v>968124</v>
      </c>
      <c r="H2340" s="124"/>
      <c r="I2340" s="128" t="s">
        <v>5479</v>
      </c>
      <c r="J2340" s="124"/>
      <c r="K2340" s="124"/>
      <c r="L2340" s="124"/>
      <c r="M2340" s="124"/>
      <c r="N2340" s="207">
        <v>0</v>
      </c>
      <c r="O2340" s="207">
        <v>77256000</v>
      </c>
      <c r="P2340" s="124" t="s">
        <v>1312</v>
      </c>
    </row>
    <row r="2341" spans="1:16" ht="89.25" hidden="1">
      <c r="A2341" s="256">
        <v>594</v>
      </c>
      <c r="B2341" s="124"/>
      <c r="C2341" s="125" t="s">
        <v>113</v>
      </c>
      <c r="D2341" s="119">
        <v>43217</v>
      </c>
      <c r="E2341" s="120" t="s">
        <v>4939</v>
      </c>
      <c r="F2341" s="120" t="s">
        <v>15</v>
      </c>
      <c r="G2341" s="120">
        <v>4852</v>
      </c>
      <c r="H2341" s="124"/>
      <c r="I2341" s="128" t="s">
        <v>5480</v>
      </c>
      <c r="J2341" s="124"/>
      <c r="K2341" s="124"/>
      <c r="L2341" s="124"/>
      <c r="M2341" s="124"/>
      <c r="N2341" s="207">
        <v>276.38</v>
      </c>
      <c r="O2341" s="207">
        <v>0</v>
      </c>
      <c r="P2341" s="124" t="s">
        <v>1312</v>
      </c>
    </row>
    <row r="2342" spans="1:16" ht="89.25" hidden="1">
      <c r="A2342" s="256">
        <v>594</v>
      </c>
      <c r="B2342" s="124"/>
      <c r="C2342" s="125" t="s">
        <v>113</v>
      </c>
      <c r="D2342" s="119">
        <v>43217</v>
      </c>
      <c r="E2342" s="120" t="s">
        <v>4940</v>
      </c>
      <c r="F2342" s="120" t="s">
        <v>15</v>
      </c>
      <c r="G2342" s="120">
        <v>4854</v>
      </c>
      <c r="H2342" s="124"/>
      <c r="I2342" s="128" t="s">
        <v>5481</v>
      </c>
      <c r="J2342" s="124"/>
      <c r="K2342" s="124"/>
      <c r="L2342" s="124"/>
      <c r="M2342" s="124"/>
      <c r="N2342" s="207">
        <v>272.54000000000002</v>
      </c>
      <c r="O2342" s="207">
        <v>0</v>
      </c>
      <c r="P2342" s="124" t="s">
        <v>1312</v>
      </c>
    </row>
    <row r="2343" spans="1:16" ht="89.25" hidden="1">
      <c r="A2343" s="256">
        <v>576</v>
      </c>
      <c r="B2343" s="124"/>
      <c r="C2343" s="125" t="s">
        <v>852</v>
      </c>
      <c r="D2343" s="119">
        <v>43217</v>
      </c>
      <c r="E2343" s="120" t="s">
        <v>4941</v>
      </c>
      <c r="F2343" s="120" t="s">
        <v>15</v>
      </c>
      <c r="G2343" s="120">
        <v>4851</v>
      </c>
      <c r="H2343" s="124"/>
      <c r="I2343" s="128" t="s">
        <v>5482</v>
      </c>
      <c r="J2343" s="124"/>
      <c r="K2343" s="124"/>
      <c r="L2343" s="124"/>
      <c r="M2343" s="124"/>
      <c r="N2343" s="207">
        <v>754.11</v>
      </c>
      <c r="O2343" s="207">
        <v>0</v>
      </c>
      <c r="P2343" s="124" t="s">
        <v>1312</v>
      </c>
    </row>
    <row r="2344" spans="1:16" ht="89.25" hidden="1">
      <c r="A2344" s="256">
        <v>594</v>
      </c>
      <c r="B2344" s="124"/>
      <c r="C2344" s="125" t="s">
        <v>113</v>
      </c>
      <c r="D2344" s="119">
        <v>43217</v>
      </c>
      <c r="E2344" s="120" t="s">
        <v>4942</v>
      </c>
      <c r="F2344" s="120" t="s">
        <v>15</v>
      </c>
      <c r="G2344" s="120">
        <v>4853</v>
      </c>
      <c r="H2344" s="124"/>
      <c r="I2344" s="128" t="s">
        <v>5483</v>
      </c>
      <c r="J2344" s="124"/>
      <c r="K2344" s="124"/>
      <c r="L2344" s="124"/>
      <c r="M2344" s="124"/>
      <c r="N2344" s="207">
        <v>314.73</v>
      </c>
      <c r="O2344" s="207">
        <v>0</v>
      </c>
      <c r="P2344" s="124" t="s">
        <v>1312</v>
      </c>
    </row>
    <row r="2345" spans="1:16" ht="51" hidden="1">
      <c r="A2345" s="256">
        <v>513</v>
      </c>
      <c r="B2345" s="124"/>
      <c r="C2345" s="125" t="s">
        <v>201</v>
      </c>
      <c r="D2345" s="119">
        <v>43217</v>
      </c>
      <c r="E2345" s="120" t="s">
        <v>4943</v>
      </c>
      <c r="F2345" s="120" t="s">
        <v>15</v>
      </c>
      <c r="G2345" s="120">
        <v>723296</v>
      </c>
      <c r="H2345" s="124"/>
      <c r="I2345" s="128" t="s">
        <v>4316</v>
      </c>
      <c r="J2345" s="124"/>
      <c r="K2345" s="124"/>
      <c r="L2345" s="124"/>
      <c r="M2345" s="124"/>
      <c r="N2345" s="207">
        <v>50</v>
      </c>
      <c r="O2345" s="207">
        <v>0</v>
      </c>
      <c r="P2345" s="124" t="s">
        <v>1312</v>
      </c>
    </row>
    <row r="2346" spans="1:16" ht="51" hidden="1">
      <c r="A2346" s="256">
        <v>513</v>
      </c>
      <c r="B2346" s="124"/>
      <c r="C2346" s="125" t="s">
        <v>201</v>
      </c>
      <c r="D2346" s="119">
        <v>43217</v>
      </c>
      <c r="E2346" s="120" t="s">
        <v>4944</v>
      </c>
      <c r="F2346" s="120" t="s">
        <v>15</v>
      </c>
      <c r="G2346" s="120">
        <v>723841</v>
      </c>
      <c r="H2346" s="124"/>
      <c r="I2346" s="128" t="s">
        <v>1388</v>
      </c>
      <c r="J2346" s="124"/>
      <c r="K2346" s="124"/>
      <c r="L2346" s="124"/>
      <c r="M2346" s="124"/>
      <c r="N2346" s="207">
        <v>50</v>
      </c>
      <c r="O2346" s="207">
        <v>0</v>
      </c>
      <c r="P2346" s="124" t="s">
        <v>1312</v>
      </c>
    </row>
    <row r="2347" spans="1:16" ht="51">
      <c r="A2347" s="256" t="s">
        <v>619</v>
      </c>
      <c r="B2347" s="124"/>
      <c r="C2347" s="125" t="s">
        <v>713</v>
      </c>
      <c r="D2347" s="119">
        <v>43220</v>
      </c>
      <c r="E2347" s="120" t="s">
        <v>4689</v>
      </c>
      <c r="F2347" s="120" t="s">
        <v>3</v>
      </c>
      <c r="G2347" s="120">
        <v>1618095</v>
      </c>
      <c r="H2347" s="124"/>
      <c r="I2347" s="128" t="s">
        <v>5261</v>
      </c>
      <c r="J2347" s="124"/>
      <c r="K2347" s="124"/>
      <c r="L2347" s="124"/>
      <c r="M2347" s="124"/>
      <c r="N2347" s="207">
        <v>0</v>
      </c>
      <c r="O2347" s="207">
        <v>371</v>
      </c>
      <c r="P2347" s="124" t="s">
        <v>1312</v>
      </c>
    </row>
    <row r="2348" spans="1:16" ht="51">
      <c r="A2348" s="256">
        <v>130</v>
      </c>
      <c r="B2348" s="124"/>
      <c r="C2348" s="125" t="s">
        <v>727</v>
      </c>
      <c r="D2348" s="119">
        <v>43220</v>
      </c>
      <c r="E2348" s="120" t="s">
        <v>4749</v>
      </c>
      <c r="F2348" s="120" t="s">
        <v>3</v>
      </c>
      <c r="G2348" s="120">
        <v>1618077</v>
      </c>
      <c r="H2348" s="124"/>
      <c r="I2348" s="128" t="s">
        <v>5309</v>
      </c>
      <c r="J2348" s="124"/>
      <c r="K2348" s="124"/>
      <c r="L2348" s="124"/>
      <c r="M2348" s="124"/>
      <c r="N2348" s="207">
        <v>0</v>
      </c>
      <c r="O2348" s="207">
        <v>145812.57999999999</v>
      </c>
      <c r="P2348" s="124" t="s">
        <v>1312</v>
      </c>
    </row>
    <row r="2349" spans="1:16" ht="51">
      <c r="A2349" s="256">
        <v>373</v>
      </c>
      <c r="B2349" s="124"/>
      <c r="C2349" s="125" t="s">
        <v>1269</v>
      </c>
      <c r="D2349" s="119">
        <v>43220</v>
      </c>
      <c r="E2349" s="120" t="s">
        <v>4752</v>
      </c>
      <c r="F2349" s="120" t="s">
        <v>3</v>
      </c>
      <c r="G2349" s="120">
        <v>1618031</v>
      </c>
      <c r="H2349" s="124"/>
      <c r="I2349" s="128" t="s">
        <v>5312</v>
      </c>
      <c r="J2349" s="124"/>
      <c r="K2349" s="124"/>
      <c r="L2349" s="124"/>
      <c r="M2349" s="124"/>
      <c r="N2349" s="207">
        <v>0</v>
      </c>
      <c r="O2349" s="207">
        <v>982</v>
      </c>
      <c r="P2349" s="124" t="s">
        <v>1312</v>
      </c>
    </row>
    <row r="2350" spans="1:16" ht="76.5" hidden="1">
      <c r="A2350" s="256">
        <v>212</v>
      </c>
      <c r="B2350" s="124"/>
      <c r="C2350" s="125" t="s">
        <v>761</v>
      </c>
      <c r="D2350" s="119">
        <v>43220</v>
      </c>
      <c r="E2350" s="120" t="s">
        <v>4945</v>
      </c>
      <c r="F2350" s="120" t="s">
        <v>1313</v>
      </c>
      <c r="G2350" s="120">
        <v>17493674</v>
      </c>
      <c r="H2350" s="124"/>
      <c r="I2350" s="128" t="s">
        <v>5484</v>
      </c>
      <c r="J2350" s="124"/>
      <c r="K2350" s="124"/>
      <c r="L2350" s="124"/>
      <c r="M2350" s="124"/>
      <c r="N2350" s="207">
        <v>0</v>
      </c>
      <c r="O2350" s="207">
        <v>1448</v>
      </c>
      <c r="P2350" s="124" t="s">
        <v>1312</v>
      </c>
    </row>
    <row r="2351" spans="1:16" ht="76.5" hidden="1">
      <c r="A2351" s="256" t="s">
        <v>619</v>
      </c>
      <c r="B2351" s="124"/>
      <c r="C2351" s="125" t="s">
        <v>713</v>
      </c>
      <c r="D2351" s="119">
        <v>43220</v>
      </c>
      <c r="E2351" s="120" t="s">
        <v>4946</v>
      </c>
      <c r="F2351" s="120" t="s">
        <v>1313</v>
      </c>
      <c r="G2351" s="120">
        <v>17493677</v>
      </c>
      <c r="H2351" s="124"/>
      <c r="I2351" s="128" t="s">
        <v>5485</v>
      </c>
      <c r="J2351" s="124"/>
      <c r="K2351" s="124"/>
      <c r="L2351" s="124"/>
      <c r="M2351" s="124"/>
      <c r="N2351" s="207">
        <v>0</v>
      </c>
      <c r="O2351" s="207">
        <v>5949</v>
      </c>
      <c r="P2351" s="124" t="s">
        <v>1312</v>
      </c>
    </row>
    <row r="2352" spans="1:16" ht="76.5" hidden="1">
      <c r="A2352" s="256">
        <v>292</v>
      </c>
      <c r="B2352" s="124"/>
      <c r="C2352" s="125" t="s">
        <v>152</v>
      </c>
      <c r="D2352" s="119">
        <v>43220</v>
      </c>
      <c r="E2352" s="120" t="s">
        <v>4947</v>
      </c>
      <c r="F2352" s="120" t="s">
        <v>1313</v>
      </c>
      <c r="G2352" s="120">
        <v>17493678</v>
      </c>
      <c r="H2352" s="124"/>
      <c r="I2352" s="128" t="s">
        <v>5486</v>
      </c>
      <c r="J2352" s="124"/>
      <c r="K2352" s="124"/>
      <c r="L2352" s="124"/>
      <c r="M2352" s="124"/>
      <c r="N2352" s="207">
        <v>0</v>
      </c>
      <c r="O2352" s="207">
        <v>1833</v>
      </c>
      <c r="P2352" s="124" t="s">
        <v>1312</v>
      </c>
    </row>
    <row r="2353" spans="1:16" ht="76.5" hidden="1">
      <c r="A2353" s="256">
        <v>373</v>
      </c>
      <c r="B2353" s="124"/>
      <c r="C2353" s="125" t="s">
        <v>1269</v>
      </c>
      <c r="D2353" s="119">
        <v>43220</v>
      </c>
      <c r="E2353" s="120" t="s">
        <v>4948</v>
      </c>
      <c r="F2353" s="120" t="s">
        <v>1313</v>
      </c>
      <c r="G2353" s="120">
        <v>17512510</v>
      </c>
      <c r="H2353" s="124"/>
      <c r="I2353" s="128" t="s">
        <v>5487</v>
      </c>
      <c r="J2353" s="124"/>
      <c r="K2353" s="124"/>
      <c r="L2353" s="124"/>
      <c r="M2353" s="124"/>
      <c r="N2353" s="207">
        <v>0</v>
      </c>
      <c r="O2353" s="207">
        <v>8391500.3900000006</v>
      </c>
      <c r="P2353" s="124" t="s">
        <v>1312</v>
      </c>
    </row>
    <row r="2354" spans="1:16" ht="51" hidden="1">
      <c r="A2354" s="256" t="s">
        <v>619</v>
      </c>
      <c r="B2354" s="124"/>
      <c r="C2354" s="125" t="s">
        <v>713</v>
      </c>
      <c r="D2354" s="119">
        <v>43220</v>
      </c>
      <c r="E2354" s="120" t="s">
        <v>4949</v>
      </c>
      <c r="F2354" s="120" t="s">
        <v>6</v>
      </c>
      <c r="G2354" s="120">
        <v>969182</v>
      </c>
      <c r="H2354" s="124"/>
      <c r="I2354" s="128" t="s">
        <v>5488</v>
      </c>
      <c r="J2354" s="124"/>
      <c r="K2354" s="124"/>
      <c r="L2354" s="124"/>
      <c r="M2354" s="124"/>
      <c r="N2354" s="207">
        <v>0</v>
      </c>
      <c r="O2354" s="207">
        <v>3215.31</v>
      </c>
      <c r="P2354" s="124" t="s">
        <v>1312</v>
      </c>
    </row>
    <row r="2355" spans="1:16" hidden="1">
      <c r="A2355" s="256" t="s">
        <v>1365</v>
      </c>
      <c r="B2355" s="124"/>
      <c r="C2355" s="125" t="s">
        <v>1365</v>
      </c>
      <c r="D2355" s="119">
        <v>43220</v>
      </c>
      <c r="E2355" s="120" t="s">
        <v>4950</v>
      </c>
      <c r="F2355" s="120" t="s">
        <v>13</v>
      </c>
      <c r="G2355" s="120">
        <v>381910</v>
      </c>
      <c r="H2355" s="124"/>
      <c r="I2355" s="128" t="s">
        <v>1390</v>
      </c>
      <c r="J2355" s="124"/>
      <c r="K2355" s="124"/>
      <c r="L2355" s="124"/>
      <c r="M2355" s="124"/>
      <c r="N2355" s="207">
        <v>5335659.0199999996</v>
      </c>
      <c r="O2355" s="207">
        <v>0</v>
      </c>
      <c r="P2355" s="124" t="s">
        <v>1312</v>
      </c>
    </row>
    <row r="2356" spans="1:16" hidden="1">
      <c r="A2356" s="256" t="s">
        <v>1365</v>
      </c>
      <c r="B2356" s="124"/>
      <c r="C2356" s="125" t="s">
        <v>1365</v>
      </c>
      <c r="D2356" s="119">
        <v>43220</v>
      </c>
      <c r="E2356" s="120" t="s">
        <v>4951</v>
      </c>
      <c r="F2356" s="120" t="s">
        <v>13</v>
      </c>
      <c r="G2356" s="120">
        <v>381912</v>
      </c>
      <c r="H2356" s="124"/>
      <c r="I2356" s="128" t="s">
        <v>1390</v>
      </c>
      <c r="J2356" s="124"/>
      <c r="K2356" s="124"/>
      <c r="L2356" s="124"/>
      <c r="M2356" s="124"/>
      <c r="N2356" s="207">
        <v>5335659.0199999996</v>
      </c>
      <c r="O2356" s="207">
        <v>0</v>
      </c>
      <c r="P2356" s="124" t="s">
        <v>1312</v>
      </c>
    </row>
    <row r="2357" spans="1:16" hidden="1">
      <c r="A2357" s="256" t="s">
        <v>1365</v>
      </c>
      <c r="B2357" s="124"/>
      <c r="C2357" s="125" t="s">
        <v>1365</v>
      </c>
      <c r="D2357" s="119">
        <v>43220</v>
      </c>
      <c r="E2357" s="120" t="s">
        <v>4952</v>
      </c>
      <c r="F2357" s="120" t="s">
        <v>13</v>
      </c>
      <c r="G2357" s="120">
        <v>381914</v>
      </c>
      <c r="H2357" s="124"/>
      <c r="I2357" s="128" t="s">
        <v>1390</v>
      </c>
      <c r="J2357" s="124"/>
      <c r="K2357" s="124"/>
      <c r="L2357" s="124"/>
      <c r="M2357" s="124"/>
      <c r="N2357" s="207">
        <v>5335659.0199999996</v>
      </c>
      <c r="O2357" s="207">
        <v>0</v>
      </c>
      <c r="P2357" s="124" t="s">
        <v>1312</v>
      </c>
    </row>
    <row r="2358" spans="1:16" hidden="1">
      <c r="A2358" s="256" t="s">
        <v>1365</v>
      </c>
      <c r="B2358" s="124"/>
      <c r="C2358" s="125" t="s">
        <v>1365</v>
      </c>
      <c r="D2358" s="119">
        <v>43220</v>
      </c>
      <c r="E2358" s="120" t="s">
        <v>4953</v>
      </c>
      <c r="F2358" s="120" t="s">
        <v>13</v>
      </c>
      <c r="G2358" s="120">
        <v>381916</v>
      </c>
      <c r="H2358" s="124"/>
      <c r="I2358" s="128" t="s">
        <v>1390</v>
      </c>
      <c r="J2358" s="124"/>
      <c r="K2358" s="124"/>
      <c r="L2358" s="124"/>
      <c r="M2358" s="124"/>
      <c r="N2358" s="207">
        <v>5335659.0199999996</v>
      </c>
      <c r="O2358" s="207">
        <v>0</v>
      </c>
      <c r="P2358" s="124" t="s">
        <v>1312</v>
      </c>
    </row>
    <row r="2359" spans="1:16" hidden="1">
      <c r="A2359" s="256" t="s">
        <v>1365</v>
      </c>
      <c r="B2359" s="124"/>
      <c r="C2359" s="125" t="s">
        <v>1365</v>
      </c>
      <c r="D2359" s="119">
        <v>43220</v>
      </c>
      <c r="E2359" s="120" t="s">
        <v>4954</v>
      </c>
      <c r="F2359" s="120" t="s">
        <v>13</v>
      </c>
      <c r="G2359" s="120">
        <v>381918</v>
      </c>
      <c r="H2359" s="124"/>
      <c r="I2359" s="128" t="s">
        <v>1390</v>
      </c>
      <c r="J2359" s="124"/>
      <c r="K2359" s="124"/>
      <c r="L2359" s="124"/>
      <c r="M2359" s="124"/>
      <c r="N2359" s="207">
        <v>5335659.0199999996</v>
      </c>
      <c r="O2359" s="207">
        <v>0</v>
      </c>
      <c r="P2359" s="124" t="s">
        <v>1312</v>
      </c>
    </row>
    <row r="2360" spans="1:16" hidden="1">
      <c r="A2360" s="256" t="s">
        <v>1365</v>
      </c>
      <c r="B2360" s="124"/>
      <c r="C2360" s="125" t="s">
        <v>1365</v>
      </c>
      <c r="D2360" s="119">
        <v>43220</v>
      </c>
      <c r="E2360" s="120" t="s">
        <v>4955</v>
      </c>
      <c r="F2360" s="120" t="s">
        <v>13</v>
      </c>
      <c r="G2360" s="120">
        <v>381920</v>
      </c>
      <c r="H2360" s="124"/>
      <c r="I2360" s="128" t="s">
        <v>1390</v>
      </c>
      <c r="J2360" s="124"/>
      <c r="K2360" s="124"/>
      <c r="L2360" s="124"/>
      <c r="M2360" s="124"/>
      <c r="N2360" s="207">
        <v>14655014.300000001</v>
      </c>
      <c r="O2360" s="207">
        <v>0</v>
      </c>
      <c r="P2360" s="124" t="s">
        <v>1312</v>
      </c>
    </row>
    <row r="2361" spans="1:16" hidden="1">
      <c r="A2361" s="256" t="s">
        <v>1365</v>
      </c>
      <c r="B2361" s="124"/>
      <c r="C2361" s="125" t="s">
        <v>1365</v>
      </c>
      <c r="D2361" s="119">
        <v>43220</v>
      </c>
      <c r="E2361" s="120" t="s">
        <v>4956</v>
      </c>
      <c r="F2361" s="120" t="s">
        <v>13</v>
      </c>
      <c r="G2361" s="120">
        <v>381922</v>
      </c>
      <c r="H2361" s="124"/>
      <c r="I2361" s="128" t="s">
        <v>1390</v>
      </c>
      <c r="J2361" s="124"/>
      <c r="K2361" s="124"/>
      <c r="L2361" s="124"/>
      <c r="M2361" s="124"/>
      <c r="N2361" s="207">
        <v>14655014.300000001</v>
      </c>
      <c r="O2361" s="207">
        <v>0</v>
      </c>
      <c r="P2361" s="124" t="s">
        <v>1312</v>
      </c>
    </row>
    <row r="2362" spans="1:16" hidden="1">
      <c r="A2362" s="256" t="s">
        <v>1365</v>
      </c>
      <c r="B2362" s="124"/>
      <c r="C2362" s="125" t="s">
        <v>1365</v>
      </c>
      <c r="D2362" s="119">
        <v>43220</v>
      </c>
      <c r="E2362" s="120" t="s">
        <v>4957</v>
      </c>
      <c r="F2362" s="120" t="s">
        <v>13</v>
      </c>
      <c r="G2362" s="120">
        <v>381924</v>
      </c>
      <c r="H2362" s="124"/>
      <c r="I2362" s="128" t="s">
        <v>1390</v>
      </c>
      <c r="J2362" s="124"/>
      <c r="K2362" s="124"/>
      <c r="L2362" s="124"/>
      <c r="M2362" s="124"/>
      <c r="N2362" s="207">
        <v>14655014.300000001</v>
      </c>
      <c r="O2362" s="207">
        <v>0</v>
      </c>
      <c r="P2362" s="124" t="s">
        <v>1312</v>
      </c>
    </row>
    <row r="2363" spans="1:16" hidden="1">
      <c r="A2363" s="256" t="s">
        <v>1365</v>
      </c>
      <c r="B2363" s="124"/>
      <c r="C2363" s="125" t="s">
        <v>1365</v>
      </c>
      <c r="D2363" s="119">
        <v>43220</v>
      </c>
      <c r="E2363" s="120" t="s">
        <v>4958</v>
      </c>
      <c r="F2363" s="120" t="s">
        <v>13</v>
      </c>
      <c r="G2363" s="120">
        <v>381926</v>
      </c>
      <c r="H2363" s="124"/>
      <c r="I2363" s="128" t="s">
        <v>1390</v>
      </c>
      <c r="J2363" s="124"/>
      <c r="K2363" s="124"/>
      <c r="L2363" s="124"/>
      <c r="M2363" s="124"/>
      <c r="N2363" s="207">
        <v>14655014.300000001</v>
      </c>
      <c r="O2363" s="207">
        <v>0</v>
      </c>
      <c r="P2363" s="124" t="s">
        <v>1312</v>
      </c>
    </row>
    <row r="2364" spans="1:16" hidden="1">
      <c r="A2364" s="256" t="s">
        <v>1365</v>
      </c>
      <c r="B2364" s="124"/>
      <c r="C2364" s="125" t="s">
        <v>1365</v>
      </c>
      <c r="D2364" s="119">
        <v>43220</v>
      </c>
      <c r="E2364" s="120" t="s">
        <v>4959</v>
      </c>
      <c r="F2364" s="120" t="s">
        <v>13</v>
      </c>
      <c r="G2364" s="120">
        <v>381928</v>
      </c>
      <c r="H2364" s="124"/>
      <c r="I2364" s="128" t="s">
        <v>1390</v>
      </c>
      <c r="J2364" s="124"/>
      <c r="K2364" s="124"/>
      <c r="L2364" s="124"/>
      <c r="M2364" s="124"/>
      <c r="N2364" s="207">
        <v>14655014.300000001</v>
      </c>
      <c r="O2364" s="207">
        <v>0</v>
      </c>
      <c r="P2364" s="124" t="s">
        <v>1312</v>
      </c>
    </row>
    <row r="2365" spans="1:16" hidden="1">
      <c r="A2365" s="256" t="s">
        <v>1365</v>
      </c>
      <c r="B2365" s="124"/>
      <c r="C2365" s="125" t="s">
        <v>1365</v>
      </c>
      <c r="D2365" s="119">
        <v>43220</v>
      </c>
      <c r="E2365" s="120" t="s">
        <v>4960</v>
      </c>
      <c r="F2365" s="120" t="s">
        <v>13</v>
      </c>
      <c r="G2365" s="120">
        <v>381930</v>
      </c>
      <c r="H2365" s="124"/>
      <c r="I2365" s="128" t="s">
        <v>1390</v>
      </c>
      <c r="J2365" s="124"/>
      <c r="K2365" s="124"/>
      <c r="L2365" s="124"/>
      <c r="M2365" s="124"/>
      <c r="N2365" s="207">
        <v>2696240.68</v>
      </c>
      <c r="O2365" s="207">
        <v>0</v>
      </c>
      <c r="P2365" s="124" t="s">
        <v>1312</v>
      </c>
    </row>
    <row r="2366" spans="1:16" hidden="1">
      <c r="A2366" s="256" t="s">
        <v>1365</v>
      </c>
      <c r="B2366" s="124"/>
      <c r="C2366" s="125" t="s">
        <v>1365</v>
      </c>
      <c r="D2366" s="119">
        <v>43220</v>
      </c>
      <c r="E2366" s="120" t="s">
        <v>4961</v>
      </c>
      <c r="F2366" s="120" t="s">
        <v>13</v>
      </c>
      <c r="G2366" s="120">
        <v>381932</v>
      </c>
      <c r="H2366" s="124"/>
      <c r="I2366" s="128" t="s">
        <v>1390</v>
      </c>
      <c r="J2366" s="124"/>
      <c r="K2366" s="124"/>
      <c r="L2366" s="124"/>
      <c r="M2366" s="124"/>
      <c r="N2366" s="207">
        <v>2696240.68</v>
      </c>
      <c r="O2366" s="207">
        <v>0</v>
      </c>
      <c r="P2366" s="124" t="s">
        <v>1312</v>
      </c>
    </row>
    <row r="2367" spans="1:16" hidden="1">
      <c r="A2367" s="256" t="s">
        <v>1365</v>
      </c>
      <c r="B2367" s="124"/>
      <c r="C2367" s="125" t="s">
        <v>1365</v>
      </c>
      <c r="D2367" s="119">
        <v>43220</v>
      </c>
      <c r="E2367" s="120" t="s">
        <v>4962</v>
      </c>
      <c r="F2367" s="120" t="s">
        <v>13</v>
      </c>
      <c r="G2367" s="120">
        <v>381934</v>
      </c>
      <c r="H2367" s="124"/>
      <c r="I2367" s="128" t="s">
        <v>1390</v>
      </c>
      <c r="J2367" s="124"/>
      <c r="K2367" s="124"/>
      <c r="L2367" s="124"/>
      <c r="M2367" s="124"/>
      <c r="N2367" s="207">
        <v>2696240.68</v>
      </c>
      <c r="O2367" s="207">
        <v>0</v>
      </c>
      <c r="P2367" s="124" t="s">
        <v>1312</v>
      </c>
    </row>
    <row r="2368" spans="1:16" hidden="1">
      <c r="A2368" s="256" t="s">
        <v>1365</v>
      </c>
      <c r="B2368" s="124"/>
      <c r="C2368" s="125" t="s">
        <v>1365</v>
      </c>
      <c r="D2368" s="119">
        <v>43220</v>
      </c>
      <c r="E2368" s="120" t="s">
        <v>4963</v>
      </c>
      <c r="F2368" s="120" t="s">
        <v>13</v>
      </c>
      <c r="G2368" s="120">
        <v>381936</v>
      </c>
      <c r="H2368" s="124"/>
      <c r="I2368" s="128" t="s">
        <v>1390</v>
      </c>
      <c r="J2368" s="124"/>
      <c r="K2368" s="124"/>
      <c r="L2368" s="124"/>
      <c r="M2368" s="124"/>
      <c r="N2368" s="207">
        <v>2696240.68</v>
      </c>
      <c r="O2368" s="207">
        <v>0</v>
      </c>
      <c r="P2368" s="124" t="s">
        <v>1312</v>
      </c>
    </row>
    <row r="2369" spans="1:16" hidden="1">
      <c r="A2369" s="256" t="s">
        <v>1365</v>
      </c>
      <c r="B2369" s="124"/>
      <c r="C2369" s="125" t="s">
        <v>1365</v>
      </c>
      <c r="D2369" s="119">
        <v>43220</v>
      </c>
      <c r="E2369" s="120" t="s">
        <v>4964</v>
      </c>
      <c r="F2369" s="120" t="s">
        <v>13</v>
      </c>
      <c r="G2369" s="120">
        <v>381938</v>
      </c>
      <c r="H2369" s="124"/>
      <c r="I2369" s="128" t="s">
        <v>1390</v>
      </c>
      <c r="J2369" s="124"/>
      <c r="K2369" s="124"/>
      <c r="L2369" s="124"/>
      <c r="M2369" s="124"/>
      <c r="N2369" s="207">
        <v>2696240.68</v>
      </c>
      <c r="O2369" s="207">
        <v>0</v>
      </c>
      <c r="P2369" s="124" t="s">
        <v>1312</v>
      </c>
    </row>
    <row r="2370" spans="1:16" hidden="1">
      <c r="A2370" s="256" t="s">
        <v>1365</v>
      </c>
      <c r="B2370" s="124"/>
      <c r="C2370" s="125" t="s">
        <v>1365</v>
      </c>
      <c r="D2370" s="119">
        <v>43220</v>
      </c>
      <c r="E2370" s="120" t="s">
        <v>4965</v>
      </c>
      <c r="F2370" s="120" t="s">
        <v>13</v>
      </c>
      <c r="G2370" s="120">
        <v>381940</v>
      </c>
      <c r="H2370" s="124"/>
      <c r="I2370" s="128" t="s">
        <v>1390</v>
      </c>
      <c r="J2370" s="124"/>
      <c r="K2370" s="124"/>
      <c r="L2370" s="124"/>
      <c r="M2370" s="124"/>
      <c r="N2370" s="207">
        <v>1460305.62</v>
      </c>
      <c r="O2370" s="207">
        <v>0</v>
      </c>
      <c r="P2370" s="124" t="s">
        <v>1312</v>
      </c>
    </row>
    <row r="2371" spans="1:16" hidden="1">
      <c r="A2371" s="256" t="s">
        <v>1365</v>
      </c>
      <c r="B2371" s="124"/>
      <c r="C2371" s="125" t="s">
        <v>1365</v>
      </c>
      <c r="D2371" s="119">
        <v>43220</v>
      </c>
      <c r="E2371" s="120" t="s">
        <v>4966</v>
      </c>
      <c r="F2371" s="120" t="s">
        <v>13</v>
      </c>
      <c r="G2371" s="120">
        <v>381942</v>
      </c>
      <c r="H2371" s="124"/>
      <c r="I2371" s="128" t="s">
        <v>1390</v>
      </c>
      <c r="J2371" s="124"/>
      <c r="K2371" s="124"/>
      <c r="L2371" s="124"/>
      <c r="M2371" s="124"/>
      <c r="N2371" s="207">
        <v>174617.87</v>
      </c>
      <c r="O2371" s="207">
        <v>0</v>
      </c>
      <c r="P2371" s="124" t="s">
        <v>1312</v>
      </c>
    </row>
    <row r="2372" spans="1:16" hidden="1">
      <c r="A2372" s="256" t="s">
        <v>1365</v>
      </c>
      <c r="B2372" s="124"/>
      <c r="C2372" s="125" t="s">
        <v>1365</v>
      </c>
      <c r="D2372" s="119">
        <v>43220</v>
      </c>
      <c r="E2372" s="120" t="s">
        <v>4967</v>
      </c>
      <c r="F2372" s="120" t="s">
        <v>13</v>
      </c>
      <c r="G2372" s="120">
        <v>381944</v>
      </c>
      <c r="H2372" s="124"/>
      <c r="I2372" s="128" t="s">
        <v>1390</v>
      </c>
      <c r="J2372" s="124"/>
      <c r="K2372" s="124"/>
      <c r="L2372" s="124"/>
      <c r="M2372" s="124"/>
      <c r="N2372" s="207">
        <v>2336031.62</v>
      </c>
      <c r="O2372" s="207">
        <v>0</v>
      </c>
      <c r="P2372" s="124" t="s">
        <v>1312</v>
      </c>
    </row>
    <row r="2373" spans="1:16" hidden="1">
      <c r="A2373" s="256" t="s">
        <v>1365</v>
      </c>
      <c r="B2373" s="124"/>
      <c r="C2373" s="125" t="s">
        <v>1365</v>
      </c>
      <c r="D2373" s="119">
        <v>43220</v>
      </c>
      <c r="E2373" s="120" t="s">
        <v>4968</v>
      </c>
      <c r="F2373" s="120" t="s">
        <v>13</v>
      </c>
      <c r="G2373" s="120">
        <v>381946</v>
      </c>
      <c r="H2373" s="124"/>
      <c r="I2373" s="128" t="s">
        <v>1390</v>
      </c>
      <c r="J2373" s="124"/>
      <c r="K2373" s="124"/>
      <c r="L2373" s="124"/>
      <c r="M2373" s="124"/>
      <c r="N2373" s="207">
        <v>615571.26</v>
      </c>
      <c r="O2373" s="207">
        <v>0</v>
      </c>
      <c r="P2373" s="124" t="s">
        <v>1312</v>
      </c>
    </row>
    <row r="2374" spans="1:16" hidden="1">
      <c r="A2374" s="256" t="s">
        <v>1365</v>
      </c>
      <c r="B2374" s="124"/>
      <c r="C2374" s="125" t="s">
        <v>1365</v>
      </c>
      <c r="D2374" s="119">
        <v>43220</v>
      </c>
      <c r="E2374" s="120" t="s">
        <v>4969</v>
      </c>
      <c r="F2374" s="120" t="s">
        <v>13</v>
      </c>
      <c r="G2374" s="120">
        <v>381948</v>
      </c>
      <c r="H2374" s="124"/>
      <c r="I2374" s="128" t="s">
        <v>1390</v>
      </c>
      <c r="J2374" s="124"/>
      <c r="K2374" s="124"/>
      <c r="L2374" s="124"/>
      <c r="M2374" s="124"/>
      <c r="N2374" s="207">
        <v>4010900.96</v>
      </c>
      <c r="O2374" s="207">
        <v>0</v>
      </c>
      <c r="P2374" s="124" t="s">
        <v>1312</v>
      </c>
    </row>
    <row r="2375" spans="1:16" hidden="1">
      <c r="A2375" s="256" t="s">
        <v>1365</v>
      </c>
      <c r="B2375" s="124"/>
      <c r="C2375" s="125" t="s">
        <v>1365</v>
      </c>
      <c r="D2375" s="119">
        <v>43220</v>
      </c>
      <c r="E2375" s="120" t="s">
        <v>4970</v>
      </c>
      <c r="F2375" s="120" t="s">
        <v>13</v>
      </c>
      <c r="G2375" s="120">
        <v>381950</v>
      </c>
      <c r="H2375" s="124"/>
      <c r="I2375" s="128" t="s">
        <v>1390</v>
      </c>
      <c r="J2375" s="124"/>
      <c r="K2375" s="124"/>
      <c r="L2375" s="124"/>
      <c r="M2375" s="124"/>
      <c r="N2375" s="207">
        <v>1690738.72</v>
      </c>
      <c r="O2375" s="207">
        <v>0</v>
      </c>
      <c r="P2375" s="124" t="s">
        <v>1312</v>
      </c>
    </row>
    <row r="2376" spans="1:16" hidden="1">
      <c r="A2376" s="256" t="s">
        <v>1365</v>
      </c>
      <c r="B2376" s="124"/>
      <c r="C2376" s="125" t="s">
        <v>1365</v>
      </c>
      <c r="D2376" s="119">
        <v>43220</v>
      </c>
      <c r="E2376" s="120" t="s">
        <v>4971</v>
      </c>
      <c r="F2376" s="120" t="s">
        <v>13</v>
      </c>
      <c r="G2376" s="120">
        <v>381952</v>
      </c>
      <c r="H2376" s="124"/>
      <c r="I2376" s="128" t="s">
        <v>1390</v>
      </c>
      <c r="J2376" s="124"/>
      <c r="K2376" s="124"/>
      <c r="L2376" s="124"/>
      <c r="M2376" s="124"/>
      <c r="N2376" s="207">
        <v>6416185.2999999998</v>
      </c>
      <c r="O2376" s="207">
        <v>0</v>
      </c>
      <c r="P2376" s="124" t="s">
        <v>1312</v>
      </c>
    </row>
    <row r="2377" spans="1:16" hidden="1">
      <c r="A2377" s="256" t="s">
        <v>1365</v>
      </c>
      <c r="B2377" s="124"/>
      <c r="C2377" s="125" t="s">
        <v>1365</v>
      </c>
      <c r="D2377" s="119">
        <v>43220</v>
      </c>
      <c r="E2377" s="120" t="s">
        <v>4972</v>
      </c>
      <c r="F2377" s="120" t="s">
        <v>13</v>
      </c>
      <c r="G2377" s="120">
        <v>381954</v>
      </c>
      <c r="H2377" s="124"/>
      <c r="I2377" s="128" t="s">
        <v>1390</v>
      </c>
      <c r="J2377" s="124"/>
      <c r="K2377" s="124"/>
      <c r="L2377" s="124"/>
      <c r="M2377" s="124"/>
      <c r="N2377" s="207">
        <v>5435166.96</v>
      </c>
      <c r="O2377" s="207">
        <v>0</v>
      </c>
      <c r="P2377" s="124" t="s">
        <v>1312</v>
      </c>
    </row>
    <row r="2378" spans="1:16" hidden="1">
      <c r="A2378" s="256" t="s">
        <v>1365</v>
      </c>
      <c r="B2378" s="124"/>
      <c r="C2378" s="125" t="s">
        <v>1365</v>
      </c>
      <c r="D2378" s="119">
        <v>43220</v>
      </c>
      <c r="E2378" s="120" t="s">
        <v>4973</v>
      </c>
      <c r="F2378" s="120" t="s">
        <v>13</v>
      </c>
      <c r="G2378" s="120">
        <v>381956</v>
      </c>
      <c r="H2378" s="124"/>
      <c r="I2378" s="128" t="s">
        <v>1390</v>
      </c>
      <c r="J2378" s="124"/>
      <c r="K2378" s="124"/>
      <c r="L2378" s="124"/>
      <c r="M2378" s="124"/>
      <c r="N2378" s="207">
        <v>3933785.43</v>
      </c>
      <c r="O2378" s="207">
        <v>0</v>
      </c>
      <c r="P2378" s="124" t="s">
        <v>1312</v>
      </c>
    </row>
    <row r="2379" spans="1:16" hidden="1">
      <c r="A2379" s="256" t="s">
        <v>1365</v>
      </c>
      <c r="B2379" s="124"/>
      <c r="C2379" s="125" t="s">
        <v>1365</v>
      </c>
      <c r="D2379" s="119">
        <v>43220</v>
      </c>
      <c r="E2379" s="120" t="s">
        <v>4974</v>
      </c>
      <c r="F2379" s="120" t="s">
        <v>13</v>
      </c>
      <c r="G2379" s="120">
        <v>381958</v>
      </c>
      <c r="H2379" s="124"/>
      <c r="I2379" s="128" t="s">
        <v>1390</v>
      </c>
      <c r="J2379" s="124"/>
      <c r="K2379" s="124"/>
      <c r="L2379" s="124"/>
      <c r="M2379" s="124"/>
      <c r="N2379" s="207">
        <v>205302.1</v>
      </c>
      <c r="O2379" s="207">
        <v>0</v>
      </c>
      <c r="P2379" s="124" t="s">
        <v>1312</v>
      </c>
    </row>
    <row r="2380" spans="1:16" hidden="1">
      <c r="A2380" s="256" t="s">
        <v>1365</v>
      </c>
      <c r="B2380" s="124"/>
      <c r="C2380" s="125" t="s">
        <v>1365</v>
      </c>
      <c r="D2380" s="119">
        <v>43220</v>
      </c>
      <c r="E2380" s="120" t="s">
        <v>4975</v>
      </c>
      <c r="F2380" s="120" t="s">
        <v>13</v>
      </c>
      <c r="G2380" s="120">
        <v>381960</v>
      </c>
      <c r="H2380" s="124"/>
      <c r="I2380" s="128" t="s">
        <v>1390</v>
      </c>
      <c r="J2380" s="124"/>
      <c r="K2380" s="124"/>
      <c r="L2380" s="124"/>
      <c r="M2380" s="124"/>
      <c r="N2380" s="207">
        <v>1677691.96</v>
      </c>
      <c r="O2380" s="207">
        <v>0</v>
      </c>
      <c r="P2380" s="124" t="s">
        <v>1312</v>
      </c>
    </row>
    <row r="2381" spans="1:16" hidden="1">
      <c r="A2381" s="256" t="s">
        <v>1365</v>
      </c>
      <c r="B2381" s="124"/>
      <c r="C2381" s="125" t="s">
        <v>1365</v>
      </c>
      <c r="D2381" s="119">
        <v>43220</v>
      </c>
      <c r="E2381" s="120" t="s">
        <v>4976</v>
      </c>
      <c r="F2381" s="120" t="s">
        <v>13</v>
      </c>
      <c r="G2381" s="120">
        <v>381962</v>
      </c>
      <c r="H2381" s="124"/>
      <c r="I2381" s="128" t="s">
        <v>1390</v>
      </c>
      <c r="J2381" s="124"/>
      <c r="K2381" s="124"/>
      <c r="L2381" s="124"/>
      <c r="M2381" s="124"/>
      <c r="N2381" s="207">
        <v>3903429.93</v>
      </c>
      <c r="O2381" s="207">
        <v>0</v>
      </c>
      <c r="P2381" s="124" t="s">
        <v>1312</v>
      </c>
    </row>
    <row r="2382" spans="1:16" hidden="1">
      <c r="A2382" s="256" t="s">
        <v>1365</v>
      </c>
      <c r="B2382" s="124"/>
      <c r="C2382" s="125" t="s">
        <v>1365</v>
      </c>
      <c r="D2382" s="119">
        <v>43220</v>
      </c>
      <c r="E2382" s="120" t="s">
        <v>4977</v>
      </c>
      <c r="F2382" s="120" t="s">
        <v>13</v>
      </c>
      <c r="G2382" s="120">
        <v>381964</v>
      </c>
      <c r="H2382" s="124"/>
      <c r="I2382" s="128" t="s">
        <v>1390</v>
      </c>
      <c r="J2382" s="124"/>
      <c r="K2382" s="124"/>
      <c r="L2382" s="124"/>
      <c r="M2382" s="124"/>
      <c r="N2382" s="207">
        <v>5322984.76</v>
      </c>
      <c r="O2382" s="207">
        <v>0</v>
      </c>
      <c r="P2382" s="124" t="s">
        <v>1312</v>
      </c>
    </row>
    <row r="2383" spans="1:16" hidden="1">
      <c r="A2383" s="256" t="s">
        <v>1365</v>
      </c>
      <c r="B2383" s="124"/>
      <c r="C2383" s="125" t="s">
        <v>1365</v>
      </c>
      <c r="D2383" s="119">
        <v>43220</v>
      </c>
      <c r="E2383" s="120" t="s">
        <v>4978</v>
      </c>
      <c r="F2383" s="120" t="s">
        <v>13</v>
      </c>
      <c r="G2383" s="120">
        <v>381966</v>
      </c>
      <c r="H2383" s="124"/>
      <c r="I2383" s="128" t="s">
        <v>1390</v>
      </c>
      <c r="J2383" s="124"/>
      <c r="K2383" s="124"/>
      <c r="L2383" s="124"/>
      <c r="M2383" s="124"/>
      <c r="N2383" s="207">
        <v>979326.74</v>
      </c>
      <c r="O2383" s="207">
        <v>0</v>
      </c>
      <c r="P2383" s="124" t="s">
        <v>1312</v>
      </c>
    </row>
    <row r="2384" spans="1:16" hidden="1">
      <c r="A2384" s="256" t="s">
        <v>1365</v>
      </c>
      <c r="B2384" s="124"/>
      <c r="C2384" s="125" t="s">
        <v>1365</v>
      </c>
      <c r="D2384" s="119">
        <v>43220</v>
      </c>
      <c r="E2384" s="120" t="s">
        <v>4979</v>
      </c>
      <c r="F2384" s="120" t="s">
        <v>13</v>
      </c>
      <c r="G2384" s="120">
        <v>381968</v>
      </c>
      <c r="H2384" s="124"/>
      <c r="I2384" s="128" t="s">
        <v>1390</v>
      </c>
      <c r="J2384" s="124"/>
      <c r="K2384" s="124"/>
      <c r="L2384" s="124"/>
      <c r="M2384" s="124"/>
      <c r="N2384" s="207">
        <v>8475013.1699999999</v>
      </c>
      <c r="O2384" s="207">
        <v>0</v>
      </c>
      <c r="P2384" s="124" t="s">
        <v>1312</v>
      </c>
    </row>
    <row r="2385" spans="1:16" hidden="1">
      <c r="A2385" s="256" t="s">
        <v>1365</v>
      </c>
      <c r="B2385" s="124"/>
      <c r="C2385" s="125" t="s">
        <v>1365</v>
      </c>
      <c r="D2385" s="119">
        <v>43220</v>
      </c>
      <c r="E2385" s="120" t="s">
        <v>4980</v>
      </c>
      <c r="F2385" s="120" t="s">
        <v>13</v>
      </c>
      <c r="G2385" s="120">
        <v>381970</v>
      </c>
      <c r="H2385" s="124"/>
      <c r="I2385" s="128" t="s">
        <v>1390</v>
      </c>
      <c r="J2385" s="124"/>
      <c r="K2385" s="124"/>
      <c r="L2385" s="124"/>
      <c r="M2385" s="124"/>
      <c r="N2385" s="207">
        <v>9735.3700000000008</v>
      </c>
      <c r="O2385" s="207">
        <v>0</v>
      </c>
      <c r="P2385" s="124" t="s">
        <v>1312</v>
      </c>
    </row>
    <row r="2386" spans="1:16" hidden="1">
      <c r="A2386" s="256" t="s">
        <v>1365</v>
      </c>
      <c r="B2386" s="124"/>
      <c r="C2386" s="125" t="s">
        <v>1365</v>
      </c>
      <c r="D2386" s="119">
        <v>43220</v>
      </c>
      <c r="E2386" s="120" t="s">
        <v>4981</v>
      </c>
      <c r="F2386" s="120" t="s">
        <v>13</v>
      </c>
      <c r="G2386" s="120">
        <v>381972</v>
      </c>
      <c r="H2386" s="124"/>
      <c r="I2386" s="128" t="s">
        <v>1390</v>
      </c>
      <c r="J2386" s="124"/>
      <c r="K2386" s="124"/>
      <c r="L2386" s="124"/>
      <c r="M2386" s="124"/>
      <c r="N2386" s="207">
        <v>15288.4</v>
      </c>
      <c r="O2386" s="207">
        <v>0</v>
      </c>
      <c r="P2386" s="124" t="s">
        <v>1312</v>
      </c>
    </row>
    <row r="2387" spans="1:16" hidden="1">
      <c r="A2387" s="256" t="s">
        <v>1365</v>
      </c>
      <c r="B2387" s="124"/>
      <c r="C2387" s="125" t="s">
        <v>1365</v>
      </c>
      <c r="D2387" s="119">
        <v>43220</v>
      </c>
      <c r="E2387" s="120" t="s">
        <v>4982</v>
      </c>
      <c r="F2387" s="120" t="s">
        <v>13</v>
      </c>
      <c r="G2387" s="120">
        <v>381974</v>
      </c>
      <c r="H2387" s="124"/>
      <c r="I2387" s="128" t="s">
        <v>1390</v>
      </c>
      <c r="J2387" s="124"/>
      <c r="K2387" s="124"/>
      <c r="L2387" s="124"/>
      <c r="M2387" s="124"/>
      <c r="N2387" s="207">
        <v>292188.12</v>
      </c>
      <c r="O2387" s="207">
        <v>0</v>
      </c>
      <c r="P2387" s="124" t="s">
        <v>1312</v>
      </c>
    </row>
    <row r="2388" spans="1:16" hidden="1">
      <c r="A2388" s="256" t="s">
        <v>1365</v>
      </c>
      <c r="B2388" s="124"/>
      <c r="C2388" s="125" t="s">
        <v>1365</v>
      </c>
      <c r="D2388" s="119">
        <v>43220</v>
      </c>
      <c r="E2388" s="120" t="s">
        <v>4983</v>
      </c>
      <c r="F2388" s="120" t="s">
        <v>13</v>
      </c>
      <c r="G2388" s="120">
        <v>381976</v>
      </c>
      <c r="H2388" s="124"/>
      <c r="I2388" s="128" t="s">
        <v>1390</v>
      </c>
      <c r="J2388" s="124"/>
      <c r="K2388" s="124"/>
      <c r="L2388" s="124"/>
      <c r="M2388" s="124"/>
      <c r="N2388" s="207">
        <v>1450.41</v>
      </c>
      <c r="O2388" s="207">
        <v>0</v>
      </c>
      <c r="P2388" s="124" t="s">
        <v>1312</v>
      </c>
    </row>
    <row r="2389" spans="1:16" hidden="1">
      <c r="A2389" s="256" t="s">
        <v>1365</v>
      </c>
      <c r="B2389" s="124"/>
      <c r="C2389" s="125" t="s">
        <v>1365</v>
      </c>
      <c r="D2389" s="119">
        <v>43220</v>
      </c>
      <c r="E2389" s="120" t="s">
        <v>4984</v>
      </c>
      <c r="F2389" s="120" t="s">
        <v>13</v>
      </c>
      <c r="G2389" s="120">
        <v>381978</v>
      </c>
      <c r="H2389" s="124"/>
      <c r="I2389" s="128" t="s">
        <v>1390</v>
      </c>
      <c r="J2389" s="124"/>
      <c r="K2389" s="124"/>
      <c r="L2389" s="124"/>
      <c r="M2389" s="124"/>
      <c r="N2389" s="207">
        <v>5403.28</v>
      </c>
      <c r="O2389" s="207">
        <v>0</v>
      </c>
      <c r="P2389" s="124" t="s">
        <v>1312</v>
      </c>
    </row>
    <row r="2390" spans="1:16" hidden="1">
      <c r="A2390" s="256" t="s">
        <v>1365</v>
      </c>
      <c r="B2390" s="124"/>
      <c r="C2390" s="125" t="s">
        <v>1365</v>
      </c>
      <c r="D2390" s="119">
        <v>43220</v>
      </c>
      <c r="E2390" s="120" t="s">
        <v>4985</v>
      </c>
      <c r="F2390" s="120" t="s">
        <v>13</v>
      </c>
      <c r="G2390" s="120">
        <v>381980</v>
      </c>
      <c r="H2390" s="124"/>
      <c r="I2390" s="128" t="s">
        <v>1390</v>
      </c>
      <c r="J2390" s="124"/>
      <c r="K2390" s="124"/>
      <c r="L2390" s="124"/>
      <c r="M2390" s="124"/>
      <c r="N2390" s="207">
        <v>3197.38</v>
      </c>
      <c r="O2390" s="207">
        <v>0</v>
      </c>
      <c r="P2390" s="124" t="s">
        <v>1312</v>
      </c>
    </row>
    <row r="2391" spans="1:16" hidden="1">
      <c r="A2391" s="256" t="s">
        <v>1365</v>
      </c>
      <c r="B2391" s="124"/>
      <c r="C2391" s="125" t="s">
        <v>1365</v>
      </c>
      <c r="D2391" s="119">
        <v>43220</v>
      </c>
      <c r="E2391" s="120" t="s">
        <v>4986</v>
      </c>
      <c r="F2391" s="120" t="s">
        <v>13</v>
      </c>
      <c r="G2391" s="120">
        <v>381982</v>
      </c>
      <c r="H2391" s="124"/>
      <c r="I2391" s="128" t="s">
        <v>1390</v>
      </c>
      <c r="J2391" s="124"/>
      <c r="K2391" s="124"/>
      <c r="L2391" s="124"/>
      <c r="M2391" s="124"/>
      <c r="N2391" s="207">
        <v>41991.43</v>
      </c>
      <c r="O2391" s="207">
        <v>0</v>
      </c>
      <c r="P2391" s="124" t="s">
        <v>1312</v>
      </c>
    </row>
    <row r="2392" spans="1:16" hidden="1">
      <c r="A2392" s="256" t="s">
        <v>1365</v>
      </c>
      <c r="B2392" s="124"/>
      <c r="C2392" s="125" t="s">
        <v>1365</v>
      </c>
      <c r="D2392" s="119">
        <v>43220</v>
      </c>
      <c r="E2392" s="120" t="s">
        <v>4987</v>
      </c>
      <c r="F2392" s="120" t="s">
        <v>13</v>
      </c>
      <c r="G2392" s="120">
        <v>381984</v>
      </c>
      <c r="H2392" s="124"/>
      <c r="I2392" s="128" t="s">
        <v>1390</v>
      </c>
      <c r="J2392" s="124"/>
      <c r="K2392" s="124"/>
      <c r="L2392" s="124"/>
      <c r="M2392" s="124"/>
      <c r="N2392" s="207">
        <v>4991.88</v>
      </c>
      <c r="O2392" s="207">
        <v>0</v>
      </c>
      <c r="P2392" s="124" t="s">
        <v>1312</v>
      </c>
    </row>
    <row r="2393" spans="1:16" hidden="1">
      <c r="A2393" s="256" t="s">
        <v>1365</v>
      </c>
      <c r="B2393" s="124"/>
      <c r="C2393" s="125" t="s">
        <v>1365</v>
      </c>
      <c r="D2393" s="119">
        <v>43220</v>
      </c>
      <c r="E2393" s="120" t="s">
        <v>4988</v>
      </c>
      <c r="F2393" s="120" t="s">
        <v>13</v>
      </c>
      <c r="G2393" s="120">
        <v>381986</v>
      </c>
      <c r="H2393" s="124"/>
      <c r="I2393" s="128" t="s">
        <v>1390</v>
      </c>
      <c r="J2393" s="124"/>
      <c r="K2393" s="124"/>
      <c r="L2393" s="124"/>
      <c r="M2393" s="124"/>
      <c r="N2393" s="207">
        <v>5553.03</v>
      </c>
      <c r="O2393" s="207">
        <v>0</v>
      </c>
      <c r="P2393" s="124" t="s">
        <v>1312</v>
      </c>
    </row>
    <row r="2394" spans="1:16" hidden="1">
      <c r="A2394" s="256" t="s">
        <v>1365</v>
      </c>
      <c r="B2394" s="124"/>
      <c r="C2394" s="125" t="s">
        <v>1365</v>
      </c>
      <c r="D2394" s="119">
        <v>43220</v>
      </c>
      <c r="E2394" s="120" t="s">
        <v>4989</v>
      </c>
      <c r="F2394" s="120" t="s">
        <v>13</v>
      </c>
      <c r="G2394" s="120">
        <v>381988</v>
      </c>
      <c r="H2394" s="124"/>
      <c r="I2394" s="128" t="s">
        <v>1390</v>
      </c>
      <c r="J2394" s="124"/>
      <c r="K2394" s="124"/>
      <c r="L2394" s="124"/>
      <c r="M2394" s="124"/>
      <c r="N2394" s="207">
        <v>38794.050000000003</v>
      </c>
      <c r="O2394" s="207">
        <v>0</v>
      </c>
      <c r="P2394" s="124" t="s">
        <v>1312</v>
      </c>
    </row>
    <row r="2395" spans="1:16" hidden="1">
      <c r="A2395" s="256" t="s">
        <v>1365</v>
      </c>
      <c r="B2395" s="124"/>
      <c r="C2395" s="125" t="s">
        <v>1365</v>
      </c>
      <c r="D2395" s="119">
        <v>43220</v>
      </c>
      <c r="E2395" s="120" t="s">
        <v>4990</v>
      </c>
      <c r="F2395" s="120" t="s">
        <v>13</v>
      </c>
      <c r="G2395" s="120">
        <v>381991</v>
      </c>
      <c r="H2395" s="124"/>
      <c r="I2395" s="128" t="s">
        <v>1390</v>
      </c>
      <c r="J2395" s="124"/>
      <c r="K2395" s="124"/>
      <c r="L2395" s="124"/>
      <c r="M2395" s="124"/>
      <c r="N2395" s="207">
        <v>479608.53</v>
      </c>
      <c r="O2395" s="207">
        <v>0</v>
      </c>
      <c r="P2395" s="124" t="s">
        <v>1312</v>
      </c>
    </row>
    <row r="2396" spans="1:16" hidden="1">
      <c r="A2396" s="256" t="s">
        <v>1365</v>
      </c>
      <c r="B2396" s="124"/>
      <c r="C2396" s="125" t="s">
        <v>1365</v>
      </c>
      <c r="D2396" s="119">
        <v>43220</v>
      </c>
      <c r="E2396" s="120" t="s">
        <v>4991</v>
      </c>
      <c r="F2396" s="120" t="s">
        <v>13</v>
      </c>
      <c r="G2396" s="120">
        <v>381993</v>
      </c>
      <c r="H2396" s="124"/>
      <c r="I2396" s="128" t="s">
        <v>1390</v>
      </c>
      <c r="J2396" s="124"/>
      <c r="K2396" s="124"/>
      <c r="L2396" s="124"/>
      <c r="M2396" s="124"/>
      <c r="N2396" s="207">
        <v>1432229.09</v>
      </c>
      <c r="O2396" s="207">
        <v>0</v>
      </c>
      <c r="P2396" s="124" t="s">
        <v>1312</v>
      </c>
    </row>
    <row r="2397" spans="1:16" hidden="1">
      <c r="A2397" s="256" t="s">
        <v>1365</v>
      </c>
      <c r="B2397" s="124"/>
      <c r="C2397" s="125" t="s">
        <v>1365</v>
      </c>
      <c r="D2397" s="119">
        <v>43220</v>
      </c>
      <c r="E2397" s="120" t="s">
        <v>4992</v>
      </c>
      <c r="F2397" s="120" t="s">
        <v>13</v>
      </c>
      <c r="G2397" s="120">
        <v>381995</v>
      </c>
      <c r="H2397" s="124"/>
      <c r="I2397" s="128" t="s">
        <v>1390</v>
      </c>
      <c r="J2397" s="124"/>
      <c r="K2397" s="124"/>
      <c r="L2397" s="124"/>
      <c r="M2397" s="124"/>
      <c r="N2397" s="207">
        <v>3397644.47</v>
      </c>
      <c r="O2397" s="207">
        <v>0</v>
      </c>
      <c r="P2397" s="124" t="s">
        <v>1312</v>
      </c>
    </row>
    <row r="2398" spans="1:16" hidden="1">
      <c r="A2398" s="256" t="s">
        <v>1365</v>
      </c>
      <c r="B2398" s="124"/>
      <c r="C2398" s="125" t="s">
        <v>1365</v>
      </c>
      <c r="D2398" s="119">
        <v>43220</v>
      </c>
      <c r="E2398" s="120" t="s">
        <v>4993</v>
      </c>
      <c r="F2398" s="120" t="s">
        <v>13</v>
      </c>
      <c r="G2398" s="120">
        <v>381997</v>
      </c>
      <c r="H2398" s="124"/>
      <c r="I2398" s="128" t="s">
        <v>1390</v>
      </c>
      <c r="J2398" s="124"/>
      <c r="K2398" s="124"/>
      <c r="L2398" s="124"/>
      <c r="M2398" s="124"/>
      <c r="N2398" s="207">
        <v>406277.6</v>
      </c>
      <c r="O2398" s="207">
        <v>0</v>
      </c>
      <c r="P2398" s="124" t="s">
        <v>1312</v>
      </c>
    </row>
    <row r="2399" spans="1:16" hidden="1">
      <c r="A2399" s="256" t="s">
        <v>1365</v>
      </c>
      <c r="B2399" s="124"/>
      <c r="C2399" s="125" t="s">
        <v>1365</v>
      </c>
      <c r="D2399" s="119">
        <v>43220</v>
      </c>
      <c r="E2399" s="120" t="s">
        <v>4994</v>
      </c>
      <c r="F2399" s="120" t="s">
        <v>13</v>
      </c>
      <c r="G2399" s="120">
        <v>381999</v>
      </c>
      <c r="H2399" s="124"/>
      <c r="I2399" s="128" t="s">
        <v>1390</v>
      </c>
      <c r="J2399" s="124"/>
      <c r="K2399" s="124"/>
      <c r="L2399" s="124"/>
      <c r="M2399" s="124"/>
      <c r="N2399" s="207">
        <v>1115889.1000000001</v>
      </c>
      <c r="O2399" s="207">
        <v>0</v>
      </c>
      <c r="P2399" s="124" t="s">
        <v>1312</v>
      </c>
    </row>
    <row r="2400" spans="1:16" hidden="1">
      <c r="A2400" s="256" t="s">
        <v>1365</v>
      </c>
      <c r="B2400" s="124"/>
      <c r="C2400" s="125" t="s">
        <v>1365</v>
      </c>
      <c r="D2400" s="119">
        <v>43220</v>
      </c>
      <c r="E2400" s="120" t="s">
        <v>4995</v>
      </c>
      <c r="F2400" s="120" t="s">
        <v>13</v>
      </c>
      <c r="G2400" s="120">
        <v>382001</v>
      </c>
      <c r="H2400" s="124"/>
      <c r="I2400" s="128" t="s">
        <v>1390</v>
      </c>
      <c r="J2400" s="124"/>
      <c r="K2400" s="124"/>
      <c r="L2400" s="124"/>
      <c r="M2400" s="124"/>
      <c r="N2400" s="207">
        <v>14928324.52</v>
      </c>
      <c r="O2400" s="207">
        <v>0</v>
      </c>
      <c r="P2400" s="124" t="s">
        <v>1312</v>
      </c>
    </row>
    <row r="2401" spans="1:16" hidden="1">
      <c r="A2401" s="256" t="s">
        <v>1365</v>
      </c>
      <c r="B2401" s="124"/>
      <c r="C2401" s="125" t="s">
        <v>1365</v>
      </c>
      <c r="D2401" s="119">
        <v>43220</v>
      </c>
      <c r="E2401" s="120" t="s">
        <v>4996</v>
      </c>
      <c r="F2401" s="120" t="s">
        <v>13</v>
      </c>
      <c r="G2401" s="120">
        <v>382003</v>
      </c>
      <c r="H2401" s="124"/>
      <c r="I2401" s="128" t="s">
        <v>1390</v>
      </c>
      <c r="J2401" s="124"/>
      <c r="K2401" s="124"/>
      <c r="L2401" s="124"/>
      <c r="M2401" s="124"/>
      <c r="N2401" s="207">
        <v>9332029.6099999994</v>
      </c>
      <c r="O2401" s="207">
        <v>0</v>
      </c>
      <c r="P2401" s="124" t="s">
        <v>1312</v>
      </c>
    </row>
    <row r="2402" spans="1:16" hidden="1">
      <c r="A2402" s="256" t="s">
        <v>1365</v>
      </c>
      <c r="B2402" s="124"/>
      <c r="C2402" s="125" t="s">
        <v>1365</v>
      </c>
      <c r="D2402" s="119">
        <v>43220</v>
      </c>
      <c r="E2402" s="120" t="s">
        <v>4997</v>
      </c>
      <c r="F2402" s="120" t="s">
        <v>13</v>
      </c>
      <c r="G2402" s="120">
        <v>382005</v>
      </c>
      <c r="H2402" s="124"/>
      <c r="I2402" s="128" t="s">
        <v>1390</v>
      </c>
      <c r="J2402" s="124"/>
      <c r="K2402" s="124"/>
      <c r="L2402" s="124"/>
      <c r="M2402" s="124"/>
      <c r="N2402" s="207">
        <v>2746524.48</v>
      </c>
      <c r="O2402" s="207">
        <v>0</v>
      </c>
      <c r="P2402" s="124" t="s">
        <v>1312</v>
      </c>
    </row>
    <row r="2403" spans="1:16" hidden="1">
      <c r="A2403" s="256" t="s">
        <v>1365</v>
      </c>
      <c r="B2403" s="124"/>
      <c r="C2403" s="125" t="s">
        <v>1365</v>
      </c>
      <c r="D2403" s="119">
        <v>43220</v>
      </c>
      <c r="E2403" s="120" t="s">
        <v>4998</v>
      </c>
      <c r="F2403" s="120" t="s">
        <v>13</v>
      </c>
      <c r="G2403" s="120">
        <v>382007</v>
      </c>
      <c r="H2403" s="124"/>
      <c r="I2403" s="128" t="s">
        <v>1390</v>
      </c>
      <c r="J2403" s="124"/>
      <c r="K2403" s="124"/>
      <c r="L2403" s="124"/>
      <c r="M2403" s="124"/>
      <c r="N2403" s="207">
        <v>723740.84</v>
      </c>
      <c r="O2403" s="207">
        <v>0</v>
      </c>
      <c r="P2403" s="124" t="s">
        <v>1312</v>
      </c>
    </row>
    <row r="2404" spans="1:16" hidden="1">
      <c r="A2404" s="256" t="s">
        <v>1365</v>
      </c>
      <c r="B2404" s="124"/>
      <c r="C2404" s="125" t="s">
        <v>1365</v>
      </c>
      <c r="D2404" s="119">
        <v>43220</v>
      </c>
      <c r="E2404" s="120" t="s">
        <v>4999</v>
      </c>
      <c r="F2404" s="120" t="s">
        <v>13</v>
      </c>
      <c r="G2404" s="120">
        <v>382009</v>
      </c>
      <c r="H2404" s="124"/>
      <c r="I2404" s="128" t="s">
        <v>1390</v>
      </c>
      <c r="J2404" s="124"/>
      <c r="K2404" s="124"/>
      <c r="L2404" s="124"/>
      <c r="M2404" s="124"/>
      <c r="N2404" s="207">
        <v>1716913.87</v>
      </c>
      <c r="O2404" s="207">
        <v>0</v>
      </c>
      <c r="P2404" s="124" t="s">
        <v>1312</v>
      </c>
    </row>
    <row r="2405" spans="1:16" hidden="1">
      <c r="A2405" s="256" t="s">
        <v>1365</v>
      </c>
      <c r="B2405" s="124"/>
      <c r="C2405" s="125" t="s">
        <v>1365</v>
      </c>
      <c r="D2405" s="119">
        <v>43220</v>
      </c>
      <c r="E2405" s="120" t="s">
        <v>5000</v>
      </c>
      <c r="F2405" s="120" t="s">
        <v>13</v>
      </c>
      <c r="G2405" s="120">
        <v>382011</v>
      </c>
      <c r="H2405" s="124"/>
      <c r="I2405" s="128" t="s">
        <v>1390</v>
      </c>
      <c r="J2405" s="124"/>
      <c r="K2405" s="124"/>
      <c r="L2405" s="124"/>
      <c r="M2405" s="124"/>
      <c r="N2405" s="207">
        <v>2118645.35</v>
      </c>
      <c r="O2405" s="207">
        <v>0</v>
      </c>
      <c r="P2405" s="124" t="s">
        <v>1312</v>
      </c>
    </row>
    <row r="2406" spans="1:16" hidden="1">
      <c r="A2406" s="256" t="s">
        <v>1365</v>
      </c>
      <c r="B2406" s="124"/>
      <c r="C2406" s="125" t="s">
        <v>1365</v>
      </c>
      <c r="D2406" s="119">
        <v>43220</v>
      </c>
      <c r="E2406" s="120" t="s">
        <v>5001</v>
      </c>
      <c r="F2406" s="120" t="s">
        <v>13</v>
      </c>
      <c r="G2406" s="120">
        <v>382013</v>
      </c>
      <c r="H2406" s="124"/>
      <c r="I2406" s="128" t="s">
        <v>1390</v>
      </c>
      <c r="J2406" s="124"/>
      <c r="K2406" s="124"/>
      <c r="L2406" s="124"/>
      <c r="M2406" s="124"/>
      <c r="N2406" s="207">
        <v>832957.53</v>
      </c>
      <c r="O2406" s="207">
        <v>0</v>
      </c>
      <c r="P2406" s="124" t="s">
        <v>1312</v>
      </c>
    </row>
    <row r="2407" spans="1:16" hidden="1">
      <c r="A2407" s="256" t="s">
        <v>1365</v>
      </c>
      <c r="B2407" s="124"/>
      <c r="C2407" s="125" t="s">
        <v>1365</v>
      </c>
      <c r="D2407" s="119">
        <v>43220</v>
      </c>
      <c r="E2407" s="120" t="s">
        <v>5002</v>
      </c>
      <c r="F2407" s="120" t="s">
        <v>13</v>
      </c>
      <c r="G2407" s="120">
        <v>382015</v>
      </c>
      <c r="H2407" s="124"/>
      <c r="I2407" s="128" t="s">
        <v>1390</v>
      </c>
      <c r="J2407" s="124"/>
      <c r="K2407" s="124"/>
      <c r="L2407" s="124"/>
      <c r="M2407" s="124"/>
      <c r="N2407" s="207">
        <v>4607978</v>
      </c>
      <c r="O2407" s="207">
        <v>0</v>
      </c>
      <c r="P2407" s="124" t="s">
        <v>1312</v>
      </c>
    </row>
    <row r="2408" spans="1:16" hidden="1">
      <c r="A2408" s="256" t="s">
        <v>1365</v>
      </c>
      <c r="B2408" s="124"/>
      <c r="C2408" s="125" t="s">
        <v>1365</v>
      </c>
      <c r="D2408" s="119">
        <v>43220</v>
      </c>
      <c r="E2408" s="120" t="s">
        <v>5003</v>
      </c>
      <c r="F2408" s="120" t="s">
        <v>13</v>
      </c>
      <c r="G2408" s="120">
        <v>382017</v>
      </c>
      <c r="H2408" s="124"/>
      <c r="I2408" s="128" t="s">
        <v>1390</v>
      </c>
      <c r="J2408" s="124"/>
      <c r="K2408" s="124"/>
      <c r="L2408" s="124"/>
      <c r="M2408" s="124"/>
      <c r="N2408" s="207">
        <v>2287815.7599999998</v>
      </c>
      <c r="O2408" s="207">
        <v>0</v>
      </c>
      <c r="P2408" s="124" t="s">
        <v>1312</v>
      </c>
    </row>
    <row r="2409" spans="1:16" ht="89.25" hidden="1">
      <c r="A2409" s="256">
        <v>597</v>
      </c>
      <c r="B2409" s="124"/>
      <c r="C2409" s="125" t="s">
        <v>3387</v>
      </c>
      <c r="D2409" s="119">
        <v>43220</v>
      </c>
      <c r="E2409" s="120" t="s">
        <v>5004</v>
      </c>
      <c r="F2409" s="120" t="s">
        <v>11</v>
      </c>
      <c r="G2409" s="120">
        <v>920296</v>
      </c>
      <c r="H2409" s="124"/>
      <c r="I2409" s="128" t="s">
        <v>5489</v>
      </c>
      <c r="J2409" s="124"/>
      <c r="K2409" s="124"/>
      <c r="L2409" s="124"/>
      <c r="M2409" s="124"/>
      <c r="N2409" s="207">
        <v>24561.599999999999</v>
      </c>
      <c r="O2409" s="207">
        <v>0</v>
      </c>
      <c r="P2409" s="124" t="s">
        <v>1312</v>
      </c>
    </row>
    <row r="2410" spans="1:16" ht="63.75" hidden="1">
      <c r="A2410" s="256" t="s">
        <v>622</v>
      </c>
      <c r="B2410" s="124"/>
      <c r="C2410" s="125" t="s">
        <v>715</v>
      </c>
      <c r="D2410" s="119">
        <v>43220</v>
      </c>
      <c r="E2410" s="120" t="s">
        <v>5005</v>
      </c>
      <c r="F2410" s="120" t="s">
        <v>11</v>
      </c>
      <c r="G2410" s="120">
        <v>920464</v>
      </c>
      <c r="H2410" s="124"/>
      <c r="I2410" s="128" t="s">
        <v>5490</v>
      </c>
      <c r="J2410" s="124"/>
      <c r="K2410" s="124"/>
      <c r="L2410" s="124"/>
      <c r="M2410" s="124"/>
      <c r="N2410" s="207">
        <v>50</v>
      </c>
      <c r="O2410" s="207">
        <v>0</v>
      </c>
      <c r="P2410" s="124" t="s">
        <v>1312</v>
      </c>
    </row>
    <row r="2411" spans="1:16" hidden="1">
      <c r="A2411" s="256" t="s">
        <v>1365</v>
      </c>
      <c r="B2411" s="124"/>
      <c r="C2411" s="125" t="s">
        <v>1365</v>
      </c>
      <c r="D2411" s="119">
        <v>43220</v>
      </c>
      <c r="E2411" s="120" t="s">
        <v>5006</v>
      </c>
      <c r="F2411" s="120" t="s">
        <v>13</v>
      </c>
      <c r="G2411" s="120">
        <v>381808</v>
      </c>
      <c r="H2411" s="124"/>
      <c r="I2411" s="128" t="s">
        <v>1390</v>
      </c>
      <c r="J2411" s="124"/>
      <c r="K2411" s="124"/>
      <c r="L2411" s="124"/>
      <c r="M2411" s="124"/>
      <c r="N2411" s="207">
        <v>5819108.2599999998</v>
      </c>
      <c r="O2411" s="207">
        <v>0</v>
      </c>
      <c r="P2411" s="124" t="s">
        <v>1312</v>
      </c>
    </row>
    <row r="2412" spans="1:16" hidden="1">
      <c r="A2412" s="256" t="s">
        <v>1365</v>
      </c>
      <c r="B2412" s="124"/>
      <c r="C2412" s="125" t="s">
        <v>1365</v>
      </c>
      <c r="D2412" s="119">
        <v>43220</v>
      </c>
      <c r="E2412" s="120" t="s">
        <v>5007</v>
      </c>
      <c r="F2412" s="120" t="s">
        <v>13</v>
      </c>
      <c r="G2412" s="120">
        <v>381810</v>
      </c>
      <c r="H2412" s="124"/>
      <c r="I2412" s="128" t="s">
        <v>1390</v>
      </c>
      <c r="J2412" s="124"/>
      <c r="K2412" s="124"/>
      <c r="L2412" s="124"/>
      <c r="M2412" s="124"/>
      <c r="N2412" s="207">
        <v>4929381.49</v>
      </c>
      <c r="O2412" s="207">
        <v>0</v>
      </c>
      <c r="P2412" s="124" t="s">
        <v>1312</v>
      </c>
    </row>
    <row r="2413" spans="1:16" hidden="1">
      <c r="A2413" s="256" t="s">
        <v>1365</v>
      </c>
      <c r="B2413" s="124"/>
      <c r="C2413" s="125" t="s">
        <v>1365</v>
      </c>
      <c r="D2413" s="119">
        <v>43220</v>
      </c>
      <c r="E2413" s="120" t="s">
        <v>5008</v>
      </c>
      <c r="F2413" s="120" t="s">
        <v>13</v>
      </c>
      <c r="G2413" s="120">
        <v>381812</v>
      </c>
      <c r="H2413" s="124"/>
      <c r="I2413" s="128" t="s">
        <v>1390</v>
      </c>
      <c r="J2413" s="124"/>
      <c r="K2413" s="124"/>
      <c r="L2413" s="124"/>
      <c r="M2413" s="124"/>
      <c r="N2413" s="207">
        <v>1938014.62</v>
      </c>
      <c r="O2413" s="207">
        <v>0</v>
      </c>
      <c r="P2413" s="124" t="s">
        <v>1312</v>
      </c>
    </row>
    <row r="2414" spans="1:16" hidden="1">
      <c r="A2414" s="256" t="s">
        <v>1365</v>
      </c>
      <c r="B2414" s="124"/>
      <c r="C2414" s="125" t="s">
        <v>1365</v>
      </c>
      <c r="D2414" s="119">
        <v>43220</v>
      </c>
      <c r="E2414" s="120" t="s">
        <v>5009</v>
      </c>
      <c r="F2414" s="120" t="s">
        <v>13</v>
      </c>
      <c r="G2414" s="120">
        <v>381814</v>
      </c>
      <c r="H2414" s="124"/>
      <c r="I2414" s="128" t="s">
        <v>1390</v>
      </c>
      <c r="J2414" s="124"/>
      <c r="K2414" s="124"/>
      <c r="L2414" s="124"/>
      <c r="M2414" s="124"/>
      <c r="N2414" s="207">
        <v>13539125.189999999</v>
      </c>
      <c r="O2414" s="207">
        <v>0</v>
      </c>
      <c r="P2414" s="124" t="s">
        <v>1312</v>
      </c>
    </row>
    <row r="2415" spans="1:16" hidden="1">
      <c r="A2415" s="256" t="s">
        <v>1365</v>
      </c>
      <c r="B2415" s="124"/>
      <c r="C2415" s="125" t="s">
        <v>1365</v>
      </c>
      <c r="D2415" s="119">
        <v>43220</v>
      </c>
      <c r="E2415" s="120" t="s">
        <v>5010</v>
      </c>
      <c r="F2415" s="120" t="s">
        <v>13</v>
      </c>
      <c r="G2415" s="120">
        <v>381816</v>
      </c>
      <c r="H2415" s="124"/>
      <c r="I2415" s="128" t="s">
        <v>1390</v>
      </c>
      <c r="J2415" s="124"/>
      <c r="K2415" s="124"/>
      <c r="L2415" s="124"/>
      <c r="M2415" s="124"/>
      <c r="N2415" s="207">
        <v>10721228.859999999</v>
      </c>
      <c r="O2415" s="207">
        <v>0</v>
      </c>
      <c r="P2415" s="124" t="s">
        <v>1312</v>
      </c>
    </row>
    <row r="2416" spans="1:16" hidden="1">
      <c r="A2416" s="256" t="s">
        <v>1365</v>
      </c>
      <c r="B2416" s="124"/>
      <c r="C2416" s="125" t="s">
        <v>1365</v>
      </c>
      <c r="D2416" s="119">
        <v>43220</v>
      </c>
      <c r="E2416" s="120" t="s">
        <v>5011</v>
      </c>
      <c r="F2416" s="120" t="s">
        <v>13</v>
      </c>
      <c r="G2416" s="120">
        <v>381818</v>
      </c>
      <c r="H2416" s="124"/>
      <c r="I2416" s="128" t="s">
        <v>1390</v>
      </c>
      <c r="J2416" s="124"/>
      <c r="K2416" s="124"/>
      <c r="L2416" s="124"/>
      <c r="M2416" s="124"/>
      <c r="N2416" s="207">
        <v>1972499.84</v>
      </c>
      <c r="O2416" s="207">
        <v>0</v>
      </c>
      <c r="P2416" s="124" t="s">
        <v>1312</v>
      </c>
    </row>
    <row r="2417" spans="1:16" hidden="1">
      <c r="A2417" s="256" t="s">
        <v>1365</v>
      </c>
      <c r="B2417" s="124"/>
      <c r="C2417" s="125" t="s">
        <v>1365</v>
      </c>
      <c r="D2417" s="119">
        <v>43220</v>
      </c>
      <c r="E2417" s="120" t="s">
        <v>5012</v>
      </c>
      <c r="F2417" s="120" t="s">
        <v>13</v>
      </c>
      <c r="G2417" s="120">
        <v>381820</v>
      </c>
      <c r="H2417" s="124"/>
      <c r="I2417" s="128" t="s">
        <v>1390</v>
      </c>
      <c r="J2417" s="124"/>
      <c r="K2417" s="124"/>
      <c r="L2417" s="124"/>
      <c r="M2417" s="124"/>
      <c r="N2417" s="207">
        <v>2490938.5099999998</v>
      </c>
      <c r="O2417" s="207">
        <v>0</v>
      </c>
      <c r="P2417" s="124" t="s">
        <v>1312</v>
      </c>
    </row>
    <row r="2418" spans="1:16" hidden="1">
      <c r="A2418" s="256" t="s">
        <v>1365</v>
      </c>
      <c r="B2418" s="124"/>
      <c r="C2418" s="125" t="s">
        <v>1365</v>
      </c>
      <c r="D2418" s="119">
        <v>43220</v>
      </c>
      <c r="E2418" s="120" t="s">
        <v>5013</v>
      </c>
      <c r="F2418" s="120" t="s">
        <v>13</v>
      </c>
      <c r="G2418" s="120">
        <v>381822</v>
      </c>
      <c r="H2418" s="124"/>
      <c r="I2418" s="128" t="s">
        <v>1390</v>
      </c>
      <c r="J2418" s="124"/>
      <c r="K2418" s="124"/>
      <c r="L2418" s="124"/>
      <c r="M2418" s="124"/>
      <c r="N2418" s="207">
        <v>17501136.710000001</v>
      </c>
      <c r="O2418" s="207">
        <v>0</v>
      </c>
      <c r="P2418" s="124" t="s">
        <v>1312</v>
      </c>
    </row>
    <row r="2419" spans="1:16" hidden="1">
      <c r="A2419" s="256" t="s">
        <v>1365</v>
      </c>
      <c r="B2419" s="124"/>
      <c r="C2419" s="125" t="s">
        <v>1365</v>
      </c>
      <c r="D2419" s="119">
        <v>43220</v>
      </c>
      <c r="E2419" s="120" t="s">
        <v>5014</v>
      </c>
      <c r="F2419" s="120" t="s">
        <v>13</v>
      </c>
      <c r="G2419" s="120">
        <v>381824</v>
      </c>
      <c r="H2419" s="124"/>
      <c r="I2419" s="128" t="s">
        <v>1390</v>
      </c>
      <c r="J2419" s="124"/>
      <c r="K2419" s="124"/>
      <c r="L2419" s="124"/>
      <c r="M2419" s="124"/>
      <c r="N2419" s="207">
        <v>17159638.850000001</v>
      </c>
      <c r="O2419" s="207">
        <v>0</v>
      </c>
      <c r="P2419" s="124" t="s">
        <v>1312</v>
      </c>
    </row>
    <row r="2420" spans="1:16" hidden="1">
      <c r="A2420" s="256" t="s">
        <v>1365</v>
      </c>
      <c r="B2420" s="124"/>
      <c r="C2420" s="125" t="s">
        <v>1365</v>
      </c>
      <c r="D2420" s="119">
        <v>43220</v>
      </c>
      <c r="E2420" s="120" t="s">
        <v>5015</v>
      </c>
      <c r="F2420" s="120" t="s">
        <v>13</v>
      </c>
      <c r="G2420" s="120">
        <v>381826</v>
      </c>
      <c r="H2420" s="124"/>
      <c r="I2420" s="128" t="s">
        <v>1390</v>
      </c>
      <c r="J2420" s="124"/>
      <c r="K2420" s="124"/>
      <c r="L2420" s="124"/>
      <c r="M2420" s="124"/>
      <c r="N2420" s="207">
        <v>22004545.199999999</v>
      </c>
      <c r="O2420" s="207">
        <v>0</v>
      </c>
      <c r="P2420" s="124" t="s">
        <v>1312</v>
      </c>
    </row>
    <row r="2421" spans="1:16" hidden="1">
      <c r="A2421" s="256" t="s">
        <v>1365</v>
      </c>
      <c r="B2421" s="124"/>
      <c r="C2421" s="125" t="s">
        <v>1365</v>
      </c>
      <c r="D2421" s="119">
        <v>43220</v>
      </c>
      <c r="E2421" s="120" t="s">
        <v>5016</v>
      </c>
      <c r="F2421" s="120" t="s">
        <v>13</v>
      </c>
      <c r="G2421" s="120">
        <v>381828</v>
      </c>
      <c r="H2421" s="124"/>
      <c r="I2421" s="128" t="s">
        <v>1390</v>
      </c>
      <c r="J2421" s="124"/>
      <c r="K2421" s="124"/>
      <c r="L2421" s="124"/>
      <c r="M2421" s="124"/>
      <c r="N2421" s="207">
        <v>101973663.33</v>
      </c>
      <c r="O2421" s="207">
        <v>0</v>
      </c>
      <c r="P2421" s="124" t="s">
        <v>1312</v>
      </c>
    </row>
    <row r="2422" spans="1:16" hidden="1">
      <c r="A2422" s="256" t="s">
        <v>1365</v>
      </c>
      <c r="B2422" s="124"/>
      <c r="C2422" s="125" t="s">
        <v>1365</v>
      </c>
      <c r="D2422" s="119">
        <v>43220</v>
      </c>
      <c r="E2422" s="120" t="s">
        <v>5017</v>
      </c>
      <c r="F2422" s="120" t="s">
        <v>13</v>
      </c>
      <c r="G2422" s="120">
        <v>381830</v>
      </c>
      <c r="H2422" s="124"/>
      <c r="I2422" s="128" t="s">
        <v>1390</v>
      </c>
      <c r="J2422" s="124"/>
      <c r="K2422" s="124"/>
      <c r="L2422" s="124"/>
      <c r="M2422" s="124"/>
      <c r="N2422" s="207">
        <v>43828221.969999999</v>
      </c>
      <c r="O2422" s="207">
        <v>0</v>
      </c>
      <c r="P2422" s="124" t="s">
        <v>1312</v>
      </c>
    </row>
    <row r="2423" spans="1:16" hidden="1">
      <c r="A2423" s="256" t="s">
        <v>1365</v>
      </c>
      <c r="B2423" s="124"/>
      <c r="C2423" s="125" t="s">
        <v>1365</v>
      </c>
      <c r="D2423" s="119">
        <v>43220</v>
      </c>
      <c r="E2423" s="120" t="s">
        <v>5018</v>
      </c>
      <c r="F2423" s="120" t="s">
        <v>13</v>
      </c>
      <c r="G2423" s="120">
        <v>381832</v>
      </c>
      <c r="H2423" s="124"/>
      <c r="I2423" s="128" t="s">
        <v>1390</v>
      </c>
      <c r="J2423" s="124"/>
      <c r="K2423" s="124"/>
      <c r="L2423" s="124"/>
      <c r="M2423" s="124"/>
      <c r="N2423" s="207">
        <v>7521978.54</v>
      </c>
      <c r="O2423" s="207">
        <v>0</v>
      </c>
      <c r="P2423" s="124" t="s">
        <v>1312</v>
      </c>
    </row>
    <row r="2424" spans="1:16" hidden="1">
      <c r="A2424" s="256" t="s">
        <v>1365</v>
      </c>
      <c r="B2424" s="124"/>
      <c r="C2424" s="125" t="s">
        <v>1365</v>
      </c>
      <c r="D2424" s="119">
        <v>43220</v>
      </c>
      <c r="E2424" s="120" t="s">
        <v>5019</v>
      </c>
      <c r="F2424" s="120" t="s">
        <v>13</v>
      </c>
      <c r="G2424" s="120">
        <v>381834</v>
      </c>
      <c r="H2424" s="124"/>
      <c r="I2424" s="128" t="s">
        <v>1390</v>
      </c>
      <c r="J2424" s="124"/>
      <c r="K2424" s="124"/>
      <c r="L2424" s="124"/>
      <c r="M2424" s="124"/>
      <c r="N2424" s="207">
        <v>15573.57</v>
      </c>
      <c r="O2424" s="207">
        <v>0</v>
      </c>
      <c r="P2424" s="124" t="s">
        <v>1312</v>
      </c>
    </row>
    <row r="2425" spans="1:16" hidden="1">
      <c r="A2425" s="256" t="s">
        <v>1365</v>
      </c>
      <c r="B2425" s="124"/>
      <c r="C2425" s="125" t="s">
        <v>1365</v>
      </c>
      <c r="D2425" s="119">
        <v>43220</v>
      </c>
      <c r="E2425" s="120" t="s">
        <v>5020</v>
      </c>
      <c r="F2425" s="120" t="s">
        <v>13</v>
      </c>
      <c r="G2425" s="120">
        <v>381836</v>
      </c>
      <c r="H2425" s="124"/>
      <c r="I2425" s="128" t="s">
        <v>1390</v>
      </c>
      <c r="J2425" s="124"/>
      <c r="K2425" s="124"/>
      <c r="L2425" s="124"/>
      <c r="M2425" s="124"/>
      <c r="N2425" s="207">
        <v>1164.1400000000001</v>
      </c>
      <c r="O2425" s="207">
        <v>0</v>
      </c>
      <c r="P2425" s="124" t="s">
        <v>1312</v>
      </c>
    </row>
    <row r="2426" spans="1:16" hidden="1">
      <c r="A2426" s="256" t="s">
        <v>1365</v>
      </c>
      <c r="B2426" s="124"/>
      <c r="C2426" s="125" t="s">
        <v>1365</v>
      </c>
      <c r="D2426" s="119">
        <v>43220</v>
      </c>
      <c r="E2426" s="120" t="s">
        <v>5021</v>
      </c>
      <c r="F2426" s="120" t="s">
        <v>13</v>
      </c>
      <c r="G2426" s="120">
        <v>381838</v>
      </c>
      <c r="H2426" s="124"/>
      <c r="I2426" s="128" t="s">
        <v>1390</v>
      </c>
      <c r="J2426" s="124"/>
      <c r="K2426" s="124"/>
      <c r="L2426" s="124"/>
      <c r="M2426" s="124"/>
      <c r="N2426" s="207">
        <v>4103.79</v>
      </c>
      <c r="O2426" s="207">
        <v>0</v>
      </c>
      <c r="P2426" s="124" t="s">
        <v>1312</v>
      </c>
    </row>
    <row r="2427" spans="1:16" hidden="1">
      <c r="A2427" s="256" t="s">
        <v>1365</v>
      </c>
      <c r="B2427" s="124"/>
      <c r="C2427" s="125" t="s">
        <v>1365</v>
      </c>
      <c r="D2427" s="119">
        <v>43220</v>
      </c>
      <c r="E2427" s="120" t="s">
        <v>5022</v>
      </c>
      <c r="F2427" s="120" t="s">
        <v>13</v>
      </c>
      <c r="G2427" s="120">
        <v>381840</v>
      </c>
      <c r="H2427" s="124"/>
      <c r="I2427" s="128" t="s">
        <v>1390</v>
      </c>
      <c r="J2427" s="124"/>
      <c r="K2427" s="124"/>
      <c r="L2427" s="124"/>
      <c r="M2427" s="124"/>
      <c r="N2427" s="207">
        <v>15288.4</v>
      </c>
      <c r="O2427" s="207">
        <v>0</v>
      </c>
      <c r="P2427" s="124" t="s">
        <v>1312</v>
      </c>
    </row>
    <row r="2428" spans="1:16" hidden="1">
      <c r="A2428" s="256" t="s">
        <v>1365</v>
      </c>
      <c r="B2428" s="124"/>
      <c r="C2428" s="125" t="s">
        <v>1365</v>
      </c>
      <c r="D2428" s="119">
        <v>43220</v>
      </c>
      <c r="E2428" s="120" t="s">
        <v>5023</v>
      </c>
      <c r="F2428" s="120" t="s">
        <v>13</v>
      </c>
      <c r="G2428" s="120">
        <v>381842</v>
      </c>
      <c r="H2428" s="124"/>
      <c r="I2428" s="128" t="s">
        <v>1390</v>
      </c>
      <c r="J2428" s="124"/>
      <c r="K2428" s="124"/>
      <c r="L2428" s="124"/>
      <c r="M2428" s="124"/>
      <c r="N2428" s="207">
        <v>15288.4</v>
      </c>
      <c r="O2428" s="207">
        <v>0</v>
      </c>
      <c r="P2428" s="124" t="s">
        <v>1312</v>
      </c>
    </row>
    <row r="2429" spans="1:16" hidden="1">
      <c r="A2429" s="256" t="s">
        <v>1365</v>
      </c>
      <c r="B2429" s="124"/>
      <c r="C2429" s="125" t="s">
        <v>1365</v>
      </c>
      <c r="D2429" s="119">
        <v>43220</v>
      </c>
      <c r="E2429" s="120" t="s">
        <v>5024</v>
      </c>
      <c r="F2429" s="120" t="s">
        <v>13</v>
      </c>
      <c r="G2429" s="120">
        <v>381844</v>
      </c>
      <c r="H2429" s="124"/>
      <c r="I2429" s="128" t="s">
        <v>1390</v>
      </c>
      <c r="J2429" s="124"/>
      <c r="K2429" s="124"/>
      <c r="L2429" s="124"/>
      <c r="M2429" s="124"/>
      <c r="N2429" s="207">
        <v>15288.4</v>
      </c>
      <c r="O2429" s="207">
        <v>0</v>
      </c>
      <c r="P2429" s="124" t="s">
        <v>1312</v>
      </c>
    </row>
    <row r="2430" spans="1:16" hidden="1">
      <c r="A2430" s="256" t="s">
        <v>1365</v>
      </c>
      <c r="B2430" s="124"/>
      <c r="C2430" s="125" t="s">
        <v>1365</v>
      </c>
      <c r="D2430" s="119">
        <v>43220</v>
      </c>
      <c r="E2430" s="120" t="s">
        <v>5025</v>
      </c>
      <c r="F2430" s="120" t="s">
        <v>13</v>
      </c>
      <c r="G2430" s="120">
        <v>381846</v>
      </c>
      <c r="H2430" s="124"/>
      <c r="I2430" s="128" t="s">
        <v>1390</v>
      </c>
      <c r="J2430" s="124"/>
      <c r="K2430" s="124"/>
      <c r="L2430" s="124"/>
      <c r="M2430" s="124"/>
      <c r="N2430" s="207">
        <v>15288.4</v>
      </c>
      <c r="O2430" s="207">
        <v>0</v>
      </c>
      <c r="P2430" s="124" t="s">
        <v>1312</v>
      </c>
    </row>
    <row r="2431" spans="1:16" hidden="1">
      <c r="A2431" s="256" t="s">
        <v>1365</v>
      </c>
      <c r="B2431" s="124"/>
      <c r="C2431" s="125" t="s">
        <v>1365</v>
      </c>
      <c r="D2431" s="119">
        <v>43220</v>
      </c>
      <c r="E2431" s="120" t="s">
        <v>5026</v>
      </c>
      <c r="F2431" s="120" t="s">
        <v>13</v>
      </c>
      <c r="G2431" s="120">
        <v>381848</v>
      </c>
      <c r="H2431" s="124"/>
      <c r="I2431" s="128" t="s">
        <v>1390</v>
      </c>
      <c r="J2431" s="124"/>
      <c r="K2431" s="124"/>
      <c r="L2431" s="124"/>
      <c r="M2431" s="124"/>
      <c r="N2431" s="207">
        <v>5504.05</v>
      </c>
      <c r="O2431" s="207">
        <v>0</v>
      </c>
      <c r="P2431" s="124" t="s">
        <v>1312</v>
      </c>
    </row>
    <row r="2432" spans="1:16" hidden="1">
      <c r="A2432" s="256" t="s">
        <v>1365</v>
      </c>
      <c r="B2432" s="124"/>
      <c r="C2432" s="125" t="s">
        <v>1365</v>
      </c>
      <c r="D2432" s="119">
        <v>43220</v>
      </c>
      <c r="E2432" s="120" t="s">
        <v>5027</v>
      </c>
      <c r="F2432" s="120" t="s">
        <v>13</v>
      </c>
      <c r="G2432" s="120">
        <v>381850</v>
      </c>
      <c r="H2432" s="124"/>
      <c r="I2432" s="128" t="s">
        <v>1390</v>
      </c>
      <c r="J2432" s="124"/>
      <c r="K2432" s="124"/>
      <c r="L2432" s="124"/>
      <c r="M2432" s="124"/>
      <c r="N2432" s="207">
        <v>3440.7</v>
      </c>
      <c r="O2432" s="207">
        <v>0</v>
      </c>
      <c r="P2432" s="124" t="s">
        <v>1312</v>
      </c>
    </row>
    <row r="2433" spans="1:16" hidden="1">
      <c r="A2433" s="256" t="s">
        <v>1365</v>
      </c>
      <c r="B2433" s="124"/>
      <c r="C2433" s="125" t="s">
        <v>1365</v>
      </c>
      <c r="D2433" s="119">
        <v>43220</v>
      </c>
      <c r="E2433" s="120" t="s">
        <v>5028</v>
      </c>
      <c r="F2433" s="120" t="s">
        <v>13</v>
      </c>
      <c r="G2433" s="120">
        <v>381852</v>
      </c>
      <c r="H2433" s="124"/>
      <c r="I2433" s="128" t="s">
        <v>1390</v>
      </c>
      <c r="J2433" s="124"/>
      <c r="K2433" s="124"/>
      <c r="L2433" s="124"/>
      <c r="M2433" s="124"/>
      <c r="N2433" s="207">
        <v>411.39</v>
      </c>
      <c r="O2433" s="207">
        <v>0</v>
      </c>
      <c r="P2433" s="124" t="s">
        <v>1312</v>
      </c>
    </row>
    <row r="2434" spans="1:16" hidden="1">
      <c r="A2434" s="256" t="s">
        <v>1365</v>
      </c>
      <c r="B2434" s="124"/>
      <c r="C2434" s="125" t="s">
        <v>1365</v>
      </c>
      <c r="D2434" s="119">
        <v>43220</v>
      </c>
      <c r="E2434" s="120" t="s">
        <v>5029</v>
      </c>
      <c r="F2434" s="120" t="s">
        <v>13</v>
      </c>
      <c r="G2434" s="120">
        <v>381854</v>
      </c>
      <c r="H2434" s="124"/>
      <c r="I2434" s="128" t="s">
        <v>1390</v>
      </c>
      <c r="J2434" s="124"/>
      <c r="K2434" s="124"/>
      <c r="L2434" s="124"/>
      <c r="M2434" s="124"/>
      <c r="N2434" s="207">
        <v>5403.28</v>
      </c>
      <c r="O2434" s="207">
        <v>0</v>
      </c>
      <c r="P2434" s="124" t="s">
        <v>1312</v>
      </c>
    </row>
    <row r="2435" spans="1:16" hidden="1">
      <c r="A2435" s="256" t="s">
        <v>1365</v>
      </c>
      <c r="B2435" s="124"/>
      <c r="C2435" s="125" t="s">
        <v>1365</v>
      </c>
      <c r="D2435" s="119">
        <v>43220</v>
      </c>
      <c r="E2435" s="120" t="s">
        <v>5030</v>
      </c>
      <c r="F2435" s="120" t="s">
        <v>13</v>
      </c>
      <c r="G2435" s="120">
        <v>381856</v>
      </c>
      <c r="H2435" s="124"/>
      <c r="I2435" s="128" t="s">
        <v>1390</v>
      </c>
      <c r="J2435" s="124"/>
      <c r="K2435" s="124"/>
      <c r="L2435" s="124"/>
      <c r="M2435" s="124"/>
      <c r="N2435" s="207">
        <v>5403.28</v>
      </c>
      <c r="O2435" s="207">
        <v>0</v>
      </c>
      <c r="P2435" s="124" t="s">
        <v>1312</v>
      </c>
    </row>
    <row r="2436" spans="1:16" hidden="1">
      <c r="A2436" s="256" t="s">
        <v>1365</v>
      </c>
      <c r="B2436" s="124"/>
      <c r="C2436" s="125" t="s">
        <v>1365</v>
      </c>
      <c r="D2436" s="119">
        <v>43220</v>
      </c>
      <c r="E2436" s="120" t="s">
        <v>5031</v>
      </c>
      <c r="F2436" s="120" t="s">
        <v>13</v>
      </c>
      <c r="G2436" s="120">
        <v>381858</v>
      </c>
      <c r="H2436" s="124"/>
      <c r="I2436" s="128" t="s">
        <v>1390</v>
      </c>
      <c r="J2436" s="124"/>
      <c r="K2436" s="124"/>
      <c r="L2436" s="124"/>
      <c r="M2436" s="124"/>
      <c r="N2436" s="207">
        <v>5403.28</v>
      </c>
      <c r="O2436" s="207">
        <v>0</v>
      </c>
      <c r="P2436" s="124" t="s">
        <v>1312</v>
      </c>
    </row>
    <row r="2437" spans="1:16" hidden="1">
      <c r="A2437" s="256" t="s">
        <v>1365</v>
      </c>
      <c r="B2437" s="124"/>
      <c r="C2437" s="125" t="s">
        <v>1365</v>
      </c>
      <c r="D2437" s="119">
        <v>43220</v>
      </c>
      <c r="E2437" s="120" t="s">
        <v>5032</v>
      </c>
      <c r="F2437" s="120" t="s">
        <v>13</v>
      </c>
      <c r="G2437" s="120">
        <v>381860</v>
      </c>
      <c r="H2437" s="124"/>
      <c r="I2437" s="128" t="s">
        <v>1390</v>
      </c>
      <c r="J2437" s="124"/>
      <c r="K2437" s="124"/>
      <c r="L2437" s="124"/>
      <c r="M2437" s="124"/>
      <c r="N2437" s="207">
        <v>5403.28</v>
      </c>
      <c r="O2437" s="207">
        <v>0</v>
      </c>
      <c r="P2437" s="124" t="s">
        <v>1312</v>
      </c>
    </row>
    <row r="2438" spans="1:16" hidden="1">
      <c r="A2438" s="256" t="s">
        <v>1365</v>
      </c>
      <c r="B2438" s="124"/>
      <c r="C2438" s="125" t="s">
        <v>1365</v>
      </c>
      <c r="D2438" s="119">
        <v>43220</v>
      </c>
      <c r="E2438" s="120" t="s">
        <v>5033</v>
      </c>
      <c r="F2438" s="120" t="s">
        <v>13</v>
      </c>
      <c r="G2438" s="120">
        <v>381862</v>
      </c>
      <c r="H2438" s="124"/>
      <c r="I2438" s="128" t="s">
        <v>1390</v>
      </c>
      <c r="J2438" s="124"/>
      <c r="K2438" s="124"/>
      <c r="L2438" s="124"/>
      <c r="M2438" s="124"/>
      <c r="N2438" s="207">
        <v>42774.57</v>
      </c>
      <c r="O2438" s="207">
        <v>0</v>
      </c>
      <c r="P2438" s="124" t="s">
        <v>1312</v>
      </c>
    </row>
    <row r="2439" spans="1:16" hidden="1">
      <c r="A2439" s="256" t="s">
        <v>1365</v>
      </c>
      <c r="B2439" s="124"/>
      <c r="C2439" s="125" t="s">
        <v>1365</v>
      </c>
      <c r="D2439" s="119">
        <v>43220</v>
      </c>
      <c r="E2439" s="120" t="s">
        <v>5034</v>
      </c>
      <c r="F2439" s="120" t="s">
        <v>13</v>
      </c>
      <c r="G2439" s="120">
        <v>381864</v>
      </c>
      <c r="H2439" s="124"/>
      <c r="I2439" s="128" t="s">
        <v>1390</v>
      </c>
      <c r="J2439" s="124"/>
      <c r="K2439" s="124"/>
      <c r="L2439" s="124"/>
      <c r="M2439" s="124"/>
      <c r="N2439" s="207">
        <v>26739.32</v>
      </c>
      <c r="O2439" s="207">
        <v>0</v>
      </c>
      <c r="P2439" s="124" t="s">
        <v>1312</v>
      </c>
    </row>
    <row r="2440" spans="1:16" hidden="1">
      <c r="A2440" s="256" t="s">
        <v>1365</v>
      </c>
      <c r="B2440" s="124"/>
      <c r="C2440" s="125" t="s">
        <v>1365</v>
      </c>
      <c r="D2440" s="119">
        <v>43220</v>
      </c>
      <c r="E2440" s="120" t="s">
        <v>5035</v>
      </c>
      <c r="F2440" s="120" t="s">
        <v>13</v>
      </c>
      <c r="G2440" s="120">
        <v>381866</v>
      </c>
      <c r="H2440" s="124"/>
      <c r="I2440" s="128" t="s">
        <v>1390</v>
      </c>
      <c r="J2440" s="124"/>
      <c r="K2440" s="124"/>
      <c r="L2440" s="124"/>
      <c r="M2440" s="124"/>
      <c r="N2440" s="207">
        <v>11271.6</v>
      </c>
      <c r="O2440" s="207">
        <v>0</v>
      </c>
      <c r="P2440" s="124" t="s">
        <v>1312</v>
      </c>
    </row>
    <row r="2441" spans="1:16" hidden="1">
      <c r="A2441" s="256" t="s">
        <v>1365</v>
      </c>
      <c r="B2441" s="124"/>
      <c r="C2441" s="125" t="s">
        <v>1365</v>
      </c>
      <c r="D2441" s="119">
        <v>43220</v>
      </c>
      <c r="E2441" s="120" t="s">
        <v>5036</v>
      </c>
      <c r="F2441" s="120" t="s">
        <v>13</v>
      </c>
      <c r="G2441" s="120">
        <v>381868</v>
      </c>
      <c r="H2441" s="124"/>
      <c r="I2441" s="128" t="s">
        <v>1390</v>
      </c>
      <c r="J2441" s="124"/>
      <c r="K2441" s="124"/>
      <c r="L2441" s="124"/>
      <c r="M2441" s="124"/>
      <c r="N2441" s="207">
        <v>41991.43</v>
      </c>
      <c r="O2441" s="207">
        <v>0</v>
      </c>
      <c r="P2441" s="124" t="s">
        <v>1312</v>
      </c>
    </row>
    <row r="2442" spans="1:16" hidden="1">
      <c r="A2442" s="256" t="s">
        <v>1365</v>
      </c>
      <c r="B2442" s="124"/>
      <c r="C2442" s="125" t="s">
        <v>1365</v>
      </c>
      <c r="D2442" s="119">
        <v>43220</v>
      </c>
      <c r="E2442" s="120" t="s">
        <v>5037</v>
      </c>
      <c r="F2442" s="120" t="s">
        <v>13</v>
      </c>
      <c r="G2442" s="120">
        <v>381870</v>
      </c>
      <c r="H2442" s="124"/>
      <c r="I2442" s="128" t="s">
        <v>1390</v>
      </c>
      <c r="J2442" s="124"/>
      <c r="K2442" s="124"/>
      <c r="L2442" s="124"/>
      <c r="M2442" s="124"/>
      <c r="N2442" s="207">
        <v>41991.43</v>
      </c>
      <c r="O2442" s="207">
        <v>0</v>
      </c>
      <c r="P2442" s="124" t="s">
        <v>1312</v>
      </c>
    </row>
    <row r="2443" spans="1:16" hidden="1">
      <c r="A2443" s="256" t="s">
        <v>1365</v>
      </c>
      <c r="B2443" s="124"/>
      <c r="C2443" s="125" t="s">
        <v>1365</v>
      </c>
      <c r="D2443" s="119">
        <v>43220</v>
      </c>
      <c r="E2443" s="120" t="s">
        <v>5038</v>
      </c>
      <c r="F2443" s="120" t="s">
        <v>13</v>
      </c>
      <c r="G2443" s="120">
        <v>381872</v>
      </c>
      <c r="H2443" s="124"/>
      <c r="I2443" s="128" t="s">
        <v>1390</v>
      </c>
      <c r="J2443" s="124"/>
      <c r="K2443" s="124"/>
      <c r="L2443" s="124"/>
      <c r="M2443" s="124"/>
      <c r="N2443" s="207">
        <v>41991.43</v>
      </c>
      <c r="O2443" s="207">
        <v>0</v>
      </c>
      <c r="P2443" s="124" t="s">
        <v>1312</v>
      </c>
    </row>
    <row r="2444" spans="1:16" hidden="1">
      <c r="A2444" s="256" t="s">
        <v>1365</v>
      </c>
      <c r="B2444" s="124"/>
      <c r="C2444" s="125" t="s">
        <v>1365</v>
      </c>
      <c r="D2444" s="119">
        <v>43220</v>
      </c>
      <c r="E2444" s="120" t="s">
        <v>5039</v>
      </c>
      <c r="F2444" s="120" t="s">
        <v>13</v>
      </c>
      <c r="G2444" s="120">
        <v>381874</v>
      </c>
      <c r="H2444" s="124"/>
      <c r="I2444" s="128" t="s">
        <v>1390</v>
      </c>
      <c r="J2444" s="124"/>
      <c r="K2444" s="124"/>
      <c r="L2444" s="124"/>
      <c r="M2444" s="124"/>
      <c r="N2444" s="207">
        <v>41991.43</v>
      </c>
      <c r="O2444" s="207">
        <v>0</v>
      </c>
      <c r="P2444" s="124" t="s">
        <v>1312</v>
      </c>
    </row>
    <row r="2445" spans="1:16" hidden="1">
      <c r="A2445" s="256" t="s">
        <v>1365</v>
      </c>
      <c r="B2445" s="124"/>
      <c r="C2445" s="125" t="s">
        <v>1365</v>
      </c>
      <c r="D2445" s="119">
        <v>43220</v>
      </c>
      <c r="E2445" s="120" t="s">
        <v>5040</v>
      </c>
      <c r="F2445" s="120" t="s">
        <v>13</v>
      </c>
      <c r="G2445" s="120">
        <v>381876</v>
      </c>
      <c r="H2445" s="124"/>
      <c r="I2445" s="128" t="s">
        <v>1390</v>
      </c>
      <c r="J2445" s="124"/>
      <c r="K2445" s="124"/>
      <c r="L2445" s="124"/>
      <c r="M2445" s="124"/>
      <c r="N2445" s="207">
        <v>50146.53</v>
      </c>
      <c r="O2445" s="207">
        <v>0</v>
      </c>
      <c r="P2445" s="124" t="s">
        <v>1312</v>
      </c>
    </row>
    <row r="2446" spans="1:16" hidden="1">
      <c r="A2446" s="256" t="s">
        <v>1365</v>
      </c>
      <c r="B2446" s="124"/>
      <c r="C2446" s="125" t="s">
        <v>1365</v>
      </c>
      <c r="D2446" s="119">
        <v>43220</v>
      </c>
      <c r="E2446" s="120" t="s">
        <v>5041</v>
      </c>
      <c r="F2446" s="120" t="s">
        <v>13</v>
      </c>
      <c r="G2446" s="120">
        <v>381878</v>
      </c>
      <c r="H2446" s="124"/>
      <c r="I2446" s="128" t="s">
        <v>1390</v>
      </c>
      <c r="J2446" s="124"/>
      <c r="K2446" s="124"/>
      <c r="L2446" s="124"/>
      <c r="M2446" s="124"/>
      <c r="N2446" s="207">
        <v>3952.94</v>
      </c>
      <c r="O2446" s="207">
        <v>0</v>
      </c>
      <c r="P2446" s="124" t="s">
        <v>1312</v>
      </c>
    </row>
    <row r="2447" spans="1:16" hidden="1">
      <c r="A2447" s="256" t="s">
        <v>1365</v>
      </c>
      <c r="B2447" s="124"/>
      <c r="C2447" s="125" t="s">
        <v>1365</v>
      </c>
      <c r="D2447" s="119">
        <v>43220</v>
      </c>
      <c r="E2447" s="120" t="s">
        <v>5042</v>
      </c>
      <c r="F2447" s="120" t="s">
        <v>13</v>
      </c>
      <c r="G2447" s="120">
        <v>381880</v>
      </c>
      <c r="H2447" s="124"/>
      <c r="I2447" s="128" t="s">
        <v>1390</v>
      </c>
      <c r="J2447" s="124"/>
      <c r="K2447" s="124"/>
      <c r="L2447" s="124"/>
      <c r="M2447" s="124"/>
      <c r="N2447" s="207">
        <v>1962.58</v>
      </c>
      <c r="O2447" s="207">
        <v>0</v>
      </c>
      <c r="P2447" s="124" t="s">
        <v>1312</v>
      </c>
    </row>
    <row r="2448" spans="1:16" hidden="1">
      <c r="A2448" s="256" t="s">
        <v>1365</v>
      </c>
      <c r="B2448" s="124"/>
      <c r="C2448" s="125" t="s">
        <v>1365</v>
      </c>
      <c r="D2448" s="119">
        <v>43220</v>
      </c>
      <c r="E2448" s="120" t="s">
        <v>5043</v>
      </c>
      <c r="F2448" s="120" t="s">
        <v>13</v>
      </c>
      <c r="G2448" s="120">
        <v>381882</v>
      </c>
      <c r="H2448" s="124"/>
      <c r="I2448" s="128" t="s">
        <v>1390</v>
      </c>
      <c r="J2448" s="124"/>
      <c r="K2448" s="124"/>
      <c r="L2448" s="124"/>
      <c r="M2448" s="124"/>
      <c r="N2448" s="207">
        <v>14124.33</v>
      </c>
      <c r="O2448" s="207">
        <v>0</v>
      </c>
      <c r="P2448" s="124" t="s">
        <v>1312</v>
      </c>
    </row>
    <row r="2449" spans="1:16" hidden="1">
      <c r="A2449" s="256" t="s">
        <v>1365</v>
      </c>
      <c r="B2449" s="124"/>
      <c r="C2449" s="125" t="s">
        <v>1365</v>
      </c>
      <c r="D2449" s="119">
        <v>43220</v>
      </c>
      <c r="E2449" s="120" t="s">
        <v>5044</v>
      </c>
      <c r="F2449" s="120" t="s">
        <v>13</v>
      </c>
      <c r="G2449" s="120">
        <v>381884</v>
      </c>
      <c r="H2449" s="124"/>
      <c r="I2449" s="128" t="s">
        <v>1390</v>
      </c>
      <c r="J2449" s="124"/>
      <c r="K2449" s="124"/>
      <c r="L2449" s="124"/>
      <c r="M2449" s="124"/>
      <c r="N2449" s="207">
        <v>11184.61</v>
      </c>
      <c r="O2449" s="207">
        <v>0</v>
      </c>
      <c r="P2449" s="124" t="s">
        <v>1312</v>
      </c>
    </row>
    <row r="2450" spans="1:16" hidden="1">
      <c r="A2450" s="256" t="s">
        <v>1365</v>
      </c>
      <c r="B2450" s="124"/>
      <c r="C2450" s="125" t="s">
        <v>1365</v>
      </c>
      <c r="D2450" s="119">
        <v>43220</v>
      </c>
      <c r="E2450" s="120" t="s">
        <v>5045</v>
      </c>
      <c r="F2450" s="120" t="s">
        <v>13</v>
      </c>
      <c r="G2450" s="120">
        <v>381886</v>
      </c>
      <c r="H2450" s="124"/>
      <c r="I2450" s="128" t="s">
        <v>1390</v>
      </c>
      <c r="J2450" s="124"/>
      <c r="K2450" s="124"/>
      <c r="L2450" s="124"/>
      <c r="M2450" s="124"/>
      <c r="N2450" s="207">
        <v>15252.11</v>
      </c>
      <c r="O2450" s="207">
        <v>0</v>
      </c>
      <c r="P2450" s="124" t="s">
        <v>1312</v>
      </c>
    </row>
    <row r="2451" spans="1:16" hidden="1">
      <c r="A2451" s="256" t="s">
        <v>1365</v>
      </c>
      <c r="B2451" s="124"/>
      <c r="C2451" s="125" t="s">
        <v>1365</v>
      </c>
      <c r="D2451" s="119">
        <v>43220</v>
      </c>
      <c r="E2451" s="120" t="s">
        <v>5046</v>
      </c>
      <c r="F2451" s="120" t="s">
        <v>13</v>
      </c>
      <c r="G2451" s="120">
        <v>381888</v>
      </c>
      <c r="H2451" s="124"/>
      <c r="I2451" s="128" t="s">
        <v>1390</v>
      </c>
      <c r="J2451" s="124"/>
      <c r="K2451" s="124"/>
      <c r="L2451" s="124"/>
      <c r="M2451" s="124"/>
      <c r="N2451" s="207">
        <v>30719.83</v>
      </c>
      <c r="O2451" s="207">
        <v>0</v>
      </c>
      <c r="P2451" s="124" t="s">
        <v>1312</v>
      </c>
    </row>
    <row r="2452" spans="1:16" hidden="1">
      <c r="A2452" s="256" t="s">
        <v>1365</v>
      </c>
      <c r="B2452" s="124"/>
      <c r="C2452" s="125" t="s">
        <v>1365</v>
      </c>
      <c r="D2452" s="119">
        <v>43220</v>
      </c>
      <c r="E2452" s="120" t="s">
        <v>5047</v>
      </c>
      <c r="F2452" s="120" t="s">
        <v>13</v>
      </c>
      <c r="G2452" s="120">
        <v>381890</v>
      </c>
      <c r="H2452" s="124"/>
      <c r="I2452" s="128" t="s">
        <v>1390</v>
      </c>
      <c r="J2452" s="124"/>
      <c r="K2452" s="124"/>
      <c r="L2452" s="124"/>
      <c r="M2452" s="124"/>
      <c r="N2452" s="207">
        <v>2293263.2200000002</v>
      </c>
      <c r="O2452" s="207">
        <v>0</v>
      </c>
      <c r="P2452" s="124" t="s">
        <v>1312</v>
      </c>
    </row>
    <row r="2453" spans="1:16" hidden="1">
      <c r="A2453" s="256" t="s">
        <v>1365</v>
      </c>
      <c r="B2453" s="124"/>
      <c r="C2453" s="125" t="s">
        <v>1365</v>
      </c>
      <c r="D2453" s="119">
        <v>43220</v>
      </c>
      <c r="E2453" s="120" t="s">
        <v>5048</v>
      </c>
      <c r="F2453" s="120" t="s">
        <v>13</v>
      </c>
      <c r="G2453" s="120">
        <v>381892</v>
      </c>
      <c r="H2453" s="124"/>
      <c r="I2453" s="128" t="s">
        <v>1390</v>
      </c>
      <c r="J2453" s="124"/>
      <c r="K2453" s="124"/>
      <c r="L2453" s="124"/>
      <c r="M2453" s="124"/>
      <c r="N2453" s="207">
        <v>2293263.2200000002</v>
      </c>
      <c r="O2453" s="207">
        <v>0</v>
      </c>
      <c r="P2453" s="124" t="s">
        <v>1312</v>
      </c>
    </row>
    <row r="2454" spans="1:16" hidden="1">
      <c r="A2454" s="256" t="s">
        <v>1365</v>
      </c>
      <c r="B2454" s="124"/>
      <c r="C2454" s="125" t="s">
        <v>1365</v>
      </c>
      <c r="D2454" s="119">
        <v>43220</v>
      </c>
      <c r="E2454" s="120" t="s">
        <v>5049</v>
      </c>
      <c r="F2454" s="120" t="s">
        <v>13</v>
      </c>
      <c r="G2454" s="120">
        <v>381894</v>
      </c>
      <c r="H2454" s="124"/>
      <c r="I2454" s="128" t="s">
        <v>1390</v>
      </c>
      <c r="J2454" s="124"/>
      <c r="K2454" s="124"/>
      <c r="L2454" s="124"/>
      <c r="M2454" s="124"/>
      <c r="N2454" s="207">
        <v>2293263.2200000002</v>
      </c>
      <c r="O2454" s="207">
        <v>0</v>
      </c>
      <c r="P2454" s="124" t="s">
        <v>1312</v>
      </c>
    </row>
    <row r="2455" spans="1:16" hidden="1">
      <c r="A2455" s="256" t="s">
        <v>1365</v>
      </c>
      <c r="B2455" s="124"/>
      <c r="C2455" s="125" t="s">
        <v>1365</v>
      </c>
      <c r="D2455" s="119">
        <v>43220</v>
      </c>
      <c r="E2455" s="120" t="s">
        <v>5050</v>
      </c>
      <c r="F2455" s="120" t="s">
        <v>13</v>
      </c>
      <c r="G2455" s="120">
        <v>381896</v>
      </c>
      <c r="H2455" s="124"/>
      <c r="I2455" s="128" t="s">
        <v>1390</v>
      </c>
      <c r="J2455" s="124"/>
      <c r="K2455" s="124"/>
      <c r="L2455" s="124"/>
      <c r="M2455" s="124"/>
      <c r="N2455" s="207">
        <v>2293263.2200000002</v>
      </c>
      <c r="O2455" s="207">
        <v>0</v>
      </c>
      <c r="P2455" s="124" t="s">
        <v>1312</v>
      </c>
    </row>
    <row r="2456" spans="1:16" hidden="1">
      <c r="A2456" s="256" t="s">
        <v>1365</v>
      </c>
      <c r="B2456" s="124"/>
      <c r="C2456" s="125" t="s">
        <v>1365</v>
      </c>
      <c r="D2456" s="119">
        <v>43220</v>
      </c>
      <c r="E2456" s="120" t="s">
        <v>5051</v>
      </c>
      <c r="F2456" s="120" t="s">
        <v>13</v>
      </c>
      <c r="G2456" s="120">
        <v>381898</v>
      </c>
      <c r="H2456" s="124"/>
      <c r="I2456" s="128" t="s">
        <v>1390</v>
      </c>
      <c r="J2456" s="124"/>
      <c r="K2456" s="124"/>
      <c r="L2456" s="124"/>
      <c r="M2456" s="124"/>
      <c r="N2456" s="207">
        <v>2293263.2200000002</v>
      </c>
      <c r="O2456" s="207">
        <v>0</v>
      </c>
      <c r="P2456" s="124" t="s">
        <v>1312</v>
      </c>
    </row>
    <row r="2457" spans="1:16" hidden="1">
      <c r="A2457" s="256" t="s">
        <v>1365</v>
      </c>
      <c r="B2457" s="124"/>
      <c r="C2457" s="125" t="s">
        <v>1365</v>
      </c>
      <c r="D2457" s="119">
        <v>43220</v>
      </c>
      <c r="E2457" s="120" t="s">
        <v>5052</v>
      </c>
      <c r="F2457" s="120" t="s">
        <v>13</v>
      </c>
      <c r="G2457" s="120">
        <v>381900</v>
      </c>
      <c r="H2457" s="124"/>
      <c r="I2457" s="128" t="s">
        <v>1390</v>
      </c>
      <c r="J2457" s="124"/>
      <c r="K2457" s="124"/>
      <c r="L2457" s="124"/>
      <c r="M2457" s="124"/>
      <c r="N2457" s="207">
        <v>6298716.79</v>
      </c>
      <c r="O2457" s="207">
        <v>0</v>
      </c>
      <c r="P2457" s="124" t="s">
        <v>1312</v>
      </c>
    </row>
    <row r="2458" spans="1:16" hidden="1">
      <c r="A2458" s="256" t="s">
        <v>1365</v>
      </c>
      <c r="B2458" s="124"/>
      <c r="C2458" s="125" t="s">
        <v>1365</v>
      </c>
      <c r="D2458" s="119">
        <v>43220</v>
      </c>
      <c r="E2458" s="120" t="s">
        <v>5053</v>
      </c>
      <c r="F2458" s="120" t="s">
        <v>13</v>
      </c>
      <c r="G2458" s="120">
        <v>381902</v>
      </c>
      <c r="H2458" s="124"/>
      <c r="I2458" s="128" t="s">
        <v>1390</v>
      </c>
      <c r="J2458" s="124"/>
      <c r="K2458" s="124"/>
      <c r="L2458" s="124"/>
      <c r="M2458" s="124"/>
      <c r="N2458" s="207">
        <v>6298716.79</v>
      </c>
      <c r="O2458" s="207">
        <v>0</v>
      </c>
      <c r="P2458" s="124" t="s">
        <v>1312</v>
      </c>
    </row>
    <row r="2459" spans="1:16" hidden="1">
      <c r="A2459" s="256" t="s">
        <v>1365</v>
      </c>
      <c r="B2459" s="124"/>
      <c r="C2459" s="125" t="s">
        <v>1365</v>
      </c>
      <c r="D2459" s="119">
        <v>43220</v>
      </c>
      <c r="E2459" s="120" t="s">
        <v>5054</v>
      </c>
      <c r="F2459" s="120" t="s">
        <v>13</v>
      </c>
      <c r="G2459" s="120">
        <v>381904</v>
      </c>
      <c r="H2459" s="124"/>
      <c r="I2459" s="128" t="s">
        <v>1390</v>
      </c>
      <c r="J2459" s="124"/>
      <c r="K2459" s="124"/>
      <c r="L2459" s="124"/>
      <c r="M2459" s="124"/>
      <c r="N2459" s="207">
        <v>6298716.79</v>
      </c>
      <c r="O2459" s="207">
        <v>0</v>
      </c>
      <c r="P2459" s="124" t="s">
        <v>1312</v>
      </c>
    </row>
    <row r="2460" spans="1:16" hidden="1">
      <c r="A2460" s="256" t="s">
        <v>1365</v>
      </c>
      <c r="B2460" s="124"/>
      <c r="C2460" s="125" t="s">
        <v>1365</v>
      </c>
      <c r="D2460" s="119">
        <v>43220</v>
      </c>
      <c r="E2460" s="120" t="s">
        <v>5055</v>
      </c>
      <c r="F2460" s="120" t="s">
        <v>13</v>
      </c>
      <c r="G2460" s="120">
        <v>381906</v>
      </c>
      <c r="H2460" s="124"/>
      <c r="I2460" s="128" t="s">
        <v>1390</v>
      </c>
      <c r="J2460" s="124"/>
      <c r="K2460" s="124"/>
      <c r="L2460" s="124"/>
      <c r="M2460" s="124"/>
      <c r="N2460" s="207">
        <v>6298716.79</v>
      </c>
      <c r="O2460" s="207">
        <v>0</v>
      </c>
      <c r="P2460" s="124" t="s">
        <v>1312</v>
      </c>
    </row>
    <row r="2461" spans="1:16" hidden="1">
      <c r="A2461" s="256" t="s">
        <v>1365</v>
      </c>
      <c r="B2461" s="124"/>
      <c r="C2461" s="125" t="s">
        <v>1365</v>
      </c>
      <c r="D2461" s="119">
        <v>43220</v>
      </c>
      <c r="E2461" s="120" t="s">
        <v>5056</v>
      </c>
      <c r="F2461" s="120" t="s">
        <v>13</v>
      </c>
      <c r="G2461" s="120">
        <v>381908</v>
      </c>
      <c r="H2461" s="124"/>
      <c r="I2461" s="128" t="s">
        <v>1390</v>
      </c>
      <c r="J2461" s="124"/>
      <c r="K2461" s="124"/>
      <c r="L2461" s="124"/>
      <c r="M2461" s="124"/>
      <c r="N2461" s="207">
        <v>6298716.79</v>
      </c>
      <c r="O2461" s="207">
        <v>0</v>
      </c>
      <c r="P2461" s="124" t="s">
        <v>1312</v>
      </c>
    </row>
    <row r="2462" spans="1:16" ht="63.75" hidden="1">
      <c r="A2462" s="256">
        <v>513</v>
      </c>
      <c r="B2462" s="124"/>
      <c r="C2462" s="125" t="s">
        <v>201</v>
      </c>
      <c r="D2462" s="119">
        <v>43220</v>
      </c>
      <c r="E2462" s="120" t="s">
        <v>5057</v>
      </c>
      <c r="F2462" s="120" t="s">
        <v>15</v>
      </c>
      <c r="G2462" s="120">
        <v>724312</v>
      </c>
      <c r="H2462" s="124"/>
      <c r="I2462" s="128" t="s">
        <v>5491</v>
      </c>
      <c r="J2462" s="124"/>
      <c r="K2462" s="124"/>
      <c r="L2462" s="124"/>
      <c r="M2462" s="124"/>
      <c r="N2462" s="207">
        <v>50</v>
      </c>
      <c r="O2462" s="207">
        <v>0</v>
      </c>
      <c r="P2462" s="124" t="s">
        <v>1312</v>
      </c>
    </row>
    <row r="2463" spans="1:16" ht="63.75" hidden="1">
      <c r="A2463" s="256">
        <v>291</v>
      </c>
      <c r="B2463" s="124"/>
      <c r="C2463" s="125" t="s">
        <v>794</v>
      </c>
      <c r="D2463" s="119">
        <v>43220</v>
      </c>
      <c r="E2463" s="120" t="s">
        <v>5058</v>
      </c>
      <c r="F2463" s="120" t="s">
        <v>11</v>
      </c>
      <c r="G2463" s="120">
        <v>724465</v>
      </c>
      <c r="H2463" s="124"/>
      <c r="I2463" s="128" t="s">
        <v>5492</v>
      </c>
      <c r="J2463" s="124"/>
      <c r="K2463" s="124"/>
      <c r="L2463" s="124"/>
      <c r="M2463" s="124"/>
      <c r="N2463" s="207">
        <v>50</v>
      </c>
      <c r="O2463" s="207">
        <v>0</v>
      </c>
      <c r="P2463" s="124" t="s">
        <v>1312</v>
      </c>
    </row>
    <row r="2464" spans="1:16" ht="63.75" hidden="1">
      <c r="A2464" s="256">
        <v>291</v>
      </c>
      <c r="B2464" s="124"/>
      <c r="C2464" s="125" t="s">
        <v>794</v>
      </c>
      <c r="D2464" s="119">
        <v>43220</v>
      </c>
      <c r="E2464" s="120" t="s">
        <v>5059</v>
      </c>
      <c r="F2464" s="120" t="s">
        <v>11</v>
      </c>
      <c r="G2464" s="120">
        <v>724466</v>
      </c>
      <c r="H2464" s="124"/>
      <c r="I2464" s="128" t="s">
        <v>5493</v>
      </c>
      <c r="J2464" s="124"/>
      <c r="K2464" s="124"/>
      <c r="L2464" s="124"/>
      <c r="M2464" s="124"/>
      <c r="N2464" s="207">
        <v>50</v>
      </c>
      <c r="O2464" s="207">
        <v>0</v>
      </c>
      <c r="P2464" s="124" t="s">
        <v>1312</v>
      </c>
    </row>
    <row r="2465" spans="1:16" ht="89.25" hidden="1">
      <c r="A2465" s="256" t="s">
        <v>619</v>
      </c>
      <c r="B2465" s="124"/>
      <c r="C2465" s="125" t="s">
        <v>713</v>
      </c>
      <c r="D2465" s="119">
        <v>43220</v>
      </c>
      <c r="E2465" s="120" t="s">
        <v>5060</v>
      </c>
      <c r="F2465" s="120" t="s">
        <v>15</v>
      </c>
      <c r="G2465" s="120">
        <v>4872</v>
      </c>
      <c r="H2465" s="124"/>
      <c r="I2465" s="128" t="s">
        <v>5494</v>
      </c>
      <c r="J2465" s="124"/>
      <c r="K2465" s="124"/>
      <c r="L2465" s="124"/>
      <c r="M2465" s="124"/>
      <c r="N2465" s="207">
        <v>306.29000000000002</v>
      </c>
      <c r="O2465" s="207">
        <v>0</v>
      </c>
      <c r="P2465" s="124" t="s">
        <v>1312</v>
      </c>
    </row>
    <row r="2466" spans="1:16" ht="76.5" hidden="1">
      <c r="A2466" s="256">
        <v>513</v>
      </c>
      <c r="B2466" s="124"/>
      <c r="C2466" s="125" t="s">
        <v>201</v>
      </c>
      <c r="D2466" s="119">
        <v>43220</v>
      </c>
      <c r="E2466" s="120" t="s">
        <v>5061</v>
      </c>
      <c r="F2466" s="120" t="s">
        <v>1313</v>
      </c>
      <c r="G2466" s="120">
        <v>17507838</v>
      </c>
      <c r="H2466" s="124"/>
      <c r="I2466" s="128" t="s">
        <v>5495</v>
      </c>
      <c r="J2466" s="124"/>
      <c r="K2466" s="124"/>
      <c r="L2466" s="124"/>
      <c r="M2466" s="124"/>
      <c r="N2466" s="207">
        <v>42487.7</v>
      </c>
      <c r="O2466" s="207">
        <v>0</v>
      </c>
      <c r="P2466" s="124" t="s">
        <v>1312</v>
      </c>
    </row>
    <row r="2467" spans="1:16" ht="51">
      <c r="A2467" s="256" t="s">
        <v>619</v>
      </c>
      <c r="B2467" s="124"/>
      <c r="C2467" s="125" t="s">
        <v>713</v>
      </c>
      <c r="D2467" s="119">
        <v>43222</v>
      </c>
      <c r="E2467" s="120" t="s">
        <v>5520</v>
      </c>
      <c r="F2467" s="120" t="s">
        <v>3</v>
      </c>
      <c r="G2467" s="120">
        <v>1618462</v>
      </c>
      <c r="H2467" s="124"/>
      <c r="I2467" s="128" t="s">
        <v>1369</v>
      </c>
      <c r="J2467" s="124"/>
      <c r="K2467" s="124"/>
      <c r="L2467" s="124"/>
      <c r="M2467" s="124"/>
      <c r="N2467" s="207">
        <v>0</v>
      </c>
      <c r="O2467" s="207">
        <v>1000</v>
      </c>
      <c r="P2467" s="124" t="s">
        <v>1312</v>
      </c>
    </row>
    <row r="2468" spans="1:16" ht="51">
      <c r="A2468" s="256">
        <v>373</v>
      </c>
      <c r="B2468" s="124"/>
      <c r="C2468" s="125" t="s">
        <v>1269</v>
      </c>
      <c r="D2468" s="119">
        <v>43222</v>
      </c>
      <c r="E2468" s="120" t="s">
        <v>5521</v>
      </c>
      <c r="F2468" s="120" t="s">
        <v>3</v>
      </c>
      <c r="G2468" s="120">
        <v>1618618</v>
      </c>
      <c r="H2468" s="124"/>
      <c r="I2468" s="128" t="s">
        <v>6135</v>
      </c>
      <c r="J2468" s="124"/>
      <c r="K2468" s="124"/>
      <c r="L2468" s="124"/>
      <c r="M2468" s="124"/>
      <c r="N2468" s="207">
        <v>0</v>
      </c>
      <c r="O2468" s="207">
        <v>2881.14</v>
      </c>
      <c r="P2468" s="124" t="s">
        <v>1312</v>
      </c>
    </row>
    <row r="2469" spans="1:16" ht="51">
      <c r="A2469" s="256" t="s">
        <v>619</v>
      </c>
      <c r="B2469" s="124"/>
      <c r="C2469" s="125" t="s">
        <v>713</v>
      </c>
      <c r="D2469" s="119">
        <v>43222</v>
      </c>
      <c r="E2469" s="120" t="s">
        <v>5522</v>
      </c>
      <c r="F2469" s="120" t="s">
        <v>3</v>
      </c>
      <c r="G2469" s="120">
        <v>1618637</v>
      </c>
      <c r="H2469" s="124"/>
      <c r="I2469" s="128" t="s">
        <v>6136</v>
      </c>
      <c r="J2469" s="124"/>
      <c r="K2469" s="124"/>
      <c r="L2469" s="124"/>
      <c r="M2469" s="124"/>
      <c r="N2469" s="207">
        <v>0</v>
      </c>
      <c r="O2469" s="207">
        <v>10</v>
      </c>
      <c r="P2469" s="124" t="s">
        <v>1312</v>
      </c>
    </row>
    <row r="2470" spans="1:16" ht="51">
      <c r="A2470" s="256" t="s">
        <v>619</v>
      </c>
      <c r="B2470" s="124"/>
      <c r="C2470" s="125" t="s">
        <v>713</v>
      </c>
      <c r="D2470" s="119">
        <v>43222</v>
      </c>
      <c r="E2470" s="120" t="s">
        <v>5523</v>
      </c>
      <c r="F2470" s="120" t="s">
        <v>3</v>
      </c>
      <c r="G2470" s="120">
        <v>1618511</v>
      </c>
      <c r="H2470" s="124"/>
      <c r="I2470" s="128" t="s">
        <v>6137</v>
      </c>
      <c r="J2470" s="124"/>
      <c r="K2470" s="124"/>
      <c r="L2470" s="124"/>
      <c r="M2470" s="124"/>
      <c r="N2470" s="207">
        <v>0</v>
      </c>
      <c r="O2470" s="207">
        <v>1054.8499999999999</v>
      </c>
      <c r="P2470" s="124" t="s">
        <v>1312</v>
      </c>
    </row>
    <row r="2471" spans="1:16" ht="51">
      <c r="A2471" s="256" t="s">
        <v>619</v>
      </c>
      <c r="B2471" s="124"/>
      <c r="C2471" s="125" t="s">
        <v>713</v>
      </c>
      <c r="D2471" s="119">
        <v>43222</v>
      </c>
      <c r="E2471" s="120" t="s">
        <v>5524</v>
      </c>
      <c r="F2471" s="120" t="s">
        <v>3</v>
      </c>
      <c r="G2471" s="120">
        <v>1618515</v>
      </c>
      <c r="H2471" s="124"/>
      <c r="I2471" s="128" t="s">
        <v>6138</v>
      </c>
      <c r="J2471" s="124"/>
      <c r="K2471" s="124"/>
      <c r="L2471" s="124"/>
      <c r="M2471" s="124"/>
      <c r="N2471" s="207">
        <v>0</v>
      </c>
      <c r="O2471" s="207">
        <v>430.61</v>
      </c>
      <c r="P2471" s="124" t="s">
        <v>1312</v>
      </c>
    </row>
    <row r="2472" spans="1:16" ht="51">
      <c r="A2472" s="256" t="s">
        <v>619</v>
      </c>
      <c r="B2472" s="124"/>
      <c r="C2472" s="125" t="s">
        <v>713</v>
      </c>
      <c r="D2472" s="119">
        <v>43222</v>
      </c>
      <c r="E2472" s="120" t="s">
        <v>5525</v>
      </c>
      <c r="F2472" s="120" t="s">
        <v>3</v>
      </c>
      <c r="G2472" s="120">
        <v>1618516</v>
      </c>
      <c r="H2472" s="124"/>
      <c r="I2472" s="128" t="s">
        <v>1395</v>
      </c>
      <c r="J2472" s="124"/>
      <c r="K2472" s="124"/>
      <c r="L2472" s="124"/>
      <c r="M2472" s="124"/>
      <c r="N2472" s="207">
        <v>0</v>
      </c>
      <c r="O2472" s="207">
        <v>703.59</v>
      </c>
      <c r="P2472" s="124" t="s">
        <v>1312</v>
      </c>
    </row>
    <row r="2473" spans="1:16" ht="51">
      <c r="A2473" s="256" t="s">
        <v>619</v>
      </c>
      <c r="B2473" s="124"/>
      <c r="C2473" s="125" t="s">
        <v>713</v>
      </c>
      <c r="D2473" s="119">
        <v>43222</v>
      </c>
      <c r="E2473" s="120" t="s">
        <v>5526</v>
      </c>
      <c r="F2473" s="120" t="s">
        <v>3</v>
      </c>
      <c r="G2473" s="120">
        <v>1618517</v>
      </c>
      <c r="H2473" s="124"/>
      <c r="I2473" s="128" t="s">
        <v>1373</v>
      </c>
      <c r="J2473" s="124"/>
      <c r="K2473" s="124"/>
      <c r="L2473" s="124"/>
      <c r="M2473" s="124"/>
      <c r="N2473" s="207">
        <v>0</v>
      </c>
      <c r="O2473" s="207">
        <v>1944.51</v>
      </c>
      <c r="P2473" s="124" t="s">
        <v>1312</v>
      </c>
    </row>
    <row r="2474" spans="1:16" ht="51">
      <c r="A2474" s="256" t="s">
        <v>619</v>
      </c>
      <c r="B2474" s="124"/>
      <c r="C2474" s="125" t="s">
        <v>713</v>
      </c>
      <c r="D2474" s="119">
        <v>43222</v>
      </c>
      <c r="E2474" s="120" t="s">
        <v>5527</v>
      </c>
      <c r="F2474" s="120" t="s">
        <v>3</v>
      </c>
      <c r="G2474" s="120">
        <v>1618518</v>
      </c>
      <c r="H2474" s="124"/>
      <c r="I2474" s="128" t="s">
        <v>1383</v>
      </c>
      <c r="J2474" s="124"/>
      <c r="K2474" s="124"/>
      <c r="L2474" s="124"/>
      <c r="M2474" s="124"/>
      <c r="N2474" s="207">
        <v>0</v>
      </c>
      <c r="O2474" s="207">
        <v>916.17000000000007</v>
      </c>
      <c r="P2474" s="124" t="s">
        <v>1312</v>
      </c>
    </row>
    <row r="2475" spans="1:16" ht="51">
      <c r="A2475" s="256">
        <v>373</v>
      </c>
      <c r="B2475" s="124"/>
      <c r="C2475" s="125" t="s">
        <v>1269</v>
      </c>
      <c r="D2475" s="119">
        <v>43222</v>
      </c>
      <c r="E2475" s="120" t="s">
        <v>5528</v>
      </c>
      <c r="F2475" s="120" t="s">
        <v>3</v>
      </c>
      <c r="G2475" s="120">
        <v>1618523</v>
      </c>
      <c r="H2475" s="124"/>
      <c r="I2475" s="128" t="s">
        <v>6139</v>
      </c>
      <c r="J2475" s="124"/>
      <c r="K2475" s="124"/>
      <c r="L2475" s="124"/>
      <c r="M2475" s="124"/>
      <c r="N2475" s="207">
        <v>0</v>
      </c>
      <c r="O2475" s="207">
        <v>8445.06</v>
      </c>
      <c r="P2475" s="124" t="s">
        <v>1312</v>
      </c>
    </row>
    <row r="2476" spans="1:16" ht="63.75">
      <c r="A2476" s="256">
        <v>48</v>
      </c>
      <c r="B2476" s="124"/>
      <c r="C2476" s="125" t="s">
        <v>700</v>
      </c>
      <c r="D2476" s="119">
        <v>43222</v>
      </c>
      <c r="E2476" s="120" t="s">
        <v>5529</v>
      </c>
      <c r="F2476" s="120" t="s">
        <v>3</v>
      </c>
      <c r="G2476" s="120">
        <v>1618530</v>
      </c>
      <c r="H2476" s="124"/>
      <c r="I2476" s="128" t="s">
        <v>6140</v>
      </c>
      <c r="J2476" s="124"/>
      <c r="K2476" s="124"/>
      <c r="L2476" s="124"/>
      <c r="M2476" s="124"/>
      <c r="N2476" s="207">
        <v>0</v>
      </c>
      <c r="O2476" s="207">
        <v>6</v>
      </c>
      <c r="P2476" s="124" t="s">
        <v>3729</v>
      </c>
    </row>
    <row r="2477" spans="1:16" ht="63.75">
      <c r="A2477" s="256" t="s">
        <v>619</v>
      </c>
      <c r="B2477" s="124"/>
      <c r="C2477" s="125" t="s">
        <v>713</v>
      </c>
      <c r="D2477" s="119">
        <v>43222</v>
      </c>
      <c r="E2477" s="120" t="s">
        <v>5530</v>
      </c>
      <c r="F2477" s="120" t="s">
        <v>3</v>
      </c>
      <c r="G2477" s="120">
        <v>1618564</v>
      </c>
      <c r="H2477" s="124"/>
      <c r="I2477" s="128" t="s">
        <v>6141</v>
      </c>
      <c r="J2477" s="124"/>
      <c r="K2477" s="124"/>
      <c r="L2477" s="124"/>
      <c r="M2477" s="124"/>
      <c r="N2477" s="207">
        <v>0</v>
      </c>
      <c r="O2477" s="207">
        <v>7800.45</v>
      </c>
      <c r="P2477" s="124" t="s">
        <v>1312</v>
      </c>
    </row>
    <row r="2478" spans="1:16" ht="51">
      <c r="A2478" s="256" t="s">
        <v>619</v>
      </c>
      <c r="B2478" s="124"/>
      <c r="C2478" s="125" t="s">
        <v>713</v>
      </c>
      <c r="D2478" s="119">
        <v>43222</v>
      </c>
      <c r="E2478" s="120" t="s">
        <v>5531</v>
      </c>
      <c r="F2478" s="120" t="s">
        <v>3</v>
      </c>
      <c r="G2478" s="120">
        <v>1618583</v>
      </c>
      <c r="H2478" s="124"/>
      <c r="I2478" s="128" t="s">
        <v>6142</v>
      </c>
      <c r="J2478" s="124"/>
      <c r="K2478" s="124"/>
      <c r="L2478" s="124"/>
      <c r="M2478" s="124"/>
      <c r="N2478" s="207">
        <v>0</v>
      </c>
      <c r="O2478" s="207">
        <v>1154</v>
      </c>
      <c r="P2478" s="124" t="s">
        <v>1312</v>
      </c>
    </row>
    <row r="2479" spans="1:16" ht="51">
      <c r="A2479" s="256" t="s">
        <v>619</v>
      </c>
      <c r="B2479" s="124"/>
      <c r="C2479" s="125" t="s">
        <v>713</v>
      </c>
      <c r="D2479" s="119">
        <v>43222</v>
      </c>
      <c r="E2479" s="120" t="s">
        <v>5532</v>
      </c>
      <c r="F2479" s="120" t="s">
        <v>3</v>
      </c>
      <c r="G2479" s="120">
        <v>1618585</v>
      </c>
      <c r="H2479" s="124"/>
      <c r="I2479" s="128" t="s">
        <v>6143</v>
      </c>
      <c r="J2479" s="124"/>
      <c r="K2479" s="124"/>
      <c r="L2479" s="124"/>
      <c r="M2479" s="124"/>
      <c r="N2479" s="207">
        <v>0</v>
      </c>
      <c r="O2479" s="207">
        <v>1154</v>
      </c>
      <c r="P2479" s="124" t="s">
        <v>1312</v>
      </c>
    </row>
    <row r="2480" spans="1:16" ht="51">
      <c r="A2480" s="256" t="s">
        <v>619</v>
      </c>
      <c r="B2480" s="124"/>
      <c r="C2480" s="125" t="s">
        <v>713</v>
      </c>
      <c r="D2480" s="119">
        <v>43222</v>
      </c>
      <c r="E2480" s="120" t="s">
        <v>5533</v>
      </c>
      <c r="F2480" s="120" t="s">
        <v>3</v>
      </c>
      <c r="G2480" s="120">
        <v>1618587</v>
      </c>
      <c r="H2480" s="124"/>
      <c r="I2480" s="128" t="s">
        <v>1406</v>
      </c>
      <c r="J2480" s="124"/>
      <c r="K2480" s="124"/>
      <c r="L2480" s="124"/>
      <c r="M2480" s="124"/>
      <c r="N2480" s="207">
        <v>0</v>
      </c>
      <c r="O2480" s="207">
        <v>695</v>
      </c>
      <c r="P2480" s="124" t="s">
        <v>1312</v>
      </c>
    </row>
    <row r="2481" spans="1:16" ht="63.75">
      <c r="A2481" s="256">
        <v>86</v>
      </c>
      <c r="B2481" s="124"/>
      <c r="C2481" s="125" t="s">
        <v>710</v>
      </c>
      <c r="D2481" s="119">
        <v>43222</v>
      </c>
      <c r="E2481" s="120" t="s">
        <v>5534</v>
      </c>
      <c r="F2481" s="120" t="s">
        <v>3</v>
      </c>
      <c r="G2481" s="120">
        <v>1618488</v>
      </c>
      <c r="H2481" s="124"/>
      <c r="I2481" s="128" t="s">
        <v>6144</v>
      </c>
      <c r="J2481" s="124"/>
      <c r="K2481" s="124"/>
      <c r="L2481" s="124"/>
      <c r="M2481" s="124"/>
      <c r="N2481" s="207">
        <v>0</v>
      </c>
      <c r="O2481" s="207">
        <v>8169.13</v>
      </c>
      <c r="P2481" s="124" t="s">
        <v>1312</v>
      </c>
    </row>
    <row r="2482" spans="1:16" ht="63.75" hidden="1">
      <c r="A2482" s="256" t="s">
        <v>622</v>
      </c>
      <c r="B2482" s="124"/>
      <c r="C2482" s="125" t="s">
        <v>715</v>
      </c>
      <c r="D2482" s="119">
        <v>43222</v>
      </c>
      <c r="E2482" s="120" t="s">
        <v>5535</v>
      </c>
      <c r="F2482" s="120" t="s">
        <v>1313</v>
      </c>
      <c r="G2482" s="120">
        <v>17512519</v>
      </c>
      <c r="H2482" s="124"/>
      <c r="I2482" s="128" t="s">
        <v>6145</v>
      </c>
      <c r="J2482" s="124"/>
      <c r="K2482" s="124"/>
      <c r="L2482" s="124"/>
      <c r="M2482" s="124"/>
      <c r="N2482" s="207">
        <v>0</v>
      </c>
      <c r="O2482" s="207">
        <v>153.61000000000001</v>
      </c>
      <c r="P2482" s="124" t="s">
        <v>1312</v>
      </c>
    </row>
    <row r="2483" spans="1:16" ht="63.75" hidden="1">
      <c r="A2483" s="256" t="s">
        <v>622</v>
      </c>
      <c r="B2483" s="124"/>
      <c r="C2483" s="125" t="s">
        <v>715</v>
      </c>
      <c r="D2483" s="119">
        <v>43222</v>
      </c>
      <c r="E2483" s="120" t="s">
        <v>5536</v>
      </c>
      <c r="F2483" s="120" t="s">
        <v>1313</v>
      </c>
      <c r="G2483" s="120">
        <v>17512517</v>
      </c>
      <c r="H2483" s="124"/>
      <c r="I2483" s="128" t="s">
        <v>6146</v>
      </c>
      <c r="J2483" s="124"/>
      <c r="K2483" s="124"/>
      <c r="L2483" s="124"/>
      <c r="M2483" s="124"/>
      <c r="N2483" s="207">
        <v>0</v>
      </c>
      <c r="O2483" s="207">
        <v>225.07</v>
      </c>
      <c r="P2483" s="124" t="s">
        <v>1312</v>
      </c>
    </row>
    <row r="2484" spans="1:16" ht="63.75" hidden="1">
      <c r="A2484" s="256" t="s">
        <v>622</v>
      </c>
      <c r="B2484" s="124"/>
      <c r="C2484" s="125" t="s">
        <v>715</v>
      </c>
      <c r="D2484" s="119">
        <v>43222</v>
      </c>
      <c r="E2484" s="120" t="s">
        <v>5537</v>
      </c>
      <c r="F2484" s="120" t="s">
        <v>1313</v>
      </c>
      <c r="G2484" s="120">
        <v>17512515</v>
      </c>
      <c r="H2484" s="124"/>
      <c r="I2484" s="128" t="s">
        <v>6147</v>
      </c>
      <c r="J2484" s="124"/>
      <c r="K2484" s="124"/>
      <c r="L2484" s="124"/>
      <c r="M2484" s="124"/>
      <c r="N2484" s="207">
        <v>0</v>
      </c>
      <c r="O2484" s="207">
        <v>12544.4</v>
      </c>
      <c r="P2484" s="124" t="s">
        <v>1312</v>
      </c>
    </row>
    <row r="2485" spans="1:16" ht="63.75" hidden="1">
      <c r="A2485" s="256" t="s">
        <v>622</v>
      </c>
      <c r="B2485" s="124"/>
      <c r="C2485" s="125" t="s">
        <v>715</v>
      </c>
      <c r="D2485" s="119">
        <v>43222</v>
      </c>
      <c r="E2485" s="120" t="s">
        <v>5538</v>
      </c>
      <c r="F2485" s="120" t="s">
        <v>1313</v>
      </c>
      <c r="G2485" s="120">
        <v>17512513</v>
      </c>
      <c r="H2485" s="124"/>
      <c r="I2485" s="128" t="s">
        <v>6148</v>
      </c>
      <c r="J2485" s="124"/>
      <c r="K2485" s="124"/>
      <c r="L2485" s="124"/>
      <c r="M2485" s="124"/>
      <c r="N2485" s="207">
        <v>0</v>
      </c>
      <c r="O2485" s="207">
        <v>63824.61</v>
      </c>
      <c r="P2485" s="124" t="s">
        <v>1312</v>
      </c>
    </row>
    <row r="2486" spans="1:16" ht="63.75" hidden="1">
      <c r="A2486" s="256" t="s">
        <v>622</v>
      </c>
      <c r="B2486" s="124"/>
      <c r="C2486" s="125" t="s">
        <v>715</v>
      </c>
      <c r="D2486" s="119">
        <v>43222</v>
      </c>
      <c r="E2486" s="120" t="s">
        <v>5539</v>
      </c>
      <c r="F2486" s="120" t="s">
        <v>1313</v>
      </c>
      <c r="G2486" s="120">
        <v>17512511</v>
      </c>
      <c r="H2486" s="124"/>
      <c r="I2486" s="128" t="s">
        <v>6149</v>
      </c>
      <c r="J2486" s="124"/>
      <c r="K2486" s="124"/>
      <c r="L2486" s="124"/>
      <c r="M2486" s="124"/>
      <c r="N2486" s="207">
        <v>0</v>
      </c>
      <c r="O2486" s="207">
        <v>6063.81</v>
      </c>
      <c r="P2486" s="124" t="s">
        <v>1312</v>
      </c>
    </row>
    <row r="2487" spans="1:16" ht="63.75" hidden="1">
      <c r="A2487" s="256" t="s">
        <v>622</v>
      </c>
      <c r="B2487" s="124"/>
      <c r="C2487" s="125" t="s">
        <v>715</v>
      </c>
      <c r="D2487" s="119">
        <v>43222</v>
      </c>
      <c r="E2487" s="120" t="s">
        <v>5540</v>
      </c>
      <c r="F2487" s="120" t="s">
        <v>1313</v>
      </c>
      <c r="G2487" s="120">
        <v>17511833</v>
      </c>
      <c r="H2487" s="124"/>
      <c r="I2487" s="128" t="s">
        <v>6150</v>
      </c>
      <c r="J2487" s="124"/>
      <c r="K2487" s="124"/>
      <c r="L2487" s="124"/>
      <c r="M2487" s="124"/>
      <c r="N2487" s="207">
        <v>0</v>
      </c>
      <c r="O2487" s="207">
        <v>1520.69</v>
      </c>
      <c r="P2487" s="124" t="s">
        <v>1312</v>
      </c>
    </row>
    <row r="2488" spans="1:16" ht="63.75" hidden="1">
      <c r="A2488" s="256" t="s">
        <v>622</v>
      </c>
      <c r="B2488" s="124"/>
      <c r="C2488" s="125" t="s">
        <v>715</v>
      </c>
      <c r="D2488" s="119">
        <v>43222</v>
      </c>
      <c r="E2488" s="120" t="s">
        <v>5541</v>
      </c>
      <c r="F2488" s="120" t="s">
        <v>1313</v>
      </c>
      <c r="G2488" s="120">
        <v>17511815</v>
      </c>
      <c r="H2488" s="124"/>
      <c r="I2488" s="128" t="s">
        <v>6151</v>
      </c>
      <c r="J2488" s="124"/>
      <c r="K2488" s="124"/>
      <c r="L2488" s="124"/>
      <c r="M2488" s="124"/>
      <c r="N2488" s="207">
        <v>0</v>
      </c>
      <c r="O2488" s="207">
        <v>78467.490000000005</v>
      </c>
      <c r="P2488" s="124" t="s">
        <v>1312</v>
      </c>
    </row>
    <row r="2489" spans="1:16" ht="63.75" hidden="1">
      <c r="A2489" s="256" t="s">
        <v>622</v>
      </c>
      <c r="B2489" s="124"/>
      <c r="C2489" s="125" t="s">
        <v>715</v>
      </c>
      <c r="D2489" s="119">
        <v>43222</v>
      </c>
      <c r="E2489" s="120" t="s">
        <v>5542</v>
      </c>
      <c r="F2489" s="120" t="s">
        <v>1313</v>
      </c>
      <c r="G2489" s="120">
        <v>17511791</v>
      </c>
      <c r="H2489" s="124"/>
      <c r="I2489" s="128" t="s">
        <v>6152</v>
      </c>
      <c r="J2489" s="124"/>
      <c r="K2489" s="124"/>
      <c r="L2489" s="124"/>
      <c r="M2489" s="124"/>
      <c r="N2489" s="207">
        <v>0</v>
      </c>
      <c r="O2489" s="207">
        <v>4718.03</v>
      </c>
      <c r="P2489" s="124" t="s">
        <v>1312</v>
      </c>
    </row>
    <row r="2490" spans="1:16" ht="63.75" hidden="1">
      <c r="A2490" s="256" t="s">
        <v>622</v>
      </c>
      <c r="B2490" s="124"/>
      <c r="C2490" s="125" t="s">
        <v>715</v>
      </c>
      <c r="D2490" s="119">
        <v>43222</v>
      </c>
      <c r="E2490" s="120" t="s">
        <v>5543</v>
      </c>
      <c r="F2490" s="120" t="s">
        <v>1313</v>
      </c>
      <c r="G2490" s="120">
        <v>17511778</v>
      </c>
      <c r="H2490" s="124"/>
      <c r="I2490" s="128" t="s">
        <v>6153</v>
      </c>
      <c r="J2490" s="124"/>
      <c r="K2490" s="124"/>
      <c r="L2490" s="124"/>
      <c r="M2490" s="124"/>
      <c r="N2490" s="207">
        <v>0</v>
      </c>
      <c r="O2490" s="207">
        <v>1831.91</v>
      </c>
      <c r="P2490" s="124" t="s">
        <v>1312</v>
      </c>
    </row>
    <row r="2491" spans="1:16" ht="63.75" hidden="1">
      <c r="A2491" s="256" t="s">
        <v>622</v>
      </c>
      <c r="B2491" s="124"/>
      <c r="C2491" s="125" t="s">
        <v>715</v>
      </c>
      <c r="D2491" s="119">
        <v>43222</v>
      </c>
      <c r="E2491" s="120" t="s">
        <v>5544</v>
      </c>
      <c r="F2491" s="120" t="s">
        <v>1313</v>
      </c>
      <c r="G2491" s="120">
        <v>17511768</v>
      </c>
      <c r="H2491" s="124"/>
      <c r="I2491" s="128" t="s">
        <v>6154</v>
      </c>
      <c r="J2491" s="124"/>
      <c r="K2491" s="124"/>
      <c r="L2491" s="124"/>
      <c r="M2491" s="124"/>
      <c r="N2491" s="207">
        <v>0</v>
      </c>
      <c r="O2491" s="207">
        <v>286181.96999999997</v>
      </c>
      <c r="P2491" s="124" t="s">
        <v>1312</v>
      </c>
    </row>
    <row r="2492" spans="1:16" ht="63.75" hidden="1">
      <c r="A2492" s="256" t="s">
        <v>622</v>
      </c>
      <c r="B2492" s="124"/>
      <c r="C2492" s="125" t="s">
        <v>715</v>
      </c>
      <c r="D2492" s="119">
        <v>43222</v>
      </c>
      <c r="E2492" s="120" t="s">
        <v>5545</v>
      </c>
      <c r="F2492" s="120" t="s">
        <v>1313</v>
      </c>
      <c r="G2492" s="120">
        <v>17511754</v>
      </c>
      <c r="H2492" s="124"/>
      <c r="I2492" s="128" t="s">
        <v>6155</v>
      </c>
      <c r="J2492" s="124"/>
      <c r="K2492" s="124"/>
      <c r="L2492" s="124"/>
      <c r="M2492" s="124"/>
      <c r="N2492" s="207">
        <v>0</v>
      </c>
      <c r="O2492" s="207">
        <v>143211.51</v>
      </c>
      <c r="P2492" s="124" t="s">
        <v>1312</v>
      </c>
    </row>
    <row r="2493" spans="1:16" ht="63.75" hidden="1">
      <c r="A2493" s="256" t="s">
        <v>622</v>
      </c>
      <c r="B2493" s="124"/>
      <c r="C2493" s="125" t="s">
        <v>715</v>
      </c>
      <c r="D2493" s="119">
        <v>43222</v>
      </c>
      <c r="E2493" s="120" t="s">
        <v>5546</v>
      </c>
      <c r="F2493" s="120" t="s">
        <v>1313</v>
      </c>
      <c r="G2493" s="120">
        <v>17511743</v>
      </c>
      <c r="H2493" s="124"/>
      <c r="I2493" s="128" t="s">
        <v>6156</v>
      </c>
      <c r="J2493" s="124"/>
      <c r="K2493" s="124"/>
      <c r="L2493" s="124"/>
      <c r="M2493" s="124"/>
      <c r="N2493" s="207">
        <v>0</v>
      </c>
      <c r="O2493" s="207">
        <v>117147.61</v>
      </c>
      <c r="P2493" s="124" t="s">
        <v>1312</v>
      </c>
    </row>
    <row r="2494" spans="1:16" ht="63.75" hidden="1">
      <c r="A2494" s="256" t="s">
        <v>622</v>
      </c>
      <c r="B2494" s="124"/>
      <c r="C2494" s="125" t="s">
        <v>715</v>
      </c>
      <c r="D2494" s="119">
        <v>43222</v>
      </c>
      <c r="E2494" s="120" t="s">
        <v>5547</v>
      </c>
      <c r="F2494" s="120" t="s">
        <v>1313</v>
      </c>
      <c r="G2494" s="120">
        <v>17493648</v>
      </c>
      <c r="H2494" s="124"/>
      <c r="I2494" s="128" t="s">
        <v>6156</v>
      </c>
      <c r="J2494" s="124"/>
      <c r="K2494" s="124"/>
      <c r="L2494" s="124"/>
      <c r="M2494" s="124"/>
      <c r="N2494" s="207">
        <v>0</v>
      </c>
      <c r="O2494" s="207">
        <v>333813.59999999998</v>
      </c>
      <c r="P2494" s="124" t="s">
        <v>1312</v>
      </c>
    </row>
    <row r="2495" spans="1:16" ht="76.5" hidden="1">
      <c r="A2495" s="256">
        <v>513</v>
      </c>
      <c r="B2495" s="124"/>
      <c r="C2495" s="125" t="s">
        <v>201</v>
      </c>
      <c r="D2495" s="119">
        <v>43222</v>
      </c>
      <c r="E2495" s="120" t="s">
        <v>5548</v>
      </c>
      <c r="F2495" s="120" t="s">
        <v>1313</v>
      </c>
      <c r="G2495" s="120">
        <v>17512495</v>
      </c>
      <c r="H2495" s="124"/>
      <c r="I2495" s="128" t="s">
        <v>6157</v>
      </c>
      <c r="J2495" s="124"/>
      <c r="K2495" s="124"/>
      <c r="L2495" s="124"/>
      <c r="M2495" s="124"/>
      <c r="N2495" s="207">
        <v>37500</v>
      </c>
      <c r="O2495" s="207">
        <v>0</v>
      </c>
      <c r="P2495" s="124" t="s">
        <v>1312</v>
      </c>
    </row>
    <row r="2496" spans="1:16" ht="76.5" hidden="1">
      <c r="A2496" s="256">
        <v>513</v>
      </c>
      <c r="B2496" s="124"/>
      <c r="C2496" s="125" t="s">
        <v>201</v>
      </c>
      <c r="D2496" s="119">
        <v>43222</v>
      </c>
      <c r="E2496" s="120" t="s">
        <v>5549</v>
      </c>
      <c r="F2496" s="120" t="s">
        <v>1313</v>
      </c>
      <c r="G2496" s="120">
        <v>17507925</v>
      </c>
      <c r="H2496" s="124"/>
      <c r="I2496" s="128" t="s">
        <v>6158</v>
      </c>
      <c r="J2496" s="124"/>
      <c r="K2496" s="124"/>
      <c r="L2496" s="124"/>
      <c r="M2496" s="124"/>
      <c r="N2496" s="207">
        <v>52615.67</v>
      </c>
      <c r="O2496" s="207">
        <v>0</v>
      </c>
      <c r="P2496" s="124" t="s">
        <v>1312</v>
      </c>
    </row>
    <row r="2497" spans="1:16" ht="76.5" hidden="1">
      <c r="A2497" s="256">
        <v>513</v>
      </c>
      <c r="B2497" s="124"/>
      <c r="C2497" s="125" t="s">
        <v>201</v>
      </c>
      <c r="D2497" s="119">
        <v>43222</v>
      </c>
      <c r="E2497" s="120" t="s">
        <v>5550</v>
      </c>
      <c r="F2497" s="120" t="s">
        <v>1313</v>
      </c>
      <c r="G2497" s="120">
        <v>17507916</v>
      </c>
      <c r="H2497" s="124"/>
      <c r="I2497" s="128" t="s">
        <v>6159</v>
      </c>
      <c r="J2497" s="124"/>
      <c r="K2497" s="124"/>
      <c r="L2497" s="124"/>
      <c r="M2497" s="124"/>
      <c r="N2497" s="207">
        <v>43321.68</v>
      </c>
      <c r="O2497" s="207">
        <v>0</v>
      </c>
      <c r="P2497" s="124" t="s">
        <v>1312</v>
      </c>
    </row>
    <row r="2498" spans="1:16" ht="102" hidden="1">
      <c r="A2498" s="256">
        <v>197</v>
      </c>
      <c r="B2498" s="124"/>
      <c r="C2498" s="125" t="s">
        <v>754</v>
      </c>
      <c r="D2498" s="119">
        <v>43222</v>
      </c>
      <c r="E2498" s="120" t="s">
        <v>5551</v>
      </c>
      <c r="F2498" s="120" t="s">
        <v>1257</v>
      </c>
      <c r="G2498" s="120">
        <v>4879</v>
      </c>
      <c r="H2498" s="124"/>
      <c r="I2498" s="128" t="s">
        <v>6160</v>
      </c>
      <c r="J2498" s="124"/>
      <c r="K2498" s="124"/>
      <c r="L2498" s="124"/>
      <c r="M2498" s="124"/>
      <c r="N2498" s="207">
        <v>274.17</v>
      </c>
      <c r="O2498" s="207">
        <v>0</v>
      </c>
      <c r="P2498" s="124" t="s">
        <v>1312</v>
      </c>
    </row>
    <row r="2499" spans="1:16" ht="89.25" hidden="1">
      <c r="A2499" s="256">
        <v>197</v>
      </c>
      <c r="B2499" s="124"/>
      <c r="C2499" s="125" t="s">
        <v>754</v>
      </c>
      <c r="D2499" s="119">
        <v>43222</v>
      </c>
      <c r="E2499" s="120" t="s">
        <v>5552</v>
      </c>
      <c r="F2499" s="120" t="s">
        <v>15</v>
      </c>
      <c r="G2499" s="120">
        <v>4879</v>
      </c>
      <c r="H2499" s="124"/>
      <c r="I2499" s="128" t="s">
        <v>6161</v>
      </c>
      <c r="J2499" s="124"/>
      <c r="K2499" s="124"/>
      <c r="L2499" s="124"/>
      <c r="M2499" s="124"/>
      <c r="N2499" s="207">
        <v>295.66000000000003</v>
      </c>
      <c r="O2499" s="207">
        <v>0</v>
      </c>
      <c r="P2499" s="124" t="s">
        <v>1312</v>
      </c>
    </row>
    <row r="2500" spans="1:16" ht="38.25">
      <c r="A2500" s="256">
        <v>35</v>
      </c>
      <c r="B2500" s="124"/>
      <c r="C2500" s="125" t="s">
        <v>696</v>
      </c>
      <c r="D2500" s="119">
        <v>43223</v>
      </c>
      <c r="E2500" s="120" t="s">
        <v>5553</v>
      </c>
      <c r="F2500" s="120" t="s">
        <v>3</v>
      </c>
      <c r="G2500" s="120">
        <v>1619017</v>
      </c>
      <c r="H2500" s="124"/>
      <c r="I2500" s="128" t="s">
        <v>6162</v>
      </c>
      <c r="J2500" s="124"/>
      <c r="K2500" s="124"/>
      <c r="L2500" s="124"/>
      <c r="M2500" s="124"/>
      <c r="N2500" s="207">
        <v>0</v>
      </c>
      <c r="O2500" s="207">
        <v>1278</v>
      </c>
      <c r="P2500" s="124" t="s">
        <v>1312</v>
      </c>
    </row>
    <row r="2501" spans="1:16" ht="51">
      <c r="A2501" s="256" t="s">
        <v>619</v>
      </c>
      <c r="B2501" s="124"/>
      <c r="C2501" s="125" t="s">
        <v>713</v>
      </c>
      <c r="D2501" s="119">
        <v>43223</v>
      </c>
      <c r="E2501" s="120" t="s">
        <v>5554</v>
      </c>
      <c r="F2501" s="120" t="s">
        <v>3</v>
      </c>
      <c r="G2501" s="120">
        <v>1619016</v>
      </c>
      <c r="H2501" s="124"/>
      <c r="I2501" s="128" t="s">
        <v>6163</v>
      </c>
      <c r="J2501" s="124"/>
      <c r="K2501" s="124"/>
      <c r="L2501" s="124"/>
      <c r="M2501" s="124"/>
      <c r="N2501" s="207">
        <v>0</v>
      </c>
      <c r="O2501" s="207">
        <v>4726.6000000000004</v>
      </c>
      <c r="P2501" s="124" t="s">
        <v>1312</v>
      </c>
    </row>
    <row r="2502" spans="1:16" ht="63.75">
      <c r="A2502" s="256" t="s">
        <v>619</v>
      </c>
      <c r="B2502" s="124"/>
      <c r="C2502" s="125" t="s">
        <v>713</v>
      </c>
      <c r="D2502" s="119">
        <v>43223</v>
      </c>
      <c r="E2502" s="120" t="s">
        <v>5555</v>
      </c>
      <c r="F2502" s="120" t="s">
        <v>3</v>
      </c>
      <c r="G2502" s="120">
        <v>1619013</v>
      </c>
      <c r="H2502" s="124"/>
      <c r="I2502" s="128" t="s">
        <v>6164</v>
      </c>
      <c r="J2502" s="124"/>
      <c r="K2502" s="124"/>
      <c r="L2502" s="124"/>
      <c r="M2502" s="124"/>
      <c r="N2502" s="207">
        <v>0</v>
      </c>
      <c r="O2502" s="207">
        <v>1206.51</v>
      </c>
      <c r="P2502" s="124" t="s">
        <v>1312</v>
      </c>
    </row>
    <row r="2503" spans="1:16" ht="51">
      <c r="A2503" s="256">
        <v>20</v>
      </c>
      <c r="B2503" s="124"/>
      <c r="C2503" s="125" t="s">
        <v>693</v>
      </c>
      <c r="D2503" s="119">
        <v>43223</v>
      </c>
      <c r="E2503" s="120" t="s">
        <v>5556</v>
      </c>
      <c r="F2503" s="120" t="s">
        <v>3</v>
      </c>
      <c r="G2503" s="120">
        <v>1618998</v>
      </c>
      <c r="H2503" s="124"/>
      <c r="I2503" s="128" t="s">
        <v>6165</v>
      </c>
      <c r="J2503" s="124"/>
      <c r="K2503" s="124"/>
      <c r="L2503" s="124"/>
      <c r="M2503" s="124"/>
      <c r="N2503" s="207">
        <v>0</v>
      </c>
      <c r="O2503" s="207">
        <v>20</v>
      </c>
      <c r="P2503" s="124" t="s">
        <v>1312</v>
      </c>
    </row>
    <row r="2504" spans="1:16" ht="51">
      <c r="A2504" s="256">
        <v>155</v>
      </c>
      <c r="B2504" s="124"/>
      <c r="C2504" s="125" t="s">
        <v>744</v>
      </c>
      <c r="D2504" s="119">
        <v>43223</v>
      </c>
      <c r="E2504" s="120" t="s">
        <v>5557</v>
      </c>
      <c r="F2504" s="120" t="s">
        <v>3</v>
      </c>
      <c r="G2504" s="120">
        <v>1618968</v>
      </c>
      <c r="H2504" s="124"/>
      <c r="I2504" s="128" t="s">
        <v>6166</v>
      </c>
      <c r="J2504" s="124"/>
      <c r="K2504" s="124"/>
      <c r="L2504" s="124"/>
      <c r="M2504" s="124"/>
      <c r="N2504" s="207">
        <v>0</v>
      </c>
      <c r="O2504" s="207">
        <v>1000</v>
      </c>
      <c r="P2504" s="124" t="s">
        <v>1312</v>
      </c>
    </row>
    <row r="2505" spans="1:16" ht="51">
      <c r="A2505" s="256" t="s">
        <v>619</v>
      </c>
      <c r="B2505" s="124"/>
      <c r="C2505" s="125" t="s">
        <v>713</v>
      </c>
      <c r="D2505" s="119">
        <v>43223</v>
      </c>
      <c r="E2505" s="120" t="s">
        <v>5558</v>
      </c>
      <c r="F2505" s="120" t="s">
        <v>3</v>
      </c>
      <c r="G2505" s="120">
        <v>1618960</v>
      </c>
      <c r="H2505" s="124"/>
      <c r="I2505" s="128" t="s">
        <v>6167</v>
      </c>
      <c r="J2505" s="124"/>
      <c r="K2505" s="124"/>
      <c r="L2505" s="124"/>
      <c r="M2505" s="124"/>
      <c r="N2505" s="207">
        <v>0</v>
      </c>
      <c r="O2505" s="207">
        <v>742</v>
      </c>
      <c r="P2505" s="124" t="s">
        <v>1312</v>
      </c>
    </row>
    <row r="2506" spans="1:16" ht="51">
      <c r="A2506" s="256" t="s">
        <v>619</v>
      </c>
      <c r="B2506" s="124"/>
      <c r="C2506" s="125" t="s">
        <v>713</v>
      </c>
      <c r="D2506" s="119">
        <v>43223</v>
      </c>
      <c r="E2506" s="120" t="s">
        <v>5559</v>
      </c>
      <c r="F2506" s="120" t="s">
        <v>3</v>
      </c>
      <c r="G2506" s="120">
        <v>1619031</v>
      </c>
      <c r="H2506" s="124"/>
      <c r="I2506" s="128" t="s">
        <v>6168</v>
      </c>
      <c r="J2506" s="124"/>
      <c r="K2506" s="124"/>
      <c r="L2506" s="124"/>
      <c r="M2506" s="124"/>
      <c r="N2506" s="207">
        <v>0</v>
      </c>
      <c r="O2506" s="207">
        <v>699.09</v>
      </c>
      <c r="P2506" s="124" t="s">
        <v>1312</v>
      </c>
    </row>
    <row r="2507" spans="1:16" ht="51">
      <c r="A2507" s="256" t="s">
        <v>619</v>
      </c>
      <c r="B2507" s="124"/>
      <c r="C2507" s="125" t="s">
        <v>713</v>
      </c>
      <c r="D2507" s="119">
        <v>43223</v>
      </c>
      <c r="E2507" s="120" t="s">
        <v>5560</v>
      </c>
      <c r="F2507" s="120" t="s">
        <v>3</v>
      </c>
      <c r="G2507" s="120">
        <v>1619055</v>
      </c>
      <c r="H2507" s="124"/>
      <c r="I2507" s="128" t="s">
        <v>6169</v>
      </c>
      <c r="J2507" s="124"/>
      <c r="K2507" s="124"/>
      <c r="L2507" s="124"/>
      <c r="M2507" s="124"/>
      <c r="N2507" s="207">
        <v>0</v>
      </c>
      <c r="O2507" s="207">
        <v>84.5</v>
      </c>
      <c r="P2507" s="124" t="s">
        <v>1312</v>
      </c>
    </row>
    <row r="2508" spans="1:16" ht="38.25">
      <c r="A2508" s="256">
        <v>35</v>
      </c>
      <c r="B2508" s="124"/>
      <c r="C2508" s="125" t="s">
        <v>696</v>
      </c>
      <c r="D2508" s="119">
        <v>43223</v>
      </c>
      <c r="E2508" s="120" t="s">
        <v>5561</v>
      </c>
      <c r="F2508" s="120" t="s">
        <v>3</v>
      </c>
      <c r="G2508" s="120">
        <v>1618823</v>
      </c>
      <c r="H2508" s="124"/>
      <c r="I2508" s="128" t="s">
        <v>6170</v>
      </c>
      <c r="J2508" s="124"/>
      <c r="K2508" s="124"/>
      <c r="L2508" s="124"/>
      <c r="M2508" s="124"/>
      <c r="N2508" s="207">
        <v>0</v>
      </c>
      <c r="O2508" s="207">
        <v>20</v>
      </c>
      <c r="P2508" s="124" t="s">
        <v>1312</v>
      </c>
    </row>
    <row r="2509" spans="1:16" ht="51">
      <c r="A2509" s="256" t="s">
        <v>619</v>
      </c>
      <c r="B2509" s="124"/>
      <c r="C2509" s="125" t="s">
        <v>713</v>
      </c>
      <c r="D2509" s="119">
        <v>43223</v>
      </c>
      <c r="E2509" s="120" t="s">
        <v>5562</v>
      </c>
      <c r="F2509" s="120" t="s">
        <v>3</v>
      </c>
      <c r="G2509" s="120">
        <v>1618863</v>
      </c>
      <c r="H2509" s="124"/>
      <c r="I2509" s="128" t="s">
        <v>6171</v>
      </c>
      <c r="J2509" s="124"/>
      <c r="K2509" s="124"/>
      <c r="L2509" s="124"/>
      <c r="M2509" s="124"/>
      <c r="N2509" s="207">
        <v>0</v>
      </c>
      <c r="O2509" s="207">
        <v>0.2</v>
      </c>
      <c r="P2509" s="124" t="s">
        <v>3729</v>
      </c>
    </row>
    <row r="2510" spans="1:16" ht="51">
      <c r="A2510" s="256" t="s">
        <v>619</v>
      </c>
      <c r="B2510" s="124"/>
      <c r="C2510" s="125" t="s">
        <v>713</v>
      </c>
      <c r="D2510" s="119">
        <v>43223</v>
      </c>
      <c r="E2510" s="120" t="s">
        <v>5563</v>
      </c>
      <c r="F2510" s="120" t="s">
        <v>3</v>
      </c>
      <c r="G2510" s="120">
        <v>1618865</v>
      </c>
      <c r="H2510" s="124"/>
      <c r="I2510" s="128" t="s">
        <v>6172</v>
      </c>
      <c r="J2510" s="124"/>
      <c r="K2510" s="124"/>
      <c r="L2510" s="124"/>
      <c r="M2510" s="124"/>
      <c r="N2510" s="207">
        <v>0</v>
      </c>
      <c r="O2510" s="207">
        <v>2075</v>
      </c>
      <c r="P2510" s="124" t="s">
        <v>1312</v>
      </c>
    </row>
    <row r="2511" spans="1:16" ht="51">
      <c r="A2511" s="256">
        <v>20</v>
      </c>
      <c r="B2511" s="124"/>
      <c r="C2511" s="125" t="s">
        <v>693</v>
      </c>
      <c r="D2511" s="119">
        <v>43223</v>
      </c>
      <c r="E2511" s="120" t="s">
        <v>5564</v>
      </c>
      <c r="F2511" s="120" t="s">
        <v>3</v>
      </c>
      <c r="G2511" s="120">
        <v>1618927</v>
      </c>
      <c r="H2511" s="124"/>
      <c r="I2511" s="128" t="s">
        <v>6173</v>
      </c>
      <c r="J2511" s="124"/>
      <c r="K2511" s="124"/>
      <c r="L2511" s="124"/>
      <c r="M2511" s="124"/>
      <c r="N2511" s="207">
        <v>0</v>
      </c>
      <c r="O2511" s="207">
        <v>400</v>
      </c>
      <c r="P2511" s="124" t="s">
        <v>1312</v>
      </c>
    </row>
    <row r="2512" spans="1:16" ht="51">
      <c r="A2512" s="256" t="s">
        <v>619</v>
      </c>
      <c r="B2512" s="124"/>
      <c r="C2512" s="125" t="s">
        <v>713</v>
      </c>
      <c r="D2512" s="119">
        <v>43223</v>
      </c>
      <c r="E2512" s="120" t="s">
        <v>5565</v>
      </c>
      <c r="F2512" s="120" t="s">
        <v>3</v>
      </c>
      <c r="G2512" s="120">
        <v>1619139</v>
      </c>
      <c r="H2512" s="124"/>
      <c r="I2512" s="128" t="s">
        <v>6174</v>
      </c>
      <c r="J2512" s="124"/>
      <c r="K2512" s="124"/>
      <c r="L2512" s="124"/>
      <c r="M2512" s="124"/>
      <c r="N2512" s="207">
        <v>0</v>
      </c>
      <c r="O2512" s="207">
        <v>2000</v>
      </c>
      <c r="P2512" s="124" t="s">
        <v>1312</v>
      </c>
    </row>
    <row r="2513" spans="1:16" ht="51">
      <c r="A2513" s="256" t="s">
        <v>619</v>
      </c>
      <c r="B2513" s="124"/>
      <c r="C2513" s="125" t="s">
        <v>713</v>
      </c>
      <c r="D2513" s="119">
        <v>43223</v>
      </c>
      <c r="E2513" s="120" t="s">
        <v>5566</v>
      </c>
      <c r="F2513" s="120" t="s">
        <v>3</v>
      </c>
      <c r="G2513" s="120">
        <v>1619144</v>
      </c>
      <c r="H2513" s="124"/>
      <c r="I2513" s="128" t="s">
        <v>6175</v>
      </c>
      <c r="J2513" s="124"/>
      <c r="K2513" s="124"/>
      <c r="L2513" s="124"/>
      <c r="M2513" s="124"/>
      <c r="N2513" s="207">
        <v>0</v>
      </c>
      <c r="O2513" s="207">
        <v>668.82</v>
      </c>
      <c r="P2513" s="124" t="s">
        <v>1312</v>
      </c>
    </row>
    <row r="2514" spans="1:16" ht="63.75">
      <c r="A2514" s="256">
        <v>291</v>
      </c>
      <c r="B2514" s="124"/>
      <c r="C2514" s="125" t="s">
        <v>794</v>
      </c>
      <c r="D2514" s="119">
        <v>43223</v>
      </c>
      <c r="E2514" s="120" t="s">
        <v>5567</v>
      </c>
      <c r="F2514" s="120" t="s">
        <v>3</v>
      </c>
      <c r="G2514" s="120">
        <v>1619149</v>
      </c>
      <c r="H2514" s="124"/>
      <c r="I2514" s="128" t="s">
        <v>6176</v>
      </c>
      <c r="J2514" s="124"/>
      <c r="K2514" s="124"/>
      <c r="L2514" s="124"/>
      <c r="M2514" s="124"/>
      <c r="N2514" s="207">
        <v>0</v>
      </c>
      <c r="O2514" s="207">
        <v>7031.5</v>
      </c>
      <c r="P2514" s="124" t="s">
        <v>1312</v>
      </c>
    </row>
    <row r="2515" spans="1:16" ht="51">
      <c r="A2515" s="256" t="s">
        <v>619</v>
      </c>
      <c r="B2515" s="124"/>
      <c r="C2515" s="125" t="s">
        <v>713</v>
      </c>
      <c r="D2515" s="119">
        <v>43223</v>
      </c>
      <c r="E2515" s="120" t="s">
        <v>5568</v>
      </c>
      <c r="F2515" s="120" t="s">
        <v>3</v>
      </c>
      <c r="G2515" s="120">
        <v>1619063</v>
      </c>
      <c r="H2515" s="124"/>
      <c r="I2515" s="128" t="s">
        <v>6177</v>
      </c>
      <c r="J2515" s="124"/>
      <c r="K2515" s="124"/>
      <c r="L2515" s="124"/>
      <c r="M2515" s="124"/>
      <c r="N2515" s="207">
        <v>0</v>
      </c>
      <c r="O2515" s="207">
        <v>1168.17</v>
      </c>
      <c r="P2515" s="124" t="s">
        <v>1312</v>
      </c>
    </row>
    <row r="2516" spans="1:16" ht="51">
      <c r="A2516" s="256" t="s">
        <v>619</v>
      </c>
      <c r="B2516" s="124"/>
      <c r="C2516" s="125" t="s">
        <v>713</v>
      </c>
      <c r="D2516" s="119">
        <v>43223</v>
      </c>
      <c r="E2516" s="120" t="s">
        <v>5569</v>
      </c>
      <c r="F2516" s="120" t="s">
        <v>3</v>
      </c>
      <c r="G2516" s="120">
        <v>1619067</v>
      </c>
      <c r="H2516" s="124"/>
      <c r="I2516" s="128" t="s">
        <v>6178</v>
      </c>
      <c r="J2516" s="124"/>
      <c r="K2516" s="124"/>
      <c r="L2516" s="124"/>
      <c r="M2516" s="124"/>
      <c r="N2516" s="207">
        <v>0</v>
      </c>
      <c r="O2516" s="207">
        <v>140</v>
      </c>
      <c r="P2516" s="124" t="s">
        <v>1312</v>
      </c>
    </row>
    <row r="2517" spans="1:16" ht="38.25">
      <c r="A2517" s="256">
        <v>373</v>
      </c>
      <c r="B2517" s="124"/>
      <c r="C2517" s="125" t="s">
        <v>1269</v>
      </c>
      <c r="D2517" s="119">
        <v>43223</v>
      </c>
      <c r="E2517" s="120" t="s">
        <v>5570</v>
      </c>
      <c r="F2517" s="120" t="s">
        <v>3</v>
      </c>
      <c r="G2517" s="120">
        <v>1619072</v>
      </c>
      <c r="H2517" s="124"/>
      <c r="I2517" s="128" t="s">
        <v>6179</v>
      </c>
      <c r="J2517" s="124"/>
      <c r="K2517" s="124"/>
      <c r="L2517" s="124"/>
      <c r="M2517" s="124"/>
      <c r="N2517" s="207">
        <v>0</v>
      </c>
      <c r="O2517" s="207">
        <v>2082.67</v>
      </c>
      <c r="P2517" s="124" t="s">
        <v>1312</v>
      </c>
    </row>
    <row r="2518" spans="1:16" ht="51">
      <c r="A2518" s="256" t="s">
        <v>619</v>
      </c>
      <c r="B2518" s="124"/>
      <c r="C2518" s="125" t="s">
        <v>713</v>
      </c>
      <c r="D2518" s="119">
        <v>43223</v>
      </c>
      <c r="E2518" s="120" t="s">
        <v>5571</v>
      </c>
      <c r="F2518" s="120" t="s">
        <v>3</v>
      </c>
      <c r="G2518" s="120">
        <v>1619079</v>
      </c>
      <c r="H2518" s="124"/>
      <c r="I2518" s="128" t="s">
        <v>6180</v>
      </c>
      <c r="J2518" s="124"/>
      <c r="K2518" s="124"/>
      <c r="L2518" s="124"/>
      <c r="M2518" s="124"/>
      <c r="N2518" s="207">
        <v>0</v>
      </c>
      <c r="O2518" s="207">
        <v>816.30000000000007</v>
      </c>
      <c r="P2518" s="124" t="s">
        <v>1312</v>
      </c>
    </row>
    <row r="2519" spans="1:16" ht="51">
      <c r="A2519" s="256" t="s">
        <v>619</v>
      </c>
      <c r="B2519" s="124"/>
      <c r="C2519" s="125" t="s">
        <v>713</v>
      </c>
      <c r="D2519" s="119">
        <v>43223</v>
      </c>
      <c r="E2519" s="120" t="s">
        <v>5572</v>
      </c>
      <c r="F2519" s="120" t="s">
        <v>3</v>
      </c>
      <c r="G2519" s="120">
        <v>1619095</v>
      </c>
      <c r="H2519" s="124"/>
      <c r="I2519" s="128" t="s">
        <v>1380</v>
      </c>
      <c r="J2519" s="124"/>
      <c r="K2519" s="124"/>
      <c r="L2519" s="124"/>
      <c r="M2519" s="124"/>
      <c r="N2519" s="207">
        <v>0</v>
      </c>
      <c r="O2519" s="207">
        <v>9497.2000000000007</v>
      </c>
      <c r="P2519" s="124" t="s">
        <v>1312</v>
      </c>
    </row>
    <row r="2520" spans="1:16" ht="51">
      <c r="A2520" s="256" t="s">
        <v>619</v>
      </c>
      <c r="B2520" s="124"/>
      <c r="C2520" s="125" t="s">
        <v>713</v>
      </c>
      <c r="D2520" s="119">
        <v>43223</v>
      </c>
      <c r="E2520" s="120" t="s">
        <v>5573</v>
      </c>
      <c r="F2520" s="120" t="s">
        <v>3</v>
      </c>
      <c r="G2520" s="120">
        <v>1618915</v>
      </c>
      <c r="H2520" s="124"/>
      <c r="I2520" s="128" t="s">
        <v>6181</v>
      </c>
      <c r="J2520" s="124"/>
      <c r="K2520" s="124"/>
      <c r="L2520" s="124"/>
      <c r="M2520" s="124"/>
      <c r="N2520" s="207">
        <v>0</v>
      </c>
      <c r="O2520" s="207">
        <v>2000</v>
      </c>
      <c r="P2520" s="124" t="s">
        <v>1312</v>
      </c>
    </row>
    <row r="2521" spans="1:16" ht="51">
      <c r="A2521" s="256">
        <v>20</v>
      </c>
      <c r="B2521" s="124"/>
      <c r="C2521" s="125" t="s">
        <v>693</v>
      </c>
      <c r="D2521" s="119">
        <v>43223</v>
      </c>
      <c r="E2521" s="120" t="s">
        <v>5574</v>
      </c>
      <c r="F2521" s="120" t="s">
        <v>3</v>
      </c>
      <c r="G2521" s="120">
        <v>1618879</v>
      </c>
      <c r="H2521" s="124"/>
      <c r="I2521" s="128" t="s">
        <v>6182</v>
      </c>
      <c r="J2521" s="124"/>
      <c r="K2521" s="124"/>
      <c r="L2521" s="124"/>
      <c r="M2521" s="124"/>
      <c r="N2521" s="207">
        <v>0</v>
      </c>
      <c r="O2521" s="207">
        <v>36.800000000000004</v>
      </c>
      <c r="P2521" s="124" t="s">
        <v>3729</v>
      </c>
    </row>
    <row r="2522" spans="1:16" ht="63.75">
      <c r="A2522" s="256">
        <v>20</v>
      </c>
      <c r="B2522" s="124"/>
      <c r="C2522" s="125" t="s">
        <v>693</v>
      </c>
      <c r="D2522" s="119">
        <v>43223</v>
      </c>
      <c r="E2522" s="120" t="s">
        <v>5575</v>
      </c>
      <c r="F2522" s="120" t="s">
        <v>3</v>
      </c>
      <c r="G2522" s="120">
        <v>1618885</v>
      </c>
      <c r="H2522" s="124"/>
      <c r="I2522" s="128" t="s">
        <v>6183</v>
      </c>
      <c r="J2522" s="124"/>
      <c r="K2522" s="124"/>
      <c r="L2522" s="124"/>
      <c r="M2522" s="124"/>
      <c r="N2522" s="207">
        <v>0</v>
      </c>
      <c r="O2522" s="207">
        <v>6245.81</v>
      </c>
      <c r="P2522" s="124" t="s">
        <v>1312</v>
      </c>
    </row>
    <row r="2523" spans="1:16" ht="51">
      <c r="A2523" s="256">
        <v>20</v>
      </c>
      <c r="B2523" s="124"/>
      <c r="C2523" s="125" t="s">
        <v>693</v>
      </c>
      <c r="D2523" s="119">
        <v>43223</v>
      </c>
      <c r="E2523" s="120" t="s">
        <v>5576</v>
      </c>
      <c r="F2523" s="120" t="s">
        <v>3</v>
      </c>
      <c r="G2523" s="120">
        <v>1618888</v>
      </c>
      <c r="H2523" s="124"/>
      <c r="I2523" s="128" t="s">
        <v>6184</v>
      </c>
      <c r="J2523" s="124"/>
      <c r="K2523" s="124"/>
      <c r="L2523" s="124"/>
      <c r="M2523" s="124"/>
      <c r="N2523" s="207">
        <v>0</v>
      </c>
      <c r="O2523" s="207">
        <v>195000</v>
      </c>
      <c r="P2523" s="124" t="s">
        <v>1312</v>
      </c>
    </row>
    <row r="2524" spans="1:16" ht="63.75">
      <c r="A2524" s="256">
        <v>20</v>
      </c>
      <c r="B2524" s="124"/>
      <c r="C2524" s="125" t="s">
        <v>693</v>
      </c>
      <c r="D2524" s="119">
        <v>43223</v>
      </c>
      <c r="E2524" s="120" t="s">
        <v>5577</v>
      </c>
      <c r="F2524" s="120" t="s">
        <v>3</v>
      </c>
      <c r="G2524" s="120">
        <v>1618891</v>
      </c>
      <c r="H2524" s="124"/>
      <c r="I2524" s="128" t="s">
        <v>6185</v>
      </c>
      <c r="J2524" s="124"/>
      <c r="K2524" s="124"/>
      <c r="L2524" s="124"/>
      <c r="M2524" s="124"/>
      <c r="N2524" s="207">
        <v>0</v>
      </c>
      <c r="O2524" s="207">
        <v>18730</v>
      </c>
      <c r="P2524" s="124" t="s">
        <v>1312</v>
      </c>
    </row>
    <row r="2525" spans="1:16" ht="63.75">
      <c r="A2525" s="256">
        <v>20</v>
      </c>
      <c r="B2525" s="124"/>
      <c r="C2525" s="125" t="s">
        <v>693</v>
      </c>
      <c r="D2525" s="119">
        <v>43223</v>
      </c>
      <c r="E2525" s="120" t="s">
        <v>5578</v>
      </c>
      <c r="F2525" s="120" t="s">
        <v>3</v>
      </c>
      <c r="G2525" s="120">
        <v>1618895</v>
      </c>
      <c r="H2525" s="124"/>
      <c r="I2525" s="128" t="s">
        <v>6186</v>
      </c>
      <c r="J2525" s="124"/>
      <c r="K2525" s="124"/>
      <c r="L2525" s="124"/>
      <c r="M2525" s="124"/>
      <c r="N2525" s="207">
        <v>0</v>
      </c>
      <c r="O2525" s="207">
        <v>30280.799999999999</v>
      </c>
      <c r="P2525" s="124" t="s">
        <v>1312</v>
      </c>
    </row>
    <row r="2526" spans="1:16" ht="51">
      <c r="A2526" s="256">
        <v>20</v>
      </c>
      <c r="B2526" s="124"/>
      <c r="C2526" s="125" t="s">
        <v>693</v>
      </c>
      <c r="D2526" s="119">
        <v>43223</v>
      </c>
      <c r="E2526" s="120" t="s">
        <v>5579</v>
      </c>
      <c r="F2526" s="120" t="s">
        <v>3</v>
      </c>
      <c r="G2526" s="120">
        <v>1618897</v>
      </c>
      <c r="H2526" s="124"/>
      <c r="I2526" s="128" t="s">
        <v>6187</v>
      </c>
      <c r="J2526" s="124"/>
      <c r="K2526" s="124"/>
      <c r="L2526" s="124"/>
      <c r="M2526" s="124"/>
      <c r="N2526" s="207">
        <v>0</v>
      </c>
      <c r="O2526" s="207">
        <v>165</v>
      </c>
      <c r="P2526" s="124" t="s">
        <v>3729</v>
      </c>
    </row>
    <row r="2527" spans="1:16" ht="51">
      <c r="A2527" s="256">
        <v>20</v>
      </c>
      <c r="B2527" s="124"/>
      <c r="C2527" s="125" t="s">
        <v>693</v>
      </c>
      <c r="D2527" s="119">
        <v>43223</v>
      </c>
      <c r="E2527" s="120" t="s">
        <v>5580</v>
      </c>
      <c r="F2527" s="120" t="s">
        <v>3</v>
      </c>
      <c r="G2527" s="120">
        <v>1618900</v>
      </c>
      <c r="H2527" s="124"/>
      <c r="I2527" s="128" t="s">
        <v>6188</v>
      </c>
      <c r="J2527" s="124"/>
      <c r="K2527" s="124"/>
      <c r="L2527" s="124"/>
      <c r="M2527" s="124"/>
      <c r="N2527" s="207">
        <v>0</v>
      </c>
      <c r="O2527" s="207">
        <v>80</v>
      </c>
      <c r="P2527" s="124" t="s">
        <v>3729</v>
      </c>
    </row>
    <row r="2528" spans="1:16" ht="76.5" hidden="1">
      <c r="A2528" s="256">
        <v>25</v>
      </c>
      <c r="B2528" s="124"/>
      <c r="C2528" s="125" t="s">
        <v>694</v>
      </c>
      <c r="D2528" s="119">
        <v>43223</v>
      </c>
      <c r="E2528" s="120" t="s">
        <v>5581</v>
      </c>
      <c r="F2528" s="120" t="s">
        <v>1256</v>
      </c>
      <c r="G2528" s="120">
        <v>17531924</v>
      </c>
      <c r="H2528" s="124"/>
      <c r="I2528" s="128" t="s">
        <v>6189</v>
      </c>
      <c r="J2528" s="124"/>
      <c r="K2528" s="124"/>
      <c r="L2528" s="124"/>
      <c r="M2528" s="124"/>
      <c r="N2528" s="207">
        <v>0</v>
      </c>
      <c r="O2528" s="207">
        <v>183606.33</v>
      </c>
      <c r="P2528" s="124" t="s">
        <v>1312</v>
      </c>
    </row>
    <row r="2529" spans="1:16" ht="76.5" hidden="1">
      <c r="A2529" s="256">
        <v>25</v>
      </c>
      <c r="B2529" s="124"/>
      <c r="C2529" s="125" t="s">
        <v>694</v>
      </c>
      <c r="D2529" s="119">
        <v>43223</v>
      </c>
      <c r="E2529" s="120" t="s">
        <v>5582</v>
      </c>
      <c r="F2529" s="120" t="s">
        <v>1256</v>
      </c>
      <c r="G2529" s="120">
        <v>17531458</v>
      </c>
      <c r="H2529" s="124"/>
      <c r="I2529" s="128" t="s">
        <v>6190</v>
      </c>
      <c r="J2529" s="124"/>
      <c r="K2529" s="124"/>
      <c r="L2529" s="124"/>
      <c r="M2529" s="124"/>
      <c r="N2529" s="207">
        <v>0</v>
      </c>
      <c r="O2529" s="207">
        <v>942404.11</v>
      </c>
      <c r="P2529" s="124" t="s">
        <v>1312</v>
      </c>
    </row>
    <row r="2530" spans="1:16" ht="76.5" hidden="1">
      <c r="A2530" s="256">
        <v>25</v>
      </c>
      <c r="B2530" s="124"/>
      <c r="C2530" s="125" t="s">
        <v>694</v>
      </c>
      <c r="D2530" s="119">
        <v>43223</v>
      </c>
      <c r="E2530" s="120" t="s">
        <v>5583</v>
      </c>
      <c r="F2530" s="120" t="s">
        <v>1256</v>
      </c>
      <c r="G2530" s="120">
        <v>17531926</v>
      </c>
      <c r="H2530" s="124"/>
      <c r="I2530" s="128" t="s">
        <v>6191</v>
      </c>
      <c r="J2530" s="124"/>
      <c r="K2530" s="124"/>
      <c r="L2530" s="124"/>
      <c r="M2530" s="124"/>
      <c r="N2530" s="207">
        <v>0</v>
      </c>
      <c r="O2530" s="207">
        <v>399992.75</v>
      </c>
      <c r="P2530" s="124" t="s">
        <v>1312</v>
      </c>
    </row>
    <row r="2531" spans="1:16" ht="51">
      <c r="A2531" s="256" t="s">
        <v>619</v>
      </c>
      <c r="B2531" s="124"/>
      <c r="C2531" s="125" t="s">
        <v>713</v>
      </c>
      <c r="D2531" s="119">
        <v>43224</v>
      </c>
      <c r="E2531" s="120" t="s">
        <v>5584</v>
      </c>
      <c r="F2531" s="120" t="s">
        <v>3</v>
      </c>
      <c r="G2531" s="120">
        <v>1619503</v>
      </c>
      <c r="H2531" s="124"/>
      <c r="I2531" s="128" t="s">
        <v>6192</v>
      </c>
      <c r="J2531" s="124"/>
      <c r="K2531" s="124"/>
      <c r="L2531" s="124"/>
      <c r="M2531" s="124"/>
      <c r="N2531" s="207">
        <v>0</v>
      </c>
      <c r="O2531" s="207">
        <v>5507.42</v>
      </c>
      <c r="P2531" s="124" t="s">
        <v>1312</v>
      </c>
    </row>
    <row r="2532" spans="1:16" ht="51">
      <c r="A2532" s="256" t="s">
        <v>619</v>
      </c>
      <c r="B2532" s="124"/>
      <c r="C2532" s="125" t="s">
        <v>713</v>
      </c>
      <c r="D2532" s="119">
        <v>43224</v>
      </c>
      <c r="E2532" s="120" t="s">
        <v>5585</v>
      </c>
      <c r="F2532" s="120" t="s">
        <v>3</v>
      </c>
      <c r="G2532" s="120">
        <v>1619513</v>
      </c>
      <c r="H2532" s="124"/>
      <c r="I2532" s="128" t="s">
        <v>6193</v>
      </c>
      <c r="J2532" s="124"/>
      <c r="K2532" s="124"/>
      <c r="L2532" s="124"/>
      <c r="M2532" s="124"/>
      <c r="N2532" s="207">
        <v>0</v>
      </c>
      <c r="O2532" s="207">
        <v>2064.1999999999998</v>
      </c>
      <c r="P2532" s="124" t="s">
        <v>1312</v>
      </c>
    </row>
    <row r="2533" spans="1:16" ht="51">
      <c r="A2533" s="256" t="s">
        <v>619</v>
      </c>
      <c r="B2533" s="124"/>
      <c r="C2533" s="125" t="s">
        <v>713</v>
      </c>
      <c r="D2533" s="119">
        <v>43224</v>
      </c>
      <c r="E2533" s="120" t="s">
        <v>5586</v>
      </c>
      <c r="F2533" s="120" t="s">
        <v>3</v>
      </c>
      <c r="G2533" s="120">
        <v>1619518</v>
      </c>
      <c r="H2533" s="124"/>
      <c r="I2533" s="128" t="s">
        <v>6194</v>
      </c>
      <c r="J2533" s="124"/>
      <c r="K2533" s="124"/>
      <c r="L2533" s="124"/>
      <c r="M2533" s="124"/>
      <c r="N2533" s="207">
        <v>0</v>
      </c>
      <c r="O2533" s="207">
        <v>1730.63</v>
      </c>
      <c r="P2533" s="124" t="s">
        <v>1312</v>
      </c>
    </row>
    <row r="2534" spans="1:16" ht="51">
      <c r="A2534" s="256" t="s">
        <v>619</v>
      </c>
      <c r="B2534" s="124"/>
      <c r="C2534" s="125" t="s">
        <v>713</v>
      </c>
      <c r="D2534" s="119">
        <v>43224</v>
      </c>
      <c r="E2534" s="120" t="s">
        <v>5587</v>
      </c>
      <c r="F2534" s="120" t="s">
        <v>3</v>
      </c>
      <c r="G2534" s="120">
        <v>1619520</v>
      </c>
      <c r="H2534" s="124"/>
      <c r="I2534" s="128" t="s">
        <v>6195</v>
      </c>
      <c r="J2534" s="124"/>
      <c r="K2534" s="124"/>
      <c r="L2534" s="124"/>
      <c r="M2534" s="124"/>
      <c r="N2534" s="207">
        <v>0</v>
      </c>
      <c r="O2534" s="207">
        <v>694.42</v>
      </c>
      <c r="P2534" s="124" t="s">
        <v>1312</v>
      </c>
    </row>
    <row r="2535" spans="1:16" ht="51">
      <c r="A2535" s="256" t="s">
        <v>619</v>
      </c>
      <c r="B2535" s="124"/>
      <c r="C2535" s="125" t="s">
        <v>713</v>
      </c>
      <c r="D2535" s="119">
        <v>43224</v>
      </c>
      <c r="E2535" s="120" t="s">
        <v>5588</v>
      </c>
      <c r="F2535" s="120" t="s">
        <v>3</v>
      </c>
      <c r="G2535" s="120">
        <v>1619522</v>
      </c>
      <c r="H2535" s="124"/>
      <c r="I2535" s="128" t="s">
        <v>6196</v>
      </c>
      <c r="J2535" s="124"/>
      <c r="K2535" s="124"/>
      <c r="L2535" s="124"/>
      <c r="M2535" s="124"/>
      <c r="N2535" s="207">
        <v>0</v>
      </c>
      <c r="O2535" s="207">
        <v>247.08</v>
      </c>
      <c r="P2535" s="124" t="s">
        <v>1312</v>
      </c>
    </row>
    <row r="2536" spans="1:16" ht="51">
      <c r="A2536" s="256" t="s">
        <v>619</v>
      </c>
      <c r="B2536" s="124"/>
      <c r="C2536" s="125" t="s">
        <v>713</v>
      </c>
      <c r="D2536" s="119">
        <v>43224</v>
      </c>
      <c r="E2536" s="120" t="s">
        <v>5589</v>
      </c>
      <c r="F2536" s="120" t="s">
        <v>3</v>
      </c>
      <c r="G2536" s="120">
        <v>1619523</v>
      </c>
      <c r="H2536" s="124"/>
      <c r="I2536" s="128" t="s">
        <v>6197</v>
      </c>
      <c r="J2536" s="124"/>
      <c r="K2536" s="124"/>
      <c r="L2536" s="124"/>
      <c r="M2536" s="124"/>
      <c r="N2536" s="207">
        <v>0</v>
      </c>
      <c r="O2536" s="207">
        <v>23.11</v>
      </c>
      <c r="P2536" s="124" t="s">
        <v>1312</v>
      </c>
    </row>
    <row r="2537" spans="1:16" ht="51">
      <c r="A2537" s="256" t="s">
        <v>619</v>
      </c>
      <c r="B2537" s="124"/>
      <c r="C2537" s="125" t="s">
        <v>713</v>
      </c>
      <c r="D2537" s="119">
        <v>43224</v>
      </c>
      <c r="E2537" s="120" t="s">
        <v>5590</v>
      </c>
      <c r="F2537" s="120" t="s">
        <v>3</v>
      </c>
      <c r="G2537" s="120">
        <v>1619524</v>
      </c>
      <c r="H2537" s="124"/>
      <c r="I2537" s="128" t="s">
        <v>6198</v>
      </c>
      <c r="J2537" s="124"/>
      <c r="K2537" s="124"/>
      <c r="L2537" s="124"/>
      <c r="M2537" s="124"/>
      <c r="N2537" s="207">
        <v>0</v>
      </c>
      <c r="O2537" s="207">
        <v>6353.58</v>
      </c>
      <c r="P2537" s="124" t="s">
        <v>1312</v>
      </c>
    </row>
    <row r="2538" spans="1:16" ht="51">
      <c r="A2538" s="256" t="s">
        <v>619</v>
      </c>
      <c r="B2538" s="124"/>
      <c r="C2538" s="125" t="s">
        <v>713</v>
      </c>
      <c r="D2538" s="119">
        <v>43224</v>
      </c>
      <c r="E2538" s="120" t="s">
        <v>5591</v>
      </c>
      <c r="F2538" s="120" t="s">
        <v>3</v>
      </c>
      <c r="G2538" s="120">
        <v>1619545</v>
      </c>
      <c r="H2538" s="124"/>
      <c r="I2538" s="128" t="s">
        <v>5201</v>
      </c>
      <c r="J2538" s="124"/>
      <c r="K2538" s="124"/>
      <c r="L2538" s="124"/>
      <c r="M2538" s="124"/>
      <c r="N2538" s="207">
        <v>0</v>
      </c>
      <c r="O2538" s="207">
        <v>195.64000000000001</v>
      </c>
      <c r="P2538" s="124" t="s">
        <v>1312</v>
      </c>
    </row>
    <row r="2539" spans="1:16" ht="51">
      <c r="A2539" s="256" t="s">
        <v>619</v>
      </c>
      <c r="B2539" s="124"/>
      <c r="C2539" s="125" t="s">
        <v>713</v>
      </c>
      <c r="D2539" s="119">
        <v>43224</v>
      </c>
      <c r="E2539" s="120" t="s">
        <v>5592</v>
      </c>
      <c r="F2539" s="120" t="s">
        <v>3</v>
      </c>
      <c r="G2539" s="120">
        <v>1619568</v>
      </c>
      <c r="H2539" s="124"/>
      <c r="I2539" s="128" t="s">
        <v>1384</v>
      </c>
      <c r="J2539" s="124"/>
      <c r="K2539" s="124"/>
      <c r="L2539" s="124"/>
      <c r="M2539" s="124"/>
      <c r="N2539" s="207">
        <v>0</v>
      </c>
      <c r="O2539" s="207">
        <v>800</v>
      </c>
      <c r="P2539" s="124" t="s">
        <v>1312</v>
      </c>
    </row>
    <row r="2540" spans="1:16" ht="51">
      <c r="A2540" s="256" t="s">
        <v>619</v>
      </c>
      <c r="B2540" s="124"/>
      <c r="C2540" s="125" t="s">
        <v>713</v>
      </c>
      <c r="D2540" s="119">
        <v>43224</v>
      </c>
      <c r="E2540" s="120" t="s">
        <v>5593</v>
      </c>
      <c r="F2540" s="120" t="s">
        <v>3</v>
      </c>
      <c r="G2540" s="120">
        <v>1619588</v>
      </c>
      <c r="H2540" s="124"/>
      <c r="I2540" s="128" t="s">
        <v>6199</v>
      </c>
      <c r="J2540" s="124"/>
      <c r="K2540" s="124"/>
      <c r="L2540" s="124"/>
      <c r="M2540" s="124"/>
      <c r="N2540" s="207">
        <v>0</v>
      </c>
      <c r="O2540" s="207">
        <v>1095.72</v>
      </c>
      <c r="P2540" s="124" t="s">
        <v>1312</v>
      </c>
    </row>
    <row r="2541" spans="1:16" ht="51">
      <c r="A2541" s="256" t="s">
        <v>619</v>
      </c>
      <c r="B2541" s="124"/>
      <c r="C2541" s="125" t="s">
        <v>713</v>
      </c>
      <c r="D2541" s="119">
        <v>43224</v>
      </c>
      <c r="E2541" s="120" t="s">
        <v>5594</v>
      </c>
      <c r="F2541" s="120" t="s">
        <v>3</v>
      </c>
      <c r="G2541" s="120">
        <v>1619401</v>
      </c>
      <c r="H2541" s="124"/>
      <c r="I2541" s="128" t="s">
        <v>1371</v>
      </c>
      <c r="J2541" s="124"/>
      <c r="K2541" s="124"/>
      <c r="L2541" s="124"/>
      <c r="M2541" s="124"/>
      <c r="N2541" s="207">
        <v>0</v>
      </c>
      <c r="O2541" s="207">
        <v>1713</v>
      </c>
      <c r="P2541" s="124" t="s">
        <v>1312</v>
      </c>
    </row>
    <row r="2542" spans="1:16" ht="51">
      <c r="A2542" s="256" t="s">
        <v>619</v>
      </c>
      <c r="B2542" s="124"/>
      <c r="C2542" s="125" t="s">
        <v>713</v>
      </c>
      <c r="D2542" s="119">
        <v>43224</v>
      </c>
      <c r="E2542" s="120" t="s">
        <v>5595</v>
      </c>
      <c r="F2542" s="120" t="s">
        <v>3</v>
      </c>
      <c r="G2542" s="120">
        <v>1619459</v>
      </c>
      <c r="H2542" s="124"/>
      <c r="I2542" s="128" t="s">
        <v>6200</v>
      </c>
      <c r="J2542" s="124"/>
      <c r="K2542" s="124"/>
      <c r="L2542" s="124"/>
      <c r="M2542" s="124"/>
      <c r="N2542" s="207">
        <v>0</v>
      </c>
      <c r="O2542" s="207">
        <v>595</v>
      </c>
      <c r="P2542" s="124" t="s">
        <v>1312</v>
      </c>
    </row>
    <row r="2543" spans="1:16" ht="51">
      <c r="A2543" s="256" t="s">
        <v>619</v>
      </c>
      <c r="B2543" s="124"/>
      <c r="C2543" s="125" t="s">
        <v>713</v>
      </c>
      <c r="D2543" s="119">
        <v>43224</v>
      </c>
      <c r="E2543" s="120" t="s">
        <v>5596</v>
      </c>
      <c r="F2543" s="120" t="s">
        <v>3</v>
      </c>
      <c r="G2543" s="120">
        <v>1619465</v>
      </c>
      <c r="H2543" s="124"/>
      <c r="I2543" s="128" t="s">
        <v>1370</v>
      </c>
      <c r="J2543" s="124"/>
      <c r="K2543" s="124"/>
      <c r="L2543" s="124"/>
      <c r="M2543" s="124"/>
      <c r="N2543" s="207">
        <v>0</v>
      </c>
      <c r="O2543" s="207">
        <v>711.18000000000006</v>
      </c>
      <c r="P2543" s="124" t="s">
        <v>1312</v>
      </c>
    </row>
    <row r="2544" spans="1:16" ht="51">
      <c r="A2544" s="256" t="s">
        <v>619</v>
      </c>
      <c r="B2544" s="124"/>
      <c r="C2544" s="125" t="s">
        <v>713</v>
      </c>
      <c r="D2544" s="119">
        <v>43224</v>
      </c>
      <c r="E2544" s="120" t="s">
        <v>5597</v>
      </c>
      <c r="F2544" s="120" t="s">
        <v>3</v>
      </c>
      <c r="G2544" s="120">
        <v>1619472</v>
      </c>
      <c r="H2544" s="124"/>
      <c r="I2544" s="128" t="s">
        <v>2676</v>
      </c>
      <c r="J2544" s="124"/>
      <c r="K2544" s="124"/>
      <c r="L2544" s="124"/>
      <c r="M2544" s="124"/>
      <c r="N2544" s="207">
        <v>0</v>
      </c>
      <c r="O2544" s="207">
        <v>800</v>
      </c>
      <c r="P2544" s="124" t="s">
        <v>1312</v>
      </c>
    </row>
    <row r="2545" spans="1:16" ht="51">
      <c r="A2545" s="256" t="s">
        <v>619</v>
      </c>
      <c r="B2545" s="124"/>
      <c r="C2545" s="125" t="s">
        <v>713</v>
      </c>
      <c r="D2545" s="119">
        <v>43224</v>
      </c>
      <c r="E2545" s="120" t="s">
        <v>5598</v>
      </c>
      <c r="F2545" s="120" t="s">
        <v>3</v>
      </c>
      <c r="G2545" s="120">
        <v>1619593</v>
      </c>
      <c r="H2545" s="124"/>
      <c r="I2545" s="128" t="s">
        <v>6201</v>
      </c>
      <c r="J2545" s="124"/>
      <c r="K2545" s="124"/>
      <c r="L2545" s="124"/>
      <c r="M2545" s="124"/>
      <c r="N2545" s="207">
        <v>0</v>
      </c>
      <c r="O2545" s="207">
        <v>400</v>
      </c>
      <c r="P2545" s="124" t="s">
        <v>1312</v>
      </c>
    </row>
    <row r="2546" spans="1:16" ht="51">
      <c r="A2546" s="256" t="s">
        <v>619</v>
      </c>
      <c r="B2546" s="124"/>
      <c r="C2546" s="125" t="s">
        <v>713</v>
      </c>
      <c r="D2546" s="119">
        <v>43224</v>
      </c>
      <c r="E2546" s="120" t="s">
        <v>5599</v>
      </c>
      <c r="F2546" s="120" t="s">
        <v>3</v>
      </c>
      <c r="G2546" s="120">
        <v>1619596</v>
      </c>
      <c r="H2546" s="124"/>
      <c r="I2546" s="128" t="s">
        <v>6202</v>
      </c>
      <c r="J2546" s="124"/>
      <c r="K2546" s="124"/>
      <c r="L2546" s="124"/>
      <c r="M2546" s="124"/>
      <c r="N2546" s="207">
        <v>0</v>
      </c>
      <c r="O2546" s="207">
        <v>1000</v>
      </c>
      <c r="P2546" s="124" t="s">
        <v>1312</v>
      </c>
    </row>
    <row r="2547" spans="1:16" ht="51">
      <c r="A2547" s="256" t="s">
        <v>619</v>
      </c>
      <c r="B2547" s="124"/>
      <c r="C2547" s="125" t="s">
        <v>713</v>
      </c>
      <c r="D2547" s="119">
        <v>43224</v>
      </c>
      <c r="E2547" s="120" t="s">
        <v>5600</v>
      </c>
      <c r="F2547" s="120" t="s">
        <v>3</v>
      </c>
      <c r="G2547" s="120">
        <v>1619597</v>
      </c>
      <c r="H2547" s="124"/>
      <c r="I2547" s="128" t="s">
        <v>6203</v>
      </c>
      <c r="J2547" s="124"/>
      <c r="K2547" s="124"/>
      <c r="L2547" s="124"/>
      <c r="M2547" s="124"/>
      <c r="N2547" s="207">
        <v>0</v>
      </c>
      <c r="O2547" s="207">
        <v>2186.62</v>
      </c>
      <c r="P2547" s="124" t="s">
        <v>1312</v>
      </c>
    </row>
    <row r="2548" spans="1:16" ht="51">
      <c r="A2548" s="256">
        <v>201</v>
      </c>
      <c r="B2548" s="124"/>
      <c r="C2548" s="125" t="s">
        <v>756</v>
      </c>
      <c r="D2548" s="119">
        <v>43224</v>
      </c>
      <c r="E2548" s="120" t="s">
        <v>5601</v>
      </c>
      <c r="F2548" s="120" t="s">
        <v>3</v>
      </c>
      <c r="G2548" s="120">
        <v>1619682</v>
      </c>
      <c r="H2548" s="124"/>
      <c r="I2548" s="128" t="s">
        <v>6204</v>
      </c>
      <c r="J2548" s="124"/>
      <c r="K2548" s="124"/>
      <c r="L2548" s="124"/>
      <c r="M2548" s="124"/>
      <c r="N2548" s="207">
        <v>0</v>
      </c>
      <c r="O2548" s="207">
        <v>627</v>
      </c>
      <c r="P2548" s="124" t="s">
        <v>1312</v>
      </c>
    </row>
    <row r="2549" spans="1:16" ht="38.25">
      <c r="A2549" s="256">
        <v>47</v>
      </c>
      <c r="B2549" s="124"/>
      <c r="C2549" s="125" t="s">
        <v>699</v>
      </c>
      <c r="D2549" s="119">
        <v>43224</v>
      </c>
      <c r="E2549" s="120" t="s">
        <v>5602</v>
      </c>
      <c r="F2549" s="120" t="s">
        <v>3</v>
      </c>
      <c r="G2549" s="120">
        <v>1619695</v>
      </c>
      <c r="H2549" s="124"/>
      <c r="I2549" s="128" t="s">
        <v>6205</v>
      </c>
      <c r="J2549" s="124"/>
      <c r="K2549" s="124"/>
      <c r="L2549" s="124"/>
      <c r="M2549" s="124"/>
      <c r="N2549" s="207">
        <v>0</v>
      </c>
      <c r="O2549" s="207">
        <v>1043.53</v>
      </c>
      <c r="P2549" s="124" t="s">
        <v>1312</v>
      </c>
    </row>
    <row r="2550" spans="1:16" ht="63.75">
      <c r="A2550" s="256" t="s">
        <v>619</v>
      </c>
      <c r="B2550" s="124"/>
      <c r="C2550" s="125" t="s">
        <v>713</v>
      </c>
      <c r="D2550" s="119">
        <v>43224</v>
      </c>
      <c r="E2550" s="120" t="s">
        <v>5603</v>
      </c>
      <c r="F2550" s="120" t="s">
        <v>3</v>
      </c>
      <c r="G2550" s="120">
        <v>1619451</v>
      </c>
      <c r="H2550" s="124"/>
      <c r="I2550" s="128" t="s">
        <v>6206</v>
      </c>
      <c r="J2550" s="124"/>
      <c r="K2550" s="124"/>
      <c r="L2550" s="124"/>
      <c r="M2550" s="124"/>
      <c r="N2550" s="207">
        <v>0</v>
      </c>
      <c r="O2550" s="207">
        <v>61649.98</v>
      </c>
      <c r="P2550" s="124" t="s">
        <v>1312</v>
      </c>
    </row>
    <row r="2551" spans="1:16" ht="51">
      <c r="A2551" s="256" t="s">
        <v>619</v>
      </c>
      <c r="B2551" s="124"/>
      <c r="C2551" s="125" t="s">
        <v>713</v>
      </c>
      <c r="D2551" s="119">
        <v>43224</v>
      </c>
      <c r="E2551" s="120" t="s">
        <v>5604</v>
      </c>
      <c r="F2551" s="120" t="s">
        <v>3</v>
      </c>
      <c r="G2551" s="120">
        <v>1619482</v>
      </c>
      <c r="H2551" s="124"/>
      <c r="I2551" s="128" t="s">
        <v>6207</v>
      </c>
      <c r="J2551" s="124"/>
      <c r="K2551" s="124"/>
      <c r="L2551" s="124"/>
      <c r="M2551" s="124"/>
      <c r="N2551" s="207">
        <v>0</v>
      </c>
      <c r="O2551" s="207">
        <v>2507.4</v>
      </c>
      <c r="P2551" s="124" t="s">
        <v>1312</v>
      </c>
    </row>
    <row r="2552" spans="1:16" ht="63.75">
      <c r="A2552" s="256">
        <v>597</v>
      </c>
      <c r="B2552" s="124"/>
      <c r="C2552" s="125" t="s">
        <v>3387</v>
      </c>
      <c r="D2552" s="119">
        <v>43224</v>
      </c>
      <c r="E2552" s="120" t="s">
        <v>5605</v>
      </c>
      <c r="F2552" s="120" t="s">
        <v>3</v>
      </c>
      <c r="G2552" s="120">
        <v>1619483</v>
      </c>
      <c r="H2552" s="124"/>
      <c r="I2552" s="128" t="s">
        <v>6208</v>
      </c>
      <c r="J2552" s="124"/>
      <c r="K2552" s="124"/>
      <c r="L2552" s="124"/>
      <c r="M2552" s="124"/>
      <c r="N2552" s="207">
        <v>0</v>
      </c>
      <c r="O2552" s="207">
        <v>3397.38</v>
      </c>
      <c r="P2552" s="124" t="s">
        <v>1312</v>
      </c>
    </row>
    <row r="2553" spans="1:16" ht="63.75">
      <c r="A2553" s="256">
        <v>597</v>
      </c>
      <c r="B2553" s="124"/>
      <c r="C2553" s="125" t="s">
        <v>3387</v>
      </c>
      <c r="D2553" s="119">
        <v>43224</v>
      </c>
      <c r="E2553" s="120" t="s">
        <v>5606</v>
      </c>
      <c r="F2553" s="120" t="s">
        <v>3</v>
      </c>
      <c r="G2553" s="120">
        <v>1619485</v>
      </c>
      <c r="H2553" s="124"/>
      <c r="I2553" s="128" t="s">
        <v>6209</v>
      </c>
      <c r="J2553" s="124"/>
      <c r="K2553" s="124"/>
      <c r="L2553" s="124"/>
      <c r="M2553" s="124"/>
      <c r="N2553" s="207">
        <v>0</v>
      </c>
      <c r="O2553" s="207">
        <v>6244.55</v>
      </c>
      <c r="P2553" s="124" t="s">
        <v>1312</v>
      </c>
    </row>
    <row r="2554" spans="1:16" ht="51">
      <c r="A2554" s="256" t="s">
        <v>619</v>
      </c>
      <c r="B2554" s="124"/>
      <c r="C2554" s="125" t="s">
        <v>713</v>
      </c>
      <c r="D2554" s="119">
        <v>43224</v>
      </c>
      <c r="E2554" s="120" t="s">
        <v>5607</v>
      </c>
      <c r="F2554" s="120" t="s">
        <v>3</v>
      </c>
      <c r="G2554" s="120">
        <v>1619344</v>
      </c>
      <c r="H2554" s="124"/>
      <c r="I2554" s="128" t="s">
        <v>6210</v>
      </c>
      <c r="J2554" s="124"/>
      <c r="K2554" s="124"/>
      <c r="L2554" s="124"/>
      <c r="M2554" s="124"/>
      <c r="N2554" s="207">
        <v>0</v>
      </c>
      <c r="O2554" s="207">
        <v>25</v>
      </c>
      <c r="P2554" s="124" t="s">
        <v>1312</v>
      </c>
    </row>
    <row r="2555" spans="1:16" ht="51">
      <c r="A2555" s="256" t="s">
        <v>619</v>
      </c>
      <c r="B2555" s="124"/>
      <c r="C2555" s="125" t="s">
        <v>713</v>
      </c>
      <c r="D2555" s="119">
        <v>43224</v>
      </c>
      <c r="E2555" s="120" t="s">
        <v>5608</v>
      </c>
      <c r="F2555" s="120" t="s">
        <v>3</v>
      </c>
      <c r="G2555" s="120">
        <v>1619353</v>
      </c>
      <c r="H2555" s="124"/>
      <c r="I2555" s="128" t="s">
        <v>6211</v>
      </c>
      <c r="J2555" s="124"/>
      <c r="K2555" s="124"/>
      <c r="L2555" s="124"/>
      <c r="M2555" s="124"/>
      <c r="N2555" s="207">
        <v>0</v>
      </c>
      <c r="O2555" s="207">
        <v>946.07</v>
      </c>
      <c r="P2555" s="124" t="s">
        <v>1312</v>
      </c>
    </row>
    <row r="2556" spans="1:16" ht="38.25">
      <c r="A2556" s="256">
        <v>35</v>
      </c>
      <c r="B2556" s="124"/>
      <c r="C2556" s="125" t="s">
        <v>696</v>
      </c>
      <c r="D2556" s="119">
        <v>43224</v>
      </c>
      <c r="E2556" s="120" t="s">
        <v>5609</v>
      </c>
      <c r="F2556" s="120" t="s">
        <v>3</v>
      </c>
      <c r="G2556" s="120">
        <v>1619356</v>
      </c>
      <c r="H2556" s="124"/>
      <c r="I2556" s="128" t="s">
        <v>6212</v>
      </c>
      <c r="J2556" s="124"/>
      <c r="K2556" s="124"/>
      <c r="L2556" s="124"/>
      <c r="M2556" s="124"/>
      <c r="N2556" s="207">
        <v>0</v>
      </c>
      <c r="O2556" s="207">
        <v>460</v>
      </c>
      <c r="P2556" s="124" t="s">
        <v>1312</v>
      </c>
    </row>
    <row r="2557" spans="1:16" ht="51">
      <c r="A2557" s="256" t="s">
        <v>619</v>
      </c>
      <c r="B2557" s="124"/>
      <c r="C2557" s="125" t="s">
        <v>713</v>
      </c>
      <c r="D2557" s="119">
        <v>43224</v>
      </c>
      <c r="E2557" s="120" t="s">
        <v>5610</v>
      </c>
      <c r="F2557" s="120" t="s">
        <v>3</v>
      </c>
      <c r="G2557" s="120">
        <v>1619360</v>
      </c>
      <c r="H2557" s="124"/>
      <c r="I2557" s="128" t="s">
        <v>6213</v>
      </c>
      <c r="J2557" s="124"/>
      <c r="K2557" s="124"/>
      <c r="L2557" s="124"/>
      <c r="M2557" s="124"/>
      <c r="N2557" s="207">
        <v>0</v>
      </c>
      <c r="O2557" s="207">
        <v>390</v>
      </c>
      <c r="P2557" s="124" t="s">
        <v>1312</v>
      </c>
    </row>
    <row r="2558" spans="1:16" ht="51">
      <c r="A2558" s="256" t="s">
        <v>619</v>
      </c>
      <c r="B2558" s="124"/>
      <c r="C2558" s="125" t="s">
        <v>713</v>
      </c>
      <c r="D2558" s="119">
        <v>43224</v>
      </c>
      <c r="E2558" s="120" t="s">
        <v>5611</v>
      </c>
      <c r="F2558" s="120" t="s">
        <v>3</v>
      </c>
      <c r="G2558" s="120">
        <v>1619364</v>
      </c>
      <c r="H2558" s="124"/>
      <c r="I2558" s="128" t="s">
        <v>6214</v>
      </c>
      <c r="J2558" s="124"/>
      <c r="K2558" s="124"/>
      <c r="L2558" s="124"/>
      <c r="M2558" s="124"/>
      <c r="N2558" s="207">
        <v>0</v>
      </c>
      <c r="O2558" s="207">
        <v>6200</v>
      </c>
      <c r="P2558" s="124" t="s">
        <v>1312</v>
      </c>
    </row>
    <row r="2559" spans="1:16" ht="51">
      <c r="A2559" s="256" t="s">
        <v>619</v>
      </c>
      <c r="B2559" s="124"/>
      <c r="C2559" s="125" t="s">
        <v>713</v>
      </c>
      <c r="D2559" s="119">
        <v>43224</v>
      </c>
      <c r="E2559" s="120" t="s">
        <v>5612</v>
      </c>
      <c r="F2559" s="120" t="s">
        <v>3</v>
      </c>
      <c r="G2559" s="120">
        <v>1619365</v>
      </c>
      <c r="H2559" s="124"/>
      <c r="I2559" s="128" t="s">
        <v>6215</v>
      </c>
      <c r="J2559" s="124"/>
      <c r="K2559" s="124"/>
      <c r="L2559" s="124"/>
      <c r="M2559" s="124"/>
      <c r="N2559" s="207">
        <v>0</v>
      </c>
      <c r="O2559" s="207">
        <v>5000</v>
      </c>
      <c r="P2559" s="124" t="s">
        <v>1312</v>
      </c>
    </row>
    <row r="2560" spans="1:16" ht="51">
      <c r="A2560" s="256" t="s">
        <v>619</v>
      </c>
      <c r="B2560" s="124"/>
      <c r="C2560" s="125" t="s">
        <v>713</v>
      </c>
      <c r="D2560" s="119">
        <v>43224</v>
      </c>
      <c r="E2560" s="120" t="s">
        <v>5613</v>
      </c>
      <c r="F2560" s="120" t="s">
        <v>3</v>
      </c>
      <c r="G2560" s="120">
        <v>1619366</v>
      </c>
      <c r="H2560" s="124"/>
      <c r="I2560" s="128" t="s">
        <v>3562</v>
      </c>
      <c r="J2560" s="124"/>
      <c r="K2560" s="124"/>
      <c r="L2560" s="124"/>
      <c r="M2560" s="124"/>
      <c r="N2560" s="207">
        <v>0</v>
      </c>
      <c r="O2560" s="207">
        <v>150</v>
      </c>
      <c r="P2560" s="124" t="s">
        <v>1312</v>
      </c>
    </row>
    <row r="2561" spans="1:16" ht="51">
      <c r="A2561" s="256" t="s">
        <v>619</v>
      </c>
      <c r="B2561" s="124"/>
      <c r="C2561" s="125" t="s">
        <v>713</v>
      </c>
      <c r="D2561" s="119">
        <v>43224</v>
      </c>
      <c r="E2561" s="120" t="s">
        <v>5614</v>
      </c>
      <c r="F2561" s="120" t="s">
        <v>3</v>
      </c>
      <c r="G2561" s="120">
        <v>1619340</v>
      </c>
      <c r="H2561" s="124"/>
      <c r="I2561" s="128" t="s">
        <v>6216</v>
      </c>
      <c r="J2561" s="124"/>
      <c r="K2561" s="124"/>
      <c r="L2561" s="124"/>
      <c r="M2561" s="124"/>
      <c r="N2561" s="207">
        <v>0</v>
      </c>
      <c r="O2561" s="207">
        <v>2857</v>
      </c>
      <c r="P2561" s="124" t="s">
        <v>1312</v>
      </c>
    </row>
    <row r="2562" spans="1:16" ht="51">
      <c r="A2562" s="256" t="s">
        <v>619</v>
      </c>
      <c r="B2562" s="124"/>
      <c r="C2562" s="125" t="s">
        <v>713</v>
      </c>
      <c r="D2562" s="119">
        <v>43224</v>
      </c>
      <c r="E2562" s="120" t="s">
        <v>5615</v>
      </c>
      <c r="F2562" s="120" t="s">
        <v>3</v>
      </c>
      <c r="G2562" s="120">
        <v>1619328</v>
      </c>
      <c r="H2562" s="124"/>
      <c r="I2562" s="128" t="s">
        <v>6217</v>
      </c>
      <c r="J2562" s="124"/>
      <c r="K2562" s="124"/>
      <c r="L2562" s="124"/>
      <c r="M2562" s="124"/>
      <c r="N2562" s="207">
        <v>0</v>
      </c>
      <c r="O2562" s="207">
        <v>1903.53</v>
      </c>
      <c r="P2562" s="124" t="s">
        <v>1312</v>
      </c>
    </row>
    <row r="2563" spans="1:16" ht="51">
      <c r="A2563" s="256" t="s">
        <v>619</v>
      </c>
      <c r="B2563" s="124"/>
      <c r="C2563" s="125" t="s">
        <v>713</v>
      </c>
      <c r="D2563" s="119">
        <v>43227</v>
      </c>
      <c r="E2563" s="120" t="s">
        <v>5616</v>
      </c>
      <c r="F2563" s="120" t="s">
        <v>3</v>
      </c>
      <c r="G2563" s="120">
        <v>1619994</v>
      </c>
      <c r="H2563" s="124"/>
      <c r="I2563" s="128" t="s">
        <v>6218</v>
      </c>
      <c r="J2563" s="124"/>
      <c r="K2563" s="124"/>
      <c r="L2563" s="124"/>
      <c r="M2563" s="124"/>
      <c r="N2563" s="207">
        <v>0</v>
      </c>
      <c r="O2563" s="207">
        <v>1018</v>
      </c>
      <c r="P2563" s="124" t="s">
        <v>1312</v>
      </c>
    </row>
    <row r="2564" spans="1:16" ht="51">
      <c r="A2564" s="256">
        <v>373</v>
      </c>
      <c r="B2564" s="124"/>
      <c r="C2564" s="125" t="s">
        <v>1269</v>
      </c>
      <c r="D2564" s="119">
        <v>43227</v>
      </c>
      <c r="E2564" s="120" t="s">
        <v>5617</v>
      </c>
      <c r="F2564" s="120" t="s">
        <v>3</v>
      </c>
      <c r="G2564" s="120">
        <v>1620018</v>
      </c>
      <c r="H2564" s="124"/>
      <c r="I2564" s="128" t="s">
        <v>6219</v>
      </c>
      <c r="J2564" s="124"/>
      <c r="K2564" s="124"/>
      <c r="L2564" s="124"/>
      <c r="M2564" s="124"/>
      <c r="N2564" s="207">
        <v>0</v>
      </c>
      <c r="O2564" s="207">
        <v>115.62</v>
      </c>
      <c r="P2564" s="124" t="s">
        <v>1312</v>
      </c>
    </row>
    <row r="2565" spans="1:16" ht="51">
      <c r="A2565" s="256" t="s">
        <v>619</v>
      </c>
      <c r="B2565" s="124"/>
      <c r="C2565" s="125" t="s">
        <v>713</v>
      </c>
      <c r="D2565" s="119">
        <v>43227</v>
      </c>
      <c r="E2565" s="120" t="s">
        <v>5618</v>
      </c>
      <c r="F2565" s="120" t="s">
        <v>3</v>
      </c>
      <c r="G2565" s="120">
        <v>1620019</v>
      </c>
      <c r="H2565" s="124"/>
      <c r="I2565" s="128" t="s">
        <v>6220</v>
      </c>
      <c r="J2565" s="124"/>
      <c r="K2565" s="124"/>
      <c r="L2565" s="124"/>
      <c r="M2565" s="124"/>
      <c r="N2565" s="207">
        <v>0</v>
      </c>
      <c r="O2565" s="207">
        <v>691.04</v>
      </c>
      <c r="P2565" s="124" t="s">
        <v>1312</v>
      </c>
    </row>
    <row r="2566" spans="1:16" ht="51">
      <c r="A2566" s="256" t="s">
        <v>619</v>
      </c>
      <c r="B2566" s="124"/>
      <c r="C2566" s="125" t="s">
        <v>713</v>
      </c>
      <c r="D2566" s="119">
        <v>43227</v>
      </c>
      <c r="E2566" s="120" t="s">
        <v>5619</v>
      </c>
      <c r="F2566" s="120" t="s">
        <v>3</v>
      </c>
      <c r="G2566" s="120">
        <v>1619881</v>
      </c>
      <c r="H2566" s="124"/>
      <c r="I2566" s="128" t="s">
        <v>6221</v>
      </c>
      <c r="J2566" s="124"/>
      <c r="K2566" s="124"/>
      <c r="L2566" s="124"/>
      <c r="M2566" s="124"/>
      <c r="N2566" s="207">
        <v>0</v>
      </c>
      <c r="O2566" s="207">
        <v>3519.6</v>
      </c>
      <c r="P2566" s="124" t="s">
        <v>1312</v>
      </c>
    </row>
    <row r="2567" spans="1:16" ht="51">
      <c r="A2567" s="256" t="s">
        <v>619</v>
      </c>
      <c r="B2567" s="124"/>
      <c r="C2567" s="125" t="s">
        <v>713</v>
      </c>
      <c r="D2567" s="119">
        <v>43227</v>
      </c>
      <c r="E2567" s="120" t="s">
        <v>5620</v>
      </c>
      <c r="F2567" s="120" t="s">
        <v>3</v>
      </c>
      <c r="G2567" s="120">
        <v>1619890</v>
      </c>
      <c r="H2567" s="124"/>
      <c r="I2567" s="128" t="s">
        <v>6222</v>
      </c>
      <c r="J2567" s="124"/>
      <c r="K2567" s="124"/>
      <c r="L2567" s="124"/>
      <c r="M2567" s="124"/>
      <c r="N2567" s="207">
        <v>0</v>
      </c>
      <c r="O2567" s="207">
        <v>3321.19</v>
      </c>
      <c r="P2567" s="124" t="s">
        <v>1312</v>
      </c>
    </row>
    <row r="2568" spans="1:16" ht="51">
      <c r="A2568" s="256" t="s">
        <v>619</v>
      </c>
      <c r="B2568" s="124"/>
      <c r="C2568" s="125" t="s">
        <v>713</v>
      </c>
      <c r="D2568" s="119">
        <v>43227</v>
      </c>
      <c r="E2568" s="120" t="s">
        <v>5621</v>
      </c>
      <c r="F2568" s="120" t="s">
        <v>3</v>
      </c>
      <c r="G2568" s="120">
        <v>1619908</v>
      </c>
      <c r="H2568" s="124"/>
      <c r="I2568" s="128" t="s">
        <v>6223</v>
      </c>
      <c r="J2568" s="124"/>
      <c r="K2568" s="124"/>
      <c r="L2568" s="124"/>
      <c r="M2568" s="124"/>
      <c r="N2568" s="207">
        <v>0</v>
      </c>
      <c r="O2568" s="207">
        <v>1043.53</v>
      </c>
      <c r="P2568" s="124" t="s">
        <v>1312</v>
      </c>
    </row>
    <row r="2569" spans="1:16" ht="51">
      <c r="A2569" s="256">
        <v>373</v>
      </c>
      <c r="B2569" s="124"/>
      <c r="C2569" s="125" t="s">
        <v>1269</v>
      </c>
      <c r="D2569" s="119">
        <v>43227</v>
      </c>
      <c r="E2569" s="120" t="s">
        <v>5622</v>
      </c>
      <c r="F2569" s="120" t="s">
        <v>3</v>
      </c>
      <c r="G2569" s="120">
        <v>1619910</v>
      </c>
      <c r="H2569" s="124"/>
      <c r="I2569" s="128" t="s">
        <v>6224</v>
      </c>
      <c r="J2569" s="124"/>
      <c r="K2569" s="124"/>
      <c r="L2569" s="124"/>
      <c r="M2569" s="124"/>
      <c r="N2569" s="207">
        <v>0</v>
      </c>
      <c r="O2569" s="207">
        <v>1737.69</v>
      </c>
      <c r="P2569" s="124" t="s">
        <v>1312</v>
      </c>
    </row>
    <row r="2570" spans="1:16" ht="51">
      <c r="A2570" s="256" t="s">
        <v>619</v>
      </c>
      <c r="B2570" s="124"/>
      <c r="C2570" s="125" t="s">
        <v>713</v>
      </c>
      <c r="D2570" s="119">
        <v>43227</v>
      </c>
      <c r="E2570" s="120" t="s">
        <v>5623</v>
      </c>
      <c r="F2570" s="120" t="s">
        <v>3</v>
      </c>
      <c r="G2570" s="120">
        <v>1619927</v>
      </c>
      <c r="H2570" s="124"/>
      <c r="I2570" s="128" t="s">
        <v>6225</v>
      </c>
      <c r="J2570" s="124"/>
      <c r="K2570" s="124"/>
      <c r="L2570" s="124"/>
      <c r="M2570" s="124"/>
      <c r="N2570" s="207">
        <v>0</v>
      </c>
      <c r="O2570" s="207">
        <v>781.47</v>
      </c>
      <c r="P2570" s="124" t="s">
        <v>1312</v>
      </c>
    </row>
    <row r="2571" spans="1:16" ht="51">
      <c r="A2571" s="256" t="s">
        <v>619</v>
      </c>
      <c r="B2571" s="124"/>
      <c r="C2571" s="125" t="s">
        <v>713</v>
      </c>
      <c r="D2571" s="119">
        <v>43227</v>
      </c>
      <c r="E2571" s="120" t="s">
        <v>5624</v>
      </c>
      <c r="F2571" s="120" t="s">
        <v>3</v>
      </c>
      <c r="G2571" s="120">
        <v>1619928</v>
      </c>
      <c r="H2571" s="124"/>
      <c r="I2571" s="128" t="s">
        <v>6226</v>
      </c>
      <c r="J2571" s="124"/>
      <c r="K2571" s="124"/>
      <c r="L2571" s="124"/>
      <c r="M2571" s="124"/>
      <c r="N2571" s="207">
        <v>0</v>
      </c>
      <c r="O2571" s="207">
        <v>10555.64</v>
      </c>
      <c r="P2571" s="124" t="s">
        <v>1312</v>
      </c>
    </row>
    <row r="2572" spans="1:16" ht="51">
      <c r="A2572" s="256" t="s">
        <v>619</v>
      </c>
      <c r="B2572" s="124"/>
      <c r="C2572" s="125" t="s">
        <v>713</v>
      </c>
      <c r="D2572" s="119">
        <v>43227</v>
      </c>
      <c r="E2572" s="120" t="s">
        <v>5625</v>
      </c>
      <c r="F2572" s="120" t="s">
        <v>3</v>
      </c>
      <c r="G2572" s="120">
        <v>1619936</v>
      </c>
      <c r="H2572" s="124"/>
      <c r="I2572" s="128" t="s">
        <v>6227</v>
      </c>
      <c r="J2572" s="124"/>
      <c r="K2572" s="124"/>
      <c r="L2572" s="124"/>
      <c r="M2572" s="124"/>
      <c r="N2572" s="207">
        <v>0</v>
      </c>
      <c r="O2572" s="207">
        <v>1043.53</v>
      </c>
      <c r="P2572" s="124" t="s">
        <v>1312</v>
      </c>
    </row>
    <row r="2573" spans="1:16" ht="51">
      <c r="A2573" s="256" t="s">
        <v>619</v>
      </c>
      <c r="B2573" s="124"/>
      <c r="C2573" s="125" t="s">
        <v>713</v>
      </c>
      <c r="D2573" s="119">
        <v>43227</v>
      </c>
      <c r="E2573" s="120" t="s">
        <v>5626</v>
      </c>
      <c r="F2573" s="120" t="s">
        <v>3</v>
      </c>
      <c r="G2573" s="120">
        <v>1619962</v>
      </c>
      <c r="H2573" s="124"/>
      <c r="I2573" s="128" t="s">
        <v>6228</v>
      </c>
      <c r="J2573" s="124"/>
      <c r="K2573" s="124"/>
      <c r="L2573" s="124"/>
      <c r="M2573" s="124"/>
      <c r="N2573" s="207">
        <v>0</v>
      </c>
      <c r="O2573" s="207">
        <v>300</v>
      </c>
      <c r="P2573" s="124" t="s">
        <v>1312</v>
      </c>
    </row>
    <row r="2574" spans="1:16" ht="51">
      <c r="A2574" s="256" t="s">
        <v>619</v>
      </c>
      <c r="B2574" s="124"/>
      <c r="C2574" s="125" t="s">
        <v>713</v>
      </c>
      <c r="D2574" s="119">
        <v>43227</v>
      </c>
      <c r="E2574" s="120" t="s">
        <v>5627</v>
      </c>
      <c r="F2574" s="120" t="s">
        <v>3</v>
      </c>
      <c r="G2574" s="120">
        <v>1620055</v>
      </c>
      <c r="H2574" s="124"/>
      <c r="I2574" s="128" t="s">
        <v>6229</v>
      </c>
      <c r="J2574" s="124"/>
      <c r="K2574" s="124"/>
      <c r="L2574" s="124"/>
      <c r="M2574" s="124"/>
      <c r="N2574" s="207">
        <v>0</v>
      </c>
      <c r="O2574" s="207">
        <v>371</v>
      </c>
      <c r="P2574" s="124" t="s">
        <v>1312</v>
      </c>
    </row>
    <row r="2575" spans="1:16" ht="51">
      <c r="A2575" s="256" t="s">
        <v>619</v>
      </c>
      <c r="B2575" s="124"/>
      <c r="C2575" s="125" t="s">
        <v>713</v>
      </c>
      <c r="D2575" s="119">
        <v>43227</v>
      </c>
      <c r="E2575" s="120" t="s">
        <v>5628</v>
      </c>
      <c r="F2575" s="120" t="s">
        <v>3</v>
      </c>
      <c r="G2575" s="120">
        <v>1620057</v>
      </c>
      <c r="H2575" s="124"/>
      <c r="I2575" s="128" t="s">
        <v>6230</v>
      </c>
      <c r="J2575" s="124"/>
      <c r="K2575" s="124"/>
      <c r="L2575" s="124"/>
      <c r="M2575" s="124"/>
      <c r="N2575" s="207">
        <v>0</v>
      </c>
      <c r="O2575" s="207">
        <v>371</v>
      </c>
      <c r="P2575" s="124" t="s">
        <v>1312</v>
      </c>
    </row>
    <row r="2576" spans="1:16" ht="51">
      <c r="A2576" s="256" t="s">
        <v>619</v>
      </c>
      <c r="B2576" s="124"/>
      <c r="C2576" s="125" t="s">
        <v>713</v>
      </c>
      <c r="D2576" s="119">
        <v>43227</v>
      </c>
      <c r="E2576" s="120" t="s">
        <v>5629</v>
      </c>
      <c r="F2576" s="120" t="s">
        <v>3</v>
      </c>
      <c r="G2576" s="120">
        <v>1620070</v>
      </c>
      <c r="H2576" s="124"/>
      <c r="I2576" s="128" t="s">
        <v>6231</v>
      </c>
      <c r="J2576" s="124"/>
      <c r="K2576" s="124"/>
      <c r="L2576" s="124"/>
      <c r="M2576" s="124"/>
      <c r="N2576" s="207">
        <v>0</v>
      </c>
      <c r="O2576" s="207">
        <v>354.84000000000003</v>
      </c>
      <c r="P2576" s="124" t="s">
        <v>1312</v>
      </c>
    </row>
    <row r="2577" spans="1:16" ht="63.75">
      <c r="A2577" s="256">
        <v>25</v>
      </c>
      <c r="B2577" s="124"/>
      <c r="C2577" s="125" t="s">
        <v>694</v>
      </c>
      <c r="D2577" s="119">
        <v>43227</v>
      </c>
      <c r="E2577" s="120" t="s">
        <v>5630</v>
      </c>
      <c r="F2577" s="120" t="s">
        <v>3</v>
      </c>
      <c r="G2577" s="120">
        <v>1619853</v>
      </c>
      <c r="H2577" s="124"/>
      <c r="I2577" s="128" t="s">
        <v>6232</v>
      </c>
      <c r="J2577" s="124"/>
      <c r="K2577" s="124"/>
      <c r="L2577" s="124"/>
      <c r="M2577" s="124"/>
      <c r="N2577" s="207">
        <v>0</v>
      </c>
      <c r="O2577" s="207">
        <v>494028.66000000003</v>
      </c>
      <c r="P2577" s="124" t="s">
        <v>1312</v>
      </c>
    </row>
    <row r="2578" spans="1:16" ht="63.75">
      <c r="A2578" s="256">
        <v>25</v>
      </c>
      <c r="B2578" s="124"/>
      <c r="C2578" s="125" t="s">
        <v>694</v>
      </c>
      <c r="D2578" s="119">
        <v>43227</v>
      </c>
      <c r="E2578" s="120" t="s">
        <v>5631</v>
      </c>
      <c r="F2578" s="120" t="s">
        <v>3</v>
      </c>
      <c r="G2578" s="120">
        <v>1619855</v>
      </c>
      <c r="H2578" s="124"/>
      <c r="I2578" s="128" t="s">
        <v>6233</v>
      </c>
      <c r="J2578" s="124"/>
      <c r="K2578" s="124"/>
      <c r="L2578" s="124"/>
      <c r="M2578" s="124"/>
      <c r="N2578" s="207">
        <v>0</v>
      </c>
      <c r="O2578" s="207">
        <v>1652695.3</v>
      </c>
      <c r="P2578" s="124" t="s">
        <v>1312</v>
      </c>
    </row>
    <row r="2579" spans="1:16" ht="63.75">
      <c r="A2579" s="256">
        <v>10</v>
      </c>
      <c r="B2579" s="124"/>
      <c r="C2579" s="125" t="s">
        <v>690</v>
      </c>
      <c r="D2579" s="119">
        <v>43227</v>
      </c>
      <c r="E2579" s="120" t="s">
        <v>5632</v>
      </c>
      <c r="F2579" s="120" t="s">
        <v>3</v>
      </c>
      <c r="G2579" s="120">
        <v>1619864</v>
      </c>
      <c r="H2579" s="124"/>
      <c r="I2579" s="128" t="s">
        <v>6234</v>
      </c>
      <c r="J2579" s="124"/>
      <c r="K2579" s="124"/>
      <c r="L2579" s="124"/>
      <c r="M2579" s="124"/>
      <c r="N2579" s="207">
        <v>0</v>
      </c>
      <c r="O2579" s="207">
        <v>14397.75</v>
      </c>
      <c r="P2579" s="124" t="s">
        <v>1312</v>
      </c>
    </row>
    <row r="2580" spans="1:16" ht="51">
      <c r="A2580" s="256">
        <v>15</v>
      </c>
      <c r="B2580" s="124"/>
      <c r="C2580" s="125" t="s">
        <v>691</v>
      </c>
      <c r="D2580" s="119">
        <v>43227</v>
      </c>
      <c r="E2580" s="120" t="s">
        <v>5633</v>
      </c>
      <c r="F2580" s="120" t="s">
        <v>3</v>
      </c>
      <c r="G2580" s="120">
        <v>1619888</v>
      </c>
      <c r="H2580" s="124"/>
      <c r="I2580" s="128" t="s">
        <v>6235</v>
      </c>
      <c r="J2580" s="124"/>
      <c r="K2580" s="124"/>
      <c r="L2580" s="124"/>
      <c r="M2580" s="124"/>
      <c r="N2580" s="207">
        <v>0</v>
      </c>
      <c r="O2580" s="207">
        <v>6050</v>
      </c>
      <c r="P2580" s="124" t="s">
        <v>1312</v>
      </c>
    </row>
    <row r="2581" spans="1:16" ht="63.75">
      <c r="A2581" s="256" t="s">
        <v>619</v>
      </c>
      <c r="B2581" s="124"/>
      <c r="C2581" s="125" t="s">
        <v>713</v>
      </c>
      <c r="D2581" s="119">
        <v>43227</v>
      </c>
      <c r="E2581" s="120" t="s">
        <v>5634</v>
      </c>
      <c r="F2581" s="120" t="s">
        <v>3</v>
      </c>
      <c r="G2581" s="120">
        <v>1619925</v>
      </c>
      <c r="H2581" s="124"/>
      <c r="I2581" s="128" t="s">
        <v>6236</v>
      </c>
      <c r="J2581" s="124"/>
      <c r="K2581" s="124"/>
      <c r="L2581" s="124"/>
      <c r="M2581" s="124"/>
      <c r="N2581" s="207">
        <v>0</v>
      </c>
      <c r="O2581" s="207">
        <v>12416.69</v>
      </c>
      <c r="P2581" s="124" t="s">
        <v>1312</v>
      </c>
    </row>
    <row r="2582" spans="1:16" ht="63.75">
      <c r="A2582" s="256" t="s">
        <v>622</v>
      </c>
      <c r="B2582" s="124"/>
      <c r="C2582" s="125" t="s">
        <v>715</v>
      </c>
      <c r="D2582" s="119">
        <v>43227</v>
      </c>
      <c r="E2582" s="120" t="s">
        <v>5635</v>
      </c>
      <c r="F2582" s="120" t="s">
        <v>3</v>
      </c>
      <c r="G2582" s="120">
        <v>1619932</v>
      </c>
      <c r="H2582" s="124"/>
      <c r="I2582" s="128" t="s">
        <v>6237</v>
      </c>
      <c r="J2582" s="124"/>
      <c r="K2582" s="124"/>
      <c r="L2582" s="124"/>
      <c r="M2582" s="124"/>
      <c r="N2582" s="207">
        <v>0</v>
      </c>
      <c r="O2582" s="207">
        <v>5054764.42</v>
      </c>
      <c r="P2582" s="124" t="s">
        <v>1312</v>
      </c>
    </row>
    <row r="2583" spans="1:16" ht="51">
      <c r="A2583" s="256" t="s">
        <v>619</v>
      </c>
      <c r="B2583" s="124"/>
      <c r="C2583" s="125" t="s">
        <v>713</v>
      </c>
      <c r="D2583" s="119">
        <v>43227</v>
      </c>
      <c r="E2583" s="120" t="s">
        <v>5636</v>
      </c>
      <c r="F2583" s="120" t="s">
        <v>3</v>
      </c>
      <c r="G2583" s="120">
        <v>1619934</v>
      </c>
      <c r="H2583" s="124"/>
      <c r="I2583" s="128" t="s">
        <v>6238</v>
      </c>
      <c r="J2583" s="124"/>
      <c r="K2583" s="124"/>
      <c r="L2583" s="124"/>
      <c r="M2583" s="124"/>
      <c r="N2583" s="207">
        <v>0</v>
      </c>
      <c r="O2583" s="207">
        <v>2630962.04</v>
      </c>
      <c r="P2583" s="124" t="s">
        <v>1312</v>
      </c>
    </row>
    <row r="2584" spans="1:16" ht="51">
      <c r="A2584" s="256" t="s">
        <v>619</v>
      </c>
      <c r="B2584" s="124"/>
      <c r="C2584" s="125" t="s">
        <v>713</v>
      </c>
      <c r="D2584" s="119">
        <v>43227</v>
      </c>
      <c r="E2584" s="120" t="s">
        <v>5637</v>
      </c>
      <c r="F2584" s="120" t="s">
        <v>3</v>
      </c>
      <c r="G2584" s="120">
        <v>1619824</v>
      </c>
      <c r="H2584" s="124"/>
      <c r="I2584" s="128" t="s">
        <v>6239</v>
      </c>
      <c r="J2584" s="124"/>
      <c r="K2584" s="124"/>
      <c r="L2584" s="124"/>
      <c r="M2584" s="124"/>
      <c r="N2584" s="207">
        <v>0</v>
      </c>
      <c r="O2584" s="207">
        <v>500</v>
      </c>
      <c r="P2584" s="124" t="s">
        <v>1312</v>
      </c>
    </row>
    <row r="2585" spans="1:16" ht="51">
      <c r="A2585" s="256" t="s">
        <v>619</v>
      </c>
      <c r="B2585" s="124"/>
      <c r="C2585" s="125" t="s">
        <v>713</v>
      </c>
      <c r="D2585" s="119">
        <v>43227</v>
      </c>
      <c r="E2585" s="120" t="s">
        <v>5638</v>
      </c>
      <c r="F2585" s="120" t="s">
        <v>3</v>
      </c>
      <c r="G2585" s="120">
        <v>1619829</v>
      </c>
      <c r="H2585" s="124"/>
      <c r="I2585" s="128" t="s">
        <v>6240</v>
      </c>
      <c r="J2585" s="124"/>
      <c r="K2585" s="124"/>
      <c r="L2585" s="124"/>
      <c r="M2585" s="124"/>
      <c r="N2585" s="207">
        <v>0</v>
      </c>
      <c r="O2585" s="207">
        <v>70</v>
      </c>
      <c r="P2585" s="124" t="s">
        <v>1312</v>
      </c>
    </row>
    <row r="2586" spans="1:16" ht="51">
      <c r="A2586" s="256" t="s">
        <v>619</v>
      </c>
      <c r="B2586" s="124"/>
      <c r="C2586" s="125" t="s">
        <v>713</v>
      </c>
      <c r="D2586" s="119">
        <v>43227</v>
      </c>
      <c r="E2586" s="120" t="s">
        <v>5639</v>
      </c>
      <c r="F2586" s="120" t="s">
        <v>3</v>
      </c>
      <c r="G2586" s="120">
        <v>1619832</v>
      </c>
      <c r="H2586" s="124"/>
      <c r="I2586" s="128" t="s">
        <v>6241</v>
      </c>
      <c r="J2586" s="124"/>
      <c r="K2586" s="124"/>
      <c r="L2586" s="124"/>
      <c r="M2586" s="124"/>
      <c r="N2586" s="207">
        <v>0</v>
      </c>
      <c r="O2586" s="207">
        <v>70</v>
      </c>
      <c r="P2586" s="124" t="s">
        <v>1312</v>
      </c>
    </row>
    <row r="2587" spans="1:16" ht="38.25">
      <c r="A2587" s="256">
        <v>35</v>
      </c>
      <c r="B2587" s="124"/>
      <c r="C2587" s="125" t="s">
        <v>696</v>
      </c>
      <c r="D2587" s="119">
        <v>43227</v>
      </c>
      <c r="E2587" s="120" t="s">
        <v>5640</v>
      </c>
      <c r="F2587" s="120" t="s">
        <v>3</v>
      </c>
      <c r="G2587" s="120">
        <v>1619834</v>
      </c>
      <c r="H2587" s="124"/>
      <c r="I2587" s="128" t="s">
        <v>6242</v>
      </c>
      <c r="J2587" s="124"/>
      <c r="K2587" s="124"/>
      <c r="L2587" s="124"/>
      <c r="M2587" s="124"/>
      <c r="N2587" s="207">
        <v>0</v>
      </c>
      <c r="O2587" s="207">
        <v>818.89</v>
      </c>
      <c r="P2587" s="124" t="s">
        <v>1312</v>
      </c>
    </row>
    <row r="2588" spans="1:16" ht="51">
      <c r="A2588" s="256" t="s">
        <v>619</v>
      </c>
      <c r="B2588" s="124"/>
      <c r="C2588" s="125" t="s">
        <v>713</v>
      </c>
      <c r="D2588" s="119">
        <v>43227</v>
      </c>
      <c r="E2588" s="120" t="s">
        <v>5641</v>
      </c>
      <c r="F2588" s="120" t="s">
        <v>3</v>
      </c>
      <c r="G2588" s="120">
        <v>1619838</v>
      </c>
      <c r="H2588" s="124"/>
      <c r="I2588" s="128" t="s">
        <v>3804</v>
      </c>
      <c r="J2588" s="124"/>
      <c r="K2588" s="124"/>
      <c r="L2588" s="124"/>
      <c r="M2588" s="124"/>
      <c r="N2588" s="207">
        <v>0</v>
      </c>
      <c r="O2588" s="207">
        <v>1506</v>
      </c>
      <c r="P2588" s="124" t="s">
        <v>1312</v>
      </c>
    </row>
    <row r="2589" spans="1:16" ht="51">
      <c r="A2589" s="256" t="s">
        <v>619</v>
      </c>
      <c r="B2589" s="124"/>
      <c r="C2589" s="125" t="s">
        <v>713</v>
      </c>
      <c r="D2589" s="119">
        <v>43227</v>
      </c>
      <c r="E2589" s="120" t="s">
        <v>5642</v>
      </c>
      <c r="F2589" s="120" t="s">
        <v>3</v>
      </c>
      <c r="G2589" s="120">
        <v>1619847</v>
      </c>
      <c r="H2589" s="124"/>
      <c r="I2589" s="128" t="s">
        <v>6243</v>
      </c>
      <c r="J2589" s="124"/>
      <c r="K2589" s="124"/>
      <c r="L2589" s="124"/>
      <c r="M2589" s="124"/>
      <c r="N2589" s="207">
        <v>0</v>
      </c>
      <c r="O2589" s="207">
        <v>1277</v>
      </c>
      <c r="P2589" s="124" t="s">
        <v>1312</v>
      </c>
    </row>
    <row r="2590" spans="1:16" ht="51">
      <c r="A2590" s="256" t="s">
        <v>619</v>
      </c>
      <c r="B2590" s="124"/>
      <c r="C2590" s="125" t="s">
        <v>713</v>
      </c>
      <c r="D2590" s="119">
        <v>43227</v>
      </c>
      <c r="E2590" s="120" t="s">
        <v>5643</v>
      </c>
      <c r="F2590" s="120" t="s">
        <v>3</v>
      </c>
      <c r="G2590" s="120">
        <v>1619859</v>
      </c>
      <c r="H2590" s="124"/>
      <c r="I2590" s="128" t="s">
        <v>6244</v>
      </c>
      <c r="J2590" s="124"/>
      <c r="K2590" s="124"/>
      <c r="L2590" s="124"/>
      <c r="M2590" s="124"/>
      <c r="N2590" s="207">
        <v>0</v>
      </c>
      <c r="O2590" s="207">
        <v>518</v>
      </c>
      <c r="P2590" s="124" t="s">
        <v>1312</v>
      </c>
    </row>
    <row r="2591" spans="1:16" ht="51">
      <c r="A2591" s="256" t="s">
        <v>619</v>
      </c>
      <c r="B2591" s="124"/>
      <c r="C2591" s="125" t="s">
        <v>713</v>
      </c>
      <c r="D2591" s="119">
        <v>43227</v>
      </c>
      <c r="E2591" s="120" t="s">
        <v>5644</v>
      </c>
      <c r="F2591" s="120" t="s">
        <v>3</v>
      </c>
      <c r="G2591" s="120">
        <v>1619867</v>
      </c>
      <c r="H2591" s="124"/>
      <c r="I2591" s="128" t="s">
        <v>5183</v>
      </c>
      <c r="J2591" s="124"/>
      <c r="K2591" s="124"/>
      <c r="L2591" s="124"/>
      <c r="M2591" s="124"/>
      <c r="N2591" s="207">
        <v>0</v>
      </c>
      <c r="O2591" s="207">
        <v>1491.51</v>
      </c>
      <c r="P2591" s="124" t="s">
        <v>1312</v>
      </c>
    </row>
    <row r="2592" spans="1:16" ht="76.5" hidden="1">
      <c r="A2592" s="256" t="s">
        <v>620</v>
      </c>
      <c r="B2592" s="124"/>
      <c r="C2592" s="125" t="s">
        <v>714</v>
      </c>
      <c r="D2592" s="119">
        <v>43227</v>
      </c>
      <c r="E2592" s="120" t="s">
        <v>5645</v>
      </c>
      <c r="F2592" s="120" t="s">
        <v>1256</v>
      </c>
      <c r="G2592" s="120">
        <v>17579617</v>
      </c>
      <c r="H2592" s="124"/>
      <c r="I2592" s="128" t="s">
        <v>3470</v>
      </c>
      <c r="J2592" s="124"/>
      <c r="K2592" s="124"/>
      <c r="L2592" s="124"/>
      <c r="M2592" s="124"/>
      <c r="N2592" s="207">
        <v>0</v>
      </c>
      <c r="O2592" s="207">
        <v>6950</v>
      </c>
      <c r="P2592" s="124" t="s">
        <v>1312</v>
      </c>
    </row>
    <row r="2593" spans="1:16" ht="89.25" hidden="1">
      <c r="A2593" s="256">
        <v>375</v>
      </c>
      <c r="B2593" s="124"/>
      <c r="C2593" s="125" t="s">
        <v>1271</v>
      </c>
      <c r="D2593" s="119">
        <v>43227</v>
      </c>
      <c r="E2593" s="120" t="s">
        <v>5646</v>
      </c>
      <c r="F2593" s="120" t="s">
        <v>15</v>
      </c>
      <c r="G2593" s="120">
        <v>4916</v>
      </c>
      <c r="H2593" s="124"/>
      <c r="I2593" s="128" t="s">
        <v>6245</v>
      </c>
      <c r="J2593" s="124"/>
      <c r="K2593" s="124"/>
      <c r="L2593" s="124"/>
      <c r="M2593" s="124"/>
      <c r="N2593" s="207">
        <v>270</v>
      </c>
      <c r="O2593" s="207">
        <v>0</v>
      </c>
      <c r="P2593" s="124" t="s">
        <v>1312</v>
      </c>
    </row>
    <row r="2594" spans="1:16" ht="51">
      <c r="A2594" s="256" t="s">
        <v>619</v>
      </c>
      <c r="B2594" s="124"/>
      <c r="C2594" s="125" t="s">
        <v>713</v>
      </c>
      <c r="D2594" s="119">
        <v>43228</v>
      </c>
      <c r="E2594" s="120" t="s">
        <v>5647</v>
      </c>
      <c r="F2594" s="120" t="s">
        <v>3</v>
      </c>
      <c r="G2594" s="120">
        <v>1620496</v>
      </c>
      <c r="H2594" s="124"/>
      <c r="I2594" s="128" t="s">
        <v>6246</v>
      </c>
      <c r="J2594" s="124"/>
      <c r="K2594" s="124"/>
      <c r="L2594" s="124"/>
      <c r="M2594" s="124"/>
      <c r="N2594" s="207">
        <v>0</v>
      </c>
      <c r="O2594" s="207">
        <v>1629.08</v>
      </c>
      <c r="P2594" s="124" t="s">
        <v>1312</v>
      </c>
    </row>
    <row r="2595" spans="1:16" ht="51">
      <c r="A2595" s="256" t="s">
        <v>619</v>
      </c>
      <c r="B2595" s="124"/>
      <c r="C2595" s="125" t="s">
        <v>713</v>
      </c>
      <c r="D2595" s="119">
        <v>43228</v>
      </c>
      <c r="E2595" s="120" t="s">
        <v>5648</v>
      </c>
      <c r="F2595" s="120" t="s">
        <v>3</v>
      </c>
      <c r="G2595" s="120">
        <v>1620515</v>
      </c>
      <c r="H2595" s="124"/>
      <c r="I2595" s="128" t="s">
        <v>6247</v>
      </c>
      <c r="J2595" s="124"/>
      <c r="K2595" s="124"/>
      <c r="L2595" s="124"/>
      <c r="M2595" s="124"/>
      <c r="N2595" s="207">
        <v>0</v>
      </c>
      <c r="O2595" s="207">
        <v>1000</v>
      </c>
      <c r="P2595" s="124" t="s">
        <v>1312</v>
      </c>
    </row>
    <row r="2596" spans="1:16" ht="51">
      <c r="A2596" s="256" t="s">
        <v>619</v>
      </c>
      <c r="B2596" s="124"/>
      <c r="C2596" s="125" t="s">
        <v>713</v>
      </c>
      <c r="D2596" s="119">
        <v>43228</v>
      </c>
      <c r="E2596" s="120" t="s">
        <v>5649</v>
      </c>
      <c r="F2596" s="120" t="s">
        <v>3</v>
      </c>
      <c r="G2596" s="120">
        <v>1620544</v>
      </c>
      <c r="H2596" s="124"/>
      <c r="I2596" s="128" t="s">
        <v>6248</v>
      </c>
      <c r="J2596" s="124"/>
      <c r="K2596" s="124"/>
      <c r="L2596" s="124"/>
      <c r="M2596" s="124"/>
      <c r="N2596" s="207">
        <v>0</v>
      </c>
      <c r="O2596" s="207">
        <v>3085.7000000000003</v>
      </c>
      <c r="P2596" s="124" t="s">
        <v>1312</v>
      </c>
    </row>
    <row r="2597" spans="1:16" ht="51">
      <c r="A2597" s="256" t="s">
        <v>619</v>
      </c>
      <c r="B2597" s="124"/>
      <c r="C2597" s="125" t="s">
        <v>713</v>
      </c>
      <c r="D2597" s="119">
        <v>43228</v>
      </c>
      <c r="E2597" s="120" t="s">
        <v>5650</v>
      </c>
      <c r="F2597" s="120" t="s">
        <v>3</v>
      </c>
      <c r="G2597" s="120">
        <v>1620545</v>
      </c>
      <c r="H2597" s="124"/>
      <c r="I2597" s="128" t="s">
        <v>6249</v>
      </c>
      <c r="J2597" s="124"/>
      <c r="K2597" s="124"/>
      <c r="L2597" s="124"/>
      <c r="M2597" s="124"/>
      <c r="N2597" s="207">
        <v>0</v>
      </c>
      <c r="O2597" s="207">
        <v>3301.3</v>
      </c>
      <c r="P2597" s="124" t="s">
        <v>1312</v>
      </c>
    </row>
    <row r="2598" spans="1:16" ht="51">
      <c r="A2598" s="256" t="s">
        <v>619</v>
      </c>
      <c r="B2598" s="124"/>
      <c r="C2598" s="125" t="s">
        <v>713</v>
      </c>
      <c r="D2598" s="119">
        <v>43228</v>
      </c>
      <c r="E2598" s="120" t="s">
        <v>5651</v>
      </c>
      <c r="F2598" s="120" t="s">
        <v>3</v>
      </c>
      <c r="G2598" s="120">
        <v>1620547</v>
      </c>
      <c r="H2598" s="124"/>
      <c r="I2598" s="128" t="s">
        <v>6250</v>
      </c>
      <c r="J2598" s="124"/>
      <c r="K2598" s="124"/>
      <c r="L2598" s="124"/>
      <c r="M2598" s="124"/>
      <c r="N2598" s="207">
        <v>0</v>
      </c>
      <c r="O2598" s="207">
        <v>3301.3</v>
      </c>
      <c r="P2598" s="124" t="s">
        <v>1312</v>
      </c>
    </row>
    <row r="2599" spans="1:16" ht="51">
      <c r="A2599" s="256" t="s">
        <v>619</v>
      </c>
      <c r="B2599" s="124"/>
      <c r="C2599" s="125" t="s">
        <v>713</v>
      </c>
      <c r="D2599" s="119">
        <v>43228</v>
      </c>
      <c r="E2599" s="120" t="s">
        <v>5652</v>
      </c>
      <c r="F2599" s="120" t="s">
        <v>3</v>
      </c>
      <c r="G2599" s="120">
        <v>1620390</v>
      </c>
      <c r="H2599" s="124"/>
      <c r="I2599" s="128" t="s">
        <v>6251</v>
      </c>
      <c r="J2599" s="124"/>
      <c r="K2599" s="124"/>
      <c r="L2599" s="124"/>
      <c r="M2599" s="124"/>
      <c r="N2599" s="207">
        <v>0</v>
      </c>
      <c r="O2599" s="207">
        <v>2267</v>
      </c>
      <c r="P2599" s="124" t="s">
        <v>1312</v>
      </c>
    </row>
    <row r="2600" spans="1:16" ht="51">
      <c r="A2600" s="256" t="s">
        <v>619</v>
      </c>
      <c r="B2600" s="124"/>
      <c r="C2600" s="125" t="s">
        <v>713</v>
      </c>
      <c r="D2600" s="119">
        <v>43228</v>
      </c>
      <c r="E2600" s="120" t="s">
        <v>5653</v>
      </c>
      <c r="F2600" s="120" t="s">
        <v>3</v>
      </c>
      <c r="G2600" s="120">
        <v>1620473</v>
      </c>
      <c r="H2600" s="124"/>
      <c r="I2600" s="128" t="s">
        <v>6252</v>
      </c>
      <c r="J2600" s="124"/>
      <c r="K2600" s="124"/>
      <c r="L2600" s="124"/>
      <c r="M2600" s="124"/>
      <c r="N2600" s="207">
        <v>0</v>
      </c>
      <c r="O2600" s="207">
        <v>950.89</v>
      </c>
      <c r="P2600" s="124" t="s">
        <v>1312</v>
      </c>
    </row>
    <row r="2601" spans="1:16" ht="51">
      <c r="A2601" s="256" t="s">
        <v>619</v>
      </c>
      <c r="B2601" s="124"/>
      <c r="C2601" s="125" t="s">
        <v>713</v>
      </c>
      <c r="D2601" s="119">
        <v>43228</v>
      </c>
      <c r="E2601" s="120" t="s">
        <v>5654</v>
      </c>
      <c r="F2601" s="120" t="s">
        <v>3</v>
      </c>
      <c r="G2601" s="120">
        <v>1620548</v>
      </c>
      <c r="H2601" s="124"/>
      <c r="I2601" s="128" t="s">
        <v>6253</v>
      </c>
      <c r="J2601" s="124"/>
      <c r="K2601" s="124"/>
      <c r="L2601" s="124"/>
      <c r="M2601" s="124"/>
      <c r="N2601" s="207">
        <v>0</v>
      </c>
      <c r="O2601" s="207">
        <v>3301.3</v>
      </c>
      <c r="P2601" s="124" t="s">
        <v>1312</v>
      </c>
    </row>
    <row r="2602" spans="1:16" ht="51">
      <c r="A2602" s="256" t="s">
        <v>619</v>
      </c>
      <c r="B2602" s="124"/>
      <c r="C2602" s="125" t="s">
        <v>713</v>
      </c>
      <c r="D2602" s="119">
        <v>43228</v>
      </c>
      <c r="E2602" s="120" t="s">
        <v>5655</v>
      </c>
      <c r="F2602" s="120" t="s">
        <v>3</v>
      </c>
      <c r="G2602" s="120">
        <v>1620549</v>
      </c>
      <c r="H2602" s="124"/>
      <c r="I2602" s="128" t="s">
        <v>6254</v>
      </c>
      <c r="J2602" s="124"/>
      <c r="K2602" s="124"/>
      <c r="L2602" s="124"/>
      <c r="M2602" s="124"/>
      <c r="N2602" s="207">
        <v>0</v>
      </c>
      <c r="O2602" s="207">
        <v>3301.3</v>
      </c>
      <c r="P2602" s="124" t="s">
        <v>1312</v>
      </c>
    </row>
    <row r="2603" spans="1:16" ht="51">
      <c r="A2603" s="256" t="s">
        <v>619</v>
      </c>
      <c r="B2603" s="124"/>
      <c r="C2603" s="125" t="s">
        <v>713</v>
      </c>
      <c r="D2603" s="119">
        <v>43228</v>
      </c>
      <c r="E2603" s="120" t="s">
        <v>5656</v>
      </c>
      <c r="F2603" s="120" t="s">
        <v>3</v>
      </c>
      <c r="G2603" s="120">
        <v>1620550</v>
      </c>
      <c r="H2603" s="124"/>
      <c r="I2603" s="128" t="s">
        <v>6255</v>
      </c>
      <c r="J2603" s="124"/>
      <c r="K2603" s="124"/>
      <c r="L2603" s="124"/>
      <c r="M2603" s="124"/>
      <c r="N2603" s="207">
        <v>0</v>
      </c>
      <c r="O2603" s="207">
        <v>3301.3</v>
      </c>
      <c r="P2603" s="124" t="s">
        <v>1312</v>
      </c>
    </row>
    <row r="2604" spans="1:16" ht="51">
      <c r="A2604" s="256" t="s">
        <v>619</v>
      </c>
      <c r="B2604" s="124"/>
      <c r="C2604" s="125" t="s">
        <v>713</v>
      </c>
      <c r="D2604" s="119">
        <v>43228</v>
      </c>
      <c r="E2604" s="120" t="s">
        <v>5657</v>
      </c>
      <c r="F2604" s="120" t="s">
        <v>3</v>
      </c>
      <c r="G2604" s="120">
        <v>1620551</v>
      </c>
      <c r="H2604" s="124"/>
      <c r="I2604" s="128" t="s">
        <v>6256</v>
      </c>
      <c r="J2604" s="124"/>
      <c r="K2604" s="124"/>
      <c r="L2604" s="124"/>
      <c r="M2604" s="124"/>
      <c r="N2604" s="207">
        <v>0</v>
      </c>
      <c r="O2604" s="207">
        <v>3301.3</v>
      </c>
      <c r="P2604" s="124" t="s">
        <v>1312</v>
      </c>
    </row>
    <row r="2605" spans="1:16" ht="51">
      <c r="A2605" s="256" t="s">
        <v>619</v>
      </c>
      <c r="B2605" s="124"/>
      <c r="C2605" s="125" t="s">
        <v>713</v>
      </c>
      <c r="D2605" s="119">
        <v>43228</v>
      </c>
      <c r="E2605" s="120" t="s">
        <v>5658</v>
      </c>
      <c r="F2605" s="120" t="s">
        <v>3</v>
      </c>
      <c r="G2605" s="120">
        <v>1620552</v>
      </c>
      <c r="H2605" s="124"/>
      <c r="I2605" s="128" t="s">
        <v>6257</v>
      </c>
      <c r="J2605" s="124"/>
      <c r="K2605" s="124"/>
      <c r="L2605" s="124"/>
      <c r="M2605" s="124"/>
      <c r="N2605" s="207">
        <v>0</v>
      </c>
      <c r="O2605" s="207">
        <v>3301.3</v>
      </c>
      <c r="P2605" s="124" t="s">
        <v>1312</v>
      </c>
    </row>
    <row r="2606" spans="1:16" ht="51">
      <c r="A2606" s="256" t="s">
        <v>619</v>
      </c>
      <c r="B2606" s="124"/>
      <c r="C2606" s="125" t="s">
        <v>713</v>
      </c>
      <c r="D2606" s="119">
        <v>43228</v>
      </c>
      <c r="E2606" s="120" t="s">
        <v>5659</v>
      </c>
      <c r="F2606" s="120" t="s">
        <v>3</v>
      </c>
      <c r="G2606" s="120">
        <v>1620553</v>
      </c>
      <c r="H2606" s="124"/>
      <c r="I2606" s="128" t="s">
        <v>6258</v>
      </c>
      <c r="J2606" s="124"/>
      <c r="K2606" s="124"/>
      <c r="L2606" s="124"/>
      <c r="M2606" s="124"/>
      <c r="N2606" s="207">
        <v>0</v>
      </c>
      <c r="O2606" s="207">
        <v>3301.3</v>
      </c>
      <c r="P2606" s="124" t="s">
        <v>1312</v>
      </c>
    </row>
    <row r="2607" spans="1:16" ht="51">
      <c r="A2607" s="256" t="s">
        <v>619</v>
      </c>
      <c r="B2607" s="124"/>
      <c r="C2607" s="125" t="s">
        <v>713</v>
      </c>
      <c r="D2607" s="119">
        <v>43228</v>
      </c>
      <c r="E2607" s="120" t="s">
        <v>5660</v>
      </c>
      <c r="F2607" s="120" t="s">
        <v>3</v>
      </c>
      <c r="G2607" s="120">
        <v>1620555</v>
      </c>
      <c r="H2607" s="124"/>
      <c r="I2607" s="128" t="s">
        <v>6259</v>
      </c>
      <c r="J2607" s="124"/>
      <c r="K2607" s="124"/>
      <c r="L2607" s="124"/>
      <c r="M2607" s="124"/>
      <c r="N2607" s="207">
        <v>0</v>
      </c>
      <c r="O2607" s="207">
        <v>3301.3</v>
      </c>
      <c r="P2607" s="124" t="s">
        <v>1312</v>
      </c>
    </row>
    <row r="2608" spans="1:16" ht="51">
      <c r="A2608" s="256" t="s">
        <v>619</v>
      </c>
      <c r="B2608" s="124"/>
      <c r="C2608" s="125" t="s">
        <v>713</v>
      </c>
      <c r="D2608" s="119">
        <v>43228</v>
      </c>
      <c r="E2608" s="120" t="s">
        <v>5661</v>
      </c>
      <c r="F2608" s="120" t="s">
        <v>3</v>
      </c>
      <c r="G2608" s="120">
        <v>1620574</v>
      </c>
      <c r="H2608" s="124"/>
      <c r="I2608" s="128" t="s">
        <v>6260</v>
      </c>
      <c r="J2608" s="124"/>
      <c r="K2608" s="124"/>
      <c r="L2608" s="124"/>
      <c r="M2608" s="124"/>
      <c r="N2608" s="207">
        <v>0</v>
      </c>
      <c r="O2608" s="207">
        <v>245.49</v>
      </c>
      <c r="P2608" s="124" t="s">
        <v>1312</v>
      </c>
    </row>
    <row r="2609" spans="1:16" ht="51">
      <c r="A2609" s="256">
        <v>513</v>
      </c>
      <c r="B2609" s="124"/>
      <c r="C2609" s="125" t="s">
        <v>201</v>
      </c>
      <c r="D2609" s="119">
        <v>43228</v>
      </c>
      <c r="E2609" s="120" t="s">
        <v>5662</v>
      </c>
      <c r="F2609" s="120" t="s">
        <v>3</v>
      </c>
      <c r="G2609" s="120">
        <v>1620408</v>
      </c>
      <c r="H2609" s="124"/>
      <c r="I2609" s="128" t="s">
        <v>6261</v>
      </c>
      <c r="J2609" s="124"/>
      <c r="K2609" s="124"/>
      <c r="L2609" s="124"/>
      <c r="M2609" s="124"/>
      <c r="N2609" s="207">
        <v>0</v>
      </c>
      <c r="O2609" s="207">
        <v>140</v>
      </c>
      <c r="P2609" s="124" t="s">
        <v>1312</v>
      </c>
    </row>
    <row r="2610" spans="1:16" ht="63.75">
      <c r="A2610" s="256">
        <v>35</v>
      </c>
      <c r="B2610" s="124"/>
      <c r="C2610" s="125" t="s">
        <v>696</v>
      </c>
      <c r="D2610" s="119">
        <v>43228</v>
      </c>
      <c r="E2610" s="120" t="s">
        <v>5663</v>
      </c>
      <c r="F2610" s="120" t="s">
        <v>3</v>
      </c>
      <c r="G2610" s="120">
        <v>1620413</v>
      </c>
      <c r="H2610" s="124"/>
      <c r="I2610" s="128" t="s">
        <v>6262</v>
      </c>
      <c r="J2610" s="124"/>
      <c r="K2610" s="124"/>
      <c r="L2610" s="124"/>
      <c r="M2610" s="124"/>
      <c r="N2610" s="207">
        <v>0</v>
      </c>
      <c r="O2610" s="207">
        <v>1126.8</v>
      </c>
      <c r="P2610" s="124" t="s">
        <v>1312</v>
      </c>
    </row>
    <row r="2611" spans="1:16" ht="63.75">
      <c r="A2611" s="256" t="s">
        <v>619</v>
      </c>
      <c r="B2611" s="124"/>
      <c r="C2611" s="125" t="s">
        <v>713</v>
      </c>
      <c r="D2611" s="119">
        <v>43228</v>
      </c>
      <c r="E2611" s="120" t="s">
        <v>5664</v>
      </c>
      <c r="F2611" s="120" t="s">
        <v>3</v>
      </c>
      <c r="G2611" s="120">
        <v>1620265</v>
      </c>
      <c r="H2611" s="124"/>
      <c r="I2611" s="128" t="s">
        <v>6263</v>
      </c>
      <c r="J2611" s="124"/>
      <c r="K2611" s="124"/>
      <c r="L2611" s="124"/>
      <c r="M2611" s="124"/>
      <c r="N2611" s="207">
        <v>0</v>
      </c>
      <c r="O2611" s="207">
        <v>521546.7</v>
      </c>
      <c r="P2611" s="124" t="s">
        <v>1312</v>
      </c>
    </row>
    <row r="2612" spans="1:16" ht="63.75">
      <c r="A2612" s="256">
        <v>681</v>
      </c>
      <c r="B2612" s="124"/>
      <c r="C2612" s="125" t="s">
        <v>237</v>
      </c>
      <c r="D2612" s="119">
        <v>43228</v>
      </c>
      <c r="E2612" s="120" t="s">
        <v>5665</v>
      </c>
      <c r="F2612" s="120" t="s">
        <v>3</v>
      </c>
      <c r="G2612" s="120">
        <v>1620298</v>
      </c>
      <c r="H2612" s="124"/>
      <c r="I2612" s="128" t="s">
        <v>6264</v>
      </c>
      <c r="J2612" s="124"/>
      <c r="K2612" s="124"/>
      <c r="L2612" s="124"/>
      <c r="M2612" s="124"/>
      <c r="N2612" s="207">
        <v>0</v>
      </c>
      <c r="O2612" s="207">
        <v>12682.95</v>
      </c>
      <c r="P2612" s="124" t="s">
        <v>3729</v>
      </c>
    </row>
    <row r="2613" spans="1:16" ht="63.75">
      <c r="A2613" s="256">
        <v>660</v>
      </c>
      <c r="B2613" s="124"/>
      <c r="C2613" s="125" t="s">
        <v>233</v>
      </c>
      <c r="D2613" s="119">
        <v>43228</v>
      </c>
      <c r="E2613" s="120" t="s">
        <v>5665</v>
      </c>
      <c r="F2613" s="120" t="s">
        <v>3</v>
      </c>
      <c r="G2613" s="120">
        <v>1620298</v>
      </c>
      <c r="H2613" s="124"/>
      <c r="I2613" s="128" t="s">
        <v>6264</v>
      </c>
      <c r="J2613" s="124"/>
      <c r="K2613" s="124"/>
      <c r="L2613" s="124"/>
      <c r="M2613" s="124"/>
      <c r="N2613" s="207">
        <v>0</v>
      </c>
      <c r="O2613" s="207">
        <v>35876.630000000005</v>
      </c>
      <c r="P2613" s="124" t="s">
        <v>3729</v>
      </c>
    </row>
    <row r="2614" spans="1:16" ht="63.75">
      <c r="A2614" s="256" t="s">
        <v>619</v>
      </c>
      <c r="B2614" s="124"/>
      <c r="C2614" s="125" t="s">
        <v>713</v>
      </c>
      <c r="D2614" s="119">
        <v>43228</v>
      </c>
      <c r="E2614" s="120" t="s">
        <v>5665</v>
      </c>
      <c r="F2614" s="120" t="s">
        <v>3</v>
      </c>
      <c r="G2614" s="120">
        <v>1620298</v>
      </c>
      <c r="H2614" s="124"/>
      <c r="I2614" s="128" t="s">
        <v>6264</v>
      </c>
      <c r="J2614" s="124"/>
      <c r="K2614" s="124"/>
      <c r="L2614" s="124"/>
      <c r="M2614" s="124"/>
      <c r="N2614" s="207">
        <v>0</v>
      </c>
      <c r="O2614" s="207">
        <v>7649.09</v>
      </c>
      <c r="P2614" s="124" t="s">
        <v>3729</v>
      </c>
    </row>
    <row r="2615" spans="1:16" ht="63.75">
      <c r="A2615" s="256" t="s">
        <v>619</v>
      </c>
      <c r="B2615" s="124"/>
      <c r="C2615" s="125" t="s">
        <v>713</v>
      </c>
      <c r="D2615" s="119">
        <v>43228</v>
      </c>
      <c r="E2615" s="120" t="s">
        <v>5665</v>
      </c>
      <c r="F2615" s="120" t="s">
        <v>3</v>
      </c>
      <c r="G2615" s="120">
        <v>1620298</v>
      </c>
      <c r="H2615" s="124"/>
      <c r="I2615" s="128" t="s">
        <v>6264</v>
      </c>
      <c r="J2615" s="124"/>
      <c r="K2615" s="124"/>
      <c r="L2615" s="124"/>
      <c r="M2615" s="124"/>
      <c r="N2615" s="207">
        <v>0</v>
      </c>
      <c r="O2615" s="207">
        <v>52652.44</v>
      </c>
      <c r="P2615" s="124" t="s">
        <v>3729</v>
      </c>
    </row>
    <row r="2616" spans="1:16" ht="63.75">
      <c r="A2616" s="256">
        <v>660</v>
      </c>
      <c r="B2616" s="124"/>
      <c r="C2616" s="125" t="s">
        <v>233</v>
      </c>
      <c r="D2616" s="119">
        <v>43228</v>
      </c>
      <c r="E2616" s="120" t="s">
        <v>5665</v>
      </c>
      <c r="F2616" s="120" t="s">
        <v>3</v>
      </c>
      <c r="G2616" s="120">
        <v>1620298</v>
      </c>
      <c r="H2616" s="124"/>
      <c r="I2616" s="128" t="s">
        <v>6264</v>
      </c>
      <c r="J2616" s="124"/>
      <c r="K2616" s="124"/>
      <c r="L2616" s="124"/>
      <c r="M2616" s="124"/>
      <c r="N2616" s="207">
        <v>0</v>
      </c>
      <c r="O2616" s="207">
        <v>36754.92</v>
      </c>
      <c r="P2616" s="124" t="s">
        <v>3729</v>
      </c>
    </row>
    <row r="2617" spans="1:16" ht="63.75">
      <c r="A2617" s="256">
        <v>15</v>
      </c>
      <c r="B2617" s="124"/>
      <c r="C2617" s="125" t="s">
        <v>691</v>
      </c>
      <c r="D2617" s="119">
        <v>43228</v>
      </c>
      <c r="E2617" s="120" t="s">
        <v>5665</v>
      </c>
      <c r="F2617" s="120" t="s">
        <v>3</v>
      </c>
      <c r="G2617" s="120">
        <v>1620298</v>
      </c>
      <c r="H2617" s="124"/>
      <c r="I2617" s="128" t="s">
        <v>6264</v>
      </c>
      <c r="J2617" s="124"/>
      <c r="K2617" s="124"/>
      <c r="L2617" s="124"/>
      <c r="M2617" s="124"/>
      <c r="N2617" s="207">
        <v>0</v>
      </c>
      <c r="O2617" s="207">
        <v>20615.349999999999</v>
      </c>
      <c r="P2617" s="124" t="s">
        <v>3729</v>
      </c>
    </row>
    <row r="2618" spans="1:16" ht="63.75">
      <c r="A2618" s="256">
        <v>15</v>
      </c>
      <c r="B2618" s="124"/>
      <c r="C2618" s="125" t="s">
        <v>691</v>
      </c>
      <c r="D2618" s="119">
        <v>43228</v>
      </c>
      <c r="E2618" s="120" t="s">
        <v>5665</v>
      </c>
      <c r="F2618" s="120" t="s">
        <v>3</v>
      </c>
      <c r="G2618" s="120">
        <v>1620298</v>
      </c>
      <c r="H2618" s="124"/>
      <c r="I2618" s="128" t="s">
        <v>6264</v>
      </c>
      <c r="J2618" s="124"/>
      <c r="K2618" s="124"/>
      <c r="L2618" s="124"/>
      <c r="M2618" s="124"/>
      <c r="N2618" s="207">
        <v>0</v>
      </c>
      <c r="O2618" s="207">
        <v>44330.25</v>
      </c>
      <c r="P2618" s="124" t="s">
        <v>3729</v>
      </c>
    </row>
    <row r="2619" spans="1:16" ht="63.75">
      <c r="A2619" s="256">
        <v>271</v>
      </c>
      <c r="B2619" s="124"/>
      <c r="C2619" s="125" t="s">
        <v>786</v>
      </c>
      <c r="D2619" s="119">
        <v>43228</v>
      </c>
      <c r="E2619" s="120" t="s">
        <v>5665</v>
      </c>
      <c r="F2619" s="120" t="s">
        <v>3</v>
      </c>
      <c r="G2619" s="120">
        <v>1620298</v>
      </c>
      <c r="H2619" s="124"/>
      <c r="I2619" s="128" t="s">
        <v>6264</v>
      </c>
      <c r="J2619" s="124"/>
      <c r="K2619" s="124"/>
      <c r="L2619" s="124"/>
      <c r="M2619" s="124"/>
      <c r="N2619" s="207">
        <v>0</v>
      </c>
      <c r="O2619" s="207">
        <v>23045.17</v>
      </c>
      <c r="P2619" s="124" t="s">
        <v>3729</v>
      </c>
    </row>
    <row r="2620" spans="1:16" ht="63.75">
      <c r="A2620" s="256">
        <v>16</v>
      </c>
      <c r="B2620" s="124"/>
      <c r="C2620" s="125" t="s">
        <v>692</v>
      </c>
      <c r="D2620" s="119">
        <v>43228</v>
      </c>
      <c r="E2620" s="120" t="s">
        <v>5665</v>
      </c>
      <c r="F2620" s="120" t="s">
        <v>3</v>
      </c>
      <c r="G2620" s="120">
        <v>1620298</v>
      </c>
      <c r="H2620" s="124"/>
      <c r="I2620" s="128" t="s">
        <v>6264</v>
      </c>
      <c r="J2620" s="124"/>
      <c r="K2620" s="124"/>
      <c r="L2620" s="124"/>
      <c r="M2620" s="124"/>
      <c r="N2620" s="207">
        <v>0</v>
      </c>
      <c r="O2620" s="207">
        <v>10150.92</v>
      </c>
      <c r="P2620" s="124" t="s">
        <v>3729</v>
      </c>
    </row>
    <row r="2621" spans="1:16" ht="63.75">
      <c r="A2621" s="256">
        <v>16</v>
      </c>
      <c r="B2621" s="124"/>
      <c r="C2621" s="125" t="s">
        <v>692</v>
      </c>
      <c r="D2621" s="119">
        <v>43228</v>
      </c>
      <c r="E2621" s="120" t="s">
        <v>5665</v>
      </c>
      <c r="F2621" s="120" t="s">
        <v>3</v>
      </c>
      <c r="G2621" s="120">
        <v>1620298</v>
      </c>
      <c r="H2621" s="124"/>
      <c r="I2621" s="128" t="s">
        <v>6264</v>
      </c>
      <c r="J2621" s="124"/>
      <c r="K2621" s="124"/>
      <c r="L2621" s="124"/>
      <c r="M2621" s="124"/>
      <c r="N2621" s="207">
        <v>0</v>
      </c>
      <c r="O2621" s="207">
        <v>5987.16</v>
      </c>
      <c r="P2621" s="124" t="s">
        <v>3729</v>
      </c>
    </row>
    <row r="2622" spans="1:16" ht="63.75">
      <c r="A2622" s="256" t="s">
        <v>619</v>
      </c>
      <c r="B2622" s="124"/>
      <c r="C2622" s="125" t="s">
        <v>713</v>
      </c>
      <c r="D2622" s="119">
        <v>43228</v>
      </c>
      <c r="E2622" s="120" t="s">
        <v>5665</v>
      </c>
      <c r="F2622" s="120" t="s">
        <v>3</v>
      </c>
      <c r="G2622" s="120">
        <v>1620298</v>
      </c>
      <c r="H2622" s="124"/>
      <c r="I2622" s="128" t="s">
        <v>6264</v>
      </c>
      <c r="J2622" s="124"/>
      <c r="K2622" s="124"/>
      <c r="L2622" s="124"/>
      <c r="M2622" s="124"/>
      <c r="N2622" s="207">
        <v>0</v>
      </c>
      <c r="O2622" s="207">
        <v>886.03</v>
      </c>
      <c r="P2622" s="124" t="s">
        <v>3729</v>
      </c>
    </row>
    <row r="2623" spans="1:16" ht="63.75">
      <c r="A2623" s="256">
        <v>192</v>
      </c>
      <c r="B2623" s="124"/>
      <c r="C2623" s="125" t="s">
        <v>753</v>
      </c>
      <c r="D2623" s="119">
        <v>43228</v>
      </c>
      <c r="E2623" s="120" t="s">
        <v>5665</v>
      </c>
      <c r="F2623" s="120" t="s">
        <v>3</v>
      </c>
      <c r="G2623" s="120">
        <v>1620298</v>
      </c>
      <c r="H2623" s="124"/>
      <c r="I2623" s="128" t="s">
        <v>6264</v>
      </c>
      <c r="J2623" s="124"/>
      <c r="K2623" s="124"/>
      <c r="L2623" s="124"/>
      <c r="M2623" s="124"/>
      <c r="N2623" s="207">
        <v>0</v>
      </c>
      <c r="O2623" s="207">
        <v>2439.64</v>
      </c>
      <c r="P2623" s="124" t="s">
        <v>3729</v>
      </c>
    </row>
    <row r="2624" spans="1:16" ht="63.75">
      <c r="A2624" s="256">
        <v>269</v>
      </c>
      <c r="B2624" s="124"/>
      <c r="C2624" s="125" t="s">
        <v>784</v>
      </c>
      <c r="D2624" s="119">
        <v>43228</v>
      </c>
      <c r="E2624" s="120" t="s">
        <v>5665</v>
      </c>
      <c r="F2624" s="120" t="s">
        <v>3</v>
      </c>
      <c r="G2624" s="120">
        <v>1620298</v>
      </c>
      <c r="H2624" s="124"/>
      <c r="I2624" s="128" t="s">
        <v>6264</v>
      </c>
      <c r="J2624" s="124"/>
      <c r="K2624" s="124"/>
      <c r="L2624" s="124"/>
      <c r="M2624" s="124"/>
      <c r="N2624" s="207">
        <v>0</v>
      </c>
      <c r="O2624" s="207">
        <v>22262.17</v>
      </c>
      <c r="P2624" s="124" t="s">
        <v>3729</v>
      </c>
    </row>
    <row r="2625" spans="1:16" ht="63.75">
      <c r="A2625" s="256">
        <v>269</v>
      </c>
      <c r="B2625" s="124"/>
      <c r="C2625" s="125" t="s">
        <v>784</v>
      </c>
      <c r="D2625" s="119">
        <v>43228</v>
      </c>
      <c r="E2625" s="120" t="s">
        <v>5665</v>
      </c>
      <c r="F2625" s="120" t="s">
        <v>3</v>
      </c>
      <c r="G2625" s="120">
        <v>1620298</v>
      </c>
      <c r="H2625" s="124"/>
      <c r="I2625" s="128" t="s">
        <v>6264</v>
      </c>
      <c r="J2625" s="124"/>
      <c r="K2625" s="124"/>
      <c r="L2625" s="124"/>
      <c r="M2625" s="124"/>
      <c r="N2625" s="207">
        <v>0</v>
      </c>
      <c r="O2625" s="207">
        <v>51661.35</v>
      </c>
      <c r="P2625" s="124" t="s">
        <v>3729</v>
      </c>
    </row>
    <row r="2626" spans="1:16" ht="63.75">
      <c r="A2626" s="256">
        <v>269</v>
      </c>
      <c r="B2626" s="124"/>
      <c r="C2626" s="125" t="s">
        <v>784</v>
      </c>
      <c r="D2626" s="119">
        <v>43228</v>
      </c>
      <c r="E2626" s="120" t="s">
        <v>5665</v>
      </c>
      <c r="F2626" s="120" t="s">
        <v>3</v>
      </c>
      <c r="G2626" s="120">
        <v>1620298</v>
      </c>
      <c r="H2626" s="124"/>
      <c r="I2626" s="128" t="s">
        <v>6264</v>
      </c>
      <c r="J2626" s="124"/>
      <c r="K2626" s="124"/>
      <c r="L2626" s="124"/>
      <c r="M2626" s="124"/>
      <c r="N2626" s="207">
        <v>0</v>
      </c>
      <c r="O2626" s="207">
        <v>16953.18</v>
      </c>
      <c r="P2626" s="124" t="s">
        <v>3729</v>
      </c>
    </row>
    <row r="2627" spans="1:16" ht="63.75">
      <c r="A2627" s="256">
        <v>269</v>
      </c>
      <c r="B2627" s="124"/>
      <c r="C2627" s="125" t="s">
        <v>784</v>
      </c>
      <c r="D2627" s="119">
        <v>43228</v>
      </c>
      <c r="E2627" s="120" t="s">
        <v>5665</v>
      </c>
      <c r="F2627" s="120" t="s">
        <v>3</v>
      </c>
      <c r="G2627" s="120">
        <v>1620298</v>
      </c>
      <c r="H2627" s="124"/>
      <c r="I2627" s="128" t="s">
        <v>6264</v>
      </c>
      <c r="J2627" s="124"/>
      <c r="K2627" s="124"/>
      <c r="L2627" s="124"/>
      <c r="M2627" s="124"/>
      <c r="N2627" s="207">
        <v>0</v>
      </c>
      <c r="O2627" s="207">
        <v>37790.83</v>
      </c>
      <c r="P2627" s="124" t="s">
        <v>3729</v>
      </c>
    </row>
    <row r="2628" spans="1:16" ht="63.75">
      <c r="A2628" s="256">
        <v>269</v>
      </c>
      <c r="B2628" s="124"/>
      <c r="C2628" s="125" t="s">
        <v>784</v>
      </c>
      <c r="D2628" s="119">
        <v>43228</v>
      </c>
      <c r="E2628" s="120" t="s">
        <v>5665</v>
      </c>
      <c r="F2628" s="120" t="s">
        <v>3</v>
      </c>
      <c r="G2628" s="120">
        <v>1620298</v>
      </c>
      <c r="H2628" s="124"/>
      <c r="I2628" s="128" t="s">
        <v>6264</v>
      </c>
      <c r="J2628" s="124"/>
      <c r="K2628" s="124"/>
      <c r="L2628" s="124"/>
      <c r="M2628" s="124"/>
      <c r="N2628" s="207">
        <v>0</v>
      </c>
      <c r="O2628" s="207">
        <v>16133.43</v>
      </c>
      <c r="P2628" s="124" t="s">
        <v>3729</v>
      </c>
    </row>
    <row r="2629" spans="1:16" ht="63.75">
      <c r="A2629" s="256">
        <v>269</v>
      </c>
      <c r="B2629" s="124"/>
      <c r="C2629" s="125" t="s">
        <v>784</v>
      </c>
      <c r="D2629" s="119">
        <v>43228</v>
      </c>
      <c r="E2629" s="120" t="s">
        <v>5665</v>
      </c>
      <c r="F2629" s="120" t="s">
        <v>3</v>
      </c>
      <c r="G2629" s="120">
        <v>1620298</v>
      </c>
      <c r="H2629" s="124"/>
      <c r="I2629" s="128" t="s">
        <v>6264</v>
      </c>
      <c r="J2629" s="124"/>
      <c r="K2629" s="124"/>
      <c r="L2629" s="124"/>
      <c r="M2629" s="124"/>
      <c r="N2629" s="207">
        <v>0</v>
      </c>
      <c r="O2629" s="207">
        <v>7227</v>
      </c>
      <c r="P2629" s="124" t="s">
        <v>3729</v>
      </c>
    </row>
    <row r="2630" spans="1:16" ht="63.75">
      <c r="A2630" s="256">
        <v>269</v>
      </c>
      <c r="B2630" s="124"/>
      <c r="C2630" s="125" t="s">
        <v>784</v>
      </c>
      <c r="D2630" s="119">
        <v>43228</v>
      </c>
      <c r="E2630" s="120" t="s">
        <v>5665</v>
      </c>
      <c r="F2630" s="120" t="s">
        <v>3</v>
      </c>
      <c r="G2630" s="120">
        <v>1620298</v>
      </c>
      <c r="H2630" s="124"/>
      <c r="I2630" s="128" t="s">
        <v>6264</v>
      </c>
      <c r="J2630" s="124"/>
      <c r="K2630" s="124"/>
      <c r="L2630" s="124"/>
      <c r="M2630" s="124"/>
      <c r="N2630" s="207">
        <v>0</v>
      </c>
      <c r="O2630" s="207">
        <v>11124.9</v>
      </c>
      <c r="P2630" s="124" t="s">
        <v>3729</v>
      </c>
    </row>
    <row r="2631" spans="1:16" ht="63.75">
      <c r="A2631" s="256">
        <v>20</v>
      </c>
      <c r="B2631" s="124"/>
      <c r="C2631" s="125" t="s">
        <v>693</v>
      </c>
      <c r="D2631" s="119">
        <v>43228</v>
      </c>
      <c r="E2631" s="120" t="s">
        <v>5665</v>
      </c>
      <c r="F2631" s="120" t="s">
        <v>3</v>
      </c>
      <c r="G2631" s="120">
        <v>1620298</v>
      </c>
      <c r="H2631" s="124"/>
      <c r="I2631" s="128" t="s">
        <v>6264</v>
      </c>
      <c r="J2631" s="124"/>
      <c r="K2631" s="124"/>
      <c r="L2631" s="124"/>
      <c r="M2631" s="124"/>
      <c r="N2631" s="207">
        <v>0</v>
      </c>
      <c r="O2631" s="207">
        <v>6165.08</v>
      </c>
      <c r="P2631" s="124" t="s">
        <v>3729</v>
      </c>
    </row>
    <row r="2632" spans="1:16" ht="63.75">
      <c r="A2632" s="256">
        <v>512</v>
      </c>
      <c r="B2632" s="124"/>
      <c r="C2632" s="125" t="s">
        <v>840</v>
      </c>
      <c r="D2632" s="119">
        <v>43228</v>
      </c>
      <c r="E2632" s="120" t="s">
        <v>5666</v>
      </c>
      <c r="F2632" s="120" t="s">
        <v>3</v>
      </c>
      <c r="G2632" s="120">
        <v>1620301</v>
      </c>
      <c r="H2632" s="124"/>
      <c r="I2632" s="128" t="s">
        <v>6265</v>
      </c>
      <c r="J2632" s="124"/>
      <c r="K2632" s="124"/>
      <c r="L2632" s="124"/>
      <c r="M2632" s="124"/>
      <c r="N2632" s="207">
        <v>0</v>
      </c>
      <c r="O2632" s="207">
        <v>3668.14</v>
      </c>
      <c r="P2632" s="124" t="s">
        <v>3729</v>
      </c>
    </row>
    <row r="2633" spans="1:16" ht="63.75">
      <c r="A2633" s="256">
        <v>212</v>
      </c>
      <c r="B2633" s="124"/>
      <c r="C2633" s="125" t="s">
        <v>761</v>
      </c>
      <c r="D2633" s="119">
        <v>43228</v>
      </c>
      <c r="E2633" s="120" t="s">
        <v>5666</v>
      </c>
      <c r="F2633" s="120" t="s">
        <v>3</v>
      </c>
      <c r="G2633" s="120">
        <v>1620301</v>
      </c>
      <c r="H2633" s="124"/>
      <c r="I2633" s="128" t="s">
        <v>6265</v>
      </c>
      <c r="J2633" s="124"/>
      <c r="K2633" s="124"/>
      <c r="L2633" s="124"/>
      <c r="M2633" s="124"/>
      <c r="N2633" s="207">
        <v>0</v>
      </c>
      <c r="O2633" s="207">
        <v>517.4</v>
      </c>
      <c r="P2633" s="124" t="s">
        <v>3729</v>
      </c>
    </row>
    <row r="2634" spans="1:16" ht="63.75">
      <c r="A2634" s="256">
        <v>224</v>
      </c>
      <c r="B2634" s="124"/>
      <c r="C2634" s="125" t="s">
        <v>120</v>
      </c>
      <c r="D2634" s="119">
        <v>43228</v>
      </c>
      <c r="E2634" s="120" t="s">
        <v>5666</v>
      </c>
      <c r="F2634" s="120" t="s">
        <v>3</v>
      </c>
      <c r="G2634" s="120">
        <v>1620301</v>
      </c>
      <c r="H2634" s="124"/>
      <c r="I2634" s="128" t="s">
        <v>6265</v>
      </c>
      <c r="J2634" s="124"/>
      <c r="K2634" s="124"/>
      <c r="L2634" s="124"/>
      <c r="M2634" s="124"/>
      <c r="N2634" s="207">
        <v>0</v>
      </c>
      <c r="O2634" s="207">
        <v>4498.5600000000004</v>
      </c>
      <c r="P2634" s="124" t="s">
        <v>3729</v>
      </c>
    </row>
    <row r="2635" spans="1:16" ht="63.75">
      <c r="A2635" s="256">
        <v>681</v>
      </c>
      <c r="B2635" s="124"/>
      <c r="C2635" s="125" t="s">
        <v>237</v>
      </c>
      <c r="D2635" s="119">
        <v>43228</v>
      </c>
      <c r="E2635" s="120" t="s">
        <v>5666</v>
      </c>
      <c r="F2635" s="120" t="s">
        <v>3</v>
      </c>
      <c r="G2635" s="120">
        <v>1620301</v>
      </c>
      <c r="H2635" s="124"/>
      <c r="I2635" s="128" t="s">
        <v>6265</v>
      </c>
      <c r="J2635" s="124"/>
      <c r="K2635" s="124"/>
      <c r="L2635" s="124"/>
      <c r="M2635" s="124"/>
      <c r="N2635" s="207">
        <v>0</v>
      </c>
      <c r="O2635" s="207">
        <v>15692.59</v>
      </c>
      <c r="P2635" s="124" t="s">
        <v>3729</v>
      </c>
    </row>
    <row r="2636" spans="1:16" ht="63.75">
      <c r="A2636" s="256">
        <v>20</v>
      </c>
      <c r="B2636" s="124"/>
      <c r="C2636" s="125" t="s">
        <v>693</v>
      </c>
      <c r="D2636" s="119">
        <v>43228</v>
      </c>
      <c r="E2636" s="120" t="s">
        <v>5666</v>
      </c>
      <c r="F2636" s="120" t="s">
        <v>3</v>
      </c>
      <c r="G2636" s="120">
        <v>1620301</v>
      </c>
      <c r="H2636" s="124"/>
      <c r="I2636" s="128" t="s">
        <v>6265</v>
      </c>
      <c r="J2636" s="124"/>
      <c r="K2636" s="124"/>
      <c r="L2636" s="124"/>
      <c r="M2636" s="124"/>
      <c r="N2636" s="207">
        <v>0</v>
      </c>
      <c r="O2636" s="207">
        <v>3096</v>
      </c>
      <c r="P2636" s="124" t="s">
        <v>3729</v>
      </c>
    </row>
    <row r="2637" spans="1:16" ht="63.75">
      <c r="A2637" s="256">
        <v>20</v>
      </c>
      <c r="B2637" s="124"/>
      <c r="C2637" s="125" t="s">
        <v>693</v>
      </c>
      <c r="D2637" s="119">
        <v>43228</v>
      </c>
      <c r="E2637" s="120" t="s">
        <v>5666</v>
      </c>
      <c r="F2637" s="120" t="s">
        <v>3</v>
      </c>
      <c r="G2637" s="120">
        <v>1620301</v>
      </c>
      <c r="H2637" s="124"/>
      <c r="I2637" s="128" t="s">
        <v>6265</v>
      </c>
      <c r="J2637" s="124"/>
      <c r="K2637" s="124"/>
      <c r="L2637" s="124"/>
      <c r="M2637" s="124"/>
      <c r="N2637" s="207">
        <v>0</v>
      </c>
      <c r="O2637" s="207">
        <v>401.61</v>
      </c>
      <c r="P2637" s="124" t="s">
        <v>3729</v>
      </c>
    </row>
    <row r="2638" spans="1:16" ht="63.75">
      <c r="A2638" s="256">
        <v>16</v>
      </c>
      <c r="B2638" s="124"/>
      <c r="C2638" s="125" t="s">
        <v>692</v>
      </c>
      <c r="D2638" s="119">
        <v>43228</v>
      </c>
      <c r="E2638" s="120" t="s">
        <v>5666</v>
      </c>
      <c r="F2638" s="120" t="s">
        <v>3</v>
      </c>
      <c r="G2638" s="120">
        <v>1620301</v>
      </c>
      <c r="H2638" s="124"/>
      <c r="I2638" s="128" t="s">
        <v>6265</v>
      </c>
      <c r="J2638" s="124"/>
      <c r="K2638" s="124"/>
      <c r="L2638" s="124"/>
      <c r="M2638" s="124"/>
      <c r="N2638" s="207">
        <v>0</v>
      </c>
      <c r="O2638" s="207">
        <v>516603.91</v>
      </c>
      <c r="P2638" s="124" t="s">
        <v>3729</v>
      </c>
    </row>
    <row r="2639" spans="1:16" ht="63.75">
      <c r="A2639" s="256">
        <v>15</v>
      </c>
      <c r="B2639" s="124"/>
      <c r="C2639" s="125" t="s">
        <v>691</v>
      </c>
      <c r="D2639" s="119">
        <v>43228</v>
      </c>
      <c r="E2639" s="120" t="s">
        <v>5666</v>
      </c>
      <c r="F2639" s="120" t="s">
        <v>3</v>
      </c>
      <c r="G2639" s="120">
        <v>1620301</v>
      </c>
      <c r="H2639" s="124"/>
      <c r="I2639" s="128" t="s">
        <v>6265</v>
      </c>
      <c r="J2639" s="124"/>
      <c r="K2639" s="124"/>
      <c r="L2639" s="124"/>
      <c r="M2639" s="124"/>
      <c r="N2639" s="207">
        <v>0</v>
      </c>
      <c r="O2639" s="207">
        <v>55971.16</v>
      </c>
      <c r="P2639" s="124" t="s">
        <v>3729</v>
      </c>
    </row>
    <row r="2640" spans="1:16" ht="63.75">
      <c r="A2640" s="256">
        <v>15</v>
      </c>
      <c r="B2640" s="124"/>
      <c r="C2640" s="125" t="s">
        <v>691</v>
      </c>
      <c r="D2640" s="119">
        <v>43228</v>
      </c>
      <c r="E2640" s="120" t="s">
        <v>5666</v>
      </c>
      <c r="F2640" s="120" t="s">
        <v>3</v>
      </c>
      <c r="G2640" s="120">
        <v>1620301</v>
      </c>
      <c r="H2640" s="124"/>
      <c r="I2640" s="128" t="s">
        <v>6265</v>
      </c>
      <c r="J2640" s="124"/>
      <c r="K2640" s="124"/>
      <c r="L2640" s="124"/>
      <c r="M2640" s="124"/>
      <c r="N2640" s="207">
        <v>0</v>
      </c>
      <c r="O2640" s="207">
        <v>118118.97</v>
      </c>
      <c r="P2640" s="124" t="s">
        <v>3729</v>
      </c>
    </row>
    <row r="2641" spans="1:16" ht="63.75">
      <c r="A2641" s="256">
        <v>15</v>
      </c>
      <c r="B2641" s="124"/>
      <c r="C2641" s="125" t="s">
        <v>691</v>
      </c>
      <c r="D2641" s="119">
        <v>43228</v>
      </c>
      <c r="E2641" s="120" t="s">
        <v>5666</v>
      </c>
      <c r="F2641" s="120" t="s">
        <v>3</v>
      </c>
      <c r="G2641" s="120">
        <v>1620301</v>
      </c>
      <c r="H2641" s="124"/>
      <c r="I2641" s="128" t="s">
        <v>6265</v>
      </c>
      <c r="J2641" s="124"/>
      <c r="K2641" s="124"/>
      <c r="L2641" s="124"/>
      <c r="M2641" s="124"/>
      <c r="N2641" s="207">
        <v>0</v>
      </c>
      <c r="O2641" s="207">
        <v>99992.45</v>
      </c>
      <c r="P2641" s="124" t="s">
        <v>3729</v>
      </c>
    </row>
    <row r="2642" spans="1:16" ht="63.75">
      <c r="A2642" s="256">
        <v>86</v>
      </c>
      <c r="B2642" s="124"/>
      <c r="C2642" s="125" t="s">
        <v>710</v>
      </c>
      <c r="D2642" s="119">
        <v>43228</v>
      </c>
      <c r="E2642" s="120" t="s">
        <v>5666</v>
      </c>
      <c r="F2642" s="120" t="s">
        <v>3</v>
      </c>
      <c r="G2642" s="120">
        <v>1620301</v>
      </c>
      <c r="H2642" s="124"/>
      <c r="I2642" s="128" t="s">
        <v>6265</v>
      </c>
      <c r="J2642" s="124"/>
      <c r="K2642" s="124"/>
      <c r="L2642" s="124"/>
      <c r="M2642" s="124"/>
      <c r="N2642" s="207">
        <v>0</v>
      </c>
      <c r="O2642" s="207">
        <v>3733.02</v>
      </c>
      <c r="P2642" s="124" t="s">
        <v>3729</v>
      </c>
    </row>
    <row r="2643" spans="1:16" ht="63.75">
      <c r="A2643" s="256">
        <v>660</v>
      </c>
      <c r="B2643" s="124"/>
      <c r="C2643" s="125" t="s">
        <v>233</v>
      </c>
      <c r="D2643" s="119">
        <v>43228</v>
      </c>
      <c r="E2643" s="120" t="s">
        <v>5666</v>
      </c>
      <c r="F2643" s="120" t="s">
        <v>3</v>
      </c>
      <c r="G2643" s="120">
        <v>1620301</v>
      </c>
      <c r="H2643" s="124"/>
      <c r="I2643" s="128" t="s">
        <v>6265</v>
      </c>
      <c r="J2643" s="124"/>
      <c r="K2643" s="124"/>
      <c r="L2643" s="124"/>
      <c r="M2643" s="124"/>
      <c r="N2643" s="207">
        <v>0</v>
      </c>
      <c r="O2643" s="207">
        <v>22561.85</v>
      </c>
      <c r="P2643" s="124" t="s">
        <v>3729</v>
      </c>
    </row>
    <row r="2644" spans="1:16" ht="63.75">
      <c r="A2644" s="256">
        <v>660</v>
      </c>
      <c r="B2644" s="124"/>
      <c r="C2644" s="125" t="s">
        <v>233</v>
      </c>
      <c r="D2644" s="119">
        <v>43228</v>
      </c>
      <c r="E2644" s="120" t="s">
        <v>5666</v>
      </c>
      <c r="F2644" s="120" t="s">
        <v>3</v>
      </c>
      <c r="G2644" s="120">
        <v>1620301</v>
      </c>
      <c r="H2644" s="124"/>
      <c r="I2644" s="128" t="s">
        <v>6265</v>
      </c>
      <c r="J2644" s="124"/>
      <c r="K2644" s="124"/>
      <c r="L2644" s="124"/>
      <c r="M2644" s="124"/>
      <c r="N2644" s="207">
        <v>0</v>
      </c>
      <c r="O2644" s="207">
        <v>53383.49</v>
      </c>
      <c r="P2644" s="124" t="s">
        <v>3729</v>
      </c>
    </row>
    <row r="2645" spans="1:16" ht="63.75">
      <c r="A2645" s="256">
        <v>660</v>
      </c>
      <c r="B2645" s="124"/>
      <c r="C2645" s="125" t="s">
        <v>233</v>
      </c>
      <c r="D2645" s="119">
        <v>43228</v>
      </c>
      <c r="E2645" s="120" t="s">
        <v>5666</v>
      </c>
      <c r="F2645" s="120" t="s">
        <v>3</v>
      </c>
      <c r="G2645" s="120">
        <v>1620301</v>
      </c>
      <c r="H2645" s="124"/>
      <c r="I2645" s="128" t="s">
        <v>6265</v>
      </c>
      <c r="J2645" s="124"/>
      <c r="K2645" s="124"/>
      <c r="L2645" s="124"/>
      <c r="M2645" s="124"/>
      <c r="N2645" s="207">
        <v>0</v>
      </c>
      <c r="O2645" s="207">
        <v>89225.16</v>
      </c>
      <c r="P2645" s="124" t="s">
        <v>3729</v>
      </c>
    </row>
    <row r="2646" spans="1:16" ht="63.75">
      <c r="A2646" s="256">
        <v>660</v>
      </c>
      <c r="B2646" s="124"/>
      <c r="C2646" s="125" t="s">
        <v>233</v>
      </c>
      <c r="D2646" s="119">
        <v>43228</v>
      </c>
      <c r="E2646" s="120" t="s">
        <v>5666</v>
      </c>
      <c r="F2646" s="120" t="s">
        <v>3</v>
      </c>
      <c r="G2646" s="120">
        <v>1620301</v>
      </c>
      <c r="H2646" s="124"/>
      <c r="I2646" s="128" t="s">
        <v>6265</v>
      </c>
      <c r="J2646" s="124"/>
      <c r="K2646" s="124"/>
      <c r="L2646" s="124"/>
      <c r="M2646" s="124"/>
      <c r="N2646" s="207">
        <v>0</v>
      </c>
      <c r="O2646" s="207">
        <v>75851.39</v>
      </c>
      <c r="P2646" s="124" t="s">
        <v>3729</v>
      </c>
    </row>
    <row r="2647" spans="1:16" ht="63.75">
      <c r="A2647" s="256">
        <v>660</v>
      </c>
      <c r="B2647" s="124"/>
      <c r="C2647" s="125" t="s">
        <v>233</v>
      </c>
      <c r="D2647" s="119">
        <v>43228</v>
      </c>
      <c r="E2647" s="120" t="s">
        <v>5666</v>
      </c>
      <c r="F2647" s="120" t="s">
        <v>3</v>
      </c>
      <c r="G2647" s="120">
        <v>1620301</v>
      </c>
      <c r="H2647" s="124"/>
      <c r="I2647" s="128" t="s">
        <v>6265</v>
      </c>
      <c r="J2647" s="124"/>
      <c r="K2647" s="124"/>
      <c r="L2647" s="124"/>
      <c r="M2647" s="124"/>
      <c r="N2647" s="207">
        <v>0</v>
      </c>
      <c r="O2647" s="207">
        <v>7076.35</v>
      </c>
      <c r="P2647" s="124" t="s">
        <v>3729</v>
      </c>
    </row>
    <row r="2648" spans="1:16" ht="63.75">
      <c r="A2648" s="256">
        <v>660</v>
      </c>
      <c r="B2648" s="124"/>
      <c r="C2648" s="125" t="s">
        <v>233</v>
      </c>
      <c r="D2648" s="119">
        <v>43228</v>
      </c>
      <c r="E2648" s="120" t="s">
        <v>5666</v>
      </c>
      <c r="F2648" s="120" t="s">
        <v>3</v>
      </c>
      <c r="G2648" s="120">
        <v>1620301</v>
      </c>
      <c r="H2648" s="124"/>
      <c r="I2648" s="128" t="s">
        <v>6265</v>
      </c>
      <c r="J2648" s="124"/>
      <c r="K2648" s="124"/>
      <c r="L2648" s="124"/>
      <c r="M2648" s="124"/>
      <c r="N2648" s="207">
        <v>0</v>
      </c>
      <c r="O2648" s="207">
        <v>19773.82</v>
      </c>
      <c r="P2648" s="124" t="s">
        <v>3729</v>
      </c>
    </row>
    <row r="2649" spans="1:16" ht="63.75">
      <c r="A2649" s="256">
        <v>660</v>
      </c>
      <c r="B2649" s="124"/>
      <c r="C2649" s="125" t="s">
        <v>233</v>
      </c>
      <c r="D2649" s="119">
        <v>43228</v>
      </c>
      <c r="E2649" s="120" t="s">
        <v>5666</v>
      </c>
      <c r="F2649" s="120" t="s">
        <v>3</v>
      </c>
      <c r="G2649" s="120">
        <v>1620301</v>
      </c>
      <c r="H2649" s="124"/>
      <c r="I2649" s="128" t="s">
        <v>6265</v>
      </c>
      <c r="J2649" s="124"/>
      <c r="K2649" s="124"/>
      <c r="L2649" s="124"/>
      <c r="M2649" s="124"/>
      <c r="N2649" s="207">
        <v>0</v>
      </c>
      <c r="O2649" s="207">
        <v>4955.5200000000004</v>
      </c>
      <c r="P2649" s="124" t="s">
        <v>3729</v>
      </c>
    </row>
    <row r="2650" spans="1:16" ht="63.75">
      <c r="A2650" s="256">
        <v>47</v>
      </c>
      <c r="B2650" s="124"/>
      <c r="C2650" s="125" t="s">
        <v>699</v>
      </c>
      <c r="D2650" s="119">
        <v>43228</v>
      </c>
      <c r="E2650" s="120" t="s">
        <v>5666</v>
      </c>
      <c r="F2650" s="120" t="s">
        <v>3</v>
      </c>
      <c r="G2650" s="120">
        <v>1620301</v>
      </c>
      <c r="H2650" s="124"/>
      <c r="I2650" s="128" t="s">
        <v>6265</v>
      </c>
      <c r="J2650" s="124"/>
      <c r="K2650" s="124"/>
      <c r="L2650" s="124"/>
      <c r="M2650" s="124"/>
      <c r="N2650" s="207">
        <v>0</v>
      </c>
      <c r="O2650" s="207">
        <v>6942.6</v>
      </c>
      <c r="P2650" s="124" t="s">
        <v>3729</v>
      </c>
    </row>
    <row r="2651" spans="1:16" ht="63.75">
      <c r="A2651" s="256">
        <v>253</v>
      </c>
      <c r="B2651" s="124"/>
      <c r="C2651" s="125" t="s">
        <v>778</v>
      </c>
      <c r="D2651" s="119">
        <v>43228</v>
      </c>
      <c r="E2651" s="120" t="s">
        <v>5666</v>
      </c>
      <c r="F2651" s="120" t="s">
        <v>3</v>
      </c>
      <c r="G2651" s="120">
        <v>1620301</v>
      </c>
      <c r="H2651" s="124"/>
      <c r="I2651" s="128" t="s">
        <v>6265</v>
      </c>
      <c r="J2651" s="124"/>
      <c r="K2651" s="124"/>
      <c r="L2651" s="124"/>
      <c r="M2651" s="124"/>
      <c r="N2651" s="207">
        <v>0</v>
      </c>
      <c r="O2651" s="207">
        <v>5872</v>
      </c>
      <c r="P2651" s="124" t="s">
        <v>3729</v>
      </c>
    </row>
    <row r="2652" spans="1:16" ht="63.75">
      <c r="A2652" s="256">
        <v>212</v>
      </c>
      <c r="B2652" s="124"/>
      <c r="C2652" s="125" t="s">
        <v>761</v>
      </c>
      <c r="D2652" s="119">
        <v>43228</v>
      </c>
      <c r="E2652" s="120" t="s">
        <v>5666</v>
      </c>
      <c r="F2652" s="120" t="s">
        <v>3</v>
      </c>
      <c r="G2652" s="120">
        <v>1620301</v>
      </c>
      <c r="H2652" s="124"/>
      <c r="I2652" s="128" t="s">
        <v>6265</v>
      </c>
      <c r="J2652" s="124"/>
      <c r="K2652" s="124"/>
      <c r="L2652" s="124"/>
      <c r="M2652" s="124"/>
      <c r="N2652" s="207">
        <v>0</v>
      </c>
      <c r="O2652" s="207">
        <v>7178.25</v>
      </c>
      <c r="P2652" s="124" t="s">
        <v>3729</v>
      </c>
    </row>
    <row r="2653" spans="1:16" ht="63.75">
      <c r="A2653" s="256">
        <v>212</v>
      </c>
      <c r="B2653" s="124"/>
      <c r="C2653" s="125" t="s">
        <v>761</v>
      </c>
      <c r="D2653" s="119">
        <v>43228</v>
      </c>
      <c r="E2653" s="120" t="s">
        <v>5666</v>
      </c>
      <c r="F2653" s="120" t="s">
        <v>3</v>
      </c>
      <c r="G2653" s="120">
        <v>1620301</v>
      </c>
      <c r="H2653" s="124"/>
      <c r="I2653" s="128" t="s">
        <v>6265</v>
      </c>
      <c r="J2653" s="124"/>
      <c r="K2653" s="124"/>
      <c r="L2653" s="124"/>
      <c r="M2653" s="124"/>
      <c r="N2653" s="207">
        <v>0</v>
      </c>
      <c r="O2653" s="207">
        <v>2773.68</v>
      </c>
      <c r="P2653" s="124" t="s">
        <v>3729</v>
      </c>
    </row>
    <row r="2654" spans="1:16" ht="63.75">
      <c r="A2654" s="256">
        <v>670</v>
      </c>
      <c r="B2654" s="124"/>
      <c r="C2654" s="125" t="s">
        <v>235</v>
      </c>
      <c r="D2654" s="119">
        <v>43228</v>
      </c>
      <c r="E2654" s="120" t="s">
        <v>5666</v>
      </c>
      <c r="F2654" s="120" t="s">
        <v>3</v>
      </c>
      <c r="G2654" s="120">
        <v>1620301</v>
      </c>
      <c r="H2654" s="124"/>
      <c r="I2654" s="128" t="s">
        <v>6265</v>
      </c>
      <c r="J2654" s="124"/>
      <c r="K2654" s="124"/>
      <c r="L2654" s="124"/>
      <c r="M2654" s="124"/>
      <c r="N2654" s="207">
        <v>0</v>
      </c>
      <c r="O2654" s="207">
        <v>329.3</v>
      </c>
      <c r="P2654" s="124" t="s">
        <v>3729</v>
      </c>
    </row>
    <row r="2655" spans="1:16" ht="63.75">
      <c r="A2655" s="256">
        <v>670</v>
      </c>
      <c r="B2655" s="124"/>
      <c r="C2655" s="125" t="s">
        <v>235</v>
      </c>
      <c r="D2655" s="119">
        <v>43228</v>
      </c>
      <c r="E2655" s="120" t="s">
        <v>5666</v>
      </c>
      <c r="F2655" s="120" t="s">
        <v>3</v>
      </c>
      <c r="G2655" s="120">
        <v>1620301</v>
      </c>
      <c r="H2655" s="124"/>
      <c r="I2655" s="128" t="s">
        <v>6265</v>
      </c>
      <c r="J2655" s="124"/>
      <c r="K2655" s="124"/>
      <c r="L2655" s="124"/>
      <c r="M2655" s="124"/>
      <c r="N2655" s="207">
        <v>0</v>
      </c>
      <c r="O2655" s="207">
        <v>871</v>
      </c>
      <c r="P2655" s="124" t="s">
        <v>3729</v>
      </c>
    </row>
    <row r="2656" spans="1:16" ht="63.75">
      <c r="A2656" s="256">
        <v>15</v>
      </c>
      <c r="B2656" s="124"/>
      <c r="C2656" s="125" t="s">
        <v>691</v>
      </c>
      <c r="D2656" s="119">
        <v>43228</v>
      </c>
      <c r="E2656" s="120" t="s">
        <v>5666</v>
      </c>
      <c r="F2656" s="120" t="s">
        <v>3</v>
      </c>
      <c r="G2656" s="120">
        <v>1620301</v>
      </c>
      <c r="H2656" s="124"/>
      <c r="I2656" s="128" t="s">
        <v>6265</v>
      </c>
      <c r="J2656" s="124"/>
      <c r="K2656" s="124"/>
      <c r="L2656" s="124"/>
      <c r="M2656" s="124"/>
      <c r="N2656" s="207">
        <v>0</v>
      </c>
      <c r="O2656" s="207">
        <v>562.4</v>
      </c>
      <c r="P2656" s="124" t="s">
        <v>3729</v>
      </c>
    </row>
    <row r="2657" spans="1:16" ht="63.75">
      <c r="A2657" s="256">
        <v>35</v>
      </c>
      <c r="B2657" s="124"/>
      <c r="C2657" s="125" t="s">
        <v>696</v>
      </c>
      <c r="D2657" s="119">
        <v>43228</v>
      </c>
      <c r="E2657" s="120" t="s">
        <v>5666</v>
      </c>
      <c r="F2657" s="120" t="s">
        <v>3</v>
      </c>
      <c r="G2657" s="120">
        <v>1620301</v>
      </c>
      <c r="H2657" s="124"/>
      <c r="I2657" s="128" t="s">
        <v>6265</v>
      </c>
      <c r="J2657" s="124"/>
      <c r="K2657" s="124"/>
      <c r="L2657" s="124"/>
      <c r="M2657" s="124"/>
      <c r="N2657" s="207">
        <v>0</v>
      </c>
      <c r="O2657" s="207">
        <v>464.6</v>
      </c>
      <c r="P2657" s="124" t="s">
        <v>3729</v>
      </c>
    </row>
    <row r="2658" spans="1:16" ht="63.75">
      <c r="A2658" s="256">
        <v>660</v>
      </c>
      <c r="B2658" s="124"/>
      <c r="C2658" s="125" t="s">
        <v>233</v>
      </c>
      <c r="D2658" s="119">
        <v>43228</v>
      </c>
      <c r="E2658" s="120" t="s">
        <v>5666</v>
      </c>
      <c r="F2658" s="120" t="s">
        <v>3</v>
      </c>
      <c r="G2658" s="120">
        <v>1620301</v>
      </c>
      <c r="H2658" s="124"/>
      <c r="I2658" s="128" t="s">
        <v>6265</v>
      </c>
      <c r="J2658" s="124"/>
      <c r="K2658" s="124"/>
      <c r="L2658" s="124"/>
      <c r="M2658" s="124"/>
      <c r="N2658" s="207">
        <v>0</v>
      </c>
      <c r="O2658" s="207">
        <v>11813.65</v>
      </c>
      <c r="P2658" s="124" t="s">
        <v>3729</v>
      </c>
    </row>
    <row r="2659" spans="1:16" ht="63.75">
      <c r="A2659" s="256">
        <v>660</v>
      </c>
      <c r="B2659" s="124"/>
      <c r="C2659" s="125" t="s">
        <v>233</v>
      </c>
      <c r="D2659" s="119">
        <v>43228</v>
      </c>
      <c r="E2659" s="120" t="s">
        <v>5666</v>
      </c>
      <c r="F2659" s="120" t="s">
        <v>3</v>
      </c>
      <c r="G2659" s="120">
        <v>1620301</v>
      </c>
      <c r="H2659" s="124"/>
      <c r="I2659" s="128" t="s">
        <v>6265</v>
      </c>
      <c r="J2659" s="124"/>
      <c r="K2659" s="124"/>
      <c r="L2659" s="124"/>
      <c r="M2659" s="124"/>
      <c r="N2659" s="207">
        <v>0</v>
      </c>
      <c r="O2659" s="207">
        <v>3440.05</v>
      </c>
      <c r="P2659" s="124" t="s">
        <v>3729</v>
      </c>
    </row>
    <row r="2660" spans="1:16" ht="63.75">
      <c r="A2660" s="256">
        <v>660</v>
      </c>
      <c r="B2660" s="124"/>
      <c r="C2660" s="125" t="s">
        <v>233</v>
      </c>
      <c r="D2660" s="119">
        <v>43228</v>
      </c>
      <c r="E2660" s="120" t="s">
        <v>5666</v>
      </c>
      <c r="F2660" s="120" t="s">
        <v>3</v>
      </c>
      <c r="G2660" s="120">
        <v>1620301</v>
      </c>
      <c r="H2660" s="124"/>
      <c r="I2660" s="128" t="s">
        <v>6265</v>
      </c>
      <c r="J2660" s="124"/>
      <c r="K2660" s="124"/>
      <c r="L2660" s="124"/>
      <c r="M2660" s="124"/>
      <c r="N2660" s="207">
        <v>0</v>
      </c>
      <c r="O2660" s="207">
        <v>14319.039999999804</v>
      </c>
      <c r="P2660" s="124" t="s">
        <v>3729</v>
      </c>
    </row>
    <row r="2661" spans="1:16" ht="63.75">
      <c r="A2661" s="256">
        <v>15</v>
      </c>
      <c r="B2661" s="124"/>
      <c r="C2661" s="125" t="s">
        <v>691</v>
      </c>
      <c r="D2661" s="119">
        <v>43228</v>
      </c>
      <c r="E2661" s="120" t="s">
        <v>5666</v>
      </c>
      <c r="F2661" s="120" t="s">
        <v>3</v>
      </c>
      <c r="G2661" s="120">
        <v>1620301</v>
      </c>
      <c r="H2661" s="124"/>
      <c r="I2661" s="128" t="s">
        <v>6265</v>
      </c>
      <c r="J2661" s="124"/>
      <c r="K2661" s="124"/>
      <c r="L2661" s="124"/>
      <c r="M2661" s="124"/>
      <c r="N2661" s="207">
        <v>0</v>
      </c>
      <c r="O2661" s="207">
        <v>754.12</v>
      </c>
      <c r="P2661" s="124" t="s">
        <v>3729</v>
      </c>
    </row>
    <row r="2662" spans="1:16" ht="63.75">
      <c r="A2662" s="256">
        <v>15</v>
      </c>
      <c r="B2662" s="124"/>
      <c r="C2662" s="125" t="s">
        <v>691</v>
      </c>
      <c r="D2662" s="119">
        <v>43228</v>
      </c>
      <c r="E2662" s="120" t="s">
        <v>5666</v>
      </c>
      <c r="F2662" s="120" t="s">
        <v>3</v>
      </c>
      <c r="G2662" s="120">
        <v>1620301</v>
      </c>
      <c r="H2662" s="124"/>
      <c r="I2662" s="128" t="s">
        <v>6265</v>
      </c>
      <c r="J2662" s="124"/>
      <c r="K2662" s="124"/>
      <c r="L2662" s="124"/>
      <c r="M2662" s="124"/>
      <c r="N2662" s="207">
        <v>0</v>
      </c>
      <c r="O2662" s="207">
        <v>6538.54</v>
      </c>
      <c r="P2662" s="124" t="s">
        <v>3729</v>
      </c>
    </row>
    <row r="2663" spans="1:16" ht="51">
      <c r="A2663" s="256" t="s">
        <v>619</v>
      </c>
      <c r="B2663" s="124"/>
      <c r="C2663" s="125" t="s">
        <v>713</v>
      </c>
      <c r="D2663" s="119">
        <v>43228</v>
      </c>
      <c r="E2663" s="120" t="s">
        <v>5667</v>
      </c>
      <c r="F2663" s="120" t="s">
        <v>3</v>
      </c>
      <c r="G2663" s="120">
        <v>1620309</v>
      </c>
      <c r="H2663" s="124"/>
      <c r="I2663" s="128" t="s">
        <v>6266</v>
      </c>
      <c r="J2663" s="124"/>
      <c r="K2663" s="124"/>
      <c r="L2663" s="124"/>
      <c r="M2663" s="124"/>
      <c r="N2663" s="207">
        <v>0</v>
      </c>
      <c r="O2663" s="207">
        <v>52973.440000000002</v>
      </c>
      <c r="P2663" s="124" t="s">
        <v>1312</v>
      </c>
    </row>
    <row r="2664" spans="1:16" ht="51">
      <c r="A2664" s="256" t="s">
        <v>619</v>
      </c>
      <c r="B2664" s="124"/>
      <c r="C2664" s="125" t="s">
        <v>713</v>
      </c>
      <c r="D2664" s="119">
        <v>43228</v>
      </c>
      <c r="E2664" s="120" t="s">
        <v>5668</v>
      </c>
      <c r="F2664" s="120" t="s">
        <v>3</v>
      </c>
      <c r="G2664" s="120">
        <v>1620310</v>
      </c>
      <c r="H2664" s="124"/>
      <c r="I2664" s="128" t="s">
        <v>6267</v>
      </c>
      <c r="J2664" s="124"/>
      <c r="K2664" s="124"/>
      <c r="L2664" s="124"/>
      <c r="M2664" s="124"/>
      <c r="N2664" s="207">
        <v>0</v>
      </c>
      <c r="O2664" s="207">
        <v>5052.09</v>
      </c>
      <c r="P2664" s="124" t="s">
        <v>1312</v>
      </c>
    </row>
    <row r="2665" spans="1:16" ht="51">
      <c r="A2665" s="256" t="s">
        <v>619</v>
      </c>
      <c r="B2665" s="124"/>
      <c r="C2665" s="125" t="s">
        <v>713</v>
      </c>
      <c r="D2665" s="119">
        <v>43228</v>
      </c>
      <c r="E2665" s="120" t="s">
        <v>5669</v>
      </c>
      <c r="F2665" s="120" t="s">
        <v>3</v>
      </c>
      <c r="G2665" s="120">
        <v>1620295</v>
      </c>
      <c r="H2665" s="124"/>
      <c r="I2665" s="128" t="s">
        <v>6268</v>
      </c>
      <c r="J2665" s="124"/>
      <c r="K2665" s="124"/>
      <c r="L2665" s="124"/>
      <c r="M2665" s="124"/>
      <c r="N2665" s="207">
        <v>0</v>
      </c>
      <c r="O2665" s="207">
        <v>1669</v>
      </c>
      <c r="P2665" s="124" t="s">
        <v>1312</v>
      </c>
    </row>
    <row r="2666" spans="1:16" ht="51">
      <c r="A2666" s="256" t="s">
        <v>619</v>
      </c>
      <c r="B2666" s="124"/>
      <c r="C2666" s="125" t="s">
        <v>713</v>
      </c>
      <c r="D2666" s="119">
        <v>43228</v>
      </c>
      <c r="E2666" s="120" t="s">
        <v>5670</v>
      </c>
      <c r="F2666" s="120" t="s">
        <v>3</v>
      </c>
      <c r="G2666" s="120">
        <v>1620296</v>
      </c>
      <c r="H2666" s="124"/>
      <c r="I2666" s="128" t="s">
        <v>6269</v>
      </c>
      <c r="J2666" s="124"/>
      <c r="K2666" s="124"/>
      <c r="L2666" s="124"/>
      <c r="M2666" s="124"/>
      <c r="N2666" s="207">
        <v>0</v>
      </c>
      <c r="O2666" s="207">
        <v>563.33000000000004</v>
      </c>
      <c r="P2666" s="124" t="s">
        <v>1312</v>
      </c>
    </row>
    <row r="2667" spans="1:16" ht="51">
      <c r="A2667" s="256" t="s">
        <v>619</v>
      </c>
      <c r="B2667" s="124"/>
      <c r="C2667" s="125" t="s">
        <v>713</v>
      </c>
      <c r="D2667" s="119">
        <v>43228</v>
      </c>
      <c r="E2667" s="120" t="s">
        <v>5671</v>
      </c>
      <c r="F2667" s="120" t="s">
        <v>3</v>
      </c>
      <c r="G2667" s="120">
        <v>1620297</v>
      </c>
      <c r="H2667" s="124"/>
      <c r="I2667" s="128" t="s">
        <v>6269</v>
      </c>
      <c r="J2667" s="124"/>
      <c r="K2667" s="124"/>
      <c r="L2667" s="124"/>
      <c r="M2667" s="124"/>
      <c r="N2667" s="207">
        <v>0</v>
      </c>
      <c r="O2667" s="207">
        <v>563.33000000000004</v>
      </c>
      <c r="P2667" s="124" t="s">
        <v>1312</v>
      </c>
    </row>
    <row r="2668" spans="1:16" ht="51">
      <c r="A2668" s="256" t="s">
        <v>619</v>
      </c>
      <c r="B2668" s="124"/>
      <c r="C2668" s="125" t="s">
        <v>713</v>
      </c>
      <c r="D2668" s="119">
        <v>43228</v>
      </c>
      <c r="E2668" s="120" t="s">
        <v>5672</v>
      </c>
      <c r="F2668" s="120" t="s">
        <v>3</v>
      </c>
      <c r="G2668" s="120">
        <v>1620299</v>
      </c>
      <c r="H2668" s="124"/>
      <c r="I2668" s="128" t="s">
        <v>6269</v>
      </c>
      <c r="J2668" s="124"/>
      <c r="K2668" s="124"/>
      <c r="L2668" s="124"/>
      <c r="M2668" s="124"/>
      <c r="N2668" s="207">
        <v>0</v>
      </c>
      <c r="O2668" s="207">
        <v>563.33000000000004</v>
      </c>
      <c r="P2668" s="124" t="s">
        <v>1312</v>
      </c>
    </row>
    <row r="2669" spans="1:16" ht="51">
      <c r="A2669" s="256" t="s">
        <v>619</v>
      </c>
      <c r="B2669" s="124"/>
      <c r="C2669" s="125" t="s">
        <v>713</v>
      </c>
      <c r="D2669" s="119">
        <v>43228</v>
      </c>
      <c r="E2669" s="120" t="s">
        <v>5673</v>
      </c>
      <c r="F2669" s="120" t="s">
        <v>3</v>
      </c>
      <c r="G2669" s="120">
        <v>1620300</v>
      </c>
      <c r="H2669" s="124"/>
      <c r="I2669" s="128" t="s">
        <v>6269</v>
      </c>
      <c r="J2669" s="124"/>
      <c r="K2669" s="124"/>
      <c r="L2669" s="124"/>
      <c r="M2669" s="124"/>
      <c r="N2669" s="207">
        <v>0</v>
      </c>
      <c r="O2669" s="207">
        <v>563.33000000000004</v>
      </c>
      <c r="P2669" s="124" t="s">
        <v>1312</v>
      </c>
    </row>
    <row r="2670" spans="1:16" ht="51">
      <c r="A2670" s="256" t="s">
        <v>619</v>
      </c>
      <c r="B2670" s="124"/>
      <c r="C2670" s="125" t="s">
        <v>713</v>
      </c>
      <c r="D2670" s="119">
        <v>43228</v>
      </c>
      <c r="E2670" s="120" t="s">
        <v>5674</v>
      </c>
      <c r="F2670" s="120" t="s">
        <v>3</v>
      </c>
      <c r="G2670" s="120">
        <v>1620303</v>
      </c>
      <c r="H2670" s="124"/>
      <c r="I2670" s="128" t="s">
        <v>6269</v>
      </c>
      <c r="J2670" s="124"/>
      <c r="K2670" s="124"/>
      <c r="L2670" s="124"/>
      <c r="M2670" s="124"/>
      <c r="N2670" s="207">
        <v>0</v>
      </c>
      <c r="O2670" s="207">
        <v>563.33000000000004</v>
      </c>
      <c r="P2670" s="124" t="s">
        <v>1312</v>
      </c>
    </row>
    <row r="2671" spans="1:16" ht="51">
      <c r="A2671" s="256" t="s">
        <v>619</v>
      </c>
      <c r="B2671" s="124"/>
      <c r="C2671" s="125" t="s">
        <v>713</v>
      </c>
      <c r="D2671" s="119">
        <v>43228</v>
      </c>
      <c r="E2671" s="120" t="s">
        <v>5675</v>
      </c>
      <c r="F2671" s="120" t="s">
        <v>3</v>
      </c>
      <c r="G2671" s="120">
        <v>1620306</v>
      </c>
      <c r="H2671" s="124"/>
      <c r="I2671" s="128" t="s">
        <v>6269</v>
      </c>
      <c r="J2671" s="124"/>
      <c r="K2671" s="124"/>
      <c r="L2671" s="124"/>
      <c r="M2671" s="124"/>
      <c r="N2671" s="207">
        <v>0</v>
      </c>
      <c r="O2671" s="207">
        <v>563.33000000000004</v>
      </c>
      <c r="P2671" s="124" t="s">
        <v>1312</v>
      </c>
    </row>
    <row r="2672" spans="1:16" ht="51">
      <c r="A2672" s="256" t="s">
        <v>619</v>
      </c>
      <c r="B2672" s="124"/>
      <c r="C2672" s="125" t="s">
        <v>713</v>
      </c>
      <c r="D2672" s="119">
        <v>43228</v>
      </c>
      <c r="E2672" s="120" t="s">
        <v>5676</v>
      </c>
      <c r="F2672" s="120" t="s">
        <v>3</v>
      </c>
      <c r="G2672" s="120">
        <v>1620308</v>
      </c>
      <c r="H2672" s="124"/>
      <c r="I2672" s="128" t="s">
        <v>6269</v>
      </c>
      <c r="J2672" s="124"/>
      <c r="K2672" s="124"/>
      <c r="L2672" s="124"/>
      <c r="M2672" s="124"/>
      <c r="N2672" s="207">
        <v>0</v>
      </c>
      <c r="O2672" s="207">
        <v>563.33000000000004</v>
      </c>
      <c r="P2672" s="124" t="s">
        <v>1312</v>
      </c>
    </row>
    <row r="2673" spans="1:16" ht="63.75">
      <c r="A2673" s="256" t="s">
        <v>619</v>
      </c>
      <c r="B2673" s="124"/>
      <c r="C2673" s="125" t="s">
        <v>713</v>
      </c>
      <c r="D2673" s="119">
        <v>43228</v>
      </c>
      <c r="E2673" s="120" t="s">
        <v>5677</v>
      </c>
      <c r="F2673" s="120" t="s">
        <v>3</v>
      </c>
      <c r="G2673" s="120">
        <v>1620316</v>
      </c>
      <c r="H2673" s="124"/>
      <c r="I2673" s="128" t="s">
        <v>6270</v>
      </c>
      <c r="J2673" s="124"/>
      <c r="K2673" s="124"/>
      <c r="L2673" s="124"/>
      <c r="M2673" s="124"/>
      <c r="N2673" s="207">
        <v>0</v>
      </c>
      <c r="O2673" s="207">
        <v>1093.31</v>
      </c>
      <c r="P2673" s="124" t="s">
        <v>1312</v>
      </c>
    </row>
    <row r="2674" spans="1:16" ht="51">
      <c r="A2674" s="256" t="s">
        <v>619</v>
      </c>
      <c r="B2674" s="124"/>
      <c r="C2674" s="125" t="s">
        <v>713</v>
      </c>
      <c r="D2674" s="119">
        <v>43228</v>
      </c>
      <c r="E2674" s="120" t="s">
        <v>5678</v>
      </c>
      <c r="F2674" s="120" t="s">
        <v>3</v>
      </c>
      <c r="G2674" s="120">
        <v>1620320</v>
      </c>
      <c r="H2674" s="124"/>
      <c r="I2674" s="128" t="s">
        <v>6271</v>
      </c>
      <c r="J2674" s="124"/>
      <c r="K2674" s="124"/>
      <c r="L2674" s="124"/>
      <c r="M2674" s="124"/>
      <c r="N2674" s="207">
        <v>0</v>
      </c>
      <c r="O2674" s="207">
        <v>140</v>
      </c>
      <c r="P2674" s="124" t="s">
        <v>1312</v>
      </c>
    </row>
    <row r="2675" spans="1:16" ht="51">
      <c r="A2675" s="256" t="s">
        <v>619</v>
      </c>
      <c r="B2675" s="124"/>
      <c r="C2675" s="125" t="s">
        <v>713</v>
      </c>
      <c r="D2675" s="119">
        <v>43228</v>
      </c>
      <c r="E2675" s="120" t="s">
        <v>5679</v>
      </c>
      <c r="F2675" s="120" t="s">
        <v>3</v>
      </c>
      <c r="G2675" s="120">
        <v>1620321</v>
      </c>
      <c r="H2675" s="124"/>
      <c r="I2675" s="128" t="s">
        <v>6272</v>
      </c>
      <c r="J2675" s="124"/>
      <c r="K2675" s="124"/>
      <c r="L2675" s="124"/>
      <c r="M2675" s="124"/>
      <c r="N2675" s="207">
        <v>0</v>
      </c>
      <c r="O2675" s="207">
        <v>140</v>
      </c>
      <c r="P2675" s="124" t="s">
        <v>1312</v>
      </c>
    </row>
    <row r="2676" spans="1:16" ht="51">
      <c r="A2676" s="256">
        <v>592</v>
      </c>
      <c r="B2676" s="124"/>
      <c r="C2676" s="125" t="s">
        <v>862</v>
      </c>
      <c r="D2676" s="119">
        <v>43228</v>
      </c>
      <c r="E2676" s="120" t="s">
        <v>5680</v>
      </c>
      <c r="F2676" s="120" t="s">
        <v>3</v>
      </c>
      <c r="G2676" s="120">
        <v>1620338</v>
      </c>
      <c r="H2676" s="124"/>
      <c r="I2676" s="128" t="s">
        <v>6273</v>
      </c>
      <c r="J2676" s="124"/>
      <c r="K2676" s="124"/>
      <c r="L2676" s="124"/>
      <c r="M2676" s="124"/>
      <c r="N2676" s="207">
        <v>0</v>
      </c>
      <c r="O2676" s="207">
        <v>1682</v>
      </c>
      <c r="P2676" s="124" t="s">
        <v>1312</v>
      </c>
    </row>
    <row r="2677" spans="1:16" ht="51">
      <c r="A2677" s="256" t="s">
        <v>619</v>
      </c>
      <c r="B2677" s="124"/>
      <c r="C2677" s="125" t="s">
        <v>713</v>
      </c>
      <c r="D2677" s="119">
        <v>43228</v>
      </c>
      <c r="E2677" s="120" t="s">
        <v>5681</v>
      </c>
      <c r="F2677" s="120" t="s">
        <v>3</v>
      </c>
      <c r="G2677" s="120">
        <v>1620275</v>
      </c>
      <c r="H2677" s="124"/>
      <c r="I2677" s="128" t="s">
        <v>6274</v>
      </c>
      <c r="J2677" s="124"/>
      <c r="K2677" s="124"/>
      <c r="L2677" s="124"/>
      <c r="M2677" s="124"/>
      <c r="N2677" s="207">
        <v>0</v>
      </c>
      <c r="O2677" s="207">
        <v>2251.88</v>
      </c>
      <c r="P2677" s="124" t="s">
        <v>1312</v>
      </c>
    </row>
    <row r="2678" spans="1:16" ht="51">
      <c r="A2678" s="256" t="s">
        <v>619</v>
      </c>
      <c r="B2678" s="124"/>
      <c r="C2678" s="125" t="s">
        <v>713</v>
      </c>
      <c r="D2678" s="119">
        <v>43228</v>
      </c>
      <c r="E2678" s="120" t="s">
        <v>5682</v>
      </c>
      <c r="F2678" s="120" t="s">
        <v>3</v>
      </c>
      <c r="G2678" s="120">
        <v>1620271</v>
      </c>
      <c r="H2678" s="124"/>
      <c r="I2678" s="128" t="s">
        <v>6275</v>
      </c>
      <c r="J2678" s="124"/>
      <c r="K2678" s="124"/>
      <c r="L2678" s="124"/>
      <c r="M2678" s="124"/>
      <c r="N2678" s="207">
        <v>0</v>
      </c>
      <c r="O2678" s="207">
        <v>1167.8800000000001</v>
      </c>
      <c r="P2678" s="124" t="s">
        <v>1312</v>
      </c>
    </row>
    <row r="2679" spans="1:16" ht="51">
      <c r="A2679" s="256">
        <v>35</v>
      </c>
      <c r="B2679" s="124"/>
      <c r="C2679" s="125" t="s">
        <v>696</v>
      </c>
      <c r="D2679" s="119">
        <v>43228</v>
      </c>
      <c r="E2679" s="120" t="s">
        <v>5683</v>
      </c>
      <c r="F2679" s="120" t="s">
        <v>3</v>
      </c>
      <c r="G2679" s="120">
        <v>1620270</v>
      </c>
      <c r="H2679" s="124"/>
      <c r="I2679" s="128" t="s">
        <v>1386</v>
      </c>
      <c r="J2679" s="124"/>
      <c r="K2679" s="124"/>
      <c r="L2679" s="124"/>
      <c r="M2679" s="124"/>
      <c r="N2679" s="207">
        <v>0</v>
      </c>
      <c r="O2679" s="207">
        <v>1500</v>
      </c>
      <c r="P2679" s="124" t="s">
        <v>1312</v>
      </c>
    </row>
    <row r="2680" spans="1:16" ht="51">
      <c r="A2680" s="256">
        <v>86</v>
      </c>
      <c r="B2680" s="124"/>
      <c r="C2680" s="125" t="s">
        <v>710</v>
      </c>
      <c r="D2680" s="119">
        <v>43228</v>
      </c>
      <c r="E2680" s="120" t="s">
        <v>5684</v>
      </c>
      <c r="F2680" s="120" t="s">
        <v>3</v>
      </c>
      <c r="G2680" s="120">
        <v>1620258</v>
      </c>
      <c r="H2680" s="124"/>
      <c r="I2680" s="128" t="s">
        <v>6276</v>
      </c>
      <c r="J2680" s="124"/>
      <c r="K2680" s="124"/>
      <c r="L2680" s="124"/>
      <c r="M2680" s="124"/>
      <c r="N2680" s="207">
        <v>0</v>
      </c>
      <c r="O2680" s="207">
        <v>2786</v>
      </c>
      <c r="P2680" s="124" t="s">
        <v>1312</v>
      </c>
    </row>
    <row r="2681" spans="1:16" ht="102" hidden="1">
      <c r="A2681" s="256">
        <v>197</v>
      </c>
      <c r="B2681" s="124"/>
      <c r="C2681" s="125" t="s">
        <v>754</v>
      </c>
      <c r="D2681" s="119">
        <v>43228</v>
      </c>
      <c r="E2681" s="120" t="s">
        <v>5685</v>
      </c>
      <c r="F2681" s="120" t="s">
        <v>6</v>
      </c>
      <c r="G2681" s="120">
        <v>731289</v>
      </c>
      <c r="H2681" s="124"/>
      <c r="I2681" s="128" t="s">
        <v>6278</v>
      </c>
      <c r="J2681" s="124"/>
      <c r="K2681" s="124"/>
      <c r="L2681" s="124"/>
      <c r="M2681" s="124"/>
      <c r="N2681" s="207">
        <v>0</v>
      </c>
      <c r="O2681" s="207">
        <v>43.49</v>
      </c>
      <c r="P2681" s="124" t="s">
        <v>1312</v>
      </c>
    </row>
    <row r="2682" spans="1:16" ht="89.25" hidden="1">
      <c r="A2682" s="256">
        <v>373</v>
      </c>
      <c r="B2682" s="124"/>
      <c r="C2682" s="125" t="s">
        <v>1269</v>
      </c>
      <c r="D2682" s="119">
        <v>43228</v>
      </c>
      <c r="E2682" s="120" t="s">
        <v>5686</v>
      </c>
      <c r="F2682" s="120" t="s">
        <v>1313</v>
      </c>
      <c r="G2682" s="120">
        <v>17597722</v>
      </c>
      <c r="H2682" s="124"/>
      <c r="I2682" s="128" t="s">
        <v>6279</v>
      </c>
      <c r="J2682" s="124"/>
      <c r="K2682" s="124"/>
      <c r="L2682" s="124"/>
      <c r="M2682" s="124"/>
      <c r="N2682" s="207">
        <v>0</v>
      </c>
      <c r="O2682" s="207">
        <v>12542525.15</v>
      </c>
      <c r="P2682" s="124" t="s">
        <v>1312</v>
      </c>
    </row>
    <row r="2683" spans="1:16" ht="89.25" hidden="1">
      <c r="A2683" s="256">
        <v>197</v>
      </c>
      <c r="B2683" s="124"/>
      <c r="C2683" s="125" t="s">
        <v>754</v>
      </c>
      <c r="D2683" s="119">
        <v>43228</v>
      </c>
      <c r="E2683" s="120" t="s">
        <v>5687</v>
      </c>
      <c r="F2683" s="120" t="s">
        <v>15</v>
      </c>
      <c r="G2683" s="120">
        <v>4884</v>
      </c>
      <c r="H2683" s="124"/>
      <c r="I2683" s="128" t="s">
        <v>6281</v>
      </c>
      <c r="J2683" s="124"/>
      <c r="K2683" s="124"/>
      <c r="L2683" s="124"/>
      <c r="M2683" s="124"/>
      <c r="N2683" s="207">
        <v>293.19</v>
      </c>
      <c r="O2683" s="207">
        <v>0</v>
      </c>
      <c r="P2683" s="124" t="s">
        <v>1312</v>
      </c>
    </row>
    <row r="2684" spans="1:16" ht="51">
      <c r="A2684" s="256" t="s">
        <v>619</v>
      </c>
      <c r="B2684" s="124"/>
      <c r="C2684" s="125" t="s">
        <v>713</v>
      </c>
      <c r="D2684" s="119">
        <v>43229</v>
      </c>
      <c r="E2684" s="120" t="s">
        <v>5688</v>
      </c>
      <c r="F2684" s="120" t="s">
        <v>3</v>
      </c>
      <c r="G2684" s="120">
        <v>1620849</v>
      </c>
      <c r="H2684" s="124"/>
      <c r="I2684" s="128" t="s">
        <v>6282</v>
      </c>
      <c r="J2684" s="124"/>
      <c r="K2684" s="124"/>
      <c r="L2684" s="124"/>
      <c r="M2684" s="124"/>
      <c r="N2684" s="207">
        <v>0</v>
      </c>
      <c r="O2684" s="207">
        <v>0.5</v>
      </c>
      <c r="P2684" s="124" t="s">
        <v>1312</v>
      </c>
    </row>
    <row r="2685" spans="1:16" ht="51">
      <c r="A2685" s="256" t="s">
        <v>619</v>
      </c>
      <c r="B2685" s="124"/>
      <c r="C2685" s="125" t="s">
        <v>713</v>
      </c>
      <c r="D2685" s="119">
        <v>43229</v>
      </c>
      <c r="E2685" s="120" t="s">
        <v>5689</v>
      </c>
      <c r="F2685" s="120" t="s">
        <v>3</v>
      </c>
      <c r="G2685" s="120">
        <v>1620844</v>
      </c>
      <c r="H2685" s="124"/>
      <c r="I2685" s="128" t="s">
        <v>6283</v>
      </c>
      <c r="J2685" s="124"/>
      <c r="K2685" s="124"/>
      <c r="L2685" s="124"/>
      <c r="M2685" s="124"/>
      <c r="N2685" s="207">
        <v>0</v>
      </c>
      <c r="O2685" s="207">
        <v>8757.56</v>
      </c>
      <c r="P2685" s="124" t="s">
        <v>1312</v>
      </c>
    </row>
    <row r="2686" spans="1:16" ht="51">
      <c r="A2686" s="256">
        <v>16</v>
      </c>
      <c r="B2686" s="124"/>
      <c r="C2686" s="125" t="s">
        <v>692</v>
      </c>
      <c r="D2686" s="119">
        <v>43229</v>
      </c>
      <c r="E2686" s="120" t="s">
        <v>5690</v>
      </c>
      <c r="F2686" s="120" t="s">
        <v>3</v>
      </c>
      <c r="G2686" s="120">
        <v>1620839</v>
      </c>
      <c r="H2686" s="124"/>
      <c r="I2686" s="128" t="s">
        <v>6284</v>
      </c>
      <c r="J2686" s="124"/>
      <c r="K2686" s="124"/>
      <c r="L2686" s="124"/>
      <c r="M2686" s="124"/>
      <c r="N2686" s="207">
        <v>0</v>
      </c>
      <c r="O2686" s="207">
        <v>1113</v>
      </c>
      <c r="P2686" s="124" t="s">
        <v>1312</v>
      </c>
    </row>
    <row r="2687" spans="1:16" ht="51">
      <c r="A2687" s="256">
        <v>373</v>
      </c>
      <c r="B2687" s="124"/>
      <c r="C2687" s="125" t="s">
        <v>1269</v>
      </c>
      <c r="D2687" s="119">
        <v>43229</v>
      </c>
      <c r="E2687" s="120" t="s">
        <v>5691</v>
      </c>
      <c r="F2687" s="120" t="s">
        <v>3</v>
      </c>
      <c r="G2687" s="120">
        <v>1620879</v>
      </c>
      <c r="H2687" s="124"/>
      <c r="I2687" s="128" t="s">
        <v>6285</v>
      </c>
      <c r="J2687" s="124"/>
      <c r="K2687" s="124"/>
      <c r="L2687" s="124"/>
      <c r="M2687" s="124"/>
      <c r="N2687" s="207">
        <v>0</v>
      </c>
      <c r="O2687" s="207">
        <v>57.88</v>
      </c>
      <c r="P2687" s="124" t="s">
        <v>1312</v>
      </c>
    </row>
    <row r="2688" spans="1:16" ht="51">
      <c r="A2688" s="256">
        <v>373</v>
      </c>
      <c r="B2688" s="124"/>
      <c r="C2688" s="125" t="s">
        <v>1269</v>
      </c>
      <c r="D2688" s="119">
        <v>43229</v>
      </c>
      <c r="E2688" s="120" t="s">
        <v>5692</v>
      </c>
      <c r="F2688" s="120" t="s">
        <v>3</v>
      </c>
      <c r="G2688" s="120">
        <v>1620738</v>
      </c>
      <c r="H2688" s="124"/>
      <c r="I2688" s="128" t="s">
        <v>6286</v>
      </c>
      <c r="J2688" s="124"/>
      <c r="K2688" s="124"/>
      <c r="L2688" s="124"/>
      <c r="M2688" s="124"/>
      <c r="N2688" s="207">
        <v>0</v>
      </c>
      <c r="O2688" s="207">
        <v>222</v>
      </c>
      <c r="P2688" s="124" t="s">
        <v>1312</v>
      </c>
    </row>
    <row r="2689" spans="1:16" ht="51">
      <c r="A2689" s="256" t="s">
        <v>619</v>
      </c>
      <c r="B2689" s="124"/>
      <c r="C2689" s="125" t="s">
        <v>713</v>
      </c>
      <c r="D2689" s="119">
        <v>43229</v>
      </c>
      <c r="E2689" s="120" t="s">
        <v>5693</v>
      </c>
      <c r="F2689" s="120" t="s">
        <v>3</v>
      </c>
      <c r="G2689" s="120">
        <v>1621003</v>
      </c>
      <c r="H2689" s="124"/>
      <c r="I2689" s="128" t="s">
        <v>6287</v>
      </c>
      <c r="J2689" s="124"/>
      <c r="K2689" s="124"/>
      <c r="L2689" s="124"/>
      <c r="M2689" s="124"/>
      <c r="N2689" s="207">
        <v>0</v>
      </c>
      <c r="O2689" s="207">
        <v>2729.04</v>
      </c>
      <c r="P2689" s="124" t="s">
        <v>1312</v>
      </c>
    </row>
    <row r="2690" spans="1:16" ht="51">
      <c r="A2690" s="256">
        <v>35</v>
      </c>
      <c r="B2690" s="124"/>
      <c r="C2690" s="125" t="s">
        <v>696</v>
      </c>
      <c r="D2690" s="119">
        <v>43229</v>
      </c>
      <c r="E2690" s="120" t="s">
        <v>5694</v>
      </c>
      <c r="F2690" s="120" t="s">
        <v>3</v>
      </c>
      <c r="G2690" s="120">
        <v>1621015</v>
      </c>
      <c r="H2690" s="124"/>
      <c r="I2690" s="128" t="s">
        <v>6288</v>
      </c>
      <c r="J2690" s="124"/>
      <c r="K2690" s="124"/>
      <c r="L2690" s="124"/>
      <c r="M2690" s="124"/>
      <c r="N2690" s="207">
        <v>0</v>
      </c>
      <c r="O2690" s="207">
        <v>1200</v>
      </c>
      <c r="P2690" s="124" t="s">
        <v>1312</v>
      </c>
    </row>
    <row r="2691" spans="1:16" ht="63.75">
      <c r="A2691" s="256">
        <v>373</v>
      </c>
      <c r="B2691" s="124"/>
      <c r="C2691" s="125" t="s">
        <v>1269</v>
      </c>
      <c r="D2691" s="119">
        <v>43229</v>
      </c>
      <c r="E2691" s="120" t="s">
        <v>5695</v>
      </c>
      <c r="F2691" s="120" t="s">
        <v>3</v>
      </c>
      <c r="G2691" s="120">
        <v>1620939</v>
      </c>
      <c r="H2691" s="124"/>
      <c r="I2691" s="128" t="s">
        <v>6289</v>
      </c>
      <c r="J2691" s="124"/>
      <c r="K2691" s="124"/>
      <c r="L2691" s="124"/>
      <c r="M2691" s="124"/>
      <c r="N2691" s="207">
        <v>0</v>
      </c>
      <c r="O2691" s="207">
        <v>450</v>
      </c>
      <c r="P2691" s="124" t="s">
        <v>1312</v>
      </c>
    </row>
    <row r="2692" spans="1:16" ht="38.25">
      <c r="A2692" s="256">
        <v>16</v>
      </c>
      <c r="B2692" s="124"/>
      <c r="C2692" s="125" t="s">
        <v>692</v>
      </c>
      <c r="D2692" s="119">
        <v>43229</v>
      </c>
      <c r="E2692" s="120" t="s">
        <v>5696</v>
      </c>
      <c r="F2692" s="120" t="s">
        <v>3</v>
      </c>
      <c r="G2692" s="120">
        <v>1620943</v>
      </c>
      <c r="H2692" s="124"/>
      <c r="I2692" s="128" t="s">
        <v>6290</v>
      </c>
      <c r="J2692" s="124"/>
      <c r="K2692" s="124"/>
      <c r="L2692" s="124"/>
      <c r="M2692" s="124"/>
      <c r="N2692" s="207">
        <v>0</v>
      </c>
      <c r="O2692" s="207">
        <v>6897</v>
      </c>
      <c r="P2692" s="124" t="s">
        <v>3729</v>
      </c>
    </row>
    <row r="2693" spans="1:16" ht="63.75">
      <c r="A2693" s="256">
        <v>287</v>
      </c>
      <c r="B2693" s="124"/>
      <c r="C2693" s="125" t="s">
        <v>790</v>
      </c>
      <c r="D2693" s="119">
        <v>43229</v>
      </c>
      <c r="E2693" s="120" t="s">
        <v>5697</v>
      </c>
      <c r="F2693" s="120" t="s">
        <v>3</v>
      </c>
      <c r="G2693" s="120">
        <v>1620819</v>
      </c>
      <c r="H2693" s="124"/>
      <c r="I2693" s="128" t="s">
        <v>6291</v>
      </c>
      <c r="J2693" s="124"/>
      <c r="K2693" s="124"/>
      <c r="L2693" s="124"/>
      <c r="M2693" s="124"/>
      <c r="N2693" s="207">
        <v>0</v>
      </c>
      <c r="O2693" s="207">
        <v>275595.36</v>
      </c>
      <c r="P2693" s="124" t="s">
        <v>1312</v>
      </c>
    </row>
    <row r="2694" spans="1:16" ht="63.75">
      <c r="A2694" s="256">
        <v>287</v>
      </c>
      <c r="B2694" s="124"/>
      <c r="C2694" s="125" t="s">
        <v>790</v>
      </c>
      <c r="D2694" s="119">
        <v>43229</v>
      </c>
      <c r="E2694" s="120" t="s">
        <v>5698</v>
      </c>
      <c r="F2694" s="120" t="s">
        <v>3</v>
      </c>
      <c r="G2694" s="120">
        <v>1620824</v>
      </c>
      <c r="H2694" s="124"/>
      <c r="I2694" s="128" t="s">
        <v>6292</v>
      </c>
      <c r="J2694" s="124"/>
      <c r="K2694" s="124"/>
      <c r="L2694" s="124"/>
      <c r="M2694" s="124"/>
      <c r="N2694" s="207">
        <v>0</v>
      </c>
      <c r="O2694" s="207">
        <v>28022.29</v>
      </c>
      <c r="P2694" s="124" t="s">
        <v>1312</v>
      </c>
    </row>
    <row r="2695" spans="1:16" ht="63.75">
      <c r="A2695" s="256">
        <v>287</v>
      </c>
      <c r="B2695" s="124"/>
      <c r="C2695" s="125" t="s">
        <v>790</v>
      </c>
      <c r="D2695" s="119">
        <v>43229</v>
      </c>
      <c r="E2695" s="120" t="s">
        <v>5699</v>
      </c>
      <c r="F2695" s="120" t="s">
        <v>3</v>
      </c>
      <c r="G2695" s="120">
        <v>1620826</v>
      </c>
      <c r="H2695" s="124"/>
      <c r="I2695" s="128" t="s">
        <v>6293</v>
      </c>
      <c r="J2695" s="124"/>
      <c r="K2695" s="124"/>
      <c r="L2695" s="124"/>
      <c r="M2695" s="124"/>
      <c r="N2695" s="207">
        <v>0</v>
      </c>
      <c r="O2695" s="207">
        <v>4535.1099999999997</v>
      </c>
      <c r="P2695" s="124" t="s">
        <v>1312</v>
      </c>
    </row>
    <row r="2696" spans="1:16" ht="63.75">
      <c r="A2696" s="256">
        <v>287</v>
      </c>
      <c r="B2696" s="124"/>
      <c r="C2696" s="125" t="s">
        <v>790</v>
      </c>
      <c r="D2696" s="119">
        <v>43229</v>
      </c>
      <c r="E2696" s="120" t="s">
        <v>5700</v>
      </c>
      <c r="F2696" s="120" t="s">
        <v>3</v>
      </c>
      <c r="G2696" s="120">
        <v>1620828</v>
      </c>
      <c r="H2696" s="124"/>
      <c r="I2696" s="128" t="s">
        <v>6294</v>
      </c>
      <c r="J2696" s="124"/>
      <c r="K2696" s="124"/>
      <c r="L2696" s="124"/>
      <c r="M2696" s="124"/>
      <c r="N2696" s="207">
        <v>0</v>
      </c>
      <c r="O2696" s="207">
        <v>19600.95</v>
      </c>
      <c r="P2696" s="124" t="s">
        <v>1312</v>
      </c>
    </row>
    <row r="2697" spans="1:16" ht="63.75">
      <c r="A2697" s="256">
        <v>287</v>
      </c>
      <c r="B2697" s="124"/>
      <c r="C2697" s="125" t="s">
        <v>790</v>
      </c>
      <c r="D2697" s="119">
        <v>43229</v>
      </c>
      <c r="E2697" s="120" t="s">
        <v>5701</v>
      </c>
      <c r="F2697" s="120" t="s">
        <v>3</v>
      </c>
      <c r="G2697" s="120">
        <v>1620830</v>
      </c>
      <c r="H2697" s="124"/>
      <c r="I2697" s="128" t="s">
        <v>6295</v>
      </c>
      <c r="J2697" s="124"/>
      <c r="K2697" s="124"/>
      <c r="L2697" s="124"/>
      <c r="M2697" s="124"/>
      <c r="N2697" s="207">
        <v>0</v>
      </c>
      <c r="O2697" s="207">
        <v>18708.02</v>
      </c>
      <c r="P2697" s="124" t="s">
        <v>1312</v>
      </c>
    </row>
    <row r="2698" spans="1:16" ht="63.75">
      <c r="A2698" s="256">
        <v>287</v>
      </c>
      <c r="B2698" s="124"/>
      <c r="C2698" s="125" t="s">
        <v>790</v>
      </c>
      <c r="D2698" s="119">
        <v>43229</v>
      </c>
      <c r="E2698" s="120" t="s">
        <v>5702</v>
      </c>
      <c r="F2698" s="120" t="s">
        <v>3</v>
      </c>
      <c r="G2698" s="120">
        <v>1620833</v>
      </c>
      <c r="H2698" s="124"/>
      <c r="I2698" s="128" t="s">
        <v>6296</v>
      </c>
      <c r="J2698" s="124"/>
      <c r="K2698" s="124"/>
      <c r="L2698" s="124"/>
      <c r="M2698" s="124"/>
      <c r="N2698" s="207">
        <v>0</v>
      </c>
      <c r="O2698" s="207">
        <v>36298.620000000003</v>
      </c>
      <c r="P2698" s="124" t="s">
        <v>1312</v>
      </c>
    </row>
    <row r="2699" spans="1:16" ht="63.75">
      <c r="A2699" s="256" t="s">
        <v>619</v>
      </c>
      <c r="B2699" s="124"/>
      <c r="C2699" s="125" t="s">
        <v>713</v>
      </c>
      <c r="D2699" s="119">
        <v>43229</v>
      </c>
      <c r="E2699" s="120" t="s">
        <v>5703</v>
      </c>
      <c r="F2699" s="120" t="s">
        <v>3</v>
      </c>
      <c r="G2699" s="120">
        <v>1620853</v>
      </c>
      <c r="H2699" s="124"/>
      <c r="I2699" s="128" t="s">
        <v>6297</v>
      </c>
      <c r="J2699" s="124"/>
      <c r="K2699" s="124"/>
      <c r="L2699" s="124"/>
      <c r="M2699" s="124"/>
      <c r="N2699" s="207">
        <v>0</v>
      </c>
      <c r="O2699" s="207">
        <v>142</v>
      </c>
      <c r="P2699" s="124" t="s">
        <v>1312</v>
      </c>
    </row>
    <row r="2700" spans="1:16" ht="63.75">
      <c r="A2700" s="256">
        <v>287</v>
      </c>
      <c r="B2700" s="124"/>
      <c r="C2700" s="125" t="s">
        <v>790</v>
      </c>
      <c r="D2700" s="119">
        <v>43229</v>
      </c>
      <c r="E2700" s="120" t="s">
        <v>5704</v>
      </c>
      <c r="F2700" s="120" t="s">
        <v>3</v>
      </c>
      <c r="G2700" s="120">
        <v>1620727</v>
      </c>
      <c r="H2700" s="124"/>
      <c r="I2700" s="128" t="s">
        <v>6298</v>
      </c>
      <c r="J2700" s="124"/>
      <c r="K2700" s="124"/>
      <c r="L2700" s="124"/>
      <c r="M2700" s="124"/>
      <c r="N2700" s="207">
        <v>0</v>
      </c>
      <c r="O2700" s="207">
        <v>186750.97</v>
      </c>
      <c r="P2700" s="124" t="s">
        <v>1312</v>
      </c>
    </row>
    <row r="2701" spans="1:16" ht="51">
      <c r="A2701" s="256">
        <v>46</v>
      </c>
      <c r="B2701" s="124"/>
      <c r="C2701" s="125" t="s">
        <v>698</v>
      </c>
      <c r="D2701" s="119">
        <v>43229</v>
      </c>
      <c r="E2701" s="120" t="s">
        <v>5705</v>
      </c>
      <c r="F2701" s="120" t="s">
        <v>3</v>
      </c>
      <c r="G2701" s="120">
        <v>1620740</v>
      </c>
      <c r="H2701" s="124"/>
      <c r="I2701" s="128" t="s">
        <v>6299</v>
      </c>
      <c r="J2701" s="124"/>
      <c r="K2701" s="124"/>
      <c r="L2701" s="124"/>
      <c r="M2701" s="124"/>
      <c r="N2701" s="207">
        <v>0</v>
      </c>
      <c r="O2701" s="207">
        <v>2656.7000000000003</v>
      </c>
      <c r="P2701" s="124" t="s">
        <v>1312</v>
      </c>
    </row>
    <row r="2702" spans="1:16" ht="51">
      <c r="A2702" s="256" t="s">
        <v>619</v>
      </c>
      <c r="B2702" s="124"/>
      <c r="C2702" s="125" t="s">
        <v>713</v>
      </c>
      <c r="D2702" s="119">
        <v>43229</v>
      </c>
      <c r="E2702" s="120" t="s">
        <v>5706</v>
      </c>
      <c r="F2702" s="120" t="s">
        <v>3</v>
      </c>
      <c r="G2702" s="120">
        <v>1620753</v>
      </c>
      <c r="H2702" s="124"/>
      <c r="I2702" s="128" t="s">
        <v>6300</v>
      </c>
      <c r="J2702" s="124"/>
      <c r="K2702" s="124"/>
      <c r="L2702" s="124"/>
      <c r="M2702" s="124"/>
      <c r="N2702" s="207">
        <v>0</v>
      </c>
      <c r="O2702" s="207">
        <v>72.7</v>
      </c>
      <c r="P2702" s="124" t="s">
        <v>1312</v>
      </c>
    </row>
    <row r="2703" spans="1:16" ht="51">
      <c r="A2703" s="256" t="s">
        <v>619</v>
      </c>
      <c r="B2703" s="124"/>
      <c r="C2703" s="125" t="s">
        <v>713</v>
      </c>
      <c r="D2703" s="119">
        <v>43229</v>
      </c>
      <c r="E2703" s="120" t="s">
        <v>5707</v>
      </c>
      <c r="F2703" s="120" t="s">
        <v>3</v>
      </c>
      <c r="G2703" s="120">
        <v>1620777</v>
      </c>
      <c r="H2703" s="124"/>
      <c r="I2703" s="128" t="s">
        <v>6301</v>
      </c>
      <c r="J2703" s="124"/>
      <c r="K2703" s="124"/>
      <c r="L2703" s="124"/>
      <c r="M2703" s="124"/>
      <c r="N2703" s="207">
        <v>0</v>
      </c>
      <c r="O2703" s="207">
        <v>4028.94</v>
      </c>
      <c r="P2703" s="124" t="s">
        <v>1312</v>
      </c>
    </row>
    <row r="2704" spans="1:16" ht="51">
      <c r="A2704" s="256">
        <v>163</v>
      </c>
      <c r="B2704" s="124"/>
      <c r="C2704" s="125" t="s">
        <v>748</v>
      </c>
      <c r="D2704" s="119">
        <v>43229</v>
      </c>
      <c r="E2704" s="120" t="s">
        <v>5708</v>
      </c>
      <c r="F2704" s="120" t="s">
        <v>3</v>
      </c>
      <c r="G2704" s="120">
        <v>1620784</v>
      </c>
      <c r="H2704" s="124"/>
      <c r="I2704" s="128" t="s">
        <v>6302</v>
      </c>
      <c r="J2704" s="124"/>
      <c r="K2704" s="124"/>
      <c r="L2704" s="124"/>
      <c r="M2704" s="124"/>
      <c r="N2704" s="207">
        <v>0</v>
      </c>
      <c r="O2704" s="207">
        <v>60</v>
      </c>
      <c r="P2704" s="124" t="s">
        <v>1312</v>
      </c>
    </row>
    <row r="2705" spans="1:16" ht="63.75">
      <c r="A2705" s="256" t="s">
        <v>619</v>
      </c>
      <c r="B2705" s="124"/>
      <c r="C2705" s="125" t="s">
        <v>713</v>
      </c>
      <c r="D2705" s="119">
        <v>43229</v>
      </c>
      <c r="E2705" s="120" t="s">
        <v>5709</v>
      </c>
      <c r="F2705" s="120" t="s">
        <v>3</v>
      </c>
      <c r="G2705" s="120">
        <v>1620789</v>
      </c>
      <c r="H2705" s="124"/>
      <c r="I2705" s="128" t="s">
        <v>6303</v>
      </c>
      <c r="J2705" s="124"/>
      <c r="K2705" s="124"/>
      <c r="L2705" s="124"/>
      <c r="M2705" s="124"/>
      <c r="N2705" s="207">
        <v>0</v>
      </c>
      <c r="O2705" s="207">
        <v>18952.48</v>
      </c>
      <c r="P2705" s="124" t="s">
        <v>1312</v>
      </c>
    </row>
    <row r="2706" spans="1:16" ht="51">
      <c r="A2706" s="256">
        <v>86</v>
      </c>
      <c r="B2706" s="124"/>
      <c r="C2706" s="125" t="s">
        <v>710</v>
      </c>
      <c r="D2706" s="119">
        <v>43229</v>
      </c>
      <c r="E2706" s="120" t="s">
        <v>5710</v>
      </c>
      <c r="F2706" s="120" t="s">
        <v>3</v>
      </c>
      <c r="G2706" s="120">
        <v>1620794</v>
      </c>
      <c r="H2706" s="124"/>
      <c r="I2706" s="128" t="s">
        <v>6304</v>
      </c>
      <c r="J2706" s="124"/>
      <c r="K2706" s="124"/>
      <c r="L2706" s="124"/>
      <c r="M2706" s="124"/>
      <c r="N2706" s="207">
        <v>0</v>
      </c>
      <c r="O2706" s="207">
        <v>900</v>
      </c>
      <c r="P2706" s="124" t="s">
        <v>1312</v>
      </c>
    </row>
    <row r="2707" spans="1:16" ht="76.5" hidden="1">
      <c r="A2707" s="256">
        <v>373</v>
      </c>
      <c r="B2707" s="124"/>
      <c r="C2707" s="125" t="s">
        <v>1269</v>
      </c>
      <c r="D2707" s="119">
        <v>43229</v>
      </c>
      <c r="E2707" s="120" t="s">
        <v>5711</v>
      </c>
      <c r="F2707" s="120" t="s">
        <v>1313</v>
      </c>
      <c r="G2707" s="120">
        <v>17611648</v>
      </c>
      <c r="H2707" s="124"/>
      <c r="I2707" s="128" t="s">
        <v>6305</v>
      </c>
      <c r="J2707" s="124"/>
      <c r="K2707" s="124"/>
      <c r="L2707" s="124"/>
      <c r="M2707" s="124"/>
      <c r="N2707" s="207">
        <v>0</v>
      </c>
      <c r="O2707" s="207">
        <v>1414499</v>
      </c>
      <c r="P2707" s="124" t="s">
        <v>1312</v>
      </c>
    </row>
    <row r="2708" spans="1:16" ht="89.25" hidden="1">
      <c r="A2708" s="256">
        <v>15</v>
      </c>
      <c r="B2708" s="124"/>
      <c r="C2708" s="125" t="s">
        <v>691</v>
      </c>
      <c r="D2708" s="119">
        <v>43229</v>
      </c>
      <c r="E2708" s="120" t="s">
        <v>5712</v>
      </c>
      <c r="F2708" s="120" t="s">
        <v>15</v>
      </c>
      <c r="G2708" s="120">
        <v>4940</v>
      </c>
      <c r="H2708" s="124"/>
      <c r="I2708" s="128" t="s">
        <v>6306</v>
      </c>
      <c r="J2708" s="124"/>
      <c r="K2708" s="124"/>
      <c r="L2708" s="124"/>
      <c r="M2708" s="124"/>
      <c r="N2708" s="207">
        <v>1319.17</v>
      </c>
      <c r="O2708" s="207">
        <v>0</v>
      </c>
      <c r="P2708" s="124" t="s">
        <v>1312</v>
      </c>
    </row>
    <row r="2709" spans="1:16" ht="51" hidden="1">
      <c r="A2709" s="256" t="s">
        <v>619</v>
      </c>
      <c r="B2709" s="124"/>
      <c r="C2709" s="125" t="s">
        <v>713</v>
      </c>
      <c r="D2709" s="119">
        <v>43229</v>
      </c>
      <c r="E2709" s="120" t="s">
        <v>5713</v>
      </c>
      <c r="F2709" s="120" t="s">
        <v>1313</v>
      </c>
      <c r="G2709" s="120">
        <v>17614292</v>
      </c>
      <c r="H2709" s="124"/>
      <c r="I2709" s="128" t="s">
        <v>6307</v>
      </c>
      <c r="J2709" s="124"/>
      <c r="K2709" s="124"/>
      <c r="L2709" s="124"/>
      <c r="M2709" s="124"/>
      <c r="N2709" s="207">
        <v>0</v>
      </c>
      <c r="O2709" s="207">
        <v>2773281.95</v>
      </c>
      <c r="P2709" s="124" t="s">
        <v>1312</v>
      </c>
    </row>
    <row r="2710" spans="1:16" ht="89.25" hidden="1">
      <c r="A2710" s="256">
        <v>310</v>
      </c>
      <c r="B2710" s="124"/>
      <c r="C2710" s="125" t="s">
        <v>807</v>
      </c>
      <c r="D2710" s="119">
        <v>43229</v>
      </c>
      <c r="E2710" s="120" t="s">
        <v>5714</v>
      </c>
      <c r="F2710" s="120" t="s">
        <v>15</v>
      </c>
      <c r="G2710" s="120">
        <v>4933</v>
      </c>
      <c r="H2710" s="124"/>
      <c r="I2710" s="128" t="s">
        <v>6308</v>
      </c>
      <c r="J2710" s="124"/>
      <c r="K2710" s="124"/>
      <c r="L2710" s="124"/>
      <c r="M2710" s="124"/>
      <c r="N2710" s="207">
        <v>272.06</v>
      </c>
      <c r="O2710" s="207">
        <v>0</v>
      </c>
      <c r="P2710" s="124" t="s">
        <v>1312</v>
      </c>
    </row>
    <row r="2711" spans="1:16" ht="51">
      <c r="A2711" s="256">
        <v>20</v>
      </c>
      <c r="B2711" s="124"/>
      <c r="C2711" s="125" t="s">
        <v>693</v>
      </c>
      <c r="D2711" s="119">
        <v>43230</v>
      </c>
      <c r="E2711" s="120" t="s">
        <v>5715</v>
      </c>
      <c r="F2711" s="120" t="s">
        <v>3</v>
      </c>
      <c r="G2711" s="120">
        <v>1621294</v>
      </c>
      <c r="H2711" s="124"/>
      <c r="I2711" s="128" t="s">
        <v>6309</v>
      </c>
      <c r="J2711" s="124"/>
      <c r="K2711" s="124"/>
      <c r="L2711" s="124"/>
      <c r="M2711" s="124"/>
      <c r="N2711" s="207">
        <v>0</v>
      </c>
      <c r="O2711" s="207">
        <v>25</v>
      </c>
      <c r="P2711" s="124" t="s">
        <v>3729</v>
      </c>
    </row>
    <row r="2712" spans="1:16" ht="51">
      <c r="A2712" s="256" t="s">
        <v>619</v>
      </c>
      <c r="B2712" s="124"/>
      <c r="C2712" s="125" t="s">
        <v>713</v>
      </c>
      <c r="D2712" s="119">
        <v>43230</v>
      </c>
      <c r="E2712" s="120" t="s">
        <v>5716</v>
      </c>
      <c r="F2712" s="120" t="s">
        <v>3</v>
      </c>
      <c r="G2712" s="120">
        <v>1621277</v>
      </c>
      <c r="H2712" s="124"/>
      <c r="I2712" s="128" t="s">
        <v>6310</v>
      </c>
      <c r="J2712" s="124"/>
      <c r="K2712" s="124"/>
      <c r="L2712" s="124"/>
      <c r="M2712" s="124"/>
      <c r="N2712" s="207">
        <v>0</v>
      </c>
      <c r="O2712" s="207">
        <v>3301.3</v>
      </c>
      <c r="P2712" s="124" t="s">
        <v>1312</v>
      </c>
    </row>
    <row r="2713" spans="1:16" ht="51">
      <c r="A2713" s="256" t="s">
        <v>619</v>
      </c>
      <c r="B2713" s="124"/>
      <c r="C2713" s="125" t="s">
        <v>713</v>
      </c>
      <c r="D2713" s="119">
        <v>43230</v>
      </c>
      <c r="E2713" s="120" t="s">
        <v>5717</v>
      </c>
      <c r="F2713" s="120" t="s">
        <v>3</v>
      </c>
      <c r="G2713" s="120">
        <v>1621276</v>
      </c>
      <c r="H2713" s="124"/>
      <c r="I2713" s="128" t="s">
        <v>6311</v>
      </c>
      <c r="J2713" s="124"/>
      <c r="K2713" s="124"/>
      <c r="L2713" s="124"/>
      <c r="M2713" s="124"/>
      <c r="N2713" s="207">
        <v>0</v>
      </c>
      <c r="O2713" s="207">
        <v>255.71</v>
      </c>
      <c r="P2713" s="124" t="s">
        <v>1312</v>
      </c>
    </row>
    <row r="2714" spans="1:16" ht="51">
      <c r="A2714" s="256" t="s">
        <v>619</v>
      </c>
      <c r="B2714" s="124"/>
      <c r="C2714" s="125" t="s">
        <v>713</v>
      </c>
      <c r="D2714" s="119">
        <v>43230</v>
      </c>
      <c r="E2714" s="120" t="s">
        <v>5718</v>
      </c>
      <c r="F2714" s="120" t="s">
        <v>3</v>
      </c>
      <c r="G2714" s="120">
        <v>1621325</v>
      </c>
      <c r="H2714" s="124"/>
      <c r="I2714" s="128" t="s">
        <v>6312</v>
      </c>
      <c r="J2714" s="124"/>
      <c r="K2714" s="124"/>
      <c r="L2714" s="124"/>
      <c r="M2714" s="124"/>
      <c r="N2714" s="207">
        <v>0</v>
      </c>
      <c r="O2714" s="207">
        <v>506.87</v>
      </c>
      <c r="P2714" s="124" t="s">
        <v>1312</v>
      </c>
    </row>
    <row r="2715" spans="1:16" ht="51">
      <c r="A2715" s="256" t="s">
        <v>619</v>
      </c>
      <c r="B2715" s="124"/>
      <c r="C2715" s="125" t="s">
        <v>713</v>
      </c>
      <c r="D2715" s="119">
        <v>43230</v>
      </c>
      <c r="E2715" s="120" t="s">
        <v>5719</v>
      </c>
      <c r="F2715" s="120" t="s">
        <v>3</v>
      </c>
      <c r="G2715" s="120">
        <v>1621326</v>
      </c>
      <c r="H2715" s="124"/>
      <c r="I2715" s="128" t="s">
        <v>6313</v>
      </c>
      <c r="J2715" s="124"/>
      <c r="K2715" s="124"/>
      <c r="L2715" s="124"/>
      <c r="M2715" s="124"/>
      <c r="N2715" s="207">
        <v>0</v>
      </c>
      <c r="O2715" s="207">
        <v>1636.74</v>
      </c>
      <c r="P2715" s="124" t="s">
        <v>1312</v>
      </c>
    </row>
    <row r="2716" spans="1:16" ht="38.25">
      <c r="A2716" s="256">
        <v>35</v>
      </c>
      <c r="B2716" s="124"/>
      <c r="C2716" s="125" t="s">
        <v>696</v>
      </c>
      <c r="D2716" s="119">
        <v>43230</v>
      </c>
      <c r="E2716" s="120" t="s">
        <v>5720</v>
      </c>
      <c r="F2716" s="120" t="s">
        <v>3</v>
      </c>
      <c r="G2716" s="120">
        <v>1621331</v>
      </c>
      <c r="H2716" s="124"/>
      <c r="I2716" s="128" t="s">
        <v>6314</v>
      </c>
      <c r="J2716" s="124"/>
      <c r="K2716" s="124"/>
      <c r="L2716" s="124"/>
      <c r="M2716" s="124"/>
      <c r="N2716" s="207">
        <v>0</v>
      </c>
      <c r="O2716" s="207">
        <v>1203.3900000000001</v>
      </c>
      <c r="P2716" s="124" t="s">
        <v>1312</v>
      </c>
    </row>
    <row r="2717" spans="1:16" ht="51">
      <c r="A2717" s="256" t="s">
        <v>619</v>
      </c>
      <c r="B2717" s="124"/>
      <c r="C2717" s="125" t="s">
        <v>713</v>
      </c>
      <c r="D2717" s="119">
        <v>43230</v>
      </c>
      <c r="E2717" s="120" t="s">
        <v>5721</v>
      </c>
      <c r="F2717" s="120" t="s">
        <v>3</v>
      </c>
      <c r="G2717" s="120">
        <v>1621340</v>
      </c>
      <c r="H2717" s="124"/>
      <c r="I2717" s="128" t="s">
        <v>6315</v>
      </c>
      <c r="J2717" s="124"/>
      <c r="K2717" s="124"/>
      <c r="L2717" s="124"/>
      <c r="M2717" s="124"/>
      <c r="N2717" s="207">
        <v>0</v>
      </c>
      <c r="O2717" s="207">
        <v>3085</v>
      </c>
      <c r="P2717" s="124" t="s">
        <v>1312</v>
      </c>
    </row>
    <row r="2718" spans="1:16" ht="51">
      <c r="A2718" s="256" t="s">
        <v>619</v>
      </c>
      <c r="B2718" s="124"/>
      <c r="C2718" s="125" t="s">
        <v>713</v>
      </c>
      <c r="D2718" s="119">
        <v>43230</v>
      </c>
      <c r="E2718" s="120" t="s">
        <v>5722</v>
      </c>
      <c r="F2718" s="120" t="s">
        <v>3</v>
      </c>
      <c r="G2718" s="120">
        <v>1621342</v>
      </c>
      <c r="H2718" s="124"/>
      <c r="I2718" s="128" t="s">
        <v>6316</v>
      </c>
      <c r="J2718" s="124"/>
      <c r="K2718" s="124"/>
      <c r="L2718" s="124"/>
      <c r="M2718" s="124"/>
      <c r="N2718" s="207">
        <v>0</v>
      </c>
      <c r="O2718" s="207">
        <v>0.69000000000000006</v>
      </c>
      <c r="P2718" s="124" t="s">
        <v>1312</v>
      </c>
    </row>
    <row r="2719" spans="1:16" ht="51">
      <c r="A2719" s="256" t="s">
        <v>619</v>
      </c>
      <c r="B2719" s="124"/>
      <c r="C2719" s="125" t="s">
        <v>713</v>
      </c>
      <c r="D2719" s="119">
        <v>43230</v>
      </c>
      <c r="E2719" s="120" t="s">
        <v>5723</v>
      </c>
      <c r="F2719" s="120" t="s">
        <v>3</v>
      </c>
      <c r="G2719" s="120">
        <v>1621345</v>
      </c>
      <c r="H2719" s="124"/>
      <c r="I2719" s="128" t="s">
        <v>6317</v>
      </c>
      <c r="J2719" s="124"/>
      <c r="K2719" s="124"/>
      <c r="L2719" s="124"/>
      <c r="M2719" s="124"/>
      <c r="N2719" s="207">
        <v>0</v>
      </c>
      <c r="O2719" s="207">
        <v>3085</v>
      </c>
      <c r="P2719" s="124" t="s">
        <v>1312</v>
      </c>
    </row>
    <row r="2720" spans="1:16" ht="51">
      <c r="A2720" s="256" t="s">
        <v>619</v>
      </c>
      <c r="B2720" s="124"/>
      <c r="C2720" s="125" t="s">
        <v>713</v>
      </c>
      <c r="D2720" s="119">
        <v>43230</v>
      </c>
      <c r="E2720" s="120" t="s">
        <v>5724</v>
      </c>
      <c r="F2720" s="120" t="s">
        <v>3</v>
      </c>
      <c r="G2720" s="120">
        <v>1621347</v>
      </c>
      <c r="H2720" s="124"/>
      <c r="I2720" s="128" t="s">
        <v>6317</v>
      </c>
      <c r="J2720" s="124"/>
      <c r="K2720" s="124"/>
      <c r="L2720" s="124"/>
      <c r="M2720" s="124"/>
      <c r="N2720" s="207">
        <v>0</v>
      </c>
      <c r="O2720" s="207">
        <v>0.69000000000000006</v>
      </c>
      <c r="P2720" s="124" t="s">
        <v>1312</v>
      </c>
    </row>
    <row r="2721" spans="1:16" ht="51">
      <c r="A2721" s="256">
        <v>155</v>
      </c>
      <c r="B2721" s="124"/>
      <c r="C2721" s="125" t="s">
        <v>744</v>
      </c>
      <c r="D2721" s="119">
        <v>43230</v>
      </c>
      <c r="E2721" s="120" t="s">
        <v>5725</v>
      </c>
      <c r="F2721" s="120" t="s">
        <v>3</v>
      </c>
      <c r="G2721" s="120">
        <v>1621185</v>
      </c>
      <c r="H2721" s="124"/>
      <c r="I2721" s="128" t="s">
        <v>6318</v>
      </c>
      <c r="J2721" s="124"/>
      <c r="K2721" s="124"/>
      <c r="L2721" s="124"/>
      <c r="M2721" s="124"/>
      <c r="N2721" s="207">
        <v>0</v>
      </c>
      <c r="O2721" s="207">
        <v>110</v>
      </c>
      <c r="P2721" s="124" t="s">
        <v>1312</v>
      </c>
    </row>
    <row r="2722" spans="1:16" ht="51">
      <c r="A2722" s="256" t="s">
        <v>619</v>
      </c>
      <c r="B2722" s="124"/>
      <c r="C2722" s="125" t="s">
        <v>713</v>
      </c>
      <c r="D2722" s="119">
        <v>43230</v>
      </c>
      <c r="E2722" s="120" t="s">
        <v>5726</v>
      </c>
      <c r="F2722" s="120" t="s">
        <v>3</v>
      </c>
      <c r="G2722" s="120">
        <v>1621195</v>
      </c>
      <c r="H2722" s="124"/>
      <c r="I2722" s="128" t="s">
        <v>6319</v>
      </c>
      <c r="J2722" s="124"/>
      <c r="K2722" s="124"/>
      <c r="L2722" s="124"/>
      <c r="M2722" s="124"/>
      <c r="N2722" s="207">
        <v>0</v>
      </c>
      <c r="O2722" s="207">
        <v>1726</v>
      </c>
      <c r="P2722" s="124" t="s">
        <v>1312</v>
      </c>
    </row>
    <row r="2723" spans="1:16" ht="51">
      <c r="A2723" s="256" t="s">
        <v>619</v>
      </c>
      <c r="B2723" s="124"/>
      <c r="C2723" s="125" t="s">
        <v>713</v>
      </c>
      <c r="D2723" s="119">
        <v>43230</v>
      </c>
      <c r="E2723" s="120" t="s">
        <v>5727</v>
      </c>
      <c r="F2723" s="120" t="s">
        <v>3</v>
      </c>
      <c r="G2723" s="120">
        <v>1621197</v>
      </c>
      <c r="H2723" s="124"/>
      <c r="I2723" s="128" t="s">
        <v>6320</v>
      </c>
      <c r="J2723" s="124"/>
      <c r="K2723" s="124"/>
      <c r="L2723" s="124"/>
      <c r="M2723" s="124"/>
      <c r="N2723" s="207">
        <v>0</v>
      </c>
      <c r="O2723" s="207">
        <v>3339.9700000000003</v>
      </c>
      <c r="P2723" s="124" t="s">
        <v>1312</v>
      </c>
    </row>
    <row r="2724" spans="1:16" ht="51">
      <c r="A2724" s="256">
        <v>291</v>
      </c>
      <c r="B2724" s="124"/>
      <c r="C2724" s="125" t="s">
        <v>794</v>
      </c>
      <c r="D2724" s="119">
        <v>43230</v>
      </c>
      <c r="E2724" s="120" t="s">
        <v>5728</v>
      </c>
      <c r="F2724" s="120" t="s">
        <v>3</v>
      </c>
      <c r="G2724" s="120">
        <v>1621230</v>
      </c>
      <c r="H2724" s="124"/>
      <c r="I2724" s="128" t="s">
        <v>3850</v>
      </c>
      <c r="J2724" s="124"/>
      <c r="K2724" s="124"/>
      <c r="L2724" s="124"/>
      <c r="M2724" s="124"/>
      <c r="N2724" s="207">
        <v>0</v>
      </c>
      <c r="O2724" s="207">
        <v>107.33</v>
      </c>
      <c r="P2724" s="124" t="s">
        <v>1312</v>
      </c>
    </row>
    <row r="2725" spans="1:16" ht="51">
      <c r="A2725" s="256" t="s">
        <v>619</v>
      </c>
      <c r="B2725" s="124"/>
      <c r="C2725" s="125" t="s">
        <v>713</v>
      </c>
      <c r="D2725" s="119">
        <v>43230</v>
      </c>
      <c r="E2725" s="120" t="s">
        <v>5729</v>
      </c>
      <c r="F2725" s="120" t="s">
        <v>3</v>
      </c>
      <c r="G2725" s="120">
        <v>1621249</v>
      </c>
      <c r="H2725" s="124"/>
      <c r="I2725" s="128" t="s">
        <v>6321</v>
      </c>
      <c r="J2725" s="124"/>
      <c r="K2725" s="124"/>
      <c r="L2725" s="124"/>
      <c r="M2725" s="124"/>
      <c r="N2725" s="207">
        <v>0</v>
      </c>
      <c r="O2725" s="207">
        <v>7667.95</v>
      </c>
      <c r="P2725" s="124" t="s">
        <v>1312</v>
      </c>
    </row>
    <row r="2726" spans="1:16" ht="51">
      <c r="A2726" s="256" t="s">
        <v>619</v>
      </c>
      <c r="B2726" s="124"/>
      <c r="C2726" s="125" t="s">
        <v>713</v>
      </c>
      <c r="D2726" s="119">
        <v>43230</v>
      </c>
      <c r="E2726" s="120" t="s">
        <v>5730</v>
      </c>
      <c r="F2726" s="120" t="s">
        <v>3</v>
      </c>
      <c r="G2726" s="120">
        <v>1621258</v>
      </c>
      <c r="H2726" s="124"/>
      <c r="I2726" s="128" t="s">
        <v>6260</v>
      </c>
      <c r="J2726" s="124"/>
      <c r="K2726" s="124"/>
      <c r="L2726" s="124"/>
      <c r="M2726" s="124"/>
      <c r="N2726" s="207">
        <v>0</v>
      </c>
      <c r="O2726" s="207">
        <v>2406.04</v>
      </c>
      <c r="P2726" s="124" t="s">
        <v>1312</v>
      </c>
    </row>
    <row r="2727" spans="1:16" ht="63.75">
      <c r="A2727" s="256">
        <v>221</v>
      </c>
      <c r="B2727" s="124"/>
      <c r="C2727" s="125" t="s">
        <v>763</v>
      </c>
      <c r="D2727" s="119">
        <v>43230</v>
      </c>
      <c r="E2727" s="120" t="s">
        <v>5731</v>
      </c>
      <c r="F2727" s="120" t="s">
        <v>3</v>
      </c>
      <c r="G2727" s="120">
        <v>1621262</v>
      </c>
      <c r="H2727" s="124"/>
      <c r="I2727" s="128" t="s">
        <v>6322</v>
      </c>
      <c r="J2727" s="124"/>
      <c r="K2727" s="124"/>
      <c r="L2727" s="124"/>
      <c r="M2727" s="124"/>
      <c r="N2727" s="207">
        <v>0</v>
      </c>
      <c r="O2727" s="207">
        <v>2</v>
      </c>
      <c r="P2727" s="124" t="s">
        <v>1312</v>
      </c>
    </row>
    <row r="2728" spans="1:16" ht="63.75">
      <c r="A2728" s="256">
        <v>221</v>
      </c>
      <c r="B2728" s="124"/>
      <c r="C2728" s="125" t="s">
        <v>763</v>
      </c>
      <c r="D2728" s="119">
        <v>43230</v>
      </c>
      <c r="E2728" s="120" t="s">
        <v>5732</v>
      </c>
      <c r="F2728" s="120" t="s">
        <v>3</v>
      </c>
      <c r="G2728" s="120">
        <v>1621263</v>
      </c>
      <c r="H2728" s="124"/>
      <c r="I2728" s="128" t="s">
        <v>6323</v>
      </c>
      <c r="J2728" s="124"/>
      <c r="K2728" s="124"/>
      <c r="L2728" s="124"/>
      <c r="M2728" s="124"/>
      <c r="N2728" s="207">
        <v>0</v>
      </c>
      <c r="O2728" s="207">
        <v>2</v>
      </c>
      <c r="P2728" s="124" t="s">
        <v>1312</v>
      </c>
    </row>
    <row r="2729" spans="1:16" ht="51">
      <c r="A2729" s="256" t="s">
        <v>619</v>
      </c>
      <c r="B2729" s="124"/>
      <c r="C2729" s="125" t="s">
        <v>713</v>
      </c>
      <c r="D2729" s="119">
        <v>43230</v>
      </c>
      <c r="E2729" s="120" t="s">
        <v>5733</v>
      </c>
      <c r="F2729" s="120" t="s">
        <v>3</v>
      </c>
      <c r="G2729" s="120">
        <v>1621391</v>
      </c>
      <c r="H2729" s="124"/>
      <c r="I2729" s="128" t="s">
        <v>6324</v>
      </c>
      <c r="J2729" s="124"/>
      <c r="K2729" s="124"/>
      <c r="L2729" s="124"/>
      <c r="M2729" s="124"/>
      <c r="N2729" s="207">
        <v>0</v>
      </c>
      <c r="O2729" s="207">
        <v>1174.7</v>
      </c>
      <c r="P2729" s="124" t="s">
        <v>1312</v>
      </c>
    </row>
    <row r="2730" spans="1:16" ht="51">
      <c r="A2730" s="256" t="s">
        <v>619</v>
      </c>
      <c r="B2730" s="124"/>
      <c r="C2730" s="125" t="s">
        <v>713</v>
      </c>
      <c r="D2730" s="119">
        <v>43230</v>
      </c>
      <c r="E2730" s="120" t="s">
        <v>5734</v>
      </c>
      <c r="F2730" s="120" t="s">
        <v>3</v>
      </c>
      <c r="G2730" s="120">
        <v>1621350</v>
      </c>
      <c r="H2730" s="124"/>
      <c r="I2730" s="128" t="s">
        <v>6325</v>
      </c>
      <c r="J2730" s="124"/>
      <c r="K2730" s="124"/>
      <c r="L2730" s="124"/>
      <c r="M2730" s="124"/>
      <c r="N2730" s="207">
        <v>0</v>
      </c>
      <c r="O2730" s="207">
        <v>3085</v>
      </c>
      <c r="P2730" s="124" t="s">
        <v>1312</v>
      </c>
    </row>
    <row r="2731" spans="1:16" ht="51">
      <c r="A2731" s="256" t="s">
        <v>619</v>
      </c>
      <c r="B2731" s="124"/>
      <c r="C2731" s="125" t="s">
        <v>713</v>
      </c>
      <c r="D2731" s="119">
        <v>43230</v>
      </c>
      <c r="E2731" s="120" t="s">
        <v>5735</v>
      </c>
      <c r="F2731" s="120" t="s">
        <v>3</v>
      </c>
      <c r="G2731" s="120">
        <v>1621351</v>
      </c>
      <c r="H2731" s="124"/>
      <c r="I2731" s="128" t="s">
        <v>6325</v>
      </c>
      <c r="J2731" s="124"/>
      <c r="K2731" s="124"/>
      <c r="L2731" s="124"/>
      <c r="M2731" s="124"/>
      <c r="N2731" s="207">
        <v>0</v>
      </c>
      <c r="O2731" s="207">
        <v>0.69000000000000006</v>
      </c>
      <c r="P2731" s="124" t="s">
        <v>1312</v>
      </c>
    </row>
    <row r="2732" spans="1:16" ht="51">
      <c r="A2732" s="256" t="s">
        <v>619</v>
      </c>
      <c r="B2732" s="124"/>
      <c r="C2732" s="125" t="s">
        <v>713</v>
      </c>
      <c r="D2732" s="119">
        <v>43230</v>
      </c>
      <c r="E2732" s="120" t="s">
        <v>5736</v>
      </c>
      <c r="F2732" s="120" t="s">
        <v>3</v>
      </c>
      <c r="G2732" s="120">
        <v>1621352</v>
      </c>
      <c r="H2732" s="124"/>
      <c r="I2732" s="128" t="s">
        <v>6326</v>
      </c>
      <c r="J2732" s="124"/>
      <c r="K2732" s="124"/>
      <c r="L2732" s="124"/>
      <c r="M2732" s="124"/>
      <c r="N2732" s="207">
        <v>0</v>
      </c>
      <c r="O2732" s="207">
        <v>3085</v>
      </c>
      <c r="P2732" s="124" t="s">
        <v>1312</v>
      </c>
    </row>
    <row r="2733" spans="1:16" ht="51">
      <c r="A2733" s="256" t="s">
        <v>619</v>
      </c>
      <c r="B2733" s="124"/>
      <c r="C2733" s="125" t="s">
        <v>713</v>
      </c>
      <c r="D2733" s="119">
        <v>43230</v>
      </c>
      <c r="E2733" s="120" t="s">
        <v>5737</v>
      </c>
      <c r="F2733" s="120" t="s">
        <v>3</v>
      </c>
      <c r="G2733" s="120">
        <v>1621356</v>
      </c>
      <c r="H2733" s="124"/>
      <c r="I2733" s="128" t="s">
        <v>6327</v>
      </c>
      <c r="J2733" s="124"/>
      <c r="K2733" s="124"/>
      <c r="L2733" s="124"/>
      <c r="M2733" s="124"/>
      <c r="N2733" s="207">
        <v>0</v>
      </c>
      <c r="O2733" s="207">
        <v>0.69000000000000006</v>
      </c>
      <c r="P2733" s="124" t="s">
        <v>1312</v>
      </c>
    </row>
    <row r="2734" spans="1:16" ht="51">
      <c r="A2734" s="256" t="s">
        <v>619</v>
      </c>
      <c r="B2734" s="124"/>
      <c r="C2734" s="125" t="s">
        <v>713</v>
      </c>
      <c r="D2734" s="119">
        <v>43230</v>
      </c>
      <c r="E2734" s="120" t="s">
        <v>5738</v>
      </c>
      <c r="F2734" s="120" t="s">
        <v>3</v>
      </c>
      <c r="G2734" s="120">
        <v>1621357</v>
      </c>
      <c r="H2734" s="124"/>
      <c r="I2734" s="128" t="s">
        <v>6328</v>
      </c>
      <c r="J2734" s="124"/>
      <c r="K2734" s="124"/>
      <c r="L2734" s="124"/>
      <c r="M2734" s="124"/>
      <c r="N2734" s="207">
        <v>0</v>
      </c>
      <c r="O2734" s="207">
        <v>3085</v>
      </c>
      <c r="P2734" s="124" t="s">
        <v>1312</v>
      </c>
    </row>
    <row r="2735" spans="1:16" ht="51">
      <c r="A2735" s="256" t="s">
        <v>619</v>
      </c>
      <c r="B2735" s="124"/>
      <c r="C2735" s="125" t="s">
        <v>713</v>
      </c>
      <c r="D2735" s="119">
        <v>43230</v>
      </c>
      <c r="E2735" s="120" t="s">
        <v>5739</v>
      </c>
      <c r="F2735" s="120" t="s">
        <v>3</v>
      </c>
      <c r="G2735" s="120">
        <v>1621358</v>
      </c>
      <c r="H2735" s="124"/>
      <c r="I2735" s="128" t="s">
        <v>6328</v>
      </c>
      <c r="J2735" s="124"/>
      <c r="K2735" s="124"/>
      <c r="L2735" s="124"/>
      <c r="M2735" s="124"/>
      <c r="N2735" s="207">
        <v>0</v>
      </c>
      <c r="O2735" s="207">
        <v>0.69000000000000006</v>
      </c>
      <c r="P2735" s="124" t="s">
        <v>1312</v>
      </c>
    </row>
    <row r="2736" spans="1:16" ht="51">
      <c r="A2736" s="256" t="s">
        <v>619</v>
      </c>
      <c r="B2736" s="124"/>
      <c r="C2736" s="125" t="s">
        <v>713</v>
      </c>
      <c r="D2736" s="119">
        <v>43230</v>
      </c>
      <c r="E2736" s="120" t="s">
        <v>5740</v>
      </c>
      <c r="F2736" s="120" t="s">
        <v>3</v>
      </c>
      <c r="G2736" s="120">
        <v>1621360</v>
      </c>
      <c r="H2736" s="124"/>
      <c r="I2736" s="128" t="s">
        <v>6329</v>
      </c>
      <c r="J2736" s="124"/>
      <c r="K2736" s="124"/>
      <c r="L2736" s="124"/>
      <c r="M2736" s="124"/>
      <c r="N2736" s="207">
        <v>0</v>
      </c>
      <c r="O2736" s="207">
        <v>3085</v>
      </c>
      <c r="P2736" s="124" t="s">
        <v>1312</v>
      </c>
    </row>
    <row r="2737" spans="1:16" ht="51">
      <c r="A2737" s="256" t="s">
        <v>619</v>
      </c>
      <c r="B2737" s="124"/>
      <c r="C2737" s="125" t="s">
        <v>713</v>
      </c>
      <c r="D2737" s="119">
        <v>43230</v>
      </c>
      <c r="E2737" s="120" t="s">
        <v>5741</v>
      </c>
      <c r="F2737" s="120" t="s">
        <v>3</v>
      </c>
      <c r="G2737" s="120">
        <v>1621363</v>
      </c>
      <c r="H2737" s="124"/>
      <c r="I2737" s="128" t="s">
        <v>6329</v>
      </c>
      <c r="J2737" s="124"/>
      <c r="K2737" s="124"/>
      <c r="L2737" s="124"/>
      <c r="M2737" s="124"/>
      <c r="N2737" s="207">
        <v>0</v>
      </c>
      <c r="O2737" s="207">
        <v>0.69000000000000006</v>
      </c>
      <c r="P2737" s="124" t="s">
        <v>1312</v>
      </c>
    </row>
    <row r="2738" spans="1:16" ht="51">
      <c r="A2738" s="256" t="s">
        <v>619</v>
      </c>
      <c r="B2738" s="124"/>
      <c r="C2738" s="125" t="s">
        <v>713</v>
      </c>
      <c r="D2738" s="119">
        <v>43230</v>
      </c>
      <c r="E2738" s="120" t="s">
        <v>5742</v>
      </c>
      <c r="F2738" s="120" t="s">
        <v>3</v>
      </c>
      <c r="G2738" s="120">
        <v>1621364</v>
      </c>
      <c r="H2738" s="124"/>
      <c r="I2738" s="128" t="s">
        <v>6330</v>
      </c>
      <c r="J2738" s="124"/>
      <c r="K2738" s="124"/>
      <c r="L2738" s="124"/>
      <c r="M2738" s="124"/>
      <c r="N2738" s="207">
        <v>0</v>
      </c>
      <c r="O2738" s="207">
        <v>3046.81</v>
      </c>
      <c r="P2738" s="124" t="s">
        <v>1312</v>
      </c>
    </row>
    <row r="2739" spans="1:16" ht="51">
      <c r="A2739" s="256" t="s">
        <v>619</v>
      </c>
      <c r="B2739" s="124"/>
      <c r="C2739" s="125" t="s">
        <v>713</v>
      </c>
      <c r="D2739" s="119">
        <v>43230</v>
      </c>
      <c r="E2739" s="120" t="s">
        <v>5743</v>
      </c>
      <c r="F2739" s="120" t="s">
        <v>3</v>
      </c>
      <c r="G2739" s="120">
        <v>1621367</v>
      </c>
      <c r="H2739" s="124"/>
      <c r="I2739" s="128" t="s">
        <v>6331</v>
      </c>
      <c r="J2739" s="124"/>
      <c r="K2739" s="124"/>
      <c r="L2739" s="124"/>
      <c r="M2739" s="124"/>
      <c r="N2739" s="207">
        <v>0</v>
      </c>
      <c r="O2739" s="207">
        <v>38.880000000000003</v>
      </c>
      <c r="P2739" s="124" t="s">
        <v>1312</v>
      </c>
    </row>
    <row r="2740" spans="1:16" ht="51">
      <c r="A2740" s="256" t="s">
        <v>619</v>
      </c>
      <c r="B2740" s="124"/>
      <c r="C2740" s="125" t="s">
        <v>713</v>
      </c>
      <c r="D2740" s="119">
        <v>43230</v>
      </c>
      <c r="E2740" s="120" t="s">
        <v>5744</v>
      </c>
      <c r="F2740" s="120" t="s">
        <v>3</v>
      </c>
      <c r="G2740" s="120">
        <v>1621368</v>
      </c>
      <c r="H2740" s="124"/>
      <c r="I2740" s="128" t="s">
        <v>6332</v>
      </c>
      <c r="J2740" s="124"/>
      <c r="K2740" s="124"/>
      <c r="L2740" s="124"/>
      <c r="M2740" s="124"/>
      <c r="N2740" s="207">
        <v>0</v>
      </c>
      <c r="O2740" s="207">
        <v>862.4</v>
      </c>
      <c r="P2740" s="124" t="s">
        <v>1312</v>
      </c>
    </row>
    <row r="2741" spans="1:16" ht="51">
      <c r="A2741" s="256" t="s">
        <v>619</v>
      </c>
      <c r="B2741" s="124"/>
      <c r="C2741" s="125" t="s">
        <v>713</v>
      </c>
      <c r="D2741" s="119">
        <v>43230</v>
      </c>
      <c r="E2741" s="120" t="s">
        <v>5745</v>
      </c>
      <c r="F2741" s="120" t="s">
        <v>3</v>
      </c>
      <c r="G2741" s="120">
        <v>1621371</v>
      </c>
      <c r="H2741" s="124"/>
      <c r="I2741" s="128" t="s">
        <v>6333</v>
      </c>
      <c r="J2741" s="124"/>
      <c r="K2741" s="124"/>
      <c r="L2741" s="124"/>
      <c r="M2741" s="124"/>
      <c r="N2741" s="207">
        <v>0</v>
      </c>
      <c r="O2741" s="207">
        <v>3259.71</v>
      </c>
      <c r="P2741" s="124" t="s">
        <v>1312</v>
      </c>
    </row>
    <row r="2742" spans="1:16" ht="51">
      <c r="A2742" s="256" t="s">
        <v>619</v>
      </c>
      <c r="B2742" s="124"/>
      <c r="C2742" s="125" t="s">
        <v>713</v>
      </c>
      <c r="D2742" s="119">
        <v>43230</v>
      </c>
      <c r="E2742" s="120" t="s">
        <v>5746</v>
      </c>
      <c r="F2742" s="120" t="s">
        <v>3</v>
      </c>
      <c r="G2742" s="120">
        <v>1621373</v>
      </c>
      <c r="H2742" s="124"/>
      <c r="I2742" s="128" t="s">
        <v>6333</v>
      </c>
      <c r="J2742" s="124"/>
      <c r="K2742" s="124"/>
      <c r="L2742" s="124"/>
      <c r="M2742" s="124"/>
      <c r="N2742" s="207">
        <v>0</v>
      </c>
      <c r="O2742" s="207">
        <v>41.6</v>
      </c>
      <c r="P2742" s="124" t="s">
        <v>1312</v>
      </c>
    </row>
    <row r="2743" spans="1:16" ht="51">
      <c r="A2743" s="256" t="s">
        <v>619</v>
      </c>
      <c r="B2743" s="124"/>
      <c r="C2743" s="125" t="s">
        <v>713</v>
      </c>
      <c r="D2743" s="119">
        <v>43230</v>
      </c>
      <c r="E2743" s="120" t="s">
        <v>5747</v>
      </c>
      <c r="F2743" s="120" t="s">
        <v>3</v>
      </c>
      <c r="G2743" s="120">
        <v>1621374</v>
      </c>
      <c r="H2743" s="124"/>
      <c r="I2743" s="128" t="s">
        <v>6334</v>
      </c>
      <c r="J2743" s="124"/>
      <c r="K2743" s="124"/>
      <c r="L2743" s="124"/>
      <c r="M2743" s="124"/>
      <c r="N2743" s="207">
        <v>0</v>
      </c>
      <c r="O2743" s="207">
        <v>3259.71</v>
      </c>
      <c r="P2743" s="124" t="s">
        <v>1312</v>
      </c>
    </row>
    <row r="2744" spans="1:16" ht="51">
      <c r="A2744" s="256" t="s">
        <v>619</v>
      </c>
      <c r="B2744" s="124"/>
      <c r="C2744" s="125" t="s">
        <v>713</v>
      </c>
      <c r="D2744" s="119">
        <v>43230</v>
      </c>
      <c r="E2744" s="120" t="s">
        <v>5748</v>
      </c>
      <c r="F2744" s="120" t="s">
        <v>3</v>
      </c>
      <c r="G2744" s="120">
        <v>1621375</v>
      </c>
      <c r="H2744" s="124"/>
      <c r="I2744" s="128" t="s">
        <v>6334</v>
      </c>
      <c r="J2744" s="124"/>
      <c r="K2744" s="124"/>
      <c r="L2744" s="124"/>
      <c r="M2744" s="124"/>
      <c r="N2744" s="207">
        <v>0</v>
      </c>
      <c r="O2744" s="207">
        <v>41.6</v>
      </c>
      <c r="P2744" s="124" t="s">
        <v>1312</v>
      </c>
    </row>
    <row r="2745" spans="1:16" ht="51">
      <c r="A2745" s="256" t="s">
        <v>619</v>
      </c>
      <c r="B2745" s="124"/>
      <c r="C2745" s="125" t="s">
        <v>713</v>
      </c>
      <c r="D2745" s="119">
        <v>43230</v>
      </c>
      <c r="E2745" s="120" t="s">
        <v>5749</v>
      </c>
      <c r="F2745" s="120" t="s">
        <v>3</v>
      </c>
      <c r="G2745" s="120">
        <v>1621376</v>
      </c>
      <c r="H2745" s="124"/>
      <c r="I2745" s="128" t="s">
        <v>6335</v>
      </c>
      <c r="J2745" s="124"/>
      <c r="K2745" s="124"/>
      <c r="L2745" s="124"/>
      <c r="M2745" s="124"/>
      <c r="N2745" s="207">
        <v>0</v>
      </c>
      <c r="O2745" s="207">
        <v>3259.71</v>
      </c>
      <c r="P2745" s="124" t="s">
        <v>1312</v>
      </c>
    </row>
    <row r="2746" spans="1:16" ht="51">
      <c r="A2746" s="256" t="s">
        <v>619</v>
      </c>
      <c r="B2746" s="124"/>
      <c r="C2746" s="125" t="s">
        <v>713</v>
      </c>
      <c r="D2746" s="119">
        <v>43230</v>
      </c>
      <c r="E2746" s="120" t="s">
        <v>5750</v>
      </c>
      <c r="F2746" s="120" t="s">
        <v>3</v>
      </c>
      <c r="G2746" s="120">
        <v>1621378</v>
      </c>
      <c r="H2746" s="124"/>
      <c r="I2746" s="128" t="s">
        <v>6335</v>
      </c>
      <c r="J2746" s="124"/>
      <c r="K2746" s="124"/>
      <c r="L2746" s="124"/>
      <c r="M2746" s="124"/>
      <c r="N2746" s="207">
        <v>0</v>
      </c>
      <c r="O2746" s="207">
        <v>41.6</v>
      </c>
      <c r="P2746" s="124" t="s">
        <v>1312</v>
      </c>
    </row>
    <row r="2747" spans="1:16" ht="51">
      <c r="A2747" s="256" t="s">
        <v>619</v>
      </c>
      <c r="B2747" s="124"/>
      <c r="C2747" s="125" t="s">
        <v>713</v>
      </c>
      <c r="D2747" s="119">
        <v>43230</v>
      </c>
      <c r="E2747" s="120" t="s">
        <v>5751</v>
      </c>
      <c r="F2747" s="120" t="s">
        <v>3</v>
      </c>
      <c r="G2747" s="120">
        <v>1621379</v>
      </c>
      <c r="H2747" s="124"/>
      <c r="I2747" s="128" t="s">
        <v>6336</v>
      </c>
      <c r="J2747" s="124"/>
      <c r="K2747" s="124"/>
      <c r="L2747" s="124"/>
      <c r="M2747" s="124"/>
      <c r="N2747" s="207">
        <v>0</v>
      </c>
      <c r="O2747" s="207">
        <v>3259.71</v>
      </c>
      <c r="P2747" s="124" t="s">
        <v>1312</v>
      </c>
    </row>
    <row r="2748" spans="1:16" ht="51">
      <c r="A2748" s="256" t="s">
        <v>619</v>
      </c>
      <c r="B2748" s="124"/>
      <c r="C2748" s="125" t="s">
        <v>713</v>
      </c>
      <c r="D2748" s="119">
        <v>43230</v>
      </c>
      <c r="E2748" s="120" t="s">
        <v>5752</v>
      </c>
      <c r="F2748" s="120" t="s">
        <v>3</v>
      </c>
      <c r="G2748" s="120">
        <v>1621382</v>
      </c>
      <c r="H2748" s="124"/>
      <c r="I2748" s="128" t="s">
        <v>6337</v>
      </c>
      <c r="J2748" s="124"/>
      <c r="K2748" s="124"/>
      <c r="L2748" s="124"/>
      <c r="M2748" s="124"/>
      <c r="N2748" s="207">
        <v>0</v>
      </c>
      <c r="O2748" s="207">
        <v>41.6</v>
      </c>
      <c r="P2748" s="124" t="s">
        <v>1312</v>
      </c>
    </row>
    <row r="2749" spans="1:16" ht="51">
      <c r="A2749" s="256">
        <v>197</v>
      </c>
      <c r="B2749" s="124"/>
      <c r="C2749" s="125" t="s">
        <v>754</v>
      </c>
      <c r="D2749" s="119">
        <v>43230</v>
      </c>
      <c r="E2749" s="120" t="s">
        <v>5753</v>
      </c>
      <c r="F2749" s="120" t="s">
        <v>3</v>
      </c>
      <c r="G2749" s="120">
        <v>1621293</v>
      </c>
      <c r="H2749" s="124"/>
      <c r="I2749" s="128" t="s">
        <v>6338</v>
      </c>
      <c r="J2749" s="124"/>
      <c r="K2749" s="124"/>
      <c r="L2749" s="124"/>
      <c r="M2749" s="124"/>
      <c r="N2749" s="207">
        <v>0</v>
      </c>
      <c r="O2749" s="207">
        <v>41809.129999999997</v>
      </c>
      <c r="P2749" s="124" t="s">
        <v>1312</v>
      </c>
    </row>
    <row r="2750" spans="1:16" ht="51">
      <c r="A2750" s="256" t="s">
        <v>619</v>
      </c>
      <c r="B2750" s="124"/>
      <c r="C2750" s="125" t="s">
        <v>713</v>
      </c>
      <c r="D2750" s="119">
        <v>43230</v>
      </c>
      <c r="E2750" s="120" t="s">
        <v>5754</v>
      </c>
      <c r="F2750" s="120" t="s">
        <v>3</v>
      </c>
      <c r="G2750" s="120">
        <v>1621166</v>
      </c>
      <c r="H2750" s="124"/>
      <c r="I2750" s="128" t="s">
        <v>6339</v>
      </c>
      <c r="J2750" s="124"/>
      <c r="K2750" s="124"/>
      <c r="L2750" s="124"/>
      <c r="M2750" s="124"/>
      <c r="N2750" s="207">
        <v>0</v>
      </c>
      <c r="O2750" s="207">
        <v>2090</v>
      </c>
      <c r="P2750" s="124" t="s">
        <v>1312</v>
      </c>
    </row>
    <row r="2751" spans="1:16" ht="51">
      <c r="A2751" s="256" t="s">
        <v>619</v>
      </c>
      <c r="B2751" s="124"/>
      <c r="C2751" s="125" t="s">
        <v>713</v>
      </c>
      <c r="D2751" s="119">
        <v>43230</v>
      </c>
      <c r="E2751" s="120" t="s">
        <v>5755</v>
      </c>
      <c r="F2751" s="120" t="s">
        <v>3</v>
      </c>
      <c r="G2751" s="120">
        <v>1621168</v>
      </c>
      <c r="H2751" s="124"/>
      <c r="I2751" s="128" t="s">
        <v>6340</v>
      </c>
      <c r="J2751" s="124"/>
      <c r="K2751" s="124"/>
      <c r="L2751" s="124"/>
      <c r="M2751" s="124"/>
      <c r="N2751" s="207">
        <v>0</v>
      </c>
      <c r="O2751" s="207">
        <v>849.52</v>
      </c>
      <c r="P2751" s="124" t="s">
        <v>1312</v>
      </c>
    </row>
    <row r="2752" spans="1:16" ht="89.25" hidden="1">
      <c r="A2752" s="256">
        <v>373</v>
      </c>
      <c r="B2752" s="124"/>
      <c r="C2752" s="125" t="s">
        <v>1269</v>
      </c>
      <c r="D2752" s="119">
        <v>43230</v>
      </c>
      <c r="E2752" s="120" t="s">
        <v>5756</v>
      </c>
      <c r="F2752" s="120" t="s">
        <v>1313</v>
      </c>
      <c r="G2752" s="120">
        <v>17614413</v>
      </c>
      <c r="H2752" s="124"/>
      <c r="I2752" s="128" t="s">
        <v>6341</v>
      </c>
      <c r="J2752" s="124"/>
      <c r="K2752" s="124"/>
      <c r="L2752" s="124"/>
      <c r="M2752" s="124"/>
      <c r="N2752" s="207">
        <v>0</v>
      </c>
      <c r="O2752" s="207">
        <v>58418201.960000001</v>
      </c>
      <c r="P2752" s="124" t="s">
        <v>1312</v>
      </c>
    </row>
    <row r="2753" spans="1:16" ht="63.75" hidden="1">
      <c r="A2753" s="256">
        <v>373</v>
      </c>
      <c r="B2753" s="124"/>
      <c r="C2753" s="125" t="s">
        <v>1269</v>
      </c>
      <c r="D2753" s="119">
        <v>43230</v>
      </c>
      <c r="E2753" s="120" t="s">
        <v>5757</v>
      </c>
      <c r="F2753" s="120" t="s">
        <v>1313</v>
      </c>
      <c r="G2753" s="120">
        <v>17630777</v>
      </c>
      <c r="H2753" s="124"/>
      <c r="I2753" s="128" t="s">
        <v>6342</v>
      </c>
      <c r="J2753" s="124"/>
      <c r="K2753" s="124"/>
      <c r="L2753" s="124"/>
      <c r="M2753" s="124"/>
      <c r="N2753" s="207">
        <v>0</v>
      </c>
      <c r="O2753" s="207">
        <v>1959790.93</v>
      </c>
      <c r="P2753" s="124" t="s">
        <v>1312</v>
      </c>
    </row>
    <row r="2754" spans="1:16" ht="102" hidden="1">
      <c r="A2754" s="256" t="s">
        <v>619</v>
      </c>
      <c r="B2754" s="124"/>
      <c r="C2754" s="125" t="s">
        <v>713</v>
      </c>
      <c r="D2754" s="119">
        <v>43230</v>
      </c>
      <c r="E2754" s="120" t="s">
        <v>5758</v>
      </c>
      <c r="F2754" s="120" t="s">
        <v>6</v>
      </c>
      <c r="G2754" s="120">
        <v>921259</v>
      </c>
      <c r="H2754" s="124"/>
      <c r="I2754" s="128" t="s">
        <v>6343</v>
      </c>
      <c r="J2754" s="124"/>
      <c r="K2754" s="124"/>
      <c r="L2754" s="124"/>
      <c r="M2754" s="124"/>
      <c r="N2754" s="207">
        <v>0</v>
      </c>
      <c r="O2754" s="207">
        <v>12207.15</v>
      </c>
      <c r="P2754" s="124" t="s">
        <v>1312</v>
      </c>
    </row>
    <row r="2755" spans="1:16" ht="102" hidden="1">
      <c r="A2755" s="256" t="s">
        <v>619</v>
      </c>
      <c r="B2755" s="124"/>
      <c r="C2755" s="125" t="s">
        <v>713</v>
      </c>
      <c r="D2755" s="119">
        <v>43230</v>
      </c>
      <c r="E2755" s="120" t="s">
        <v>5759</v>
      </c>
      <c r="F2755" s="120" t="s">
        <v>6</v>
      </c>
      <c r="G2755" s="120">
        <v>921259</v>
      </c>
      <c r="H2755" s="124"/>
      <c r="I2755" s="128" t="s">
        <v>6344</v>
      </c>
      <c r="J2755" s="124"/>
      <c r="K2755" s="124"/>
      <c r="L2755" s="124"/>
      <c r="M2755" s="124"/>
      <c r="N2755" s="207">
        <v>0</v>
      </c>
      <c r="O2755" s="207">
        <v>4399.97</v>
      </c>
      <c r="P2755" s="124" t="s">
        <v>1312</v>
      </c>
    </row>
    <row r="2756" spans="1:16" ht="63.75" hidden="1">
      <c r="A2756" s="256">
        <v>513</v>
      </c>
      <c r="B2756" s="124"/>
      <c r="C2756" s="125" t="s">
        <v>201</v>
      </c>
      <c r="D2756" s="119">
        <v>43230</v>
      </c>
      <c r="E2756" s="120" t="s">
        <v>5760</v>
      </c>
      <c r="F2756" s="120" t="s">
        <v>11</v>
      </c>
      <c r="G2756" s="120">
        <v>921287</v>
      </c>
      <c r="H2756" s="124"/>
      <c r="I2756" s="128" t="s">
        <v>6345</v>
      </c>
      <c r="J2756" s="124"/>
      <c r="K2756" s="124"/>
      <c r="L2756" s="124"/>
      <c r="M2756" s="124"/>
      <c r="N2756" s="207">
        <v>16099.79</v>
      </c>
      <c r="O2756" s="207">
        <v>0</v>
      </c>
      <c r="P2756" s="124" t="s">
        <v>1312</v>
      </c>
    </row>
    <row r="2757" spans="1:16" ht="51">
      <c r="A2757" s="256" t="s">
        <v>619</v>
      </c>
      <c r="B2757" s="124"/>
      <c r="C2757" s="125" t="s">
        <v>713</v>
      </c>
      <c r="D2757" s="119">
        <v>43231</v>
      </c>
      <c r="E2757" s="120" t="s">
        <v>5761</v>
      </c>
      <c r="F2757" s="120" t="s">
        <v>3</v>
      </c>
      <c r="G2757" s="120">
        <v>1621694</v>
      </c>
      <c r="H2757" s="124"/>
      <c r="I2757" s="128" t="s">
        <v>6346</v>
      </c>
      <c r="J2757" s="124"/>
      <c r="K2757" s="124"/>
      <c r="L2757" s="124"/>
      <c r="M2757" s="124"/>
      <c r="N2757" s="207">
        <v>0</v>
      </c>
      <c r="O2757" s="207">
        <v>1453.72</v>
      </c>
      <c r="P2757" s="124" t="s">
        <v>1312</v>
      </c>
    </row>
    <row r="2758" spans="1:16" ht="51">
      <c r="A2758" s="256">
        <v>20</v>
      </c>
      <c r="B2758" s="124"/>
      <c r="C2758" s="125" t="s">
        <v>693</v>
      </c>
      <c r="D2758" s="119">
        <v>43231</v>
      </c>
      <c r="E2758" s="120" t="s">
        <v>5762</v>
      </c>
      <c r="F2758" s="120" t="s">
        <v>3</v>
      </c>
      <c r="G2758" s="120">
        <v>1621705</v>
      </c>
      <c r="H2758" s="124"/>
      <c r="I2758" s="128" t="s">
        <v>6347</v>
      </c>
      <c r="J2758" s="124"/>
      <c r="K2758" s="124"/>
      <c r="L2758" s="124"/>
      <c r="M2758" s="124"/>
      <c r="N2758" s="207">
        <v>0</v>
      </c>
      <c r="O2758" s="207">
        <v>187</v>
      </c>
      <c r="P2758" s="124" t="s">
        <v>1312</v>
      </c>
    </row>
    <row r="2759" spans="1:16" ht="63.75">
      <c r="A2759" s="256" t="s">
        <v>619</v>
      </c>
      <c r="B2759" s="124"/>
      <c r="C2759" s="125" t="s">
        <v>713</v>
      </c>
      <c r="D2759" s="119">
        <v>43231</v>
      </c>
      <c r="E2759" s="120" t="s">
        <v>5763</v>
      </c>
      <c r="F2759" s="120" t="s">
        <v>3</v>
      </c>
      <c r="G2759" s="120">
        <v>1621722</v>
      </c>
      <c r="H2759" s="124"/>
      <c r="I2759" s="128" t="s">
        <v>6348</v>
      </c>
      <c r="J2759" s="124"/>
      <c r="K2759" s="124"/>
      <c r="L2759" s="124"/>
      <c r="M2759" s="124"/>
      <c r="N2759" s="207">
        <v>0</v>
      </c>
      <c r="O2759" s="207">
        <v>11.48</v>
      </c>
      <c r="P2759" s="124" t="s">
        <v>1312</v>
      </c>
    </row>
    <row r="2760" spans="1:16" ht="63.75">
      <c r="A2760" s="256" t="s">
        <v>619</v>
      </c>
      <c r="B2760" s="124"/>
      <c r="C2760" s="125" t="s">
        <v>713</v>
      </c>
      <c r="D2760" s="119">
        <v>43231</v>
      </c>
      <c r="E2760" s="120" t="s">
        <v>5764</v>
      </c>
      <c r="F2760" s="120" t="s">
        <v>3</v>
      </c>
      <c r="G2760" s="120">
        <v>1621725</v>
      </c>
      <c r="H2760" s="124"/>
      <c r="I2760" s="128" t="s">
        <v>6349</v>
      </c>
      <c r="J2760" s="124"/>
      <c r="K2760" s="124"/>
      <c r="L2760" s="124"/>
      <c r="M2760" s="124"/>
      <c r="N2760" s="207">
        <v>0</v>
      </c>
      <c r="O2760" s="207">
        <v>997</v>
      </c>
      <c r="P2760" s="124" t="s">
        <v>1312</v>
      </c>
    </row>
    <row r="2761" spans="1:16" ht="63.75">
      <c r="A2761" s="256" t="s">
        <v>619</v>
      </c>
      <c r="B2761" s="124"/>
      <c r="C2761" s="125" t="s">
        <v>713</v>
      </c>
      <c r="D2761" s="119">
        <v>43231</v>
      </c>
      <c r="E2761" s="120" t="s">
        <v>5765</v>
      </c>
      <c r="F2761" s="120" t="s">
        <v>3</v>
      </c>
      <c r="G2761" s="120">
        <v>1621727</v>
      </c>
      <c r="H2761" s="124"/>
      <c r="I2761" s="128" t="s">
        <v>6350</v>
      </c>
      <c r="J2761" s="124"/>
      <c r="K2761" s="124"/>
      <c r="L2761" s="124"/>
      <c r="M2761" s="124"/>
      <c r="N2761" s="207">
        <v>0</v>
      </c>
      <c r="O2761" s="207">
        <v>529.21</v>
      </c>
      <c r="P2761" s="124" t="s">
        <v>1312</v>
      </c>
    </row>
    <row r="2762" spans="1:16" ht="63.75">
      <c r="A2762" s="256" t="s">
        <v>619</v>
      </c>
      <c r="B2762" s="124"/>
      <c r="C2762" s="125" t="s">
        <v>713</v>
      </c>
      <c r="D2762" s="119">
        <v>43231</v>
      </c>
      <c r="E2762" s="120" t="s">
        <v>5766</v>
      </c>
      <c r="F2762" s="120" t="s">
        <v>3</v>
      </c>
      <c r="G2762" s="120">
        <v>1621729</v>
      </c>
      <c r="H2762" s="124"/>
      <c r="I2762" s="128" t="s">
        <v>6351</v>
      </c>
      <c r="J2762" s="124"/>
      <c r="K2762" s="124"/>
      <c r="L2762" s="124"/>
      <c r="M2762" s="124"/>
      <c r="N2762" s="207">
        <v>0</v>
      </c>
      <c r="O2762" s="207">
        <v>210</v>
      </c>
      <c r="P2762" s="124" t="s">
        <v>1312</v>
      </c>
    </row>
    <row r="2763" spans="1:16" ht="63.75">
      <c r="A2763" s="256" t="s">
        <v>619</v>
      </c>
      <c r="B2763" s="124"/>
      <c r="C2763" s="125" t="s">
        <v>713</v>
      </c>
      <c r="D2763" s="119">
        <v>43231</v>
      </c>
      <c r="E2763" s="120" t="s">
        <v>5767</v>
      </c>
      <c r="F2763" s="120" t="s">
        <v>3</v>
      </c>
      <c r="G2763" s="120">
        <v>1621731</v>
      </c>
      <c r="H2763" s="124"/>
      <c r="I2763" s="128" t="s">
        <v>6352</v>
      </c>
      <c r="J2763" s="124"/>
      <c r="K2763" s="124"/>
      <c r="L2763" s="124"/>
      <c r="M2763" s="124"/>
      <c r="N2763" s="207">
        <v>0</v>
      </c>
      <c r="O2763" s="207">
        <v>1</v>
      </c>
      <c r="P2763" s="124" t="s">
        <v>1312</v>
      </c>
    </row>
    <row r="2764" spans="1:16" ht="63.75">
      <c r="A2764" s="256" t="s">
        <v>619</v>
      </c>
      <c r="B2764" s="124"/>
      <c r="C2764" s="125" t="s">
        <v>713</v>
      </c>
      <c r="D2764" s="119">
        <v>43231</v>
      </c>
      <c r="E2764" s="120" t="s">
        <v>5768</v>
      </c>
      <c r="F2764" s="120" t="s">
        <v>3</v>
      </c>
      <c r="G2764" s="120">
        <v>1621732</v>
      </c>
      <c r="H2764" s="124"/>
      <c r="I2764" s="128" t="s">
        <v>6353</v>
      </c>
      <c r="J2764" s="124"/>
      <c r="K2764" s="124"/>
      <c r="L2764" s="124"/>
      <c r="M2764" s="124"/>
      <c r="N2764" s="207">
        <v>0</v>
      </c>
      <c r="O2764" s="207">
        <v>2415.15</v>
      </c>
      <c r="P2764" s="124" t="s">
        <v>1312</v>
      </c>
    </row>
    <row r="2765" spans="1:16" ht="51">
      <c r="A2765" s="256" t="s">
        <v>619</v>
      </c>
      <c r="B2765" s="124"/>
      <c r="C2765" s="125" t="s">
        <v>713</v>
      </c>
      <c r="D2765" s="119">
        <v>43231</v>
      </c>
      <c r="E2765" s="120" t="s">
        <v>5769</v>
      </c>
      <c r="F2765" s="120" t="s">
        <v>3</v>
      </c>
      <c r="G2765" s="120">
        <v>1621736</v>
      </c>
      <c r="H2765" s="124"/>
      <c r="I2765" s="128" t="s">
        <v>6354</v>
      </c>
      <c r="J2765" s="124"/>
      <c r="K2765" s="124"/>
      <c r="L2765" s="124"/>
      <c r="M2765" s="124"/>
      <c r="N2765" s="207">
        <v>0</v>
      </c>
      <c r="O2765" s="207">
        <v>1501.94</v>
      </c>
      <c r="P2765" s="124" t="s">
        <v>1312</v>
      </c>
    </row>
    <row r="2766" spans="1:16" ht="38.25">
      <c r="A2766" s="256">
        <v>20</v>
      </c>
      <c r="B2766" s="124"/>
      <c r="C2766" s="125" t="s">
        <v>693</v>
      </c>
      <c r="D2766" s="119">
        <v>43231</v>
      </c>
      <c r="E2766" s="120" t="s">
        <v>5770</v>
      </c>
      <c r="F2766" s="120" t="s">
        <v>3</v>
      </c>
      <c r="G2766" s="120">
        <v>1621550</v>
      </c>
      <c r="H2766" s="124"/>
      <c r="I2766" s="128" t="s">
        <v>6355</v>
      </c>
      <c r="J2766" s="124"/>
      <c r="K2766" s="124"/>
      <c r="L2766" s="124"/>
      <c r="M2766" s="124"/>
      <c r="N2766" s="207">
        <v>0</v>
      </c>
      <c r="O2766" s="207">
        <v>168</v>
      </c>
      <c r="P2766" s="124" t="s">
        <v>1312</v>
      </c>
    </row>
    <row r="2767" spans="1:16" ht="51">
      <c r="A2767" s="256" t="s">
        <v>619</v>
      </c>
      <c r="B2767" s="124"/>
      <c r="C2767" s="125" t="s">
        <v>713</v>
      </c>
      <c r="D2767" s="119">
        <v>43231</v>
      </c>
      <c r="E2767" s="120" t="s">
        <v>5771</v>
      </c>
      <c r="F2767" s="120" t="s">
        <v>3</v>
      </c>
      <c r="G2767" s="120">
        <v>1621576</v>
      </c>
      <c r="H2767" s="124"/>
      <c r="I2767" s="128" t="s">
        <v>6356</v>
      </c>
      <c r="J2767" s="124"/>
      <c r="K2767" s="124"/>
      <c r="L2767" s="124"/>
      <c r="M2767" s="124"/>
      <c r="N2767" s="207">
        <v>0</v>
      </c>
      <c r="O2767" s="207">
        <v>0.69000000000000006</v>
      </c>
      <c r="P2767" s="124" t="s">
        <v>3729</v>
      </c>
    </row>
    <row r="2768" spans="1:16" ht="51">
      <c r="A2768" s="256">
        <v>86</v>
      </c>
      <c r="B2768" s="124"/>
      <c r="C2768" s="125" t="s">
        <v>710</v>
      </c>
      <c r="D2768" s="119">
        <v>43231</v>
      </c>
      <c r="E2768" s="120" t="s">
        <v>5772</v>
      </c>
      <c r="F2768" s="120" t="s">
        <v>3</v>
      </c>
      <c r="G2768" s="120">
        <v>1621620</v>
      </c>
      <c r="H2768" s="124"/>
      <c r="I2768" s="128" t="s">
        <v>6357</v>
      </c>
      <c r="J2768" s="124"/>
      <c r="K2768" s="124"/>
      <c r="L2768" s="124"/>
      <c r="M2768" s="124"/>
      <c r="N2768" s="207">
        <v>0</v>
      </c>
      <c r="O2768" s="207">
        <v>326</v>
      </c>
      <c r="P2768" s="124" t="s">
        <v>1312</v>
      </c>
    </row>
    <row r="2769" spans="1:16" ht="51">
      <c r="A2769" s="256" t="s">
        <v>619</v>
      </c>
      <c r="B2769" s="124"/>
      <c r="C2769" s="125" t="s">
        <v>713</v>
      </c>
      <c r="D2769" s="119">
        <v>43231</v>
      </c>
      <c r="E2769" s="120" t="s">
        <v>5773</v>
      </c>
      <c r="F2769" s="120" t="s">
        <v>3</v>
      </c>
      <c r="G2769" s="120">
        <v>1621639</v>
      </c>
      <c r="H2769" s="124"/>
      <c r="I2769" s="128" t="s">
        <v>6358</v>
      </c>
      <c r="J2769" s="124"/>
      <c r="K2769" s="124"/>
      <c r="L2769" s="124"/>
      <c r="M2769" s="124"/>
      <c r="N2769" s="207">
        <v>0</v>
      </c>
      <c r="O2769" s="207">
        <v>2859.16</v>
      </c>
      <c r="P2769" s="124" t="s">
        <v>1312</v>
      </c>
    </row>
    <row r="2770" spans="1:16" ht="51">
      <c r="A2770" s="256" t="s">
        <v>619</v>
      </c>
      <c r="B2770" s="124"/>
      <c r="C2770" s="125" t="s">
        <v>713</v>
      </c>
      <c r="D2770" s="119">
        <v>43231</v>
      </c>
      <c r="E2770" s="120" t="s">
        <v>5774</v>
      </c>
      <c r="F2770" s="120" t="s">
        <v>3</v>
      </c>
      <c r="G2770" s="120">
        <v>1621843</v>
      </c>
      <c r="H2770" s="124"/>
      <c r="I2770" s="128" t="s">
        <v>6359</v>
      </c>
      <c r="J2770" s="124"/>
      <c r="K2770" s="124"/>
      <c r="L2770" s="124"/>
      <c r="M2770" s="124"/>
      <c r="N2770" s="207">
        <v>0</v>
      </c>
      <c r="O2770" s="207">
        <v>485</v>
      </c>
      <c r="P2770" s="124" t="s">
        <v>1312</v>
      </c>
    </row>
    <row r="2771" spans="1:16" ht="63.75">
      <c r="A2771" s="256">
        <v>81</v>
      </c>
      <c r="B2771" s="124"/>
      <c r="C2771" s="125" t="s">
        <v>709</v>
      </c>
      <c r="D2771" s="119">
        <v>43231</v>
      </c>
      <c r="E2771" s="120" t="s">
        <v>5775</v>
      </c>
      <c r="F2771" s="120" t="s">
        <v>3</v>
      </c>
      <c r="G2771" s="120">
        <v>1621844</v>
      </c>
      <c r="H2771" s="124"/>
      <c r="I2771" s="128" t="s">
        <v>6360</v>
      </c>
      <c r="J2771" s="124"/>
      <c r="K2771" s="124"/>
      <c r="L2771" s="124"/>
      <c r="M2771" s="124"/>
      <c r="N2771" s="207">
        <v>0</v>
      </c>
      <c r="O2771" s="207">
        <v>1819</v>
      </c>
      <c r="P2771" s="124" t="s">
        <v>1312</v>
      </c>
    </row>
    <row r="2772" spans="1:16" ht="51">
      <c r="A2772" s="256" t="s">
        <v>619</v>
      </c>
      <c r="B2772" s="124"/>
      <c r="C2772" s="125" t="s">
        <v>713</v>
      </c>
      <c r="D2772" s="119">
        <v>43231</v>
      </c>
      <c r="E2772" s="120" t="s">
        <v>5776</v>
      </c>
      <c r="F2772" s="120" t="s">
        <v>3</v>
      </c>
      <c r="G2772" s="120">
        <v>1621752</v>
      </c>
      <c r="H2772" s="124"/>
      <c r="I2772" s="128" t="s">
        <v>6361</v>
      </c>
      <c r="J2772" s="124"/>
      <c r="K2772" s="124"/>
      <c r="L2772" s="124"/>
      <c r="M2772" s="124"/>
      <c r="N2772" s="207">
        <v>0</v>
      </c>
      <c r="O2772" s="207">
        <v>35.72</v>
      </c>
      <c r="P2772" s="124" t="s">
        <v>3729</v>
      </c>
    </row>
    <row r="2773" spans="1:16" ht="51">
      <c r="A2773" s="256" t="s">
        <v>619</v>
      </c>
      <c r="B2773" s="124"/>
      <c r="C2773" s="125" t="s">
        <v>713</v>
      </c>
      <c r="D2773" s="119">
        <v>43231</v>
      </c>
      <c r="E2773" s="120" t="s">
        <v>5777</v>
      </c>
      <c r="F2773" s="120" t="s">
        <v>3</v>
      </c>
      <c r="G2773" s="120">
        <v>1621753</v>
      </c>
      <c r="H2773" s="124"/>
      <c r="I2773" s="128" t="s">
        <v>6362</v>
      </c>
      <c r="J2773" s="124"/>
      <c r="K2773" s="124"/>
      <c r="L2773" s="124"/>
      <c r="M2773" s="124"/>
      <c r="N2773" s="207">
        <v>0</v>
      </c>
      <c r="O2773" s="207">
        <v>33</v>
      </c>
      <c r="P2773" s="124" t="s">
        <v>1312</v>
      </c>
    </row>
    <row r="2774" spans="1:16" ht="51">
      <c r="A2774" s="256" t="s">
        <v>619</v>
      </c>
      <c r="B2774" s="124"/>
      <c r="C2774" s="125" t="s">
        <v>713</v>
      </c>
      <c r="D2774" s="119">
        <v>43231</v>
      </c>
      <c r="E2774" s="120" t="s">
        <v>5778</v>
      </c>
      <c r="F2774" s="120" t="s">
        <v>3</v>
      </c>
      <c r="G2774" s="120">
        <v>1621767</v>
      </c>
      <c r="H2774" s="124"/>
      <c r="I2774" s="128" t="s">
        <v>6363</v>
      </c>
      <c r="J2774" s="124"/>
      <c r="K2774" s="124"/>
      <c r="L2774" s="124"/>
      <c r="M2774" s="124"/>
      <c r="N2774" s="207">
        <v>0</v>
      </c>
      <c r="O2774" s="207">
        <v>576.14</v>
      </c>
      <c r="P2774" s="124" t="s">
        <v>1312</v>
      </c>
    </row>
    <row r="2775" spans="1:16" ht="63.75" hidden="1">
      <c r="A2775" s="256" t="s">
        <v>619</v>
      </c>
      <c r="B2775" s="124"/>
      <c r="C2775" s="125" t="s">
        <v>713</v>
      </c>
      <c r="D2775" s="119">
        <v>43231</v>
      </c>
      <c r="E2775" s="120" t="s">
        <v>5779</v>
      </c>
      <c r="F2775" s="120" t="s">
        <v>6</v>
      </c>
      <c r="G2775" s="120">
        <v>973510</v>
      </c>
      <c r="H2775" s="124"/>
      <c r="I2775" s="128" t="s">
        <v>6364</v>
      </c>
      <c r="J2775" s="124"/>
      <c r="K2775" s="124"/>
      <c r="L2775" s="124"/>
      <c r="M2775" s="124"/>
      <c r="N2775" s="207">
        <v>0</v>
      </c>
      <c r="O2775" s="207">
        <v>8477754.3200000003</v>
      </c>
      <c r="P2775" s="124" t="s">
        <v>1312</v>
      </c>
    </row>
    <row r="2776" spans="1:16" ht="63.75" hidden="1">
      <c r="A2776" s="256" t="s">
        <v>626</v>
      </c>
      <c r="B2776" s="124"/>
      <c r="C2776" s="125" t="s">
        <v>1234</v>
      </c>
      <c r="D2776" s="119">
        <v>43231</v>
      </c>
      <c r="E2776" s="120" t="s">
        <v>5780</v>
      </c>
      <c r="F2776" s="120" t="s">
        <v>6</v>
      </c>
      <c r="G2776" s="120">
        <v>973603</v>
      </c>
      <c r="H2776" s="124"/>
      <c r="I2776" s="128" t="s">
        <v>6365</v>
      </c>
      <c r="J2776" s="124"/>
      <c r="K2776" s="124"/>
      <c r="L2776" s="124"/>
      <c r="M2776" s="124"/>
      <c r="N2776" s="207">
        <v>0</v>
      </c>
      <c r="O2776" s="207">
        <v>540.9</v>
      </c>
      <c r="P2776" s="124" t="s">
        <v>1312</v>
      </c>
    </row>
    <row r="2777" spans="1:16" ht="63.75" hidden="1">
      <c r="A2777" s="256" t="s">
        <v>626</v>
      </c>
      <c r="B2777" s="124"/>
      <c r="C2777" s="125" t="s">
        <v>1234</v>
      </c>
      <c r="D2777" s="119">
        <v>43231</v>
      </c>
      <c r="E2777" s="120" t="s">
        <v>5781</v>
      </c>
      <c r="F2777" s="120" t="s">
        <v>6</v>
      </c>
      <c r="G2777" s="120">
        <v>973604</v>
      </c>
      <c r="H2777" s="124"/>
      <c r="I2777" s="128" t="s">
        <v>6366</v>
      </c>
      <c r="J2777" s="124"/>
      <c r="K2777" s="124"/>
      <c r="L2777" s="124"/>
      <c r="M2777" s="124"/>
      <c r="N2777" s="207">
        <v>0</v>
      </c>
      <c r="O2777" s="207">
        <v>7188.28</v>
      </c>
      <c r="P2777" s="124" t="s">
        <v>1312</v>
      </c>
    </row>
    <row r="2778" spans="1:16" ht="51">
      <c r="A2778" s="256" t="s">
        <v>619</v>
      </c>
      <c r="B2778" s="124"/>
      <c r="C2778" s="125" t="s">
        <v>713</v>
      </c>
      <c r="D2778" s="119">
        <v>43234</v>
      </c>
      <c r="E2778" s="120" t="s">
        <v>5782</v>
      </c>
      <c r="F2778" s="120" t="s">
        <v>3</v>
      </c>
      <c r="G2778" s="120">
        <v>1622128</v>
      </c>
      <c r="H2778" s="124"/>
      <c r="I2778" s="128" t="s">
        <v>6367</v>
      </c>
      <c r="J2778" s="124"/>
      <c r="K2778" s="124"/>
      <c r="L2778" s="124"/>
      <c r="M2778" s="124"/>
      <c r="N2778" s="207">
        <v>0</v>
      </c>
      <c r="O2778" s="207">
        <v>40</v>
      </c>
      <c r="P2778" s="124" t="s">
        <v>1312</v>
      </c>
    </row>
    <row r="2779" spans="1:16" ht="63.75">
      <c r="A2779" s="256" t="s">
        <v>619</v>
      </c>
      <c r="B2779" s="124"/>
      <c r="C2779" s="125" t="s">
        <v>713</v>
      </c>
      <c r="D2779" s="119">
        <v>43234</v>
      </c>
      <c r="E2779" s="120" t="s">
        <v>5783</v>
      </c>
      <c r="F2779" s="120" t="s">
        <v>3</v>
      </c>
      <c r="G2779" s="120">
        <v>1622132</v>
      </c>
      <c r="H2779" s="124"/>
      <c r="I2779" s="128" t="s">
        <v>6368</v>
      </c>
      <c r="J2779" s="124"/>
      <c r="K2779" s="124"/>
      <c r="L2779" s="124"/>
      <c r="M2779" s="124"/>
      <c r="N2779" s="207">
        <v>0</v>
      </c>
      <c r="O2779" s="207">
        <v>742</v>
      </c>
      <c r="P2779" s="124" t="s">
        <v>1312</v>
      </c>
    </row>
    <row r="2780" spans="1:16" ht="51">
      <c r="A2780" s="256">
        <v>81</v>
      </c>
      <c r="B2780" s="124"/>
      <c r="C2780" s="125" t="s">
        <v>709</v>
      </c>
      <c r="D2780" s="119">
        <v>43234</v>
      </c>
      <c r="E2780" s="120" t="s">
        <v>5784</v>
      </c>
      <c r="F2780" s="120" t="s">
        <v>3</v>
      </c>
      <c r="G2780" s="120">
        <v>1622154</v>
      </c>
      <c r="H2780" s="124"/>
      <c r="I2780" s="128" t="s">
        <v>6369</v>
      </c>
      <c r="J2780" s="124"/>
      <c r="K2780" s="124"/>
      <c r="L2780" s="124"/>
      <c r="M2780" s="124"/>
      <c r="N2780" s="207">
        <v>0</v>
      </c>
      <c r="O2780" s="207">
        <v>822</v>
      </c>
      <c r="P2780" s="124" t="s">
        <v>1312</v>
      </c>
    </row>
    <row r="2781" spans="1:16" ht="51">
      <c r="A2781" s="256" t="s">
        <v>619</v>
      </c>
      <c r="B2781" s="124"/>
      <c r="C2781" s="125" t="s">
        <v>713</v>
      </c>
      <c r="D2781" s="119">
        <v>43234</v>
      </c>
      <c r="E2781" s="120" t="s">
        <v>5785</v>
      </c>
      <c r="F2781" s="120" t="s">
        <v>3</v>
      </c>
      <c r="G2781" s="120">
        <v>1622123</v>
      </c>
      <c r="H2781" s="124"/>
      <c r="I2781" s="128" t="s">
        <v>6370</v>
      </c>
      <c r="J2781" s="124"/>
      <c r="K2781" s="124"/>
      <c r="L2781" s="124"/>
      <c r="M2781" s="124"/>
      <c r="N2781" s="207">
        <v>0</v>
      </c>
      <c r="O2781" s="207">
        <v>896.17000000000007</v>
      </c>
      <c r="P2781" s="124" t="s">
        <v>1312</v>
      </c>
    </row>
    <row r="2782" spans="1:16" ht="51">
      <c r="A2782" s="256">
        <v>25</v>
      </c>
      <c r="B2782" s="124"/>
      <c r="C2782" s="125" t="s">
        <v>694</v>
      </c>
      <c r="D2782" s="119">
        <v>43234</v>
      </c>
      <c r="E2782" s="120" t="s">
        <v>5786</v>
      </c>
      <c r="F2782" s="120" t="s">
        <v>3</v>
      </c>
      <c r="G2782" s="120">
        <v>1622093</v>
      </c>
      <c r="H2782" s="124"/>
      <c r="I2782" s="128" t="s">
        <v>6371</v>
      </c>
      <c r="J2782" s="124"/>
      <c r="K2782" s="124"/>
      <c r="L2782" s="124"/>
      <c r="M2782" s="124"/>
      <c r="N2782" s="207">
        <v>0</v>
      </c>
      <c r="O2782" s="207">
        <v>450</v>
      </c>
      <c r="P2782" s="124" t="s">
        <v>1312</v>
      </c>
    </row>
    <row r="2783" spans="1:16" ht="51">
      <c r="A2783" s="256">
        <v>373</v>
      </c>
      <c r="B2783" s="124"/>
      <c r="C2783" s="125" t="s">
        <v>1269</v>
      </c>
      <c r="D2783" s="119">
        <v>43234</v>
      </c>
      <c r="E2783" s="120" t="s">
        <v>5787</v>
      </c>
      <c r="F2783" s="120" t="s">
        <v>3</v>
      </c>
      <c r="G2783" s="120">
        <v>1622085</v>
      </c>
      <c r="H2783" s="124"/>
      <c r="I2783" s="128" t="s">
        <v>6372</v>
      </c>
      <c r="J2783" s="124"/>
      <c r="K2783" s="124"/>
      <c r="L2783" s="124"/>
      <c r="M2783" s="124"/>
      <c r="N2783" s="207">
        <v>0</v>
      </c>
      <c r="O2783" s="207">
        <v>3889.6800000000003</v>
      </c>
      <c r="P2783" s="124" t="s">
        <v>1312</v>
      </c>
    </row>
    <row r="2784" spans="1:16" ht="38.25">
      <c r="A2784" s="256">
        <v>212</v>
      </c>
      <c r="B2784" s="124"/>
      <c r="C2784" s="125" t="s">
        <v>761</v>
      </c>
      <c r="D2784" s="119">
        <v>43234</v>
      </c>
      <c r="E2784" s="120" t="s">
        <v>5788</v>
      </c>
      <c r="F2784" s="120" t="s">
        <v>3</v>
      </c>
      <c r="G2784" s="120">
        <v>1622009</v>
      </c>
      <c r="H2784" s="124"/>
      <c r="I2784" s="128" t="s">
        <v>6373</v>
      </c>
      <c r="J2784" s="124"/>
      <c r="K2784" s="124"/>
      <c r="L2784" s="124"/>
      <c r="M2784" s="124"/>
      <c r="N2784" s="207">
        <v>0</v>
      </c>
      <c r="O2784" s="207">
        <v>222</v>
      </c>
      <c r="P2784" s="124" t="s">
        <v>1312</v>
      </c>
    </row>
    <row r="2785" spans="1:16" ht="38.25">
      <c r="A2785" s="256">
        <v>212</v>
      </c>
      <c r="B2785" s="124"/>
      <c r="C2785" s="125" t="s">
        <v>761</v>
      </c>
      <c r="D2785" s="119">
        <v>43234</v>
      </c>
      <c r="E2785" s="120" t="s">
        <v>5789</v>
      </c>
      <c r="F2785" s="120" t="s">
        <v>3</v>
      </c>
      <c r="G2785" s="120">
        <v>1622005</v>
      </c>
      <c r="H2785" s="124"/>
      <c r="I2785" s="128" t="s">
        <v>6374</v>
      </c>
      <c r="J2785" s="124"/>
      <c r="K2785" s="124"/>
      <c r="L2785" s="124"/>
      <c r="M2785" s="124"/>
      <c r="N2785" s="207">
        <v>0</v>
      </c>
      <c r="O2785" s="207">
        <v>222</v>
      </c>
      <c r="P2785" s="124" t="s">
        <v>1312</v>
      </c>
    </row>
    <row r="2786" spans="1:16" ht="51">
      <c r="A2786" s="256">
        <v>16</v>
      </c>
      <c r="B2786" s="124"/>
      <c r="C2786" s="125" t="s">
        <v>692</v>
      </c>
      <c r="D2786" s="119">
        <v>43234</v>
      </c>
      <c r="E2786" s="120" t="s">
        <v>5790</v>
      </c>
      <c r="F2786" s="120" t="s">
        <v>3</v>
      </c>
      <c r="G2786" s="120">
        <v>1622218</v>
      </c>
      <c r="H2786" s="124"/>
      <c r="I2786" s="128" t="s">
        <v>6375</v>
      </c>
      <c r="J2786" s="124"/>
      <c r="K2786" s="124"/>
      <c r="L2786" s="124"/>
      <c r="M2786" s="124"/>
      <c r="N2786" s="207">
        <v>0</v>
      </c>
      <c r="O2786" s="207">
        <v>7314</v>
      </c>
      <c r="P2786" s="124" t="s">
        <v>1312</v>
      </c>
    </row>
    <row r="2787" spans="1:16" ht="51">
      <c r="A2787" s="256" t="s">
        <v>619</v>
      </c>
      <c r="B2787" s="124"/>
      <c r="C2787" s="125" t="s">
        <v>713</v>
      </c>
      <c r="D2787" s="119">
        <v>43234</v>
      </c>
      <c r="E2787" s="120" t="s">
        <v>5791</v>
      </c>
      <c r="F2787" s="120" t="s">
        <v>3</v>
      </c>
      <c r="G2787" s="120">
        <v>1622209</v>
      </c>
      <c r="H2787" s="124"/>
      <c r="I2787" s="128" t="s">
        <v>6376</v>
      </c>
      <c r="J2787" s="124"/>
      <c r="K2787" s="124"/>
      <c r="L2787" s="124"/>
      <c r="M2787" s="124"/>
      <c r="N2787" s="207">
        <v>0</v>
      </c>
      <c r="O2787" s="207">
        <v>1120.3399999999999</v>
      </c>
      <c r="P2787" s="124" t="s">
        <v>1312</v>
      </c>
    </row>
    <row r="2788" spans="1:16" ht="63.75">
      <c r="A2788" s="256">
        <v>373</v>
      </c>
      <c r="B2788" s="124"/>
      <c r="C2788" s="125" t="s">
        <v>1269</v>
      </c>
      <c r="D2788" s="119">
        <v>43234</v>
      </c>
      <c r="E2788" s="120" t="s">
        <v>5792</v>
      </c>
      <c r="F2788" s="120" t="s">
        <v>3</v>
      </c>
      <c r="G2788" s="120">
        <v>1622203</v>
      </c>
      <c r="H2788" s="124"/>
      <c r="I2788" s="128" t="s">
        <v>6377</v>
      </c>
      <c r="J2788" s="124"/>
      <c r="K2788" s="124"/>
      <c r="L2788" s="124"/>
      <c r="M2788" s="124"/>
      <c r="N2788" s="207">
        <v>0</v>
      </c>
      <c r="O2788" s="207">
        <v>1866.68</v>
      </c>
      <c r="P2788" s="124" t="s">
        <v>1312</v>
      </c>
    </row>
    <row r="2789" spans="1:16" ht="51">
      <c r="A2789" s="256" t="s">
        <v>626</v>
      </c>
      <c r="B2789" s="124"/>
      <c r="C2789" s="125" t="s">
        <v>1234</v>
      </c>
      <c r="D2789" s="119">
        <v>43234</v>
      </c>
      <c r="E2789" s="120" t="s">
        <v>5793</v>
      </c>
      <c r="F2789" s="120" t="s">
        <v>3</v>
      </c>
      <c r="G2789" s="120">
        <v>1622060</v>
      </c>
      <c r="H2789" s="124"/>
      <c r="I2789" s="128" t="s">
        <v>6378</v>
      </c>
      <c r="J2789" s="124"/>
      <c r="K2789" s="124"/>
      <c r="L2789" s="124"/>
      <c r="M2789" s="124"/>
      <c r="N2789" s="207">
        <v>0</v>
      </c>
      <c r="O2789" s="207">
        <v>4.57</v>
      </c>
      <c r="P2789" s="124" t="s">
        <v>1312</v>
      </c>
    </row>
    <row r="2790" spans="1:16" ht="51">
      <c r="A2790" s="256" t="s">
        <v>626</v>
      </c>
      <c r="B2790" s="124"/>
      <c r="C2790" s="125" t="s">
        <v>1234</v>
      </c>
      <c r="D2790" s="119">
        <v>43234</v>
      </c>
      <c r="E2790" s="120" t="s">
        <v>5794</v>
      </c>
      <c r="F2790" s="120" t="s">
        <v>3</v>
      </c>
      <c r="G2790" s="120">
        <v>1622059</v>
      </c>
      <c r="H2790" s="124"/>
      <c r="I2790" s="128" t="s">
        <v>6379</v>
      </c>
      <c r="J2790" s="124"/>
      <c r="K2790" s="124"/>
      <c r="L2790" s="124"/>
      <c r="M2790" s="124"/>
      <c r="N2790" s="207">
        <v>0</v>
      </c>
      <c r="O2790" s="207">
        <v>11987.47</v>
      </c>
      <c r="P2790" s="124" t="s">
        <v>1312</v>
      </c>
    </row>
    <row r="2791" spans="1:16" ht="51">
      <c r="A2791" s="256" t="s">
        <v>626</v>
      </c>
      <c r="B2791" s="124"/>
      <c r="C2791" s="125" t="s">
        <v>1234</v>
      </c>
      <c r="D2791" s="119">
        <v>43234</v>
      </c>
      <c r="E2791" s="120" t="s">
        <v>5795</v>
      </c>
      <c r="F2791" s="120" t="s">
        <v>3</v>
      </c>
      <c r="G2791" s="120">
        <v>1622055</v>
      </c>
      <c r="H2791" s="124"/>
      <c r="I2791" s="128" t="s">
        <v>6380</v>
      </c>
      <c r="J2791" s="124"/>
      <c r="K2791" s="124"/>
      <c r="L2791" s="124"/>
      <c r="M2791" s="124"/>
      <c r="N2791" s="207">
        <v>0</v>
      </c>
      <c r="O2791" s="207">
        <v>293920.7</v>
      </c>
      <c r="P2791" s="124" t="s">
        <v>1312</v>
      </c>
    </row>
    <row r="2792" spans="1:16" ht="51">
      <c r="A2792" s="256" t="s">
        <v>619</v>
      </c>
      <c r="B2792" s="124"/>
      <c r="C2792" s="125" t="s">
        <v>713</v>
      </c>
      <c r="D2792" s="119">
        <v>43234</v>
      </c>
      <c r="E2792" s="120" t="s">
        <v>5796</v>
      </c>
      <c r="F2792" s="120" t="s">
        <v>3</v>
      </c>
      <c r="G2792" s="120">
        <v>1622011</v>
      </c>
      <c r="H2792" s="124"/>
      <c r="I2792" s="128" t="s">
        <v>6381</v>
      </c>
      <c r="J2792" s="124"/>
      <c r="K2792" s="124"/>
      <c r="L2792" s="124"/>
      <c r="M2792" s="124"/>
      <c r="N2792" s="207">
        <v>0</v>
      </c>
      <c r="O2792" s="207">
        <v>928.4</v>
      </c>
      <c r="P2792" s="124" t="s">
        <v>1312</v>
      </c>
    </row>
    <row r="2793" spans="1:16" ht="63.75">
      <c r="A2793" s="256" t="s">
        <v>619</v>
      </c>
      <c r="B2793" s="124"/>
      <c r="C2793" s="125" t="s">
        <v>713</v>
      </c>
      <c r="D2793" s="119">
        <v>43234</v>
      </c>
      <c r="E2793" s="120" t="s">
        <v>5797</v>
      </c>
      <c r="F2793" s="120" t="s">
        <v>3</v>
      </c>
      <c r="G2793" s="120">
        <v>1621948</v>
      </c>
      <c r="H2793" s="124"/>
      <c r="I2793" s="128" t="s">
        <v>6382</v>
      </c>
      <c r="J2793" s="124"/>
      <c r="K2793" s="124"/>
      <c r="L2793" s="124"/>
      <c r="M2793" s="124"/>
      <c r="N2793" s="207">
        <v>0</v>
      </c>
      <c r="O2793" s="207">
        <v>83.37</v>
      </c>
      <c r="P2793" s="124" t="s">
        <v>1312</v>
      </c>
    </row>
    <row r="2794" spans="1:16" ht="63.75">
      <c r="A2794" s="256" t="s">
        <v>619</v>
      </c>
      <c r="B2794" s="124"/>
      <c r="C2794" s="125" t="s">
        <v>713</v>
      </c>
      <c r="D2794" s="119">
        <v>43234</v>
      </c>
      <c r="E2794" s="120" t="s">
        <v>5798</v>
      </c>
      <c r="F2794" s="120" t="s">
        <v>3</v>
      </c>
      <c r="G2794" s="120">
        <v>1621958</v>
      </c>
      <c r="H2794" s="124"/>
      <c r="I2794" s="128" t="s">
        <v>6383</v>
      </c>
      <c r="J2794" s="124"/>
      <c r="K2794" s="124"/>
      <c r="L2794" s="124"/>
      <c r="M2794" s="124"/>
      <c r="N2794" s="207">
        <v>0</v>
      </c>
      <c r="O2794" s="207">
        <v>60</v>
      </c>
      <c r="P2794" s="124" t="s">
        <v>1312</v>
      </c>
    </row>
    <row r="2795" spans="1:16" ht="63.75">
      <c r="A2795" s="256" t="s">
        <v>619</v>
      </c>
      <c r="B2795" s="124"/>
      <c r="C2795" s="125" t="s">
        <v>713</v>
      </c>
      <c r="D2795" s="119">
        <v>43234</v>
      </c>
      <c r="E2795" s="120" t="s">
        <v>5799</v>
      </c>
      <c r="F2795" s="120" t="s">
        <v>3</v>
      </c>
      <c r="G2795" s="120">
        <v>1621947</v>
      </c>
      <c r="H2795" s="124"/>
      <c r="I2795" s="128" t="s">
        <v>6384</v>
      </c>
      <c r="J2795" s="124"/>
      <c r="K2795" s="124"/>
      <c r="L2795" s="124"/>
      <c r="M2795" s="124"/>
      <c r="N2795" s="207">
        <v>0</v>
      </c>
      <c r="O2795" s="207">
        <v>128</v>
      </c>
      <c r="P2795" s="124" t="s">
        <v>1312</v>
      </c>
    </row>
    <row r="2796" spans="1:16" ht="51">
      <c r="A2796" s="256" t="s">
        <v>619</v>
      </c>
      <c r="B2796" s="124"/>
      <c r="C2796" s="125" t="s">
        <v>713</v>
      </c>
      <c r="D2796" s="119">
        <v>43234</v>
      </c>
      <c r="E2796" s="120" t="s">
        <v>5800</v>
      </c>
      <c r="F2796" s="120" t="s">
        <v>3</v>
      </c>
      <c r="G2796" s="120">
        <v>1621946</v>
      </c>
      <c r="H2796" s="124"/>
      <c r="I2796" s="128" t="s">
        <v>1367</v>
      </c>
      <c r="J2796" s="124"/>
      <c r="K2796" s="124"/>
      <c r="L2796" s="124"/>
      <c r="M2796" s="124"/>
      <c r="N2796" s="207">
        <v>0</v>
      </c>
      <c r="O2796" s="207">
        <v>1016</v>
      </c>
      <c r="P2796" s="124" t="s">
        <v>1312</v>
      </c>
    </row>
    <row r="2797" spans="1:16" ht="63.75" hidden="1">
      <c r="A2797" s="256" t="s">
        <v>619</v>
      </c>
      <c r="B2797" s="124"/>
      <c r="C2797" s="125" t="s">
        <v>713</v>
      </c>
      <c r="D2797" s="119">
        <v>43234</v>
      </c>
      <c r="E2797" s="120" t="s">
        <v>5801</v>
      </c>
      <c r="F2797" s="120" t="s">
        <v>6</v>
      </c>
      <c r="G2797" s="120">
        <v>974298</v>
      </c>
      <c r="H2797" s="124"/>
      <c r="I2797" s="128" t="s">
        <v>6385</v>
      </c>
      <c r="J2797" s="124"/>
      <c r="K2797" s="124"/>
      <c r="L2797" s="124"/>
      <c r="M2797" s="124"/>
      <c r="N2797" s="207">
        <v>0</v>
      </c>
      <c r="O2797" s="207">
        <v>10029.219999999999</v>
      </c>
      <c r="P2797" s="124" t="s">
        <v>1312</v>
      </c>
    </row>
    <row r="2798" spans="1:16" ht="63.75" hidden="1">
      <c r="A2798" s="256" t="s">
        <v>620</v>
      </c>
      <c r="B2798" s="124"/>
      <c r="C2798" s="125" t="s">
        <v>714</v>
      </c>
      <c r="D2798" s="119">
        <v>43234</v>
      </c>
      <c r="E2798" s="120" t="s">
        <v>5802</v>
      </c>
      <c r="F2798" s="120" t="s">
        <v>11</v>
      </c>
      <c r="G2798" s="120">
        <v>921620</v>
      </c>
      <c r="H2798" s="124"/>
      <c r="I2798" s="128" t="s">
        <v>6387</v>
      </c>
      <c r="J2798" s="124"/>
      <c r="K2798" s="124"/>
      <c r="L2798" s="124"/>
      <c r="M2798" s="124"/>
      <c r="N2798" s="207">
        <v>220</v>
      </c>
      <c r="O2798" s="207">
        <v>0</v>
      </c>
      <c r="P2798" s="124" t="s">
        <v>1312</v>
      </c>
    </row>
    <row r="2799" spans="1:16" ht="51">
      <c r="A2799" s="256">
        <v>340</v>
      </c>
      <c r="B2799" s="124"/>
      <c r="C2799" s="125" t="s">
        <v>814</v>
      </c>
      <c r="D2799" s="119">
        <v>43235</v>
      </c>
      <c r="E2799" s="120" t="s">
        <v>5803</v>
      </c>
      <c r="F2799" s="120" t="s">
        <v>3</v>
      </c>
      <c r="G2799" s="120">
        <v>1622756</v>
      </c>
      <c r="H2799" s="124"/>
      <c r="I2799" s="128" t="s">
        <v>6388</v>
      </c>
      <c r="J2799" s="124"/>
      <c r="K2799" s="124"/>
      <c r="L2799" s="124"/>
      <c r="M2799" s="124"/>
      <c r="N2799" s="207">
        <v>0</v>
      </c>
      <c r="O2799" s="207">
        <v>164.07</v>
      </c>
      <c r="P2799" s="124" t="s">
        <v>1312</v>
      </c>
    </row>
    <row r="2800" spans="1:16" ht="51">
      <c r="A2800" s="256" t="s">
        <v>619</v>
      </c>
      <c r="B2800" s="124"/>
      <c r="C2800" s="125" t="s">
        <v>713</v>
      </c>
      <c r="D2800" s="119">
        <v>43235</v>
      </c>
      <c r="E2800" s="120" t="s">
        <v>5804</v>
      </c>
      <c r="F2800" s="120" t="s">
        <v>3</v>
      </c>
      <c r="G2800" s="120">
        <v>1622746</v>
      </c>
      <c r="H2800" s="124"/>
      <c r="I2800" s="128" t="s">
        <v>6389</v>
      </c>
      <c r="J2800" s="124"/>
      <c r="K2800" s="124"/>
      <c r="L2800" s="124"/>
      <c r="M2800" s="124"/>
      <c r="N2800" s="207">
        <v>0</v>
      </c>
      <c r="O2800" s="207">
        <v>747.18000000000006</v>
      </c>
      <c r="P2800" s="124" t="s">
        <v>1312</v>
      </c>
    </row>
    <row r="2801" spans="1:16" ht="38.25">
      <c r="A2801" s="256">
        <v>35</v>
      </c>
      <c r="B2801" s="124"/>
      <c r="C2801" s="125" t="s">
        <v>696</v>
      </c>
      <c r="D2801" s="119">
        <v>43235</v>
      </c>
      <c r="E2801" s="120" t="s">
        <v>5805</v>
      </c>
      <c r="F2801" s="120" t="s">
        <v>3</v>
      </c>
      <c r="G2801" s="120">
        <v>1622693</v>
      </c>
      <c r="H2801" s="124"/>
      <c r="I2801" s="128" t="s">
        <v>6170</v>
      </c>
      <c r="J2801" s="124"/>
      <c r="K2801" s="124"/>
      <c r="L2801" s="124"/>
      <c r="M2801" s="124"/>
      <c r="N2801" s="207">
        <v>0</v>
      </c>
      <c r="O2801" s="207">
        <v>20</v>
      </c>
      <c r="P2801" s="124" t="s">
        <v>1312</v>
      </c>
    </row>
    <row r="2802" spans="1:16" ht="51">
      <c r="A2802" s="256" t="s">
        <v>619</v>
      </c>
      <c r="B2802" s="124"/>
      <c r="C2802" s="125" t="s">
        <v>713</v>
      </c>
      <c r="D2802" s="119">
        <v>43235</v>
      </c>
      <c r="E2802" s="120" t="s">
        <v>5806</v>
      </c>
      <c r="F2802" s="120" t="s">
        <v>3</v>
      </c>
      <c r="G2802" s="120">
        <v>1622806</v>
      </c>
      <c r="H2802" s="124"/>
      <c r="I2802" s="128" t="s">
        <v>6390</v>
      </c>
      <c r="J2802" s="124"/>
      <c r="K2802" s="124"/>
      <c r="L2802" s="124"/>
      <c r="M2802" s="124"/>
      <c r="N2802" s="207">
        <v>0</v>
      </c>
      <c r="O2802" s="207">
        <v>1145</v>
      </c>
      <c r="P2802" s="124" t="s">
        <v>1312</v>
      </c>
    </row>
    <row r="2803" spans="1:16" ht="51">
      <c r="A2803" s="256" t="s">
        <v>619</v>
      </c>
      <c r="B2803" s="124"/>
      <c r="C2803" s="125" t="s">
        <v>713</v>
      </c>
      <c r="D2803" s="119">
        <v>43235</v>
      </c>
      <c r="E2803" s="120" t="s">
        <v>5807</v>
      </c>
      <c r="F2803" s="120" t="s">
        <v>3</v>
      </c>
      <c r="G2803" s="120">
        <v>1622807</v>
      </c>
      <c r="H2803" s="124"/>
      <c r="I2803" s="128" t="s">
        <v>6391</v>
      </c>
      <c r="J2803" s="124"/>
      <c r="K2803" s="124"/>
      <c r="L2803" s="124"/>
      <c r="M2803" s="124"/>
      <c r="N2803" s="207">
        <v>0</v>
      </c>
      <c r="O2803" s="207">
        <v>2</v>
      </c>
      <c r="P2803" s="124" t="s">
        <v>1312</v>
      </c>
    </row>
    <row r="2804" spans="1:16" ht="51">
      <c r="A2804" s="256">
        <v>81</v>
      </c>
      <c r="B2804" s="124"/>
      <c r="C2804" s="125" t="s">
        <v>709</v>
      </c>
      <c r="D2804" s="119">
        <v>43235</v>
      </c>
      <c r="E2804" s="120" t="s">
        <v>5808</v>
      </c>
      <c r="F2804" s="120" t="s">
        <v>3</v>
      </c>
      <c r="G2804" s="120">
        <v>1622810</v>
      </c>
      <c r="H2804" s="124"/>
      <c r="I2804" s="128" t="s">
        <v>6392</v>
      </c>
      <c r="J2804" s="124"/>
      <c r="K2804" s="124"/>
      <c r="L2804" s="124"/>
      <c r="M2804" s="124"/>
      <c r="N2804" s="207">
        <v>0</v>
      </c>
      <c r="O2804" s="207">
        <v>1817</v>
      </c>
      <c r="P2804" s="124" t="s">
        <v>1312</v>
      </c>
    </row>
    <row r="2805" spans="1:16" ht="51">
      <c r="A2805" s="256">
        <v>46</v>
      </c>
      <c r="B2805" s="124"/>
      <c r="C2805" s="125" t="s">
        <v>698</v>
      </c>
      <c r="D2805" s="119">
        <v>43235</v>
      </c>
      <c r="E2805" s="120" t="s">
        <v>5809</v>
      </c>
      <c r="F2805" s="120" t="s">
        <v>3</v>
      </c>
      <c r="G2805" s="120">
        <v>1622612</v>
      </c>
      <c r="H2805" s="124"/>
      <c r="I2805" s="128" t="s">
        <v>6393</v>
      </c>
      <c r="J2805" s="124"/>
      <c r="K2805" s="124"/>
      <c r="L2805" s="124"/>
      <c r="M2805" s="124"/>
      <c r="N2805" s="207">
        <v>0</v>
      </c>
      <c r="O2805" s="207">
        <v>600000</v>
      </c>
      <c r="P2805" s="124" t="s">
        <v>1312</v>
      </c>
    </row>
    <row r="2806" spans="1:16" ht="51">
      <c r="A2806" s="256">
        <v>212</v>
      </c>
      <c r="B2806" s="124"/>
      <c r="C2806" s="125" t="s">
        <v>761</v>
      </c>
      <c r="D2806" s="119">
        <v>43235</v>
      </c>
      <c r="E2806" s="120" t="s">
        <v>5810</v>
      </c>
      <c r="F2806" s="120" t="s">
        <v>3</v>
      </c>
      <c r="G2806" s="120">
        <v>1622635</v>
      </c>
      <c r="H2806" s="124"/>
      <c r="I2806" s="128" t="s">
        <v>6394</v>
      </c>
      <c r="J2806" s="124"/>
      <c r="K2806" s="124"/>
      <c r="L2806" s="124"/>
      <c r="M2806" s="124"/>
      <c r="N2806" s="207">
        <v>0</v>
      </c>
      <c r="O2806" s="207">
        <v>29</v>
      </c>
      <c r="P2806" s="124" t="s">
        <v>1312</v>
      </c>
    </row>
    <row r="2807" spans="1:16" ht="51">
      <c r="A2807" s="256" t="s">
        <v>619</v>
      </c>
      <c r="B2807" s="124"/>
      <c r="C2807" s="125" t="s">
        <v>713</v>
      </c>
      <c r="D2807" s="119">
        <v>43235</v>
      </c>
      <c r="E2807" s="120" t="s">
        <v>5811</v>
      </c>
      <c r="F2807" s="120" t="s">
        <v>3</v>
      </c>
      <c r="G2807" s="120">
        <v>1622643</v>
      </c>
      <c r="H2807" s="124"/>
      <c r="I2807" s="128" t="s">
        <v>6395</v>
      </c>
      <c r="J2807" s="124"/>
      <c r="K2807" s="124"/>
      <c r="L2807" s="124"/>
      <c r="M2807" s="124"/>
      <c r="N2807" s="207">
        <v>0</v>
      </c>
      <c r="O2807" s="207">
        <v>799.55000000000007</v>
      </c>
      <c r="P2807" s="124" t="s">
        <v>1312</v>
      </c>
    </row>
    <row r="2808" spans="1:16" ht="51">
      <c r="A2808" s="256" t="s">
        <v>619</v>
      </c>
      <c r="B2808" s="124"/>
      <c r="C2808" s="125" t="s">
        <v>713</v>
      </c>
      <c r="D2808" s="119">
        <v>43235</v>
      </c>
      <c r="E2808" s="120" t="s">
        <v>5812</v>
      </c>
      <c r="F2808" s="120" t="s">
        <v>3</v>
      </c>
      <c r="G2808" s="120">
        <v>1622649</v>
      </c>
      <c r="H2808" s="124"/>
      <c r="I2808" s="128" t="s">
        <v>6396</v>
      </c>
      <c r="J2808" s="124"/>
      <c r="K2808" s="124"/>
      <c r="L2808" s="124"/>
      <c r="M2808" s="124"/>
      <c r="N2808" s="207">
        <v>0</v>
      </c>
      <c r="O2808" s="207">
        <v>407.23</v>
      </c>
      <c r="P2808" s="124" t="s">
        <v>1312</v>
      </c>
    </row>
    <row r="2809" spans="1:16" ht="51">
      <c r="A2809" s="256" t="s">
        <v>619</v>
      </c>
      <c r="B2809" s="124"/>
      <c r="C2809" s="125" t="s">
        <v>713</v>
      </c>
      <c r="D2809" s="119">
        <v>43235</v>
      </c>
      <c r="E2809" s="120" t="s">
        <v>5813</v>
      </c>
      <c r="F2809" s="120" t="s">
        <v>3</v>
      </c>
      <c r="G2809" s="120">
        <v>1622576</v>
      </c>
      <c r="H2809" s="124"/>
      <c r="I2809" s="128" t="s">
        <v>6397</v>
      </c>
      <c r="J2809" s="124"/>
      <c r="K2809" s="124"/>
      <c r="L2809" s="124"/>
      <c r="M2809" s="124"/>
      <c r="N2809" s="207">
        <v>0</v>
      </c>
      <c r="O2809" s="207">
        <v>78</v>
      </c>
      <c r="P2809" s="124" t="s">
        <v>1312</v>
      </c>
    </row>
    <row r="2810" spans="1:16" ht="51">
      <c r="A2810" s="256">
        <v>373</v>
      </c>
      <c r="B2810" s="124"/>
      <c r="C2810" s="125" t="s">
        <v>1269</v>
      </c>
      <c r="D2810" s="119">
        <v>43235</v>
      </c>
      <c r="E2810" s="120" t="s">
        <v>5814</v>
      </c>
      <c r="F2810" s="120" t="s">
        <v>3</v>
      </c>
      <c r="G2810" s="120">
        <v>1622570</v>
      </c>
      <c r="H2810" s="124"/>
      <c r="I2810" s="128" t="s">
        <v>6398</v>
      </c>
      <c r="J2810" s="124"/>
      <c r="K2810" s="124"/>
      <c r="L2810" s="124"/>
      <c r="M2810" s="124"/>
      <c r="N2810" s="207">
        <v>0</v>
      </c>
      <c r="O2810" s="207">
        <v>3445.94</v>
      </c>
      <c r="P2810" s="124" t="s">
        <v>1312</v>
      </c>
    </row>
    <row r="2811" spans="1:16" ht="51">
      <c r="A2811" s="256">
        <v>81</v>
      </c>
      <c r="B2811" s="124"/>
      <c r="C2811" s="125" t="s">
        <v>709</v>
      </c>
      <c r="D2811" s="119">
        <v>43235</v>
      </c>
      <c r="E2811" s="120" t="s">
        <v>5815</v>
      </c>
      <c r="F2811" s="120" t="s">
        <v>3</v>
      </c>
      <c r="G2811" s="120">
        <v>1622564</v>
      </c>
      <c r="H2811" s="124"/>
      <c r="I2811" s="128" t="s">
        <v>6399</v>
      </c>
      <c r="J2811" s="124"/>
      <c r="K2811" s="124"/>
      <c r="L2811" s="124"/>
      <c r="M2811" s="124"/>
      <c r="N2811" s="207">
        <v>0</v>
      </c>
      <c r="O2811" s="207">
        <v>647.59</v>
      </c>
      <c r="P2811" s="124" t="s">
        <v>1312</v>
      </c>
    </row>
    <row r="2812" spans="1:16" ht="76.5">
      <c r="A2812" s="256">
        <v>86</v>
      </c>
      <c r="B2812" s="124"/>
      <c r="C2812" s="125" t="s">
        <v>710</v>
      </c>
      <c r="D2812" s="119">
        <v>43235</v>
      </c>
      <c r="E2812" s="120" t="s">
        <v>5816</v>
      </c>
      <c r="F2812" s="120" t="s">
        <v>3</v>
      </c>
      <c r="G2812" s="120">
        <v>1622558</v>
      </c>
      <c r="H2812" s="124"/>
      <c r="I2812" s="128" t="s">
        <v>6400</v>
      </c>
      <c r="J2812" s="124"/>
      <c r="K2812" s="124"/>
      <c r="L2812" s="124"/>
      <c r="M2812" s="124"/>
      <c r="N2812" s="207">
        <v>0</v>
      </c>
      <c r="O2812" s="207">
        <v>0.8</v>
      </c>
      <c r="P2812" s="124" t="s">
        <v>1312</v>
      </c>
    </row>
    <row r="2813" spans="1:16" ht="89.25" hidden="1">
      <c r="A2813" s="256">
        <v>576</v>
      </c>
      <c r="B2813" s="124"/>
      <c r="C2813" s="125" t="s">
        <v>852</v>
      </c>
      <c r="D2813" s="119">
        <v>43235</v>
      </c>
      <c r="E2813" s="120" t="s">
        <v>5817</v>
      </c>
      <c r="F2813" s="120" t="s">
        <v>15</v>
      </c>
      <c r="G2813" s="120">
        <v>4986</v>
      </c>
      <c r="H2813" s="124"/>
      <c r="I2813" s="128" t="s">
        <v>6401</v>
      </c>
      <c r="J2813" s="124"/>
      <c r="K2813" s="124"/>
      <c r="L2813" s="124"/>
      <c r="M2813" s="124"/>
      <c r="N2813" s="207">
        <v>297.70999999999998</v>
      </c>
      <c r="O2813" s="207">
        <v>0</v>
      </c>
      <c r="P2813" s="124" t="s">
        <v>1312</v>
      </c>
    </row>
    <row r="2814" spans="1:16" ht="51" hidden="1">
      <c r="A2814" s="256" t="s">
        <v>620</v>
      </c>
      <c r="B2814" s="124"/>
      <c r="C2814" s="125" t="s">
        <v>714</v>
      </c>
      <c r="D2814" s="119">
        <v>43235</v>
      </c>
      <c r="E2814" s="120" t="s">
        <v>5818</v>
      </c>
      <c r="F2814" s="120" t="s">
        <v>11</v>
      </c>
      <c r="G2814" s="120">
        <v>10752</v>
      </c>
      <c r="H2814" s="124"/>
      <c r="I2814" s="128" t="s">
        <v>6402</v>
      </c>
      <c r="J2814" s="124"/>
      <c r="K2814" s="124"/>
      <c r="L2814" s="124"/>
      <c r="M2814" s="124"/>
      <c r="N2814" s="207">
        <v>366.73</v>
      </c>
      <c r="O2814" s="207">
        <v>0</v>
      </c>
      <c r="P2814" s="124" t="s">
        <v>1312</v>
      </c>
    </row>
    <row r="2815" spans="1:16" ht="63.75" hidden="1">
      <c r="A2815" s="256">
        <v>25</v>
      </c>
      <c r="B2815" s="124"/>
      <c r="C2815" s="125" t="s">
        <v>694</v>
      </c>
      <c r="D2815" s="119">
        <v>43235</v>
      </c>
      <c r="E2815" s="120" t="s">
        <v>5819</v>
      </c>
      <c r="F2815" s="120" t="s">
        <v>6</v>
      </c>
      <c r="G2815" s="120">
        <v>921759</v>
      </c>
      <c r="H2815" s="124"/>
      <c r="I2815" s="128" t="s">
        <v>6403</v>
      </c>
      <c r="J2815" s="124"/>
      <c r="K2815" s="124"/>
      <c r="L2815" s="124"/>
      <c r="M2815" s="124"/>
      <c r="N2815" s="207">
        <v>0</v>
      </c>
      <c r="O2815" s="207">
        <v>34.07</v>
      </c>
      <c r="P2815" s="124" t="s">
        <v>1312</v>
      </c>
    </row>
    <row r="2816" spans="1:16" ht="63.75">
      <c r="A2816" s="256">
        <v>512</v>
      </c>
      <c r="B2816" s="124"/>
      <c r="C2816" s="125" t="s">
        <v>840</v>
      </c>
      <c r="D2816" s="119">
        <v>43236</v>
      </c>
      <c r="E2816" s="120" t="s">
        <v>5820</v>
      </c>
      <c r="F2816" s="120" t="s">
        <v>3</v>
      </c>
      <c r="G2816" s="120">
        <v>1623178</v>
      </c>
      <c r="H2816" s="124"/>
      <c r="I2816" s="128" t="s">
        <v>6404</v>
      </c>
      <c r="J2816" s="124"/>
      <c r="K2816" s="124"/>
      <c r="L2816" s="124"/>
      <c r="M2816" s="124"/>
      <c r="N2816" s="207">
        <v>0</v>
      </c>
      <c r="O2816" s="207">
        <v>15</v>
      </c>
      <c r="P2816" s="124" t="s">
        <v>1312</v>
      </c>
    </row>
    <row r="2817" spans="1:16" ht="51">
      <c r="A2817" s="256" t="s">
        <v>619</v>
      </c>
      <c r="B2817" s="124"/>
      <c r="C2817" s="125" t="s">
        <v>713</v>
      </c>
      <c r="D2817" s="119">
        <v>43236</v>
      </c>
      <c r="E2817" s="120" t="s">
        <v>5821</v>
      </c>
      <c r="F2817" s="120" t="s">
        <v>3</v>
      </c>
      <c r="G2817" s="120">
        <v>1623275</v>
      </c>
      <c r="H2817" s="124"/>
      <c r="I2817" s="128" t="s">
        <v>6406</v>
      </c>
      <c r="J2817" s="124"/>
      <c r="K2817" s="124"/>
      <c r="L2817" s="124"/>
      <c r="M2817" s="124"/>
      <c r="N2817" s="207">
        <v>0</v>
      </c>
      <c r="O2817" s="207">
        <v>2478</v>
      </c>
      <c r="P2817" s="124" t="s">
        <v>1312</v>
      </c>
    </row>
    <row r="2818" spans="1:16" ht="51">
      <c r="A2818" s="256">
        <v>86</v>
      </c>
      <c r="B2818" s="124"/>
      <c r="C2818" s="125" t="s">
        <v>710</v>
      </c>
      <c r="D2818" s="119">
        <v>43236</v>
      </c>
      <c r="E2818" s="120" t="s">
        <v>5822</v>
      </c>
      <c r="F2818" s="120" t="s">
        <v>3</v>
      </c>
      <c r="G2818" s="120">
        <v>1623130</v>
      </c>
      <c r="H2818" s="124"/>
      <c r="I2818" s="128" t="s">
        <v>6407</v>
      </c>
      <c r="J2818" s="124"/>
      <c r="K2818" s="124"/>
      <c r="L2818" s="124"/>
      <c r="M2818" s="124"/>
      <c r="N2818" s="207">
        <v>0</v>
      </c>
      <c r="O2818" s="207">
        <v>3943.2200000000003</v>
      </c>
      <c r="P2818" s="124" t="s">
        <v>1312</v>
      </c>
    </row>
    <row r="2819" spans="1:16" ht="51">
      <c r="A2819" s="256" t="s">
        <v>619</v>
      </c>
      <c r="B2819" s="124"/>
      <c r="C2819" s="125" t="s">
        <v>713</v>
      </c>
      <c r="D2819" s="119">
        <v>43236</v>
      </c>
      <c r="E2819" s="120" t="s">
        <v>5823</v>
      </c>
      <c r="F2819" s="120" t="s">
        <v>3</v>
      </c>
      <c r="G2819" s="120">
        <v>1623146</v>
      </c>
      <c r="H2819" s="124"/>
      <c r="I2819" s="128" t="s">
        <v>5242</v>
      </c>
      <c r="J2819" s="124"/>
      <c r="K2819" s="124"/>
      <c r="L2819" s="124"/>
      <c r="M2819" s="124"/>
      <c r="N2819" s="207">
        <v>0</v>
      </c>
      <c r="O2819" s="207">
        <v>518.27</v>
      </c>
      <c r="P2819" s="124" t="s">
        <v>1312</v>
      </c>
    </row>
    <row r="2820" spans="1:16" ht="51">
      <c r="A2820" s="256" t="s">
        <v>619</v>
      </c>
      <c r="B2820" s="124"/>
      <c r="C2820" s="125" t="s">
        <v>713</v>
      </c>
      <c r="D2820" s="119">
        <v>43236</v>
      </c>
      <c r="E2820" s="120" t="s">
        <v>5824</v>
      </c>
      <c r="F2820" s="120" t="s">
        <v>3</v>
      </c>
      <c r="G2820" s="120">
        <v>1623153</v>
      </c>
      <c r="H2820" s="124"/>
      <c r="I2820" s="128" t="s">
        <v>6408</v>
      </c>
      <c r="J2820" s="124"/>
      <c r="K2820" s="124"/>
      <c r="L2820" s="124"/>
      <c r="M2820" s="124"/>
      <c r="N2820" s="207">
        <v>0</v>
      </c>
      <c r="O2820" s="207">
        <v>2425.46</v>
      </c>
      <c r="P2820" s="124" t="s">
        <v>1312</v>
      </c>
    </row>
    <row r="2821" spans="1:16" ht="63.75">
      <c r="A2821" s="256">
        <v>526</v>
      </c>
      <c r="B2821" s="124"/>
      <c r="C2821" s="125" t="s">
        <v>846</v>
      </c>
      <c r="D2821" s="119">
        <v>43236</v>
      </c>
      <c r="E2821" s="120" t="s">
        <v>5825</v>
      </c>
      <c r="F2821" s="120" t="s">
        <v>3</v>
      </c>
      <c r="G2821" s="120">
        <v>1623137</v>
      </c>
      <c r="H2821" s="124"/>
      <c r="I2821" s="128" t="s">
        <v>6409</v>
      </c>
      <c r="J2821" s="124"/>
      <c r="K2821" s="124"/>
      <c r="L2821" s="124"/>
      <c r="M2821" s="124"/>
      <c r="N2821" s="207">
        <v>0</v>
      </c>
      <c r="O2821" s="207">
        <v>809.92000000000007</v>
      </c>
      <c r="P2821" s="124" t="s">
        <v>3729</v>
      </c>
    </row>
    <row r="2822" spans="1:16" ht="51">
      <c r="A2822" s="256">
        <v>86</v>
      </c>
      <c r="B2822" s="124"/>
      <c r="C2822" s="125" t="s">
        <v>710</v>
      </c>
      <c r="D2822" s="119">
        <v>43236</v>
      </c>
      <c r="E2822" s="120" t="s">
        <v>5826</v>
      </c>
      <c r="F2822" s="120" t="s">
        <v>3</v>
      </c>
      <c r="G2822" s="120">
        <v>1623023</v>
      </c>
      <c r="H2822" s="124"/>
      <c r="I2822" s="128" t="s">
        <v>6410</v>
      </c>
      <c r="J2822" s="124"/>
      <c r="K2822" s="124"/>
      <c r="L2822" s="124"/>
      <c r="M2822" s="124"/>
      <c r="N2822" s="207">
        <v>0</v>
      </c>
      <c r="O2822" s="207">
        <v>556.5</v>
      </c>
      <c r="P2822" s="124" t="s">
        <v>1312</v>
      </c>
    </row>
    <row r="2823" spans="1:16" ht="63.75">
      <c r="A2823" s="256" t="s">
        <v>619</v>
      </c>
      <c r="B2823" s="124"/>
      <c r="C2823" s="125" t="s">
        <v>713</v>
      </c>
      <c r="D2823" s="119">
        <v>43236</v>
      </c>
      <c r="E2823" s="120" t="s">
        <v>5827</v>
      </c>
      <c r="F2823" s="120" t="s">
        <v>3</v>
      </c>
      <c r="G2823" s="120">
        <v>1623025</v>
      </c>
      <c r="H2823" s="124"/>
      <c r="I2823" s="128" t="s">
        <v>6411</v>
      </c>
      <c r="J2823" s="124"/>
      <c r="K2823" s="124"/>
      <c r="L2823" s="124"/>
      <c r="M2823" s="124"/>
      <c r="N2823" s="207">
        <v>0</v>
      </c>
      <c r="O2823" s="207">
        <v>30000</v>
      </c>
      <c r="P2823" s="124" t="s">
        <v>1312</v>
      </c>
    </row>
    <row r="2824" spans="1:16" ht="63.75">
      <c r="A2824" s="256" t="s">
        <v>619</v>
      </c>
      <c r="B2824" s="124"/>
      <c r="C2824" s="125" t="s">
        <v>713</v>
      </c>
      <c r="D2824" s="119">
        <v>43236</v>
      </c>
      <c r="E2824" s="120" t="s">
        <v>5828</v>
      </c>
      <c r="F2824" s="120" t="s">
        <v>3</v>
      </c>
      <c r="G2824" s="120">
        <v>1623028</v>
      </c>
      <c r="H2824" s="124"/>
      <c r="I2824" s="128" t="s">
        <v>6412</v>
      </c>
      <c r="J2824" s="124"/>
      <c r="K2824" s="124"/>
      <c r="L2824" s="124"/>
      <c r="M2824" s="124"/>
      <c r="N2824" s="207">
        <v>0</v>
      </c>
      <c r="O2824" s="207">
        <v>940</v>
      </c>
      <c r="P2824" s="124" t="s">
        <v>1312</v>
      </c>
    </row>
    <row r="2825" spans="1:16" ht="51">
      <c r="A2825" s="256" t="s">
        <v>619</v>
      </c>
      <c r="B2825" s="124"/>
      <c r="C2825" s="125" t="s">
        <v>713</v>
      </c>
      <c r="D2825" s="119">
        <v>43236</v>
      </c>
      <c r="E2825" s="120" t="s">
        <v>5829</v>
      </c>
      <c r="F2825" s="120" t="s">
        <v>3</v>
      </c>
      <c r="G2825" s="120">
        <v>1623081</v>
      </c>
      <c r="H2825" s="124"/>
      <c r="I2825" s="128" t="s">
        <v>6413</v>
      </c>
      <c r="J2825" s="124"/>
      <c r="K2825" s="124"/>
      <c r="L2825" s="124"/>
      <c r="M2825" s="124"/>
      <c r="N2825" s="207">
        <v>0</v>
      </c>
      <c r="O2825" s="207">
        <v>2830.52</v>
      </c>
      <c r="P2825" s="124" t="s">
        <v>1312</v>
      </c>
    </row>
    <row r="2826" spans="1:16" ht="114.75" hidden="1">
      <c r="A2826" s="256">
        <v>25</v>
      </c>
      <c r="B2826" s="124"/>
      <c r="C2826" s="125" t="s">
        <v>694</v>
      </c>
      <c r="D2826" s="119">
        <v>43236</v>
      </c>
      <c r="E2826" s="120" t="s">
        <v>5830</v>
      </c>
      <c r="F2826" s="120" t="s">
        <v>1257</v>
      </c>
      <c r="G2826" s="120">
        <v>4968</v>
      </c>
      <c r="H2826" s="124"/>
      <c r="I2826" s="128" t="s">
        <v>6414</v>
      </c>
      <c r="J2826" s="124"/>
      <c r="K2826" s="124"/>
      <c r="L2826" s="124"/>
      <c r="M2826" s="124"/>
      <c r="N2826" s="207">
        <v>1561.2</v>
      </c>
      <c r="O2826" s="207">
        <v>0</v>
      </c>
      <c r="P2826" s="124" t="s">
        <v>1312</v>
      </c>
    </row>
    <row r="2827" spans="1:16" ht="102" hidden="1">
      <c r="A2827" s="256">
        <v>15</v>
      </c>
      <c r="B2827" s="124"/>
      <c r="C2827" s="125" t="s">
        <v>691</v>
      </c>
      <c r="D2827" s="119">
        <v>43236</v>
      </c>
      <c r="E2827" s="120" t="s">
        <v>5831</v>
      </c>
      <c r="F2827" s="120" t="s">
        <v>15</v>
      </c>
      <c r="G2827" s="120">
        <v>4995</v>
      </c>
      <c r="H2827" s="124"/>
      <c r="I2827" s="128" t="s">
        <v>6415</v>
      </c>
      <c r="J2827" s="124"/>
      <c r="K2827" s="124"/>
      <c r="L2827" s="124"/>
      <c r="M2827" s="124"/>
      <c r="N2827" s="207">
        <v>270.82</v>
      </c>
      <c r="O2827" s="207">
        <v>0</v>
      </c>
      <c r="P2827" s="124" t="s">
        <v>1312</v>
      </c>
    </row>
    <row r="2828" spans="1:16" ht="102" hidden="1">
      <c r="A2828" s="256">
        <v>15</v>
      </c>
      <c r="B2828" s="124"/>
      <c r="C2828" s="125" t="s">
        <v>691</v>
      </c>
      <c r="D2828" s="119">
        <v>43236</v>
      </c>
      <c r="E2828" s="120" t="s">
        <v>5832</v>
      </c>
      <c r="F2828" s="120" t="s">
        <v>15</v>
      </c>
      <c r="G2828" s="120">
        <v>4994</v>
      </c>
      <c r="H2828" s="124"/>
      <c r="I2828" s="128" t="s">
        <v>6416</v>
      </c>
      <c r="J2828" s="124"/>
      <c r="K2828" s="124"/>
      <c r="L2828" s="124"/>
      <c r="M2828" s="124"/>
      <c r="N2828" s="207">
        <v>324.67</v>
      </c>
      <c r="O2828" s="207">
        <v>0</v>
      </c>
      <c r="P2828" s="124" t="s">
        <v>1312</v>
      </c>
    </row>
    <row r="2829" spans="1:16" ht="76.5" hidden="1">
      <c r="A2829" s="256">
        <v>20</v>
      </c>
      <c r="B2829" s="124"/>
      <c r="C2829" s="125" t="s">
        <v>693</v>
      </c>
      <c r="D2829" s="119">
        <v>43236</v>
      </c>
      <c r="E2829" s="120" t="s">
        <v>5833</v>
      </c>
      <c r="F2829" s="120" t="s">
        <v>15</v>
      </c>
      <c r="G2829" s="120">
        <v>4988</v>
      </c>
      <c r="H2829" s="124"/>
      <c r="I2829" s="128" t="s">
        <v>6417</v>
      </c>
      <c r="J2829" s="124"/>
      <c r="K2829" s="124"/>
      <c r="L2829" s="124"/>
      <c r="M2829" s="124"/>
      <c r="N2829" s="207">
        <v>317.68</v>
      </c>
      <c r="O2829" s="207">
        <v>0</v>
      </c>
      <c r="P2829" s="124" t="s">
        <v>1312</v>
      </c>
    </row>
    <row r="2830" spans="1:16" ht="51" hidden="1">
      <c r="A2830" s="256">
        <v>30</v>
      </c>
      <c r="B2830" s="124"/>
      <c r="C2830" s="125" t="s">
        <v>695</v>
      </c>
      <c r="D2830" s="119">
        <v>43236</v>
      </c>
      <c r="E2830" s="120" t="s">
        <v>5834</v>
      </c>
      <c r="F2830" s="120" t="s">
        <v>6</v>
      </c>
      <c r="G2830" s="120">
        <v>921896</v>
      </c>
      <c r="H2830" s="124"/>
      <c r="I2830" s="128" t="s">
        <v>6418</v>
      </c>
      <c r="J2830" s="124"/>
      <c r="K2830" s="124"/>
      <c r="L2830" s="124"/>
      <c r="M2830" s="124"/>
      <c r="N2830" s="207">
        <v>0</v>
      </c>
      <c r="O2830" s="207">
        <v>555660</v>
      </c>
      <c r="P2830" s="124" t="s">
        <v>1312</v>
      </c>
    </row>
    <row r="2831" spans="1:16" ht="51" hidden="1">
      <c r="A2831" s="256">
        <v>30</v>
      </c>
      <c r="B2831" s="124"/>
      <c r="C2831" s="125" t="s">
        <v>695</v>
      </c>
      <c r="D2831" s="119">
        <v>43236</v>
      </c>
      <c r="E2831" s="120" t="s">
        <v>5835</v>
      </c>
      <c r="F2831" s="120" t="s">
        <v>11</v>
      </c>
      <c r="G2831" s="120">
        <v>921896</v>
      </c>
      <c r="H2831" s="124"/>
      <c r="I2831" s="128" t="s">
        <v>6419</v>
      </c>
      <c r="J2831" s="124"/>
      <c r="K2831" s="124"/>
      <c r="L2831" s="124"/>
      <c r="M2831" s="124"/>
      <c r="N2831" s="207">
        <v>50</v>
      </c>
      <c r="O2831" s="207">
        <v>0</v>
      </c>
      <c r="P2831" s="124" t="s">
        <v>1312</v>
      </c>
    </row>
    <row r="2832" spans="1:16" ht="51">
      <c r="A2832" s="256">
        <v>373</v>
      </c>
      <c r="B2832" s="124"/>
      <c r="C2832" s="125" t="s">
        <v>1269</v>
      </c>
      <c r="D2832" s="119">
        <v>43237</v>
      </c>
      <c r="E2832" s="120" t="s">
        <v>5836</v>
      </c>
      <c r="F2832" s="120" t="s">
        <v>3</v>
      </c>
      <c r="G2832" s="120">
        <v>1623504</v>
      </c>
      <c r="H2832" s="124"/>
      <c r="I2832" s="128" t="s">
        <v>6420</v>
      </c>
      <c r="J2832" s="124"/>
      <c r="K2832" s="124"/>
      <c r="L2832" s="124"/>
      <c r="M2832" s="124"/>
      <c r="N2832" s="207">
        <v>0</v>
      </c>
      <c r="O2832" s="207">
        <v>3443.4</v>
      </c>
      <c r="P2832" s="124" t="s">
        <v>1312</v>
      </c>
    </row>
    <row r="2833" spans="1:16" ht="38.25">
      <c r="A2833" s="256">
        <v>373</v>
      </c>
      <c r="B2833" s="124"/>
      <c r="C2833" s="125" t="s">
        <v>1269</v>
      </c>
      <c r="D2833" s="119">
        <v>43237</v>
      </c>
      <c r="E2833" s="120" t="s">
        <v>5837</v>
      </c>
      <c r="F2833" s="120" t="s">
        <v>3</v>
      </c>
      <c r="G2833" s="120">
        <v>1623496</v>
      </c>
      <c r="H2833" s="124"/>
      <c r="I2833" s="128" t="s">
        <v>6421</v>
      </c>
      <c r="J2833" s="124"/>
      <c r="K2833" s="124"/>
      <c r="L2833" s="124"/>
      <c r="M2833" s="124"/>
      <c r="N2833" s="207">
        <v>0</v>
      </c>
      <c r="O2833" s="207">
        <v>3589</v>
      </c>
      <c r="P2833" s="124" t="s">
        <v>1312</v>
      </c>
    </row>
    <row r="2834" spans="1:16" ht="51">
      <c r="A2834" s="256">
        <v>291</v>
      </c>
      <c r="B2834" s="124"/>
      <c r="C2834" s="125" t="s">
        <v>794</v>
      </c>
      <c r="D2834" s="119">
        <v>43237</v>
      </c>
      <c r="E2834" s="120" t="s">
        <v>5838</v>
      </c>
      <c r="F2834" s="120" t="s">
        <v>3</v>
      </c>
      <c r="G2834" s="120">
        <v>1623526</v>
      </c>
      <c r="H2834" s="124"/>
      <c r="I2834" s="128" t="s">
        <v>6422</v>
      </c>
      <c r="J2834" s="124"/>
      <c r="K2834" s="124"/>
      <c r="L2834" s="124"/>
      <c r="M2834" s="124"/>
      <c r="N2834" s="207">
        <v>0</v>
      </c>
      <c r="O2834" s="207">
        <v>7031.5</v>
      </c>
      <c r="P2834" s="124" t="s">
        <v>1312</v>
      </c>
    </row>
    <row r="2835" spans="1:16" ht="51">
      <c r="A2835" s="256" t="s">
        <v>619</v>
      </c>
      <c r="B2835" s="124"/>
      <c r="C2835" s="125" t="s">
        <v>713</v>
      </c>
      <c r="D2835" s="119">
        <v>43237</v>
      </c>
      <c r="E2835" s="120" t="s">
        <v>5839</v>
      </c>
      <c r="F2835" s="120" t="s">
        <v>3</v>
      </c>
      <c r="G2835" s="120">
        <v>1623443</v>
      </c>
      <c r="H2835" s="124"/>
      <c r="I2835" s="128" t="s">
        <v>6423</v>
      </c>
      <c r="J2835" s="124"/>
      <c r="K2835" s="124"/>
      <c r="L2835" s="124"/>
      <c r="M2835" s="124"/>
      <c r="N2835" s="207">
        <v>0</v>
      </c>
      <c r="O2835" s="207">
        <v>7592.07</v>
      </c>
      <c r="P2835" s="124" t="s">
        <v>1312</v>
      </c>
    </row>
    <row r="2836" spans="1:16" ht="51">
      <c r="A2836" s="256">
        <v>373</v>
      </c>
      <c r="B2836" s="124"/>
      <c r="C2836" s="125" t="s">
        <v>1269</v>
      </c>
      <c r="D2836" s="119">
        <v>43237</v>
      </c>
      <c r="E2836" s="120" t="s">
        <v>5840</v>
      </c>
      <c r="F2836" s="120" t="s">
        <v>3</v>
      </c>
      <c r="G2836" s="120">
        <v>1623456</v>
      </c>
      <c r="H2836" s="124"/>
      <c r="I2836" s="128" t="s">
        <v>6424</v>
      </c>
      <c r="J2836" s="124"/>
      <c r="K2836" s="124"/>
      <c r="L2836" s="124"/>
      <c r="M2836" s="124"/>
      <c r="N2836" s="207">
        <v>0</v>
      </c>
      <c r="O2836" s="207">
        <v>4868.0600000000004</v>
      </c>
      <c r="P2836" s="124" t="s">
        <v>1312</v>
      </c>
    </row>
    <row r="2837" spans="1:16" ht="63.75">
      <c r="A2837" s="256">
        <v>25</v>
      </c>
      <c r="B2837" s="124"/>
      <c r="C2837" s="125" t="s">
        <v>694</v>
      </c>
      <c r="D2837" s="119">
        <v>43237</v>
      </c>
      <c r="E2837" s="120" t="s">
        <v>5841</v>
      </c>
      <c r="F2837" s="120" t="s">
        <v>3</v>
      </c>
      <c r="G2837" s="120">
        <v>1623627</v>
      </c>
      <c r="H2837" s="124"/>
      <c r="I2837" s="128" t="s">
        <v>6425</v>
      </c>
      <c r="J2837" s="124"/>
      <c r="K2837" s="124"/>
      <c r="L2837" s="124"/>
      <c r="M2837" s="124"/>
      <c r="N2837" s="207">
        <v>0</v>
      </c>
      <c r="O2837" s="207">
        <v>397.3</v>
      </c>
      <c r="P2837" s="124" t="s">
        <v>1312</v>
      </c>
    </row>
    <row r="2838" spans="1:16" ht="63.75">
      <c r="A2838" s="256">
        <v>373</v>
      </c>
      <c r="B2838" s="124"/>
      <c r="C2838" s="125" t="s">
        <v>1269</v>
      </c>
      <c r="D2838" s="119">
        <v>43237</v>
      </c>
      <c r="E2838" s="120" t="s">
        <v>5842</v>
      </c>
      <c r="F2838" s="120" t="s">
        <v>3</v>
      </c>
      <c r="G2838" s="120">
        <v>1623651</v>
      </c>
      <c r="H2838" s="124"/>
      <c r="I2838" s="128" t="s">
        <v>6426</v>
      </c>
      <c r="J2838" s="124"/>
      <c r="K2838" s="124"/>
      <c r="L2838" s="124"/>
      <c r="M2838" s="124"/>
      <c r="N2838" s="207">
        <v>0</v>
      </c>
      <c r="O2838" s="207">
        <v>1810.78</v>
      </c>
      <c r="P2838" s="124" t="s">
        <v>1312</v>
      </c>
    </row>
    <row r="2839" spans="1:16" ht="51">
      <c r="A2839" s="256" t="s">
        <v>619</v>
      </c>
      <c r="B2839" s="124"/>
      <c r="C2839" s="125" t="s">
        <v>713</v>
      </c>
      <c r="D2839" s="119">
        <v>43237</v>
      </c>
      <c r="E2839" s="120" t="s">
        <v>5843</v>
      </c>
      <c r="F2839" s="120" t="s">
        <v>3</v>
      </c>
      <c r="G2839" s="120">
        <v>1623568</v>
      </c>
      <c r="H2839" s="124"/>
      <c r="I2839" s="128" t="s">
        <v>6427</v>
      </c>
      <c r="J2839" s="124"/>
      <c r="K2839" s="124"/>
      <c r="L2839" s="124"/>
      <c r="M2839" s="124"/>
      <c r="N2839" s="207">
        <v>0</v>
      </c>
      <c r="O2839" s="207">
        <v>9255.880000000001</v>
      </c>
      <c r="P2839" s="124" t="s">
        <v>1312</v>
      </c>
    </row>
    <row r="2840" spans="1:16" ht="38.25">
      <c r="A2840" s="256">
        <v>291</v>
      </c>
      <c r="B2840" s="124"/>
      <c r="C2840" s="125" t="s">
        <v>794</v>
      </c>
      <c r="D2840" s="119">
        <v>43237</v>
      </c>
      <c r="E2840" s="120" t="s">
        <v>5844</v>
      </c>
      <c r="F2840" s="120" t="s">
        <v>3</v>
      </c>
      <c r="G2840" s="120">
        <v>1623569</v>
      </c>
      <c r="H2840" s="124"/>
      <c r="I2840" s="128" t="s">
        <v>6428</v>
      </c>
      <c r="J2840" s="124"/>
      <c r="K2840" s="124"/>
      <c r="L2840" s="124"/>
      <c r="M2840" s="124"/>
      <c r="N2840" s="207">
        <v>0</v>
      </c>
      <c r="O2840" s="207">
        <v>35</v>
      </c>
      <c r="P2840" s="124" t="s">
        <v>1312</v>
      </c>
    </row>
    <row r="2841" spans="1:16" ht="51">
      <c r="A2841" s="256">
        <v>373</v>
      </c>
      <c r="B2841" s="124"/>
      <c r="C2841" s="125" t="s">
        <v>1269</v>
      </c>
      <c r="D2841" s="119">
        <v>43237</v>
      </c>
      <c r="E2841" s="120" t="s">
        <v>5845</v>
      </c>
      <c r="F2841" s="120" t="s">
        <v>3</v>
      </c>
      <c r="G2841" s="120">
        <v>1623592</v>
      </c>
      <c r="H2841" s="124"/>
      <c r="I2841" s="128" t="s">
        <v>6429</v>
      </c>
      <c r="J2841" s="124"/>
      <c r="K2841" s="124"/>
      <c r="L2841" s="124"/>
      <c r="M2841" s="124"/>
      <c r="N2841" s="207">
        <v>0</v>
      </c>
      <c r="O2841" s="207">
        <v>50</v>
      </c>
      <c r="P2841" s="124" t="s">
        <v>1312</v>
      </c>
    </row>
    <row r="2842" spans="1:16" ht="51">
      <c r="A2842" s="256" t="s">
        <v>619</v>
      </c>
      <c r="B2842" s="124"/>
      <c r="C2842" s="125" t="s">
        <v>713</v>
      </c>
      <c r="D2842" s="119">
        <v>43237</v>
      </c>
      <c r="E2842" s="120" t="s">
        <v>5846</v>
      </c>
      <c r="F2842" s="120" t="s">
        <v>3</v>
      </c>
      <c r="G2842" s="120">
        <v>1623593</v>
      </c>
      <c r="H2842" s="124"/>
      <c r="I2842" s="128" t="s">
        <v>6430</v>
      </c>
      <c r="J2842" s="124"/>
      <c r="K2842" s="124"/>
      <c r="L2842" s="124"/>
      <c r="M2842" s="124"/>
      <c r="N2842" s="207">
        <v>0</v>
      </c>
      <c r="O2842" s="207">
        <v>3028.76</v>
      </c>
      <c r="P2842" s="124" t="s">
        <v>1312</v>
      </c>
    </row>
    <row r="2843" spans="1:16" ht="51">
      <c r="A2843" s="256" t="s">
        <v>619</v>
      </c>
      <c r="B2843" s="124"/>
      <c r="C2843" s="125" t="s">
        <v>713</v>
      </c>
      <c r="D2843" s="119">
        <v>43237</v>
      </c>
      <c r="E2843" s="120" t="s">
        <v>5847</v>
      </c>
      <c r="F2843" s="120" t="s">
        <v>3</v>
      </c>
      <c r="G2843" s="120">
        <v>1623605</v>
      </c>
      <c r="H2843" s="124"/>
      <c r="I2843" s="128" t="s">
        <v>6431</v>
      </c>
      <c r="J2843" s="124"/>
      <c r="K2843" s="124"/>
      <c r="L2843" s="124"/>
      <c r="M2843" s="124"/>
      <c r="N2843" s="207">
        <v>0</v>
      </c>
      <c r="O2843" s="207">
        <v>100</v>
      </c>
      <c r="P2843" s="124" t="s">
        <v>1312</v>
      </c>
    </row>
    <row r="2844" spans="1:16" ht="63.75">
      <c r="A2844" s="256" t="s">
        <v>619</v>
      </c>
      <c r="B2844" s="124"/>
      <c r="C2844" s="125" t="s">
        <v>713</v>
      </c>
      <c r="D2844" s="119">
        <v>43237</v>
      </c>
      <c r="E2844" s="120" t="s">
        <v>5848</v>
      </c>
      <c r="F2844" s="120" t="s">
        <v>3</v>
      </c>
      <c r="G2844" s="120">
        <v>1623459</v>
      </c>
      <c r="H2844" s="124"/>
      <c r="I2844" s="128" t="s">
        <v>6432</v>
      </c>
      <c r="J2844" s="124"/>
      <c r="K2844" s="124"/>
      <c r="L2844" s="124"/>
      <c r="M2844" s="124"/>
      <c r="N2844" s="207">
        <v>0</v>
      </c>
      <c r="O2844" s="207">
        <v>7240.5</v>
      </c>
      <c r="P2844" s="124" t="s">
        <v>1312</v>
      </c>
    </row>
    <row r="2845" spans="1:16" ht="51">
      <c r="A2845" s="256">
        <v>373</v>
      </c>
      <c r="B2845" s="124"/>
      <c r="C2845" s="125" t="s">
        <v>1269</v>
      </c>
      <c r="D2845" s="119">
        <v>43237</v>
      </c>
      <c r="E2845" s="120" t="s">
        <v>5849</v>
      </c>
      <c r="F2845" s="120" t="s">
        <v>3</v>
      </c>
      <c r="G2845" s="120">
        <v>1623463</v>
      </c>
      <c r="H2845" s="124"/>
      <c r="I2845" s="128" t="s">
        <v>6433</v>
      </c>
      <c r="J2845" s="124"/>
      <c r="K2845" s="124"/>
      <c r="L2845" s="124"/>
      <c r="M2845" s="124"/>
      <c r="N2845" s="207">
        <v>0</v>
      </c>
      <c r="O2845" s="207">
        <v>849.4</v>
      </c>
      <c r="P2845" s="124" t="s">
        <v>1312</v>
      </c>
    </row>
    <row r="2846" spans="1:16" ht="51">
      <c r="A2846" s="256">
        <v>16</v>
      </c>
      <c r="B2846" s="124"/>
      <c r="C2846" s="125" t="s">
        <v>692</v>
      </c>
      <c r="D2846" s="119">
        <v>43237</v>
      </c>
      <c r="E2846" s="120" t="s">
        <v>5850</v>
      </c>
      <c r="F2846" s="120" t="s">
        <v>3</v>
      </c>
      <c r="G2846" s="120">
        <v>1623520</v>
      </c>
      <c r="H2846" s="124"/>
      <c r="I2846" s="128" t="s">
        <v>6434</v>
      </c>
      <c r="J2846" s="124"/>
      <c r="K2846" s="124"/>
      <c r="L2846" s="124"/>
      <c r="M2846" s="124"/>
      <c r="N2846" s="207">
        <v>0</v>
      </c>
      <c r="O2846" s="207">
        <v>2000</v>
      </c>
      <c r="P2846" s="124" t="s">
        <v>1312</v>
      </c>
    </row>
    <row r="2847" spans="1:16" ht="76.5" hidden="1">
      <c r="A2847" s="256" t="s">
        <v>619</v>
      </c>
      <c r="B2847" s="124"/>
      <c r="C2847" s="125" t="s">
        <v>713</v>
      </c>
      <c r="D2847" s="119">
        <v>43237</v>
      </c>
      <c r="E2847" s="120" t="s">
        <v>5851</v>
      </c>
      <c r="F2847" s="120" t="s">
        <v>6</v>
      </c>
      <c r="G2847" s="120">
        <v>975857</v>
      </c>
      <c r="H2847" s="124"/>
      <c r="I2847" s="128" t="s">
        <v>6435</v>
      </c>
      <c r="J2847" s="124"/>
      <c r="K2847" s="124"/>
      <c r="L2847" s="124"/>
      <c r="M2847" s="124"/>
      <c r="N2847" s="207">
        <v>0</v>
      </c>
      <c r="O2847" s="207">
        <v>200604.13</v>
      </c>
      <c r="P2847" s="124" t="s">
        <v>1312</v>
      </c>
    </row>
    <row r="2848" spans="1:16" ht="89.25" hidden="1">
      <c r="A2848" s="256">
        <v>310</v>
      </c>
      <c r="B2848" s="124"/>
      <c r="C2848" s="125" t="s">
        <v>807</v>
      </c>
      <c r="D2848" s="119">
        <v>43237</v>
      </c>
      <c r="E2848" s="120" t="s">
        <v>5852</v>
      </c>
      <c r="F2848" s="120" t="s">
        <v>15</v>
      </c>
      <c r="G2848" s="120">
        <v>5007</v>
      </c>
      <c r="H2848" s="124"/>
      <c r="I2848" s="128" t="s">
        <v>6436</v>
      </c>
      <c r="J2848" s="124"/>
      <c r="K2848" s="124"/>
      <c r="L2848" s="124"/>
      <c r="M2848" s="124"/>
      <c r="N2848" s="207">
        <v>272.06</v>
      </c>
      <c r="O2848" s="207">
        <v>0</v>
      </c>
      <c r="P2848" s="124" t="s">
        <v>1312</v>
      </c>
    </row>
    <row r="2849" spans="1:16" ht="63.75" hidden="1">
      <c r="A2849" s="256">
        <v>291</v>
      </c>
      <c r="B2849" s="124"/>
      <c r="C2849" s="125" t="s">
        <v>794</v>
      </c>
      <c r="D2849" s="119">
        <v>43237</v>
      </c>
      <c r="E2849" s="120" t="s">
        <v>5853</v>
      </c>
      <c r="F2849" s="120" t="s">
        <v>11</v>
      </c>
      <c r="G2849" s="120">
        <v>739411</v>
      </c>
      <c r="H2849" s="124"/>
      <c r="I2849" s="128" t="s">
        <v>6437</v>
      </c>
      <c r="J2849" s="124"/>
      <c r="K2849" s="124"/>
      <c r="L2849" s="124"/>
      <c r="M2849" s="124"/>
      <c r="N2849" s="207">
        <v>50</v>
      </c>
      <c r="O2849" s="207">
        <v>0</v>
      </c>
      <c r="P2849" s="124" t="s">
        <v>1312</v>
      </c>
    </row>
    <row r="2850" spans="1:16" ht="51">
      <c r="A2850" s="256" t="s">
        <v>619</v>
      </c>
      <c r="B2850" s="124"/>
      <c r="C2850" s="125" t="s">
        <v>713</v>
      </c>
      <c r="D2850" s="119">
        <v>43238</v>
      </c>
      <c r="E2850" s="120" t="s">
        <v>5854</v>
      </c>
      <c r="F2850" s="120" t="s">
        <v>3</v>
      </c>
      <c r="G2850" s="120">
        <v>1623973</v>
      </c>
      <c r="H2850" s="124"/>
      <c r="I2850" s="128" t="s">
        <v>6438</v>
      </c>
      <c r="J2850" s="124"/>
      <c r="K2850" s="124"/>
      <c r="L2850" s="124"/>
      <c r="M2850" s="124"/>
      <c r="N2850" s="207">
        <v>0</v>
      </c>
      <c r="O2850" s="207">
        <v>12144.84</v>
      </c>
      <c r="P2850" s="124" t="s">
        <v>1312</v>
      </c>
    </row>
    <row r="2851" spans="1:16" ht="51">
      <c r="A2851" s="256" t="s">
        <v>619</v>
      </c>
      <c r="B2851" s="124"/>
      <c r="C2851" s="125" t="s">
        <v>713</v>
      </c>
      <c r="D2851" s="119">
        <v>43238</v>
      </c>
      <c r="E2851" s="120" t="s">
        <v>5855</v>
      </c>
      <c r="F2851" s="120" t="s">
        <v>3</v>
      </c>
      <c r="G2851" s="120">
        <v>1623965</v>
      </c>
      <c r="H2851" s="124"/>
      <c r="I2851" s="128" t="s">
        <v>6439</v>
      </c>
      <c r="J2851" s="124"/>
      <c r="K2851" s="124"/>
      <c r="L2851" s="124"/>
      <c r="M2851" s="124"/>
      <c r="N2851" s="207">
        <v>0</v>
      </c>
      <c r="O2851" s="207">
        <v>652.93000000000006</v>
      </c>
      <c r="P2851" s="124" t="s">
        <v>1312</v>
      </c>
    </row>
    <row r="2852" spans="1:16" ht="51">
      <c r="A2852" s="256" t="s">
        <v>619</v>
      </c>
      <c r="B2852" s="124"/>
      <c r="C2852" s="125" t="s">
        <v>713</v>
      </c>
      <c r="D2852" s="119">
        <v>43238</v>
      </c>
      <c r="E2852" s="120" t="s">
        <v>5856</v>
      </c>
      <c r="F2852" s="120" t="s">
        <v>3</v>
      </c>
      <c r="G2852" s="120">
        <v>1623940</v>
      </c>
      <c r="H2852" s="124"/>
      <c r="I2852" s="128" t="s">
        <v>6440</v>
      </c>
      <c r="J2852" s="124"/>
      <c r="K2852" s="124"/>
      <c r="L2852" s="124"/>
      <c r="M2852" s="124"/>
      <c r="N2852" s="207">
        <v>0</v>
      </c>
      <c r="O2852" s="207">
        <v>1599.93</v>
      </c>
      <c r="P2852" s="124" t="s">
        <v>1312</v>
      </c>
    </row>
    <row r="2853" spans="1:16" ht="51">
      <c r="A2853" s="256" t="s">
        <v>619</v>
      </c>
      <c r="B2853" s="124"/>
      <c r="C2853" s="125" t="s">
        <v>713</v>
      </c>
      <c r="D2853" s="119">
        <v>43238</v>
      </c>
      <c r="E2853" s="120" t="s">
        <v>5857</v>
      </c>
      <c r="F2853" s="120" t="s">
        <v>3</v>
      </c>
      <c r="G2853" s="120">
        <v>1623837</v>
      </c>
      <c r="H2853" s="124"/>
      <c r="I2853" s="128" t="s">
        <v>6441</v>
      </c>
      <c r="J2853" s="124"/>
      <c r="K2853" s="124"/>
      <c r="L2853" s="124"/>
      <c r="M2853" s="124"/>
      <c r="N2853" s="207">
        <v>0</v>
      </c>
      <c r="O2853" s="207">
        <v>932.28</v>
      </c>
      <c r="P2853" s="124" t="s">
        <v>1312</v>
      </c>
    </row>
    <row r="2854" spans="1:16" ht="38.25">
      <c r="A2854" s="256">
        <v>20</v>
      </c>
      <c r="B2854" s="124"/>
      <c r="C2854" s="125" t="s">
        <v>693</v>
      </c>
      <c r="D2854" s="119">
        <v>43238</v>
      </c>
      <c r="E2854" s="120" t="s">
        <v>5858</v>
      </c>
      <c r="F2854" s="120" t="s">
        <v>3</v>
      </c>
      <c r="G2854" s="120">
        <v>1623858</v>
      </c>
      <c r="H2854" s="124"/>
      <c r="I2854" s="128" t="s">
        <v>6442</v>
      </c>
      <c r="J2854" s="124"/>
      <c r="K2854" s="124"/>
      <c r="L2854" s="124"/>
      <c r="M2854" s="124"/>
      <c r="N2854" s="207">
        <v>0</v>
      </c>
      <c r="O2854" s="207">
        <v>371</v>
      </c>
      <c r="P2854" s="124" t="s">
        <v>1312</v>
      </c>
    </row>
    <row r="2855" spans="1:16" ht="63.75">
      <c r="A2855" s="256" t="s">
        <v>619</v>
      </c>
      <c r="B2855" s="124"/>
      <c r="C2855" s="125" t="s">
        <v>713</v>
      </c>
      <c r="D2855" s="119">
        <v>43238</v>
      </c>
      <c r="E2855" s="120" t="s">
        <v>5859</v>
      </c>
      <c r="F2855" s="120" t="s">
        <v>3</v>
      </c>
      <c r="G2855" s="120">
        <v>1623894</v>
      </c>
      <c r="H2855" s="124"/>
      <c r="I2855" s="128" t="s">
        <v>6443</v>
      </c>
      <c r="J2855" s="124"/>
      <c r="K2855" s="124"/>
      <c r="L2855" s="124"/>
      <c r="M2855" s="124"/>
      <c r="N2855" s="207">
        <v>0</v>
      </c>
      <c r="O2855" s="207">
        <v>667.7</v>
      </c>
      <c r="P2855" s="124" t="s">
        <v>1312</v>
      </c>
    </row>
    <row r="2856" spans="1:16" ht="38.25">
      <c r="A2856" s="256">
        <v>373</v>
      </c>
      <c r="B2856" s="124"/>
      <c r="C2856" s="125" t="s">
        <v>1269</v>
      </c>
      <c r="D2856" s="119">
        <v>43238</v>
      </c>
      <c r="E2856" s="120" t="s">
        <v>5860</v>
      </c>
      <c r="F2856" s="120" t="s">
        <v>3</v>
      </c>
      <c r="G2856" s="120">
        <v>1623904</v>
      </c>
      <c r="H2856" s="124"/>
      <c r="I2856" s="128" t="s">
        <v>6444</v>
      </c>
      <c r="J2856" s="124"/>
      <c r="K2856" s="124"/>
      <c r="L2856" s="124"/>
      <c r="M2856" s="124"/>
      <c r="N2856" s="207">
        <v>0</v>
      </c>
      <c r="O2856" s="207">
        <v>134</v>
      </c>
      <c r="P2856" s="124" t="s">
        <v>1312</v>
      </c>
    </row>
    <row r="2857" spans="1:16" ht="63.75">
      <c r="A2857" s="256">
        <v>10</v>
      </c>
      <c r="B2857" s="124"/>
      <c r="C2857" s="125" t="s">
        <v>690</v>
      </c>
      <c r="D2857" s="119">
        <v>43238</v>
      </c>
      <c r="E2857" s="120" t="s">
        <v>5861</v>
      </c>
      <c r="F2857" s="120" t="s">
        <v>3</v>
      </c>
      <c r="G2857" s="120">
        <v>1623907</v>
      </c>
      <c r="H2857" s="124"/>
      <c r="I2857" s="128" t="s">
        <v>6445</v>
      </c>
      <c r="J2857" s="124"/>
      <c r="K2857" s="124"/>
      <c r="L2857" s="124"/>
      <c r="M2857" s="124"/>
      <c r="N2857" s="207">
        <v>0</v>
      </c>
      <c r="O2857" s="207">
        <v>522</v>
      </c>
      <c r="P2857" s="124" t="s">
        <v>1312</v>
      </c>
    </row>
    <row r="2858" spans="1:16" ht="38.25">
      <c r="A2858" s="256">
        <v>373</v>
      </c>
      <c r="B2858" s="124"/>
      <c r="C2858" s="125" t="s">
        <v>1269</v>
      </c>
      <c r="D2858" s="119">
        <v>43238</v>
      </c>
      <c r="E2858" s="120" t="s">
        <v>5862</v>
      </c>
      <c r="F2858" s="120" t="s">
        <v>3</v>
      </c>
      <c r="G2858" s="120">
        <v>1624040</v>
      </c>
      <c r="H2858" s="124"/>
      <c r="I2858" s="128" t="s">
        <v>6446</v>
      </c>
      <c r="J2858" s="124"/>
      <c r="K2858" s="124"/>
      <c r="L2858" s="124"/>
      <c r="M2858" s="124"/>
      <c r="N2858" s="207">
        <v>0</v>
      </c>
      <c r="O2858" s="207">
        <v>2094.4</v>
      </c>
      <c r="P2858" s="124" t="s">
        <v>1312</v>
      </c>
    </row>
    <row r="2859" spans="1:16" ht="51">
      <c r="A2859" s="256" t="s">
        <v>619</v>
      </c>
      <c r="B2859" s="124"/>
      <c r="C2859" s="125" t="s">
        <v>713</v>
      </c>
      <c r="D2859" s="119">
        <v>43238</v>
      </c>
      <c r="E2859" s="120" t="s">
        <v>5863</v>
      </c>
      <c r="F2859" s="120" t="s">
        <v>3</v>
      </c>
      <c r="G2859" s="120">
        <v>1624054</v>
      </c>
      <c r="H2859" s="124"/>
      <c r="I2859" s="128" t="s">
        <v>6447</v>
      </c>
      <c r="J2859" s="124"/>
      <c r="K2859" s="124"/>
      <c r="L2859" s="124"/>
      <c r="M2859" s="124"/>
      <c r="N2859" s="207">
        <v>0</v>
      </c>
      <c r="O2859" s="207">
        <v>199.27</v>
      </c>
      <c r="P2859" s="124" t="s">
        <v>1312</v>
      </c>
    </row>
    <row r="2860" spans="1:16" ht="63.75">
      <c r="A2860" s="256" t="s">
        <v>619</v>
      </c>
      <c r="B2860" s="124"/>
      <c r="C2860" s="125" t="s">
        <v>713</v>
      </c>
      <c r="D2860" s="119">
        <v>43238</v>
      </c>
      <c r="E2860" s="120" t="s">
        <v>5864</v>
      </c>
      <c r="F2860" s="120" t="s">
        <v>3</v>
      </c>
      <c r="G2860" s="120">
        <v>1623901</v>
      </c>
      <c r="H2860" s="124"/>
      <c r="I2860" s="128" t="s">
        <v>6448</v>
      </c>
      <c r="J2860" s="124"/>
      <c r="K2860" s="124"/>
      <c r="L2860" s="124"/>
      <c r="M2860" s="124"/>
      <c r="N2860" s="207">
        <v>0</v>
      </c>
      <c r="O2860" s="207">
        <v>988.98</v>
      </c>
      <c r="P2860" s="124" t="s">
        <v>1312</v>
      </c>
    </row>
    <row r="2861" spans="1:16" ht="63.75" hidden="1">
      <c r="A2861" s="256">
        <v>85</v>
      </c>
      <c r="B2861" s="124"/>
      <c r="C2861" s="125" t="s">
        <v>3388</v>
      </c>
      <c r="D2861" s="119">
        <v>43238</v>
      </c>
      <c r="E2861" s="120" t="s">
        <v>5865</v>
      </c>
      <c r="F2861" s="120" t="s">
        <v>6</v>
      </c>
      <c r="G2861" s="120">
        <v>740091</v>
      </c>
      <c r="H2861" s="124"/>
      <c r="I2861" s="128" t="s">
        <v>6449</v>
      </c>
      <c r="J2861" s="124"/>
      <c r="K2861" s="124"/>
      <c r="L2861" s="124"/>
      <c r="M2861" s="124"/>
      <c r="N2861" s="207">
        <v>0</v>
      </c>
      <c r="O2861" s="207">
        <v>849809.94</v>
      </c>
      <c r="P2861" s="124" t="s">
        <v>1312</v>
      </c>
    </row>
    <row r="2862" spans="1:16" ht="63.75" hidden="1">
      <c r="A2862" s="256">
        <v>85</v>
      </c>
      <c r="B2862" s="124"/>
      <c r="C2862" s="125" t="s">
        <v>3388</v>
      </c>
      <c r="D2862" s="119">
        <v>43238</v>
      </c>
      <c r="E2862" s="120" t="s">
        <v>5866</v>
      </c>
      <c r="F2862" s="120" t="s">
        <v>15</v>
      </c>
      <c r="G2862" s="120">
        <v>740092</v>
      </c>
      <c r="H2862" s="124"/>
      <c r="I2862" s="128" t="s">
        <v>6450</v>
      </c>
      <c r="J2862" s="124"/>
      <c r="K2862" s="124"/>
      <c r="L2862" s="124"/>
      <c r="M2862" s="124"/>
      <c r="N2862" s="207">
        <v>50</v>
      </c>
      <c r="O2862" s="207">
        <v>0</v>
      </c>
      <c r="P2862" s="124" t="s">
        <v>1312</v>
      </c>
    </row>
    <row r="2863" spans="1:16" ht="76.5" hidden="1">
      <c r="A2863" s="256">
        <v>20</v>
      </c>
      <c r="B2863" s="124"/>
      <c r="C2863" s="125" t="s">
        <v>693</v>
      </c>
      <c r="D2863" s="119">
        <v>43238</v>
      </c>
      <c r="E2863" s="120" t="s">
        <v>5867</v>
      </c>
      <c r="F2863" s="120" t="s">
        <v>15</v>
      </c>
      <c r="G2863" s="120">
        <v>5008</v>
      </c>
      <c r="H2863" s="124"/>
      <c r="I2863" s="128" t="s">
        <v>6451</v>
      </c>
      <c r="J2863" s="124"/>
      <c r="K2863" s="124"/>
      <c r="L2863" s="124"/>
      <c r="M2863" s="124"/>
      <c r="N2863" s="207">
        <v>753.49</v>
      </c>
      <c r="O2863" s="207">
        <v>0</v>
      </c>
      <c r="P2863" s="124" t="s">
        <v>1312</v>
      </c>
    </row>
    <row r="2864" spans="1:16" ht="76.5" hidden="1">
      <c r="A2864" s="256">
        <v>20</v>
      </c>
      <c r="B2864" s="124"/>
      <c r="C2864" s="125" t="s">
        <v>693</v>
      </c>
      <c r="D2864" s="119">
        <v>43238</v>
      </c>
      <c r="E2864" s="120" t="s">
        <v>5868</v>
      </c>
      <c r="F2864" s="120" t="s">
        <v>15</v>
      </c>
      <c r="G2864" s="120">
        <v>5009</v>
      </c>
      <c r="H2864" s="124"/>
      <c r="I2864" s="128" t="s">
        <v>6452</v>
      </c>
      <c r="J2864" s="124"/>
      <c r="K2864" s="124"/>
      <c r="L2864" s="124"/>
      <c r="M2864" s="124"/>
      <c r="N2864" s="207">
        <v>556.41</v>
      </c>
      <c r="O2864" s="207">
        <v>0</v>
      </c>
      <c r="P2864" s="124" t="s">
        <v>1312</v>
      </c>
    </row>
    <row r="2865" spans="1:16" ht="89.25" hidden="1">
      <c r="A2865" s="256">
        <v>163</v>
      </c>
      <c r="B2865" s="124"/>
      <c r="C2865" s="125" t="s">
        <v>748</v>
      </c>
      <c r="D2865" s="119">
        <v>43238</v>
      </c>
      <c r="E2865" s="120" t="s">
        <v>5869</v>
      </c>
      <c r="F2865" s="120" t="s">
        <v>15</v>
      </c>
      <c r="G2865" s="120">
        <v>5015</v>
      </c>
      <c r="H2865" s="124"/>
      <c r="I2865" s="128" t="s">
        <v>6453</v>
      </c>
      <c r="J2865" s="124"/>
      <c r="K2865" s="124"/>
      <c r="L2865" s="124"/>
      <c r="M2865" s="124"/>
      <c r="N2865" s="207">
        <v>587.21</v>
      </c>
      <c r="O2865" s="207">
        <v>0</v>
      </c>
      <c r="P2865" s="124" t="s">
        <v>1312</v>
      </c>
    </row>
    <row r="2866" spans="1:16" ht="76.5" hidden="1">
      <c r="A2866" s="256">
        <v>20</v>
      </c>
      <c r="B2866" s="124"/>
      <c r="C2866" s="125" t="s">
        <v>693</v>
      </c>
      <c r="D2866" s="119">
        <v>43238</v>
      </c>
      <c r="E2866" s="120" t="s">
        <v>5870</v>
      </c>
      <c r="F2866" s="120" t="s">
        <v>15</v>
      </c>
      <c r="G2866" s="120">
        <v>5017</v>
      </c>
      <c r="H2866" s="124"/>
      <c r="I2866" s="128" t="s">
        <v>6454</v>
      </c>
      <c r="J2866" s="124"/>
      <c r="K2866" s="124"/>
      <c r="L2866" s="124"/>
      <c r="M2866" s="124"/>
      <c r="N2866" s="207">
        <v>407.2</v>
      </c>
      <c r="O2866" s="207">
        <v>0</v>
      </c>
      <c r="P2866" s="124" t="s">
        <v>1312</v>
      </c>
    </row>
    <row r="2867" spans="1:16" ht="63.75" hidden="1">
      <c r="A2867" s="256" t="s">
        <v>619</v>
      </c>
      <c r="B2867" s="124"/>
      <c r="C2867" s="125" t="s">
        <v>713</v>
      </c>
      <c r="D2867" s="119">
        <v>43238</v>
      </c>
      <c r="E2867" s="120" t="s">
        <v>5871</v>
      </c>
      <c r="F2867" s="120" t="s">
        <v>6</v>
      </c>
      <c r="G2867" s="120">
        <v>976389</v>
      </c>
      <c r="H2867" s="124"/>
      <c r="I2867" s="128" t="s">
        <v>6455</v>
      </c>
      <c r="J2867" s="124"/>
      <c r="K2867" s="124"/>
      <c r="L2867" s="124"/>
      <c r="M2867" s="124"/>
      <c r="N2867" s="207">
        <v>0</v>
      </c>
      <c r="O2867" s="207">
        <v>648505.16</v>
      </c>
      <c r="P2867" s="124" t="s">
        <v>1312</v>
      </c>
    </row>
    <row r="2868" spans="1:16" ht="89.25" hidden="1">
      <c r="A2868" s="256">
        <v>35</v>
      </c>
      <c r="B2868" s="124"/>
      <c r="C2868" s="125" t="s">
        <v>696</v>
      </c>
      <c r="D2868" s="119">
        <v>43238</v>
      </c>
      <c r="E2868" s="120" t="s">
        <v>5872</v>
      </c>
      <c r="F2868" s="120" t="s">
        <v>6</v>
      </c>
      <c r="G2868" s="120">
        <v>922070</v>
      </c>
      <c r="H2868" s="124"/>
      <c r="I2868" s="128" t="s">
        <v>6456</v>
      </c>
      <c r="J2868" s="124"/>
      <c r="K2868" s="124"/>
      <c r="L2868" s="124"/>
      <c r="M2868" s="124"/>
      <c r="N2868" s="207">
        <v>0</v>
      </c>
      <c r="O2868" s="207">
        <v>3000</v>
      </c>
      <c r="P2868" s="124" t="s">
        <v>1312</v>
      </c>
    </row>
    <row r="2869" spans="1:16" ht="63.75">
      <c r="A2869" s="256">
        <v>20</v>
      </c>
      <c r="B2869" s="124"/>
      <c r="C2869" s="125" t="s">
        <v>693</v>
      </c>
      <c r="D2869" s="119">
        <v>43241</v>
      </c>
      <c r="E2869" s="120" t="s">
        <v>5873</v>
      </c>
      <c r="F2869" s="120" t="s">
        <v>3</v>
      </c>
      <c r="G2869" s="120">
        <v>1624418</v>
      </c>
      <c r="H2869" s="124"/>
      <c r="I2869" s="128" t="s">
        <v>6457</v>
      </c>
      <c r="J2869" s="124"/>
      <c r="K2869" s="124"/>
      <c r="L2869" s="124"/>
      <c r="M2869" s="124"/>
      <c r="N2869" s="207">
        <v>0</v>
      </c>
      <c r="O2869" s="207">
        <v>85.5</v>
      </c>
      <c r="P2869" s="124" t="s">
        <v>1312</v>
      </c>
    </row>
    <row r="2870" spans="1:16" ht="38.25">
      <c r="A2870" s="256">
        <v>35</v>
      </c>
      <c r="B2870" s="124"/>
      <c r="C2870" s="125" t="s">
        <v>696</v>
      </c>
      <c r="D2870" s="119">
        <v>43241</v>
      </c>
      <c r="E2870" s="120" t="s">
        <v>5874</v>
      </c>
      <c r="F2870" s="120" t="s">
        <v>3</v>
      </c>
      <c r="G2870" s="120">
        <v>1624315</v>
      </c>
      <c r="H2870" s="124"/>
      <c r="I2870" s="128" t="s">
        <v>6458</v>
      </c>
      <c r="J2870" s="124"/>
      <c r="K2870" s="124"/>
      <c r="L2870" s="124"/>
      <c r="M2870" s="124"/>
      <c r="N2870" s="207">
        <v>0</v>
      </c>
      <c r="O2870" s="207">
        <v>2000</v>
      </c>
      <c r="P2870" s="124" t="s">
        <v>1312</v>
      </c>
    </row>
    <row r="2871" spans="1:16" ht="51">
      <c r="A2871" s="256">
        <v>373</v>
      </c>
      <c r="B2871" s="124"/>
      <c r="C2871" s="125" t="s">
        <v>1269</v>
      </c>
      <c r="D2871" s="119">
        <v>43241</v>
      </c>
      <c r="E2871" s="120" t="s">
        <v>5875</v>
      </c>
      <c r="F2871" s="120" t="s">
        <v>3</v>
      </c>
      <c r="G2871" s="120">
        <v>1624316</v>
      </c>
      <c r="H2871" s="124"/>
      <c r="I2871" s="128" t="s">
        <v>6459</v>
      </c>
      <c r="J2871" s="124"/>
      <c r="K2871" s="124"/>
      <c r="L2871" s="124"/>
      <c r="M2871" s="124"/>
      <c r="N2871" s="207">
        <v>0</v>
      </c>
      <c r="O2871" s="207">
        <v>2654.36</v>
      </c>
      <c r="P2871" s="124" t="s">
        <v>1312</v>
      </c>
    </row>
    <row r="2872" spans="1:16" ht="51">
      <c r="A2872" s="256">
        <v>48</v>
      </c>
      <c r="B2872" s="124"/>
      <c r="C2872" s="125" t="s">
        <v>700</v>
      </c>
      <c r="D2872" s="119">
        <v>43241</v>
      </c>
      <c r="E2872" s="120" t="s">
        <v>5876</v>
      </c>
      <c r="F2872" s="120" t="s">
        <v>3</v>
      </c>
      <c r="G2872" s="120">
        <v>1624324</v>
      </c>
      <c r="H2872" s="124"/>
      <c r="I2872" s="128" t="s">
        <v>6460</v>
      </c>
      <c r="J2872" s="124"/>
      <c r="K2872" s="124"/>
      <c r="L2872" s="124"/>
      <c r="M2872" s="124"/>
      <c r="N2872" s="207">
        <v>0</v>
      </c>
      <c r="O2872" s="207">
        <v>100</v>
      </c>
      <c r="P2872" s="124" t="s">
        <v>3729</v>
      </c>
    </row>
    <row r="2873" spans="1:16" ht="51">
      <c r="A2873" s="256" t="s">
        <v>619</v>
      </c>
      <c r="B2873" s="124"/>
      <c r="C2873" s="125" t="s">
        <v>713</v>
      </c>
      <c r="D2873" s="119">
        <v>43241</v>
      </c>
      <c r="E2873" s="120" t="s">
        <v>5877</v>
      </c>
      <c r="F2873" s="120" t="s">
        <v>3</v>
      </c>
      <c r="G2873" s="120">
        <v>1624488</v>
      </c>
      <c r="H2873" s="124"/>
      <c r="I2873" s="128" t="s">
        <v>6461</v>
      </c>
      <c r="J2873" s="124"/>
      <c r="K2873" s="124"/>
      <c r="L2873" s="124"/>
      <c r="M2873" s="124"/>
      <c r="N2873" s="207">
        <v>0</v>
      </c>
      <c r="O2873" s="207">
        <v>1004.6</v>
      </c>
      <c r="P2873" s="124" t="s">
        <v>1312</v>
      </c>
    </row>
    <row r="2874" spans="1:16" ht="51">
      <c r="A2874" s="256">
        <v>25</v>
      </c>
      <c r="B2874" s="124"/>
      <c r="C2874" s="125" t="s">
        <v>694</v>
      </c>
      <c r="D2874" s="119">
        <v>43241</v>
      </c>
      <c r="E2874" s="120" t="s">
        <v>5878</v>
      </c>
      <c r="F2874" s="120" t="s">
        <v>3</v>
      </c>
      <c r="G2874" s="120">
        <v>1624500</v>
      </c>
      <c r="H2874" s="124"/>
      <c r="I2874" s="128" t="s">
        <v>6462</v>
      </c>
      <c r="J2874" s="124"/>
      <c r="K2874" s="124"/>
      <c r="L2874" s="124"/>
      <c r="M2874" s="124"/>
      <c r="N2874" s="207">
        <v>0</v>
      </c>
      <c r="O2874" s="207">
        <v>1337.68</v>
      </c>
      <c r="P2874" s="124" t="s">
        <v>1312</v>
      </c>
    </row>
    <row r="2875" spans="1:16" ht="51">
      <c r="A2875" s="256" t="s">
        <v>619</v>
      </c>
      <c r="B2875" s="124"/>
      <c r="C2875" s="125" t="s">
        <v>713</v>
      </c>
      <c r="D2875" s="119">
        <v>43241</v>
      </c>
      <c r="E2875" s="120" t="s">
        <v>5879</v>
      </c>
      <c r="F2875" s="120" t="s">
        <v>3</v>
      </c>
      <c r="G2875" s="120">
        <v>1624516</v>
      </c>
      <c r="H2875" s="124"/>
      <c r="I2875" s="128" t="s">
        <v>6463</v>
      </c>
      <c r="J2875" s="124"/>
      <c r="K2875" s="124"/>
      <c r="L2875" s="124"/>
      <c r="M2875" s="124"/>
      <c r="N2875" s="207">
        <v>0</v>
      </c>
      <c r="O2875" s="207">
        <v>1180.1600000000001</v>
      </c>
      <c r="P2875" s="124" t="s">
        <v>1312</v>
      </c>
    </row>
    <row r="2876" spans="1:16" ht="51">
      <c r="A2876" s="256" t="s">
        <v>619</v>
      </c>
      <c r="B2876" s="124"/>
      <c r="C2876" s="125" t="s">
        <v>713</v>
      </c>
      <c r="D2876" s="119">
        <v>43241</v>
      </c>
      <c r="E2876" s="120" t="s">
        <v>5880</v>
      </c>
      <c r="F2876" s="120" t="s">
        <v>3</v>
      </c>
      <c r="G2876" s="120">
        <v>1624527</v>
      </c>
      <c r="H2876" s="124"/>
      <c r="I2876" s="128" t="s">
        <v>3659</v>
      </c>
      <c r="J2876" s="124"/>
      <c r="K2876" s="124"/>
      <c r="L2876" s="124"/>
      <c r="M2876" s="124"/>
      <c r="N2876" s="207">
        <v>0</v>
      </c>
      <c r="O2876" s="207">
        <v>700</v>
      </c>
      <c r="P2876" s="124" t="s">
        <v>1312</v>
      </c>
    </row>
    <row r="2877" spans="1:16" ht="51">
      <c r="A2877" s="256" t="s">
        <v>619</v>
      </c>
      <c r="B2877" s="124"/>
      <c r="C2877" s="125" t="s">
        <v>713</v>
      </c>
      <c r="D2877" s="119">
        <v>43241</v>
      </c>
      <c r="E2877" s="120" t="s">
        <v>5881</v>
      </c>
      <c r="F2877" s="120" t="s">
        <v>3</v>
      </c>
      <c r="G2877" s="120">
        <v>1624451</v>
      </c>
      <c r="H2877" s="124"/>
      <c r="I2877" s="128" t="s">
        <v>6464</v>
      </c>
      <c r="J2877" s="124"/>
      <c r="K2877" s="124"/>
      <c r="L2877" s="124"/>
      <c r="M2877" s="124"/>
      <c r="N2877" s="207">
        <v>0</v>
      </c>
      <c r="O2877" s="207">
        <v>1578.16</v>
      </c>
      <c r="P2877" s="124" t="s">
        <v>1312</v>
      </c>
    </row>
    <row r="2878" spans="1:16" ht="51">
      <c r="A2878" s="256">
        <v>15</v>
      </c>
      <c r="B2878" s="124"/>
      <c r="C2878" s="125" t="s">
        <v>691</v>
      </c>
      <c r="D2878" s="119">
        <v>43241</v>
      </c>
      <c r="E2878" s="120" t="s">
        <v>5882</v>
      </c>
      <c r="F2878" s="120" t="s">
        <v>3</v>
      </c>
      <c r="G2878" s="120">
        <v>1624314</v>
      </c>
      <c r="H2878" s="124"/>
      <c r="I2878" s="128" t="s">
        <v>6465</v>
      </c>
      <c r="J2878" s="124"/>
      <c r="K2878" s="124"/>
      <c r="L2878" s="124"/>
      <c r="M2878" s="124"/>
      <c r="N2878" s="207">
        <v>0</v>
      </c>
      <c r="O2878" s="207">
        <v>449</v>
      </c>
      <c r="P2878" s="124" t="s">
        <v>1312</v>
      </c>
    </row>
    <row r="2879" spans="1:16" ht="63.75">
      <c r="A2879" s="256">
        <v>10</v>
      </c>
      <c r="B2879" s="124"/>
      <c r="C2879" s="125" t="s">
        <v>690</v>
      </c>
      <c r="D2879" s="119">
        <v>43241</v>
      </c>
      <c r="E2879" s="120" t="s">
        <v>5883</v>
      </c>
      <c r="F2879" s="120" t="s">
        <v>3</v>
      </c>
      <c r="G2879" s="120">
        <v>1624290</v>
      </c>
      <c r="H2879" s="124"/>
      <c r="I2879" s="128" t="s">
        <v>6466</v>
      </c>
      <c r="J2879" s="124"/>
      <c r="K2879" s="124"/>
      <c r="L2879" s="124"/>
      <c r="M2879" s="124"/>
      <c r="N2879" s="207">
        <v>0</v>
      </c>
      <c r="O2879" s="207">
        <v>10275</v>
      </c>
      <c r="P2879" s="124" t="s">
        <v>1312</v>
      </c>
    </row>
    <row r="2880" spans="1:16" ht="51">
      <c r="A2880" s="256">
        <v>271</v>
      </c>
      <c r="B2880" s="124"/>
      <c r="C2880" s="125" t="s">
        <v>786</v>
      </c>
      <c r="D2880" s="119">
        <v>43241</v>
      </c>
      <c r="E2880" s="120" t="s">
        <v>5884</v>
      </c>
      <c r="F2880" s="120" t="s">
        <v>3</v>
      </c>
      <c r="G2880" s="120">
        <v>1624298</v>
      </c>
      <c r="H2880" s="124"/>
      <c r="I2880" s="128" t="s">
        <v>6467</v>
      </c>
      <c r="J2880" s="124"/>
      <c r="K2880" s="124"/>
      <c r="L2880" s="124"/>
      <c r="M2880" s="124"/>
      <c r="N2880" s="207">
        <v>0</v>
      </c>
      <c r="O2880" s="207">
        <v>140</v>
      </c>
      <c r="P2880" s="124" t="s">
        <v>1312</v>
      </c>
    </row>
    <row r="2881" spans="1:16" ht="51">
      <c r="A2881" s="256" t="s">
        <v>619</v>
      </c>
      <c r="B2881" s="124"/>
      <c r="C2881" s="125" t="s">
        <v>713</v>
      </c>
      <c r="D2881" s="119">
        <v>43241</v>
      </c>
      <c r="E2881" s="120" t="s">
        <v>5885</v>
      </c>
      <c r="F2881" s="120" t="s">
        <v>3</v>
      </c>
      <c r="G2881" s="120">
        <v>1624301</v>
      </c>
      <c r="H2881" s="124"/>
      <c r="I2881" s="128" t="s">
        <v>6468</v>
      </c>
      <c r="J2881" s="124"/>
      <c r="K2881" s="124"/>
      <c r="L2881" s="124"/>
      <c r="M2881" s="124"/>
      <c r="N2881" s="207">
        <v>0</v>
      </c>
      <c r="O2881" s="207">
        <v>268.10000000000002</v>
      </c>
      <c r="P2881" s="124" t="s">
        <v>1312</v>
      </c>
    </row>
    <row r="2882" spans="1:16" ht="51">
      <c r="A2882" s="256" t="s">
        <v>619</v>
      </c>
      <c r="B2882" s="124"/>
      <c r="C2882" s="125" t="s">
        <v>713</v>
      </c>
      <c r="D2882" s="119">
        <v>43241</v>
      </c>
      <c r="E2882" s="120" t="s">
        <v>5886</v>
      </c>
      <c r="F2882" s="120" t="s">
        <v>3</v>
      </c>
      <c r="G2882" s="120">
        <v>1624303</v>
      </c>
      <c r="H2882" s="124"/>
      <c r="I2882" s="128" t="s">
        <v>6469</v>
      </c>
      <c r="J2882" s="124"/>
      <c r="K2882" s="124"/>
      <c r="L2882" s="124"/>
      <c r="M2882" s="124"/>
      <c r="N2882" s="207">
        <v>0</v>
      </c>
      <c r="O2882" s="207">
        <v>268.10000000000002</v>
      </c>
      <c r="P2882" s="124" t="s">
        <v>1312</v>
      </c>
    </row>
    <row r="2883" spans="1:16" ht="51">
      <c r="A2883" s="256">
        <v>130</v>
      </c>
      <c r="B2883" s="124"/>
      <c r="C2883" s="125" t="s">
        <v>727</v>
      </c>
      <c r="D2883" s="119">
        <v>43241</v>
      </c>
      <c r="E2883" s="120" t="s">
        <v>5887</v>
      </c>
      <c r="F2883" s="120" t="s">
        <v>3</v>
      </c>
      <c r="G2883" s="120">
        <v>1624242</v>
      </c>
      <c r="H2883" s="124"/>
      <c r="I2883" s="128" t="s">
        <v>6470</v>
      </c>
      <c r="J2883" s="124"/>
      <c r="K2883" s="124"/>
      <c r="L2883" s="124"/>
      <c r="M2883" s="124"/>
      <c r="N2883" s="207">
        <v>0</v>
      </c>
      <c r="O2883" s="207">
        <v>90000</v>
      </c>
      <c r="P2883" s="124" t="s">
        <v>1312</v>
      </c>
    </row>
    <row r="2884" spans="1:16" ht="51" hidden="1">
      <c r="A2884" s="256">
        <v>373</v>
      </c>
      <c r="B2884" s="124"/>
      <c r="C2884" s="125" t="s">
        <v>1269</v>
      </c>
      <c r="D2884" s="119">
        <v>43241</v>
      </c>
      <c r="E2884" s="120" t="s">
        <v>5888</v>
      </c>
      <c r="F2884" s="120" t="s">
        <v>1313</v>
      </c>
      <c r="G2884" s="120">
        <v>17737365</v>
      </c>
      <c r="H2884" s="124"/>
      <c r="I2884" s="128" t="s">
        <v>6471</v>
      </c>
      <c r="J2884" s="124"/>
      <c r="K2884" s="124"/>
      <c r="L2884" s="124"/>
      <c r="M2884" s="124"/>
      <c r="N2884" s="207">
        <v>0</v>
      </c>
      <c r="O2884" s="207">
        <v>1128296.78</v>
      </c>
      <c r="P2884" s="124" t="s">
        <v>1312</v>
      </c>
    </row>
    <row r="2885" spans="1:16" ht="51" hidden="1">
      <c r="A2885" s="256">
        <v>373</v>
      </c>
      <c r="B2885" s="124"/>
      <c r="C2885" s="125" t="s">
        <v>1269</v>
      </c>
      <c r="D2885" s="119">
        <v>43241</v>
      </c>
      <c r="E2885" s="120" t="s">
        <v>5889</v>
      </c>
      <c r="F2885" s="120" t="s">
        <v>1313</v>
      </c>
      <c r="G2885" s="120">
        <v>17737368</v>
      </c>
      <c r="H2885" s="124"/>
      <c r="I2885" s="128" t="s">
        <v>6472</v>
      </c>
      <c r="J2885" s="124"/>
      <c r="K2885" s="124"/>
      <c r="L2885" s="124"/>
      <c r="M2885" s="124"/>
      <c r="N2885" s="207">
        <v>0</v>
      </c>
      <c r="O2885" s="207">
        <v>3760989.27</v>
      </c>
      <c r="P2885" s="124" t="s">
        <v>1312</v>
      </c>
    </row>
    <row r="2886" spans="1:16" ht="63.75" hidden="1">
      <c r="A2886" s="256">
        <v>373</v>
      </c>
      <c r="B2886" s="124"/>
      <c r="C2886" s="125" t="s">
        <v>1269</v>
      </c>
      <c r="D2886" s="119">
        <v>43241</v>
      </c>
      <c r="E2886" s="120" t="s">
        <v>5890</v>
      </c>
      <c r="F2886" s="120" t="s">
        <v>1313</v>
      </c>
      <c r="G2886" s="120">
        <v>17757269</v>
      </c>
      <c r="H2886" s="124"/>
      <c r="I2886" s="128" t="s">
        <v>6473</v>
      </c>
      <c r="J2886" s="124"/>
      <c r="K2886" s="124"/>
      <c r="L2886" s="124"/>
      <c r="M2886" s="124"/>
      <c r="N2886" s="207">
        <v>0</v>
      </c>
      <c r="O2886" s="207">
        <v>3845314.71</v>
      </c>
      <c r="P2886" s="124" t="s">
        <v>1312</v>
      </c>
    </row>
    <row r="2887" spans="1:16" ht="63.75" hidden="1">
      <c r="A2887" s="256">
        <v>378</v>
      </c>
      <c r="B2887" s="124"/>
      <c r="C2887" s="125" t="s">
        <v>1274</v>
      </c>
      <c r="D2887" s="119">
        <v>43241</v>
      </c>
      <c r="E2887" s="120" t="s">
        <v>5891</v>
      </c>
      <c r="F2887" s="120" t="s">
        <v>11</v>
      </c>
      <c r="G2887" s="120">
        <v>922095</v>
      </c>
      <c r="H2887" s="124"/>
      <c r="I2887" s="128" t="s">
        <v>6474</v>
      </c>
      <c r="J2887" s="124"/>
      <c r="K2887" s="124"/>
      <c r="L2887" s="124"/>
      <c r="M2887" s="124"/>
      <c r="N2887" s="207">
        <v>50</v>
      </c>
      <c r="O2887" s="207">
        <v>0</v>
      </c>
      <c r="P2887" s="124" t="s">
        <v>1312</v>
      </c>
    </row>
    <row r="2888" spans="1:16" ht="76.5" hidden="1">
      <c r="A2888" s="256">
        <v>20</v>
      </c>
      <c r="B2888" s="124"/>
      <c r="C2888" s="125" t="s">
        <v>693</v>
      </c>
      <c r="D2888" s="119">
        <v>43241</v>
      </c>
      <c r="E2888" s="120" t="s">
        <v>5892</v>
      </c>
      <c r="F2888" s="120" t="s">
        <v>15</v>
      </c>
      <c r="G2888" s="120">
        <v>5022</v>
      </c>
      <c r="H2888" s="124"/>
      <c r="I2888" s="128" t="s">
        <v>6475</v>
      </c>
      <c r="J2888" s="124"/>
      <c r="K2888" s="124"/>
      <c r="L2888" s="124"/>
      <c r="M2888" s="124"/>
      <c r="N2888" s="207">
        <v>660.2</v>
      </c>
      <c r="O2888" s="207">
        <v>0</v>
      </c>
      <c r="P2888" s="124" t="s">
        <v>1312</v>
      </c>
    </row>
    <row r="2889" spans="1:16" ht="51" hidden="1">
      <c r="A2889" s="256" t="s">
        <v>619</v>
      </c>
      <c r="B2889" s="124"/>
      <c r="C2889" s="125" t="s">
        <v>713</v>
      </c>
      <c r="D2889" s="119">
        <v>43241</v>
      </c>
      <c r="E2889" s="120" t="s">
        <v>5893</v>
      </c>
      <c r="F2889" s="120" t="s">
        <v>6</v>
      </c>
      <c r="G2889" s="120">
        <v>976982</v>
      </c>
      <c r="H2889" s="124"/>
      <c r="I2889" s="128" t="s">
        <v>6476</v>
      </c>
      <c r="J2889" s="124"/>
      <c r="K2889" s="124"/>
      <c r="L2889" s="124"/>
      <c r="M2889" s="124"/>
      <c r="N2889" s="207">
        <v>0</v>
      </c>
      <c r="O2889" s="207">
        <v>19722.36</v>
      </c>
      <c r="P2889" s="124" t="s">
        <v>1312</v>
      </c>
    </row>
    <row r="2890" spans="1:16" ht="38.25">
      <c r="A2890" s="256">
        <v>373</v>
      </c>
      <c r="B2890" s="124"/>
      <c r="C2890" s="125" t="s">
        <v>1269</v>
      </c>
      <c r="D2890" s="119">
        <v>43242</v>
      </c>
      <c r="E2890" s="120" t="s">
        <v>5894</v>
      </c>
      <c r="F2890" s="120" t="s">
        <v>3</v>
      </c>
      <c r="G2890" s="265">
        <v>1624882</v>
      </c>
      <c r="H2890" s="124"/>
      <c r="I2890" s="128" t="s">
        <v>6477</v>
      </c>
      <c r="J2890" s="124"/>
      <c r="K2890" s="124"/>
      <c r="L2890" s="124"/>
      <c r="M2890" s="124"/>
      <c r="N2890" s="207">
        <v>0</v>
      </c>
      <c r="O2890" s="207">
        <v>3649.58</v>
      </c>
      <c r="P2890" s="124" t="s">
        <v>1312</v>
      </c>
    </row>
    <row r="2891" spans="1:16" ht="51">
      <c r="A2891" s="256">
        <v>86</v>
      </c>
      <c r="B2891" s="124"/>
      <c r="C2891" s="125" t="s">
        <v>710</v>
      </c>
      <c r="D2891" s="119">
        <v>43242</v>
      </c>
      <c r="E2891" s="120" t="s">
        <v>5895</v>
      </c>
      <c r="F2891" s="120" t="s">
        <v>3</v>
      </c>
      <c r="G2891" s="120">
        <v>1624789</v>
      </c>
      <c r="H2891" s="124"/>
      <c r="I2891" s="128" t="s">
        <v>6478</v>
      </c>
      <c r="J2891" s="124"/>
      <c r="K2891" s="124"/>
      <c r="L2891" s="124"/>
      <c r="M2891" s="124"/>
      <c r="N2891" s="207">
        <v>0</v>
      </c>
      <c r="O2891" s="207">
        <v>3</v>
      </c>
      <c r="P2891" s="124" t="s">
        <v>1312</v>
      </c>
    </row>
    <row r="2892" spans="1:16" ht="51">
      <c r="A2892" s="256" t="s">
        <v>619</v>
      </c>
      <c r="B2892" s="124"/>
      <c r="C2892" s="125" t="s">
        <v>713</v>
      </c>
      <c r="D2892" s="119">
        <v>43242</v>
      </c>
      <c r="E2892" s="120" t="s">
        <v>5896</v>
      </c>
      <c r="F2892" s="120" t="s">
        <v>3</v>
      </c>
      <c r="G2892" s="120">
        <v>1624839</v>
      </c>
      <c r="H2892" s="124"/>
      <c r="I2892" s="128" t="s">
        <v>6479</v>
      </c>
      <c r="J2892" s="124"/>
      <c r="K2892" s="124"/>
      <c r="L2892" s="124"/>
      <c r="M2892" s="124"/>
      <c r="N2892" s="207">
        <v>0</v>
      </c>
      <c r="O2892" s="207">
        <v>493.05</v>
      </c>
      <c r="P2892" s="124" t="s">
        <v>1312</v>
      </c>
    </row>
    <row r="2893" spans="1:16" ht="51">
      <c r="A2893" s="256">
        <v>86</v>
      </c>
      <c r="B2893" s="124"/>
      <c r="C2893" s="125" t="s">
        <v>710</v>
      </c>
      <c r="D2893" s="119">
        <v>43242</v>
      </c>
      <c r="E2893" s="120" t="s">
        <v>5897</v>
      </c>
      <c r="F2893" s="120" t="s">
        <v>3</v>
      </c>
      <c r="G2893" s="120">
        <v>1624796</v>
      </c>
      <c r="H2893" s="124"/>
      <c r="I2893" s="128" t="s">
        <v>6480</v>
      </c>
      <c r="J2893" s="124"/>
      <c r="K2893" s="124"/>
      <c r="L2893" s="124"/>
      <c r="M2893" s="124"/>
      <c r="N2893" s="207">
        <v>0</v>
      </c>
      <c r="O2893" s="207">
        <v>8442.9500000000007</v>
      </c>
      <c r="P2893" s="124" t="s">
        <v>1312</v>
      </c>
    </row>
    <row r="2894" spans="1:16" ht="51">
      <c r="A2894" s="256">
        <v>86</v>
      </c>
      <c r="B2894" s="124"/>
      <c r="C2894" s="125" t="s">
        <v>710</v>
      </c>
      <c r="D2894" s="119">
        <v>43242</v>
      </c>
      <c r="E2894" s="120" t="s">
        <v>5898</v>
      </c>
      <c r="F2894" s="120" t="s">
        <v>3</v>
      </c>
      <c r="G2894" s="120">
        <v>1624797</v>
      </c>
      <c r="H2894" s="124"/>
      <c r="I2894" s="128" t="s">
        <v>6481</v>
      </c>
      <c r="J2894" s="124"/>
      <c r="K2894" s="124"/>
      <c r="L2894" s="124"/>
      <c r="M2894" s="124"/>
      <c r="N2894" s="207">
        <v>0</v>
      </c>
      <c r="O2894" s="207">
        <v>1886.54</v>
      </c>
      <c r="P2894" s="124" t="s">
        <v>1312</v>
      </c>
    </row>
    <row r="2895" spans="1:16" ht="51">
      <c r="A2895" s="256">
        <v>86</v>
      </c>
      <c r="B2895" s="124"/>
      <c r="C2895" s="125" t="s">
        <v>710</v>
      </c>
      <c r="D2895" s="119">
        <v>43242</v>
      </c>
      <c r="E2895" s="120" t="s">
        <v>5899</v>
      </c>
      <c r="F2895" s="120" t="s">
        <v>3</v>
      </c>
      <c r="G2895" s="120">
        <v>1624799</v>
      </c>
      <c r="H2895" s="124"/>
      <c r="I2895" s="128" t="s">
        <v>6482</v>
      </c>
      <c r="J2895" s="124"/>
      <c r="K2895" s="124"/>
      <c r="L2895" s="124"/>
      <c r="M2895" s="124"/>
      <c r="N2895" s="207">
        <v>0</v>
      </c>
      <c r="O2895" s="207">
        <v>8565.4</v>
      </c>
      <c r="P2895" s="124" t="s">
        <v>1312</v>
      </c>
    </row>
    <row r="2896" spans="1:16" ht="51">
      <c r="A2896" s="256">
        <v>86</v>
      </c>
      <c r="B2896" s="124"/>
      <c r="C2896" s="125" t="s">
        <v>710</v>
      </c>
      <c r="D2896" s="119">
        <v>43242</v>
      </c>
      <c r="E2896" s="120" t="s">
        <v>5900</v>
      </c>
      <c r="F2896" s="120" t="s">
        <v>3</v>
      </c>
      <c r="G2896" s="120">
        <v>1624803</v>
      </c>
      <c r="H2896" s="124"/>
      <c r="I2896" s="128" t="s">
        <v>6483</v>
      </c>
      <c r="J2896" s="124"/>
      <c r="K2896" s="124"/>
      <c r="L2896" s="124"/>
      <c r="M2896" s="124"/>
      <c r="N2896" s="207">
        <v>0</v>
      </c>
      <c r="O2896" s="207">
        <v>756</v>
      </c>
      <c r="P2896" s="124" t="s">
        <v>1312</v>
      </c>
    </row>
    <row r="2897" spans="1:16" ht="51">
      <c r="A2897" s="256">
        <v>86</v>
      </c>
      <c r="B2897" s="124"/>
      <c r="C2897" s="125" t="s">
        <v>710</v>
      </c>
      <c r="D2897" s="119">
        <v>43242</v>
      </c>
      <c r="E2897" s="120" t="s">
        <v>5901</v>
      </c>
      <c r="F2897" s="120" t="s">
        <v>3</v>
      </c>
      <c r="G2897" s="120">
        <v>1624804</v>
      </c>
      <c r="H2897" s="124"/>
      <c r="I2897" s="128" t="s">
        <v>6484</v>
      </c>
      <c r="J2897" s="124"/>
      <c r="K2897" s="124"/>
      <c r="L2897" s="124"/>
      <c r="M2897" s="124"/>
      <c r="N2897" s="207">
        <v>0</v>
      </c>
      <c r="O2897" s="207">
        <v>360000</v>
      </c>
      <c r="P2897" s="124" t="s">
        <v>1312</v>
      </c>
    </row>
    <row r="2898" spans="1:16" ht="51">
      <c r="A2898" s="256">
        <v>287</v>
      </c>
      <c r="B2898" s="124"/>
      <c r="C2898" s="125" t="s">
        <v>790</v>
      </c>
      <c r="D2898" s="119">
        <v>43242</v>
      </c>
      <c r="E2898" s="120" t="s">
        <v>5902</v>
      </c>
      <c r="F2898" s="120" t="s">
        <v>3</v>
      </c>
      <c r="G2898" s="120">
        <v>1624794</v>
      </c>
      <c r="H2898" s="124"/>
      <c r="I2898" s="128" t="s">
        <v>6485</v>
      </c>
      <c r="J2898" s="124"/>
      <c r="K2898" s="124"/>
      <c r="L2898" s="124"/>
      <c r="M2898" s="124"/>
      <c r="N2898" s="207">
        <v>0</v>
      </c>
      <c r="O2898" s="207">
        <v>1463.5</v>
      </c>
      <c r="P2898" s="124" t="s">
        <v>1312</v>
      </c>
    </row>
    <row r="2899" spans="1:16" ht="51">
      <c r="A2899" s="256" t="s">
        <v>619</v>
      </c>
      <c r="B2899" s="124"/>
      <c r="C2899" s="125" t="s">
        <v>713</v>
      </c>
      <c r="D2899" s="119">
        <v>43242</v>
      </c>
      <c r="E2899" s="120" t="s">
        <v>5903</v>
      </c>
      <c r="F2899" s="120" t="s">
        <v>3</v>
      </c>
      <c r="G2899" s="120">
        <v>1624704</v>
      </c>
      <c r="H2899" s="124"/>
      <c r="I2899" s="128" t="s">
        <v>6486</v>
      </c>
      <c r="J2899" s="124"/>
      <c r="K2899" s="124"/>
      <c r="L2899" s="124"/>
      <c r="M2899" s="124"/>
      <c r="N2899" s="207">
        <v>0</v>
      </c>
      <c r="O2899" s="207">
        <v>579.5</v>
      </c>
      <c r="P2899" s="124" t="s">
        <v>1312</v>
      </c>
    </row>
    <row r="2900" spans="1:16" ht="63.75">
      <c r="A2900" s="256">
        <v>35</v>
      </c>
      <c r="B2900" s="124"/>
      <c r="C2900" s="125" t="s">
        <v>696</v>
      </c>
      <c r="D2900" s="119">
        <v>43242</v>
      </c>
      <c r="E2900" s="120" t="s">
        <v>5904</v>
      </c>
      <c r="F2900" s="120" t="s">
        <v>3</v>
      </c>
      <c r="G2900" s="120">
        <v>1624825</v>
      </c>
      <c r="H2900" s="124"/>
      <c r="I2900" s="128" t="s">
        <v>6487</v>
      </c>
      <c r="J2900" s="124"/>
      <c r="K2900" s="124"/>
      <c r="L2900" s="124"/>
      <c r="M2900" s="124"/>
      <c r="N2900" s="207">
        <v>0</v>
      </c>
      <c r="O2900" s="207">
        <v>6650</v>
      </c>
      <c r="P2900" s="124" t="s">
        <v>1312</v>
      </c>
    </row>
    <row r="2901" spans="1:16" ht="63.75">
      <c r="A2901" s="256">
        <v>35</v>
      </c>
      <c r="B2901" s="124"/>
      <c r="C2901" s="125" t="s">
        <v>696</v>
      </c>
      <c r="D2901" s="119">
        <v>43242</v>
      </c>
      <c r="E2901" s="120" t="s">
        <v>5905</v>
      </c>
      <c r="F2901" s="120" t="s">
        <v>3</v>
      </c>
      <c r="G2901" s="120">
        <v>1624827</v>
      </c>
      <c r="H2901" s="124"/>
      <c r="I2901" s="128" t="s">
        <v>6488</v>
      </c>
      <c r="J2901" s="124"/>
      <c r="K2901" s="124"/>
      <c r="L2901" s="124"/>
      <c r="M2901" s="124"/>
      <c r="N2901" s="207">
        <v>0</v>
      </c>
      <c r="O2901" s="207">
        <v>2725.5</v>
      </c>
      <c r="P2901" s="124" t="s">
        <v>1312</v>
      </c>
    </row>
    <row r="2902" spans="1:16" ht="63.75">
      <c r="A2902" s="256">
        <v>35</v>
      </c>
      <c r="B2902" s="124"/>
      <c r="C2902" s="125" t="s">
        <v>696</v>
      </c>
      <c r="D2902" s="119">
        <v>43242</v>
      </c>
      <c r="E2902" s="120" t="s">
        <v>5906</v>
      </c>
      <c r="F2902" s="120" t="s">
        <v>3</v>
      </c>
      <c r="G2902" s="120">
        <v>1624828</v>
      </c>
      <c r="H2902" s="124"/>
      <c r="I2902" s="128" t="s">
        <v>6489</v>
      </c>
      <c r="J2902" s="124"/>
      <c r="K2902" s="124"/>
      <c r="L2902" s="124"/>
      <c r="M2902" s="124"/>
      <c r="N2902" s="207">
        <v>0</v>
      </c>
      <c r="O2902" s="207">
        <v>310</v>
      </c>
      <c r="P2902" s="124" t="s">
        <v>1312</v>
      </c>
    </row>
    <row r="2903" spans="1:16" ht="51">
      <c r="A2903" s="256">
        <v>35</v>
      </c>
      <c r="B2903" s="124"/>
      <c r="C2903" s="125" t="s">
        <v>696</v>
      </c>
      <c r="D2903" s="119">
        <v>43242</v>
      </c>
      <c r="E2903" s="120" t="s">
        <v>5907</v>
      </c>
      <c r="F2903" s="120" t="s">
        <v>3</v>
      </c>
      <c r="G2903" s="120">
        <v>1624830</v>
      </c>
      <c r="H2903" s="124"/>
      <c r="I2903" s="128" t="s">
        <v>6490</v>
      </c>
      <c r="J2903" s="124"/>
      <c r="K2903" s="124"/>
      <c r="L2903" s="124"/>
      <c r="M2903" s="124"/>
      <c r="N2903" s="207">
        <v>0</v>
      </c>
      <c r="O2903" s="207">
        <v>98114.28</v>
      </c>
      <c r="P2903" s="124" t="s">
        <v>1312</v>
      </c>
    </row>
    <row r="2904" spans="1:16" ht="51">
      <c r="A2904" s="256">
        <v>35</v>
      </c>
      <c r="B2904" s="124"/>
      <c r="C2904" s="125" t="s">
        <v>696</v>
      </c>
      <c r="D2904" s="119">
        <v>43242</v>
      </c>
      <c r="E2904" s="120" t="s">
        <v>5908</v>
      </c>
      <c r="F2904" s="120" t="s">
        <v>3</v>
      </c>
      <c r="G2904" s="120">
        <v>1624834</v>
      </c>
      <c r="H2904" s="124"/>
      <c r="I2904" s="128" t="s">
        <v>6491</v>
      </c>
      <c r="J2904" s="124"/>
      <c r="K2904" s="124"/>
      <c r="L2904" s="124"/>
      <c r="M2904" s="124"/>
      <c r="N2904" s="207">
        <v>0</v>
      </c>
      <c r="O2904" s="207">
        <v>310</v>
      </c>
      <c r="P2904" s="124" t="s">
        <v>1312</v>
      </c>
    </row>
    <row r="2905" spans="1:16" ht="51">
      <c r="A2905" s="256">
        <v>35</v>
      </c>
      <c r="B2905" s="124"/>
      <c r="C2905" s="125" t="s">
        <v>696</v>
      </c>
      <c r="D2905" s="119">
        <v>43242</v>
      </c>
      <c r="E2905" s="120" t="s">
        <v>5909</v>
      </c>
      <c r="F2905" s="120" t="s">
        <v>3</v>
      </c>
      <c r="G2905" s="120">
        <v>1624832</v>
      </c>
      <c r="H2905" s="124"/>
      <c r="I2905" s="128" t="s">
        <v>6492</v>
      </c>
      <c r="J2905" s="124"/>
      <c r="K2905" s="124"/>
      <c r="L2905" s="124"/>
      <c r="M2905" s="124"/>
      <c r="N2905" s="207">
        <v>0</v>
      </c>
      <c r="O2905" s="207">
        <v>16710</v>
      </c>
      <c r="P2905" s="124" t="s">
        <v>1312</v>
      </c>
    </row>
    <row r="2906" spans="1:16" ht="63.75" hidden="1">
      <c r="A2906" s="256" t="s">
        <v>619</v>
      </c>
      <c r="B2906" s="124"/>
      <c r="C2906" s="125" t="s">
        <v>713</v>
      </c>
      <c r="D2906" s="119">
        <v>43242</v>
      </c>
      <c r="E2906" s="120" t="s">
        <v>5910</v>
      </c>
      <c r="F2906" s="120" t="s">
        <v>6</v>
      </c>
      <c r="G2906" s="120">
        <v>977547</v>
      </c>
      <c r="H2906" s="124"/>
      <c r="I2906" s="128" t="s">
        <v>6493</v>
      </c>
      <c r="J2906" s="124"/>
      <c r="K2906" s="124"/>
      <c r="L2906" s="124"/>
      <c r="M2906" s="124"/>
      <c r="N2906" s="207">
        <v>0</v>
      </c>
      <c r="O2906" s="207">
        <v>166.32</v>
      </c>
      <c r="P2906" s="124" t="s">
        <v>1312</v>
      </c>
    </row>
    <row r="2907" spans="1:16" ht="51">
      <c r="A2907" s="256">
        <v>86</v>
      </c>
      <c r="B2907" s="124"/>
      <c r="C2907" s="125" t="s">
        <v>710</v>
      </c>
      <c r="D2907" s="119">
        <v>43243</v>
      </c>
      <c r="E2907" s="120" t="s">
        <v>5911</v>
      </c>
      <c r="F2907" s="120" t="s">
        <v>3</v>
      </c>
      <c r="G2907" s="120">
        <v>1625219</v>
      </c>
      <c r="H2907" s="124"/>
      <c r="I2907" s="128" t="s">
        <v>6494</v>
      </c>
      <c r="J2907" s="124"/>
      <c r="K2907" s="124"/>
      <c r="L2907" s="124"/>
      <c r="M2907" s="124"/>
      <c r="N2907" s="207">
        <v>0</v>
      </c>
      <c r="O2907" s="207">
        <v>0.1</v>
      </c>
      <c r="P2907" s="124" t="s">
        <v>1312</v>
      </c>
    </row>
    <row r="2908" spans="1:16" ht="63.75">
      <c r="A2908" s="256" t="s">
        <v>619</v>
      </c>
      <c r="B2908" s="124"/>
      <c r="C2908" s="125" t="s">
        <v>713</v>
      </c>
      <c r="D2908" s="119">
        <v>43243</v>
      </c>
      <c r="E2908" s="120" t="s">
        <v>5912</v>
      </c>
      <c r="F2908" s="120" t="s">
        <v>3</v>
      </c>
      <c r="G2908" s="120">
        <v>1625258</v>
      </c>
      <c r="H2908" s="124"/>
      <c r="I2908" s="128" t="s">
        <v>6495</v>
      </c>
      <c r="J2908" s="124"/>
      <c r="K2908" s="124"/>
      <c r="L2908" s="124"/>
      <c r="M2908" s="124"/>
      <c r="N2908" s="207">
        <v>0</v>
      </c>
      <c r="O2908" s="207">
        <v>400</v>
      </c>
      <c r="P2908" s="124" t="s">
        <v>1312</v>
      </c>
    </row>
    <row r="2909" spans="1:16" ht="51">
      <c r="A2909" s="256" t="s">
        <v>619</v>
      </c>
      <c r="B2909" s="124"/>
      <c r="C2909" s="125" t="s">
        <v>713</v>
      </c>
      <c r="D2909" s="119">
        <v>43243</v>
      </c>
      <c r="E2909" s="120" t="s">
        <v>5913</v>
      </c>
      <c r="F2909" s="120" t="s">
        <v>3</v>
      </c>
      <c r="G2909" s="120">
        <v>1625290</v>
      </c>
      <c r="H2909" s="124"/>
      <c r="I2909" s="128" t="s">
        <v>6496</v>
      </c>
      <c r="J2909" s="124"/>
      <c r="K2909" s="124"/>
      <c r="L2909" s="124"/>
      <c r="M2909" s="124"/>
      <c r="N2909" s="207">
        <v>0</v>
      </c>
      <c r="O2909" s="207">
        <v>2161.08</v>
      </c>
      <c r="P2909" s="124" t="s">
        <v>1312</v>
      </c>
    </row>
    <row r="2910" spans="1:16" ht="51">
      <c r="A2910" s="256" t="s">
        <v>619</v>
      </c>
      <c r="B2910" s="124"/>
      <c r="C2910" s="125" t="s">
        <v>713</v>
      </c>
      <c r="D2910" s="119">
        <v>43243</v>
      </c>
      <c r="E2910" s="120" t="s">
        <v>5914</v>
      </c>
      <c r="F2910" s="120" t="s">
        <v>3</v>
      </c>
      <c r="G2910" s="120">
        <v>1625209</v>
      </c>
      <c r="H2910" s="124"/>
      <c r="I2910" s="128" t="s">
        <v>6497</v>
      </c>
      <c r="J2910" s="124"/>
      <c r="K2910" s="124"/>
      <c r="L2910" s="124"/>
      <c r="M2910" s="124"/>
      <c r="N2910" s="207">
        <v>0</v>
      </c>
      <c r="O2910" s="207">
        <v>1413.95</v>
      </c>
      <c r="P2910" s="124" t="s">
        <v>1312</v>
      </c>
    </row>
    <row r="2911" spans="1:16" ht="63.75">
      <c r="A2911" s="256">
        <v>86</v>
      </c>
      <c r="B2911" s="124"/>
      <c r="C2911" s="125" t="s">
        <v>710</v>
      </c>
      <c r="D2911" s="119">
        <v>43243</v>
      </c>
      <c r="E2911" s="120" t="s">
        <v>5915</v>
      </c>
      <c r="F2911" s="120" t="s">
        <v>3</v>
      </c>
      <c r="G2911" s="120">
        <v>1625202</v>
      </c>
      <c r="H2911" s="124"/>
      <c r="I2911" s="128" t="s">
        <v>6498</v>
      </c>
      <c r="J2911" s="124"/>
      <c r="K2911" s="124"/>
      <c r="L2911" s="124"/>
      <c r="M2911" s="124"/>
      <c r="N2911" s="207">
        <v>0</v>
      </c>
      <c r="O2911" s="207">
        <v>241</v>
      </c>
      <c r="P2911" s="124" t="s">
        <v>1312</v>
      </c>
    </row>
    <row r="2912" spans="1:16" ht="51">
      <c r="A2912" s="256" t="s">
        <v>619</v>
      </c>
      <c r="B2912" s="124"/>
      <c r="C2912" s="125" t="s">
        <v>713</v>
      </c>
      <c r="D2912" s="119">
        <v>43243</v>
      </c>
      <c r="E2912" s="120" t="s">
        <v>5916</v>
      </c>
      <c r="F2912" s="120" t="s">
        <v>3</v>
      </c>
      <c r="G2912" s="120">
        <v>1625173</v>
      </c>
      <c r="H2912" s="124"/>
      <c r="I2912" s="128" t="s">
        <v>6499</v>
      </c>
      <c r="J2912" s="124"/>
      <c r="K2912" s="124"/>
      <c r="L2912" s="124"/>
      <c r="M2912" s="124"/>
      <c r="N2912" s="207">
        <v>0</v>
      </c>
      <c r="O2912" s="207">
        <v>560.02</v>
      </c>
      <c r="P2912" s="124" t="s">
        <v>1312</v>
      </c>
    </row>
    <row r="2913" spans="1:16" ht="51">
      <c r="A2913" s="256" t="s">
        <v>619</v>
      </c>
      <c r="B2913" s="124"/>
      <c r="C2913" s="125" t="s">
        <v>713</v>
      </c>
      <c r="D2913" s="119">
        <v>43243</v>
      </c>
      <c r="E2913" s="120" t="s">
        <v>5917</v>
      </c>
      <c r="F2913" s="120" t="s">
        <v>3</v>
      </c>
      <c r="G2913" s="120">
        <v>1625169</v>
      </c>
      <c r="H2913" s="124"/>
      <c r="I2913" s="128" t="s">
        <v>6500</v>
      </c>
      <c r="J2913" s="124"/>
      <c r="K2913" s="124"/>
      <c r="L2913" s="124"/>
      <c r="M2913" s="124"/>
      <c r="N2913" s="207">
        <v>0</v>
      </c>
      <c r="O2913" s="207">
        <v>4074.06</v>
      </c>
      <c r="P2913" s="124" t="s">
        <v>1312</v>
      </c>
    </row>
    <row r="2914" spans="1:16" ht="51">
      <c r="A2914" s="256" t="s">
        <v>619</v>
      </c>
      <c r="B2914" s="124"/>
      <c r="C2914" s="125" t="s">
        <v>713</v>
      </c>
      <c r="D2914" s="119">
        <v>43243</v>
      </c>
      <c r="E2914" s="120" t="s">
        <v>5918</v>
      </c>
      <c r="F2914" s="120" t="s">
        <v>3</v>
      </c>
      <c r="G2914" s="120">
        <v>1625319</v>
      </c>
      <c r="H2914" s="124"/>
      <c r="I2914" s="128" t="s">
        <v>6501</v>
      </c>
      <c r="J2914" s="124"/>
      <c r="K2914" s="124"/>
      <c r="L2914" s="124"/>
      <c r="M2914" s="124"/>
      <c r="N2914" s="207">
        <v>0</v>
      </c>
      <c r="O2914" s="207">
        <v>600</v>
      </c>
      <c r="P2914" s="124" t="s">
        <v>1312</v>
      </c>
    </row>
    <row r="2915" spans="1:16" ht="51">
      <c r="A2915" s="256" t="s">
        <v>619</v>
      </c>
      <c r="B2915" s="124"/>
      <c r="C2915" s="125" t="s">
        <v>713</v>
      </c>
      <c r="D2915" s="119">
        <v>43243</v>
      </c>
      <c r="E2915" s="120" t="s">
        <v>5919</v>
      </c>
      <c r="F2915" s="120" t="s">
        <v>3</v>
      </c>
      <c r="G2915" s="120">
        <v>1625318</v>
      </c>
      <c r="H2915" s="124"/>
      <c r="I2915" s="128" t="s">
        <v>6502</v>
      </c>
      <c r="J2915" s="124"/>
      <c r="K2915" s="124"/>
      <c r="L2915" s="124"/>
      <c r="M2915" s="124"/>
      <c r="N2915" s="207">
        <v>0</v>
      </c>
      <c r="O2915" s="207">
        <v>1600</v>
      </c>
      <c r="P2915" s="124" t="s">
        <v>1312</v>
      </c>
    </row>
    <row r="2916" spans="1:16" ht="63.75">
      <c r="A2916" s="256">
        <v>597</v>
      </c>
      <c r="B2916" s="124"/>
      <c r="C2916" s="125" t="s">
        <v>3387</v>
      </c>
      <c r="D2916" s="119">
        <v>43243</v>
      </c>
      <c r="E2916" s="120" t="s">
        <v>5920</v>
      </c>
      <c r="F2916" s="120" t="s">
        <v>3</v>
      </c>
      <c r="G2916" s="120">
        <v>1625228</v>
      </c>
      <c r="H2916" s="124"/>
      <c r="I2916" s="128" t="s">
        <v>6503</v>
      </c>
      <c r="J2916" s="124"/>
      <c r="K2916" s="124"/>
      <c r="L2916" s="124"/>
      <c r="M2916" s="124"/>
      <c r="N2916" s="207">
        <v>0</v>
      </c>
      <c r="O2916" s="207">
        <v>7290.47</v>
      </c>
      <c r="P2916" s="124" t="s">
        <v>1312</v>
      </c>
    </row>
    <row r="2917" spans="1:16" ht="51">
      <c r="A2917" s="256">
        <v>132</v>
      </c>
      <c r="B2917" s="124"/>
      <c r="C2917" s="125" t="s">
        <v>728</v>
      </c>
      <c r="D2917" s="119">
        <v>43243</v>
      </c>
      <c r="E2917" s="120" t="s">
        <v>5921</v>
      </c>
      <c r="F2917" s="120" t="s">
        <v>3</v>
      </c>
      <c r="G2917" s="120">
        <v>1625207</v>
      </c>
      <c r="H2917" s="124"/>
      <c r="I2917" s="128" t="s">
        <v>6504</v>
      </c>
      <c r="J2917" s="124"/>
      <c r="K2917" s="124"/>
      <c r="L2917" s="124"/>
      <c r="M2917" s="124"/>
      <c r="N2917" s="207">
        <v>0</v>
      </c>
      <c r="O2917" s="207">
        <v>45011.29</v>
      </c>
      <c r="P2917" s="124" t="s">
        <v>1312</v>
      </c>
    </row>
    <row r="2918" spans="1:16" ht="63.75">
      <c r="A2918" s="256">
        <v>212</v>
      </c>
      <c r="B2918" s="124"/>
      <c r="C2918" s="125" t="s">
        <v>761</v>
      </c>
      <c r="D2918" s="119">
        <v>43243</v>
      </c>
      <c r="E2918" s="120" t="s">
        <v>5922</v>
      </c>
      <c r="F2918" s="120" t="s">
        <v>3</v>
      </c>
      <c r="G2918" s="120">
        <v>1625135</v>
      </c>
      <c r="H2918" s="124"/>
      <c r="I2918" s="128" t="s">
        <v>6505</v>
      </c>
      <c r="J2918" s="124"/>
      <c r="K2918" s="124"/>
      <c r="L2918" s="124"/>
      <c r="M2918" s="124"/>
      <c r="N2918" s="207">
        <v>0</v>
      </c>
      <c r="O2918" s="207">
        <v>4812.5200000000004</v>
      </c>
      <c r="P2918" s="124" t="s">
        <v>1312</v>
      </c>
    </row>
    <row r="2919" spans="1:16" ht="63.75">
      <c r="A2919" s="256">
        <v>212</v>
      </c>
      <c r="B2919" s="124"/>
      <c r="C2919" s="125" t="s">
        <v>761</v>
      </c>
      <c r="D2919" s="119">
        <v>43243</v>
      </c>
      <c r="E2919" s="120" t="s">
        <v>5923</v>
      </c>
      <c r="F2919" s="120" t="s">
        <v>3</v>
      </c>
      <c r="G2919" s="120">
        <v>1625134</v>
      </c>
      <c r="H2919" s="124"/>
      <c r="I2919" s="128" t="s">
        <v>6506</v>
      </c>
      <c r="J2919" s="124"/>
      <c r="K2919" s="124"/>
      <c r="L2919" s="124"/>
      <c r="M2919" s="124"/>
      <c r="N2919" s="207">
        <v>0</v>
      </c>
      <c r="O2919" s="207">
        <v>1192.82</v>
      </c>
      <c r="P2919" s="124" t="s">
        <v>1312</v>
      </c>
    </row>
    <row r="2920" spans="1:16" ht="63.75" hidden="1">
      <c r="A2920" s="256" t="s">
        <v>622</v>
      </c>
      <c r="B2920" s="124"/>
      <c r="C2920" s="125" t="s">
        <v>715</v>
      </c>
      <c r="D2920" s="119">
        <v>43243</v>
      </c>
      <c r="E2920" s="120" t="s">
        <v>5924</v>
      </c>
      <c r="F2920" s="120" t="s">
        <v>6</v>
      </c>
      <c r="G2920" s="120">
        <v>977923</v>
      </c>
      <c r="H2920" s="124"/>
      <c r="I2920" s="128" t="s">
        <v>6508</v>
      </c>
      <c r="J2920" s="124"/>
      <c r="K2920" s="124"/>
      <c r="L2920" s="124"/>
      <c r="M2920" s="124"/>
      <c r="N2920" s="207">
        <v>0</v>
      </c>
      <c r="O2920" s="207">
        <v>1209.1199999999999</v>
      </c>
      <c r="P2920" s="124" t="s">
        <v>1312</v>
      </c>
    </row>
    <row r="2921" spans="1:16" ht="89.25" hidden="1">
      <c r="A2921" s="256" t="s">
        <v>622</v>
      </c>
      <c r="B2921" s="124"/>
      <c r="C2921" s="125" t="s">
        <v>715</v>
      </c>
      <c r="D2921" s="119">
        <v>43243</v>
      </c>
      <c r="E2921" s="120" t="s">
        <v>5925</v>
      </c>
      <c r="F2921" s="120" t="s">
        <v>13</v>
      </c>
      <c r="G2921" s="120">
        <v>922365</v>
      </c>
      <c r="H2921" s="124"/>
      <c r="I2921" s="128" t="s">
        <v>6509</v>
      </c>
      <c r="J2921" s="124"/>
      <c r="K2921" s="124"/>
      <c r="L2921" s="124"/>
      <c r="M2921" s="124"/>
      <c r="N2921" s="207">
        <v>17901421</v>
      </c>
      <c r="O2921" s="207">
        <v>0</v>
      </c>
      <c r="P2921" s="124" t="s">
        <v>1312</v>
      </c>
    </row>
    <row r="2922" spans="1:16" ht="51">
      <c r="A2922" s="256" t="s">
        <v>619</v>
      </c>
      <c r="B2922" s="124"/>
      <c r="C2922" s="125" t="s">
        <v>713</v>
      </c>
      <c r="D2922" s="119">
        <v>43244</v>
      </c>
      <c r="E2922" s="120" t="s">
        <v>5926</v>
      </c>
      <c r="F2922" s="120" t="s">
        <v>3</v>
      </c>
      <c r="G2922" s="120">
        <v>1625761</v>
      </c>
      <c r="H2922" s="124"/>
      <c r="I2922" s="128" t="s">
        <v>6510</v>
      </c>
      <c r="J2922" s="124"/>
      <c r="K2922" s="124"/>
      <c r="L2922" s="124"/>
      <c r="M2922" s="124"/>
      <c r="N2922" s="207">
        <v>0</v>
      </c>
      <c r="O2922" s="207">
        <v>1.1000000000000001</v>
      </c>
      <c r="P2922" s="124" t="s">
        <v>3729</v>
      </c>
    </row>
    <row r="2923" spans="1:16" ht="51">
      <c r="A2923" s="256" t="s">
        <v>619</v>
      </c>
      <c r="B2923" s="124"/>
      <c r="C2923" s="125" t="s">
        <v>713</v>
      </c>
      <c r="D2923" s="119">
        <v>43244</v>
      </c>
      <c r="E2923" s="120" t="s">
        <v>5927</v>
      </c>
      <c r="F2923" s="120" t="s">
        <v>3</v>
      </c>
      <c r="G2923" s="120">
        <v>1625534</v>
      </c>
      <c r="H2923" s="124"/>
      <c r="I2923" s="128" t="s">
        <v>6511</v>
      </c>
      <c r="J2923" s="124"/>
      <c r="K2923" s="124"/>
      <c r="L2923" s="124"/>
      <c r="M2923" s="124"/>
      <c r="N2923" s="207">
        <v>0</v>
      </c>
      <c r="O2923" s="207">
        <v>9140.42</v>
      </c>
      <c r="P2923" s="124" t="s">
        <v>1312</v>
      </c>
    </row>
    <row r="2924" spans="1:16" ht="51">
      <c r="A2924" s="256">
        <v>35</v>
      </c>
      <c r="B2924" s="124"/>
      <c r="C2924" s="125" t="s">
        <v>696</v>
      </c>
      <c r="D2924" s="119">
        <v>43244</v>
      </c>
      <c r="E2924" s="120" t="s">
        <v>5928</v>
      </c>
      <c r="F2924" s="120" t="s">
        <v>3</v>
      </c>
      <c r="G2924" s="120">
        <v>1625542</v>
      </c>
      <c r="H2924" s="124"/>
      <c r="I2924" s="128" t="s">
        <v>6512</v>
      </c>
      <c r="J2924" s="124"/>
      <c r="K2924" s="124"/>
      <c r="L2924" s="124"/>
      <c r="M2924" s="124"/>
      <c r="N2924" s="207">
        <v>0</v>
      </c>
      <c r="O2924" s="207">
        <v>10</v>
      </c>
      <c r="P2924" s="124" t="s">
        <v>1312</v>
      </c>
    </row>
    <row r="2925" spans="1:16" ht="51">
      <c r="A2925" s="256" t="s">
        <v>619</v>
      </c>
      <c r="B2925" s="124"/>
      <c r="C2925" s="125" t="s">
        <v>713</v>
      </c>
      <c r="D2925" s="119">
        <v>43244</v>
      </c>
      <c r="E2925" s="120" t="s">
        <v>5929</v>
      </c>
      <c r="F2925" s="120" t="s">
        <v>3</v>
      </c>
      <c r="G2925" s="120">
        <v>1625611</v>
      </c>
      <c r="H2925" s="124"/>
      <c r="I2925" s="128" t="s">
        <v>6513</v>
      </c>
      <c r="J2925" s="124"/>
      <c r="K2925" s="124"/>
      <c r="L2925" s="124"/>
      <c r="M2925" s="124"/>
      <c r="N2925" s="207">
        <v>0</v>
      </c>
      <c r="O2925" s="207">
        <v>2148.66</v>
      </c>
      <c r="P2925" s="124" t="s">
        <v>1312</v>
      </c>
    </row>
    <row r="2926" spans="1:16" ht="51">
      <c r="A2926" s="256" t="s">
        <v>619</v>
      </c>
      <c r="B2926" s="124"/>
      <c r="C2926" s="125" t="s">
        <v>713</v>
      </c>
      <c r="D2926" s="119">
        <v>43244</v>
      </c>
      <c r="E2926" s="120" t="s">
        <v>5930</v>
      </c>
      <c r="F2926" s="120" t="s">
        <v>3</v>
      </c>
      <c r="G2926" s="120">
        <v>1625756</v>
      </c>
      <c r="H2926" s="124"/>
      <c r="I2926" s="128" t="s">
        <v>6514</v>
      </c>
      <c r="J2926" s="124"/>
      <c r="K2926" s="124"/>
      <c r="L2926" s="124"/>
      <c r="M2926" s="124"/>
      <c r="N2926" s="207">
        <v>0</v>
      </c>
      <c r="O2926" s="207">
        <v>229.20000000000002</v>
      </c>
      <c r="P2926" s="124" t="s">
        <v>1312</v>
      </c>
    </row>
    <row r="2927" spans="1:16" ht="63.75">
      <c r="A2927" s="256">
        <v>373</v>
      </c>
      <c r="B2927" s="124"/>
      <c r="C2927" s="125" t="s">
        <v>1269</v>
      </c>
      <c r="D2927" s="119">
        <v>43244</v>
      </c>
      <c r="E2927" s="120" t="s">
        <v>5931</v>
      </c>
      <c r="F2927" s="120" t="s">
        <v>3</v>
      </c>
      <c r="G2927" s="120">
        <v>1625682</v>
      </c>
      <c r="H2927" s="124"/>
      <c r="I2927" s="128" t="s">
        <v>6515</v>
      </c>
      <c r="J2927" s="124"/>
      <c r="K2927" s="124"/>
      <c r="L2927" s="124"/>
      <c r="M2927" s="124"/>
      <c r="N2927" s="207">
        <v>0</v>
      </c>
      <c r="O2927" s="207">
        <v>9390.630000000001</v>
      </c>
      <c r="P2927" s="124" t="s">
        <v>1312</v>
      </c>
    </row>
    <row r="2928" spans="1:16" ht="63.75">
      <c r="A2928" s="256">
        <v>85</v>
      </c>
      <c r="B2928" s="124"/>
      <c r="C2928" s="125" t="s">
        <v>3388</v>
      </c>
      <c r="D2928" s="119">
        <v>43244</v>
      </c>
      <c r="E2928" s="120" t="s">
        <v>5932</v>
      </c>
      <c r="F2928" s="120" t="s">
        <v>3</v>
      </c>
      <c r="G2928" s="120">
        <v>1625606</v>
      </c>
      <c r="H2928" s="124"/>
      <c r="I2928" s="128" t="s">
        <v>6516</v>
      </c>
      <c r="J2928" s="124"/>
      <c r="K2928" s="124"/>
      <c r="L2928" s="124"/>
      <c r="M2928" s="124"/>
      <c r="N2928" s="207">
        <v>0</v>
      </c>
      <c r="O2928" s="207">
        <v>26029.89</v>
      </c>
      <c r="P2928" s="124" t="s">
        <v>1312</v>
      </c>
    </row>
    <row r="2929" spans="1:16" ht="63.75">
      <c r="A2929" s="256">
        <v>86</v>
      </c>
      <c r="B2929" s="124"/>
      <c r="C2929" s="125" t="s">
        <v>710</v>
      </c>
      <c r="D2929" s="119">
        <v>43244</v>
      </c>
      <c r="E2929" s="120" t="s">
        <v>5933</v>
      </c>
      <c r="F2929" s="120" t="s">
        <v>3</v>
      </c>
      <c r="G2929" s="120">
        <v>1625609</v>
      </c>
      <c r="H2929" s="124"/>
      <c r="I2929" s="128" t="s">
        <v>6517</v>
      </c>
      <c r="J2929" s="124"/>
      <c r="K2929" s="124"/>
      <c r="L2929" s="124"/>
      <c r="M2929" s="124"/>
      <c r="N2929" s="207">
        <v>0</v>
      </c>
      <c r="O2929" s="207">
        <v>32809.26</v>
      </c>
      <c r="P2929" s="124" t="s">
        <v>1312</v>
      </c>
    </row>
    <row r="2930" spans="1:16" ht="63.75">
      <c r="A2930" s="256">
        <v>35</v>
      </c>
      <c r="B2930" s="124"/>
      <c r="C2930" s="125" t="s">
        <v>696</v>
      </c>
      <c r="D2930" s="119">
        <v>43244</v>
      </c>
      <c r="E2930" s="120" t="s">
        <v>5934</v>
      </c>
      <c r="F2930" s="120" t="s">
        <v>3</v>
      </c>
      <c r="G2930" s="120">
        <v>1625614</v>
      </c>
      <c r="H2930" s="124"/>
      <c r="I2930" s="128" t="s">
        <v>6518</v>
      </c>
      <c r="J2930" s="124"/>
      <c r="K2930" s="124"/>
      <c r="L2930" s="124"/>
      <c r="M2930" s="124"/>
      <c r="N2930" s="207">
        <v>0</v>
      </c>
      <c r="O2930" s="207">
        <v>18137.84</v>
      </c>
      <c r="P2930" s="124" t="s">
        <v>1312</v>
      </c>
    </row>
    <row r="2931" spans="1:16" ht="63.75">
      <c r="A2931" s="256">
        <v>593</v>
      </c>
      <c r="B2931" s="124"/>
      <c r="C2931" s="125" t="s">
        <v>863</v>
      </c>
      <c r="D2931" s="119">
        <v>43244</v>
      </c>
      <c r="E2931" s="120" t="s">
        <v>5935</v>
      </c>
      <c r="F2931" s="120" t="s">
        <v>3</v>
      </c>
      <c r="G2931" s="120">
        <v>1625620</v>
      </c>
      <c r="H2931" s="124"/>
      <c r="I2931" s="128" t="s">
        <v>6519</v>
      </c>
      <c r="J2931" s="124"/>
      <c r="K2931" s="124"/>
      <c r="L2931" s="124"/>
      <c r="M2931" s="124"/>
      <c r="N2931" s="207">
        <v>0</v>
      </c>
      <c r="O2931" s="207">
        <v>13065.470000000001</v>
      </c>
      <c r="P2931" s="124" t="s">
        <v>1312</v>
      </c>
    </row>
    <row r="2932" spans="1:16" ht="63.75">
      <c r="A2932" s="256">
        <v>310</v>
      </c>
      <c r="B2932" s="124"/>
      <c r="C2932" s="125" t="s">
        <v>807</v>
      </c>
      <c r="D2932" s="119">
        <v>43244</v>
      </c>
      <c r="E2932" s="120" t="s">
        <v>5936</v>
      </c>
      <c r="F2932" s="120" t="s">
        <v>3</v>
      </c>
      <c r="G2932" s="120">
        <v>1625637</v>
      </c>
      <c r="H2932" s="124"/>
      <c r="I2932" s="128" t="s">
        <v>6520</v>
      </c>
      <c r="J2932" s="124"/>
      <c r="K2932" s="124"/>
      <c r="L2932" s="124"/>
      <c r="M2932" s="124"/>
      <c r="N2932" s="207">
        <v>0</v>
      </c>
      <c r="O2932" s="207">
        <v>81257.36</v>
      </c>
      <c r="P2932" s="124" t="s">
        <v>1312</v>
      </c>
    </row>
    <row r="2933" spans="1:16" ht="63.75">
      <c r="A2933" s="256">
        <v>310</v>
      </c>
      <c r="B2933" s="124"/>
      <c r="C2933" s="125" t="s">
        <v>807</v>
      </c>
      <c r="D2933" s="119">
        <v>43244</v>
      </c>
      <c r="E2933" s="120" t="s">
        <v>5937</v>
      </c>
      <c r="F2933" s="120" t="s">
        <v>3</v>
      </c>
      <c r="G2933" s="120">
        <v>1625633</v>
      </c>
      <c r="H2933" s="124"/>
      <c r="I2933" s="128" t="s">
        <v>6521</v>
      </c>
      <c r="J2933" s="124"/>
      <c r="K2933" s="124"/>
      <c r="L2933" s="124"/>
      <c r="M2933" s="124"/>
      <c r="N2933" s="207">
        <v>0</v>
      </c>
      <c r="O2933" s="207">
        <v>1052.31</v>
      </c>
      <c r="P2933" s="124" t="s">
        <v>1312</v>
      </c>
    </row>
    <row r="2934" spans="1:16" ht="63.75">
      <c r="A2934" s="256">
        <v>48</v>
      </c>
      <c r="B2934" s="124"/>
      <c r="C2934" s="125" t="s">
        <v>700</v>
      </c>
      <c r="D2934" s="119">
        <v>43244</v>
      </c>
      <c r="E2934" s="120" t="s">
        <v>5938</v>
      </c>
      <c r="F2934" s="120" t="s">
        <v>3</v>
      </c>
      <c r="G2934" s="120">
        <v>1625626</v>
      </c>
      <c r="H2934" s="124"/>
      <c r="I2934" s="128" t="s">
        <v>6522</v>
      </c>
      <c r="J2934" s="124"/>
      <c r="K2934" s="124"/>
      <c r="L2934" s="124"/>
      <c r="M2934" s="124"/>
      <c r="N2934" s="207">
        <v>0</v>
      </c>
      <c r="O2934" s="207">
        <v>9936.81</v>
      </c>
      <c r="P2934" s="124" t="s">
        <v>1312</v>
      </c>
    </row>
    <row r="2935" spans="1:16" ht="63.75" hidden="1">
      <c r="A2935" s="256">
        <v>378</v>
      </c>
      <c r="B2935" s="124"/>
      <c r="C2935" s="125" t="s">
        <v>1274</v>
      </c>
      <c r="D2935" s="119">
        <v>43244</v>
      </c>
      <c r="E2935" s="120" t="s">
        <v>5939</v>
      </c>
      <c r="F2935" s="120" t="s">
        <v>11</v>
      </c>
      <c r="G2935" s="120">
        <v>922481</v>
      </c>
      <c r="H2935" s="124"/>
      <c r="I2935" s="128" t="s">
        <v>6523</v>
      </c>
      <c r="J2935" s="124"/>
      <c r="K2935" s="124"/>
      <c r="L2935" s="124"/>
      <c r="M2935" s="124"/>
      <c r="N2935" s="207">
        <v>50</v>
      </c>
      <c r="O2935" s="207">
        <v>0</v>
      </c>
      <c r="P2935" s="124" t="s">
        <v>1312</v>
      </c>
    </row>
    <row r="2936" spans="1:16" ht="76.5" hidden="1">
      <c r="A2936" s="256">
        <v>20</v>
      </c>
      <c r="B2936" s="124"/>
      <c r="C2936" s="125" t="s">
        <v>693</v>
      </c>
      <c r="D2936" s="119">
        <v>43244</v>
      </c>
      <c r="E2936" s="120" t="s">
        <v>5940</v>
      </c>
      <c r="F2936" s="120" t="s">
        <v>15</v>
      </c>
      <c r="G2936" s="120">
        <v>5043</v>
      </c>
      <c r="H2936" s="124"/>
      <c r="I2936" s="128" t="s">
        <v>6524</v>
      </c>
      <c r="J2936" s="124"/>
      <c r="K2936" s="124"/>
      <c r="L2936" s="124"/>
      <c r="M2936" s="124"/>
      <c r="N2936" s="207">
        <v>613</v>
      </c>
      <c r="O2936" s="207">
        <v>0</v>
      </c>
      <c r="P2936" s="124" t="s">
        <v>1312</v>
      </c>
    </row>
    <row r="2937" spans="1:16" ht="76.5" hidden="1">
      <c r="A2937" s="256">
        <v>312</v>
      </c>
      <c r="B2937" s="124"/>
      <c r="C2937" s="125" t="s">
        <v>809</v>
      </c>
      <c r="D2937" s="119">
        <v>43244</v>
      </c>
      <c r="E2937" s="120" t="s">
        <v>5941</v>
      </c>
      <c r="F2937" s="120" t="s">
        <v>6</v>
      </c>
      <c r="G2937" s="120">
        <v>922552</v>
      </c>
      <c r="H2937" s="124"/>
      <c r="I2937" s="128" t="s">
        <v>6525</v>
      </c>
      <c r="J2937" s="124"/>
      <c r="K2937" s="124"/>
      <c r="L2937" s="124"/>
      <c r="M2937" s="124"/>
      <c r="N2937" s="207">
        <v>0</v>
      </c>
      <c r="O2937" s="207">
        <v>119418</v>
      </c>
      <c r="P2937" s="124" t="s">
        <v>1312</v>
      </c>
    </row>
    <row r="2938" spans="1:16" ht="51">
      <c r="A2938" s="256" t="s">
        <v>619</v>
      </c>
      <c r="B2938" s="124"/>
      <c r="C2938" s="125" t="s">
        <v>713</v>
      </c>
      <c r="D2938" s="119">
        <v>43245</v>
      </c>
      <c r="E2938" s="120" t="s">
        <v>5942</v>
      </c>
      <c r="F2938" s="120" t="s">
        <v>3</v>
      </c>
      <c r="G2938" s="120">
        <v>1626040</v>
      </c>
      <c r="H2938" s="124"/>
      <c r="I2938" s="128" t="s">
        <v>6526</v>
      </c>
      <c r="J2938" s="124"/>
      <c r="K2938" s="124"/>
      <c r="L2938" s="124"/>
      <c r="M2938" s="124"/>
      <c r="N2938" s="207">
        <v>0</v>
      </c>
      <c r="O2938" s="207">
        <v>50</v>
      </c>
      <c r="P2938" s="124" t="s">
        <v>1312</v>
      </c>
    </row>
    <row r="2939" spans="1:16" ht="51">
      <c r="A2939" s="256" t="s">
        <v>619</v>
      </c>
      <c r="B2939" s="124"/>
      <c r="C2939" s="125" t="s">
        <v>713</v>
      </c>
      <c r="D2939" s="119">
        <v>43245</v>
      </c>
      <c r="E2939" s="120" t="s">
        <v>5943</v>
      </c>
      <c r="F2939" s="120" t="s">
        <v>3</v>
      </c>
      <c r="G2939" s="120">
        <v>1626063</v>
      </c>
      <c r="H2939" s="124"/>
      <c r="I2939" s="128" t="s">
        <v>6527</v>
      </c>
      <c r="J2939" s="124"/>
      <c r="K2939" s="124"/>
      <c r="L2939" s="124"/>
      <c r="M2939" s="124"/>
      <c r="N2939" s="207">
        <v>0</v>
      </c>
      <c r="O2939" s="207">
        <v>371</v>
      </c>
      <c r="P2939" s="124" t="s">
        <v>1312</v>
      </c>
    </row>
    <row r="2940" spans="1:16" ht="51">
      <c r="A2940" s="256" t="s">
        <v>619</v>
      </c>
      <c r="B2940" s="124"/>
      <c r="C2940" s="125" t="s">
        <v>713</v>
      </c>
      <c r="D2940" s="119">
        <v>43245</v>
      </c>
      <c r="E2940" s="120" t="s">
        <v>5944</v>
      </c>
      <c r="F2940" s="120" t="s">
        <v>3</v>
      </c>
      <c r="G2940" s="120">
        <v>1626097</v>
      </c>
      <c r="H2940" s="124"/>
      <c r="I2940" s="128" t="s">
        <v>6529</v>
      </c>
      <c r="J2940" s="124"/>
      <c r="K2940" s="124"/>
      <c r="L2940" s="124"/>
      <c r="M2940" s="124"/>
      <c r="N2940" s="207">
        <v>0</v>
      </c>
      <c r="O2940" s="207">
        <v>1584</v>
      </c>
      <c r="P2940" s="124" t="s">
        <v>1312</v>
      </c>
    </row>
    <row r="2941" spans="1:16" ht="51">
      <c r="A2941" s="256" t="s">
        <v>619</v>
      </c>
      <c r="B2941" s="124"/>
      <c r="C2941" s="125" t="s">
        <v>713</v>
      </c>
      <c r="D2941" s="119">
        <v>43245</v>
      </c>
      <c r="E2941" s="120" t="s">
        <v>5945</v>
      </c>
      <c r="F2941" s="120" t="s">
        <v>3</v>
      </c>
      <c r="G2941" s="120">
        <v>1626144</v>
      </c>
      <c r="H2941" s="124"/>
      <c r="I2941" s="128" t="s">
        <v>6530</v>
      </c>
      <c r="J2941" s="124"/>
      <c r="K2941" s="124"/>
      <c r="L2941" s="124"/>
      <c r="M2941" s="124"/>
      <c r="N2941" s="207">
        <v>0</v>
      </c>
      <c r="O2941" s="207">
        <v>324</v>
      </c>
      <c r="P2941" s="124" t="s">
        <v>1312</v>
      </c>
    </row>
    <row r="2942" spans="1:16" ht="51">
      <c r="A2942" s="256" t="s">
        <v>619</v>
      </c>
      <c r="B2942" s="124"/>
      <c r="C2942" s="125" t="s">
        <v>713</v>
      </c>
      <c r="D2942" s="119">
        <v>43245</v>
      </c>
      <c r="E2942" s="120" t="s">
        <v>5946</v>
      </c>
      <c r="F2942" s="120" t="s">
        <v>3</v>
      </c>
      <c r="G2942" s="120">
        <v>1626149</v>
      </c>
      <c r="H2942" s="124"/>
      <c r="I2942" s="128" t="s">
        <v>6531</v>
      </c>
      <c r="J2942" s="124"/>
      <c r="K2942" s="124"/>
      <c r="L2942" s="124"/>
      <c r="M2942" s="124"/>
      <c r="N2942" s="207">
        <v>0</v>
      </c>
      <c r="O2942" s="207">
        <v>500</v>
      </c>
      <c r="P2942" s="124" t="s">
        <v>1312</v>
      </c>
    </row>
    <row r="2943" spans="1:16" ht="38.25">
      <c r="A2943" s="256">
        <v>681</v>
      </c>
      <c r="B2943" s="124"/>
      <c r="C2943" s="125" t="s">
        <v>237</v>
      </c>
      <c r="D2943" s="119">
        <v>43245</v>
      </c>
      <c r="E2943" s="120" t="s">
        <v>5947</v>
      </c>
      <c r="F2943" s="120" t="s">
        <v>3</v>
      </c>
      <c r="G2943" s="120">
        <v>1626194</v>
      </c>
      <c r="H2943" s="124"/>
      <c r="I2943" s="128" t="s">
        <v>6528</v>
      </c>
      <c r="J2943" s="124"/>
      <c r="K2943" s="124"/>
      <c r="L2943" s="124"/>
      <c r="M2943" s="124"/>
      <c r="N2943" s="207">
        <v>0</v>
      </c>
      <c r="O2943" s="207">
        <v>25</v>
      </c>
      <c r="P2943" s="124" t="s">
        <v>3729</v>
      </c>
    </row>
    <row r="2944" spans="1:16" ht="63.75">
      <c r="A2944" s="256" t="s">
        <v>619</v>
      </c>
      <c r="B2944" s="124"/>
      <c r="C2944" s="125" t="s">
        <v>713</v>
      </c>
      <c r="D2944" s="119">
        <v>43245</v>
      </c>
      <c r="E2944" s="120" t="s">
        <v>5948</v>
      </c>
      <c r="F2944" s="120" t="s">
        <v>3</v>
      </c>
      <c r="G2944" s="120">
        <v>1626020</v>
      </c>
      <c r="H2944" s="124"/>
      <c r="I2944" s="128" t="s">
        <v>6532</v>
      </c>
      <c r="J2944" s="124"/>
      <c r="K2944" s="124"/>
      <c r="L2944" s="124"/>
      <c r="M2944" s="124"/>
      <c r="N2944" s="207">
        <v>0</v>
      </c>
      <c r="O2944" s="207">
        <v>2006728.08</v>
      </c>
      <c r="P2944" s="124" t="s">
        <v>1312</v>
      </c>
    </row>
    <row r="2945" spans="1:16" ht="89.25">
      <c r="A2945" s="256">
        <v>587</v>
      </c>
      <c r="B2945" s="124"/>
      <c r="C2945" s="125" t="s">
        <v>858</v>
      </c>
      <c r="D2945" s="119">
        <v>43245</v>
      </c>
      <c r="E2945" s="120" t="s">
        <v>5949</v>
      </c>
      <c r="F2945" s="120" t="s">
        <v>3</v>
      </c>
      <c r="G2945" s="120">
        <v>1626032</v>
      </c>
      <c r="H2945" s="124"/>
      <c r="I2945" s="128" t="s">
        <v>6533</v>
      </c>
      <c r="J2945" s="124"/>
      <c r="K2945" s="124"/>
      <c r="L2945" s="124"/>
      <c r="M2945" s="124"/>
      <c r="N2945" s="207">
        <v>0</v>
      </c>
      <c r="O2945" s="207">
        <v>5566.62</v>
      </c>
      <c r="P2945" s="124" t="s">
        <v>1312</v>
      </c>
    </row>
    <row r="2946" spans="1:16" ht="51">
      <c r="A2946" s="256" t="s">
        <v>619</v>
      </c>
      <c r="B2946" s="124"/>
      <c r="C2946" s="125" t="s">
        <v>713</v>
      </c>
      <c r="D2946" s="119">
        <v>43245</v>
      </c>
      <c r="E2946" s="120" t="s">
        <v>5950</v>
      </c>
      <c r="F2946" s="120" t="s">
        <v>3</v>
      </c>
      <c r="G2946" s="120">
        <v>1625952</v>
      </c>
      <c r="H2946" s="124"/>
      <c r="I2946" s="128" t="s">
        <v>6534</v>
      </c>
      <c r="J2946" s="124"/>
      <c r="K2946" s="124"/>
      <c r="L2946" s="124"/>
      <c r="M2946" s="124"/>
      <c r="N2946" s="207">
        <v>0</v>
      </c>
      <c r="O2946" s="207">
        <v>65.820000000000007</v>
      </c>
      <c r="P2946" s="124" t="s">
        <v>1312</v>
      </c>
    </row>
    <row r="2947" spans="1:16" ht="51">
      <c r="A2947" s="256" t="s">
        <v>619</v>
      </c>
      <c r="B2947" s="124"/>
      <c r="C2947" s="125" t="s">
        <v>713</v>
      </c>
      <c r="D2947" s="119">
        <v>43245</v>
      </c>
      <c r="E2947" s="120" t="s">
        <v>5951</v>
      </c>
      <c r="F2947" s="120" t="s">
        <v>3</v>
      </c>
      <c r="G2947" s="120">
        <v>1625955</v>
      </c>
      <c r="H2947" s="124"/>
      <c r="I2947" s="128" t="s">
        <v>6535</v>
      </c>
      <c r="J2947" s="124"/>
      <c r="K2947" s="124"/>
      <c r="L2947" s="124"/>
      <c r="M2947" s="124"/>
      <c r="N2947" s="207">
        <v>0</v>
      </c>
      <c r="O2947" s="207">
        <v>11746</v>
      </c>
      <c r="P2947" s="124" t="s">
        <v>1312</v>
      </c>
    </row>
    <row r="2948" spans="1:16" ht="51">
      <c r="A2948" s="256" t="s">
        <v>619</v>
      </c>
      <c r="B2948" s="124"/>
      <c r="C2948" s="125" t="s">
        <v>713</v>
      </c>
      <c r="D2948" s="119">
        <v>43245</v>
      </c>
      <c r="E2948" s="120" t="s">
        <v>5952</v>
      </c>
      <c r="F2948" s="120" t="s">
        <v>3</v>
      </c>
      <c r="G2948" s="120">
        <v>1625957</v>
      </c>
      <c r="H2948" s="124"/>
      <c r="I2948" s="128" t="s">
        <v>6536</v>
      </c>
      <c r="J2948" s="124"/>
      <c r="K2948" s="124"/>
      <c r="L2948" s="124"/>
      <c r="M2948" s="124"/>
      <c r="N2948" s="207">
        <v>0</v>
      </c>
      <c r="O2948" s="207">
        <v>45726.83</v>
      </c>
      <c r="P2948" s="124" t="s">
        <v>1312</v>
      </c>
    </row>
    <row r="2949" spans="1:16" ht="63.75">
      <c r="A2949" s="256">
        <v>20</v>
      </c>
      <c r="B2949" s="124"/>
      <c r="C2949" s="125" t="s">
        <v>693</v>
      </c>
      <c r="D2949" s="119">
        <v>43245</v>
      </c>
      <c r="E2949" s="120" t="s">
        <v>5953</v>
      </c>
      <c r="F2949" s="120" t="s">
        <v>3</v>
      </c>
      <c r="G2949" s="120">
        <v>1625975</v>
      </c>
      <c r="H2949" s="124"/>
      <c r="I2949" s="128" t="s">
        <v>6537</v>
      </c>
      <c r="J2949" s="124"/>
      <c r="K2949" s="124"/>
      <c r="L2949" s="124"/>
      <c r="M2949" s="124"/>
      <c r="N2949" s="207">
        <v>0</v>
      </c>
      <c r="O2949" s="207">
        <v>12391.33</v>
      </c>
      <c r="P2949" s="124" t="s">
        <v>1312</v>
      </c>
    </row>
    <row r="2950" spans="1:16" ht="63.75" hidden="1">
      <c r="A2950" s="256">
        <v>373</v>
      </c>
      <c r="B2950" s="124"/>
      <c r="C2950" s="125" t="s">
        <v>1269</v>
      </c>
      <c r="D2950" s="119">
        <v>43245</v>
      </c>
      <c r="E2950" s="120" t="s">
        <v>5954</v>
      </c>
      <c r="F2950" s="120" t="s">
        <v>1313</v>
      </c>
      <c r="G2950" s="120">
        <v>17795918</v>
      </c>
      <c r="H2950" s="124"/>
      <c r="I2950" s="128" t="s">
        <v>6538</v>
      </c>
      <c r="J2950" s="124"/>
      <c r="K2950" s="124"/>
      <c r="L2950" s="124"/>
      <c r="M2950" s="124"/>
      <c r="N2950" s="207">
        <v>0</v>
      </c>
      <c r="O2950" s="207">
        <v>5961569.46</v>
      </c>
      <c r="P2950" s="124" t="s">
        <v>1312</v>
      </c>
    </row>
    <row r="2951" spans="1:16" ht="63.75" hidden="1">
      <c r="A2951" s="256">
        <v>373</v>
      </c>
      <c r="B2951" s="124"/>
      <c r="C2951" s="125" t="s">
        <v>1269</v>
      </c>
      <c r="D2951" s="119">
        <v>43245</v>
      </c>
      <c r="E2951" s="120" t="s">
        <v>5955</v>
      </c>
      <c r="F2951" s="120" t="s">
        <v>6</v>
      </c>
      <c r="G2951" s="120">
        <v>922740</v>
      </c>
      <c r="H2951" s="124"/>
      <c r="I2951" s="128" t="s">
        <v>6539</v>
      </c>
      <c r="J2951" s="124"/>
      <c r="K2951" s="124"/>
      <c r="L2951" s="124"/>
      <c r="M2951" s="124"/>
      <c r="N2951" s="207">
        <v>0</v>
      </c>
      <c r="O2951" s="207">
        <v>1400000</v>
      </c>
      <c r="P2951" s="124" t="s">
        <v>1312</v>
      </c>
    </row>
    <row r="2952" spans="1:16" ht="38.25">
      <c r="A2952" s="256">
        <v>373</v>
      </c>
      <c r="B2952" s="124"/>
      <c r="C2952" s="125" t="s">
        <v>1269</v>
      </c>
      <c r="D2952" s="119">
        <v>43248</v>
      </c>
      <c r="E2952" s="120" t="s">
        <v>5956</v>
      </c>
      <c r="F2952" s="120" t="s">
        <v>3</v>
      </c>
      <c r="G2952" s="120">
        <v>1626464</v>
      </c>
      <c r="H2952" s="124"/>
      <c r="I2952" s="128" t="s">
        <v>6540</v>
      </c>
      <c r="J2952" s="124"/>
      <c r="K2952" s="124"/>
      <c r="L2952" s="124"/>
      <c r="M2952" s="124"/>
      <c r="N2952" s="207">
        <v>0</v>
      </c>
      <c r="O2952" s="207">
        <v>196.02</v>
      </c>
      <c r="P2952" s="124" t="s">
        <v>1312</v>
      </c>
    </row>
    <row r="2953" spans="1:16" ht="38.25">
      <c r="A2953" s="256">
        <v>35</v>
      </c>
      <c r="B2953" s="124"/>
      <c r="C2953" s="125" t="s">
        <v>696</v>
      </c>
      <c r="D2953" s="119">
        <v>43248</v>
      </c>
      <c r="E2953" s="120" t="s">
        <v>5957</v>
      </c>
      <c r="F2953" s="120" t="s">
        <v>3</v>
      </c>
      <c r="G2953" s="120">
        <v>1626393</v>
      </c>
      <c r="H2953" s="124"/>
      <c r="I2953" s="128" t="s">
        <v>6541</v>
      </c>
      <c r="J2953" s="124"/>
      <c r="K2953" s="124"/>
      <c r="L2953" s="124"/>
      <c r="M2953" s="124"/>
      <c r="N2953" s="207">
        <v>0</v>
      </c>
      <c r="O2953" s="207">
        <v>4459.59</v>
      </c>
      <c r="P2953" s="124" t="s">
        <v>1312</v>
      </c>
    </row>
    <row r="2954" spans="1:16" ht="51">
      <c r="A2954" s="256" t="s">
        <v>619</v>
      </c>
      <c r="B2954" s="124"/>
      <c r="C2954" s="125" t="s">
        <v>713</v>
      </c>
      <c r="D2954" s="119">
        <v>43248</v>
      </c>
      <c r="E2954" s="120" t="s">
        <v>5958</v>
      </c>
      <c r="F2954" s="120" t="s">
        <v>3</v>
      </c>
      <c r="G2954" s="120">
        <v>1626543</v>
      </c>
      <c r="H2954" s="124"/>
      <c r="I2954" s="128" t="s">
        <v>6542</v>
      </c>
      <c r="J2954" s="124"/>
      <c r="K2954" s="124"/>
      <c r="L2954" s="124"/>
      <c r="M2954" s="124"/>
      <c r="N2954" s="207">
        <v>0</v>
      </c>
      <c r="O2954" s="207">
        <v>1000</v>
      </c>
      <c r="P2954" s="124" t="s">
        <v>1312</v>
      </c>
    </row>
    <row r="2955" spans="1:16" ht="51">
      <c r="A2955" s="256">
        <v>130</v>
      </c>
      <c r="B2955" s="124"/>
      <c r="C2955" s="125" t="s">
        <v>727</v>
      </c>
      <c r="D2955" s="119">
        <v>43248</v>
      </c>
      <c r="E2955" s="120" t="s">
        <v>5959</v>
      </c>
      <c r="F2955" s="120" t="s">
        <v>3</v>
      </c>
      <c r="G2955" s="120">
        <v>1626511</v>
      </c>
      <c r="H2955" s="124"/>
      <c r="I2955" s="128" t="s">
        <v>6543</v>
      </c>
      <c r="J2955" s="124"/>
      <c r="K2955" s="124"/>
      <c r="L2955" s="124"/>
      <c r="M2955" s="124"/>
      <c r="N2955" s="207">
        <v>0</v>
      </c>
      <c r="O2955" s="207">
        <v>153</v>
      </c>
      <c r="P2955" s="124" t="s">
        <v>1312</v>
      </c>
    </row>
    <row r="2956" spans="1:16" ht="51">
      <c r="A2956" s="256">
        <v>133</v>
      </c>
      <c r="B2956" s="124"/>
      <c r="C2956" s="125" t="s">
        <v>729</v>
      </c>
      <c r="D2956" s="119">
        <v>43248</v>
      </c>
      <c r="E2956" s="120" t="s">
        <v>5960</v>
      </c>
      <c r="F2956" s="120" t="s">
        <v>3</v>
      </c>
      <c r="G2956" s="120">
        <v>1626495</v>
      </c>
      <c r="H2956" s="124"/>
      <c r="I2956" s="128" t="s">
        <v>6544</v>
      </c>
      <c r="J2956" s="124"/>
      <c r="K2956" s="124"/>
      <c r="L2956" s="124"/>
      <c r="M2956" s="124"/>
      <c r="N2956" s="207">
        <v>0</v>
      </c>
      <c r="O2956" s="207">
        <v>17205</v>
      </c>
      <c r="P2956" s="124" t="s">
        <v>1312</v>
      </c>
    </row>
    <row r="2957" spans="1:16" ht="63.75">
      <c r="A2957" s="256" t="s">
        <v>619</v>
      </c>
      <c r="B2957" s="124"/>
      <c r="C2957" s="125" t="s">
        <v>713</v>
      </c>
      <c r="D2957" s="119">
        <v>43248</v>
      </c>
      <c r="E2957" s="120" t="s">
        <v>5961</v>
      </c>
      <c r="F2957" s="120" t="s">
        <v>3</v>
      </c>
      <c r="G2957" s="120">
        <v>1626402</v>
      </c>
      <c r="H2957" s="124"/>
      <c r="I2957" s="128" t="s">
        <v>6545</v>
      </c>
      <c r="J2957" s="124"/>
      <c r="K2957" s="124"/>
      <c r="L2957" s="124"/>
      <c r="M2957" s="124"/>
      <c r="N2957" s="207">
        <v>0</v>
      </c>
      <c r="O2957" s="207">
        <v>1672.69</v>
      </c>
      <c r="P2957" s="124" t="s">
        <v>1312</v>
      </c>
    </row>
    <row r="2958" spans="1:16" ht="51">
      <c r="A2958" s="256">
        <v>201</v>
      </c>
      <c r="B2958" s="124"/>
      <c r="C2958" s="125" t="s">
        <v>756</v>
      </c>
      <c r="D2958" s="119">
        <v>43248</v>
      </c>
      <c r="E2958" s="120" t="s">
        <v>5962</v>
      </c>
      <c r="F2958" s="120" t="s">
        <v>3</v>
      </c>
      <c r="G2958" s="120">
        <v>1626367</v>
      </c>
      <c r="H2958" s="124"/>
      <c r="I2958" s="128" t="s">
        <v>6546</v>
      </c>
      <c r="J2958" s="124"/>
      <c r="K2958" s="124"/>
      <c r="L2958" s="124"/>
      <c r="M2958" s="124"/>
      <c r="N2958" s="207">
        <v>0</v>
      </c>
      <c r="O2958" s="207">
        <v>387.5</v>
      </c>
      <c r="P2958" s="124" t="s">
        <v>1312</v>
      </c>
    </row>
    <row r="2959" spans="1:16" ht="51">
      <c r="A2959" s="256">
        <v>201</v>
      </c>
      <c r="B2959" s="124"/>
      <c r="C2959" s="125" t="s">
        <v>756</v>
      </c>
      <c r="D2959" s="119">
        <v>43248</v>
      </c>
      <c r="E2959" s="120" t="s">
        <v>5963</v>
      </c>
      <c r="F2959" s="120" t="s">
        <v>3</v>
      </c>
      <c r="G2959" s="120">
        <v>1626364</v>
      </c>
      <c r="H2959" s="124"/>
      <c r="I2959" s="128" t="s">
        <v>6547</v>
      </c>
      <c r="J2959" s="124"/>
      <c r="K2959" s="124"/>
      <c r="L2959" s="124"/>
      <c r="M2959" s="124"/>
      <c r="N2959" s="207">
        <v>0</v>
      </c>
      <c r="O2959" s="207">
        <v>222</v>
      </c>
      <c r="P2959" s="124" t="s">
        <v>1312</v>
      </c>
    </row>
    <row r="2960" spans="1:16" ht="51">
      <c r="A2960" s="256" t="s">
        <v>619</v>
      </c>
      <c r="B2960" s="124"/>
      <c r="C2960" s="125" t="s">
        <v>713</v>
      </c>
      <c r="D2960" s="119">
        <v>43248</v>
      </c>
      <c r="E2960" s="120" t="s">
        <v>5964</v>
      </c>
      <c r="F2960" s="120" t="s">
        <v>3</v>
      </c>
      <c r="G2960" s="120">
        <v>1626324</v>
      </c>
      <c r="H2960" s="124"/>
      <c r="I2960" s="128" t="s">
        <v>6548</v>
      </c>
      <c r="J2960" s="124"/>
      <c r="K2960" s="124"/>
      <c r="L2960" s="124"/>
      <c r="M2960" s="124"/>
      <c r="N2960" s="207">
        <v>0</v>
      </c>
      <c r="O2960" s="207">
        <v>614.68000000000006</v>
      </c>
      <c r="P2960" s="124" t="s">
        <v>1312</v>
      </c>
    </row>
    <row r="2961" spans="1:16" ht="51">
      <c r="A2961" s="256" t="s">
        <v>619</v>
      </c>
      <c r="B2961" s="124"/>
      <c r="C2961" s="125" t="s">
        <v>713</v>
      </c>
      <c r="D2961" s="119">
        <v>43248</v>
      </c>
      <c r="E2961" s="120" t="s">
        <v>5965</v>
      </c>
      <c r="F2961" s="120" t="s">
        <v>3</v>
      </c>
      <c r="G2961" s="120">
        <v>1626327</v>
      </c>
      <c r="H2961" s="124"/>
      <c r="I2961" s="128" t="s">
        <v>6549</v>
      </c>
      <c r="J2961" s="124"/>
      <c r="K2961" s="124"/>
      <c r="L2961" s="124"/>
      <c r="M2961" s="124"/>
      <c r="N2961" s="207">
        <v>0</v>
      </c>
      <c r="O2961" s="207">
        <v>1598.14</v>
      </c>
      <c r="P2961" s="124" t="s">
        <v>1312</v>
      </c>
    </row>
    <row r="2962" spans="1:16" ht="76.5" hidden="1">
      <c r="A2962" s="256">
        <v>513</v>
      </c>
      <c r="B2962" s="124"/>
      <c r="C2962" s="125" t="s">
        <v>201</v>
      </c>
      <c r="D2962" s="119">
        <v>43248</v>
      </c>
      <c r="E2962" s="120" t="s">
        <v>5966</v>
      </c>
      <c r="F2962" s="120" t="s">
        <v>15</v>
      </c>
      <c r="G2962" s="120">
        <v>747014</v>
      </c>
      <c r="H2962" s="124"/>
      <c r="I2962" s="128" t="s">
        <v>6550</v>
      </c>
      <c r="J2962" s="124"/>
      <c r="K2962" s="124"/>
      <c r="L2962" s="124"/>
      <c r="M2962" s="124"/>
      <c r="N2962" s="207">
        <v>50</v>
      </c>
      <c r="O2962" s="207">
        <v>0</v>
      </c>
      <c r="P2962" s="124" t="s">
        <v>1312</v>
      </c>
    </row>
    <row r="2963" spans="1:16" ht="76.5" hidden="1">
      <c r="A2963" s="256">
        <v>513</v>
      </c>
      <c r="B2963" s="124"/>
      <c r="C2963" s="125" t="s">
        <v>201</v>
      </c>
      <c r="D2963" s="119">
        <v>43248</v>
      </c>
      <c r="E2963" s="120" t="s">
        <v>5967</v>
      </c>
      <c r="F2963" s="120" t="s">
        <v>13</v>
      </c>
      <c r="G2963" s="120">
        <v>922856</v>
      </c>
      <c r="H2963" s="124"/>
      <c r="I2963" s="128" t="s">
        <v>6551</v>
      </c>
      <c r="J2963" s="124"/>
      <c r="K2963" s="124"/>
      <c r="L2963" s="124"/>
      <c r="M2963" s="124"/>
      <c r="N2963" s="207">
        <v>394776.91</v>
      </c>
      <c r="O2963" s="207">
        <v>0</v>
      </c>
      <c r="P2963" s="124" t="s">
        <v>1312</v>
      </c>
    </row>
    <row r="2964" spans="1:16" ht="51">
      <c r="A2964" s="256" t="s">
        <v>619</v>
      </c>
      <c r="B2964" s="124"/>
      <c r="C2964" s="125" t="s">
        <v>713</v>
      </c>
      <c r="D2964" s="119">
        <v>43249</v>
      </c>
      <c r="E2964" s="120" t="s">
        <v>5968</v>
      </c>
      <c r="F2964" s="120" t="s">
        <v>3</v>
      </c>
      <c r="G2964" s="120">
        <v>1626990</v>
      </c>
      <c r="H2964" s="124"/>
      <c r="I2964" s="128" t="s">
        <v>6552</v>
      </c>
      <c r="J2964" s="124"/>
      <c r="K2964" s="124"/>
      <c r="L2964" s="124"/>
      <c r="M2964" s="124"/>
      <c r="N2964" s="207">
        <v>0</v>
      </c>
      <c r="O2964" s="207">
        <v>210.09</v>
      </c>
      <c r="P2964" s="124" t="s">
        <v>1312</v>
      </c>
    </row>
    <row r="2965" spans="1:16" ht="51">
      <c r="A2965" s="256" t="s">
        <v>619</v>
      </c>
      <c r="B2965" s="124"/>
      <c r="C2965" s="125" t="s">
        <v>713</v>
      </c>
      <c r="D2965" s="119">
        <v>43249</v>
      </c>
      <c r="E2965" s="120" t="s">
        <v>5969</v>
      </c>
      <c r="F2965" s="120" t="s">
        <v>3</v>
      </c>
      <c r="G2965" s="120">
        <v>1626778</v>
      </c>
      <c r="H2965" s="124"/>
      <c r="I2965" s="128" t="s">
        <v>6553</v>
      </c>
      <c r="J2965" s="124"/>
      <c r="K2965" s="124"/>
      <c r="L2965" s="124"/>
      <c r="M2965" s="124"/>
      <c r="N2965" s="207">
        <v>0</v>
      </c>
      <c r="O2965" s="207">
        <v>4373.8500000000004</v>
      </c>
      <c r="P2965" s="124" t="s">
        <v>1312</v>
      </c>
    </row>
    <row r="2966" spans="1:16" ht="51">
      <c r="A2966" s="256" t="s">
        <v>619</v>
      </c>
      <c r="B2966" s="124"/>
      <c r="C2966" s="125" t="s">
        <v>713</v>
      </c>
      <c r="D2966" s="119">
        <v>43249</v>
      </c>
      <c r="E2966" s="120" t="s">
        <v>5970</v>
      </c>
      <c r="F2966" s="120" t="s">
        <v>3</v>
      </c>
      <c r="G2966" s="120">
        <v>1626776</v>
      </c>
      <c r="H2966" s="124"/>
      <c r="I2966" s="128" t="s">
        <v>6554</v>
      </c>
      <c r="J2966" s="124"/>
      <c r="K2966" s="124"/>
      <c r="L2966" s="124"/>
      <c r="M2966" s="124"/>
      <c r="N2966" s="207">
        <v>0</v>
      </c>
      <c r="O2966" s="207">
        <v>2344.8000000000002</v>
      </c>
      <c r="P2966" s="124" t="s">
        <v>1312</v>
      </c>
    </row>
    <row r="2967" spans="1:16" ht="51">
      <c r="A2967" s="256">
        <v>35</v>
      </c>
      <c r="B2967" s="124"/>
      <c r="C2967" s="125" t="s">
        <v>696</v>
      </c>
      <c r="D2967" s="119">
        <v>43249</v>
      </c>
      <c r="E2967" s="120" t="s">
        <v>5971</v>
      </c>
      <c r="F2967" s="120" t="s">
        <v>3</v>
      </c>
      <c r="G2967" s="120">
        <v>1626866</v>
      </c>
      <c r="H2967" s="124"/>
      <c r="I2967" s="128" t="s">
        <v>6555</v>
      </c>
      <c r="J2967" s="124"/>
      <c r="K2967" s="124"/>
      <c r="L2967" s="124"/>
      <c r="M2967" s="124"/>
      <c r="N2967" s="207">
        <v>0</v>
      </c>
      <c r="O2967" s="207">
        <v>653.5</v>
      </c>
      <c r="P2967" s="124" t="s">
        <v>1312</v>
      </c>
    </row>
    <row r="2968" spans="1:16" ht="51">
      <c r="A2968" s="256" t="s">
        <v>619</v>
      </c>
      <c r="B2968" s="124"/>
      <c r="C2968" s="125" t="s">
        <v>713</v>
      </c>
      <c r="D2968" s="119">
        <v>43249</v>
      </c>
      <c r="E2968" s="120" t="s">
        <v>5972</v>
      </c>
      <c r="F2968" s="120" t="s">
        <v>3</v>
      </c>
      <c r="G2968" s="120">
        <v>1626854</v>
      </c>
      <c r="H2968" s="124"/>
      <c r="I2968" s="128" t="s">
        <v>6556</v>
      </c>
      <c r="J2968" s="124"/>
      <c r="K2968" s="124"/>
      <c r="L2968" s="124"/>
      <c r="M2968" s="124"/>
      <c r="N2968" s="207">
        <v>0</v>
      </c>
      <c r="O2968" s="207">
        <v>192.5</v>
      </c>
      <c r="P2968" s="124" t="s">
        <v>1312</v>
      </c>
    </row>
    <row r="2969" spans="1:16" ht="63.75">
      <c r="A2969" s="256">
        <v>373</v>
      </c>
      <c r="B2969" s="124"/>
      <c r="C2969" s="125" t="s">
        <v>1269</v>
      </c>
      <c r="D2969" s="119">
        <v>43249</v>
      </c>
      <c r="E2969" s="120" t="s">
        <v>5973</v>
      </c>
      <c r="F2969" s="120" t="s">
        <v>3</v>
      </c>
      <c r="G2969" s="120">
        <v>1626791</v>
      </c>
      <c r="H2969" s="124"/>
      <c r="I2969" s="128" t="s">
        <v>6557</v>
      </c>
      <c r="J2969" s="124"/>
      <c r="K2969" s="124"/>
      <c r="L2969" s="124"/>
      <c r="M2969" s="124"/>
      <c r="N2969" s="207">
        <v>0</v>
      </c>
      <c r="O2969" s="207">
        <v>98.9</v>
      </c>
      <c r="P2969" s="124" t="s">
        <v>1312</v>
      </c>
    </row>
    <row r="2970" spans="1:16" ht="63.75">
      <c r="A2970" s="256" t="s">
        <v>619</v>
      </c>
      <c r="B2970" s="124"/>
      <c r="C2970" s="125" t="s">
        <v>713</v>
      </c>
      <c r="D2970" s="119">
        <v>43249</v>
      </c>
      <c r="E2970" s="120" t="s">
        <v>5974</v>
      </c>
      <c r="F2970" s="120" t="s">
        <v>3</v>
      </c>
      <c r="G2970" s="120">
        <v>1626942</v>
      </c>
      <c r="H2970" s="124"/>
      <c r="I2970" s="128" t="s">
        <v>6558</v>
      </c>
      <c r="J2970" s="124"/>
      <c r="K2970" s="124"/>
      <c r="L2970" s="124"/>
      <c r="M2970" s="124"/>
      <c r="N2970" s="207">
        <v>0</v>
      </c>
      <c r="O2970" s="207">
        <v>580</v>
      </c>
      <c r="P2970" s="124" t="s">
        <v>1312</v>
      </c>
    </row>
    <row r="2971" spans="1:16" ht="63.75">
      <c r="A2971" s="256" t="s">
        <v>619</v>
      </c>
      <c r="B2971" s="124"/>
      <c r="C2971" s="125" t="s">
        <v>713</v>
      </c>
      <c r="D2971" s="119">
        <v>43249</v>
      </c>
      <c r="E2971" s="120" t="s">
        <v>5975</v>
      </c>
      <c r="F2971" s="120" t="s">
        <v>3</v>
      </c>
      <c r="G2971" s="120">
        <v>1626939</v>
      </c>
      <c r="H2971" s="124"/>
      <c r="I2971" s="128" t="s">
        <v>6559</v>
      </c>
      <c r="J2971" s="124"/>
      <c r="K2971" s="124"/>
      <c r="L2971" s="124"/>
      <c r="M2971" s="124"/>
      <c r="N2971" s="207">
        <v>0</v>
      </c>
      <c r="O2971" s="207">
        <v>939</v>
      </c>
      <c r="P2971" s="124" t="s">
        <v>1312</v>
      </c>
    </row>
    <row r="2972" spans="1:16" ht="51">
      <c r="A2972" s="256" t="s">
        <v>619</v>
      </c>
      <c r="B2972" s="124"/>
      <c r="C2972" s="125" t="s">
        <v>713</v>
      </c>
      <c r="D2972" s="119">
        <v>43249</v>
      </c>
      <c r="E2972" s="120" t="s">
        <v>5976</v>
      </c>
      <c r="F2972" s="120" t="s">
        <v>3</v>
      </c>
      <c r="G2972" s="120">
        <v>1626930</v>
      </c>
      <c r="H2972" s="124"/>
      <c r="I2972" s="128" t="s">
        <v>6560</v>
      </c>
      <c r="J2972" s="124"/>
      <c r="K2972" s="124"/>
      <c r="L2972" s="124"/>
      <c r="M2972" s="124"/>
      <c r="N2972" s="207">
        <v>0</v>
      </c>
      <c r="O2972" s="207">
        <v>238</v>
      </c>
      <c r="P2972" s="124" t="s">
        <v>1312</v>
      </c>
    </row>
    <row r="2973" spans="1:16" ht="51">
      <c r="A2973" s="256" t="s">
        <v>619</v>
      </c>
      <c r="B2973" s="124"/>
      <c r="C2973" s="125" t="s">
        <v>713</v>
      </c>
      <c r="D2973" s="119">
        <v>43249</v>
      </c>
      <c r="E2973" s="120" t="s">
        <v>5977</v>
      </c>
      <c r="F2973" s="120" t="s">
        <v>3</v>
      </c>
      <c r="G2973" s="120">
        <v>1626908</v>
      </c>
      <c r="H2973" s="124"/>
      <c r="I2973" s="128" t="s">
        <v>6561</v>
      </c>
      <c r="J2973" s="124"/>
      <c r="K2973" s="124"/>
      <c r="L2973" s="124"/>
      <c r="M2973" s="124"/>
      <c r="N2973" s="207">
        <v>0</v>
      </c>
      <c r="O2973" s="207">
        <v>1856</v>
      </c>
      <c r="P2973" s="124" t="s">
        <v>1312</v>
      </c>
    </row>
    <row r="2974" spans="1:16" ht="51">
      <c r="A2974" s="256" t="s">
        <v>619</v>
      </c>
      <c r="B2974" s="124"/>
      <c r="C2974" s="125" t="s">
        <v>713</v>
      </c>
      <c r="D2974" s="119">
        <v>43249</v>
      </c>
      <c r="E2974" s="120" t="s">
        <v>5978</v>
      </c>
      <c r="F2974" s="120" t="s">
        <v>3</v>
      </c>
      <c r="G2974" s="120">
        <v>1626889</v>
      </c>
      <c r="H2974" s="124"/>
      <c r="I2974" s="128" t="s">
        <v>6562</v>
      </c>
      <c r="J2974" s="124"/>
      <c r="K2974" s="124"/>
      <c r="L2974" s="124"/>
      <c r="M2974" s="124"/>
      <c r="N2974" s="207">
        <v>0</v>
      </c>
      <c r="O2974" s="207">
        <v>1038.8</v>
      </c>
      <c r="P2974" s="124" t="s">
        <v>1312</v>
      </c>
    </row>
    <row r="2975" spans="1:16" ht="51">
      <c r="A2975" s="256">
        <v>373</v>
      </c>
      <c r="B2975" s="124"/>
      <c r="C2975" s="125" t="s">
        <v>1269</v>
      </c>
      <c r="D2975" s="119">
        <v>43249</v>
      </c>
      <c r="E2975" s="120" t="s">
        <v>5979</v>
      </c>
      <c r="F2975" s="120" t="s">
        <v>3</v>
      </c>
      <c r="G2975" s="120">
        <v>1626887</v>
      </c>
      <c r="H2975" s="124"/>
      <c r="I2975" s="128" t="s">
        <v>6563</v>
      </c>
      <c r="J2975" s="124"/>
      <c r="K2975" s="124"/>
      <c r="L2975" s="124"/>
      <c r="M2975" s="124"/>
      <c r="N2975" s="207">
        <v>0</v>
      </c>
      <c r="O2975" s="207">
        <v>3029.88</v>
      </c>
      <c r="P2975" s="124" t="s">
        <v>1312</v>
      </c>
    </row>
    <row r="2976" spans="1:16" ht="38.25">
      <c r="A2976" s="256">
        <v>16</v>
      </c>
      <c r="B2976" s="124"/>
      <c r="C2976" s="125" t="s">
        <v>692</v>
      </c>
      <c r="D2976" s="119">
        <v>43249</v>
      </c>
      <c r="E2976" s="120" t="s">
        <v>5980</v>
      </c>
      <c r="F2976" s="120" t="s">
        <v>3</v>
      </c>
      <c r="G2976" s="120">
        <v>1626765</v>
      </c>
      <c r="H2976" s="124"/>
      <c r="I2976" s="128" t="s">
        <v>6564</v>
      </c>
      <c r="J2976" s="124"/>
      <c r="K2976" s="124"/>
      <c r="L2976" s="124"/>
      <c r="M2976" s="124"/>
      <c r="N2976" s="207">
        <v>0</v>
      </c>
      <c r="O2976" s="207">
        <v>187</v>
      </c>
      <c r="P2976" s="124" t="s">
        <v>1312</v>
      </c>
    </row>
    <row r="2977" spans="1:16" ht="51">
      <c r="A2977" s="256" t="s">
        <v>619</v>
      </c>
      <c r="B2977" s="124"/>
      <c r="C2977" s="125" t="s">
        <v>713</v>
      </c>
      <c r="D2977" s="119">
        <v>43249</v>
      </c>
      <c r="E2977" s="120" t="s">
        <v>5981</v>
      </c>
      <c r="F2977" s="120" t="s">
        <v>3</v>
      </c>
      <c r="G2977" s="120">
        <v>1626763</v>
      </c>
      <c r="H2977" s="124"/>
      <c r="I2977" s="128" t="s">
        <v>6565</v>
      </c>
      <c r="J2977" s="124"/>
      <c r="K2977" s="124"/>
      <c r="L2977" s="124"/>
      <c r="M2977" s="124"/>
      <c r="N2977" s="207">
        <v>0</v>
      </c>
      <c r="O2977" s="207">
        <v>983</v>
      </c>
      <c r="P2977" s="124" t="s">
        <v>1312</v>
      </c>
    </row>
    <row r="2978" spans="1:16" ht="51">
      <c r="A2978" s="256">
        <v>373</v>
      </c>
      <c r="B2978" s="124"/>
      <c r="C2978" s="125" t="s">
        <v>1269</v>
      </c>
      <c r="D2978" s="119">
        <v>43249</v>
      </c>
      <c r="E2978" s="120" t="s">
        <v>5982</v>
      </c>
      <c r="F2978" s="120" t="s">
        <v>3</v>
      </c>
      <c r="G2978" s="120">
        <v>1626734</v>
      </c>
      <c r="H2978" s="124"/>
      <c r="I2978" s="128" t="s">
        <v>6566</v>
      </c>
      <c r="J2978" s="124"/>
      <c r="K2978" s="124"/>
      <c r="L2978" s="124"/>
      <c r="M2978" s="124"/>
      <c r="N2978" s="207">
        <v>0</v>
      </c>
      <c r="O2978" s="207">
        <v>60</v>
      </c>
      <c r="P2978" s="124" t="s">
        <v>1312</v>
      </c>
    </row>
    <row r="2979" spans="1:16" ht="51">
      <c r="A2979" s="256" t="s">
        <v>619</v>
      </c>
      <c r="B2979" s="124"/>
      <c r="C2979" s="125" t="s">
        <v>713</v>
      </c>
      <c r="D2979" s="119">
        <v>43249</v>
      </c>
      <c r="E2979" s="120" t="s">
        <v>5983</v>
      </c>
      <c r="F2979" s="120" t="s">
        <v>3</v>
      </c>
      <c r="G2979" s="120">
        <v>1626738</v>
      </c>
      <c r="H2979" s="124"/>
      <c r="I2979" s="128" t="s">
        <v>6567</v>
      </c>
      <c r="J2979" s="124"/>
      <c r="K2979" s="124"/>
      <c r="L2979" s="124"/>
      <c r="M2979" s="124"/>
      <c r="N2979" s="207">
        <v>0</v>
      </c>
      <c r="O2979" s="207">
        <v>5</v>
      </c>
      <c r="P2979" s="124" t="s">
        <v>1312</v>
      </c>
    </row>
    <row r="2980" spans="1:16" ht="51">
      <c r="A2980" s="256">
        <v>373</v>
      </c>
      <c r="B2980" s="124"/>
      <c r="C2980" s="125" t="s">
        <v>1269</v>
      </c>
      <c r="D2980" s="119">
        <v>43249</v>
      </c>
      <c r="E2980" s="120" t="s">
        <v>5984</v>
      </c>
      <c r="F2980" s="120" t="s">
        <v>3</v>
      </c>
      <c r="G2980" s="120">
        <v>1626744</v>
      </c>
      <c r="H2980" s="124"/>
      <c r="I2980" s="128" t="s">
        <v>6568</v>
      </c>
      <c r="J2980" s="124"/>
      <c r="K2980" s="124"/>
      <c r="L2980" s="124"/>
      <c r="M2980" s="124"/>
      <c r="N2980" s="207">
        <v>0</v>
      </c>
      <c r="O2980" s="207">
        <v>3822.21</v>
      </c>
      <c r="P2980" s="124" t="s">
        <v>1312</v>
      </c>
    </row>
    <row r="2981" spans="1:16" ht="89.25" hidden="1">
      <c r="A2981" s="256">
        <v>597</v>
      </c>
      <c r="B2981" s="124"/>
      <c r="C2981" s="125" t="s">
        <v>3387</v>
      </c>
      <c r="D2981" s="119">
        <v>43249</v>
      </c>
      <c r="E2981" s="120" t="s">
        <v>5985</v>
      </c>
      <c r="F2981" s="120" t="s">
        <v>15</v>
      </c>
      <c r="G2981" s="120">
        <v>5068</v>
      </c>
      <c r="H2981" s="124"/>
      <c r="I2981" s="128" t="s">
        <v>6569</v>
      </c>
      <c r="J2981" s="124"/>
      <c r="K2981" s="124"/>
      <c r="L2981" s="124"/>
      <c r="M2981" s="124"/>
      <c r="N2981" s="207">
        <v>289.41000000000003</v>
      </c>
      <c r="O2981" s="207">
        <v>0</v>
      </c>
      <c r="P2981" s="124" t="s">
        <v>1312</v>
      </c>
    </row>
    <row r="2982" spans="1:16" ht="76.5" hidden="1">
      <c r="A2982" s="256">
        <v>291</v>
      </c>
      <c r="B2982" s="124"/>
      <c r="C2982" s="125" t="s">
        <v>794</v>
      </c>
      <c r="D2982" s="119">
        <v>43249</v>
      </c>
      <c r="E2982" s="120" t="s">
        <v>5986</v>
      </c>
      <c r="F2982" s="120" t="s">
        <v>11</v>
      </c>
      <c r="G2982" s="120">
        <v>748145</v>
      </c>
      <c r="H2982" s="124"/>
      <c r="I2982" s="128" t="s">
        <v>6570</v>
      </c>
      <c r="J2982" s="124"/>
      <c r="K2982" s="124"/>
      <c r="L2982" s="124"/>
      <c r="M2982" s="124"/>
      <c r="N2982" s="207">
        <v>50</v>
      </c>
      <c r="O2982" s="207">
        <v>0</v>
      </c>
      <c r="P2982" s="124" t="s">
        <v>1312</v>
      </c>
    </row>
    <row r="2983" spans="1:16" ht="76.5" hidden="1">
      <c r="A2983" s="256">
        <v>291</v>
      </c>
      <c r="B2983" s="124"/>
      <c r="C2983" s="125" t="s">
        <v>794</v>
      </c>
      <c r="D2983" s="119">
        <v>43249</v>
      </c>
      <c r="E2983" s="120" t="s">
        <v>5987</v>
      </c>
      <c r="F2983" s="120" t="s">
        <v>6</v>
      </c>
      <c r="G2983" s="120">
        <v>979732</v>
      </c>
      <c r="H2983" s="124"/>
      <c r="I2983" s="128" t="s">
        <v>6571</v>
      </c>
      <c r="J2983" s="124"/>
      <c r="K2983" s="124"/>
      <c r="L2983" s="124"/>
      <c r="M2983" s="124"/>
      <c r="N2983" s="207">
        <v>0</v>
      </c>
      <c r="O2983" s="207">
        <v>17500.22</v>
      </c>
      <c r="P2983" s="124" t="s">
        <v>1312</v>
      </c>
    </row>
    <row r="2984" spans="1:16" ht="76.5" hidden="1">
      <c r="A2984" s="256">
        <v>291</v>
      </c>
      <c r="B2984" s="124"/>
      <c r="C2984" s="125" t="s">
        <v>794</v>
      </c>
      <c r="D2984" s="119">
        <v>43249</v>
      </c>
      <c r="E2984" s="120" t="s">
        <v>5988</v>
      </c>
      <c r="F2984" s="120" t="s">
        <v>6</v>
      </c>
      <c r="G2984" s="120">
        <v>979736</v>
      </c>
      <c r="H2984" s="124"/>
      <c r="I2984" s="128" t="s">
        <v>6571</v>
      </c>
      <c r="J2984" s="124"/>
      <c r="K2984" s="124"/>
      <c r="L2984" s="124"/>
      <c r="M2984" s="124"/>
      <c r="N2984" s="207">
        <v>0</v>
      </c>
      <c r="O2984" s="207">
        <v>2700.34</v>
      </c>
      <c r="P2984" s="124" t="s">
        <v>1312</v>
      </c>
    </row>
    <row r="2985" spans="1:16" ht="76.5" hidden="1">
      <c r="A2985" s="256">
        <v>291</v>
      </c>
      <c r="B2985" s="124"/>
      <c r="C2985" s="125" t="s">
        <v>794</v>
      </c>
      <c r="D2985" s="119">
        <v>43249</v>
      </c>
      <c r="E2985" s="120" t="s">
        <v>5989</v>
      </c>
      <c r="F2985" s="120" t="s">
        <v>6</v>
      </c>
      <c r="G2985" s="120">
        <v>979733</v>
      </c>
      <c r="H2985" s="124"/>
      <c r="I2985" s="128" t="s">
        <v>6571</v>
      </c>
      <c r="J2985" s="124"/>
      <c r="K2985" s="124"/>
      <c r="L2985" s="124"/>
      <c r="M2985" s="124"/>
      <c r="N2985" s="207">
        <v>0</v>
      </c>
      <c r="O2985" s="207">
        <v>13920</v>
      </c>
      <c r="P2985" s="124" t="s">
        <v>1312</v>
      </c>
    </row>
    <row r="2986" spans="1:16" ht="76.5" hidden="1">
      <c r="A2986" s="256">
        <v>513</v>
      </c>
      <c r="B2986" s="124"/>
      <c r="C2986" s="125" t="s">
        <v>201</v>
      </c>
      <c r="D2986" s="119">
        <v>43249</v>
      </c>
      <c r="E2986" s="120" t="s">
        <v>5990</v>
      </c>
      <c r="F2986" s="120" t="s">
        <v>1313</v>
      </c>
      <c r="G2986" s="120">
        <v>17849873</v>
      </c>
      <c r="H2986" s="124"/>
      <c r="I2986" s="128" t="s">
        <v>6572</v>
      </c>
      <c r="J2986" s="124"/>
      <c r="K2986" s="124"/>
      <c r="L2986" s="124"/>
      <c r="M2986" s="124"/>
      <c r="N2986" s="207">
        <v>203893.8</v>
      </c>
      <c r="O2986" s="207">
        <v>0</v>
      </c>
      <c r="P2986" s="124" t="s">
        <v>1312</v>
      </c>
    </row>
    <row r="2987" spans="1:16" ht="76.5" hidden="1">
      <c r="A2987" s="256">
        <v>373</v>
      </c>
      <c r="B2987" s="124"/>
      <c r="C2987" s="125" t="s">
        <v>1269</v>
      </c>
      <c r="D2987" s="119">
        <v>43249</v>
      </c>
      <c r="E2987" s="120" t="s">
        <v>5991</v>
      </c>
      <c r="F2987" s="120" t="s">
        <v>1313</v>
      </c>
      <c r="G2987" s="120">
        <v>17866381</v>
      </c>
      <c r="H2987" s="124"/>
      <c r="I2987" s="128" t="s">
        <v>6573</v>
      </c>
      <c r="J2987" s="124"/>
      <c r="K2987" s="124"/>
      <c r="L2987" s="124"/>
      <c r="M2987" s="124"/>
      <c r="N2987" s="207">
        <v>0</v>
      </c>
      <c r="O2987" s="207">
        <v>3064494.2</v>
      </c>
      <c r="P2987" s="124" t="s">
        <v>1312</v>
      </c>
    </row>
    <row r="2988" spans="1:16" ht="76.5" hidden="1">
      <c r="A2988" s="256">
        <v>291</v>
      </c>
      <c r="B2988" s="124"/>
      <c r="C2988" s="125" t="s">
        <v>794</v>
      </c>
      <c r="D2988" s="119">
        <v>43249</v>
      </c>
      <c r="E2988" s="120" t="s">
        <v>5992</v>
      </c>
      <c r="F2988" s="120" t="s">
        <v>6</v>
      </c>
      <c r="G2988" s="120">
        <v>979990</v>
      </c>
      <c r="H2988" s="124"/>
      <c r="I2988" s="128" t="s">
        <v>6574</v>
      </c>
      <c r="J2988" s="124"/>
      <c r="K2988" s="124"/>
      <c r="L2988" s="124"/>
      <c r="M2988" s="124"/>
      <c r="N2988" s="207">
        <v>0</v>
      </c>
      <c r="O2988" s="207">
        <v>36923.22</v>
      </c>
      <c r="P2988" s="124" t="s">
        <v>1312</v>
      </c>
    </row>
    <row r="2989" spans="1:16" ht="89.25" hidden="1">
      <c r="A2989" s="256">
        <v>291</v>
      </c>
      <c r="B2989" s="124"/>
      <c r="C2989" s="125" t="s">
        <v>794</v>
      </c>
      <c r="D2989" s="119">
        <v>43249</v>
      </c>
      <c r="E2989" s="120" t="s">
        <v>5993</v>
      </c>
      <c r="F2989" s="120" t="s">
        <v>15</v>
      </c>
      <c r="G2989" s="120">
        <v>5096</v>
      </c>
      <c r="H2989" s="124"/>
      <c r="I2989" s="128" t="s">
        <v>6575</v>
      </c>
      <c r="J2989" s="124"/>
      <c r="K2989" s="124"/>
      <c r="L2989" s="124"/>
      <c r="M2989" s="124"/>
      <c r="N2989" s="207">
        <v>520.04999999999995</v>
      </c>
      <c r="O2989" s="207">
        <v>0</v>
      </c>
      <c r="P2989" s="124" t="s">
        <v>1312</v>
      </c>
    </row>
    <row r="2990" spans="1:16" ht="76.5" hidden="1">
      <c r="A2990" s="256">
        <v>10</v>
      </c>
      <c r="B2990" s="124"/>
      <c r="C2990" s="125" t="s">
        <v>690</v>
      </c>
      <c r="D2990" s="119">
        <v>43249</v>
      </c>
      <c r="E2990" s="120" t="s">
        <v>5994</v>
      </c>
      <c r="F2990" s="120" t="s">
        <v>15</v>
      </c>
      <c r="G2990" s="120">
        <v>5078</v>
      </c>
      <c r="H2990" s="124"/>
      <c r="I2990" s="128" t="s">
        <v>6576</v>
      </c>
      <c r="J2990" s="124"/>
      <c r="K2990" s="124"/>
      <c r="L2990" s="124"/>
      <c r="M2990" s="124"/>
      <c r="N2990" s="207">
        <v>4386</v>
      </c>
      <c r="O2990" s="207">
        <v>0</v>
      </c>
      <c r="P2990" s="124" t="s">
        <v>1312</v>
      </c>
    </row>
    <row r="2991" spans="1:16" ht="76.5" hidden="1">
      <c r="A2991" s="256">
        <v>10</v>
      </c>
      <c r="B2991" s="124"/>
      <c r="C2991" s="125" t="s">
        <v>690</v>
      </c>
      <c r="D2991" s="119">
        <v>43249</v>
      </c>
      <c r="E2991" s="120" t="s">
        <v>5995</v>
      </c>
      <c r="F2991" s="120" t="s">
        <v>15</v>
      </c>
      <c r="G2991" s="120">
        <v>5077</v>
      </c>
      <c r="H2991" s="124"/>
      <c r="I2991" s="128" t="s">
        <v>6577</v>
      </c>
      <c r="J2991" s="124"/>
      <c r="K2991" s="124"/>
      <c r="L2991" s="124"/>
      <c r="M2991" s="124"/>
      <c r="N2991" s="207">
        <v>1489.57</v>
      </c>
      <c r="O2991" s="207">
        <v>0</v>
      </c>
      <c r="P2991" s="124" t="s">
        <v>1312</v>
      </c>
    </row>
    <row r="2992" spans="1:16" ht="76.5" hidden="1">
      <c r="A2992" s="256">
        <v>10</v>
      </c>
      <c r="B2992" s="124"/>
      <c r="C2992" s="125" t="s">
        <v>690</v>
      </c>
      <c r="D2992" s="119">
        <v>43249</v>
      </c>
      <c r="E2992" s="120" t="s">
        <v>5996</v>
      </c>
      <c r="F2992" s="120" t="s">
        <v>15</v>
      </c>
      <c r="G2992" s="120">
        <v>5075</v>
      </c>
      <c r="H2992" s="124"/>
      <c r="I2992" s="128" t="s">
        <v>6578</v>
      </c>
      <c r="J2992" s="124"/>
      <c r="K2992" s="124"/>
      <c r="L2992" s="124"/>
      <c r="M2992" s="124"/>
      <c r="N2992" s="207">
        <v>2671</v>
      </c>
      <c r="O2992" s="207">
        <v>0</v>
      </c>
      <c r="P2992" s="124" t="s">
        <v>1312</v>
      </c>
    </row>
    <row r="2993" spans="1:16" ht="89.25" hidden="1">
      <c r="A2993" s="256">
        <v>10</v>
      </c>
      <c r="B2993" s="124"/>
      <c r="C2993" s="125" t="s">
        <v>690</v>
      </c>
      <c r="D2993" s="119">
        <v>43249</v>
      </c>
      <c r="E2993" s="120" t="s">
        <v>5997</v>
      </c>
      <c r="F2993" s="120" t="s">
        <v>15</v>
      </c>
      <c r="G2993" s="120">
        <v>5076</v>
      </c>
      <c r="H2993" s="124"/>
      <c r="I2993" s="128" t="s">
        <v>6579</v>
      </c>
      <c r="J2993" s="124"/>
      <c r="K2993" s="124"/>
      <c r="L2993" s="124"/>
      <c r="M2993" s="124"/>
      <c r="N2993" s="207">
        <v>508.45</v>
      </c>
      <c r="O2993" s="207">
        <v>0</v>
      </c>
      <c r="P2993" s="124" t="s">
        <v>1312</v>
      </c>
    </row>
    <row r="2994" spans="1:16" hidden="1">
      <c r="A2994" s="256" t="s">
        <v>1365</v>
      </c>
      <c r="B2994" s="124"/>
      <c r="C2994" s="125" t="s">
        <v>1365</v>
      </c>
      <c r="D2994" s="119">
        <v>43249</v>
      </c>
      <c r="E2994" s="120" t="s">
        <v>5998</v>
      </c>
      <c r="F2994" s="120" t="s">
        <v>13</v>
      </c>
      <c r="G2994" s="120">
        <v>382819</v>
      </c>
      <c r="H2994" s="124"/>
      <c r="I2994" s="128" t="s">
        <v>1390</v>
      </c>
      <c r="J2994" s="124"/>
      <c r="K2994" s="124"/>
      <c r="L2994" s="124"/>
      <c r="M2994" s="124"/>
      <c r="N2994" s="207">
        <v>2275389.0099999998</v>
      </c>
      <c r="O2994" s="207">
        <v>0</v>
      </c>
      <c r="P2994" s="124" t="s">
        <v>1312</v>
      </c>
    </row>
    <row r="2995" spans="1:16" hidden="1">
      <c r="A2995" s="256" t="s">
        <v>1365</v>
      </c>
      <c r="B2995" s="124"/>
      <c r="C2995" s="125" t="s">
        <v>1365</v>
      </c>
      <c r="D2995" s="119">
        <v>43249</v>
      </c>
      <c r="E2995" s="120" t="s">
        <v>5999</v>
      </c>
      <c r="F2995" s="120" t="s">
        <v>13</v>
      </c>
      <c r="G2995" s="120">
        <v>382821</v>
      </c>
      <c r="H2995" s="124"/>
      <c r="I2995" s="128" t="s">
        <v>1390</v>
      </c>
      <c r="J2995" s="124"/>
      <c r="K2995" s="124"/>
      <c r="L2995" s="124"/>
      <c r="M2995" s="124"/>
      <c r="N2995" s="207">
        <v>2275389.0099999998</v>
      </c>
      <c r="O2995" s="207">
        <v>0</v>
      </c>
      <c r="P2995" s="124" t="s">
        <v>1312</v>
      </c>
    </row>
    <row r="2996" spans="1:16" hidden="1">
      <c r="A2996" s="256" t="s">
        <v>1365</v>
      </c>
      <c r="B2996" s="124"/>
      <c r="C2996" s="125" t="s">
        <v>1365</v>
      </c>
      <c r="D2996" s="119">
        <v>43249</v>
      </c>
      <c r="E2996" s="120" t="s">
        <v>6000</v>
      </c>
      <c r="F2996" s="120" t="s">
        <v>13</v>
      </c>
      <c r="G2996" s="120">
        <v>382823</v>
      </c>
      <c r="H2996" s="124"/>
      <c r="I2996" s="128" t="s">
        <v>1390</v>
      </c>
      <c r="J2996" s="124"/>
      <c r="K2996" s="124"/>
      <c r="L2996" s="124"/>
      <c r="M2996" s="124"/>
      <c r="N2996" s="207">
        <v>2275389.0099999998</v>
      </c>
      <c r="O2996" s="207">
        <v>0</v>
      </c>
      <c r="P2996" s="124" t="s">
        <v>1312</v>
      </c>
    </row>
    <row r="2997" spans="1:16" hidden="1">
      <c r="A2997" s="256" t="s">
        <v>1365</v>
      </c>
      <c r="B2997" s="124"/>
      <c r="C2997" s="125" t="s">
        <v>1365</v>
      </c>
      <c r="D2997" s="119">
        <v>43249</v>
      </c>
      <c r="E2997" s="120" t="s">
        <v>6001</v>
      </c>
      <c r="F2997" s="120" t="s">
        <v>13</v>
      </c>
      <c r="G2997" s="120">
        <v>382825</v>
      </c>
      <c r="H2997" s="124"/>
      <c r="I2997" s="128" t="s">
        <v>1390</v>
      </c>
      <c r="J2997" s="124"/>
      <c r="K2997" s="124"/>
      <c r="L2997" s="124"/>
      <c r="M2997" s="124"/>
      <c r="N2997" s="207">
        <v>2275389.0099999998</v>
      </c>
      <c r="O2997" s="207">
        <v>0</v>
      </c>
      <c r="P2997" s="124" t="s">
        <v>1312</v>
      </c>
    </row>
    <row r="2998" spans="1:16" hidden="1">
      <c r="A2998" s="256" t="s">
        <v>1365</v>
      </c>
      <c r="B2998" s="124"/>
      <c r="C2998" s="125" t="s">
        <v>1365</v>
      </c>
      <c r="D2998" s="119">
        <v>43249</v>
      </c>
      <c r="E2998" s="120" t="s">
        <v>6002</v>
      </c>
      <c r="F2998" s="120" t="s">
        <v>13</v>
      </c>
      <c r="G2998" s="120">
        <v>382827</v>
      </c>
      <c r="H2998" s="124"/>
      <c r="I2998" s="128" t="s">
        <v>1390</v>
      </c>
      <c r="J2998" s="124"/>
      <c r="K2998" s="124"/>
      <c r="L2998" s="124"/>
      <c r="M2998" s="124"/>
      <c r="N2998" s="207">
        <v>2275389.0099999998</v>
      </c>
      <c r="O2998" s="207">
        <v>0</v>
      </c>
      <c r="P2998" s="124" t="s">
        <v>1312</v>
      </c>
    </row>
    <row r="2999" spans="1:16" hidden="1">
      <c r="A2999" s="256" t="s">
        <v>1365</v>
      </c>
      <c r="B2999" s="124"/>
      <c r="C2999" s="125" t="s">
        <v>1365</v>
      </c>
      <c r="D2999" s="119">
        <v>43249</v>
      </c>
      <c r="E2999" s="120" t="s">
        <v>6003</v>
      </c>
      <c r="F2999" s="120" t="s">
        <v>13</v>
      </c>
      <c r="G2999" s="120">
        <v>382829</v>
      </c>
      <c r="H2999" s="124"/>
      <c r="I2999" s="128" t="s">
        <v>1390</v>
      </c>
      <c r="J2999" s="124"/>
      <c r="K2999" s="124"/>
      <c r="L2999" s="124"/>
      <c r="M2999" s="124"/>
      <c r="N2999" s="207">
        <v>6249623.2000000002</v>
      </c>
      <c r="O2999" s="207">
        <v>0</v>
      </c>
      <c r="P2999" s="124" t="s">
        <v>1312</v>
      </c>
    </row>
    <row r="3000" spans="1:16" hidden="1">
      <c r="A3000" s="256" t="s">
        <v>1365</v>
      </c>
      <c r="B3000" s="124"/>
      <c r="C3000" s="125" t="s">
        <v>1365</v>
      </c>
      <c r="D3000" s="119">
        <v>43249</v>
      </c>
      <c r="E3000" s="120" t="s">
        <v>6004</v>
      </c>
      <c r="F3000" s="120" t="s">
        <v>13</v>
      </c>
      <c r="G3000" s="120">
        <v>382831</v>
      </c>
      <c r="H3000" s="124"/>
      <c r="I3000" s="128" t="s">
        <v>1390</v>
      </c>
      <c r="J3000" s="124"/>
      <c r="K3000" s="124"/>
      <c r="L3000" s="124"/>
      <c r="M3000" s="124"/>
      <c r="N3000" s="207">
        <v>6249623.2000000002</v>
      </c>
      <c r="O3000" s="207">
        <v>0</v>
      </c>
      <c r="P3000" s="124" t="s">
        <v>1312</v>
      </c>
    </row>
    <row r="3001" spans="1:16" hidden="1">
      <c r="A3001" s="256" t="s">
        <v>1365</v>
      </c>
      <c r="B3001" s="124"/>
      <c r="C3001" s="125" t="s">
        <v>1365</v>
      </c>
      <c r="D3001" s="119">
        <v>43249</v>
      </c>
      <c r="E3001" s="120" t="s">
        <v>6005</v>
      </c>
      <c r="F3001" s="120" t="s">
        <v>13</v>
      </c>
      <c r="G3001" s="120">
        <v>382833</v>
      </c>
      <c r="H3001" s="124"/>
      <c r="I3001" s="128" t="s">
        <v>1390</v>
      </c>
      <c r="J3001" s="124"/>
      <c r="K3001" s="124"/>
      <c r="L3001" s="124"/>
      <c r="M3001" s="124"/>
      <c r="N3001" s="207">
        <v>6249623.2000000002</v>
      </c>
      <c r="O3001" s="207">
        <v>0</v>
      </c>
      <c r="P3001" s="124" t="s">
        <v>1312</v>
      </c>
    </row>
    <row r="3002" spans="1:16" hidden="1">
      <c r="A3002" s="256" t="s">
        <v>1365</v>
      </c>
      <c r="B3002" s="124"/>
      <c r="C3002" s="125" t="s">
        <v>1365</v>
      </c>
      <c r="D3002" s="119">
        <v>43249</v>
      </c>
      <c r="E3002" s="120" t="s">
        <v>6006</v>
      </c>
      <c r="F3002" s="120" t="s">
        <v>13</v>
      </c>
      <c r="G3002" s="120">
        <v>382835</v>
      </c>
      <c r="H3002" s="124"/>
      <c r="I3002" s="128" t="s">
        <v>1390</v>
      </c>
      <c r="J3002" s="124"/>
      <c r="K3002" s="124"/>
      <c r="L3002" s="124"/>
      <c r="M3002" s="124"/>
      <c r="N3002" s="207">
        <v>6249623.2000000002</v>
      </c>
      <c r="O3002" s="207">
        <v>0</v>
      </c>
      <c r="P3002" s="124" t="s">
        <v>1312</v>
      </c>
    </row>
    <row r="3003" spans="1:16" hidden="1">
      <c r="A3003" s="256" t="s">
        <v>1365</v>
      </c>
      <c r="B3003" s="124"/>
      <c r="C3003" s="125" t="s">
        <v>1365</v>
      </c>
      <c r="D3003" s="119">
        <v>43249</v>
      </c>
      <c r="E3003" s="120" t="s">
        <v>6007</v>
      </c>
      <c r="F3003" s="120" t="s">
        <v>13</v>
      </c>
      <c r="G3003" s="120">
        <v>382837</v>
      </c>
      <c r="H3003" s="124"/>
      <c r="I3003" s="128" t="s">
        <v>1390</v>
      </c>
      <c r="J3003" s="124"/>
      <c r="K3003" s="124"/>
      <c r="L3003" s="124"/>
      <c r="M3003" s="124"/>
      <c r="N3003" s="207">
        <v>6249623.2000000002</v>
      </c>
      <c r="O3003" s="207">
        <v>0</v>
      </c>
      <c r="P3003" s="124" t="s">
        <v>1312</v>
      </c>
    </row>
    <row r="3004" spans="1:16" hidden="1">
      <c r="A3004" s="256" t="s">
        <v>1365</v>
      </c>
      <c r="B3004" s="124"/>
      <c r="C3004" s="125" t="s">
        <v>1365</v>
      </c>
      <c r="D3004" s="119">
        <v>43249</v>
      </c>
      <c r="E3004" s="120" t="s">
        <v>6008</v>
      </c>
      <c r="F3004" s="120" t="s">
        <v>13</v>
      </c>
      <c r="G3004" s="120">
        <v>382839</v>
      </c>
      <c r="H3004" s="124"/>
      <c r="I3004" s="128" t="s">
        <v>1390</v>
      </c>
      <c r="J3004" s="124"/>
      <c r="K3004" s="124"/>
      <c r="L3004" s="124"/>
      <c r="M3004" s="124"/>
      <c r="N3004" s="207">
        <v>5294071.78</v>
      </c>
      <c r="O3004" s="207">
        <v>0</v>
      </c>
      <c r="P3004" s="124" t="s">
        <v>1312</v>
      </c>
    </row>
    <row r="3005" spans="1:16" hidden="1">
      <c r="A3005" s="256" t="s">
        <v>1365</v>
      </c>
      <c r="B3005" s="124"/>
      <c r="C3005" s="125" t="s">
        <v>1365</v>
      </c>
      <c r="D3005" s="119">
        <v>43249</v>
      </c>
      <c r="E3005" s="120" t="s">
        <v>6009</v>
      </c>
      <c r="F3005" s="120" t="s">
        <v>13</v>
      </c>
      <c r="G3005" s="120">
        <v>382841</v>
      </c>
      <c r="H3005" s="124"/>
      <c r="I3005" s="128" t="s">
        <v>1390</v>
      </c>
      <c r="J3005" s="124"/>
      <c r="K3005" s="124"/>
      <c r="L3005" s="124"/>
      <c r="M3005" s="124"/>
      <c r="N3005" s="207">
        <v>5294071.78</v>
      </c>
      <c r="O3005" s="207">
        <v>0</v>
      </c>
      <c r="P3005" s="124" t="s">
        <v>1312</v>
      </c>
    </row>
    <row r="3006" spans="1:16" hidden="1">
      <c r="A3006" s="256" t="s">
        <v>1365</v>
      </c>
      <c r="B3006" s="124"/>
      <c r="C3006" s="125" t="s">
        <v>1365</v>
      </c>
      <c r="D3006" s="119">
        <v>43249</v>
      </c>
      <c r="E3006" s="120" t="s">
        <v>6010</v>
      </c>
      <c r="F3006" s="120" t="s">
        <v>13</v>
      </c>
      <c r="G3006" s="120">
        <v>382843</v>
      </c>
      <c r="H3006" s="124"/>
      <c r="I3006" s="128" t="s">
        <v>1390</v>
      </c>
      <c r="J3006" s="124"/>
      <c r="K3006" s="124"/>
      <c r="L3006" s="124"/>
      <c r="M3006" s="124"/>
      <c r="N3006" s="207">
        <v>5294071.78</v>
      </c>
      <c r="O3006" s="207">
        <v>0</v>
      </c>
      <c r="P3006" s="124" t="s">
        <v>1312</v>
      </c>
    </row>
    <row r="3007" spans="1:16" hidden="1">
      <c r="A3007" s="256" t="s">
        <v>1365</v>
      </c>
      <c r="B3007" s="124"/>
      <c r="C3007" s="125" t="s">
        <v>1365</v>
      </c>
      <c r="D3007" s="119">
        <v>43249</v>
      </c>
      <c r="E3007" s="120" t="s">
        <v>6011</v>
      </c>
      <c r="F3007" s="120" t="s">
        <v>13</v>
      </c>
      <c r="G3007" s="120">
        <v>382845</v>
      </c>
      <c r="H3007" s="124"/>
      <c r="I3007" s="128" t="s">
        <v>1390</v>
      </c>
      <c r="J3007" s="124"/>
      <c r="K3007" s="124"/>
      <c r="L3007" s="124"/>
      <c r="M3007" s="124"/>
      <c r="N3007" s="207">
        <v>5294071.78</v>
      </c>
      <c r="O3007" s="207">
        <v>0</v>
      </c>
      <c r="P3007" s="124" t="s">
        <v>1312</v>
      </c>
    </row>
    <row r="3008" spans="1:16" hidden="1">
      <c r="A3008" s="256" t="s">
        <v>1365</v>
      </c>
      <c r="B3008" s="124"/>
      <c r="C3008" s="125" t="s">
        <v>1365</v>
      </c>
      <c r="D3008" s="119">
        <v>43249</v>
      </c>
      <c r="E3008" s="120" t="s">
        <v>6012</v>
      </c>
      <c r="F3008" s="120" t="s">
        <v>13</v>
      </c>
      <c r="G3008" s="120">
        <v>382847</v>
      </c>
      <c r="H3008" s="124"/>
      <c r="I3008" s="128" t="s">
        <v>1390</v>
      </c>
      <c r="J3008" s="124"/>
      <c r="K3008" s="124"/>
      <c r="L3008" s="124"/>
      <c r="M3008" s="124"/>
      <c r="N3008" s="207">
        <v>5294071.78</v>
      </c>
      <c r="O3008" s="207">
        <v>0</v>
      </c>
      <c r="P3008" s="124" t="s">
        <v>1312</v>
      </c>
    </row>
    <row r="3009" spans="1:16" hidden="1">
      <c r="A3009" s="256" t="s">
        <v>1365</v>
      </c>
      <c r="B3009" s="124"/>
      <c r="C3009" s="125" t="s">
        <v>1365</v>
      </c>
      <c r="D3009" s="119">
        <v>43249</v>
      </c>
      <c r="E3009" s="120" t="s">
        <v>6013</v>
      </c>
      <c r="F3009" s="120" t="s">
        <v>13</v>
      </c>
      <c r="G3009" s="120">
        <v>382849</v>
      </c>
      <c r="H3009" s="124"/>
      <c r="I3009" s="128" t="s">
        <v>1390</v>
      </c>
      <c r="J3009" s="124"/>
      <c r="K3009" s="124"/>
      <c r="L3009" s="124"/>
      <c r="M3009" s="124"/>
      <c r="N3009" s="207">
        <v>14540790.01</v>
      </c>
      <c r="O3009" s="207">
        <v>0</v>
      </c>
      <c r="P3009" s="124" t="s">
        <v>1312</v>
      </c>
    </row>
    <row r="3010" spans="1:16" hidden="1">
      <c r="A3010" s="256" t="s">
        <v>1365</v>
      </c>
      <c r="B3010" s="124"/>
      <c r="C3010" s="125" t="s">
        <v>1365</v>
      </c>
      <c r="D3010" s="119">
        <v>43249</v>
      </c>
      <c r="E3010" s="120" t="s">
        <v>6014</v>
      </c>
      <c r="F3010" s="120" t="s">
        <v>13</v>
      </c>
      <c r="G3010" s="120">
        <v>382851</v>
      </c>
      <c r="H3010" s="124"/>
      <c r="I3010" s="128" t="s">
        <v>1390</v>
      </c>
      <c r="J3010" s="124"/>
      <c r="K3010" s="124"/>
      <c r="L3010" s="124"/>
      <c r="M3010" s="124"/>
      <c r="N3010" s="207">
        <v>14540790.01</v>
      </c>
      <c r="O3010" s="207">
        <v>0</v>
      </c>
      <c r="P3010" s="124" t="s">
        <v>1312</v>
      </c>
    </row>
    <row r="3011" spans="1:16" hidden="1">
      <c r="A3011" s="256" t="s">
        <v>1365</v>
      </c>
      <c r="B3011" s="124"/>
      <c r="C3011" s="125" t="s">
        <v>1365</v>
      </c>
      <c r="D3011" s="119">
        <v>43249</v>
      </c>
      <c r="E3011" s="120" t="s">
        <v>6015</v>
      </c>
      <c r="F3011" s="120" t="s">
        <v>13</v>
      </c>
      <c r="G3011" s="120">
        <v>382853</v>
      </c>
      <c r="H3011" s="124"/>
      <c r="I3011" s="128" t="s">
        <v>1390</v>
      </c>
      <c r="J3011" s="124"/>
      <c r="K3011" s="124"/>
      <c r="L3011" s="124"/>
      <c r="M3011" s="124"/>
      <c r="N3011" s="207">
        <v>14540790.01</v>
      </c>
      <c r="O3011" s="207">
        <v>0</v>
      </c>
      <c r="P3011" s="124" t="s">
        <v>1312</v>
      </c>
    </row>
    <row r="3012" spans="1:16" hidden="1">
      <c r="A3012" s="256" t="s">
        <v>1365</v>
      </c>
      <c r="B3012" s="124"/>
      <c r="C3012" s="125" t="s">
        <v>1365</v>
      </c>
      <c r="D3012" s="119">
        <v>43249</v>
      </c>
      <c r="E3012" s="120" t="s">
        <v>6016</v>
      </c>
      <c r="F3012" s="120" t="s">
        <v>13</v>
      </c>
      <c r="G3012" s="120">
        <v>382855</v>
      </c>
      <c r="H3012" s="124"/>
      <c r="I3012" s="128" t="s">
        <v>1390</v>
      </c>
      <c r="J3012" s="124"/>
      <c r="K3012" s="124"/>
      <c r="L3012" s="124"/>
      <c r="M3012" s="124"/>
      <c r="N3012" s="207">
        <v>14540790.01</v>
      </c>
      <c r="O3012" s="207">
        <v>0</v>
      </c>
      <c r="P3012" s="124" t="s">
        <v>1312</v>
      </c>
    </row>
    <row r="3013" spans="1:16" hidden="1">
      <c r="A3013" s="256" t="s">
        <v>1365</v>
      </c>
      <c r="B3013" s="124"/>
      <c r="C3013" s="125" t="s">
        <v>1365</v>
      </c>
      <c r="D3013" s="119">
        <v>43249</v>
      </c>
      <c r="E3013" s="120" t="s">
        <v>6017</v>
      </c>
      <c r="F3013" s="120" t="s">
        <v>13</v>
      </c>
      <c r="G3013" s="120">
        <v>382857</v>
      </c>
      <c r="H3013" s="124"/>
      <c r="I3013" s="128" t="s">
        <v>1390</v>
      </c>
      <c r="J3013" s="124"/>
      <c r="K3013" s="124"/>
      <c r="L3013" s="124"/>
      <c r="M3013" s="124"/>
      <c r="N3013" s="207">
        <v>14540790.01</v>
      </c>
      <c r="O3013" s="207">
        <v>0</v>
      </c>
      <c r="P3013" s="124" t="s">
        <v>1312</v>
      </c>
    </row>
    <row r="3014" spans="1:16" hidden="1">
      <c r="A3014" s="256" t="s">
        <v>1365</v>
      </c>
      <c r="B3014" s="124"/>
      <c r="C3014" s="125" t="s">
        <v>1365</v>
      </c>
      <c r="D3014" s="119">
        <v>43249</v>
      </c>
      <c r="E3014" s="120" t="s">
        <v>6018</v>
      </c>
      <c r="F3014" s="120" t="s">
        <v>13</v>
      </c>
      <c r="G3014" s="120">
        <v>382859</v>
      </c>
      <c r="H3014" s="124"/>
      <c r="I3014" s="128" t="s">
        <v>1390</v>
      </c>
      <c r="J3014" s="124"/>
      <c r="K3014" s="124"/>
      <c r="L3014" s="124"/>
      <c r="M3014" s="124"/>
      <c r="N3014" s="207">
        <v>2675225.62</v>
      </c>
      <c r="O3014" s="207">
        <v>0</v>
      </c>
      <c r="P3014" s="124" t="s">
        <v>1312</v>
      </c>
    </row>
    <row r="3015" spans="1:16" hidden="1">
      <c r="A3015" s="256" t="s">
        <v>1365</v>
      </c>
      <c r="B3015" s="124"/>
      <c r="C3015" s="125" t="s">
        <v>1365</v>
      </c>
      <c r="D3015" s="119">
        <v>43249</v>
      </c>
      <c r="E3015" s="120" t="s">
        <v>6019</v>
      </c>
      <c r="F3015" s="120" t="s">
        <v>13</v>
      </c>
      <c r="G3015" s="120">
        <v>382861</v>
      </c>
      <c r="H3015" s="124"/>
      <c r="I3015" s="128" t="s">
        <v>1390</v>
      </c>
      <c r="J3015" s="124"/>
      <c r="K3015" s="124"/>
      <c r="L3015" s="124"/>
      <c r="M3015" s="124"/>
      <c r="N3015" s="207">
        <v>2675225.62</v>
      </c>
      <c r="O3015" s="207">
        <v>0</v>
      </c>
      <c r="P3015" s="124" t="s">
        <v>1312</v>
      </c>
    </row>
    <row r="3016" spans="1:16" hidden="1">
      <c r="A3016" s="256" t="s">
        <v>1365</v>
      </c>
      <c r="B3016" s="124"/>
      <c r="C3016" s="125" t="s">
        <v>1365</v>
      </c>
      <c r="D3016" s="119">
        <v>43249</v>
      </c>
      <c r="E3016" s="120" t="s">
        <v>6020</v>
      </c>
      <c r="F3016" s="120" t="s">
        <v>13</v>
      </c>
      <c r="G3016" s="120">
        <v>382863</v>
      </c>
      <c r="H3016" s="124"/>
      <c r="I3016" s="128" t="s">
        <v>1390</v>
      </c>
      <c r="J3016" s="124"/>
      <c r="K3016" s="124"/>
      <c r="L3016" s="124"/>
      <c r="M3016" s="124"/>
      <c r="N3016" s="207">
        <v>2675225.62</v>
      </c>
      <c r="O3016" s="207">
        <v>0</v>
      </c>
      <c r="P3016" s="124" t="s">
        <v>1312</v>
      </c>
    </row>
    <row r="3017" spans="1:16" hidden="1">
      <c r="A3017" s="256" t="s">
        <v>1365</v>
      </c>
      <c r="B3017" s="124"/>
      <c r="C3017" s="125" t="s">
        <v>1365</v>
      </c>
      <c r="D3017" s="119">
        <v>43249</v>
      </c>
      <c r="E3017" s="120" t="s">
        <v>6021</v>
      </c>
      <c r="F3017" s="120" t="s">
        <v>13</v>
      </c>
      <c r="G3017" s="120">
        <v>382865</v>
      </c>
      <c r="H3017" s="124"/>
      <c r="I3017" s="128" t="s">
        <v>1390</v>
      </c>
      <c r="J3017" s="124"/>
      <c r="K3017" s="124"/>
      <c r="L3017" s="124"/>
      <c r="M3017" s="124"/>
      <c r="N3017" s="207">
        <v>2675225.62</v>
      </c>
      <c r="O3017" s="207">
        <v>0</v>
      </c>
      <c r="P3017" s="124" t="s">
        <v>1312</v>
      </c>
    </row>
    <row r="3018" spans="1:16" hidden="1">
      <c r="A3018" s="256" t="s">
        <v>1365</v>
      </c>
      <c r="B3018" s="124"/>
      <c r="C3018" s="125" t="s">
        <v>1365</v>
      </c>
      <c r="D3018" s="119">
        <v>43249</v>
      </c>
      <c r="E3018" s="120" t="s">
        <v>6022</v>
      </c>
      <c r="F3018" s="120" t="s">
        <v>13</v>
      </c>
      <c r="G3018" s="120">
        <v>382867</v>
      </c>
      <c r="H3018" s="124"/>
      <c r="I3018" s="128" t="s">
        <v>1390</v>
      </c>
      <c r="J3018" s="124"/>
      <c r="K3018" s="124"/>
      <c r="L3018" s="124"/>
      <c r="M3018" s="124"/>
      <c r="N3018" s="207">
        <v>2675225.62</v>
      </c>
      <c r="O3018" s="207">
        <v>0</v>
      </c>
      <c r="P3018" s="124" t="s">
        <v>1312</v>
      </c>
    </row>
    <row r="3019" spans="1:16" hidden="1">
      <c r="A3019" s="256" t="s">
        <v>1365</v>
      </c>
      <c r="B3019" s="124"/>
      <c r="C3019" s="125" t="s">
        <v>1365</v>
      </c>
      <c r="D3019" s="119">
        <v>43249</v>
      </c>
      <c r="E3019" s="120" t="s">
        <v>6023</v>
      </c>
      <c r="F3019" s="120" t="s">
        <v>13</v>
      </c>
      <c r="G3019" s="120">
        <v>382869</v>
      </c>
      <c r="H3019" s="124"/>
      <c r="I3019" s="128" t="s">
        <v>1390</v>
      </c>
      <c r="J3019" s="124"/>
      <c r="K3019" s="124"/>
      <c r="L3019" s="124"/>
      <c r="M3019" s="124"/>
      <c r="N3019" s="207">
        <v>1442348.48</v>
      </c>
      <c r="O3019" s="207">
        <v>0</v>
      </c>
      <c r="P3019" s="124" t="s">
        <v>1312</v>
      </c>
    </row>
    <row r="3020" spans="1:16" hidden="1">
      <c r="A3020" s="256" t="s">
        <v>1365</v>
      </c>
      <c r="B3020" s="124"/>
      <c r="C3020" s="125" t="s">
        <v>1365</v>
      </c>
      <c r="D3020" s="119">
        <v>43249</v>
      </c>
      <c r="E3020" s="120" t="s">
        <v>6024</v>
      </c>
      <c r="F3020" s="120" t="s">
        <v>13</v>
      </c>
      <c r="G3020" s="120">
        <v>382871</v>
      </c>
      <c r="H3020" s="124"/>
      <c r="I3020" s="128" t="s">
        <v>1390</v>
      </c>
      <c r="J3020" s="124"/>
      <c r="K3020" s="124"/>
      <c r="L3020" s="124"/>
      <c r="M3020" s="124"/>
      <c r="N3020" s="207">
        <v>153970.92000000001</v>
      </c>
      <c r="O3020" s="207">
        <v>0</v>
      </c>
      <c r="P3020" s="124" t="s">
        <v>1312</v>
      </c>
    </row>
    <row r="3021" spans="1:16" hidden="1">
      <c r="A3021" s="256" t="s">
        <v>1365</v>
      </c>
      <c r="B3021" s="124"/>
      <c r="C3021" s="125" t="s">
        <v>1365</v>
      </c>
      <c r="D3021" s="119">
        <v>43249</v>
      </c>
      <c r="E3021" s="120" t="s">
        <v>6025</v>
      </c>
      <c r="F3021" s="120" t="s">
        <v>13</v>
      </c>
      <c r="G3021" s="120">
        <v>382873</v>
      </c>
      <c r="H3021" s="124"/>
      <c r="I3021" s="128" t="s">
        <v>1390</v>
      </c>
      <c r="J3021" s="124"/>
      <c r="K3021" s="124"/>
      <c r="L3021" s="124"/>
      <c r="M3021" s="124"/>
      <c r="N3021" s="207">
        <v>2336840.96</v>
      </c>
      <c r="O3021" s="207">
        <v>0</v>
      </c>
      <c r="P3021" s="124" t="s">
        <v>1312</v>
      </c>
    </row>
    <row r="3022" spans="1:16" hidden="1">
      <c r="A3022" s="256" t="s">
        <v>1365</v>
      </c>
      <c r="B3022" s="124"/>
      <c r="C3022" s="125" t="s">
        <v>1365</v>
      </c>
      <c r="D3022" s="119">
        <v>43249</v>
      </c>
      <c r="E3022" s="120" t="s">
        <v>6026</v>
      </c>
      <c r="F3022" s="120" t="s">
        <v>13</v>
      </c>
      <c r="G3022" s="120">
        <v>382875</v>
      </c>
      <c r="H3022" s="124"/>
      <c r="I3022" s="128" t="s">
        <v>1390</v>
      </c>
      <c r="J3022" s="124"/>
      <c r="K3022" s="124"/>
      <c r="L3022" s="124"/>
      <c r="M3022" s="124"/>
      <c r="N3022" s="207">
        <v>617617.67000000004</v>
      </c>
      <c r="O3022" s="207">
        <v>0</v>
      </c>
      <c r="P3022" s="124" t="s">
        <v>1312</v>
      </c>
    </row>
    <row r="3023" spans="1:16" hidden="1">
      <c r="A3023" s="256" t="s">
        <v>1365</v>
      </c>
      <c r="B3023" s="124"/>
      <c r="C3023" s="125" t="s">
        <v>1365</v>
      </c>
      <c r="D3023" s="119">
        <v>43249</v>
      </c>
      <c r="E3023" s="120" t="s">
        <v>6027</v>
      </c>
      <c r="F3023" s="120" t="s">
        <v>13</v>
      </c>
      <c r="G3023" s="120">
        <v>382877</v>
      </c>
      <c r="H3023" s="124"/>
      <c r="I3023" s="128" t="s">
        <v>1390</v>
      </c>
      <c r="J3023" s="124"/>
      <c r="K3023" s="124"/>
      <c r="L3023" s="124"/>
      <c r="M3023" s="124"/>
      <c r="N3023" s="207">
        <v>3961579.55</v>
      </c>
      <c r="O3023" s="207">
        <v>0</v>
      </c>
      <c r="P3023" s="124" t="s">
        <v>1312</v>
      </c>
    </row>
    <row r="3024" spans="1:16" hidden="1">
      <c r="A3024" s="256" t="s">
        <v>1365</v>
      </c>
      <c r="B3024" s="124"/>
      <c r="C3024" s="125" t="s">
        <v>1365</v>
      </c>
      <c r="D3024" s="119">
        <v>43249</v>
      </c>
      <c r="E3024" s="120" t="s">
        <v>6028</v>
      </c>
      <c r="F3024" s="120" t="s">
        <v>13</v>
      </c>
      <c r="G3024" s="120">
        <v>382879</v>
      </c>
      <c r="H3024" s="124"/>
      <c r="I3024" s="128" t="s">
        <v>1390</v>
      </c>
      <c r="J3024" s="124"/>
      <c r="K3024" s="124"/>
      <c r="L3024" s="124"/>
      <c r="M3024" s="124"/>
      <c r="N3024" s="207">
        <v>1696359.53</v>
      </c>
      <c r="O3024" s="207">
        <v>0</v>
      </c>
      <c r="P3024" s="124" t="s">
        <v>1312</v>
      </c>
    </row>
    <row r="3025" spans="1:16" hidden="1">
      <c r="A3025" s="256" t="s">
        <v>1365</v>
      </c>
      <c r="B3025" s="124"/>
      <c r="C3025" s="125" t="s">
        <v>1365</v>
      </c>
      <c r="D3025" s="119">
        <v>43249</v>
      </c>
      <c r="E3025" s="120" t="s">
        <v>6029</v>
      </c>
      <c r="F3025" s="120" t="s">
        <v>13</v>
      </c>
      <c r="G3025" s="120">
        <v>382881</v>
      </c>
      <c r="H3025" s="124"/>
      <c r="I3025" s="128" t="s">
        <v>1390</v>
      </c>
      <c r="J3025" s="124"/>
      <c r="K3025" s="124"/>
      <c r="L3025" s="124"/>
      <c r="M3025" s="124"/>
      <c r="N3025" s="207">
        <v>6418408.1500000004</v>
      </c>
      <c r="O3025" s="207">
        <v>0</v>
      </c>
      <c r="P3025" s="124" t="s">
        <v>1312</v>
      </c>
    </row>
    <row r="3026" spans="1:16" hidden="1">
      <c r="A3026" s="256" t="s">
        <v>1365</v>
      </c>
      <c r="B3026" s="124"/>
      <c r="C3026" s="125" t="s">
        <v>1365</v>
      </c>
      <c r="D3026" s="119">
        <v>43249</v>
      </c>
      <c r="E3026" s="120" t="s">
        <v>6030</v>
      </c>
      <c r="F3026" s="120" t="s">
        <v>13</v>
      </c>
      <c r="G3026" s="120">
        <v>382883</v>
      </c>
      <c r="H3026" s="124"/>
      <c r="I3026" s="128" t="s">
        <v>1390</v>
      </c>
      <c r="J3026" s="124"/>
      <c r="K3026" s="124"/>
      <c r="L3026" s="124"/>
      <c r="M3026" s="124"/>
      <c r="N3026" s="207">
        <v>3355864.19</v>
      </c>
      <c r="O3026" s="207">
        <v>0</v>
      </c>
      <c r="P3026" s="124" t="s">
        <v>1312</v>
      </c>
    </row>
    <row r="3027" spans="1:16" hidden="1">
      <c r="A3027" s="256" t="s">
        <v>1365</v>
      </c>
      <c r="B3027" s="124"/>
      <c r="C3027" s="125" t="s">
        <v>1365</v>
      </c>
      <c r="D3027" s="119">
        <v>43249</v>
      </c>
      <c r="E3027" s="120" t="s">
        <v>6031</v>
      </c>
      <c r="F3027" s="120" t="s">
        <v>13</v>
      </c>
      <c r="G3027" s="120">
        <v>382885</v>
      </c>
      <c r="H3027" s="124"/>
      <c r="I3027" s="128" t="s">
        <v>1390</v>
      </c>
      <c r="J3027" s="124"/>
      <c r="K3027" s="124"/>
      <c r="L3027" s="124"/>
      <c r="M3027" s="124"/>
      <c r="N3027" s="207">
        <v>14933496.199999999</v>
      </c>
      <c r="O3027" s="207">
        <v>0</v>
      </c>
      <c r="P3027" s="124" t="s">
        <v>1312</v>
      </c>
    </row>
    <row r="3028" spans="1:16" hidden="1">
      <c r="A3028" s="256" t="s">
        <v>1365</v>
      </c>
      <c r="B3028" s="124"/>
      <c r="C3028" s="125" t="s">
        <v>1365</v>
      </c>
      <c r="D3028" s="119">
        <v>43249</v>
      </c>
      <c r="E3028" s="120" t="s">
        <v>6032</v>
      </c>
      <c r="F3028" s="120" t="s">
        <v>13</v>
      </c>
      <c r="G3028" s="120">
        <v>382887</v>
      </c>
      <c r="H3028" s="124"/>
      <c r="I3028" s="128" t="s">
        <v>1390</v>
      </c>
      <c r="J3028" s="124"/>
      <c r="K3028" s="124"/>
      <c r="L3028" s="124"/>
      <c r="M3028" s="124"/>
      <c r="N3028" s="207">
        <v>726146.85</v>
      </c>
      <c r="O3028" s="207">
        <v>0</v>
      </c>
      <c r="P3028" s="124" t="s">
        <v>1312</v>
      </c>
    </row>
    <row r="3029" spans="1:16" hidden="1">
      <c r="A3029" s="256" t="s">
        <v>1365</v>
      </c>
      <c r="B3029" s="124"/>
      <c r="C3029" s="125" t="s">
        <v>1365</v>
      </c>
      <c r="D3029" s="119">
        <v>43249</v>
      </c>
      <c r="E3029" s="120" t="s">
        <v>6033</v>
      </c>
      <c r="F3029" s="120" t="s">
        <v>13</v>
      </c>
      <c r="G3029" s="120">
        <v>382889</v>
      </c>
      <c r="H3029" s="124"/>
      <c r="I3029" s="128" t="s">
        <v>1390</v>
      </c>
      <c r="J3029" s="124"/>
      <c r="K3029" s="124"/>
      <c r="L3029" s="124"/>
      <c r="M3029" s="124"/>
      <c r="N3029" s="207">
        <v>833040.53</v>
      </c>
      <c r="O3029" s="207">
        <v>0</v>
      </c>
      <c r="P3029" s="124" t="s">
        <v>1312</v>
      </c>
    </row>
    <row r="3030" spans="1:16" hidden="1">
      <c r="A3030" s="256" t="s">
        <v>1365</v>
      </c>
      <c r="B3030" s="124"/>
      <c r="C3030" s="125" t="s">
        <v>1365</v>
      </c>
      <c r="D3030" s="119">
        <v>43249</v>
      </c>
      <c r="E3030" s="120" t="s">
        <v>6034</v>
      </c>
      <c r="F3030" s="120" t="s">
        <v>13</v>
      </c>
      <c r="G3030" s="120">
        <v>382891</v>
      </c>
      <c r="H3030" s="124"/>
      <c r="I3030" s="128" t="s">
        <v>1390</v>
      </c>
      <c r="J3030" s="124"/>
      <c r="K3030" s="124"/>
      <c r="L3030" s="124"/>
      <c r="M3030" s="124"/>
      <c r="N3030" s="207">
        <v>5826723.96</v>
      </c>
      <c r="O3030" s="207">
        <v>0</v>
      </c>
      <c r="P3030" s="124" t="s">
        <v>1312</v>
      </c>
    </row>
    <row r="3031" spans="1:16" hidden="1">
      <c r="A3031" s="256" t="s">
        <v>1365</v>
      </c>
      <c r="B3031" s="124"/>
      <c r="C3031" s="125" t="s">
        <v>1365</v>
      </c>
      <c r="D3031" s="119">
        <v>43249</v>
      </c>
      <c r="E3031" s="120" t="s">
        <v>6035</v>
      </c>
      <c r="F3031" s="120" t="s">
        <v>13</v>
      </c>
      <c r="G3031" s="120">
        <v>382893</v>
      </c>
      <c r="H3031" s="124"/>
      <c r="I3031" s="128" t="s">
        <v>1390</v>
      </c>
      <c r="J3031" s="124"/>
      <c r="K3031" s="124"/>
      <c r="L3031" s="124"/>
      <c r="M3031" s="124"/>
      <c r="N3031" s="207">
        <v>1938207.66</v>
      </c>
      <c r="O3031" s="207">
        <v>0</v>
      </c>
      <c r="P3031" s="124" t="s">
        <v>1312</v>
      </c>
    </row>
    <row r="3032" spans="1:16" hidden="1">
      <c r="A3032" s="256" t="s">
        <v>1365</v>
      </c>
      <c r="B3032" s="124"/>
      <c r="C3032" s="125" t="s">
        <v>1365</v>
      </c>
      <c r="D3032" s="119">
        <v>43249</v>
      </c>
      <c r="E3032" s="120" t="s">
        <v>6036</v>
      </c>
      <c r="F3032" s="120" t="s">
        <v>13</v>
      </c>
      <c r="G3032" s="120">
        <v>382895</v>
      </c>
      <c r="H3032" s="124"/>
      <c r="I3032" s="128" t="s">
        <v>1390</v>
      </c>
      <c r="J3032" s="124"/>
      <c r="K3032" s="124"/>
      <c r="L3032" s="124"/>
      <c r="M3032" s="124"/>
      <c r="N3032" s="207">
        <v>1949078.7</v>
      </c>
      <c r="O3032" s="207">
        <v>0</v>
      </c>
      <c r="P3032" s="124" t="s">
        <v>1312</v>
      </c>
    </row>
    <row r="3033" spans="1:16" hidden="1">
      <c r="A3033" s="256" t="s">
        <v>1365</v>
      </c>
      <c r="B3033" s="124"/>
      <c r="C3033" s="125" t="s">
        <v>1365</v>
      </c>
      <c r="D3033" s="119">
        <v>43249</v>
      </c>
      <c r="E3033" s="120" t="s">
        <v>6037</v>
      </c>
      <c r="F3033" s="120" t="s">
        <v>13</v>
      </c>
      <c r="G3033" s="120">
        <v>382897</v>
      </c>
      <c r="H3033" s="124"/>
      <c r="I3033" s="128" t="s">
        <v>1390</v>
      </c>
      <c r="J3033" s="124"/>
      <c r="K3033" s="124"/>
      <c r="L3033" s="124"/>
      <c r="M3033" s="124"/>
      <c r="N3033" s="207">
        <v>21833037.100000001</v>
      </c>
      <c r="O3033" s="207">
        <v>0</v>
      </c>
      <c r="P3033" s="124" t="s">
        <v>1312</v>
      </c>
    </row>
    <row r="3034" spans="1:16" hidden="1">
      <c r="A3034" s="256" t="s">
        <v>1365</v>
      </c>
      <c r="B3034" s="124"/>
      <c r="C3034" s="125" t="s">
        <v>1365</v>
      </c>
      <c r="D3034" s="119">
        <v>43249</v>
      </c>
      <c r="E3034" s="120" t="s">
        <v>6038</v>
      </c>
      <c r="F3034" s="120" t="s">
        <v>13</v>
      </c>
      <c r="G3034" s="120">
        <v>382899</v>
      </c>
      <c r="H3034" s="124"/>
      <c r="I3034" s="128" t="s">
        <v>1390</v>
      </c>
      <c r="J3034" s="124"/>
      <c r="K3034" s="124"/>
      <c r="L3034" s="124"/>
      <c r="M3034" s="124"/>
      <c r="N3034" s="207">
        <v>7463350.6500000004</v>
      </c>
      <c r="O3034" s="207">
        <v>0</v>
      </c>
      <c r="P3034" s="124" t="s">
        <v>1312</v>
      </c>
    </row>
    <row r="3035" spans="1:16" hidden="1">
      <c r="A3035" s="256" t="s">
        <v>1365</v>
      </c>
      <c r="B3035" s="124"/>
      <c r="C3035" s="125" t="s">
        <v>1365</v>
      </c>
      <c r="D3035" s="119">
        <v>43249</v>
      </c>
      <c r="E3035" s="120" t="s">
        <v>6039</v>
      </c>
      <c r="F3035" s="120" t="s">
        <v>13</v>
      </c>
      <c r="G3035" s="120">
        <v>382901</v>
      </c>
      <c r="H3035" s="124"/>
      <c r="I3035" s="128" t="s">
        <v>1390</v>
      </c>
      <c r="J3035" s="124"/>
      <c r="K3035" s="124"/>
      <c r="L3035" s="124"/>
      <c r="M3035" s="124"/>
      <c r="N3035" s="207">
        <v>4117.4399999999996</v>
      </c>
      <c r="O3035" s="207">
        <v>0</v>
      </c>
      <c r="P3035" s="124" t="s">
        <v>1312</v>
      </c>
    </row>
    <row r="3036" spans="1:16" hidden="1">
      <c r="A3036" s="256" t="s">
        <v>1365</v>
      </c>
      <c r="B3036" s="124"/>
      <c r="C3036" s="125" t="s">
        <v>1365</v>
      </c>
      <c r="D3036" s="119">
        <v>43249</v>
      </c>
      <c r="E3036" s="120" t="s">
        <v>6040</v>
      </c>
      <c r="F3036" s="120" t="s">
        <v>13</v>
      </c>
      <c r="G3036" s="120">
        <v>382903</v>
      </c>
      <c r="H3036" s="124"/>
      <c r="I3036" s="128" t="s">
        <v>1390</v>
      </c>
      <c r="J3036" s="124"/>
      <c r="K3036" s="124"/>
      <c r="L3036" s="124"/>
      <c r="M3036" s="124"/>
      <c r="N3036" s="207">
        <v>15169.24</v>
      </c>
      <c r="O3036" s="207">
        <v>0</v>
      </c>
      <c r="P3036" s="124" t="s">
        <v>1312</v>
      </c>
    </row>
    <row r="3037" spans="1:16" hidden="1">
      <c r="A3037" s="256" t="s">
        <v>1365</v>
      </c>
      <c r="B3037" s="124"/>
      <c r="C3037" s="125" t="s">
        <v>1365</v>
      </c>
      <c r="D3037" s="119">
        <v>43249</v>
      </c>
      <c r="E3037" s="120" t="s">
        <v>6041</v>
      </c>
      <c r="F3037" s="120" t="s">
        <v>13</v>
      </c>
      <c r="G3037" s="120">
        <v>382905</v>
      </c>
      <c r="H3037" s="124"/>
      <c r="I3037" s="128" t="s">
        <v>1390</v>
      </c>
      <c r="J3037" s="124"/>
      <c r="K3037" s="124"/>
      <c r="L3037" s="124"/>
      <c r="M3037" s="124"/>
      <c r="N3037" s="207">
        <v>3398.38</v>
      </c>
      <c r="O3037" s="207">
        <v>0</v>
      </c>
      <c r="P3037" s="124" t="s">
        <v>1312</v>
      </c>
    </row>
    <row r="3038" spans="1:16" hidden="1">
      <c r="A3038" s="256" t="s">
        <v>1365</v>
      </c>
      <c r="B3038" s="124"/>
      <c r="C3038" s="125" t="s">
        <v>1365</v>
      </c>
      <c r="D3038" s="119">
        <v>43249</v>
      </c>
      <c r="E3038" s="120" t="s">
        <v>6042</v>
      </c>
      <c r="F3038" s="120" t="s">
        <v>13</v>
      </c>
      <c r="G3038" s="120">
        <v>382907</v>
      </c>
      <c r="H3038" s="124"/>
      <c r="I3038" s="128" t="s">
        <v>1390</v>
      </c>
      <c r="J3038" s="124"/>
      <c r="K3038" s="124"/>
      <c r="L3038" s="124"/>
      <c r="M3038" s="124"/>
      <c r="N3038" s="207">
        <v>5361.16</v>
      </c>
      <c r="O3038" s="207">
        <v>0</v>
      </c>
      <c r="P3038" s="124" t="s">
        <v>1312</v>
      </c>
    </row>
    <row r="3039" spans="1:16" hidden="1">
      <c r="A3039" s="256" t="s">
        <v>1365</v>
      </c>
      <c r="B3039" s="124"/>
      <c r="C3039" s="125" t="s">
        <v>1365</v>
      </c>
      <c r="D3039" s="119">
        <v>43249</v>
      </c>
      <c r="E3039" s="120" t="s">
        <v>6043</v>
      </c>
      <c r="F3039" s="120" t="s">
        <v>13</v>
      </c>
      <c r="G3039" s="120">
        <v>382909</v>
      </c>
      <c r="H3039" s="124"/>
      <c r="I3039" s="128" t="s">
        <v>1390</v>
      </c>
      <c r="J3039" s="124"/>
      <c r="K3039" s="124"/>
      <c r="L3039" s="124"/>
      <c r="M3039" s="124"/>
      <c r="N3039" s="207">
        <v>26410.52</v>
      </c>
      <c r="O3039" s="207">
        <v>0</v>
      </c>
      <c r="P3039" s="124" t="s">
        <v>1312</v>
      </c>
    </row>
    <row r="3040" spans="1:16" hidden="1">
      <c r="A3040" s="256" t="s">
        <v>1365</v>
      </c>
      <c r="B3040" s="124"/>
      <c r="C3040" s="125" t="s">
        <v>1365</v>
      </c>
      <c r="D3040" s="119">
        <v>43249</v>
      </c>
      <c r="E3040" s="120" t="s">
        <v>6044</v>
      </c>
      <c r="F3040" s="120" t="s">
        <v>13</v>
      </c>
      <c r="G3040" s="120">
        <v>382911</v>
      </c>
      <c r="H3040" s="124"/>
      <c r="I3040" s="128" t="s">
        <v>1390</v>
      </c>
      <c r="J3040" s="124"/>
      <c r="K3040" s="124"/>
      <c r="L3040" s="124"/>
      <c r="M3040" s="124"/>
      <c r="N3040" s="207">
        <v>41664.14</v>
      </c>
      <c r="O3040" s="207">
        <v>0</v>
      </c>
      <c r="P3040" s="124" t="s">
        <v>1312</v>
      </c>
    </row>
    <row r="3041" spans="1:16" hidden="1">
      <c r="A3041" s="256" t="s">
        <v>1365</v>
      </c>
      <c r="B3041" s="124"/>
      <c r="C3041" s="125" t="s">
        <v>1365</v>
      </c>
      <c r="D3041" s="119">
        <v>43249</v>
      </c>
      <c r="E3041" s="120" t="s">
        <v>6045</v>
      </c>
      <c r="F3041" s="120" t="s">
        <v>13</v>
      </c>
      <c r="G3041" s="120">
        <v>382913</v>
      </c>
      <c r="H3041" s="124"/>
      <c r="I3041" s="128" t="s">
        <v>1390</v>
      </c>
      <c r="J3041" s="124"/>
      <c r="K3041" s="124"/>
      <c r="L3041" s="124"/>
      <c r="M3041" s="124"/>
      <c r="N3041" s="207">
        <v>3905.95</v>
      </c>
      <c r="O3041" s="207">
        <v>0</v>
      </c>
      <c r="P3041" s="124" t="s">
        <v>1312</v>
      </c>
    </row>
    <row r="3042" spans="1:16" hidden="1">
      <c r="A3042" s="256" t="s">
        <v>1365</v>
      </c>
      <c r="B3042" s="124"/>
      <c r="C3042" s="125" t="s">
        <v>1365</v>
      </c>
      <c r="D3042" s="119">
        <v>43249</v>
      </c>
      <c r="E3042" s="120" t="s">
        <v>6046</v>
      </c>
      <c r="F3042" s="120" t="s">
        <v>13</v>
      </c>
      <c r="G3042" s="120">
        <v>382915</v>
      </c>
      <c r="H3042" s="124"/>
      <c r="I3042" s="128" t="s">
        <v>1390</v>
      </c>
      <c r="J3042" s="124"/>
      <c r="K3042" s="124"/>
      <c r="L3042" s="124"/>
      <c r="M3042" s="124"/>
      <c r="N3042" s="207">
        <v>14142.78</v>
      </c>
      <c r="O3042" s="207">
        <v>0</v>
      </c>
      <c r="P3042" s="124" t="s">
        <v>1312</v>
      </c>
    </row>
    <row r="3043" spans="1:16" hidden="1">
      <c r="A3043" s="256" t="s">
        <v>1365</v>
      </c>
      <c r="B3043" s="124"/>
      <c r="C3043" s="125" t="s">
        <v>1365</v>
      </c>
      <c r="D3043" s="119">
        <v>43249</v>
      </c>
      <c r="E3043" s="120" t="s">
        <v>6047</v>
      </c>
      <c r="F3043" s="120" t="s">
        <v>13</v>
      </c>
      <c r="G3043" s="120">
        <v>382917</v>
      </c>
      <c r="H3043" s="124"/>
      <c r="I3043" s="128" t="s">
        <v>1390</v>
      </c>
      <c r="J3043" s="124"/>
      <c r="K3043" s="124"/>
      <c r="L3043" s="124"/>
      <c r="M3043" s="124"/>
      <c r="N3043" s="207">
        <v>30355.09</v>
      </c>
      <c r="O3043" s="207">
        <v>0</v>
      </c>
      <c r="P3043" s="124" t="s">
        <v>1312</v>
      </c>
    </row>
    <row r="3044" spans="1:16" hidden="1">
      <c r="A3044" s="256" t="s">
        <v>1365</v>
      </c>
      <c r="B3044" s="124"/>
      <c r="C3044" s="125" t="s">
        <v>1365</v>
      </c>
      <c r="D3044" s="119">
        <v>43249</v>
      </c>
      <c r="E3044" s="120" t="s">
        <v>6048</v>
      </c>
      <c r="F3044" s="120" t="s">
        <v>13</v>
      </c>
      <c r="G3044" s="120">
        <v>382919</v>
      </c>
      <c r="H3044" s="124"/>
      <c r="I3044" s="128" t="s">
        <v>1390</v>
      </c>
      <c r="J3044" s="124"/>
      <c r="K3044" s="124"/>
      <c r="L3044" s="124"/>
      <c r="M3044" s="124"/>
      <c r="N3044" s="207">
        <v>422899.24</v>
      </c>
      <c r="O3044" s="207">
        <v>0</v>
      </c>
      <c r="P3044" s="124" t="s">
        <v>1312</v>
      </c>
    </row>
    <row r="3045" spans="1:16" hidden="1">
      <c r="A3045" s="256" t="s">
        <v>1365</v>
      </c>
      <c r="B3045" s="124"/>
      <c r="C3045" s="125" t="s">
        <v>1365</v>
      </c>
      <c r="D3045" s="119">
        <v>43249</v>
      </c>
      <c r="E3045" s="120" t="s">
        <v>6049</v>
      </c>
      <c r="F3045" s="120" t="s">
        <v>13</v>
      </c>
      <c r="G3045" s="120">
        <v>382921</v>
      </c>
      <c r="H3045" s="124"/>
      <c r="I3045" s="128" t="s">
        <v>1390</v>
      </c>
      <c r="J3045" s="124"/>
      <c r="K3045" s="124"/>
      <c r="L3045" s="124"/>
      <c r="M3045" s="124"/>
      <c r="N3045" s="207">
        <v>1436990.47</v>
      </c>
      <c r="O3045" s="207">
        <v>0</v>
      </c>
      <c r="P3045" s="124" t="s">
        <v>1312</v>
      </c>
    </row>
    <row r="3046" spans="1:16" hidden="1">
      <c r="A3046" s="256" t="s">
        <v>1365</v>
      </c>
      <c r="B3046" s="124"/>
      <c r="C3046" s="125" t="s">
        <v>1365</v>
      </c>
      <c r="D3046" s="119">
        <v>43249</v>
      </c>
      <c r="E3046" s="120" t="s">
        <v>6050</v>
      </c>
      <c r="F3046" s="120" t="s">
        <v>13</v>
      </c>
      <c r="G3046" s="120">
        <v>382923</v>
      </c>
      <c r="H3046" s="124"/>
      <c r="I3046" s="128" t="s">
        <v>1390</v>
      </c>
      <c r="J3046" s="124"/>
      <c r="K3046" s="124"/>
      <c r="L3046" s="124"/>
      <c r="M3046" s="124"/>
      <c r="N3046" s="207">
        <v>5437049.8899999997</v>
      </c>
      <c r="O3046" s="207">
        <v>0</v>
      </c>
      <c r="P3046" s="124" t="s">
        <v>1312</v>
      </c>
    </row>
    <row r="3047" spans="1:16" hidden="1">
      <c r="A3047" s="256" t="s">
        <v>1365</v>
      </c>
      <c r="B3047" s="124"/>
      <c r="C3047" s="125" t="s">
        <v>1365</v>
      </c>
      <c r="D3047" s="119">
        <v>43249</v>
      </c>
      <c r="E3047" s="120" t="s">
        <v>6051</v>
      </c>
      <c r="F3047" s="120" t="s">
        <v>13</v>
      </c>
      <c r="G3047" s="120">
        <v>382925</v>
      </c>
      <c r="H3047" s="124"/>
      <c r="I3047" s="128" t="s">
        <v>1390</v>
      </c>
      <c r="J3047" s="124"/>
      <c r="K3047" s="124"/>
      <c r="L3047" s="124"/>
      <c r="M3047" s="124"/>
      <c r="N3047" s="207">
        <v>358239.08</v>
      </c>
      <c r="O3047" s="207">
        <v>0</v>
      </c>
      <c r="P3047" s="124" t="s">
        <v>1312</v>
      </c>
    </row>
    <row r="3048" spans="1:16" hidden="1">
      <c r="A3048" s="256" t="s">
        <v>1365</v>
      </c>
      <c r="B3048" s="124"/>
      <c r="C3048" s="125" t="s">
        <v>1365</v>
      </c>
      <c r="D3048" s="119">
        <v>43249</v>
      </c>
      <c r="E3048" s="120" t="s">
        <v>6052</v>
      </c>
      <c r="F3048" s="120" t="s">
        <v>13</v>
      </c>
      <c r="G3048" s="120">
        <v>382927</v>
      </c>
      <c r="H3048" s="124"/>
      <c r="I3048" s="128" t="s">
        <v>1390</v>
      </c>
      <c r="J3048" s="124"/>
      <c r="K3048" s="124"/>
      <c r="L3048" s="124"/>
      <c r="M3048" s="124"/>
      <c r="N3048" s="207">
        <v>983945.65</v>
      </c>
      <c r="O3048" s="207">
        <v>0</v>
      </c>
      <c r="P3048" s="124" t="s">
        <v>1312</v>
      </c>
    </row>
    <row r="3049" spans="1:16" hidden="1">
      <c r="A3049" s="256" t="s">
        <v>1365</v>
      </c>
      <c r="B3049" s="124"/>
      <c r="C3049" s="125" t="s">
        <v>1365</v>
      </c>
      <c r="D3049" s="119">
        <v>43249</v>
      </c>
      <c r="E3049" s="120" t="s">
        <v>6053</v>
      </c>
      <c r="F3049" s="120" t="s">
        <v>13</v>
      </c>
      <c r="G3049" s="120">
        <v>382929</v>
      </c>
      <c r="H3049" s="124"/>
      <c r="I3049" s="128" t="s">
        <v>1390</v>
      </c>
      <c r="J3049" s="124"/>
      <c r="K3049" s="124"/>
      <c r="L3049" s="124"/>
      <c r="M3049" s="124"/>
      <c r="N3049" s="207">
        <v>3946863.13</v>
      </c>
      <c r="O3049" s="207">
        <v>0</v>
      </c>
      <c r="P3049" s="124" t="s">
        <v>1312</v>
      </c>
    </row>
    <row r="3050" spans="1:16" hidden="1">
      <c r="A3050" s="256" t="s">
        <v>1365</v>
      </c>
      <c r="B3050" s="124"/>
      <c r="C3050" s="125" t="s">
        <v>1365</v>
      </c>
      <c r="D3050" s="119">
        <v>43249</v>
      </c>
      <c r="E3050" s="120" t="s">
        <v>6054</v>
      </c>
      <c r="F3050" s="120" t="s">
        <v>13</v>
      </c>
      <c r="G3050" s="120">
        <v>382931</v>
      </c>
      <c r="H3050" s="124"/>
      <c r="I3050" s="128" t="s">
        <v>1390</v>
      </c>
      <c r="J3050" s="124"/>
      <c r="K3050" s="124"/>
      <c r="L3050" s="124"/>
      <c r="M3050" s="124"/>
      <c r="N3050" s="207">
        <v>9217275.1099999994</v>
      </c>
      <c r="O3050" s="207">
        <v>0</v>
      </c>
      <c r="P3050" s="124" t="s">
        <v>1312</v>
      </c>
    </row>
    <row r="3051" spans="1:16" hidden="1">
      <c r="A3051" s="256" t="s">
        <v>1365</v>
      </c>
      <c r="B3051" s="124"/>
      <c r="C3051" s="125" t="s">
        <v>1365</v>
      </c>
      <c r="D3051" s="119">
        <v>43249</v>
      </c>
      <c r="E3051" s="120" t="s">
        <v>6055</v>
      </c>
      <c r="F3051" s="120" t="s">
        <v>13</v>
      </c>
      <c r="G3051" s="120">
        <v>382933</v>
      </c>
      <c r="H3051" s="124"/>
      <c r="I3051" s="128" t="s">
        <v>1390</v>
      </c>
      <c r="J3051" s="124"/>
      <c r="K3051" s="124"/>
      <c r="L3051" s="124"/>
      <c r="M3051" s="124"/>
      <c r="N3051" s="207">
        <v>2747475.96</v>
      </c>
      <c r="O3051" s="207">
        <v>0</v>
      </c>
      <c r="P3051" s="124" t="s">
        <v>1312</v>
      </c>
    </row>
    <row r="3052" spans="1:16" hidden="1">
      <c r="A3052" s="256" t="s">
        <v>1365</v>
      </c>
      <c r="B3052" s="124"/>
      <c r="C3052" s="125" t="s">
        <v>1365</v>
      </c>
      <c r="D3052" s="119">
        <v>43249</v>
      </c>
      <c r="E3052" s="120" t="s">
        <v>6056</v>
      </c>
      <c r="F3052" s="120" t="s">
        <v>13</v>
      </c>
      <c r="G3052" s="120">
        <v>382935</v>
      </c>
      <c r="H3052" s="124"/>
      <c r="I3052" s="128" t="s">
        <v>1390</v>
      </c>
      <c r="J3052" s="124"/>
      <c r="K3052" s="124"/>
      <c r="L3052" s="124"/>
      <c r="M3052" s="124"/>
      <c r="N3052" s="207">
        <v>181027.03</v>
      </c>
      <c r="O3052" s="207">
        <v>0</v>
      </c>
      <c r="P3052" s="124" t="s">
        <v>1312</v>
      </c>
    </row>
    <row r="3053" spans="1:16" hidden="1">
      <c r="A3053" s="256" t="s">
        <v>1365</v>
      </c>
      <c r="B3053" s="124"/>
      <c r="C3053" s="125" t="s">
        <v>1365</v>
      </c>
      <c r="D3053" s="119">
        <v>43249</v>
      </c>
      <c r="E3053" s="120" t="s">
        <v>6057</v>
      </c>
      <c r="F3053" s="120" t="s">
        <v>13</v>
      </c>
      <c r="G3053" s="120">
        <v>382937</v>
      </c>
      <c r="H3053" s="124"/>
      <c r="I3053" s="128" t="s">
        <v>1390</v>
      </c>
      <c r="J3053" s="124"/>
      <c r="K3053" s="124"/>
      <c r="L3053" s="124"/>
      <c r="M3053" s="124"/>
      <c r="N3053" s="207">
        <v>1695801.26</v>
      </c>
      <c r="O3053" s="207">
        <v>0</v>
      </c>
      <c r="P3053" s="124" t="s">
        <v>1312</v>
      </c>
    </row>
    <row r="3054" spans="1:16" hidden="1">
      <c r="A3054" s="256" t="s">
        <v>1365</v>
      </c>
      <c r="B3054" s="124"/>
      <c r="C3054" s="125" t="s">
        <v>1365</v>
      </c>
      <c r="D3054" s="119">
        <v>43249</v>
      </c>
      <c r="E3054" s="120" t="s">
        <v>6058</v>
      </c>
      <c r="F3054" s="120" t="s">
        <v>13</v>
      </c>
      <c r="G3054" s="120">
        <v>382939</v>
      </c>
      <c r="H3054" s="124"/>
      <c r="I3054" s="128" t="s">
        <v>1390</v>
      </c>
      <c r="J3054" s="124"/>
      <c r="K3054" s="124"/>
      <c r="L3054" s="124"/>
      <c r="M3054" s="124"/>
      <c r="N3054" s="207">
        <v>2121418.09</v>
      </c>
      <c r="O3054" s="207">
        <v>0</v>
      </c>
      <c r="P3054" s="124" t="s">
        <v>1312</v>
      </c>
    </row>
    <row r="3055" spans="1:16" hidden="1">
      <c r="A3055" s="256" t="s">
        <v>1365</v>
      </c>
      <c r="B3055" s="124"/>
      <c r="C3055" s="125" t="s">
        <v>1365</v>
      </c>
      <c r="D3055" s="119">
        <v>43249</v>
      </c>
      <c r="E3055" s="120" t="s">
        <v>6059</v>
      </c>
      <c r="F3055" s="120" t="s">
        <v>13</v>
      </c>
      <c r="G3055" s="120">
        <v>382941</v>
      </c>
      <c r="H3055" s="124"/>
      <c r="I3055" s="128" t="s">
        <v>1390</v>
      </c>
      <c r="J3055" s="124"/>
      <c r="K3055" s="124"/>
      <c r="L3055" s="124"/>
      <c r="M3055" s="124"/>
      <c r="N3055" s="207">
        <v>1657771.34</v>
      </c>
      <c r="O3055" s="207">
        <v>0</v>
      </c>
      <c r="P3055" s="124" t="s">
        <v>1312</v>
      </c>
    </row>
    <row r="3056" spans="1:16" hidden="1">
      <c r="A3056" s="256" t="s">
        <v>1365</v>
      </c>
      <c r="B3056" s="124"/>
      <c r="C3056" s="125" t="s">
        <v>1365</v>
      </c>
      <c r="D3056" s="119">
        <v>43249</v>
      </c>
      <c r="E3056" s="120" t="s">
        <v>6060</v>
      </c>
      <c r="F3056" s="120" t="s">
        <v>13</v>
      </c>
      <c r="G3056" s="120">
        <v>382943</v>
      </c>
      <c r="H3056" s="124"/>
      <c r="I3056" s="128" t="s">
        <v>1390</v>
      </c>
      <c r="J3056" s="124"/>
      <c r="K3056" s="124"/>
      <c r="L3056" s="124"/>
      <c r="M3056" s="124"/>
      <c r="N3056" s="207">
        <v>4553263.74</v>
      </c>
      <c r="O3056" s="207">
        <v>0</v>
      </c>
      <c r="P3056" s="124" t="s">
        <v>1312</v>
      </c>
    </row>
    <row r="3057" spans="1:16" hidden="1">
      <c r="A3057" s="256" t="s">
        <v>1365</v>
      </c>
      <c r="B3057" s="124"/>
      <c r="C3057" s="125" t="s">
        <v>1365</v>
      </c>
      <c r="D3057" s="119">
        <v>43249</v>
      </c>
      <c r="E3057" s="120" t="s">
        <v>6061</v>
      </c>
      <c r="F3057" s="120" t="s">
        <v>13</v>
      </c>
      <c r="G3057" s="120">
        <v>382945</v>
      </c>
      <c r="H3057" s="124"/>
      <c r="I3057" s="128" t="s">
        <v>1390</v>
      </c>
      <c r="J3057" s="124"/>
      <c r="K3057" s="124"/>
      <c r="L3057" s="124"/>
      <c r="M3057" s="124"/>
      <c r="N3057" s="207">
        <v>2288043.65</v>
      </c>
      <c r="O3057" s="207">
        <v>0</v>
      </c>
      <c r="P3057" s="124" t="s">
        <v>1312</v>
      </c>
    </row>
    <row r="3058" spans="1:16" hidden="1">
      <c r="A3058" s="256" t="s">
        <v>1365</v>
      </c>
      <c r="B3058" s="124"/>
      <c r="C3058" s="125" t="s">
        <v>1365</v>
      </c>
      <c r="D3058" s="119">
        <v>43249</v>
      </c>
      <c r="E3058" s="120" t="s">
        <v>6062</v>
      </c>
      <c r="F3058" s="120" t="s">
        <v>13</v>
      </c>
      <c r="G3058" s="120">
        <v>382947</v>
      </c>
      <c r="H3058" s="124"/>
      <c r="I3058" s="128" t="s">
        <v>1390</v>
      </c>
      <c r="J3058" s="124"/>
      <c r="K3058" s="124"/>
      <c r="L3058" s="124"/>
      <c r="M3058" s="124"/>
      <c r="N3058" s="207">
        <v>3857081.31</v>
      </c>
      <c r="O3058" s="207">
        <v>0</v>
      </c>
      <c r="P3058" s="124" t="s">
        <v>1312</v>
      </c>
    </row>
    <row r="3059" spans="1:16" hidden="1">
      <c r="A3059" s="256" t="s">
        <v>1365</v>
      </c>
      <c r="B3059" s="124"/>
      <c r="C3059" s="125" t="s">
        <v>1365</v>
      </c>
      <c r="D3059" s="119">
        <v>43249</v>
      </c>
      <c r="E3059" s="120" t="s">
        <v>6063</v>
      </c>
      <c r="F3059" s="120" t="s">
        <v>13</v>
      </c>
      <c r="G3059" s="120">
        <v>382949</v>
      </c>
      <c r="H3059" s="124"/>
      <c r="I3059" s="128" t="s">
        <v>1390</v>
      </c>
      <c r="J3059" s="124"/>
      <c r="K3059" s="124"/>
      <c r="L3059" s="124"/>
      <c r="M3059" s="124"/>
      <c r="N3059" s="207">
        <v>4935832.7699999996</v>
      </c>
      <c r="O3059" s="207">
        <v>0</v>
      </c>
      <c r="P3059" s="124" t="s">
        <v>1312</v>
      </c>
    </row>
    <row r="3060" spans="1:16" hidden="1">
      <c r="A3060" s="256" t="s">
        <v>1365</v>
      </c>
      <c r="B3060" s="124"/>
      <c r="C3060" s="125" t="s">
        <v>1365</v>
      </c>
      <c r="D3060" s="119">
        <v>43249</v>
      </c>
      <c r="E3060" s="120" t="s">
        <v>6064</v>
      </c>
      <c r="F3060" s="120" t="s">
        <v>13</v>
      </c>
      <c r="G3060" s="120">
        <v>382951</v>
      </c>
      <c r="H3060" s="124"/>
      <c r="I3060" s="128" t="s">
        <v>1390</v>
      </c>
      <c r="J3060" s="124"/>
      <c r="K3060" s="124"/>
      <c r="L3060" s="124"/>
      <c r="M3060" s="124"/>
      <c r="N3060" s="207">
        <v>13556844.439999999</v>
      </c>
      <c r="O3060" s="207">
        <v>0</v>
      </c>
      <c r="P3060" s="124" t="s">
        <v>1312</v>
      </c>
    </row>
    <row r="3061" spans="1:16" hidden="1">
      <c r="A3061" s="256" t="s">
        <v>1365</v>
      </c>
      <c r="B3061" s="124"/>
      <c r="C3061" s="125" t="s">
        <v>1365</v>
      </c>
      <c r="D3061" s="119">
        <v>43249</v>
      </c>
      <c r="E3061" s="120" t="s">
        <v>6065</v>
      </c>
      <c r="F3061" s="120" t="s">
        <v>13</v>
      </c>
      <c r="G3061" s="120">
        <v>382953</v>
      </c>
      <c r="H3061" s="124"/>
      <c r="I3061" s="128" t="s">
        <v>1390</v>
      </c>
      <c r="J3061" s="124"/>
      <c r="K3061" s="124"/>
      <c r="L3061" s="124"/>
      <c r="M3061" s="124"/>
      <c r="N3061" s="207">
        <v>5323514.97</v>
      </c>
      <c r="O3061" s="207">
        <v>0</v>
      </c>
      <c r="P3061" s="124" t="s">
        <v>1312</v>
      </c>
    </row>
    <row r="3062" spans="1:16" hidden="1">
      <c r="A3062" s="256" t="s">
        <v>1365</v>
      </c>
      <c r="B3062" s="124"/>
      <c r="C3062" s="125" t="s">
        <v>1365</v>
      </c>
      <c r="D3062" s="119">
        <v>43249</v>
      </c>
      <c r="E3062" s="120" t="s">
        <v>6066</v>
      </c>
      <c r="F3062" s="120" t="s">
        <v>13</v>
      </c>
      <c r="G3062" s="120">
        <v>382955</v>
      </c>
      <c r="H3062" s="124"/>
      <c r="I3062" s="128" t="s">
        <v>1390</v>
      </c>
      <c r="J3062" s="124"/>
      <c r="K3062" s="124"/>
      <c r="L3062" s="124"/>
      <c r="M3062" s="124"/>
      <c r="N3062" s="207">
        <v>10593926.880000001</v>
      </c>
      <c r="O3062" s="207">
        <v>0</v>
      </c>
      <c r="P3062" s="124" t="s">
        <v>1312</v>
      </c>
    </row>
    <row r="3063" spans="1:16" hidden="1">
      <c r="A3063" s="256" t="s">
        <v>1365</v>
      </c>
      <c r="B3063" s="124"/>
      <c r="C3063" s="125" t="s">
        <v>1365</v>
      </c>
      <c r="D3063" s="119">
        <v>43249</v>
      </c>
      <c r="E3063" s="120" t="s">
        <v>6067</v>
      </c>
      <c r="F3063" s="120" t="s">
        <v>13</v>
      </c>
      <c r="G3063" s="120">
        <v>382957</v>
      </c>
      <c r="H3063" s="124"/>
      <c r="I3063" s="128" t="s">
        <v>1390</v>
      </c>
      <c r="J3063" s="124"/>
      <c r="K3063" s="124"/>
      <c r="L3063" s="124"/>
      <c r="M3063" s="124"/>
      <c r="N3063" s="207">
        <v>2494198.52</v>
      </c>
      <c r="O3063" s="207">
        <v>0</v>
      </c>
      <c r="P3063" s="124" t="s">
        <v>1312</v>
      </c>
    </row>
    <row r="3064" spans="1:16" hidden="1">
      <c r="A3064" s="256" t="s">
        <v>1365</v>
      </c>
      <c r="B3064" s="124"/>
      <c r="C3064" s="125" t="s">
        <v>1365</v>
      </c>
      <c r="D3064" s="119">
        <v>43249</v>
      </c>
      <c r="E3064" s="120" t="s">
        <v>6068</v>
      </c>
      <c r="F3064" s="120" t="s">
        <v>13</v>
      </c>
      <c r="G3064" s="120">
        <v>382959</v>
      </c>
      <c r="H3064" s="124"/>
      <c r="I3064" s="128" t="s">
        <v>1390</v>
      </c>
      <c r="J3064" s="124"/>
      <c r="K3064" s="124"/>
      <c r="L3064" s="124"/>
      <c r="M3064" s="124"/>
      <c r="N3064" s="207">
        <v>979424.29</v>
      </c>
      <c r="O3064" s="207">
        <v>0</v>
      </c>
      <c r="P3064" s="124" t="s">
        <v>1312</v>
      </c>
    </row>
    <row r="3065" spans="1:16" hidden="1">
      <c r="A3065" s="256" t="s">
        <v>1365</v>
      </c>
      <c r="B3065" s="124"/>
      <c r="C3065" s="125" t="s">
        <v>1365</v>
      </c>
      <c r="D3065" s="119">
        <v>43249</v>
      </c>
      <c r="E3065" s="120" t="s">
        <v>6069</v>
      </c>
      <c r="F3065" s="120" t="s">
        <v>13</v>
      </c>
      <c r="G3065" s="120">
        <v>382961</v>
      </c>
      <c r="H3065" s="124"/>
      <c r="I3065" s="128" t="s">
        <v>1390</v>
      </c>
      <c r="J3065" s="124"/>
      <c r="K3065" s="124"/>
      <c r="L3065" s="124"/>
      <c r="M3065" s="124"/>
      <c r="N3065" s="207">
        <v>17364729.109999999</v>
      </c>
      <c r="O3065" s="207">
        <v>0</v>
      </c>
      <c r="P3065" s="124" t="s">
        <v>1312</v>
      </c>
    </row>
    <row r="3066" spans="1:16" hidden="1">
      <c r="A3066" s="256" t="s">
        <v>1365</v>
      </c>
      <c r="B3066" s="124"/>
      <c r="C3066" s="125" t="s">
        <v>1365</v>
      </c>
      <c r="D3066" s="119">
        <v>43249</v>
      </c>
      <c r="E3066" s="120" t="s">
        <v>6070</v>
      </c>
      <c r="F3066" s="120" t="s">
        <v>13</v>
      </c>
      <c r="G3066" s="120">
        <v>382963</v>
      </c>
      <c r="H3066" s="124"/>
      <c r="I3066" s="128" t="s">
        <v>1390</v>
      </c>
      <c r="J3066" s="124"/>
      <c r="K3066" s="124"/>
      <c r="L3066" s="124"/>
      <c r="M3066" s="124"/>
      <c r="N3066" s="207">
        <v>17025893</v>
      </c>
      <c r="O3066" s="207">
        <v>0</v>
      </c>
      <c r="P3066" s="124" t="s">
        <v>1312</v>
      </c>
    </row>
    <row r="3067" spans="1:16" hidden="1">
      <c r="A3067" s="256" t="s">
        <v>1365</v>
      </c>
      <c r="B3067" s="124"/>
      <c r="C3067" s="125" t="s">
        <v>1365</v>
      </c>
      <c r="D3067" s="119">
        <v>43249</v>
      </c>
      <c r="E3067" s="120" t="s">
        <v>6071</v>
      </c>
      <c r="F3067" s="120" t="s">
        <v>13</v>
      </c>
      <c r="G3067" s="120">
        <v>382965</v>
      </c>
      <c r="H3067" s="124"/>
      <c r="I3067" s="128" t="s">
        <v>1390</v>
      </c>
      <c r="J3067" s="124"/>
      <c r="K3067" s="124"/>
      <c r="L3067" s="124"/>
      <c r="M3067" s="124"/>
      <c r="N3067" s="207">
        <v>8408957.1300000008</v>
      </c>
      <c r="O3067" s="207">
        <v>0</v>
      </c>
      <c r="P3067" s="124" t="s">
        <v>1312</v>
      </c>
    </row>
    <row r="3068" spans="1:16" hidden="1">
      <c r="A3068" s="256" t="s">
        <v>1365</v>
      </c>
      <c r="B3068" s="124"/>
      <c r="C3068" s="125" t="s">
        <v>1365</v>
      </c>
      <c r="D3068" s="119">
        <v>43249</v>
      </c>
      <c r="E3068" s="120" t="s">
        <v>6072</v>
      </c>
      <c r="F3068" s="120" t="s">
        <v>13</v>
      </c>
      <c r="G3068" s="120">
        <v>382967</v>
      </c>
      <c r="H3068" s="124"/>
      <c r="I3068" s="128" t="s">
        <v>1390</v>
      </c>
      <c r="J3068" s="124"/>
      <c r="K3068" s="124"/>
      <c r="L3068" s="124"/>
      <c r="M3068" s="124"/>
      <c r="N3068" s="207">
        <v>100997450</v>
      </c>
      <c r="O3068" s="207">
        <v>0</v>
      </c>
      <c r="P3068" s="124" t="s">
        <v>1312</v>
      </c>
    </row>
    <row r="3069" spans="1:16" hidden="1">
      <c r="A3069" s="256" t="s">
        <v>1365</v>
      </c>
      <c r="B3069" s="124"/>
      <c r="C3069" s="125" t="s">
        <v>1365</v>
      </c>
      <c r="D3069" s="119">
        <v>43249</v>
      </c>
      <c r="E3069" s="120" t="s">
        <v>6073</v>
      </c>
      <c r="F3069" s="120" t="s">
        <v>13</v>
      </c>
      <c r="G3069" s="120">
        <v>382969</v>
      </c>
      <c r="H3069" s="124"/>
      <c r="I3069" s="128" t="s">
        <v>1390</v>
      </c>
      <c r="J3069" s="124"/>
      <c r="K3069" s="124"/>
      <c r="L3069" s="124"/>
      <c r="M3069" s="124"/>
      <c r="N3069" s="207">
        <v>43408645.780000001</v>
      </c>
      <c r="O3069" s="207">
        <v>0</v>
      </c>
      <c r="P3069" s="124" t="s">
        <v>1312</v>
      </c>
    </row>
    <row r="3070" spans="1:16" hidden="1">
      <c r="A3070" s="256" t="s">
        <v>1365</v>
      </c>
      <c r="B3070" s="124"/>
      <c r="C3070" s="125" t="s">
        <v>1365</v>
      </c>
      <c r="D3070" s="119">
        <v>43249</v>
      </c>
      <c r="E3070" s="120" t="s">
        <v>6074</v>
      </c>
      <c r="F3070" s="120" t="s">
        <v>13</v>
      </c>
      <c r="G3070" s="120">
        <v>382971</v>
      </c>
      <c r="H3070" s="124"/>
      <c r="I3070" s="128" t="s">
        <v>1390</v>
      </c>
      <c r="J3070" s="124"/>
      <c r="K3070" s="124"/>
      <c r="L3070" s="124"/>
      <c r="M3070" s="124"/>
      <c r="N3070" s="207">
        <v>9615.66</v>
      </c>
      <c r="O3070" s="207">
        <v>0</v>
      </c>
      <c r="P3070" s="124" t="s">
        <v>1312</v>
      </c>
    </row>
    <row r="3071" spans="1:16" hidden="1">
      <c r="A3071" s="256" t="s">
        <v>1365</v>
      </c>
      <c r="B3071" s="124"/>
      <c r="C3071" s="125" t="s">
        <v>1365</v>
      </c>
      <c r="D3071" s="119">
        <v>43249</v>
      </c>
      <c r="E3071" s="120" t="s">
        <v>6075</v>
      </c>
      <c r="F3071" s="120" t="s">
        <v>13</v>
      </c>
      <c r="G3071" s="120">
        <v>382973</v>
      </c>
      <c r="H3071" s="124"/>
      <c r="I3071" s="128" t="s">
        <v>1390</v>
      </c>
      <c r="J3071" s="124"/>
      <c r="K3071" s="124"/>
      <c r="L3071" s="124"/>
      <c r="M3071" s="124"/>
      <c r="N3071" s="207">
        <v>15578.92</v>
      </c>
      <c r="O3071" s="207">
        <v>0</v>
      </c>
      <c r="P3071" s="124" t="s">
        <v>1312</v>
      </c>
    </row>
    <row r="3072" spans="1:16" hidden="1">
      <c r="A3072" s="256" t="s">
        <v>1365</v>
      </c>
      <c r="B3072" s="124"/>
      <c r="C3072" s="125" t="s">
        <v>1365</v>
      </c>
      <c r="D3072" s="119">
        <v>43249</v>
      </c>
      <c r="E3072" s="120" t="s">
        <v>6076</v>
      </c>
      <c r="F3072" s="120" t="s">
        <v>13</v>
      </c>
      <c r="G3072" s="120">
        <v>382975</v>
      </c>
      <c r="H3072" s="124"/>
      <c r="I3072" s="128" t="s">
        <v>1390</v>
      </c>
      <c r="J3072" s="124"/>
      <c r="K3072" s="124"/>
      <c r="L3072" s="124"/>
      <c r="M3072" s="124"/>
      <c r="N3072" s="207">
        <v>1026.46</v>
      </c>
      <c r="O3072" s="207">
        <v>0</v>
      </c>
      <c r="P3072" s="124" t="s">
        <v>1312</v>
      </c>
    </row>
    <row r="3073" spans="1:16" hidden="1">
      <c r="A3073" s="256" t="s">
        <v>1365</v>
      </c>
      <c r="B3073" s="124"/>
      <c r="C3073" s="125" t="s">
        <v>1365</v>
      </c>
      <c r="D3073" s="119">
        <v>43249</v>
      </c>
      <c r="E3073" s="120" t="s">
        <v>6077</v>
      </c>
      <c r="F3073" s="120" t="s">
        <v>13</v>
      </c>
      <c r="G3073" s="120">
        <v>382977</v>
      </c>
      <c r="H3073" s="124"/>
      <c r="I3073" s="128" t="s">
        <v>1390</v>
      </c>
      <c r="J3073" s="124"/>
      <c r="K3073" s="124"/>
      <c r="L3073" s="124"/>
      <c r="M3073" s="124"/>
      <c r="N3073" s="207">
        <v>15169.24</v>
      </c>
      <c r="O3073" s="207">
        <v>0</v>
      </c>
      <c r="P3073" s="124" t="s">
        <v>1312</v>
      </c>
    </row>
    <row r="3074" spans="1:16" hidden="1">
      <c r="A3074" s="256" t="s">
        <v>1365</v>
      </c>
      <c r="B3074" s="124"/>
      <c r="C3074" s="125" t="s">
        <v>1365</v>
      </c>
      <c r="D3074" s="119">
        <v>43249</v>
      </c>
      <c r="E3074" s="120" t="s">
        <v>6078</v>
      </c>
      <c r="F3074" s="120" t="s">
        <v>13</v>
      </c>
      <c r="G3074" s="120">
        <v>382979</v>
      </c>
      <c r="H3074" s="124"/>
      <c r="I3074" s="128" t="s">
        <v>1390</v>
      </c>
      <c r="J3074" s="124"/>
      <c r="K3074" s="124"/>
      <c r="L3074" s="124"/>
      <c r="M3074" s="124"/>
      <c r="N3074" s="207">
        <v>15169.24</v>
      </c>
      <c r="O3074" s="207">
        <v>0</v>
      </c>
      <c r="P3074" s="124" t="s">
        <v>1312</v>
      </c>
    </row>
    <row r="3075" spans="1:16" hidden="1">
      <c r="A3075" s="256" t="s">
        <v>1365</v>
      </c>
      <c r="B3075" s="124"/>
      <c r="C3075" s="125" t="s">
        <v>1365</v>
      </c>
      <c r="D3075" s="119">
        <v>43249</v>
      </c>
      <c r="E3075" s="120" t="s">
        <v>6079</v>
      </c>
      <c r="F3075" s="120" t="s">
        <v>13</v>
      </c>
      <c r="G3075" s="120">
        <v>382981</v>
      </c>
      <c r="H3075" s="124"/>
      <c r="I3075" s="128" t="s">
        <v>1390</v>
      </c>
      <c r="J3075" s="124"/>
      <c r="K3075" s="124"/>
      <c r="L3075" s="124"/>
      <c r="M3075" s="124"/>
      <c r="N3075" s="207">
        <v>15169.24</v>
      </c>
      <c r="O3075" s="207">
        <v>0</v>
      </c>
      <c r="P3075" s="124" t="s">
        <v>1312</v>
      </c>
    </row>
    <row r="3076" spans="1:16" hidden="1">
      <c r="A3076" s="256" t="s">
        <v>1365</v>
      </c>
      <c r="B3076" s="124"/>
      <c r="C3076" s="125" t="s">
        <v>1365</v>
      </c>
      <c r="D3076" s="119">
        <v>43249</v>
      </c>
      <c r="E3076" s="120" t="s">
        <v>6080</v>
      </c>
      <c r="F3076" s="120" t="s">
        <v>13</v>
      </c>
      <c r="G3076" s="120">
        <v>382983</v>
      </c>
      <c r="H3076" s="124"/>
      <c r="I3076" s="128" t="s">
        <v>1390</v>
      </c>
      <c r="J3076" s="124"/>
      <c r="K3076" s="124"/>
      <c r="L3076" s="124"/>
      <c r="M3076" s="124"/>
      <c r="N3076" s="207">
        <v>15169.24</v>
      </c>
      <c r="O3076" s="207">
        <v>0</v>
      </c>
      <c r="P3076" s="124" t="s">
        <v>1312</v>
      </c>
    </row>
    <row r="3077" spans="1:16" hidden="1">
      <c r="A3077" s="256" t="s">
        <v>1365</v>
      </c>
      <c r="B3077" s="124"/>
      <c r="C3077" s="125" t="s">
        <v>1365</v>
      </c>
      <c r="D3077" s="119">
        <v>43249</v>
      </c>
      <c r="E3077" s="120" t="s">
        <v>6081</v>
      </c>
      <c r="F3077" s="120" t="s">
        <v>13</v>
      </c>
      <c r="G3077" s="120">
        <v>382985</v>
      </c>
      <c r="H3077" s="124"/>
      <c r="I3077" s="128" t="s">
        <v>1390</v>
      </c>
      <c r="J3077" s="124"/>
      <c r="K3077" s="124"/>
      <c r="L3077" s="124"/>
      <c r="M3077" s="124"/>
      <c r="N3077" s="207">
        <v>289390.95</v>
      </c>
      <c r="O3077" s="207">
        <v>0</v>
      </c>
      <c r="P3077" s="124" t="s">
        <v>1312</v>
      </c>
    </row>
    <row r="3078" spans="1:16" hidden="1">
      <c r="A3078" s="256" t="s">
        <v>1365</v>
      </c>
      <c r="B3078" s="124"/>
      <c r="C3078" s="125" t="s">
        <v>1365</v>
      </c>
      <c r="D3078" s="119">
        <v>43249</v>
      </c>
      <c r="E3078" s="120" t="s">
        <v>6082</v>
      </c>
      <c r="F3078" s="120" t="s">
        <v>13</v>
      </c>
      <c r="G3078" s="120">
        <v>382987</v>
      </c>
      <c r="H3078" s="124"/>
      <c r="I3078" s="128" t="s">
        <v>1390</v>
      </c>
      <c r="J3078" s="124"/>
      <c r="K3078" s="124"/>
      <c r="L3078" s="124"/>
      <c r="M3078" s="124"/>
      <c r="N3078" s="207">
        <v>5505.97</v>
      </c>
      <c r="O3078" s="207">
        <v>0</v>
      </c>
      <c r="P3078" s="124" t="s">
        <v>1312</v>
      </c>
    </row>
    <row r="3079" spans="1:16" hidden="1">
      <c r="A3079" s="256" t="s">
        <v>1365</v>
      </c>
      <c r="B3079" s="124"/>
      <c r="C3079" s="125" t="s">
        <v>1365</v>
      </c>
      <c r="D3079" s="119">
        <v>43249</v>
      </c>
      <c r="E3079" s="120" t="s">
        <v>6083</v>
      </c>
      <c r="F3079" s="120" t="s">
        <v>13</v>
      </c>
      <c r="G3079" s="120">
        <v>382989</v>
      </c>
      <c r="H3079" s="124"/>
      <c r="I3079" s="128" t="s">
        <v>1390</v>
      </c>
      <c r="J3079" s="124"/>
      <c r="K3079" s="124"/>
      <c r="L3079" s="124"/>
      <c r="M3079" s="124"/>
      <c r="N3079" s="207">
        <v>362.76</v>
      </c>
      <c r="O3079" s="207">
        <v>0</v>
      </c>
      <c r="P3079" s="124" t="s">
        <v>1312</v>
      </c>
    </row>
    <row r="3080" spans="1:16" hidden="1">
      <c r="A3080" s="256" t="s">
        <v>1365</v>
      </c>
      <c r="B3080" s="124"/>
      <c r="C3080" s="125" t="s">
        <v>1365</v>
      </c>
      <c r="D3080" s="119">
        <v>43249</v>
      </c>
      <c r="E3080" s="120" t="s">
        <v>6084</v>
      </c>
      <c r="F3080" s="120" t="s">
        <v>13</v>
      </c>
      <c r="G3080" s="120">
        <v>382991</v>
      </c>
      <c r="H3080" s="124"/>
      <c r="I3080" s="128" t="s">
        <v>1390</v>
      </c>
      <c r="J3080" s="124"/>
      <c r="K3080" s="124"/>
      <c r="L3080" s="124"/>
      <c r="M3080" s="124"/>
      <c r="N3080" s="207">
        <v>1455.21</v>
      </c>
      <c r="O3080" s="207">
        <v>0</v>
      </c>
      <c r="P3080" s="124" t="s">
        <v>1312</v>
      </c>
    </row>
    <row r="3081" spans="1:16" hidden="1">
      <c r="A3081" s="256" t="s">
        <v>1365</v>
      </c>
      <c r="B3081" s="124"/>
      <c r="C3081" s="125" t="s">
        <v>1365</v>
      </c>
      <c r="D3081" s="119">
        <v>43249</v>
      </c>
      <c r="E3081" s="120" t="s">
        <v>6085</v>
      </c>
      <c r="F3081" s="120" t="s">
        <v>13</v>
      </c>
      <c r="G3081" s="120">
        <v>382993</v>
      </c>
      <c r="H3081" s="124"/>
      <c r="I3081" s="128" t="s">
        <v>1390</v>
      </c>
      <c r="J3081" s="124"/>
      <c r="K3081" s="124"/>
      <c r="L3081" s="124"/>
      <c r="M3081" s="124"/>
      <c r="N3081" s="207">
        <v>5361.16</v>
      </c>
      <c r="O3081" s="207">
        <v>0</v>
      </c>
      <c r="P3081" s="124" t="s">
        <v>1312</v>
      </c>
    </row>
    <row r="3082" spans="1:16" hidden="1">
      <c r="A3082" s="256" t="s">
        <v>1365</v>
      </c>
      <c r="B3082" s="124"/>
      <c r="C3082" s="125" t="s">
        <v>1365</v>
      </c>
      <c r="D3082" s="119">
        <v>43249</v>
      </c>
      <c r="E3082" s="120" t="s">
        <v>6086</v>
      </c>
      <c r="F3082" s="120" t="s">
        <v>13</v>
      </c>
      <c r="G3082" s="120">
        <v>382995</v>
      </c>
      <c r="H3082" s="124"/>
      <c r="I3082" s="128" t="s">
        <v>1390</v>
      </c>
      <c r="J3082" s="124"/>
      <c r="K3082" s="124"/>
      <c r="L3082" s="124"/>
      <c r="M3082" s="124"/>
      <c r="N3082" s="207">
        <v>5361.16</v>
      </c>
      <c r="O3082" s="207">
        <v>0</v>
      </c>
      <c r="P3082" s="124" t="s">
        <v>1312</v>
      </c>
    </row>
    <row r="3083" spans="1:16" hidden="1">
      <c r="A3083" s="256" t="s">
        <v>1365</v>
      </c>
      <c r="B3083" s="124"/>
      <c r="C3083" s="125" t="s">
        <v>1365</v>
      </c>
      <c r="D3083" s="119">
        <v>43249</v>
      </c>
      <c r="E3083" s="120" t="s">
        <v>6087</v>
      </c>
      <c r="F3083" s="120" t="s">
        <v>13</v>
      </c>
      <c r="G3083" s="120">
        <v>382997</v>
      </c>
      <c r="H3083" s="124"/>
      <c r="I3083" s="128" t="s">
        <v>1390</v>
      </c>
      <c r="J3083" s="124"/>
      <c r="K3083" s="124"/>
      <c r="L3083" s="124"/>
      <c r="M3083" s="124"/>
      <c r="N3083" s="207">
        <v>5361.16</v>
      </c>
      <c r="O3083" s="207">
        <v>0</v>
      </c>
      <c r="P3083" s="124" t="s">
        <v>1312</v>
      </c>
    </row>
    <row r="3084" spans="1:16" hidden="1">
      <c r="A3084" s="256" t="s">
        <v>1365</v>
      </c>
      <c r="B3084" s="124"/>
      <c r="C3084" s="125" t="s">
        <v>1365</v>
      </c>
      <c r="D3084" s="119">
        <v>43249</v>
      </c>
      <c r="E3084" s="120" t="s">
        <v>6088</v>
      </c>
      <c r="F3084" s="120" t="s">
        <v>13</v>
      </c>
      <c r="G3084" s="120">
        <v>382999</v>
      </c>
      <c r="H3084" s="124"/>
      <c r="I3084" s="128" t="s">
        <v>1390</v>
      </c>
      <c r="J3084" s="124"/>
      <c r="K3084" s="124"/>
      <c r="L3084" s="124"/>
      <c r="M3084" s="124"/>
      <c r="N3084" s="207">
        <v>5361.16</v>
      </c>
      <c r="O3084" s="207">
        <v>0</v>
      </c>
      <c r="P3084" s="124" t="s">
        <v>1312</v>
      </c>
    </row>
    <row r="3085" spans="1:16" hidden="1">
      <c r="A3085" s="256" t="s">
        <v>1365</v>
      </c>
      <c r="B3085" s="124"/>
      <c r="C3085" s="125" t="s">
        <v>1365</v>
      </c>
      <c r="D3085" s="119">
        <v>43249</v>
      </c>
      <c r="E3085" s="120" t="s">
        <v>6089</v>
      </c>
      <c r="F3085" s="120" t="s">
        <v>13</v>
      </c>
      <c r="G3085" s="120">
        <v>383001</v>
      </c>
      <c r="H3085" s="124"/>
      <c r="I3085" s="128" t="s">
        <v>1390</v>
      </c>
      <c r="J3085" s="124"/>
      <c r="K3085" s="124"/>
      <c r="L3085" s="124"/>
      <c r="M3085" s="124"/>
      <c r="N3085" s="207">
        <v>42789.39</v>
      </c>
      <c r="O3085" s="207">
        <v>0</v>
      </c>
      <c r="P3085" s="124" t="s">
        <v>1312</v>
      </c>
    </row>
    <row r="3086" spans="1:16" hidden="1">
      <c r="A3086" s="256" t="s">
        <v>1365</v>
      </c>
      <c r="B3086" s="124"/>
      <c r="C3086" s="125" t="s">
        <v>1365</v>
      </c>
      <c r="D3086" s="119">
        <v>43249</v>
      </c>
      <c r="E3086" s="120" t="s">
        <v>6090</v>
      </c>
      <c r="F3086" s="120" t="s">
        <v>13</v>
      </c>
      <c r="G3086" s="120">
        <v>383003</v>
      </c>
      <c r="H3086" s="124"/>
      <c r="I3086" s="128" t="s">
        <v>1390</v>
      </c>
      <c r="J3086" s="124"/>
      <c r="K3086" s="124"/>
      <c r="L3086" s="124"/>
      <c r="M3086" s="124"/>
      <c r="N3086" s="207">
        <v>2819.32</v>
      </c>
      <c r="O3086" s="207">
        <v>0</v>
      </c>
      <c r="P3086" s="124" t="s">
        <v>1312</v>
      </c>
    </row>
    <row r="3087" spans="1:16" hidden="1">
      <c r="A3087" s="256" t="s">
        <v>1365</v>
      </c>
      <c r="B3087" s="124"/>
      <c r="C3087" s="125" t="s">
        <v>1365</v>
      </c>
      <c r="D3087" s="119">
        <v>43249</v>
      </c>
      <c r="E3087" s="120" t="s">
        <v>6091</v>
      </c>
      <c r="F3087" s="120" t="s">
        <v>13</v>
      </c>
      <c r="G3087" s="120">
        <v>383005</v>
      </c>
      <c r="H3087" s="124"/>
      <c r="I3087" s="128" t="s">
        <v>1390</v>
      </c>
      <c r="J3087" s="124"/>
      <c r="K3087" s="124"/>
      <c r="L3087" s="124"/>
      <c r="M3087" s="124"/>
      <c r="N3087" s="207">
        <v>11309.05</v>
      </c>
      <c r="O3087" s="207">
        <v>0</v>
      </c>
      <c r="P3087" s="124" t="s">
        <v>1312</v>
      </c>
    </row>
    <row r="3088" spans="1:16" hidden="1">
      <c r="A3088" s="256" t="s">
        <v>1365</v>
      </c>
      <c r="B3088" s="124"/>
      <c r="C3088" s="125" t="s">
        <v>1365</v>
      </c>
      <c r="D3088" s="119">
        <v>43249</v>
      </c>
      <c r="E3088" s="120" t="s">
        <v>6092</v>
      </c>
      <c r="F3088" s="120" t="s">
        <v>13</v>
      </c>
      <c r="G3088" s="120">
        <v>383007</v>
      </c>
      <c r="H3088" s="124"/>
      <c r="I3088" s="128" t="s">
        <v>1390</v>
      </c>
      <c r="J3088" s="124"/>
      <c r="K3088" s="124"/>
      <c r="L3088" s="124"/>
      <c r="M3088" s="124"/>
      <c r="N3088" s="207">
        <v>41664.14</v>
      </c>
      <c r="O3088" s="207">
        <v>0</v>
      </c>
      <c r="P3088" s="124" t="s">
        <v>1312</v>
      </c>
    </row>
    <row r="3089" spans="1:16" hidden="1">
      <c r="A3089" s="256" t="s">
        <v>1365</v>
      </c>
      <c r="B3089" s="124"/>
      <c r="C3089" s="125" t="s">
        <v>1365</v>
      </c>
      <c r="D3089" s="119">
        <v>43249</v>
      </c>
      <c r="E3089" s="120" t="s">
        <v>6093</v>
      </c>
      <c r="F3089" s="120" t="s">
        <v>13</v>
      </c>
      <c r="G3089" s="120">
        <v>383009</v>
      </c>
      <c r="H3089" s="124"/>
      <c r="I3089" s="128" t="s">
        <v>1390</v>
      </c>
      <c r="J3089" s="124"/>
      <c r="K3089" s="124"/>
      <c r="L3089" s="124"/>
      <c r="M3089" s="124"/>
      <c r="N3089" s="207">
        <v>41664.14</v>
      </c>
      <c r="O3089" s="207">
        <v>0</v>
      </c>
      <c r="P3089" s="124" t="s">
        <v>1312</v>
      </c>
    </row>
    <row r="3090" spans="1:16" hidden="1">
      <c r="A3090" s="256" t="s">
        <v>1365</v>
      </c>
      <c r="B3090" s="124"/>
      <c r="C3090" s="125" t="s">
        <v>1365</v>
      </c>
      <c r="D3090" s="119">
        <v>43249</v>
      </c>
      <c r="E3090" s="120" t="s">
        <v>6094</v>
      </c>
      <c r="F3090" s="120" t="s">
        <v>13</v>
      </c>
      <c r="G3090" s="120">
        <v>383011</v>
      </c>
      <c r="H3090" s="124"/>
      <c r="I3090" s="128" t="s">
        <v>1390</v>
      </c>
      <c r="J3090" s="124"/>
      <c r="K3090" s="124"/>
      <c r="L3090" s="124"/>
      <c r="M3090" s="124"/>
      <c r="N3090" s="207">
        <v>41664.14</v>
      </c>
      <c r="O3090" s="207">
        <v>0</v>
      </c>
      <c r="P3090" s="124" t="s">
        <v>1312</v>
      </c>
    </row>
    <row r="3091" spans="1:16" hidden="1">
      <c r="A3091" s="256" t="s">
        <v>1365</v>
      </c>
      <c r="B3091" s="124"/>
      <c r="C3091" s="125" t="s">
        <v>1365</v>
      </c>
      <c r="D3091" s="119">
        <v>43249</v>
      </c>
      <c r="E3091" s="120" t="s">
        <v>6095</v>
      </c>
      <c r="F3091" s="120" t="s">
        <v>13</v>
      </c>
      <c r="G3091" s="120">
        <v>383013</v>
      </c>
      <c r="H3091" s="124"/>
      <c r="I3091" s="128" t="s">
        <v>1390</v>
      </c>
      <c r="J3091" s="124"/>
      <c r="K3091" s="124"/>
      <c r="L3091" s="124"/>
      <c r="M3091" s="124"/>
      <c r="N3091" s="207">
        <v>41664.14</v>
      </c>
      <c r="O3091" s="207">
        <v>0</v>
      </c>
      <c r="P3091" s="124" t="s">
        <v>1312</v>
      </c>
    </row>
    <row r="3092" spans="1:16" hidden="1">
      <c r="A3092" s="256" t="s">
        <v>1365</v>
      </c>
      <c r="B3092" s="124"/>
      <c r="C3092" s="125" t="s">
        <v>1365</v>
      </c>
      <c r="D3092" s="119">
        <v>43249</v>
      </c>
      <c r="E3092" s="120" t="s">
        <v>6096</v>
      </c>
      <c r="F3092" s="120" t="s">
        <v>13</v>
      </c>
      <c r="G3092" s="120">
        <v>383015</v>
      </c>
      <c r="H3092" s="124"/>
      <c r="I3092" s="128" t="s">
        <v>1390</v>
      </c>
      <c r="J3092" s="124"/>
      <c r="K3092" s="124"/>
      <c r="L3092" s="124"/>
      <c r="M3092" s="124"/>
      <c r="N3092" s="207">
        <v>49755.65</v>
      </c>
      <c r="O3092" s="207">
        <v>0</v>
      </c>
      <c r="P3092" s="124" t="s">
        <v>1312</v>
      </c>
    </row>
    <row r="3093" spans="1:16" hidden="1">
      <c r="A3093" s="256" t="s">
        <v>1365</v>
      </c>
      <c r="B3093" s="124"/>
      <c r="C3093" s="125" t="s">
        <v>1365</v>
      </c>
      <c r="D3093" s="119">
        <v>43249</v>
      </c>
      <c r="E3093" s="120" t="s">
        <v>6097</v>
      </c>
      <c r="F3093" s="120" t="s">
        <v>13</v>
      </c>
      <c r="G3093" s="120">
        <v>383017</v>
      </c>
      <c r="H3093" s="124"/>
      <c r="I3093" s="128" t="s">
        <v>1390</v>
      </c>
      <c r="J3093" s="124"/>
      <c r="K3093" s="124"/>
      <c r="L3093" s="124"/>
      <c r="M3093" s="124"/>
      <c r="N3093" s="207">
        <v>4998.3999999999996</v>
      </c>
      <c r="O3093" s="207">
        <v>0</v>
      </c>
      <c r="P3093" s="124" t="s">
        <v>1312</v>
      </c>
    </row>
    <row r="3094" spans="1:16" hidden="1">
      <c r="A3094" s="256" t="s">
        <v>1365</v>
      </c>
      <c r="B3094" s="124"/>
      <c r="C3094" s="125" t="s">
        <v>1365</v>
      </c>
      <c r="D3094" s="119">
        <v>43249</v>
      </c>
      <c r="E3094" s="120" t="s">
        <v>6098</v>
      </c>
      <c r="F3094" s="120" t="s">
        <v>13</v>
      </c>
      <c r="G3094" s="120">
        <v>383019</v>
      </c>
      <c r="H3094" s="124"/>
      <c r="I3094" s="128" t="s">
        <v>1390</v>
      </c>
      <c r="J3094" s="124"/>
      <c r="K3094" s="124"/>
      <c r="L3094" s="124"/>
      <c r="M3094" s="124"/>
      <c r="N3094" s="207">
        <v>1962.78</v>
      </c>
      <c r="O3094" s="207">
        <v>0</v>
      </c>
      <c r="P3094" s="124" t="s">
        <v>1312</v>
      </c>
    </row>
    <row r="3095" spans="1:16" hidden="1">
      <c r="A3095" s="256" t="s">
        <v>1365</v>
      </c>
      <c r="B3095" s="124"/>
      <c r="C3095" s="125" t="s">
        <v>1365</v>
      </c>
      <c r="D3095" s="119">
        <v>43249</v>
      </c>
      <c r="E3095" s="120" t="s">
        <v>6099</v>
      </c>
      <c r="F3095" s="120" t="s">
        <v>13</v>
      </c>
      <c r="G3095" s="120">
        <v>383021</v>
      </c>
      <c r="H3095" s="124"/>
      <c r="I3095" s="128" t="s">
        <v>1390</v>
      </c>
      <c r="J3095" s="124"/>
      <c r="K3095" s="124"/>
      <c r="L3095" s="124"/>
      <c r="M3095" s="124"/>
      <c r="N3095" s="207">
        <v>5553.58</v>
      </c>
      <c r="O3095" s="207">
        <v>0</v>
      </c>
      <c r="P3095" s="124" t="s">
        <v>1312</v>
      </c>
    </row>
    <row r="3096" spans="1:16" hidden="1">
      <c r="A3096" s="256" t="s">
        <v>1365</v>
      </c>
      <c r="B3096" s="124"/>
      <c r="C3096" s="125" t="s">
        <v>1365</v>
      </c>
      <c r="D3096" s="119">
        <v>43249</v>
      </c>
      <c r="E3096" s="120" t="s">
        <v>6100</v>
      </c>
      <c r="F3096" s="120" t="s">
        <v>13</v>
      </c>
      <c r="G3096" s="120">
        <v>383023</v>
      </c>
      <c r="H3096" s="124"/>
      <c r="I3096" s="128" t="s">
        <v>1390</v>
      </c>
      <c r="J3096" s="124"/>
      <c r="K3096" s="124"/>
      <c r="L3096" s="124"/>
      <c r="M3096" s="124"/>
      <c r="N3096" s="207">
        <v>11051.8</v>
      </c>
      <c r="O3096" s="207">
        <v>0</v>
      </c>
      <c r="P3096" s="124" t="s">
        <v>1312</v>
      </c>
    </row>
    <row r="3097" spans="1:16" hidden="1">
      <c r="A3097" s="256" t="s">
        <v>1365</v>
      </c>
      <c r="B3097" s="124"/>
      <c r="C3097" s="125" t="s">
        <v>1365</v>
      </c>
      <c r="D3097" s="119">
        <v>43249</v>
      </c>
      <c r="E3097" s="120" t="s">
        <v>6101</v>
      </c>
      <c r="F3097" s="120" t="s">
        <v>13</v>
      </c>
      <c r="G3097" s="120">
        <v>383025</v>
      </c>
      <c r="H3097" s="124"/>
      <c r="I3097" s="128" t="s">
        <v>1390</v>
      </c>
      <c r="J3097" s="124"/>
      <c r="K3097" s="124"/>
      <c r="L3097" s="124"/>
      <c r="M3097" s="124"/>
      <c r="N3097" s="207">
        <v>15253.62</v>
      </c>
      <c r="O3097" s="207">
        <v>0</v>
      </c>
      <c r="P3097" s="124" t="s">
        <v>1312</v>
      </c>
    </row>
    <row r="3098" spans="1:16" hidden="1">
      <c r="A3098" s="256" t="s">
        <v>1365</v>
      </c>
      <c r="B3098" s="124"/>
      <c r="C3098" s="125" t="s">
        <v>1365</v>
      </c>
      <c r="D3098" s="119">
        <v>43249</v>
      </c>
      <c r="E3098" s="120" t="s">
        <v>6102</v>
      </c>
      <c r="F3098" s="120" t="s">
        <v>13</v>
      </c>
      <c r="G3098" s="120">
        <v>383027</v>
      </c>
      <c r="H3098" s="124"/>
      <c r="I3098" s="128" t="s">
        <v>1390</v>
      </c>
      <c r="J3098" s="124"/>
      <c r="K3098" s="124"/>
      <c r="L3098" s="124"/>
      <c r="M3098" s="124"/>
      <c r="N3098" s="207">
        <v>38844.82</v>
      </c>
      <c r="O3098" s="207">
        <v>0</v>
      </c>
      <c r="P3098" s="124" t="s">
        <v>1312</v>
      </c>
    </row>
    <row r="3099" spans="1:16" ht="63.75" hidden="1">
      <c r="A3099" s="256" t="s">
        <v>619</v>
      </c>
      <c r="B3099" s="124"/>
      <c r="C3099" s="125" t="s">
        <v>713</v>
      </c>
      <c r="D3099" s="119">
        <v>43249</v>
      </c>
      <c r="E3099" s="120" t="s">
        <v>6103</v>
      </c>
      <c r="F3099" s="120" t="s">
        <v>11</v>
      </c>
      <c r="G3099" s="120">
        <v>923154</v>
      </c>
      <c r="H3099" s="124"/>
      <c r="I3099" s="128" t="s">
        <v>6580</v>
      </c>
      <c r="J3099" s="124"/>
      <c r="K3099" s="124"/>
      <c r="L3099" s="124"/>
      <c r="M3099" s="124"/>
      <c r="N3099" s="207">
        <v>50</v>
      </c>
      <c r="O3099" s="207">
        <v>0</v>
      </c>
      <c r="P3099" s="124" t="s">
        <v>1312</v>
      </c>
    </row>
    <row r="3100" spans="1:16" ht="51">
      <c r="A3100" s="256" t="s">
        <v>619</v>
      </c>
      <c r="B3100" s="124"/>
      <c r="C3100" s="125" t="s">
        <v>713</v>
      </c>
      <c r="D3100" s="119">
        <v>43250</v>
      </c>
      <c r="E3100" s="120" t="s">
        <v>6104</v>
      </c>
      <c r="F3100" s="120" t="s">
        <v>3</v>
      </c>
      <c r="G3100" s="120">
        <v>1627343</v>
      </c>
      <c r="H3100" s="124"/>
      <c r="I3100" s="128" t="s">
        <v>6581</v>
      </c>
      <c r="J3100" s="124"/>
      <c r="K3100" s="124"/>
      <c r="L3100" s="124"/>
      <c r="M3100" s="124"/>
      <c r="N3100" s="207">
        <v>0</v>
      </c>
      <c r="O3100" s="207">
        <v>329</v>
      </c>
      <c r="P3100" s="124" t="s">
        <v>1312</v>
      </c>
    </row>
    <row r="3101" spans="1:16" ht="51">
      <c r="A3101" s="256" t="s">
        <v>619</v>
      </c>
      <c r="B3101" s="124"/>
      <c r="C3101" s="125" t="s">
        <v>713</v>
      </c>
      <c r="D3101" s="119">
        <v>43250</v>
      </c>
      <c r="E3101" s="120" t="s">
        <v>6105</v>
      </c>
      <c r="F3101" s="120" t="s">
        <v>3</v>
      </c>
      <c r="G3101" s="120">
        <v>1627345</v>
      </c>
      <c r="H3101" s="124"/>
      <c r="I3101" s="128" t="s">
        <v>6582</v>
      </c>
      <c r="J3101" s="124"/>
      <c r="K3101" s="124"/>
      <c r="L3101" s="124"/>
      <c r="M3101" s="124"/>
      <c r="N3101" s="207">
        <v>0</v>
      </c>
      <c r="O3101" s="207">
        <v>157</v>
      </c>
      <c r="P3101" s="124" t="s">
        <v>1312</v>
      </c>
    </row>
    <row r="3102" spans="1:16" ht="51">
      <c r="A3102" s="256" t="s">
        <v>619</v>
      </c>
      <c r="B3102" s="124"/>
      <c r="C3102" s="125" t="s">
        <v>713</v>
      </c>
      <c r="D3102" s="119">
        <v>43250</v>
      </c>
      <c r="E3102" s="120" t="s">
        <v>6106</v>
      </c>
      <c r="F3102" s="120" t="s">
        <v>3</v>
      </c>
      <c r="G3102" s="120">
        <v>1627346</v>
      </c>
      <c r="H3102" s="124"/>
      <c r="I3102" s="128" t="s">
        <v>6583</v>
      </c>
      <c r="J3102" s="124"/>
      <c r="K3102" s="124"/>
      <c r="L3102" s="124"/>
      <c r="M3102" s="124"/>
      <c r="N3102" s="207">
        <v>0</v>
      </c>
      <c r="O3102" s="207">
        <v>345</v>
      </c>
      <c r="P3102" s="124" t="s">
        <v>1312</v>
      </c>
    </row>
    <row r="3103" spans="1:16" ht="51">
      <c r="A3103" s="256">
        <v>20</v>
      </c>
      <c r="B3103" s="124"/>
      <c r="C3103" s="125" t="s">
        <v>693</v>
      </c>
      <c r="D3103" s="119">
        <v>43250</v>
      </c>
      <c r="E3103" s="120" t="s">
        <v>6107</v>
      </c>
      <c r="F3103" s="120" t="s">
        <v>3</v>
      </c>
      <c r="G3103" s="120">
        <v>1627354</v>
      </c>
      <c r="H3103" s="124"/>
      <c r="I3103" s="128" t="s">
        <v>6584</v>
      </c>
      <c r="J3103" s="124"/>
      <c r="K3103" s="124"/>
      <c r="L3103" s="124"/>
      <c r="M3103" s="124"/>
      <c r="N3103" s="207">
        <v>0</v>
      </c>
      <c r="O3103" s="207">
        <v>1913</v>
      </c>
      <c r="P3103" s="124" t="s">
        <v>1312</v>
      </c>
    </row>
    <row r="3104" spans="1:16" ht="51">
      <c r="A3104" s="256" t="s">
        <v>619</v>
      </c>
      <c r="B3104" s="124"/>
      <c r="C3104" s="125" t="s">
        <v>713</v>
      </c>
      <c r="D3104" s="119">
        <v>43250</v>
      </c>
      <c r="E3104" s="120" t="s">
        <v>6108</v>
      </c>
      <c r="F3104" s="120" t="s">
        <v>3</v>
      </c>
      <c r="G3104" s="120">
        <v>1627369</v>
      </c>
      <c r="H3104" s="124"/>
      <c r="I3104" s="128" t="s">
        <v>6585</v>
      </c>
      <c r="J3104" s="124"/>
      <c r="K3104" s="124"/>
      <c r="L3104" s="124"/>
      <c r="M3104" s="124"/>
      <c r="N3104" s="207">
        <v>0</v>
      </c>
      <c r="O3104" s="207">
        <v>1819</v>
      </c>
      <c r="P3104" s="124" t="s">
        <v>1312</v>
      </c>
    </row>
    <row r="3105" spans="1:16" ht="51">
      <c r="A3105" s="256">
        <v>373</v>
      </c>
      <c r="B3105" s="124"/>
      <c r="C3105" s="125" t="s">
        <v>1269</v>
      </c>
      <c r="D3105" s="119">
        <v>43250</v>
      </c>
      <c r="E3105" s="120" t="s">
        <v>6109</v>
      </c>
      <c r="F3105" s="120" t="s">
        <v>3</v>
      </c>
      <c r="G3105" s="120">
        <v>1627372</v>
      </c>
      <c r="H3105" s="124"/>
      <c r="I3105" s="128" t="s">
        <v>6586</v>
      </c>
      <c r="J3105" s="124"/>
      <c r="K3105" s="124"/>
      <c r="L3105" s="124"/>
      <c r="M3105" s="124"/>
      <c r="N3105" s="207">
        <v>0</v>
      </c>
      <c r="O3105" s="207">
        <v>8</v>
      </c>
      <c r="P3105" s="124" t="s">
        <v>1312</v>
      </c>
    </row>
    <row r="3106" spans="1:16" ht="51">
      <c r="A3106" s="256" t="s">
        <v>619</v>
      </c>
      <c r="B3106" s="124"/>
      <c r="C3106" s="125" t="s">
        <v>713</v>
      </c>
      <c r="D3106" s="119">
        <v>43250</v>
      </c>
      <c r="E3106" s="120" t="s">
        <v>6110</v>
      </c>
      <c r="F3106" s="120" t="s">
        <v>3</v>
      </c>
      <c r="G3106" s="120">
        <v>1627223</v>
      </c>
      <c r="H3106" s="124"/>
      <c r="I3106" s="128" t="s">
        <v>5138</v>
      </c>
      <c r="J3106" s="124"/>
      <c r="K3106" s="124"/>
      <c r="L3106" s="124"/>
      <c r="M3106" s="124"/>
      <c r="N3106" s="207">
        <v>0</v>
      </c>
      <c r="O3106" s="207">
        <v>800</v>
      </c>
      <c r="P3106" s="124" t="s">
        <v>1312</v>
      </c>
    </row>
    <row r="3107" spans="1:16" ht="51">
      <c r="A3107" s="256" t="s">
        <v>619</v>
      </c>
      <c r="B3107" s="124"/>
      <c r="C3107" s="125" t="s">
        <v>713</v>
      </c>
      <c r="D3107" s="119">
        <v>43250</v>
      </c>
      <c r="E3107" s="120" t="s">
        <v>6111</v>
      </c>
      <c r="F3107" s="120" t="s">
        <v>3</v>
      </c>
      <c r="G3107" s="120">
        <v>1627279</v>
      </c>
      <c r="H3107" s="124"/>
      <c r="I3107" s="128" t="s">
        <v>6587</v>
      </c>
      <c r="J3107" s="124"/>
      <c r="K3107" s="124"/>
      <c r="L3107" s="124"/>
      <c r="M3107" s="124"/>
      <c r="N3107" s="207">
        <v>0</v>
      </c>
      <c r="O3107" s="207">
        <v>371</v>
      </c>
      <c r="P3107" s="124" t="s">
        <v>1312</v>
      </c>
    </row>
    <row r="3108" spans="1:16" ht="51">
      <c r="A3108" s="256" t="s">
        <v>622</v>
      </c>
      <c r="B3108" s="124"/>
      <c r="C3108" s="125" t="s">
        <v>715</v>
      </c>
      <c r="D3108" s="119">
        <v>43250</v>
      </c>
      <c r="E3108" s="120" t="s">
        <v>6112</v>
      </c>
      <c r="F3108" s="120" t="s">
        <v>3</v>
      </c>
      <c r="G3108" s="120">
        <v>1627196</v>
      </c>
      <c r="H3108" s="124"/>
      <c r="I3108" s="128" t="s">
        <v>6588</v>
      </c>
      <c r="J3108" s="124"/>
      <c r="K3108" s="124"/>
      <c r="L3108" s="124"/>
      <c r="M3108" s="124"/>
      <c r="N3108" s="207">
        <v>0</v>
      </c>
      <c r="O3108" s="207">
        <v>20000</v>
      </c>
      <c r="P3108" s="124" t="s">
        <v>1312</v>
      </c>
    </row>
    <row r="3109" spans="1:16" ht="51">
      <c r="A3109" s="256" t="s">
        <v>619</v>
      </c>
      <c r="B3109" s="124"/>
      <c r="C3109" s="125" t="s">
        <v>713</v>
      </c>
      <c r="D3109" s="119">
        <v>43250</v>
      </c>
      <c r="E3109" s="120" t="s">
        <v>6113</v>
      </c>
      <c r="F3109" s="120" t="s">
        <v>3</v>
      </c>
      <c r="G3109" s="120">
        <v>1627221</v>
      </c>
      <c r="H3109" s="124"/>
      <c r="I3109" s="128" t="s">
        <v>6589</v>
      </c>
      <c r="J3109" s="124"/>
      <c r="K3109" s="124"/>
      <c r="L3109" s="124"/>
      <c r="M3109" s="124"/>
      <c r="N3109" s="207">
        <v>0</v>
      </c>
      <c r="O3109" s="207">
        <v>11.33</v>
      </c>
      <c r="P3109" s="124" t="s">
        <v>1312</v>
      </c>
    </row>
    <row r="3110" spans="1:16" ht="51">
      <c r="A3110" s="256">
        <v>130</v>
      </c>
      <c r="B3110" s="124"/>
      <c r="C3110" s="125" t="s">
        <v>727</v>
      </c>
      <c r="D3110" s="119">
        <v>43250</v>
      </c>
      <c r="E3110" s="120" t="s">
        <v>6114</v>
      </c>
      <c r="F3110" s="120" t="s">
        <v>3</v>
      </c>
      <c r="G3110" s="120">
        <v>1627246</v>
      </c>
      <c r="H3110" s="124"/>
      <c r="I3110" s="128" t="s">
        <v>6590</v>
      </c>
      <c r="J3110" s="124"/>
      <c r="K3110" s="124"/>
      <c r="L3110" s="124"/>
      <c r="M3110" s="124"/>
      <c r="N3110" s="207">
        <v>0</v>
      </c>
      <c r="O3110" s="207">
        <v>400000</v>
      </c>
      <c r="P3110" s="124" t="s">
        <v>1312</v>
      </c>
    </row>
    <row r="3111" spans="1:16" ht="51">
      <c r="A3111" s="256" t="s">
        <v>619</v>
      </c>
      <c r="B3111" s="124"/>
      <c r="C3111" s="125" t="s">
        <v>713</v>
      </c>
      <c r="D3111" s="119">
        <v>43250</v>
      </c>
      <c r="E3111" s="120" t="s">
        <v>6115</v>
      </c>
      <c r="F3111" s="120" t="s">
        <v>3</v>
      </c>
      <c r="G3111" s="120">
        <v>1627260</v>
      </c>
      <c r="H3111" s="124"/>
      <c r="I3111" s="128" t="s">
        <v>6591</v>
      </c>
      <c r="J3111" s="124"/>
      <c r="K3111" s="124"/>
      <c r="L3111" s="124"/>
      <c r="M3111" s="124"/>
      <c r="N3111" s="207">
        <v>0</v>
      </c>
      <c r="O3111" s="207">
        <v>2268.6</v>
      </c>
      <c r="P3111" s="124" t="s">
        <v>1312</v>
      </c>
    </row>
    <row r="3112" spans="1:16" ht="51">
      <c r="A3112" s="256">
        <v>902</v>
      </c>
      <c r="B3112" s="124"/>
      <c r="C3112" s="125" t="s">
        <v>880</v>
      </c>
      <c r="D3112" s="119">
        <v>43250</v>
      </c>
      <c r="E3112" s="120" t="s">
        <v>6116</v>
      </c>
      <c r="F3112" s="120" t="s">
        <v>3</v>
      </c>
      <c r="G3112" s="120">
        <v>1627262</v>
      </c>
      <c r="H3112" s="124"/>
      <c r="I3112" s="128" t="s">
        <v>6592</v>
      </c>
      <c r="J3112" s="124"/>
      <c r="K3112" s="124"/>
      <c r="L3112" s="124"/>
      <c r="M3112" s="124"/>
      <c r="N3112" s="207">
        <v>0</v>
      </c>
      <c r="O3112" s="207">
        <v>333.68</v>
      </c>
      <c r="P3112" s="124" t="s">
        <v>1312</v>
      </c>
    </row>
    <row r="3113" spans="1:16" ht="51">
      <c r="A3113" s="256">
        <v>86</v>
      </c>
      <c r="B3113" s="124"/>
      <c r="C3113" s="125" t="s">
        <v>710</v>
      </c>
      <c r="D3113" s="119">
        <v>43250</v>
      </c>
      <c r="E3113" s="120" t="s">
        <v>6117</v>
      </c>
      <c r="F3113" s="120" t="s">
        <v>3</v>
      </c>
      <c r="G3113" s="120">
        <v>1627188</v>
      </c>
      <c r="H3113" s="124"/>
      <c r="I3113" s="128" t="s">
        <v>6593</v>
      </c>
      <c r="J3113" s="124"/>
      <c r="K3113" s="124"/>
      <c r="L3113" s="124"/>
      <c r="M3113" s="124"/>
      <c r="N3113" s="207">
        <v>0</v>
      </c>
      <c r="O3113" s="207">
        <v>371</v>
      </c>
      <c r="P3113" s="124" t="s">
        <v>1312</v>
      </c>
    </row>
    <row r="3114" spans="1:16" ht="51">
      <c r="A3114" s="256">
        <v>86</v>
      </c>
      <c r="B3114" s="124"/>
      <c r="C3114" s="125" t="s">
        <v>710</v>
      </c>
      <c r="D3114" s="119">
        <v>43250</v>
      </c>
      <c r="E3114" s="120" t="s">
        <v>6118</v>
      </c>
      <c r="F3114" s="120" t="s">
        <v>3</v>
      </c>
      <c r="G3114" s="120">
        <v>1627189</v>
      </c>
      <c r="H3114" s="124"/>
      <c r="I3114" s="128" t="s">
        <v>6594</v>
      </c>
      <c r="J3114" s="124"/>
      <c r="K3114" s="124"/>
      <c r="L3114" s="124"/>
      <c r="M3114" s="124"/>
      <c r="N3114" s="207">
        <v>0</v>
      </c>
      <c r="O3114" s="207">
        <v>255</v>
      </c>
      <c r="P3114" s="124" t="s">
        <v>1312</v>
      </c>
    </row>
    <row r="3115" spans="1:16" ht="51">
      <c r="A3115" s="256" t="s">
        <v>619</v>
      </c>
      <c r="B3115" s="124"/>
      <c r="C3115" s="125" t="s">
        <v>713</v>
      </c>
      <c r="D3115" s="119">
        <v>43250</v>
      </c>
      <c r="E3115" s="120" t="s">
        <v>6119</v>
      </c>
      <c r="F3115" s="120" t="s">
        <v>3</v>
      </c>
      <c r="G3115" s="120">
        <v>1627204</v>
      </c>
      <c r="H3115" s="124"/>
      <c r="I3115" s="128" t="s">
        <v>6595</v>
      </c>
      <c r="J3115" s="124"/>
      <c r="K3115" s="124"/>
      <c r="L3115" s="124"/>
      <c r="M3115" s="124"/>
      <c r="N3115" s="207">
        <v>0</v>
      </c>
      <c r="O3115" s="207">
        <v>0.02</v>
      </c>
      <c r="P3115" s="124" t="s">
        <v>3729</v>
      </c>
    </row>
    <row r="3116" spans="1:16" ht="51">
      <c r="A3116" s="256" t="s">
        <v>619</v>
      </c>
      <c r="B3116" s="124"/>
      <c r="C3116" s="125" t="s">
        <v>713</v>
      </c>
      <c r="D3116" s="119">
        <v>43250</v>
      </c>
      <c r="E3116" s="120" t="s">
        <v>6120</v>
      </c>
      <c r="F3116" s="120" t="s">
        <v>3</v>
      </c>
      <c r="G3116" s="120">
        <v>1627207</v>
      </c>
      <c r="H3116" s="124"/>
      <c r="I3116" s="128" t="s">
        <v>6596</v>
      </c>
      <c r="J3116" s="124"/>
      <c r="K3116" s="124"/>
      <c r="L3116" s="124"/>
      <c r="M3116" s="124"/>
      <c r="N3116" s="207">
        <v>0</v>
      </c>
      <c r="O3116" s="207">
        <v>718.7</v>
      </c>
      <c r="P3116" s="124" t="s">
        <v>1312</v>
      </c>
    </row>
    <row r="3117" spans="1:16" ht="51">
      <c r="A3117" s="256">
        <v>132</v>
      </c>
      <c r="B3117" s="124"/>
      <c r="C3117" s="125" t="s">
        <v>728</v>
      </c>
      <c r="D3117" s="119">
        <v>43250</v>
      </c>
      <c r="E3117" s="120" t="s">
        <v>6121</v>
      </c>
      <c r="F3117" s="120" t="s">
        <v>3</v>
      </c>
      <c r="G3117" s="120">
        <v>1627213</v>
      </c>
      <c r="H3117" s="124"/>
      <c r="I3117" s="128" t="s">
        <v>6597</v>
      </c>
      <c r="J3117" s="124"/>
      <c r="K3117" s="124"/>
      <c r="L3117" s="124"/>
      <c r="M3117" s="124"/>
      <c r="N3117" s="207">
        <v>0</v>
      </c>
      <c r="O3117" s="207">
        <v>785.61</v>
      </c>
      <c r="P3117" s="124" t="s">
        <v>1312</v>
      </c>
    </row>
    <row r="3118" spans="1:16" ht="63.75" hidden="1">
      <c r="A3118" s="256" t="s">
        <v>619</v>
      </c>
      <c r="B3118" s="124"/>
      <c r="C3118" s="125" t="s">
        <v>713</v>
      </c>
      <c r="D3118" s="119">
        <v>43250</v>
      </c>
      <c r="E3118" s="120" t="s">
        <v>6122</v>
      </c>
      <c r="F3118" s="120" t="s">
        <v>1313</v>
      </c>
      <c r="G3118" s="120">
        <v>17864150</v>
      </c>
      <c r="H3118" s="124"/>
      <c r="I3118" s="128" t="s">
        <v>6598</v>
      </c>
      <c r="J3118" s="124"/>
      <c r="K3118" s="124"/>
      <c r="L3118" s="124"/>
      <c r="M3118" s="124"/>
      <c r="N3118" s="207">
        <v>0</v>
      </c>
      <c r="O3118" s="207">
        <v>4584.88</v>
      </c>
      <c r="P3118" s="124" t="s">
        <v>1312</v>
      </c>
    </row>
    <row r="3119" spans="1:16" ht="76.5" hidden="1">
      <c r="A3119" s="256" t="s">
        <v>619</v>
      </c>
      <c r="B3119" s="124"/>
      <c r="C3119" s="125" t="s">
        <v>713</v>
      </c>
      <c r="D3119" s="119">
        <v>43250</v>
      </c>
      <c r="E3119" s="120" t="s">
        <v>6123</v>
      </c>
      <c r="F3119" s="120" t="s">
        <v>1313</v>
      </c>
      <c r="G3119" s="120">
        <v>17864189</v>
      </c>
      <c r="H3119" s="124"/>
      <c r="I3119" s="128" t="s">
        <v>6599</v>
      </c>
      <c r="J3119" s="124"/>
      <c r="K3119" s="124"/>
      <c r="L3119" s="124"/>
      <c r="M3119" s="124"/>
      <c r="N3119" s="207">
        <v>0</v>
      </c>
      <c r="O3119" s="207">
        <v>10787.99</v>
      </c>
      <c r="P3119" s="124" t="s">
        <v>1312</v>
      </c>
    </row>
    <row r="3120" spans="1:16" ht="76.5" hidden="1">
      <c r="A3120" s="256" t="s">
        <v>619</v>
      </c>
      <c r="B3120" s="124"/>
      <c r="C3120" s="125" t="s">
        <v>713</v>
      </c>
      <c r="D3120" s="119">
        <v>43250</v>
      </c>
      <c r="E3120" s="120" t="s">
        <v>6124</v>
      </c>
      <c r="F3120" s="120" t="s">
        <v>1313</v>
      </c>
      <c r="G3120" s="120">
        <v>17864209</v>
      </c>
      <c r="H3120" s="124"/>
      <c r="I3120" s="128" t="s">
        <v>6600</v>
      </c>
      <c r="J3120" s="124"/>
      <c r="K3120" s="124"/>
      <c r="L3120" s="124"/>
      <c r="M3120" s="124"/>
      <c r="N3120" s="207">
        <v>0</v>
      </c>
      <c r="O3120" s="207">
        <v>105119.6</v>
      </c>
      <c r="P3120" s="124" t="s">
        <v>1312</v>
      </c>
    </row>
    <row r="3121" spans="1:16" ht="76.5" hidden="1">
      <c r="A3121" s="256" t="s">
        <v>619</v>
      </c>
      <c r="B3121" s="124"/>
      <c r="C3121" s="125" t="s">
        <v>713</v>
      </c>
      <c r="D3121" s="119">
        <v>43250</v>
      </c>
      <c r="E3121" s="120" t="s">
        <v>6125</v>
      </c>
      <c r="F3121" s="120" t="s">
        <v>1313</v>
      </c>
      <c r="G3121" s="120">
        <v>17864213</v>
      </c>
      <c r="H3121" s="124"/>
      <c r="I3121" s="128" t="s">
        <v>6601</v>
      </c>
      <c r="J3121" s="124"/>
      <c r="K3121" s="124"/>
      <c r="L3121" s="124"/>
      <c r="M3121" s="124"/>
      <c r="N3121" s="207">
        <v>0</v>
      </c>
      <c r="O3121" s="207">
        <v>161393.07999999999</v>
      </c>
      <c r="P3121" s="124" t="s">
        <v>1312</v>
      </c>
    </row>
    <row r="3122" spans="1:16" ht="51" hidden="1">
      <c r="A3122" s="256" t="s">
        <v>619</v>
      </c>
      <c r="B3122" s="124"/>
      <c r="C3122" s="125" t="s">
        <v>713</v>
      </c>
      <c r="D3122" s="119">
        <v>43250</v>
      </c>
      <c r="E3122" s="120" t="s">
        <v>6126</v>
      </c>
      <c r="F3122" s="120" t="s">
        <v>1313</v>
      </c>
      <c r="G3122" s="120">
        <v>17864238</v>
      </c>
      <c r="H3122" s="124"/>
      <c r="I3122" s="128" t="s">
        <v>6602</v>
      </c>
      <c r="J3122" s="124"/>
      <c r="K3122" s="124"/>
      <c r="L3122" s="124"/>
      <c r="M3122" s="124"/>
      <c r="N3122" s="207">
        <v>0</v>
      </c>
      <c r="O3122" s="207">
        <v>256824.4</v>
      </c>
      <c r="P3122" s="124" t="s">
        <v>1312</v>
      </c>
    </row>
    <row r="3123" spans="1:16" ht="63.75" hidden="1">
      <c r="A3123" s="256" t="s">
        <v>619</v>
      </c>
      <c r="B3123" s="124"/>
      <c r="C3123" s="125" t="s">
        <v>713</v>
      </c>
      <c r="D3123" s="119">
        <v>43250</v>
      </c>
      <c r="E3123" s="120" t="s">
        <v>6127</v>
      </c>
      <c r="F3123" s="120" t="s">
        <v>1313</v>
      </c>
      <c r="G3123" s="120">
        <v>17864271</v>
      </c>
      <c r="H3123" s="124"/>
      <c r="I3123" s="128" t="s">
        <v>6603</v>
      </c>
      <c r="J3123" s="124"/>
      <c r="K3123" s="124"/>
      <c r="L3123" s="124"/>
      <c r="M3123" s="124"/>
      <c r="N3123" s="207">
        <v>0</v>
      </c>
      <c r="O3123" s="207">
        <v>28120.46</v>
      </c>
      <c r="P3123" s="124" t="s">
        <v>1312</v>
      </c>
    </row>
    <row r="3124" spans="1:16" ht="51" hidden="1">
      <c r="A3124" s="256">
        <v>340</v>
      </c>
      <c r="B3124" s="124"/>
      <c r="C3124" s="125" t="s">
        <v>814</v>
      </c>
      <c r="D3124" s="119">
        <v>43250</v>
      </c>
      <c r="E3124" s="120" t="s">
        <v>6128</v>
      </c>
      <c r="F3124" s="120" t="s">
        <v>6</v>
      </c>
      <c r="G3124" s="120">
        <v>980608</v>
      </c>
      <c r="H3124" s="124"/>
      <c r="I3124" s="128" t="s">
        <v>6604</v>
      </c>
      <c r="J3124" s="124"/>
      <c r="K3124" s="124"/>
      <c r="L3124" s="124"/>
      <c r="M3124" s="124"/>
      <c r="N3124" s="207">
        <v>0</v>
      </c>
      <c r="O3124" s="207">
        <v>3.48</v>
      </c>
      <c r="P3124" s="124" t="s">
        <v>1312</v>
      </c>
    </row>
    <row r="3125" spans="1:16" ht="102" hidden="1">
      <c r="A3125" s="256">
        <v>20</v>
      </c>
      <c r="B3125" s="124"/>
      <c r="C3125" s="125" t="s">
        <v>693</v>
      </c>
      <c r="D3125" s="119">
        <v>43250</v>
      </c>
      <c r="E3125" s="120" t="s">
        <v>6129</v>
      </c>
      <c r="F3125" s="120" t="s">
        <v>15</v>
      </c>
      <c r="G3125" s="120">
        <v>5111</v>
      </c>
      <c r="H3125" s="124"/>
      <c r="I3125" s="128" t="s">
        <v>6605</v>
      </c>
      <c r="J3125" s="124"/>
      <c r="K3125" s="124"/>
      <c r="L3125" s="124"/>
      <c r="M3125" s="124"/>
      <c r="N3125" s="207">
        <v>625.35</v>
      </c>
      <c r="O3125" s="207">
        <v>0</v>
      </c>
      <c r="P3125" s="124" t="s">
        <v>1312</v>
      </c>
    </row>
    <row r="3126" spans="1:16" ht="89.25" hidden="1">
      <c r="A3126" s="256">
        <v>10</v>
      </c>
      <c r="B3126" s="124"/>
      <c r="C3126" s="125" t="s">
        <v>690</v>
      </c>
      <c r="D3126" s="119">
        <v>43250</v>
      </c>
      <c r="E3126" s="120" t="s">
        <v>6130</v>
      </c>
      <c r="F3126" s="120" t="s">
        <v>15</v>
      </c>
      <c r="G3126" s="120">
        <v>5074</v>
      </c>
      <c r="H3126" s="124"/>
      <c r="I3126" s="128" t="s">
        <v>6606</v>
      </c>
      <c r="J3126" s="124"/>
      <c r="K3126" s="124"/>
      <c r="L3126" s="124"/>
      <c r="M3126" s="124"/>
      <c r="N3126" s="207">
        <v>1985</v>
      </c>
      <c r="O3126" s="207">
        <v>0</v>
      </c>
      <c r="P3126" s="124" t="s">
        <v>1312</v>
      </c>
    </row>
    <row r="3127" spans="1:16" ht="51" hidden="1">
      <c r="A3127" s="256" t="s">
        <v>622</v>
      </c>
      <c r="B3127" s="124"/>
      <c r="C3127" s="125" t="s">
        <v>715</v>
      </c>
      <c r="D3127" s="119">
        <v>43250</v>
      </c>
      <c r="E3127" s="120" t="s">
        <v>6131</v>
      </c>
      <c r="F3127" s="120" t="s">
        <v>6</v>
      </c>
      <c r="G3127" s="120">
        <v>980897</v>
      </c>
      <c r="H3127" s="124"/>
      <c r="I3127" s="128" t="s">
        <v>6607</v>
      </c>
      <c r="J3127" s="124"/>
      <c r="K3127" s="124"/>
      <c r="L3127" s="124"/>
      <c r="M3127" s="124"/>
      <c r="N3127" s="207">
        <v>0</v>
      </c>
      <c r="O3127" s="207">
        <v>12594.05</v>
      </c>
      <c r="P3127" s="124" t="s">
        <v>1312</v>
      </c>
    </row>
    <row r="3128" spans="1:16" ht="76.5" hidden="1">
      <c r="A3128" s="256">
        <v>513</v>
      </c>
      <c r="B3128" s="124"/>
      <c r="C3128" s="125" t="s">
        <v>201</v>
      </c>
      <c r="D3128" s="119">
        <v>43250</v>
      </c>
      <c r="E3128" s="120" t="s">
        <v>6132</v>
      </c>
      <c r="F3128" s="120" t="s">
        <v>13</v>
      </c>
      <c r="G3128" s="120">
        <v>923319</v>
      </c>
      <c r="H3128" s="124"/>
      <c r="I3128" s="128" t="s">
        <v>6608</v>
      </c>
      <c r="J3128" s="124"/>
      <c r="K3128" s="124"/>
      <c r="L3128" s="124"/>
      <c r="M3128" s="124"/>
      <c r="N3128" s="207">
        <v>120.46</v>
      </c>
      <c r="O3128" s="207">
        <v>0</v>
      </c>
      <c r="P3128" s="124" t="s">
        <v>1312</v>
      </c>
    </row>
    <row r="3129" spans="1:16" ht="63.75" hidden="1">
      <c r="A3129" s="256" t="s">
        <v>619</v>
      </c>
      <c r="B3129" s="124"/>
      <c r="C3129" s="125" t="s">
        <v>713</v>
      </c>
      <c r="D3129" s="119">
        <v>43250</v>
      </c>
      <c r="E3129" s="120" t="s">
        <v>6133</v>
      </c>
      <c r="F3129" s="120" t="s">
        <v>6</v>
      </c>
      <c r="G3129" s="120">
        <v>980993</v>
      </c>
      <c r="H3129" s="124"/>
      <c r="I3129" s="128" t="s">
        <v>6609</v>
      </c>
      <c r="J3129" s="124"/>
      <c r="K3129" s="124"/>
      <c r="L3129" s="124"/>
      <c r="M3129" s="124"/>
      <c r="N3129" s="207">
        <v>0</v>
      </c>
      <c r="O3129" s="207">
        <v>0.61</v>
      </c>
      <c r="P3129" s="124" t="s">
        <v>1312</v>
      </c>
    </row>
    <row r="3130" spans="1:16" ht="76.5" hidden="1">
      <c r="A3130" s="256">
        <v>46</v>
      </c>
      <c r="B3130" s="124"/>
      <c r="C3130" s="125" t="s">
        <v>698</v>
      </c>
      <c r="D3130" s="119">
        <v>43250</v>
      </c>
      <c r="E3130" s="120" t="s">
        <v>6134</v>
      </c>
      <c r="F3130" s="120" t="s">
        <v>6</v>
      </c>
      <c r="G3130" s="120">
        <v>923381</v>
      </c>
      <c r="H3130" s="124"/>
      <c r="I3130" s="128" t="s">
        <v>6610</v>
      </c>
      <c r="J3130" s="124"/>
      <c r="K3130" s="124"/>
      <c r="L3130" s="124"/>
      <c r="M3130" s="124"/>
      <c r="N3130" s="207">
        <v>0</v>
      </c>
      <c r="O3130" s="207">
        <v>1937960</v>
      </c>
      <c r="P3130" s="124" t="s">
        <v>1312</v>
      </c>
    </row>
    <row r="3131" spans="1:16" ht="51">
      <c r="A3131" s="256">
        <v>373</v>
      </c>
      <c r="B3131" s="124"/>
      <c r="C3131" s="125" t="s">
        <v>1269</v>
      </c>
      <c r="D3131" s="119">
        <v>43252</v>
      </c>
      <c r="E3131" s="120" t="s">
        <v>6646</v>
      </c>
      <c r="F3131" s="120" t="s">
        <v>3</v>
      </c>
      <c r="G3131" s="120">
        <v>1627713</v>
      </c>
      <c r="H3131" s="124"/>
      <c r="I3131" s="128" t="s">
        <v>7463</v>
      </c>
      <c r="J3131" s="124"/>
      <c r="K3131" s="124"/>
      <c r="L3131" s="124"/>
      <c r="M3131" s="124"/>
      <c r="N3131" s="207">
        <v>0</v>
      </c>
      <c r="O3131" s="207">
        <v>32810.47</v>
      </c>
      <c r="P3131" s="124" t="s">
        <v>1312</v>
      </c>
    </row>
    <row r="3132" spans="1:16" ht="51">
      <c r="A3132" s="256" t="s">
        <v>619</v>
      </c>
      <c r="B3132" s="124"/>
      <c r="C3132" s="125" t="s">
        <v>713</v>
      </c>
      <c r="D3132" s="119">
        <v>43252</v>
      </c>
      <c r="E3132" s="120" t="s">
        <v>6647</v>
      </c>
      <c r="F3132" s="120" t="s">
        <v>3</v>
      </c>
      <c r="G3132" s="120">
        <v>1627720</v>
      </c>
      <c r="H3132" s="124"/>
      <c r="I3132" s="128" t="s">
        <v>7464</v>
      </c>
      <c r="J3132" s="124"/>
      <c r="K3132" s="124"/>
      <c r="L3132" s="124"/>
      <c r="M3132" s="124"/>
      <c r="N3132" s="207">
        <v>0</v>
      </c>
      <c r="O3132" s="207">
        <v>371</v>
      </c>
      <c r="P3132" s="124" t="s">
        <v>1312</v>
      </c>
    </row>
    <row r="3133" spans="1:16" ht="51">
      <c r="A3133" s="256" t="s">
        <v>619</v>
      </c>
      <c r="B3133" s="124"/>
      <c r="C3133" s="125" t="s">
        <v>713</v>
      </c>
      <c r="D3133" s="119">
        <v>43252</v>
      </c>
      <c r="E3133" s="120" t="s">
        <v>6648</v>
      </c>
      <c r="F3133" s="120" t="s">
        <v>3</v>
      </c>
      <c r="G3133" s="120">
        <v>1627749</v>
      </c>
      <c r="H3133" s="124"/>
      <c r="I3133" s="128" t="s">
        <v>1383</v>
      </c>
      <c r="J3133" s="124"/>
      <c r="K3133" s="124"/>
      <c r="L3133" s="124"/>
      <c r="M3133" s="124"/>
      <c r="N3133" s="207">
        <v>0</v>
      </c>
      <c r="O3133" s="207">
        <v>851.99</v>
      </c>
      <c r="P3133" s="124" t="s">
        <v>1312</v>
      </c>
    </row>
    <row r="3134" spans="1:16" ht="51">
      <c r="A3134" s="256" t="s">
        <v>619</v>
      </c>
      <c r="B3134" s="124"/>
      <c r="C3134" s="125" t="s">
        <v>713</v>
      </c>
      <c r="D3134" s="119">
        <v>43252</v>
      </c>
      <c r="E3134" s="120" t="s">
        <v>6649</v>
      </c>
      <c r="F3134" s="120" t="s">
        <v>3</v>
      </c>
      <c r="G3134" s="120">
        <v>1627674</v>
      </c>
      <c r="H3134" s="124"/>
      <c r="I3134" s="128" t="s">
        <v>1405</v>
      </c>
      <c r="J3134" s="124"/>
      <c r="K3134" s="124"/>
      <c r="L3134" s="124"/>
      <c r="M3134" s="124"/>
      <c r="N3134" s="207">
        <v>0</v>
      </c>
      <c r="O3134" s="207">
        <v>400</v>
      </c>
      <c r="P3134" s="124" t="s">
        <v>1312</v>
      </c>
    </row>
    <row r="3135" spans="1:16" ht="51">
      <c r="A3135" s="256" t="s">
        <v>619</v>
      </c>
      <c r="B3135" s="124"/>
      <c r="C3135" s="125" t="s">
        <v>713</v>
      </c>
      <c r="D3135" s="119">
        <v>43252</v>
      </c>
      <c r="E3135" s="120" t="s">
        <v>6650</v>
      </c>
      <c r="F3135" s="120" t="s">
        <v>3</v>
      </c>
      <c r="G3135" s="120">
        <v>1627667</v>
      </c>
      <c r="H3135" s="124"/>
      <c r="I3135" s="128" t="s">
        <v>7465</v>
      </c>
      <c r="J3135" s="124"/>
      <c r="K3135" s="124"/>
      <c r="L3135" s="124"/>
      <c r="M3135" s="124"/>
      <c r="N3135" s="207">
        <v>0</v>
      </c>
      <c r="O3135" s="207">
        <v>5516</v>
      </c>
      <c r="P3135" s="124" t="s">
        <v>1312</v>
      </c>
    </row>
    <row r="3136" spans="1:16" ht="51">
      <c r="A3136" s="256" t="s">
        <v>619</v>
      </c>
      <c r="B3136" s="124"/>
      <c r="C3136" s="125" t="s">
        <v>713</v>
      </c>
      <c r="D3136" s="119">
        <v>43252</v>
      </c>
      <c r="E3136" s="120" t="s">
        <v>6651</v>
      </c>
      <c r="F3136" s="120" t="s">
        <v>3</v>
      </c>
      <c r="G3136" s="120">
        <v>1627657</v>
      </c>
      <c r="H3136" s="124"/>
      <c r="I3136" s="128" t="s">
        <v>1369</v>
      </c>
      <c r="J3136" s="124"/>
      <c r="K3136" s="124"/>
      <c r="L3136" s="124"/>
      <c r="M3136" s="124"/>
      <c r="N3136" s="207">
        <v>0</v>
      </c>
      <c r="O3136" s="207">
        <v>1000</v>
      </c>
      <c r="P3136" s="124" t="s">
        <v>1312</v>
      </c>
    </row>
    <row r="3137" spans="1:16" ht="38.25">
      <c r="A3137" s="256">
        <v>86</v>
      </c>
      <c r="B3137" s="124"/>
      <c r="C3137" s="125" t="s">
        <v>710</v>
      </c>
      <c r="D3137" s="119">
        <v>43252</v>
      </c>
      <c r="E3137" s="120" t="s">
        <v>6652</v>
      </c>
      <c r="F3137" s="120" t="s">
        <v>3</v>
      </c>
      <c r="G3137" s="120">
        <v>1627653</v>
      </c>
      <c r="H3137" s="124"/>
      <c r="I3137" s="128" t="s">
        <v>7466</v>
      </c>
      <c r="J3137" s="124"/>
      <c r="K3137" s="124"/>
      <c r="L3137" s="124"/>
      <c r="M3137" s="124"/>
      <c r="N3137" s="207">
        <v>0</v>
      </c>
      <c r="O3137" s="207">
        <v>180</v>
      </c>
      <c r="P3137" s="124" t="s">
        <v>1312</v>
      </c>
    </row>
    <row r="3138" spans="1:16" ht="63.75">
      <c r="A3138" s="256">
        <v>221</v>
      </c>
      <c r="B3138" s="124"/>
      <c r="C3138" s="125" t="s">
        <v>763</v>
      </c>
      <c r="D3138" s="119">
        <v>43252</v>
      </c>
      <c r="E3138" s="120" t="s">
        <v>6653</v>
      </c>
      <c r="F3138" s="120" t="s">
        <v>3</v>
      </c>
      <c r="G3138" s="120">
        <v>1627622</v>
      </c>
      <c r="H3138" s="124"/>
      <c r="I3138" s="128" t="s">
        <v>7467</v>
      </c>
      <c r="J3138" s="124"/>
      <c r="K3138" s="124"/>
      <c r="L3138" s="124"/>
      <c r="M3138" s="124"/>
      <c r="N3138" s="207">
        <v>0</v>
      </c>
      <c r="O3138" s="207">
        <v>17</v>
      </c>
      <c r="P3138" s="124" t="s">
        <v>1312</v>
      </c>
    </row>
    <row r="3139" spans="1:16" ht="51">
      <c r="A3139" s="256">
        <v>130</v>
      </c>
      <c r="B3139" s="124"/>
      <c r="C3139" s="125" t="s">
        <v>727</v>
      </c>
      <c r="D3139" s="119">
        <v>43252</v>
      </c>
      <c r="E3139" s="120" t="s">
        <v>6654</v>
      </c>
      <c r="F3139" s="120" t="s">
        <v>3</v>
      </c>
      <c r="G3139" s="120">
        <v>1627775</v>
      </c>
      <c r="H3139" s="124"/>
      <c r="I3139" s="128" t="s">
        <v>7468</v>
      </c>
      <c r="J3139" s="124"/>
      <c r="K3139" s="124"/>
      <c r="L3139" s="124"/>
      <c r="M3139" s="124"/>
      <c r="N3139" s="207">
        <v>0</v>
      </c>
      <c r="O3139" s="207">
        <v>12</v>
      </c>
      <c r="P3139" s="124" t="s">
        <v>1312</v>
      </c>
    </row>
    <row r="3140" spans="1:16" ht="63.75">
      <c r="A3140" s="256">
        <v>35</v>
      </c>
      <c r="B3140" s="124"/>
      <c r="C3140" s="125" t="s">
        <v>696</v>
      </c>
      <c r="D3140" s="119">
        <v>43252</v>
      </c>
      <c r="E3140" s="120" t="s">
        <v>6655</v>
      </c>
      <c r="F3140" s="120" t="s">
        <v>3</v>
      </c>
      <c r="G3140" s="120">
        <v>1627660</v>
      </c>
      <c r="H3140" s="124"/>
      <c r="I3140" s="128" t="s">
        <v>7469</v>
      </c>
      <c r="J3140" s="124"/>
      <c r="K3140" s="124"/>
      <c r="L3140" s="124"/>
      <c r="M3140" s="124"/>
      <c r="N3140" s="207">
        <v>0</v>
      </c>
      <c r="O3140" s="207">
        <v>1200</v>
      </c>
      <c r="P3140" s="124" t="s">
        <v>1312</v>
      </c>
    </row>
    <row r="3141" spans="1:16" ht="63.75">
      <c r="A3141" s="256">
        <v>35</v>
      </c>
      <c r="B3141" s="124"/>
      <c r="C3141" s="125" t="s">
        <v>696</v>
      </c>
      <c r="D3141" s="119">
        <v>43252</v>
      </c>
      <c r="E3141" s="120" t="s">
        <v>6656</v>
      </c>
      <c r="F3141" s="120" t="s">
        <v>3</v>
      </c>
      <c r="G3141" s="120">
        <v>1627658</v>
      </c>
      <c r="H3141" s="124"/>
      <c r="I3141" s="128" t="s">
        <v>7470</v>
      </c>
      <c r="J3141" s="124"/>
      <c r="K3141" s="124"/>
      <c r="L3141" s="124"/>
      <c r="M3141" s="124"/>
      <c r="N3141" s="207">
        <v>0</v>
      </c>
      <c r="O3141" s="207">
        <v>235418.80000000002</v>
      </c>
      <c r="P3141" s="124" t="s">
        <v>1312</v>
      </c>
    </row>
    <row r="3142" spans="1:16" ht="63.75">
      <c r="A3142" s="256">
        <v>35</v>
      </c>
      <c r="B3142" s="124"/>
      <c r="C3142" s="125" t="s">
        <v>696</v>
      </c>
      <c r="D3142" s="119">
        <v>43252</v>
      </c>
      <c r="E3142" s="120" t="s">
        <v>6657</v>
      </c>
      <c r="F3142" s="120" t="s">
        <v>3</v>
      </c>
      <c r="G3142" s="120">
        <v>1627656</v>
      </c>
      <c r="H3142" s="124"/>
      <c r="I3142" s="128" t="s">
        <v>7471</v>
      </c>
      <c r="J3142" s="124"/>
      <c r="K3142" s="124"/>
      <c r="L3142" s="124"/>
      <c r="M3142" s="124"/>
      <c r="N3142" s="207">
        <v>0</v>
      </c>
      <c r="O3142" s="207">
        <v>250</v>
      </c>
      <c r="P3142" s="124" t="s">
        <v>1312</v>
      </c>
    </row>
    <row r="3143" spans="1:16" ht="63.75">
      <c r="A3143" s="256">
        <v>35</v>
      </c>
      <c r="B3143" s="124"/>
      <c r="C3143" s="125" t="s">
        <v>696</v>
      </c>
      <c r="D3143" s="119">
        <v>43252</v>
      </c>
      <c r="E3143" s="120" t="s">
        <v>6658</v>
      </c>
      <c r="F3143" s="120" t="s">
        <v>3</v>
      </c>
      <c r="G3143" s="120">
        <v>1627652</v>
      </c>
      <c r="H3143" s="124"/>
      <c r="I3143" s="128" t="s">
        <v>7472</v>
      </c>
      <c r="J3143" s="124"/>
      <c r="K3143" s="124"/>
      <c r="L3143" s="124"/>
      <c r="M3143" s="124"/>
      <c r="N3143" s="207">
        <v>0</v>
      </c>
      <c r="O3143" s="207">
        <v>1500</v>
      </c>
      <c r="P3143" s="124" t="s">
        <v>1312</v>
      </c>
    </row>
    <row r="3144" spans="1:16" ht="51">
      <c r="A3144" s="256" t="s">
        <v>619</v>
      </c>
      <c r="B3144" s="124"/>
      <c r="C3144" s="125" t="s">
        <v>713</v>
      </c>
      <c r="D3144" s="119">
        <v>43252</v>
      </c>
      <c r="E3144" s="120" t="s">
        <v>6659</v>
      </c>
      <c r="F3144" s="120" t="s">
        <v>3</v>
      </c>
      <c r="G3144" s="120">
        <v>1627649</v>
      </c>
      <c r="H3144" s="124"/>
      <c r="I3144" s="128" t="s">
        <v>7473</v>
      </c>
      <c r="J3144" s="124"/>
      <c r="K3144" s="124"/>
      <c r="L3144" s="124"/>
      <c r="M3144" s="124"/>
      <c r="N3144" s="207">
        <v>0</v>
      </c>
      <c r="O3144" s="207">
        <v>2972.21</v>
      </c>
      <c r="P3144" s="124" t="s">
        <v>1312</v>
      </c>
    </row>
    <row r="3145" spans="1:16" ht="89.25" hidden="1">
      <c r="A3145" s="256">
        <v>10</v>
      </c>
      <c r="B3145" s="124"/>
      <c r="C3145" s="125" t="s">
        <v>690</v>
      </c>
      <c r="D3145" s="119">
        <v>43252</v>
      </c>
      <c r="E3145" s="120" t="s">
        <v>6660</v>
      </c>
      <c r="F3145" s="120" t="s">
        <v>15</v>
      </c>
      <c r="G3145" s="120">
        <v>5080</v>
      </c>
      <c r="H3145" s="124"/>
      <c r="I3145" s="128" t="s">
        <v>7474</v>
      </c>
      <c r="J3145" s="124"/>
      <c r="K3145" s="124"/>
      <c r="L3145" s="124"/>
      <c r="M3145" s="124"/>
      <c r="N3145" s="207">
        <v>594.07000000000005</v>
      </c>
      <c r="O3145" s="207">
        <v>0</v>
      </c>
      <c r="P3145" s="124" t="s">
        <v>1312</v>
      </c>
    </row>
    <row r="3146" spans="1:16" ht="89.25" hidden="1">
      <c r="A3146" s="256">
        <v>10</v>
      </c>
      <c r="B3146" s="124"/>
      <c r="C3146" s="125" t="s">
        <v>690</v>
      </c>
      <c r="D3146" s="119">
        <v>43252</v>
      </c>
      <c r="E3146" s="120" t="s">
        <v>6661</v>
      </c>
      <c r="F3146" s="120" t="s">
        <v>15</v>
      </c>
      <c r="G3146" s="120">
        <v>5079</v>
      </c>
      <c r="H3146" s="124"/>
      <c r="I3146" s="128" t="s">
        <v>7475</v>
      </c>
      <c r="J3146" s="124"/>
      <c r="K3146" s="124"/>
      <c r="L3146" s="124"/>
      <c r="M3146" s="124"/>
      <c r="N3146" s="207">
        <v>278.85000000000002</v>
      </c>
      <c r="O3146" s="207">
        <v>0</v>
      </c>
      <c r="P3146" s="124" t="s">
        <v>1312</v>
      </c>
    </row>
    <row r="3147" spans="1:16" ht="89.25" hidden="1">
      <c r="A3147" s="256">
        <v>10</v>
      </c>
      <c r="B3147" s="124"/>
      <c r="C3147" s="125" t="s">
        <v>690</v>
      </c>
      <c r="D3147" s="119">
        <v>43252</v>
      </c>
      <c r="E3147" s="120" t="s">
        <v>6662</v>
      </c>
      <c r="F3147" s="120" t="s">
        <v>15</v>
      </c>
      <c r="G3147" s="120">
        <v>5081</v>
      </c>
      <c r="H3147" s="124"/>
      <c r="I3147" s="128" t="s">
        <v>7476</v>
      </c>
      <c r="J3147" s="124"/>
      <c r="K3147" s="124"/>
      <c r="L3147" s="124"/>
      <c r="M3147" s="124"/>
      <c r="N3147" s="207">
        <v>504.82</v>
      </c>
      <c r="O3147" s="207">
        <v>0</v>
      </c>
      <c r="P3147" s="124" t="s">
        <v>1312</v>
      </c>
    </row>
    <row r="3148" spans="1:16" ht="51" hidden="1">
      <c r="A3148" s="256" t="s">
        <v>620</v>
      </c>
      <c r="B3148" s="124"/>
      <c r="C3148" s="125" t="s">
        <v>714</v>
      </c>
      <c r="D3148" s="119">
        <v>43252</v>
      </c>
      <c r="E3148" s="120" t="s">
        <v>6663</v>
      </c>
      <c r="F3148" s="120" t="s">
        <v>11</v>
      </c>
      <c r="G3148" s="120">
        <v>10821</v>
      </c>
      <c r="H3148" s="124"/>
      <c r="I3148" s="128" t="s">
        <v>7477</v>
      </c>
      <c r="J3148" s="124"/>
      <c r="K3148" s="124"/>
      <c r="L3148" s="124"/>
      <c r="M3148" s="124"/>
      <c r="N3148" s="207">
        <v>1212.6300000000001</v>
      </c>
      <c r="O3148" s="207">
        <v>0</v>
      </c>
      <c r="P3148" s="124" t="s">
        <v>1312</v>
      </c>
    </row>
    <row r="3149" spans="1:16" ht="89.25" hidden="1">
      <c r="A3149" s="256">
        <v>41</v>
      </c>
      <c r="B3149" s="124"/>
      <c r="C3149" s="125" t="s">
        <v>697</v>
      </c>
      <c r="D3149" s="119">
        <v>43252</v>
      </c>
      <c r="E3149" s="120" t="s">
        <v>6664</v>
      </c>
      <c r="F3149" s="120" t="s">
        <v>6</v>
      </c>
      <c r="G3149" s="120">
        <v>923472</v>
      </c>
      <c r="H3149" s="124"/>
      <c r="I3149" s="128" t="s">
        <v>7478</v>
      </c>
      <c r="J3149" s="124"/>
      <c r="K3149" s="124"/>
      <c r="L3149" s="124"/>
      <c r="M3149" s="124"/>
      <c r="N3149" s="207">
        <v>0</v>
      </c>
      <c r="O3149" s="207">
        <v>1800000</v>
      </c>
      <c r="P3149" s="124" t="s">
        <v>1312</v>
      </c>
    </row>
    <row r="3150" spans="1:16" ht="63.75" hidden="1">
      <c r="A3150" s="256">
        <v>291</v>
      </c>
      <c r="B3150" s="124"/>
      <c r="C3150" s="125" t="s">
        <v>794</v>
      </c>
      <c r="D3150" s="119">
        <v>43252</v>
      </c>
      <c r="E3150" s="120" t="s">
        <v>6665</v>
      </c>
      <c r="F3150" s="120" t="s">
        <v>11</v>
      </c>
      <c r="G3150" s="120">
        <v>750475</v>
      </c>
      <c r="H3150" s="124"/>
      <c r="I3150" s="128" t="s">
        <v>7479</v>
      </c>
      <c r="J3150" s="124"/>
      <c r="K3150" s="124"/>
      <c r="L3150" s="124"/>
      <c r="M3150" s="124"/>
      <c r="N3150" s="207">
        <v>50</v>
      </c>
      <c r="O3150" s="207">
        <v>0</v>
      </c>
      <c r="P3150" s="124" t="s">
        <v>1312</v>
      </c>
    </row>
    <row r="3151" spans="1:16" ht="63.75" hidden="1">
      <c r="A3151" s="256">
        <v>291</v>
      </c>
      <c r="B3151" s="124"/>
      <c r="C3151" s="125" t="s">
        <v>794</v>
      </c>
      <c r="D3151" s="119">
        <v>43252</v>
      </c>
      <c r="E3151" s="120" t="s">
        <v>6666</v>
      </c>
      <c r="F3151" s="120" t="s">
        <v>11</v>
      </c>
      <c r="G3151" s="120">
        <v>750476</v>
      </c>
      <c r="H3151" s="124"/>
      <c r="I3151" s="128" t="s">
        <v>7480</v>
      </c>
      <c r="J3151" s="124"/>
      <c r="K3151" s="124"/>
      <c r="L3151" s="124"/>
      <c r="M3151" s="124"/>
      <c r="N3151" s="207">
        <v>50</v>
      </c>
      <c r="O3151" s="207">
        <v>0</v>
      </c>
      <c r="P3151" s="124" t="s">
        <v>1312</v>
      </c>
    </row>
    <row r="3152" spans="1:16" ht="63.75" hidden="1">
      <c r="A3152" s="256">
        <v>291</v>
      </c>
      <c r="B3152" s="124"/>
      <c r="C3152" s="125" t="s">
        <v>794</v>
      </c>
      <c r="D3152" s="119">
        <v>43252</v>
      </c>
      <c r="E3152" s="120" t="s">
        <v>6667</v>
      </c>
      <c r="F3152" s="120" t="s">
        <v>11</v>
      </c>
      <c r="G3152" s="120">
        <v>750477</v>
      </c>
      <c r="H3152" s="124"/>
      <c r="I3152" s="128" t="s">
        <v>7481</v>
      </c>
      <c r="J3152" s="124"/>
      <c r="K3152" s="124"/>
      <c r="L3152" s="124"/>
      <c r="M3152" s="124"/>
      <c r="N3152" s="207">
        <v>50</v>
      </c>
      <c r="O3152" s="207">
        <v>0</v>
      </c>
      <c r="P3152" s="124" t="s">
        <v>1312</v>
      </c>
    </row>
    <row r="3153" spans="1:16" ht="76.5" hidden="1">
      <c r="A3153" s="256">
        <v>291</v>
      </c>
      <c r="B3153" s="124"/>
      <c r="C3153" s="125" t="s">
        <v>794</v>
      </c>
      <c r="D3153" s="119">
        <v>43252</v>
      </c>
      <c r="E3153" s="120" t="s">
        <v>6668</v>
      </c>
      <c r="F3153" s="120" t="s">
        <v>11</v>
      </c>
      <c r="G3153" s="120">
        <v>923450</v>
      </c>
      <c r="H3153" s="124"/>
      <c r="I3153" s="128" t="s">
        <v>7482</v>
      </c>
      <c r="J3153" s="124"/>
      <c r="K3153" s="124"/>
      <c r="L3153" s="124"/>
      <c r="M3153" s="124"/>
      <c r="N3153" s="207">
        <v>50</v>
      </c>
      <c r="O3153" s="207">
        <v>0</v>
      </c>
      <c r="P3153" s="124" t="s">
        <v>1312</v>
      </c>
    </row>
    <row r="3154" spans="1:16" ht="51">
      <c r="A3154" s="256" t="s">
        <v>619</v>
      </c>
      <c r="B3154" s="124"/>
      <c r="C3154" s="125" t="s">
        <v>713</v>
      </c>
      <c r="D3154" s="119">
        <v>43255</v>
      </c>
      <c r="E3154" s="120" t="s">
        <v>6669</v>
      </c>
      <c r="F3154" s="120" t="s">
        <v>3</v>
      </c>
      <c r="G3154" s="120">
        <v>1628110</v>
      </c>
      <c r="H3154" s="124"/>
      <c r="I3154" s="128" t="s">
        <v>7483</v>
      </c>
      <c r="J3154" s="124"/>
      <c r="K3154" s="124"/>
      <c r="L3154" s="124"/>
      <c r="M3154" s="124"/>
      <c r="N3154" s="207">
        <v>0</v>
      </c>
      <c r="O3154" s="207">
        <v>1573.28</v>
      </c>
      <c r="P3154" s="124" t="s">
        <v>1312</v>
      </c>
    </row>
    <row r="3155" spans="1:16" ht="51">
      <c r="A3155" s="256" t="s">
        <v>619</v>
      </c>
      <c r="B3155" s="124"/>
      <c r="C3155" s="125" t="s">
        <v>713</v>
      </c>
      <c r="D3155" s="119">
        <v>43255</v>
      </c>
      <c r="E3155" s="120" t="s">
        <v>6670</v>
      </c>
      <c r="F3155" s="120" t="s">
        <v>3</v>
      </c>
      <c r="G3155" s="120">
        <v>1628129</v>
      </c>
      <c r="H3155" s="124"/>
      <c r="I3155" s="128" t="s">
        <v>7484</v>
      </c>
      <c r="J3155" s="124"/>
      <c r="K3155" s="124"/>
      <c r="L3155" s="124"/>
      <c r="M3155" s="124"/>
      <c r="N3155" s="207">
        <v>0</v>
      </c>
      <c r="O3155" s="207">
        <v>695</v>
      </c>
      <c r="P3155" s="124" t="s">
        <v>1312</v>
      </c>
    </row>
    <row r="3156" spans="1:16" ht="51">
      <c r="A3156" s="256">
        <v>86</v>
      </c>
      <c r="B3156" s="124"/>
      <c r="C3156" s="125" t="s">
        <v>710</v>
      </c>
      <c r="D3156" s="119">
        <v>43255</v>
      </c>
      <c r="E3156" s="120" t="s">
        <v>6671</v>
      </c>
      <c r="F3156" s="120" t="s">
        <v>3</v>
      </c>
      <c r="G3156" s="120">
        <v>1628155</v>
      </c>
      <c r="H3156" s="124"/>
      <c r="I3156" s="128" t="s">
        <v>7485</v>
      </c>
      <c r="J3156" s="124"/>
      <c r="K3156" s="124"/>
      <c r="L3156" s="124"/>
      <c r="M3156" s="124"/>
      <c r="N3156" s="207">
        <v>0</v>
      </c>
      <c r="O3156" s="207">
        <v>412</v>
      </c>
      <c r="P3156" s="124" t="s">
        <v>1312</v>
      </c>
    </row>
    <row r="3157" spans="1:16" ht="51">
      <c r="A3157" s="256">
        <v>86</v>
      </c>
      <c r="B3157" s="124"/>
      <c r="C3157" s="125" t="s">
        <v>710</v>
      </c>
      <c r="D3157" s="119">
        <v>43255</v>
      </c>
      <c r="E3157" s="120" t="s">
        <v>6672</v>
      </c>
      <c r="F3157" s="120" t="s">
        <v>3</v>
      </c>
      <c r="G3157" s="120">
        <v>1628157</v>
      </c>
      <c r="H3157" s="124"/>
      <c r="I3157" s="128" t="s">
        <v>7485</v>
      </c>
      <c r="J3157" s="124"/>
      <c r="K3157" s="124"/>
      <c r="L3157" s="124"/>
      <c r="M3157" s="124"/>
      <c r="N3157" s="207">
        <v>0</v>
      </c>
      <c r="O3157" s="207">
        <v>18</v>
      </c>
      <c r="P3157" s="124" t="s">
        <v>1312</v>
      </c>
    </row>
    <row r="3158" spans="1:16" ht="51">
      <c r="A3158" s="256">
        <v>86</v>
      </c>
      <c r="B3158" s="124"/>
      <c r="C3158" s="125" t="s">
        <v>710</v>
      </c>
      <c r="D3158" s="119">
        <v>43255</v>
      </c>
      <c r="E3158" s="120" t="s">
        <v>6673</v>
      </c>
      <c r="F3158" s="120" t="s">
        <v>3</v>
      </c>
      <c r="G3158" s="120">
        <v>1628158</v>
      </c>
      <c r="H3158" s="124"/>
      <c r="I3158" s="128" t="s">
        <v>7485</v>
      </c>
      <c r="J3158" s="124"/>
      <c r="K3158" s="124"/>
      <c r="L3158" s="124"/>
      <c r="M3158" s="124"/>
      <c r="N3158" s="207">
        <v>0</v>
      </c>
      <c r="O3158" s="207">
        <v>110</v>
      </c>
      <c r="P3158" s="124" t="s">
        <v>1312</v>
      </c>
    </row>
    <row r="3159" spans="1:16" ht="51">
      <c r="A3159" s="256" t="s">
        <v>619</v>
      </c>
      <c r="B3159" s="124"/>
      <c r="C3159" s="125" t="s">
        <v>713</v>
      </c>
      <c r="D3159" s="119">
        <v>43255</v>
      </c>
      <c r="E3159" s="120" t="s">
        <v>6674</v>
      </c>
      <c r="F3159" s="120" t="s">
        <v>3</v>
      </c>
      <c r="G3159" s="120">
        <v>1628174</v>
      </c>
      <c r="H3159" s="124"/>
      <c r="I3159" s="128" t="s">
        <v>7486</v>
      </c>
      <c r="J3159" s="124"/>
      <c r="K3159" s="124"/>
      <c r="L3159" s="124"/>
      <c r="M3159" s="124"/>
      <c r="N3159" s="207">
        <v>0</v>
      </c>
      <c r="O3159" s="207">
        <v>1000</v>
      </c>
      <c r="P3159" s="124" t="s">
        <v>1312</v>
      </c>
    </row>
    <row r="3160" spans="1:16" ht="51">
      <c r="A3160" s="256">
        <v>373</v>
      </c>
      <c r="B3160" s="124"/>
      <c r="C3160" s="125" t="s">
        <v>1269</v>
      </c>
      <c r="D3160" s="119">
        <v>43255</v>
      </c>
      <c r="E3160" s="120" t="s">
        <v>6675</v>
      </c>
      <c r="F3160" s="120" t="s">
        <v>3</v>
      </c>
      <c r="G3160" s="120">
        <v>1628177</v>
      </c>
      <c r="H3160" s="124"/>
      <c r="I3160" s="128" t="s">
        <v>7487</v>
      </c>
      <c r="J3160" s="124"/>
      <c r="K3160" s="124"/>
      <c r="L3160" s="124"/>
      <c r="M3160" s="124"/>
      <c r="N3160" s="207">
        <v>0</v>
      </c>
      <c r="O3160" s="207">
        <v>981</v>
      </c>
      <c r="P3160" s="124" t="s">
        <v>1312</v>
      </c>
    </row>
    <row r="3161" spans="1:16" ht="63.75">
      <c r="A3161" s="256">
        <v>580</v>
      </c>
      <c r="B3161" s="124"/>
      <c r="C3161" s="125" t="s">
        <v>217</v>
      </c>
      <c r="D3161" s="119">
        <v>43255</v>
      </c>
      <c r="E3161" s="120" t="s">
        <v>6676</v>
      </c>
      <c r="F3161" s="120" t="s">
        <v>3</v>
      </c>
      <c r="G3161" s="120">
        <v>1628093</v>
      </c>
      <c r="H3161" s="124"/>
      <c r="I3161" s="128" t="s">
        <v>7488</v>
      </c>
      <c r="J3161" s="124"/>
      <c r="K3161" s="124"/>
      <c r="L3161" s="124"/>
      <c r="M3161" s="124"/>
      <c r="N3161" s="207">
        <v>0</v>
      </c>
      <c r="O3161" s="207">
        <v>46</v>
      </c>
      <c r="P3161" s="124" t="s">
        <v>1312</v>
      </c>
    </row>
    <row r="3162" spans="1:16" ht="63.75">
      <c r="A3162" s="256">
        <v>580</v>
      </c>
      <c r="B3162" s="124"/>
      <c r="C3162" s="125" t="s">
        <v>217</v>
      </c>
      <c r="D3162" s="119">
        <v>43255</v>
      </c>
      <c r="E3162" s="120" t="s">
        <v>6677</v>
      </c>
      <c r="F3162" s="120" t="s">
        <v>3</v>
      </c>
      <c r="G3162" s="120">
        <v>1628087</v>
      </c>
      <c r="H3162" s="124"/>
      <c r="I3162" s="128" t="s">
        <v>7488</v>
      </c>
      <c r="J3162" s="124"/>
      <c r="K3162" s="124"/>
      <c r="L3162" s="124"/>
      <c r="M3162" s="124"/>
      <c r="N3162" s="207">
        <v>0</v>
      </c>
      <c r="O3162" s="207">
        <v>2.08</v>
      </c>
      <c r="P3162" s="124" t="s">
        <v>1312</v>
      </c>
    </row>
    <row r="3163" spans="1:16" ht="63.75">
      <c r="A3163" s="256">
        <v>580</v>
      </c>
      <c r="B3163" s="124"/>
      <c r="C3163" s="125" t="s">
        <v>217</v>
      </c>
      <c r="D3163" s="119">
        <v>43255</v>
      </c>
      <c r="E3163" s="120" t="s">
        <v>6678</v>
      </c>
      <c r="F3163" s="120" t="s">
        <v>3</v>
      </c>
      <c r="G3163" s="120">
        <v>1628084</v>
      </c>
      <c r="H3163" s="124"/>
      <c r="I3163" s="128" t="s">
        <v>7488</v>
      </c>
      <c r="J3163" s="124"/>
      <c r="K3163" s="124"/>
      <c r="L3163" s="124"/>
      <c r="M3163" s="124"/>
      <c r="N3163" s="207">
        <v>0</v>
      </c>
      <c r="O3163" s="207">
        <v>18.84</v>
      </c>
      <c r="P3163" s="124" t="s">
        <v>1312</v>
      </c>
    </row>
    <row r="3164" spans="1:16" ht="51">
      <c r="A3164" s="256" t="s">
        <v>619</v>
      </c>
      <c r="B3164" s="124"/>
      <c r="C3164" s="125" t="s">
        <v>713</v>
      </c>
      <c r="D3164" s="119">
        <v>43255</v>
      </c>
      <c r="E3164" s="120" t="s">
        <v>6679</v>
      </c>
      <c r="F3164" s="120" t="s">
        <v>3</v>
      </c>
      <c r="G3164" s="120">
        <v>1628071</v>
      </c>
      <c r="H3164" s="124"/>
      <c r="I3164" s="128" t="s">
        <v>1368</v>
      </c>
      <c r="J3164" s="124"/>
      <c r="K3164" s="124"/>
      <c r="L3164" s="124"/>
      <c r="M3164" s="124"/>
      <c r="N3164" s="207">
        <v>0</v>
      </c>
      <c r="O3164" s="207">
        <v>545</v>
      </c>
      <c r="P3164" s="124" t="s">
        <v>1312</v>
      </c>
    </row>
    <row r="3165" spans="1:16" ht="51">
      <c r="A3165" s="256" t="s">
        <v>619</v>
      </c>
      <c r="B3165" s="124"/>
      <c r="C3165" s="125" t="s">
        <v>713</v>
      </c>
      <c r="D3165" s="119">
        <v>43255</v>
      </c>
      <c r="E3165" s="120" t="s">
        <v>6680</v>
      </c>
      <c r="F3165" s="120" t="s">
        <v>3</v>
      </c>
      <c r="G3165" s="120">
        <v>1628068</v>
      </c>
      <c r="H3165" s="124"/>
      <c r="I3165" s="128" t="s">
        <v>1370</v>
      </c>
      <c r="J3165" s="124"/>
      <c r="K3165" s="124"/>
      <c r="L3165" s="124"/>
      <c r="M3165" s="124"/>
      <c r="N3165" s="207">
        <v>0</v>
      </c>
      <c r="O3165" s="207">
        <v>711.18000000000006</v>
      </c>
      <c r="P3165" s="124" t="s">
        <v>1312</v>
      </c>
    </row>
    <row r="3166" spans="1:16" ht="63.75">
      <c r="A3166" s="256">
        <v>35</v>
      </c>
      <c r="B3166" s="124"/>
      <c r="C3166" s="125" t="s">
        <v>696</v>
      </c>
      <c r="D3166" s="119">
        <v>43255</v>
      </c>
      <c r="E3166" s="120" t="s">
        <v>6681</v>
      </c>
      <c r="F3166" s="120" t="s">
        <v>3</v>
      </c>
      <c r="G3166" s="120">
        <v>1628066</v>
      </c>
      <c r="H3166" s="124"/>
      <c r="I3166" s="128" t="s">
        <v>7489</v>
      </c>
      <c r="J3166" s="124"/>
      <c r="K3166" s="124"/>
      <c r="L3166" s="124"/>
      <c r="M3166" s="124"/>
      <c r="N3166" s="207">
        <v>0</v>
      </c>
      <c r="O3166" s="207">
        <v>1660</v>
      </c>
      <c r="P3166" s="124" t="s">
        <v>1312</v>
      </c>
    </row>
    <row r="3167" spans="1:16" ht="51">
      <c r="A3167" s="256" t="s">
        <v>619</v>
      </c>
      <c r="B3167" s="124"/>
      <c r="C3167" s="125" t="s">
        <v>713</v>
      </c>
      <c r="D3167" s="119">
        <v>43255</v>
      </c>
      <c r="E3167" s="120" t="s">
        <v>6682</v>
      </c>
      <c r="F3167" s="120" t="s">
        <v>3</v>
      </c>
      <c r="G3167" s="120">
        <v>1628272</v>
      </c>
      <c r="H3167" s="124"/>
      <c r="I3167" s="128" t="s">
        <v>1380</v>
      </c>
      <c r="J3167" s="124"/>
      <c r="K3167" s="124"/>
      <c r="L3167" s="124"/>
      <c r="M3167" s="124"/>
      <c r="N3167" s="207">
        <v>0</v>
      </c>
      <c r="O3167" s="207">
        <v>4748.6000000000004</v>
      </c>
      <c r="P3167" s="124" t="s">
        <v>1312</v>
      </c>
    </row>
    <row r="3168" spans="1:16" ht="51">
      <c r="A3168" s="256" t="s">
        <v>619</v>
      </c>
      <c r="B3168" s="124"/>
      <c r="C3168" s="125" t="s">
        <v>713</v>
      </c>
      <c r="D3168" s="119">
        <v>43255</v>
      </c>
      <c r="E3168" s="120" t="s">
        <v>6683</v>
      </c>
      <c r="F3168" s="120" t="s">
        <v>3</v>
      </c>
      <c r="G3168" s="120">
        <v>1628261</v>
      </c>
      <c r="H3168" s="124"/>
      <c r="I3168" s="128" t="s">
        <v>1371</v>
      </c>
      <c r="J3168" s="124"/>
      <c r="K3168" s="124"/>
      <c r="L3168" s="124"/>
      <c r="M3168" s="124"/>
      <c r="N3168" s="207">
        <v>0</v>
      </c>
      <c r="O3168" s="207">
        <v>1713</v>
      </c>
      <c r="P3168" s="124" t="s">
        <v>1312</v>
      </c>
    </row>
    <row r="3169" spans="1:16" ht="51">
      <c r="A3169" s="256" t="s">
        <v>619</v>
      </c>
      <c r="B3169" s="124"/>
      <c r="C3169" s="125" t="s">
        <v>713</v>
      </c>
      <c r="D3169" s="119">
        <v>43255</v>
      </c>
      <c r="E3169" s="120" t="s">
        <v>6684</v>
      </c>
      <c r="F3169" s="120" t="s">
        <v>3</v>
      </c>
      <c r="G3169" s="120">
        <v>1628206</v>
      </c>
      <c r="H3169" s="124"/>
      <c r="I3169" s="128" t="s">
        <v>7490</v>
      </c>
      <c r="J3169" s="124"/>
      <c r="K3169" s="124"/>
      <c r="L3169" s="124"/>
      <c r="M3169" s="124"/>
      <c r="N3169" s="207">
        <v>0</v>
      </c>
      <c r="O3169" s="207">
        <v>7611.1</v>
      </c>
      <c r="P3169" s="124" t="s">
        <v>1312</v>
      </c>
    </row>
    <row r="3170" spans="1:16" ht="51">
      <c r="A3170" s="256" t="s">
        <v>619</v>
      </c>
      <c r="B3170" s="124"/>
      <c r="C3170" s="125" t="s">
        <v>713</v>
      </c>
      <c r="D3170" s="119">
        <v>43255</v>
      </c>
      <c r="E3170" s="120" t="s">
        <v>6685</v>
      </c>
      <c r="F3170" s="120" t="s">
        <v>3</v>
      </c>
      <c r="G3170" s="120">
        <v>1628216</v>
      </c>
      <c r="H3170" s="124"/>
      <c r="I3170" s="128" t="s">
        <v>6313</v>
      </c>
      <c r="J3170" s="124"/>
      <c r="K3170" s="124"/>
      <c r="L3170" s="124"/>
      <c r="M3170" s="124"/>
      <c r="N3170" s="207">
        <v>0</v>
      </c>
      <c r="O3170" s="207">
        <v>1636.74</v>
      </c>
      <c r="P3170" s="124" t="s">
        <v>1312</v>
      </c>
    </row>
    <row r="3171" spans="1:16" ht="38.25">
      <c r="A3171" s="256">
        <v>155</v>
      </c>
      <c r="B3171" s="124"/>
      <c r="C3171" s="125" t="s">
        <v>744</v>
      </c>
      <c r="D3171" s="119">
        <v>43255</v>
      </c>
      <c r="E3171" s="120" t="s">
        <v>6686</v>
      </c>
      <c r="F3171" s="120" t="s">
        <v>3</v>
      </c>
      <c r="G3171" s="120">
        <v>1628232</v>
      </c>
      <c r="H3171" s="124"/>
      <c r="I3171" s="128" t="s">
        <v>7491</v>
      </c>
      <c r="J3171" s="124"/>
      <c r="K3171" s="124"/>
      <c r="L3171" s="124"/>
      <c r="M3171" s="124"/>
      <c r="N3171" s="207">
        <v>0</v>
      </c>
      <c r="O3171" s="207">
        <v>133</v>
      </c>
      <c r="P3171" s="124" t="s">
        <v>1312</v>
      </c>
    </row>
    <row r="3172" spans="1:16" ht="51">
      <c r="A3172" s="256" t="s">
        <v>619</v>
      </c>
      <c r="B3172" s="124"/>
      <c r="C3172" s="125" t="s">
        <v>713</v>
      </c>
      <c r="D3172" s="119">
        <v>43255</v>
      </c>
      <c r="E3172" s="120" t="s">
        <v>6687</v>
      </c>
      <c r="F3172" s="120" t="s">
        <v>3</v>
      </c>
      <c r="G3172" s="120">
        <v>1628250</v>
      </c>
      <c r="H3172" s="124"/>
      <c r="I3172" s="128" t="s">
        <v>7492</v>
      </c>
      <c r="J3172" s="124"/>
      <c r="K3172" s="124"/>
      <c r="L3172" s="124"/>
      <c r="M3172" s="124"/>
      <c r="N3172" s="207">
        <v>0</v>
      </c>
      <c r="O3172" s="207">
        <v>15.3</v>
      </c>
      <c r="P3172" s="124" t="s">
        <v>1312</v>
      </c>
    </row>
    <row r="3173" spans="1:16" ht="63.75">
      <c r="A3173" s="256">
        <v>86</v>
      </c>
      <c r="B3173" s="124"/>
      <c r="C3173" s="125" t="s">
        <v>710</v>
      </c>
      <c r="D3173" s="119">
        <v>43255</v>
      </c>
      <c r="E3173" s="120" t="s">
        <v>6688</v>
      </c>
      <c r="F3173" s="120" t="s">
        <v>3</v>
      </c>
      <c r="G3173" s="120">
        <v>1628076</v>
      </c>
      <c r="H3173" s="124"/>
      <c r="I3173" s="128" t="s">
        <v>7493</v>
      </c>
      <c r="J3173" s="124"/>
      <c r="K3173" s="124"/>
      <c r="L3173" s="124"/>
      <c r="M3173" s="124"/>
      <c r="N3173" s="207">
        <v>0</v>
      </c>
      <c r="O3173" s="207">
        <v>30380</v>
      </c>
      <c r="P3173" s="124" t="s">
        <v>1312</v>
      </c>
    </row>
    <row r="3174" spans="1:16" ht="51">
      <c r="A3174" s="256" t="s">
        <v>619</v>
      </c>
      <c r="B3174" s="124"/>
      <c r="C3174" s="125" t="s">
        <v>713</v>
      </c>
      <c r="D3174" s="119">
        <v>43255</v>
      </c>
      <c r="E3174" s="120" t="s">
        <v>6689</v>
      </c>
      <c r="F3174" s="120" t="s">
        <v>3</v>
      </c>
      <c r="G3174" s="120">
        <v>1627959</v>
      </c>
      <c r="H3174" s="124"/>
      <c r="I3174" s="128" t="s">
        <v>6214</v>
      </c>
      <c r="J3174" s="124"/>
      <c r="K3174" s="124"/>
      <c r="L3174" s="124"/>
      <c r="M3174" s="124"/>
      <c r="N3174" s="207">
        <v>0</v>
      </c>
      <c r="O3174" s="207">
        <v>6200</v>
      </c>
      <c r="P3174" s="124" t="s">
        <v>1312</v>
      </c>
    </row>
    <row r="3175" spans="1:16" ht="51">
      <c r="A3175" s="256" t="s">
        <v>619</v>
      </c>
      <c r="B3175" s="124"/>
      <c r="C3175" s="125" t="s">
        <v>713</v>
      </c>
      <c r="D3175" s="119">
        <v>43255</v>
      </c>
      <c r="E3175" s="120" t="s">
        <v>6690</v>
      </c>
      <c r="F3175" s="120" t="s">
        <v>3</v>
      </c>
      <c r="G3175" s="120">
        <v>1627973</v>
      </c>
      <c r="H3175" s="124"/>
      <c r="I3175" s="128" t="s">
        <v>2670</v>
      </c>
      <c r="J3175" s="124"/>
      <c r="K3175" s="124"/>
      <c r="L3175" s="124"/>
      <c r="M3175" s="124"/>
      <c r="N3175" s="207">
        <v>0</v>
      </c>
      <c r="O3175" s="207">
        <v>1506</v>
      </c>
      <c r="P3175" s="124" t="s">
        <v>1312</v>
      </c>
    </row>
    <row r="3176" spans="1:16" ht="51">
      <c r="A3176" s="256" t="s">
        <v>619</v>
      </c>
      <c r="B3176" s="124"/>
      <c r="C3176" s="125" t="s">
        <v>713</v>
      </c>
      <c r="D3176" s="119">
        <v>43255</v>
      </c>
      <c r="E3176" s="120" t="s">
        <v>6691</v>
      </c>
      <c r="F3176" s="120" t="s">
        <v>3</v>
      </c>
      <c r="G3176" s="120">
        <v>1627974</v>
      </c>
      <c r="H3176" s="124"/>
      <c r="I3176" s="128" t="s">
        <v>7494</v>
      </c>
      <c r="J3176" s="124"/>
      <c r="K3176" s="124"/>
      <c r="L3176" s="124"/>
      <c r="M3176" s="124"/>
      <c r="N3176" s="207">
        <v>0</v>
      </c>
      <c r="O3176" s="207">
        <v>1506</v>
      </c>
      <c r="P3176" s="124" t="s">
        <v>1312</v>
      </c>
    </row>
    <row r="3177" spans="1:16" ht="51">
      <c r="A3177" s="256" t="s">
        <v>619</v>
      </c>
      <c r="B3177" s="124"/>
      <c r="C3177" s="125" t="s">
        <v>713</v>
      </c>
      <c r="D3177" s="119">
        <v>43255</v>
      </c>
      <c r="E3177" s="120" t="s">
        <v>6692</v>
      </c>
      <c r="F3177" s="120" t="s">
        <v>3</v>
      </c>
      <c r="G3177" s="120">
        <v>1627976</v>
      </c>
      <c r="H3177" s="124"/>
      <c r="I3177" s="128" t="s">
        <v>2670</v>
      </c>
      <c r="J3177" s="124"/>
      <c r="K3177" s="124"/>
      <c r="L3177" s="124"/>
      <c r="M3177" s="124"/>
      <c r="N3177" s="207">
        <v>0</v>
      </c>
      <c r="O3177" s="207">
        <v>1506</v>
      </c>
      <c r="P3177" s="124" t="s">
        <v>1312</v>
      </c>
    </row>
    <row r="3178" spans="1:16" ht="51">
      <c r="A3178" s="256" t="s">
        <v>619</v>
      </c>
      <c r="B3178" s="124"/>
      <c r="C3178" s="125" t="s">
        <v>713</v>
      </c>
      <c r="D3178" s="119">
        <v>43255</v>
      </c>
      <c r="E3178" s="120" t="s">
        <v>6693</v>
      </c>
      <c r="F3178" s="120" t="s">
        <v>3</v>
      </c>
      <c r="G3178" s="120">
        <v>1627985</v>
      </c>
      <c r="H3178" s="124"/>
      <c r="I3178" s="128" t="s">
        <v>1384</v>
      </c>
      <c r="J3178" s="124"/>
      <c r="K3178" s="124"/>
      <c r="L3178" s="124"/>
      <c r="M3178" s="124"/>
      <c r="N3178" s="207">
        <v>0</v>
      </c>
      <c r="O3178" s="207">
        <v>800</v>
      </c>
      <c r="P3178" s="124" t="s">
        <v>1312</v>
      </c>
    </row>
    <row r="3179" spans="1:16" ht="38.25">
      <c r="A3179" s="256">
        <v>25</v>
      </c>
      <c r="B3179" s="124"/>
      <c r="C3179" s="125" t="s">
        <v>694</v>
      </c>
      <c r="D3179" s="119">
        <v>43255</v>
      </c>
      <c r="E3179" s="120" t="s">
        <v>6694</v>
      </c>
      <c r="F3179" s="120" t="s">
        <v>3</v>
      </c>
      <c r="G3179" s="120">
        <v>1627996</v>
      </c>
      <c r="H3179" s="124"/>
      <c r="I3179" s="128" t="s">
        <v>7495</v>
      </c>
      <c r="J3179" s="124"/>
      <c r="K3179" s="124"/>
      <c r="L3179" s="124"/>
      <c r="M3179" s="124"/>
      <c r="N3179" s="207">
        <v>0</v>
      </c>
      <c r="O3179" s="207">
        <v>50</v>
      </c>
      <c r="P3179" s="124" t="s">
        <v>1312</v>
      </c>
    </row>
    <row r="3180" spans="1:16" ht="51">
      <c r="A3180" s="256">
        <v>373</v>
      </c>
      <c r="B3180" s="124"/>
      <c r="C3180" s="125" t="s">
        <v>1269</v>
      </c>
      <c r="D3180" s="119">
        <v>43255</v>
      </c>
      <c r="E3180" s="120" t="s">
        <v>6695</v>
      </c>
      <c r="F3180" s="120" t="s">
        <v>3</v>
      </c>
      <c r="G3180" s="120">
        <v>1628001</v>
      </c>
      <c r="H3180" s="124"/>
      <c r="I3180" s="128" t="s">
        <v>7496</v>
      </c>
      <c r="J3180" s="124"/>
      <c r="K3180" s="124"/>
      <c r="L3180" s="124"/>
      <c r="M3180" s="124"/>
      <c r="N3180" s="207">
        <v>0</v>
      </c>
      <c r="O3180" s="207">
        <v>121</v>
      </c>
      <c r="P3180" s="124" t="s">
        <v>1312</v>
      </c>
    </row>
    <row r="3181" spans="1:16" ht="51">
      <c r="A3181" s="256" t="s">
        <v>619</v>
      </c>
      <c r="B3181" s="124"/>
      <c r="C3181" s="125" t="s">
        <v>713</v>
      </c>
      <c r="D3181" s="119">
        <v>43256</v>
      </c>
      <c r="E3181" s="120" t="s">
        <v>6696</v>
      </c>
      <c r="F3181" s="120" t="s">
        <v>3</v>
      </c>
      <c r="G3181" s="120">
        <v>1628537</v>
      </c>
      <c r="H3181" s="124"/>
      <c r="I3181" s="128" t="s">
        <v>7497</v>
      </c>
      <c r="J3181" s="124"/>
      <c r="K3181" s="124"/>
      <c r="L3181" s="124"/>
      <c r="M3181" s="124"/>
      <c r="N3181" s="207">
        <v>0</v>
      </c>
      <c r="O3181" s="207">
        <v>791.42000000000007</v>
      </c>
      <c r="P3181" s="124" t="s">
        <v>1312</v>
      </c>
    </row>
    <row r="3182" spans="1:16" ht="51">
      <c r="A3182" s="256" t="s">
        <v>619</v>
      </c>
      <c r="B3182" s="124"/>
      <c r="C3182" s="125" t="s">
        <v>713</v>
      </c>
      <c r="D3182" s="119">
        <v>43256</v>
      </c>
      <c r="E3182" s="120" t="s">
        <v>6697</v>
      </c>
      <c r="F3182" s="120" t="s">
        <v>3</v>
      </c>
      <c r="G3182" s="120">
        <v>1628523</v>
      </c>
      <c r="H3182" s="124"/>
      <c r="I3182" s="128" t="s">
        <v>2676</v>
      </c>
      <c r="J3182" s="124"/>
      <c r="K3182" s="124"/>
      <c r="L3182" s="124"/>
      <c r="M3182" s="124"/>
      <c r="N3182" s="207">
        <v>0</v>
      </c>
      <c r="O3182" s="207">
        <v>800</v>
      </c>
      <c r="P3182" s="124" t="s">
        <v>1312</v>
      </c>
    </row>
    <row r="3183" spans="1:16" ht="38.25">
      <c r="A3183" s="256">
        <v>86</v>
      </c>
      <c r="B3183" s="124"/>
      <c r="C3183" s="125" t="s">
        <v>710</v>
      </c>
      <c r="D3183" s="119">
        <v>43256</v>
      </c>
      <c r="E3183" s="120" t="s">
        <v>6698</v>
      </c>
      <c r="F3183" s="120" t="s">
        <v>3</v>
      </c>
      <c r="G3183" s="120">
        <v>1628520</v>
      </c>
      <c r="H3183" s="124"/>
      <c r="I3183" s="128" t="s">
        <v>7498</v>
      </c>
      <c r="J3183" s="124"/>
      <c r="K3183" s="124"/>
      <c r="L3183" s="124"/>
      <c r="M3183" s="124"/>
      <c r="N3183" s="207">
        <v>0</v>
      </c>
      <c r="O3183" s="207">
        <v>500</v>
      </c>
      <c r="P3183" s="124" t="s">
        <v>1312</v>
      </c>
    </row>
    <row r="3184" spans="1:16" ht="38.25">
      <c r="A3184" s="256">
        <v>86</v>
      </c>
      <c r="B3184" s="124"/>
      <c r="C3184" s="125" t="s">
        <v>710</v>
      </c>
      <c r="D3184" s="119">
        <v>43256</v>
      </c>
      <c r="E3184" s="120" t="s">
        <v>6699</v>
      </c>
      <c r="F3184" s="120" t="s">
        <v>3</v>
      </c>
      <c r="G3184" s="120">
        <v>1628518</v>
      </c>
      <c r="H3184" s="124"/>
      <c r="I3184" s="128" t="s">
        <v>7499</v>
      </c>
      <c r="J3184" s="124"/>
      <c r="K3184" s="124"/>
      <c r="L3184" s="124"/>
      <c r="M3184" s="124"/>
      <c r="N3184" s="207">
        <v>0</v>
      </c>
      <c r="O3184" s="207">
        <v>5</v>
      </c>
      <c r="P3184" s="124" t="s">
        <v>1312</v>
      </c>
    </row>
    <row r="3185" spans="1:16" ht="51">
      <c r="A3185" s="256" t="s">
        <v>619</v>
      </c>
      <c r="B3185" s="124"/>
      <c r="C3185" s="125" t="s">
        <v>713</v>
      </c>
      <c r="D3185" s="119">
        <v>43256</v>
      </c>
      <c r="E3185" s="120" t="s">
        <v>6700</v>
      </c>
      <c r="F3185" s="120" t="s">
        <v>3</v>
      </c>
      <c r="G3185" s="120">
        <v>1628502</v>
      </c>
      <c r="H3185" s="124"/>
      <c r="I3185" s="128" t="s">
        <v>7500</v>
      </c>
      <c r="J3185" s="124"/>
      <c r="K3185" s="124"/>
      <c r="L3185" s="124"/>
      <c r="M3185" s="124"/>
      <c r="N3185" s="207">
        <v>0</v>
      </c>
      <c r="O3185" s="207">
        <v>5998.26</v>
      </c>
      <c r="P3185" s="124" t="s">
        <v>1312</v>
      </c>
    </row>
    <row r="3186" spans="1:16" ht="51">
      <c r="A3186" s="256" t="s">
        <v>619</v>
      </c>
      <c r="B3186" s="124"/>
      <c r="C3186" s="125" t="s">
        <v>713</v>
      </c>
      <c r="D3186" s="119">
        <v>43256</v>
      </c>
      <c r="E3186" s="120" t="s">
        <v>6701</v>
      </c>
      <c r="F3186" s="120" t="s">
        <v>3</v>
      </c>
      <c r="G3186" s="120">
        <v>1628490</v>
      </c>
      <c r="H3186" s="124"/>
      <c r="I3186" s="128" t="s">
        <v>7501</v>
      </c>
      <c r="J3186" s="124"/>
      <c r="K3186" s="124"/>
      <c r="L3186" s="124"/>
      <c r="M3186" s="124"/>
      <c r="N3186" s="207">
        <v>0</v>
      </c>
      <c r="O3186" s="207">
        <v>1277</v>
      </c>
      <c r="P3186" s="124" t="s">
        <v>1312</v>
      </c>
    </row>
    <row r="3187" spans="1:16" ht="51">
      <c r="A3187" s="256" t="s">
        <v>619</v>
      </c>
      <c r="B3187" s="124"/>
      <c r="C3187" s="125" t="s">
        <v>713</v>
      </c>
      <c r="D3187" s="119">
        <v>43256</v>
      </c>
      <c r="E3187" s="120" t="s">
        <v>6702</v>
      </c>
      <c r="F3187" s="120" t="s">
        <v>3</v>
      </c>
      <c r="G3187" s="120">
        <v>1628404</v>
      </c>
      <c r="H3187" s="124"/>
      <c r="I3187" s="128" t="s">
        <v>3550</v>
      </c>
      <c r="J3187" s="124"/>
      <c r="K3187" s="124"/>
      <c r="L3187" s="124"/>
      <c r="M3187" s="124"/>
      <c r="N3187" s="207">
        <v>0</v>
      </c>
      <c r="O3187" s="207">
        <v>2075</v>
      </c>
      <c r="P3187" s="124" t="s">
        <v>1312</v>
      </c>
    </row>
    <row r="3188" spans="1:16" ht="38.25">
      <c r="A3188" s="256">
        <v>35</v>
      </c>
      <c r="B3188" s="124"/>
      <c r="C3188" s="125" t="s">
        <v>696</v>
      </c>
      <c r="D3188" s="119">
        <v>43256</v>
      </c>
      <c r="E3188" s="120" t="s">
        <v>6703</v>
      </c>
      <c r="F3188" s="120" t="s">
        <v>3</v>
      </c>
      <c r="G3188" s="120">
        <v>1628418</v>
      </c>
      <c r="H3188" s="124"/>
      <c r="I3188" s="128" t="s">
        <v>3560</v>
      </c>
      <c r="J3188" s="124"/>
      <c r="K3188" s="124"/>
      <c r="L3188" s="124"/>
      <c r="M3188" s="124"/>
      <c r="N3188" s="207">
        <v>0</v>
      </c>
      <c r="O3188" s="207">
        <v>460</v>
      </c>
      <c r="P3188" s="124" t="s">
        <v>1312</v>
      </c>
    </row>
    <row r="3189" spans="1:16" ht="51">
      <c r="A3189" s="256" t="s">
        <v>619</v>
      </c>
      <c r="B3189" s="124"/>
      <c r="C3189" s="125" t="s">
        <v>713</v>
      </c>
      <c r="D3189" s="119">
        <v>43256</v>
      </c>
      <c r="E3189" s="120" t="s">
        <v>6704</v>
      </c>
      <c r="F3189" s="120" t="s">
        <v>3</v>
      </c>
      <c r="G3189" s="120">
        <v>1628426</v>
      </c>
      <c r="H3189" s="124"/>
      <c r="I3189" s="128" t="s">
        <v>3562</v>
      </c>
      <c r="J3189" s="124"/>
      <c r="K3189" s="124"/>
      <c r="L3189" s="124"/>
      <c r="M3189" s="124"/>
      <c r="N3189" s="207">
        <v>0</v>
      </c>
      <c r="O3189" s="207">
        <v>150</v>
      </c>
      <c r="P3189" s="124" t="s">
        <v>1312</v>
      </c>
    </row>
    <row r="3190" spans="1:16" ht="51">
      <c r="A3190" s="256" t="s">
        <v>619</v>
      </c>
      <c r="B3190" s="124"/>
      <c r="C3190" s="125" t="s">
        <v>713</v>
      </c>
      <c r="D3190" s="119">
        <v>43256</v>
      </c>
      <c r="E3190" s="120" t="s">
        <v>6705</v>
      </c>
      <c r="F3190" s="120" t="s">
        <v>3</v>
      </c>
      <c r="G3190" s="120">
        <v>1628459</v>
      </c>
      <c r="H3190" s="124"/>
      <c r="I3190" s="128" t="s">
        <v>7502</v>
      </c>
      <c r="J3190" s="124"/>
      <c r="K3190" s="124"/>
      <c r="L3190" s="124"/>
      <c r="M3190" s="124"/>
      <c r="N3190" s="207">
        <v>0</v>
      </c>
      <c r="O3190" s="207">
        <v>390</v>
      </c>
      <c r="P3190" s="124" t="s">
        <v>1312</v>
      </c>
    </row>
    <row r="3191" spans="1:16" ht="51">
      <c r="A3191" s="256" t="s">
        <v>619</v>
      </c>
      <c r="B3191" s="124"/>
      <c r="C3191" s="125" t="s">
        <v>713</v>
      </c>
      <c r="D3191" s="119">
        <v>43256</v>
      </c>
      <c r="E3191" s="120" t="s">
        <v>6706</v>
      </c>
      <c r="F3191" s="120" t="s">
        <v>3</v>
      </c>
      <c r="G3191" s="120">
        <v>1628472</v>
      </c>
      <c r="H3191" s="124"/>
      <c r="I3191" s="128" t="s">
        <v>7503</v>
      </c>
      <c r="J3191" s="124"/>
      <c r="K3191" s="124"/>
      <c r="L3191" s="124"/>
      <c r="M3191" s="124"/>
      <c r="N3191" s="207">
        <v>0</v>
      </c>
      <c r="O3191" s="207">
        <v>4310</v>
      </c>
      <c r="P3191" s="124" t="s">
        <v>1312</v>
      </c>
    </row>
    <row r="3192" spans="1:16" ht="38.25">
      <c r="A3192" s="256">
        <v>35</v>
      </c>
      <c r="B3192" s="124"/>
      <c r="C3192" s="125" t="s">
        <v>696</v>
      </c>
      <c r="D3192" s="119">
        <v>43256</v>
      </c>
      <c r="E3192" s="120" t="s">
        <v>6707</v>
      </c>
      <c r="F3192" s="120" t="s">
        <v>3</v>
      </c>
      <c r="G3192" s="120">
        <v>1628486</v>
      </c>
      <c r="H3192" s="124"/>
      <c r="I3192" s="128" t="s">
        <v>3542</v>
      </c>
      <c r="J3192" s="124"/>
      <c r="K3192" s="124"/>
      <c r="L3192" s="124"/>
      <c r="M3192" s="124"/>
      <c r="N3192" s="207">
        <v>0</v>
      </c>
      <c r="O3192" s="207">
        <v>1278</v>
      </c>
      <c r="P3192" s="124" t="s">
        <v>1312</v>
      </c>
    </row>
    <row r="3193" spans="1:16" ht="51">
      <c r="A3193" s="256" t="s">
        <v>619</v>
      </c>
      <c r="B3193" s="124"/>
      <c r="C3193" s="125" t="s">
        <v>713</v>
      </c>
      <c r="D3193" s="119">
        <v>43256</v>
      </c>
      <c r="E3193" s="120" t="s">
        <v>6708</v>
      </c>
      <c r="F3193" s="120" t="s">
        <v>3</v>
      </c>
      <c r="G3193" s="120">
        <v>1628597</v>
      </c>
      <c r="H3193" s="124"/>
      <c r="I3193" s="128" t="s">
        <v>7504</v>
      </c>
      <c r="J3193" s="124"/>
      <c r="K3193" s="124"/>
      <c r="L3193" s="124"/>
      <c r="M3193" s="124"/>
      <c r="N3193" s="207">
        <v>0</v>
      </c>
      <c r="O3193" s="207">
        <v>300</v>
      </c>
      <c r="P3193" s="124" t="s">
        <v>1312</v>
      </c>
    </row>
    <row r="3194" spans="1:16" ht="51">
      <c r="A3194" s="256" t="s">
        <v>619</v>
      </c>
      <c r="B3194" s="124"/>
      <c r="C3194" s="125" t="s">
        <v>713</v>
      </c>
      <c r="D3194" s="119">
        <v>43256</v>
      </c>
      <c r="E3194" s="120" t="s">
        <v>6709</v>
      </c>
      <c r="F3194" s="120" t="s">
        <v>3</v>
      </c>
      <c r="G3194" s="120">
        <v>1628626</v>
      </c>
      <c r="H3194" s="124"/>
      <c r="I3194" s="128" t="s">
        <v>7505</v>
      </c>
      <c r="J3194" s="124"/>
      <c r="K3194" s="124"/>
      <c r="L3194" s="124"/>
      <c r="M3194" s="124"/>
      <c r="N3194" s="207">
        <v>0</v>
      </c>
      <c r="O3194" s="207">
        <v>3607</v>
      </c>
      <c r="P3194" s="124" t="s">
        <v>1312</v>
      </c>
    </row>
    <row r="3195" spans="1:16" ht="51">
      <c r="A3195" s="256" t="s">
        <v>619</v>
      </c>
      <c r="B3195" s="124"/>
      <c r="C3195" s="125" t="s">
        <v>713</v>
      </c>
      <c r="D3195" s="119">
        <v>43256</v>
      </c>
      <c r="E3195" s="120" t="s">
        <v>6710</v>
      </c>
      <c r="F3195" s="120" t="s">
        <v>3</v>
      </c>
      <c r="G3195" s="120">
        <v>1628653</v>
      </c>
      <c r="H3195" s="124"/>
      <c r="I3195" s="128" t="s">
        <v>2618</v>
      </c>
      <c r="J3195" s="124"/>
      <c r="K3195" s="124"/>
      <c r="L3195" s="124"/>
      <c r="M3195" s="124"/>
      <c r="N3195" s="207">
        <v>0</v>
      </c>
      <c r="O3195" s="207">
        <v>784</v>
      </c>
      <c r="P3195" s="124" t="s">
        <v>1312</v>
      </c>
    </row>
    <row r="3196" spans="1:16" ht="51">
      <c r="A3196" s="256" t="s">
        <v>619</v>
      </c>
      <c r="B3196" s="124"/>
      <c r="C3196" s="125" t="s">
        <v>713</v>
      </c>
      <c r="D3196" s="119">
        <v>43256</v>
      </c>
      <c r="E3196" s="120" t="s">
        <v>6711</v>
      </c>
      <c r="F3196" s="120" t="s">
        <v>3</v>
      </c>
      <c r="G3196" s="120">
        <v>1628654</v>
      </c>
      <c r="H3196" s="124"/>
      <c r="I3196" s="128" t="s">
        <v>7506</v>
      </c>
      <c r="J3196" s="124"/>
      <c r="K3196" s="124"/>
      <c r="L3196" s="124"/>
      <c r="M3196" s="124"/>
      <c r="N3196" s="207">
        <v>0</v>
      </c>
      <c r="O3196" s="207">
        <v>14.46</v>
      </c>
      <c r="P3196" s="124" t="s">
        <v>1312</v>
      </c>
    </row>
    <row r="3197" spans="1:16" ht="51">
      <c r="A3197" s="256">
        <v>373</v>
      </c>
      <c r="B3197" s="124"/>
      <c r="C3197" s="125" t="s">
        <v>1269</v>
      </c>
      <c r="D3197" s="119">
        <v>43256</v>
      </c>
      <c r="E3197" s="120" t="s">
        <v>6712</v>
      </c>
      <c r="F3197" s="120" t="s">
        <v>3</v>
      </c>
      <c r="G3197" s="120">
        <v>1628662</v>
      </c>
      <c r="H3197" s="124"/>
      <c r="I3197" s="128" t="s">
        <v>7507</v>
      </c>
      <c r="J3197" s="124"/>
      <c r="K3197" s="124"/>
      <c r="L3197" s="124"/>
      <c r="M3197" s="124"/>
      <c r="N3197" s="207">
        <v>0</v>
      </c>
      <c r="O3197" s="207">
        <v>4404.84</v>
      </c>
      <c r="P3197" s="124" t="s">
        <v>1312</v>
      </c>
    </row>
    <row r="3198" spans="1:16" ht="63.75">
      <c r="A3198" s="256">
        <v>512</v>
      </c>
      <c r="B3198" s="124"/>
      <c r="C3198" s="125" t="s">
        <v>840</v>
      </c>
      <c r="D3198" s="119">
        <v>43256</v>
      </c>
      <c r="E3198" s="120" t="s">
        <v>6713</v>
      </c>
      <c r="F3198" s="120" t="s">
        <v>3</v>
      </c>
      <c r="G3198" s="120">
        <v>1628425</v>
      </c>
      <c r="H3198" s="124"/>
      <c r="I3198" s="128" t="s">
        <v>7508</v>
      </c>
      <c r="J3198" s="124"/>
      <c r="K3198" s="124"/>
      <c r="L3198" s="124"/>
      <c r="M3198" s="124"/>
      <c r="N3198" s="207">
        <v>0</v>
      </c>
      <c r="O3198" s="207">
        <v>2371.1999999999998</v>
      </c>
      <c r="P3198" s="124" t="s">
        <v>3729</v>
      </c>
    </row>
    <row r="3199" spans="1:16" ht="63.75">
      <c r="A3199" s="256">
        <v>681</v>
      </c>
      <c r="B3199" s="124"/>
      <c r="C3199" s="125" t="s">
        <v>237</v>
      </c>
      <c r="D3199" s="119">
        <v>43256</v>
      </c>
      <c r="E3199" s="120" t="s">
        <v>6713</v>
      </c>
      <c r="F3199" s="120" t="s">
        <v>3</v>
      </c>
      <c r="G3199" s="120">
        <v>1628425</v>
      </c>
      <c r="H3199" s="124"/>
      <c r="I3199" s="128" t="s">
        <v>7508</v>
      </c>
      <c r="J3199" s="124"/>
      <c r="K3199" s="124"/>
      <c r="L3199" s="124"/>
      <c r="M3199" s="124"/>
      <c r="N3199" s="207">
        <v>0</v>
      </c>
      <c r="O3199" s="207">
        <v>31471.38</v>
      </c>
      <c r="P3199" s="124" t="s">
        <v>3729</v>
      </c>
    </row>
    <row r="3200" spans="1:16" ht="63.75">
      <c r="A3200" s="256">
        <v>20</v>
      </c>
      <c r="B3200" s="124"/>
      <c r="C3200" s="125" t="s">
        <v>693</v>
      </c>
      <c r="D3200" s="119">
        <v>43256</v>
      </c>
      <c r="E3200" s="120" t="s">
        <v>6713</v>
      </c>
      <c r="F3200" s="120" t="s">
        <v>3</v>
      </c>
      <c r="G3200" s="120">
        <v>1628425</v>
      </c>
      <c r="H3200" s="124"/>
      <c r="I3200" s="128" t="s">
        <v>7508</v>
      </c>
      <c r="J3200" s="124"/>
      <c r="K3200" s="124"/>
      <c r="L3200" s="124"/>
      <c r="M3200" s="124"/>
      <c r="N3200" s="207">
        <v>0</v>
      </c>
      <c r="O3200" s="207">
        <v>5349.41</v>
      </c>
      <c r="P3200" s="124" t="s">
        <v>3729</v>
      </c>
    </row>
    <row r="3201" spans="1:16" ht="63.75">
      <c r="A3201" s="256">
        <v>16</v>
      </c>
      <c r="B3201" s="124"/>
      <c r="C3201" s="125" t="s">
        <v>692</v>
      </c>
      <c r="D3201" s="119">
        <v>43256</v>
      </c>
      <c r="E3201" s="120" t="s">
        <v>6713</v>
      </c>
      <c r="F3201" s="120" t="s">
        <v>3</v>
      </c>
      <c r="G3201" s="120">
        <v>1628425</v>
      </c>
      <c r="H3201" s="124"/>
      <c r="I3201" s="128" t="s">
        <v>7508</v>
      </c>
      <c r="J3201" s="124"/>
      <c r="K3201" s="124"/>
      <c r="L3201" s="124"/>
      <c r="M3201" s="124"/>
      <c r="N3201" s="207">
        <v>0</v>
      </c>
      <c r="O3201" s="207">
        <v>655669.64</v>
      </c>
      <c r="P3201" s="124" t="s">
        <v>3729</v>
      </c>
    </row>
    <row r="3202" spans="1:16" ht="63.75">
      <c r="A3202" s="256">
        <v>16</v>
      </c>
      <c r="B3202" s="124"/>
      <c r="C3202" s="125" t="s">
        <v>692</v>
      </c>
      <c r="D3202" s="119">
        <v>43256</v>
      </c>
      <c r="E3202" s="120" t="s">
        <v>6713</v>
      </c>
      <c r="F3202" s="120" t="s">
        <v>3</v>
      </c>
      <c r="G3202" s="120">
        <v>1628425</v>
      </c>
      <c r="H3202" s="124"/>
      <c r="I3202" s="128" t="s">
        <v>7508</v>
      </c>
      <c r="J3202" s="124"/>
      <c r="K3202" s="124"/>
      <c r="L3202" s="124"/>
      <c r="M3202" s="124"/>
      <c r="N3202" s="207">
        <v>0</v>
      </c>
      <c r="O3202" s="207">
        <v>845951.03</v>
      </c>
      <c r="P3202" s="124" t="s">
        <v>3729</v>
      </c>
    </row>
    <row r="3203" spans="1:16" ht="63.75">
      <c r="A3203" s="256">
        <v>15</v>
      </c>
      <c r="B3203" s="124"/>
      <c r="C3203" s="125" t="s">
        <v>691</v>
      </c>
      <c r="D3203" s="119">
        <v>43256</v>
      </c>
      <c r="E3203" s="120" t="s">
        <v>6713</v>
      </c>
      <c r="F3203" s="120" t="s">
        <v>3</v>
      </c>
      <c r="G3203" s="120">
        <v>1628425</v>
      </c>
      <c r="H3203" s="124"/>
      <c r="I3203" s="128" t="s">
        <v>7508</v>
      </c>
      <c r="J3203" s="124"/>
      <c r="K3203" s="124"/>
      <c r="L3203" s="124"/>
      <c r="M3203" s="124"/>
      <c r="N3203" s="207">
        <v>0</v>
      </c>
      <c r="O3203" s="207">
        <v>310.72000000000003</v>
      </c>
      <c r="P3203" s="124" t="s">
        <v>3729</v>
      </c>
    </row>
    <row r="3204" spans="1:16" ht="63.75">
      <c r="A3204" s="256">
        <v>15</v>
      </c>
      <c r="B3204" s="124"/>
      <c r="C3204" s="125" t="s">
        <v>691</v>
      </c>
      <c r="D3204" s="119">
        <v>43256</v>
      </c>
      <c r="E3204" s="120" t="s">
        <v>6713</v>
      </c>
      <c r="F3204" s="120" t="s">
        <v>3</v>
      </c>
      <c r="G3204" s="120">
        <v>1628425</v>
      </c>
      <c r="H3204" s="124"/>
      <c r="I3204" s="128" t="s">
        <v>7508</v>
      </c>
      <c r="J3204" s="124"/>
      <c r="K3204" s="124"/>
      <c r="L3204" s="124"/>
      <c r="M3204" s="124"/>
      <c r="N3204" s="207">
        <v>0</v>
      </c>
      <c r="O3204" s="207">
        <v>113136.79</v>
      </c>
      <c r="P3204" s="124" t="s">
        <v>3729</v>
      </c>
    </row>
    <row r="3205" spans="1:16" ht="63.75">
      <c r="A3205" s="256">
        <v>660</v>
      </c>
      <c r="B3205" s="124"/>
      <c r="C3205" s="125" t="s">
        <v>233</v>
      </c>
      <c r="D3205" s="119">
        <v>43256</v>
      </c>
      <c r="E3205" s="120" t="s">
        <v>6713</v>
      </c>
      <c r="F3205" s="120" t="s">
        <v>3</v>
      </c>
      <c r="G3205" s="120">
        <v>1628425</v>
      </c>
      <c r="H3205" s="124"/>
      <c r="I3205" s="128" t="s">
        <v>7508</v>
      </c>
      <c r="J3205" s="124"/>
      <c r="K3205" s="124"/>
      <c r="L3205" s="124"/>
      <c r="M3205" s="124"/>
      <c r="N3205" s="207">
        <v>0</v>
      </c>
      <c r="O3205" s="207">
        <v>18007.330000000002</v>
      </c>
      <c r="P3205" s="124" t="s">
        <v>3729</v>
      </c>
    </row>
    <row r="3206" spans="1:16" ht="63.75">
      <c r="A3206" s="256" t="s">
        <v>619</v>
      </c>
      <c r="B3206" s="124"/>
      <c r="C3206" s="125" t="s">
        <v>713</v>
      </c>
      <c r="D3206" s="119">
        <v>43256</v>
      </c>
      <c r="E3206" s="120" t="s">
        <v>6713</v>
      </c>
      <c r="F3206" s="120" t="s">
        <v>3</v>
      </c>
      <c r="G3206" s="120">
        <v>1628425</v>
      </c>
      <c r="H3206" s="124"/>
      <c r="I3206" s="128" t="s">
        <v>7508</v>
      </c>
      <c r="J3206" s="124"/>
      <c r="K3206" s="124"/>
      <c r="L3206" s="124"/>
      <c r="M3206" s="124"/>
      <c r="N3206" s="207">
        <v>0</v>
      </c>
      <c r="O3206" s="207">
        <v>10963.67</v>
      </c>
      <c r="P3206" s="124" t="s">
        <v>3729</v>
      </c>
    </row>
    <row r="3207" spans="1:16" ht="63.75">
      <c r="A3207" s="256">
        <v>660</v>
      </c>
      <c r="B3207" s="124"/>
      <c r="C3207" s="125" t="s">
        <v>233</v>
      </c>
      <c r="D3207" s="119">
        <v>43256</v>
      </c>
      <c r="E3207" s="120" t="s">
        <v>6713</v>
      </c>
      <c r="F3207" s="120" t="s">
        <v>3</v>
      </c>
      <c r="G3207" s="120">
        <v>1628425</v>
      </c>
      <c r="H3207" s="124"/>
      <c r="I3207" s="128" t="s">
        <v>7508</v>
      </c>
      <c r="J3207" s="124"/>
      <c r="K3207" s="124"/>
      <c r="L3207" s="124"/>
      <c r="M3207" s="124"/>
      <c r="N3207" s="207">
        <v>0</v>
      </c>
      <c r="O3207" s="207">
        <v>12305.54</v>
      </c>
      <c r="P3207" s="124" t="s">
        <v>3729</v>
      </c>
    </row>
    <row r="3208" spans="1:16" ht="63.75">
      <c r="A3208" s="256">
        <v>660</v>
      </c>
      <c r="B3208" s="124"/>
      <c r="C3208" s="125" t="s">
        <v>233</v>
      </c>
      <c r="D3208" s="119">
        <v>43256</v>
      </c>
      <c r="E3208" s="120" t="s">
        <v>6713</v>
      </c>
      <c r="F3208" s="120" t="s">
        <v>3</v>
      </c>
      <c r="G3208" s="120">
        <v>1628425</v>
      </c>
      <c r="H3208" s="124"/>
      <c r="I3208" s="128" t="s">
        <v>7508</v>
      </c>
      <c r="J3208" s="124"/>
      <c r="K3208" s="124"/>
      <c r="L3208" s="124"/>
      <c r="M3208" s="124"/>
      <c r="N3208" s="207">
        <v>0</v>
      </c>
      <c r="O3208" s="207">
        <v>21534.6</v>
      </c>
      <c r="P3208" s="124" t="s">
        <v>3729</v>
      </c>
    </row>
    <row r="3209" spans="1:16" ht="63.75">
      <c r="A3209" s="256">
        <v>660</v>
      </c>
      <c r="B3209" s="124"/>
      <c r="C3209" s="125" t="s">
        <v>233</v>
      </c>
      <c r="D3209" s="119">
        <v>43256</v>
      </c>
      <c r="E3209" s="120" t="s">
        <v>6713</v>
      </c>
      <c r="F3209" s="120" t="s">
        <v>3</v>
      </c>
      <c r="G3209" s="120">
        <v>1628425</v>
      </c>
      <c r="H3209" s="124"/>
      <c r="I3209" s="128" t="s">
        <v>7508</v>
      </c>
      <c r="J3209" s="124"/>
      <c r="K3209" s="124"/>
      <c r="L3209" s="124"/>
      <c r="M3209" s="124"/>
      <c r="N3209" s="207">
        <v>0</v>
      </c>
      <c r="O3209" s="207">
        <v>1416.72</v>
      </c>
      <c r="P3209" s="124" t="s">
        <v>3729</v>
      </c>
    </row>
    <row r="3210" spans="1:16" ht="63.75">
      <c r="A3210" s="256">
        <v>660</v>
      </c>
      <c r="B3210" s="124"/>
      <c r="C3210" s="125" t="s">
        <v>233</v>
      </c>
      <c r="D3210" s="119">
        <v>43256</v>
      </c>
      <c r="E3210" s="120" t="s">
        <v>6713</v>
      </c>
      <c r="F3210" s="120" t="s">
        <v>3</v>
      </c>
      <c r="G3210" s="120">
        <v>1628425</v>
      </c>
      <c r="H3210" s="124"/>
      <c r="I3210" s="128" t="s">
        <v>7508</v>
      </c>
      <c r="J3210" s="124"/>
      <c r="K3210" s="124"/>
      <c r="L3210" s="124"/>
      <c r="M3210" s="124"/>
      <c r="N3210" s="207">
        <v>0</v>
      </c>
      <c r="O3210" s="207">
        <v>9134.69</v>
      </c>
      <c r="P3210" s="124" t="s">
        <v>3729</v>
      </c>
    </row>
    <row r="3211" spans="1:16" ht="63.75">
      <c r="A3211" s="256">
        <v>660</v>
      </c>
      <c r="B3211" s="124"/>
      <c r="C3211" s="125" t="s">
        <v>233</v>
      </c>
      <c r="D3211" s="119">
        <v>43256</v>
      </c>
      <c r="E3211" s="120" t="s">
        <v>6713</v>
      </c>
      <c r="F3211" s="120" t="s">
        <v>3</v>
      </c>
      <c r="G3211" s="120">
        <v>1628425</v>
      </c>
      <c r="H3211" s="124"/>
      <c r="I3211" s="128" t="s">
        <v>7508</v>
      </c>
      <c r="J3211" s="124"/>
      <c r="K3211" s="124"/>
      <c r="L3211" s="124"/>
      <c r="M3211" s="124"/>
      <c r="N3211" s="207">
        <v>0</v>
      </c>
      <c r="O3211" s="207">
        <v>5494.96</v>
      </c>
      <c r="P3211" s="124" t="s">
        <v>3729</v>
      </c>
    </row>
    <row r="3212" spans="1:16" ht="63.75">
      <c r="A3212" s="256">
        <v>572</v>
      </c>
      <c r="B3212" s="124"/>
      <c r="C3212" s="125" t="s">
        <v>848</v>
      </c>
      <c r="D3212" s="119">
        <v>43256</v>
      </c>
      <c r="E3212" s="120" t="s">
        <v>6713</v>
      </c>
      <c r="F3212" s="120" t="s">
        <v>3</v>
      </c>
      <c r="G3212" s="120">
        <v>1628425</v>
      </c>
      <c r="H3212" s="124"/>
      <c r="I3212" s="128" t="s">
        <v>7508</v>
      </c>
      <c r="J3212" s="124"/>
      <c r="K3212" s="124"/>
      <c r="L3212" s="124"/>
      <c r="M3212" s="124"/>
      <c r="N3212" s="207">
        <v>0</v>
      </c>
      <c r="O3212" s="207">
        <v>65.72</v>
      </c>
      <c r="P3212" s="124" t="s">
        <v>3729</v>
      </c>
    </row>
    <row r="3213" spans="1:16" ht="63.75">
      <c r="A3213" s="256">
        <v>681</v>
      </c>
      <c r="B3213" s="124"/>
      <c r="C3213" s="125" t="s">
        <v>237</v>
      </c>
      <c r="D3213" s="119">
        <v>43256</v>
      </c>
      <c r="E3213" s="120" t="s">
        <v>6713</v>
      </c>
      <c r="F3213" s="120" t="s">
        <v>3</v>
      </c>
      <c r="G3213" s="120">
        <v>1628425</v>
      </c>
      <c r="H3213" s="124"/>
      <c r="I3213" s="128" t="s">
        <v>7508</v>
      </c>
      <c r="J3213" s="124"/>
      <c r="K3213" s="124"/>
      <c r="L3213" s="124"/>
      <c r="M3213" s="124"/>
      <c r="N3213" s="207">
        <v>0</v>
      </c>
      <c r="O3213" s="207">
        <v>1123.2</v>
      </c>
      <c r="P3213" s="124" t="s">
        <v>3729</v>
      </c>
    </row>
    <row r="3214" spans="1:16" ht="63.75">
      <c r="A3214" s="256">
        <v>681</v>
      </c>
      <c r="B3214" s="124"/>
      <c r="C3214" s="125" t="s">
        <v>237</v>
      </c>
      <c r="D3214" s="119">
        <v>43256</v>
      </c>
      <c r="E3214" s="120" t="s">
        <v>6713</v>
      </c>
      <c r="F3214" s="120" t="s">
        <v>3</v>
      </c>
      <c r="G3214" s="120">
        <v>1628425</v>
      </c>
      <c r="H3214" s="124"/>
      <c r="I3214" s="128" t="s">
        <v>7508</v>
      </c>
      <c r="J3214" s="124"/>
      <c r="K3214" s="124"/>
      <c r="L3214" s="124"/>
      <c r="M3214" s="124"/>
      <c r="N3214" s="207">
        <v>0</v>
      </c>
      <c r="O3214" s="207">
        <v>10064.08</v>
      </c>
      <c r="P3214" s="124" t="s">
        <v>3729</v>
      </c>
    </row>
    <row r="3215" spans="1:16" ht="63.75">
      <c r="A3215" s="256">
        <v>681</v>
      </c>
      <c r="B3215" s="124"/>
      <c r="C3215" s="125" t="s">
        <v>237</v>
      </c>
      <c r="D3215" s="119">
        <v>43256</v>
      </c>
      <c r="E3215" s="120" t="s">
        <v>6713</v>
      </c>
      <c r="F3215" s="120" t="s">
        <v>3</v>
      </c>
      <c r="G3215" s="120">
        <v>1628425</v>
      </c>
      <c r="H3215" s="124"/>
      <c r="I3215" s="128" t="s">
        <v>7508</v>
      </c>
      <c r="J3215" s="124"/>
      <c r="K3215" s="124"/>
      <c r="L3215" s="124"/>
      <c r="M3215" s="124"/>
      <c r="N3215" s="207">
        <v>0</v>
      </c>
      <c r="O3215" s="207">
        <v>4459.3999999999996</v>
      </c>
      <c r="P3215" s="124" t="s">
        <v>3729</v>
      </c>
    </row>
    <row r="3216" spans="1:16" ht="63.75">
      <c r="A3216" s="256">
        <v>681</v>
      </c>
      <c r="B3216" s="124"/>
      <c r="C3216" s="125" t="s">
        <v>237</v>
      </c>
      <c r="D3216" s="119">
        <v>43256</v>
      </c>
      <c r="E3216" s="120" t="s">
        <v>6713</v>
      </c>
      <c r="F3216" s="120" t="s">
        <v>3</v>
      </c>
      <c r="G3216" s="120">
        <v>1628425</v>
      </c>
      <c r="H3216" s="124"/>
      <c r="I3216" s="128" t="s">
        <v>7508</v>
      </c>
      <c r="J3216" s="124"/>
      <c r="K3216" s="124"/>
      <c r="L3216" s="124"/>
      <c r="M3216" s="124"/>
      <c r="N3216" s="207">
        <v>0</v>
      </c>
      <c r="O3216" s="207">
        <v>8219.94</v>
      </c>
      <c r="P3216" s="124" t="s">
        <v>3729</v>
      </c>
    </row>
    <row r="3217" spans="1:16" ht="63.75">
      <c r="A3217" s="256">
        <v>681</v>
      </c>
      <c r="B3217" s="124"/>
      <c r="C3217" s="125" t="s">
        <v>237</v>
      </c>
      <c r="D3217" s="119">
        <v>43256</v>
      </c>
      <c r="E3217" s="120" t="s">
        <v>6713</v>
      </c>
      <c r="F3217" s="120" t="s">
        <v>3</v>
      </c>
      <c r="G3217" s="120">
        <v>1628425</v>
      </c>
      <c r="H3217" s="124"/>
      <c r="I3217" s="128" t="s">
        <v>7508</v>
      </c>
      <c r="J3217" s="124"/>
      <c r="K3217" s="124"/>
      <c r="L3217" s="124"/>
      <c r="M3217" s="124"/>
      <c r="N3217" s="207">
        <v>0</v>
      </c>
      <c r="O3217" s="207">
        <v>9715.14</v>
      </c>
      <c r="P3217" s="124" t="s">
        <v>3729</v>
      </c>
    </row>
    <row r="3218" spans="1:16" ht="63.75">
      <c r="A3218" s="256">
        <v>206</v>
      </c>
      <c r="B3218" s="124"/>
      <c r="C3218" s="125" t="s">
        <v>758</v>
      </c>
      <c r="D3218" s="119">
        <v>43256</v>
      </c>
      <c r="E3218" s="120" t="s">
        <v>6713</v>
      </c>
      <c r="F3218" s="120" t="s">
        <v>3</v>
      </c>
      <c r="G3218" s="120">
        <v>1628425</v>
      </c>
      <c r="H3218" s="124"/>
      <c r="I3218" s="128" t="s">
        <v>7508</v>
      </c>
      <c r="J3218" s="124"/>
      <c r="K3218" s="124"/>
      <c r="L3218" s="124"/>
      <c r="M3218" s="124"/>
      <c r="N3218" s="207">
        <v>0</v>
      </c>
      <c r="O3218" s="207">
        <v>542.32000000000005</v>
      </c>
      <c r="P3218" s="124" t="s">
        <v>3729</v>
      </c>
    </row>
    <row r="3219" spans="1:16" ht="63.75">
      <c r="A3219" s="256" t="s">
        <v>619</v>
      </c>
      <c r="B3219" s="124"/>
      <c r="C3219" s="125" t="s">
        <v>713</v>
      </c>
      <c r="D3219" s="119">
        <v>43256</v>
      </c>
      <c r="E3219" s="120" t="s">
        <v>6713</v>
      </c>
      <c r="F3219" s="120" t="s">
        <v>3</v>
      </c>
      <c r="G3219" s="120">
        <v>1628425</v>
      </c>
      <c r="H3219" s="124"/>
      <c r="I3219" s="128" t="s">
        <v>7508</v>
      </c>
      <c r="J3219" s="124"/>
      <c r="K3219" s="124"/>
      <c r="L3219" s="124"/>
      <c r="M3219" s="124"/>
      <c r="N3219" s="207">
        <v>0</v>
      </c>
      <c r="O3219" s="207">
        <v>913.56</v>
      </c>
      <c r="P3219" s="124" t="s">
        <v>3729</v>
      </c>
    </row>
    <row r="3220" spans="1:16" ht="63.75">
      <c r="A3220" s="256">
        <v>15</v>
      </c>
      <c r="B3220" s="124"/>
      <c r="C3220" s="125" t="s">
        <v>691</v>
      </c>
      <c r="D3220" s="119">
        <v>43256</v>
      </c>
      <c r="E3220" s="120" t="s">
        <v>6713</v>
      </c>
      <c r="F3220" s="120" t="s">
        <v>3</v>
      </c>
      <c r="G3220" s="120">
        <v>1628425</v>
      </c>
      <c r="H3220" s="124"/>
      <c r="I3220" s="128" t="s">
        <v>7508</v>
      </c>
      <c r="J3220" s="124"/>
      <c r="K3220" s="124"/>
      <c r="L3220" s="124"/>
      <c r="M3220" s="124"/>
      <c r="N3220" s="207">
        <v>0</v>
      </c>
      <c r="O3220" s="207">
        <v>661.5</v>
      </c>
      <c r="P3220" s="124" t="s">
        <v>3729</v>
      </c>
    </row>
    <row r="3221" spans="1:16" ht="63.75">
      <c r="A3221" s="256">
        <v>15</v>
      </c>
      <c r="B3221" s="124"/>
      <c r="C3221" s="125" t="s">
        <v>691</v>
      </c>
      <c r="D3221" s="119">
        <v>43256</v>
      </c>
      <c r="E3221" s="120" t="s">
        <v>6713</v>
      </c>
      <c r="F3221" s="120" t="s">
        <v>3</v>
      </c>
      <c r="G3221" s="120">
        <v>1628425</v>
      </c>
      <c r="H3221" s="124"/>
      <c r="I3221" s="128" t="s">
        <v>7508</v>
      </c>
      <c r="J3221" s="124"/>
      <c r="K3221" s="124"/>
      <c r="L3221" s="124"/>
      <c r="M3221" s="124"/>
      <c r="N3221" s="207">
        <v>0</v>
      </c>
      <c r="O3221" s="207">
        <v>510.78</v>
      </c>
      <c r="P3221" s="124" t="s">
        <v>3729</v>
      </c>
    </row>
    <row r="3222" spans="1:16" ht="63.75">
      <c r="A3222" s="256">
        <v>670</v>
      </c>
      <c r="B3222" s="124"/>
      <c r="C3222" s="125" t="s">
        <v>235</v>
      </c>
      <c r="D3222" s="119">
        <v>43256</v>
      </c>
      <c r="E3222" s="120" t="s">
        <v>6713</v>
      </c>
      <c r="F3222" s="120" t="s">
        <v>3</v>
      </c>
      <c r="G3222" s="120">
        <v>1628425</v>
      </c>
      <c r="H3222" s="124"/>
      <c r="I3222" s="128" t="s">
        <v>7508</v>
      </c>
      <c r="J3222" s="124"/>
      <c r="K3222" s="124"/>
      <c r="L3222" s="124"/>
      <c r="M3222" s="124"/>
      <c r="N3222" s="207">
        <v>0</v>
      </c>
      <c r="O3222" s="207">
        <v>4020.39</v>
      </c>
      <c r="P3222" s="124" t="s">
        <v>3729</v>
      </c>
    </row>
    <row r="3223" spans="1:16" ht="63.75">
      <c r="A3223" s="256">
        <v>670</v>
      </c>
      <c r="B3223" s="124"/>
      <c r="C3223" s="125" t="s">
        <v>235</v>
      </c>
      <c r="D3223" s="119">
        <v>43256</v>
      </c>
      <c r="E3223" s="120" t="s">
        <v>6713</v>
      </c>
      <c r="F3223" s="120" t="s">
        <v>3</v>
      </c>
      <c r="G3223" s="120">
        <v>1628425</v>
      </c>
      <c r="H3223" s="124"/>
      <c r="I3223" s="128" t="s">
        <v>7508</v>
      </c>
      <c r="J3223" s="124"/>
      <c r="K3223" s="124"/>
      <c r="L3223" s="124"/>
      <c r="M3223" s="124"/>
      <c r="N3223" s="207">
        <v>0</v>
      </c>
      <c r="O3223" s="207">
        <v>4755.08</v>
      </c>
      <c r="P3223" s="124" t="s">
        <v>3729</v>
      </c>
    </row>
    <row r="3224" spans="1:16" ht="63.75">
      <c r="A3224" s="256">
        <v>670</v>
      </c>
      <c r="B3224" s="124"/>
      <c r="C3224" s="125" t="s">
        <v>235</v>
      </c>
      <c r="D3224" s="119">
        <v>43256</v>
      </c>
      <c r="E3224" s="120" t="s">
        <v>6713</v>
      </c>
      <c r="F3224" s="120" t="s">
        <v>3</v>
      </c>
      <c r="G3224" s="120">
        <v>1628425</v>
      </c>
      <c r="H3224" s="124"/>
      <c r="I3224" s="128" t="s">
        <v>7508</v>
      </c>
      <c r="J3224" s="124"/>
      <c r="K3224" s="124"/>
      <c r="L3224" s="124"/>
      <c r="M3224" s="124"/>
      <c r="N3224" s="207">
        <v>0</v>
      </c>
      <c r="O3224" s="207">
        <v>4419.6000000000004</v>
      </c>
      <c r="P3224" s="124" t="s">
        <v>3729</v>
      </c>
    </row>
    <row r="3225" spans="1:16" ht="63.75">
      <c r="A3225" s="256">
        <v>670</v>
      </c>
      <c r="B3225" s="124"/>
      <c r="C3225" s="125" t="s">
        <v>235</v>
      </c>
      <c r="D3225" s="119">
        <v>43256</v>
      </c>
      <c r="E3225" s="120" t="s">
        <v>6713</v>
      </c>
      <c r="F3225" s="120" t="s">
        <v>3</v>
      </c>
      <c r="G3225" s="120">
        <v>1628425</v>
      </c>
      <c r="H3225" s="124"/>
      <c r="I3225" s="128" t="s">
        <v>7508</v>
      </c>
      <c r="J3225" s="124"/>
      <c r="K3225" s="124"/>
      <c r="L3225" s="124"/>
      <c r="M3225" s="124"/>
      <c r="N3225" s="207">
        <v>0</v>
      </c>
      <c r="O3225" s="207">
        <v>1031.24</v>
      </c>
      <c r="P3225" s="124" t="s">
        <v>3729</v>
      </c>
    </row>
    <row r="3226" spans="1:16" ht="63.75">
      <c r="A3226" s="256">
        <v>670</v>
      </c>
      <c r="B3226" s="124"/>
      <c r="C3226" s="125" t="s">
        <v>235</v>
      </c>
      <c r="D3226" s="119">
        <v>43256</v>
      </c>
      <c r="E3226" s="120" t="s">
        <v>6713</v>
      </c>
      <c r="F3226" s="120" t="s">
        <v>3</v>
      </c>
      <c r="G3226" s="120">
        <v>1628425</v>
      </c>
      <c r="H3226" s="124"/>
      <c r="I3226" s="128" t="s">
        <v>7508</v>
      </c>
      <c r="J3226" s="124"/>
      <c r="K3226" s="124"/>
      <c r="L3226" s="124"/>
      <c r="M3226" s="124"/>
      <c r="N3226" s="207">
        <v>0</v>
      </c>
      <c r="O3226" s="207">
        <v>923.44</v>
      </c>
      <c r="P3226" s="124" t="s">
        <v>3729</v>
      </c>
    </row>
    <row r="3227" spans="1:16" ht="63.75">
      <c r="A3227" s="256">
        <v>670</v>
      </c>
      <c r="B3227" s="124"/>
      <c r="C3227" s="125" t="s">
        <v>235</v>
      </c>
      <c r="D3227" s="119">
        <v>43256</v>
      </c>
      <c r="E3227" s="120" t="s">
        <v>6713</v>
      </c>
      <c r="F3227" s="120" t="s">
        <v>3</v>
      </c>
      <c r="G3227" s="120">
        <v>1628425</v>
      </c>
      <c r="H3227" s="124"/>
      <c r="I3227" s="128" t="s">
        <v>7508</v>
      </c>
      <c r="J3227" s="124"/>
      <c r="K3227" s="124"/>
      <c r="L3227" s="124"/>
      <c r="M3227" s="124"/>
      <c r="N3227" s="207">
        <v>0</v>
      </c>
      <c r="O3227" s="207">
        <v>5050.83</v>
      </c>
      <c r="P3227" s="124" t="s">
        <v>3729</v>
      </c>
    </row>
    <row r="3228" spans="1:16" ht="63.75">
      <c r="A3228" s="256">
        <v>15</v>
      </c>
      <c r="B3228" s="124"/>
      <c r="C3228" s="125" t="s">
        <v>691</v>
      </c>
      <c r="D3228" s="119">
        <v>43256</v>
      </c>
      <c r="E3228" s="120" t="s">
        <v>6713</v>
      </c>
      <c r="F3228" s="120" t="s">
        <v>3</v>
      </c>
      <c r="G3228" s="120">
        <v>1628425</v>
      </c>
      <c r="H3228" s="124"/>
      <c r="I3228" s="128" t="s">
        <v>7508</v>
      </c>
      <c r="J3228" s="124"/>
      <c r="K3228" s="124"/>
      <c r="L3228" s="124"/>
      <c r="M3228" s="124"/>
      <c r="N3228" s="207">
        <v>0</v>
      </c>
      <c r="O3228" s="207">
        <v>25295.59</v>
      </c>
      <c r="P3228" s="124" t="s">
        <v>3729</v>
      </c>
    </row>
    <row r="3229" spans="1:16" ht="63.75">
      <c r="A3229" s="256">
        <v>15</v>
      </c>
      <c r="B3229" s="124"/>
      <c r="C3229" s="125" t="s">
        <v>691</v>
      </c>
      <c r="D3229" s="119">
        <v>43256</v>
      </c>
      <c r="E3229" s="120" t="s">
        <v>6713</v>
      </c>
      <c r="F3229" s="120" t="s">
        <v>3</v>
      </c>
      <c r="G3229" s="120">
        <v>1628425</v>
      </c>
      <c r="H3229" s="124"/>
      <c r="I3229" s="128" t="s">
        <v>7508</v>
      </c>
      <c r="J3229" s="124"/>
      <c r="K3229" s="124"/>
      <c r="L3229" s="124"/>
      <c r="M3229" s="124"/>
      <c r="N3229" s="207">
        <v>0</v>
      </c>
      <c r="O3229" s="207">
        <v>15801.74</v>
      </c>
      <c r="P3229" s="124" t="s">
        <v>3729</v>
      </c>
    </row>
    <row r="3230" spans="1:16" ht="63.75">
      <c r="A3230" s="256" t="s">
        <v>619</v>
      </c>
      <c r="B3230" s="124"/>
      <c r="C3230" s="125" t="s">
        <v>713</v>
      </c>
      <c r="D3230" s="119">
        <v>43256</v>
      </c>
      <c r="E3230" s="120" t="s">
        <v>6713</v>
      </c>
      <c r="F3230" s="120" t="s">
        <v>3</v>
      </c>
      <c r="G3230" s="120">
        <v>1628425</v>
      </c>
      <c r="H3230" s="124"/>
      <c r="I3230" s="128" t="s">
        <v>7508</v>
      </c>
      <c r="J3230" s="124"/>
      <c r="K3230" s="124"/>
      <c r="L3230" s="124"/>
      <c r="M3230" s="124"/>
      <c r="N3230" s="207">
        <v>0</v>
      </c>
      <c r="O3230" s="207">
        <v>647.9</v>
      </c>
      <c r="P3230" s="124" t="s">
        <v>3729</v>
      </c>
    </row>
    <row r="3231" spans="1:16" ht="63.75">
      <c r="A3231" s="256" t="s">
        <v>619</v>
      </c>
      <c r="B3231" s="124"/>
      <c r="C3231" s="125" t="s">
        <v>713</v>
      </c>
      <c r="D3231" s="119">
        <v>43256</v>
      </c>
      <c r="E3231" s="120" t="s">
        <v>6713</v>
      </c>
      <c r="F3231" s="120" t="s">
        <v>3</v>
      </c>
      <c r="G3231" s="120">
        <v>1628425</v>
      </c>
      <c r="H3231" s="124"/>
      <c r="I3231" s="128" t="s">
        <v>7508</v>
      </c>
      <c r="J3231" s="124"/>
      <c r="K3231" s="124"/>
      <c r="L3231" s="124"/>
      <c r="M3231" s="124"/>
      <c r="N3231" s="207">
        <v>0</v>
      </c>
      <c r="O3231" s="207">
        <v>1648.7</v>
      </c>
      <c r="P3231" s="124" t="s">
        <v>3729</v>
      </c>
    </row>
    <row r="3232" spans="1:16" ht="63.75">
      <c r="A3232" s="256">
        <v>660</v>
      </c>
      <c r="B3232" s="124"/>
      <c r="C3232" s="125" t="s">
        <v>233</v>
      </c>
      <c r="D3232" s="119">
        <v>43256</v>
      </c>
      <c r="E3232" s="120" t="s">
        <v>6713</v>
      </c>
      <c r="F3232" s="120" t="s">
        <v>3</v>
      </c>
      <c r="G3232" s="120">
        <v>1628425</v>
      </c>
      <c r="H3232" s="124"/>
      <c r="I3232" s="128" t="s">
        <v>7508</v>
      </c>
      <c r="J3232" s="124"/>
      <c r="K3232" s="124"/>
      <c r="L3232" s="124"/>
      <c r="M3232" s="124"/>
      <c r="N3232" s="207">
        <v>0</v>
      </c>
      <c r="O3232" s="207">
        <v>734.37</v>
      </c>
      <c r="P3232" s="124" t="s">
        <v>3729</v>
      </c>
    </row>
    <row r="3233" spans="1:16" ht="63.75">
      <c r="A3233" s="256">
        <v>660</v>
      </c>
      <c r="B3233" s="124"/>
      <c r="C3233" s="125" t="s">
        <v>233</v>
      </c>
      <c r="D3233" s="119">
        <v>43256</v>
      </c>
      <c r="E3233" s="120" t="s">
        <v>6713</v>
      </c>
      <c r="F3233" s="120" t="s">
        <v>3</v>
      </c>
      <c r="G3233" s="120">
        <v>1628425</v>
      </c>
      <c r="H3233" s="124"/>
      <c r="I3233" s="128" t="s">
        <v>7508</v>
      </c>
      <c r="J3233" s="124"/>
      <c r="K3233" s="124"/>
      <c r="L3233" s="124"/>
      <c r="M3233" s="124"/>
      <c r="N3233" s="207">
        <v>0</v>
      </c>
      <c r="O3233" s="207">
        <v>551.36</v>
      </c>
      <c r="P3233" s="124" t="s">
        <v>3729</v>
      </c>
    </row>
    <row r="3234" spans="1:16" ht="63.75">
      <c r="A3234" s="256">
        <v>660</v>
      </c>
      <c r="B3234" s="124"/>
      <c r="C3234" s="125" t="s">
        <v>233</v>
      </c>
      <c r="D3234" s="119">
        <v>43256</v>
      </c>
      <c r="E3234" s="120" t="s">
        <v>6713</v>
      </c>
      <c r="F3234" s="120" t="s">
        <v>3</v>
      </c>
      <c r="G3234" s="120">
        <v>1628425</v>
      </c>
      <c r="H3234" s="124"/>
      <c r="I3234" s="128" t="s">
        <v>7508</v>
      </c>
      <c r="J3234" s="124"/>
      <c r="K3234" s="124"/>
      <c r="L3234" s="124"/>
      <c r="M3234" s="124"/>
      <c r="N3234" s="207">
        <v>0</v>
      </c>
      <c r="O3234" s="207">
        <v>2702.84</v>
      </c>
      <c r="P3234" s="124" t="s">
        <v>3729</v>
      </c>
    </row>
    <row r="3235" spans="1:16" ht="63.75">
      <c r="A3235" s="256">
        <v>660</v>
      </c>
      <c r="B3235" s="124"/>
      <c r="C3235" s="125" t="s">
        <v>233</v>
      </c>
      <c r="D3235" s="119">
        <v>43256</v>
      </c>
      <c r="E3235" s="120" t="s">
        <v>6713</v>
      </c>
      <c r="F3235" s="120" t="s">
        <v>3</v>
      </c>
      <c r="G3235" s="120">
        <v>1628425</v>
      </c>
      <c r="H3235" s="124"/>
      <c r="I3235" s="128" t="s">
        <v>7508</v>
      </c>
      <c r="J3235" s="124"/>
      <c r="K3235" s="124"/>
      <c r="L3235" s="124"/>
      <c r="M3235" s="124"/>
      <c r="N3235" s="207">
        <v>0</v>
      </c>
      <c r="O3235" s="207">
        <v>185.2</v>
      </c>
      <c r="P3235" s="124" t="s">
        <v>3729</v>
      </c>
    </row>
    <row r="3236" spans="1:16" ht="63.75">
      <c r="A3236" s="256">
        <v>253</v>
      </c>
      <c r="B3236" s="124"/>
      <c r="C3236" s="125" t="s">
        <v>778</v>
      </c>
      <c r="D3236" s="119">
        <v>43256</v>
      </c>
      <c r="E3236" s="120" t="s">
        <v>6713</v>
      </c>
      <c r="F3236" s="120" t="s">
        <v>3</v>
      </c>
      <c r="G3236" s="120">
        <v>1628425</v>
      </c>
      <c r="H3236" s="124"/>
      <c r="I3236" s="128" t="s">
        <v>7508</v>
      </c>
      <c r="J3236" s="124"/>
      <c r="K3236" s="124"/>
      <c r="L3236" s="124"/>
      <c r="M3236" s="124"/>
      <c r="N3236" s="207">
        <v>0</v>
      </c>
      <c r="O3236" s="207">
        <v>30828</v>
      </c>
      <c r="P3236" s="124" t="s">
        <v>3729</v>
      </c>
    </row>
    <row r="3237" spans="1:16" ht="63.75">
      <c r="A3237" s="256">
        <v>212</v>
      </c>
      <c r="B3237" s="124"/>
      <c r="C3237" s="125" t="s">
        <v>761</v>
      </c>
      <c r="D3237" s="119">
        <v>43256</v>
      </c>
      <c r="E3237" s="120" t="s">
        <v>6713</v>
      </c>
      <c r="F3237" s="120" t="s">
        <v>3</v>
      </c>
      <c r="G3237" s="120">
        <v>1628425</v>
      </c>
      <c r="H3237" s="124"/>
      <c r="I3237" s="128" t="s">
        <v>7508</v>
      </c>
      <c r="J3237" s="124"/>
      <c r="K3237" s="124"/>
      <c r="L3237" s="124"/>
      <c r="M3237" s="124"/>
      <c r="N3237" s="207">
        <v>0</v>
      </c>
      <c r="O3237" s="207">
        <v>20918.64</v>
      </c>
      <c r="P3237" s="124" t="s">
        <v>3729</v>
      </c>
    </row>
    <row r="3238" spans="1:16" ht="63.75">
      <c r="A3238" s="256">
        <v>670</v>
      </c>
      <c r="B3238" s="124"/>
      <c r="C3238" s="125" t="s">
        <v>235</v>
      </c>
      <c r="D3238" s="119">
        <v>43256</v>
      </c>
      <c r="E3238" s="120" t="s">
        <v>6713</v>
      </c>
      <c r="F3238" s="120" t="s">
        <v>3</v>
      </c>
      <c r="G3238" s="120">
        <v>1628425</v>
      </c>
      <c r="H3238" s="124"/>
      <c r="I3238" s="128" t="s">
        <v>7508</v>
      </c>
      <c r="J3238" s="124"/>
      <c r="K3238" s="124"/>
      <c r="L3238" s="124"/>
      <c r="M3238" s="124"/>
      <c r="N3238" s="207">
        <v>0</v>
      </c>
      <c r="O3238" s="207">
        <v>161.83000000000001</v>
      </c>
      <c r="P3238" s="124" t="s">
        <v>3729</v>
      </c>
    </row>
    <row r="3239" spans="1:16" ht="63.75">
      <c r="A3239" s="256">
        <v>670</v>
      </c>
      <c r="B3239" s="124"/>
      <c r="C3239" s="125" t="s">
        <v>235</v>
      </c>
      <c r="D3239" s="119">
        <v>43256</v>
      </c>
      <c r="E3239" s="120" t="s">
        <v>6713</v>
      </c>
      <c r="F3239" s="120" t="s">
        <v>3</v>
      </c>
      <c r="G3239" s="120">
        <v>1628425</v>
      </c>
      <c r="H3239" s="124"/>
      <c r="I3239" s="128" t="s">
        <v>7508</v>
      </c>
      <c r="J3239" s="124"/>
      <c r="K3239" s="124"/>
      <c r="L3239" s="124"/>
      <c r="M3239" s="124"/>
      <c r="N3239" s="207">
        <v>0</v>
      </c>
      <c r="O3239" s="207">
        <v>129.62</v>
      </c>
      <c r="P3239" s="124" t="s">
        <v>3729</v>
      </c>
    </row>
    <row r="3240" spans="1:16" ht="63.75">
      <c r="A3240" s="256">
        <v>670</v>
      </c>
      <c r="B3240" s="124"/>
      <c r="C3240" s="125" t="s">
        <v>235</v>
      </c>
      <c r="D3240" s="119">
        <v>43256</v>
      </c>
      <c r="E3240" s="120" t="s">
        <v>6713</v>
      </c>
      <c r="F3240" s="120" t="s">
        <v>3</v>
      </c>
      <c r="G3240" s="120">
        <v>1628425</v>
      </c>
      <c r="H3240" s="124"/>
      <c r="I3240" s="128" t="s">
        <v>7508</v>
      </c>
      <c r="J3240" s="124"/>
      <c r="K3240" s="124"/>
      <c r="L3240" s="124"/>
      <c r="M3240" s="124"/>
      <c r="N3240" s="207">
        <v>0</v>
      </c>
      <c r="O3240" s="207">
        <v>15974.94</v>
      </c>
      <c r="P3240" s="124" t="s">
        <v>3729</v>
      </c>
    </row>
    <row r="3241" spans="1:16" ht="63.75">
      <c r="A3241" s="256">
        <v>660</v>
      </c>
      <c r="B3241" s="124"/>
      <c r="C3241" s="125" t="s">
        <v>233</v>
      </c>
      <c r="D3241" s="119">
        <v>43256</v>
      </c>
      <c r="E3241" s="120" t="s">
        <v>6713</v>
      </c>
      <c r="F3241" s="120" t="s">
        <v>3</v>
      </c>
      <c r="G3241" s="120">
        <v>1628425</v>
      </c>
      <c r="H3241" s="124"/>
      <c r="I3241" s="128" t="s">
        <v>7508</v>
      </c>
      <c r="J3241" s="124"/>
      <c r="K3241" s="124"/>
      <c r="L3241" s="124"/>
      <c r="M3241" s="124"/>
      <c r="N3241" s="207">
        <v>0</v>
      </c>
      <c r="O3241" s="207">
        <v>1866.92</v>
      </c>
      <c r="P3241" s="124" t="s">
        <v>3729</v>
      </c>
    </row>
    <row r="3242" spans="1:16" ht="63.75">
      <c r="A3242" s="256" t="s">
        <v>619</v>
      </c>
      <c r="B3242" s="124"/>
      <c r="C3242" s="125" t="s">
        <v>713</v>
      </c>
      <c r="D3242" s="119">
        <v>43256</v>
      </c>
      <c r="E3242" s="120" t="s">
        <v>6713</v>
      </c>
      <c r="F3242" s="120" t="s">
        <v>3</v>
      </c>
      <c r="G3242" s="120">
        <v>1628425</v>
      </c>
      <c r="H3242" s="124"/>
      <c r="I3242" s="128" t="s">
        <v>7508</v>
      </c>
      <c r="J3242" s="124"/>
      <c r="K3242" s="124"/>
      <c r="L3242" s="124"/>
      <c r="M3242" s="124"/>
      <c r="N3242" s="207">
        <v>0</v>
      </c>
      <c r="O3242" s="207">
        <v>5536.44</v>
      </c>
      <c r="P3242" s="124" t="s">
        <v>3729</v>
      </c>
    </row>
    <row r="3243" spans="1:16" ht="63.75">
      <c r="A3243" s="256" t="s">
        <v>619</v>
      </c>
      <c r="B3243" s="124"/>
      <c r="C3243" s="125" t="s">
        <v>713</v>
      </c>
      <c r="D3243" s="119">
        <v>43256</v>
      </c>
      <c r="E3243" s="120" t="s">
        <v>6713</v>
      </c>
      <c r="F3243" s="120" t="s">
        <v>3</v>
      </c>
      <c r="G3243" s="120">
        <v>1628425</v>
      </c>
      <c r="H3243" s="124"/>
      <c r="I3243" s="128" t="s">
        <v>7508</v>
      </c>
      <c r="J3243" s="124"/>
      <c r="K3243" s="124"/>
      <c r="L3243" s="124"/>
      <c r="M3243" s="124"/>
      <c r="N3243" s="207">
        <v>0</v>
      </c>
      <c r="O3243" s="207">
        <v>13365.22</v>
      </c>
      <c r="P3243" s="124" t="s">
        <v>3729</v>
      </c>
    </row>
    <row r="3244" spans="1:16" ht="63.75">
      <c r="A3244" s="256" t="s">
        <v>619</v>
      </c>
      <c r="B3244" s="124"/>
      <c r="C3244" s="125" t="s">
        <v>713</v>
      </c>
      <c r="D3244" s="119">
        <v>43256</v>
      </c>
      <c r="E3244" s="120" t="s">
        <v>6713</v>
      </c>
      <c r="F3244" s="120" t="s">
        <v>3</v>
      </c>
      <c r="G3244" s="120">
        <v>1628425</v>
      </c>
      <c r="H3244" s="124"/>
      <c r="I3244" s="128" t="s">
        <v>7508</v>
      </c>
      <c r="J3244" s="124"/>
      <c r="K3244" s="124"/>
      <c r="L3244" s="124"/>
      <c r="M3244" s="124"/>
      <c r="N3244" s="207">
        <v>0</v>
      </c>
      <c r="O3244" s="207">
        <v>10671.48</v>
      </c>
      <c r="P3244" s="124" t="s">
        <v>3729</v>
      </c>
    </row>
    <row r="3245" spans="1:16" ht="63.75">
      <c r="A3245" s="256">
        <v>15</v>
      </c>
      <c r="B3245" s="124"/>
      <c r="C3245" s="125" t="s">
        <v>691</v>
      </c>
      <c r="D3245" s="119">
        <v>43256</v>
      </c>
      <c r="E3245" s="120" t="s">
        <v>6713</v>
      </c>
      <c r="F3245" s="120" t="s">
        <v>3</v>
      </c>
      <c r="G3245" s="120">
        <v>1628425</v>
      </c>
      <c r="H3245" s="124"/>
      <c r="I3245" s="128" t="s">
        <v>7508</v>
      </c>
      <c r="J3245" s="124"/>
      <c r="K3245" s="124"/>
      <c r="L3245" s="124"/>
      <c r="M3245" s="124"/>
      <c r="N3245" s="207">
        <v>0</v>
      </c>
      <c r="O3245" s="207">
        <v>14090.35</v>
      </c>
      <c r="P3245" s="124" t="s">
        <v>3729</v>
      </c>
    </row>
    <row r="3246" spans="1:16" ht="63.75">
      <c r="A3246" s="256">
        <v>15</v>
      </c>
      <c r="B3246" s="124"/>
      <c r="C3246" s="125" t="s">
        <v>691</v>
      </c>
      <c r="D3246" s="119">
        <v>43256</v>
      </c>
      <c r="E3246" s="120" t="s">
        <v>6713</v>
      </c>
      <c r="F3246" s="120" t="s">
        <v>3</v>
      </c>
      <c r="G3246" s="120">
        <v>1628425</v>
      </c>
      <c r="H3246" s="124"/>
      <c r="I3246" s="128" t="s">
        <v>7508</v>
      </c>
      <c r="J3246" s="124"/>
      <c r="K3246" s="124"/>
      <c r="L3246" s="124"/>
      <c r="M3246" s="124"/>
      <c r="N3246" s="207">
        <v>0</v>
      </c>
      <c r="O3246" s="207">
        <v>1232.55</v>
      </c>
      <c r="P3246" s="124" t="s">
        <v>3729</v>
      </c>
    </row>
    <row r="3247" spans="1:16" ht="63.75">
      <c r="A3247" s="256">
        <v>20</v>
      </c>
      <c r="B3247" s="124"/>
      <c r="C3247" s="125" t="s">
        <v>693</v>
      </c>
      <c r="D3247" s="119">
        <v>43256</v>
      </c>
      <c r="E3247" s="120" t="s">
        <v>6714</v>
      </c>
      <c r="F3247" s="120" t="s">
        <v>3</v>
      </c>
      <c r="G3247" s="120">
        <v>1628488</v>
      </c>
      <c r="H3247" s="124"/>
      <c r="I3247" s="128" t="s">
        <v>7509</v>
      </c>
      <c r="J3247" s="124"/>
      <c r="K3247" s="124"/>
      <c r="L3247" s="124"/>
      <c r="M3247" s="124"/>
      <c r="N3247" s="207">
        <v>0</v>
      </c>
      <c r="O3247" s="207">
        <v>5479.2</v>
      </c>
      <c r="P3247" s="124" t="s">
        <v>1312</v>
      </c>
    </row>
    <row r="3248" spans="1:16" ht="51">
      <c r="A3248" s="256">
        <v>20</v>
      </c>
      <c r="B3248" s="124"/>
      <c r="C3248" s="125" t="s">
        <v>693</v>
      </c>
      <c r="D3248" s="119">
        <v>43256</v>
      </c>
      <c r="E3248" s="120" t="s">
        <v>6715</v>
      </c>
      <c r="F3248" s="120" t="s">
        <v>3</v>
      </c>
      <c r="G3248" s="120">
        <v>1628492</v>
      </c>
      <c r="H3248" s="124"/>
      <c r="I3248" s="128" t="s">
        <v>7510</v>
      </c>
      <c r="J3248" s="124"/>
      <c r="K3248" s="124"/>
      <c r="L3248" s="124"/>
      <c r="M3248" s="124"/>
      <c r="N3248" s="207">
        <v>0</v>
      </c>
      <c r="O3248" s="207">
        <v>1835.92</v>
      </c>
      <c r="P3248" s="124" t="s">
        <v>1312</v>
      </c>
    </row>
    <row r="3249" spans="1:16" ht="63.75">
      <c r="A3249" s="256" t="s">
        <v>619</v>
      </c>
      <c r="B3249" s="124"/>
      <c r="C3249" s="125" t="s">
        <v>713</v>
      </c>
      <c r="D3249" s="119">
        <v>43256</v>
      </c>
      <c r="E3249" s="120" t="s">
        <v>6716</v>
      </c>
      <c r="F3249" s="120" t="s">
        <v>3</v>
      </c>
      <c r="G3249" s="120">
        <v>1628496</v>
      </c>
      <c r="H3249" s="124"/>
      <c r="I3249" s="128" t="s">
        <v>7511</v>
      </c>
      <c r="J3249" s="124"/>
      <c r="K3249" s="124"/>
      <c r="L3249" s="124"/>
      <c r="M3249" s="124"/>
      <c r="N3249" s="207">
        <v>0</v>
      </c>
      <c r="O3249" s="207">
        <v>31333.73</v>
      </c>
      <c r="P3249" s="124" t="s">
        <v>1312</v>
      </c>
    </row>
    <row r="3250" spans="1:16" ht="51">
      <c r="A3250" s="256">
        <v>20</v>
      </c>
      <c r="B3250" s="124"/>
      <c r="C3250" s="125" t="s">
        <v>693</v>
      </c>
      <c r="D3250" s="119">
        <v>43256</v>
      </c>
      <c r="E3250" s="120" t="s">
        <v>6717</v>
      </c>
      <c r="F3250" s="120" t="s">
        <v>3</v>
      </c>
      <c r="G3250" s="120">
        <v>1628503</v>
      </c>
      <c r="H3250" s="124"/>
      <c r="I3250" s="128" t="s">
        <v>7512</v>
      </c>
      <c r="J3250" s="124"/>
      <c r="K3250" s="124"/>
      <c r="L3250" s="124"/>
      <c r="M3250" s="124"/>
      <c r="N3250" s="207">
        <v>0</v>
      </c>
      <c r="O3250" s="207">
        <v>26.400000000000002</v>
      </c>
      <c r="P3250" s="124" t="s">
        <v>1312</v>
      </c>
    </row>
    <row r="3251" spans="1:16" ht="89.25" hidden="1">
      <c r="A3251" s="256">
        <v>576</v>
      </c>
      <c r="B3251" s="124"/>
      <c r="C3251" s="125" t="s">
        <v>852</v>
      </c>
      <c r="D3251" s="119">
        <v>43256</v>
      </c>
      <c r="E3251" s="120" t="s">
        <v>6718</v>
      </c>
      <c r="F3251" s="120" t="s">
        <v>15</v>
      </c>
      <c r="G3251" s="120">
        <v>5133</v>
      </c>
      <c r="H3251" s="124"/>
      <c r="I3251" s="128" t="s">
        <v>7513</v>
      </c>
      <c r="J3251" s="124"/>
      <c r="K3251" s="124"/>
      <c r="L3251" s="124"/>
      <c r="M3251" s="124"/>
      <c r="N3251" s="207">
        <v>502.14</v>
      </c>
      <c r="O3251" s="207">
        <v>0</v>
      </c>
      <c r="P3251" s="124" t="s">
        <v>1312</v>
      </c>
    </row>
    <row r="3252" spans="1:16" ht="76.5" hidden="1">
      <c r="A3252" s="256">
        <v>20</v>
      </c>
      <c r="B3252" s="124"/>
      <c r="C3252" s="125" t="s">
        <v>693</v>
      </c>
      <c r="D3252" s="119">
        <v>43256</v>
      </c>
      <c r="E3252" s="120" t="s">
        <v>6719</v>
      </c>
      <c r="F3252" s="120" t="s">
        <v>15</v>
      </c>
      <c r="G3252" s="120">
        <v>5129</v>
      </c>
      <c r="H3252" s="124"/>
      <c r="I3252" s="128" t="s">
        <v>7514</v>
      </c>
      <c r="J3252" s="124"/>
      <c r="K3252" s="124"/>
      <c r="L3252" s="124"/>
      <c r="M3252" s="124"/>
      <c r="N3252" s="207">
        <v>613</v>
      </c>
      <c r="O3252" s="207">
        <v>0</v>
      </c>
      <c r="P3252" s="124" t="s">
        <v>1312</v>
      </c>
    </row>
    <row r="3253" spans="1:16" ht="51" hidden="1">
      <c r="A3253" s="256" t="s">
        <v>620</v>
      </c>
      <c r="B3253" s="124"/>
      <c r="C3253" s="125" t="s">
        <v>714</v>
      </c>
      <c r="D3253" s="119">
        <v>43256</v>
      </c>
      <c r="E3253" s="120" t="s">
        <v>6720</v>
      </c>
      <c r="F3253" s="120" t="s">
        <v>1313</v>
      </c>
      <c r="G3253" s="120">
        <v>17935235</v>
      </c>
      <c r="H3253" s="124"/>
      <c r="I3253" s="128" t="s">
        <v>7515</v>
      </c>
      <c r="J3253" s="124"/>
      <c r="K3253" s="124"/>
      <c r="L3253" s="124"/>
      <c r="M3253" s="124"/>
      <c r="N3253" s="207">
        <v>0</v>
      </c>
      <c r="O3253" s="207">
        <v>1675.58</v>
      </c>
      <c r="P3253" s="124" t="s">
        <v>1312</v>
      </c>
    </row>
    <row r="3254" spans="1:16" ht="51" hidden="1">
      <c r="A3254" s="256" t="s">
        <v>620</v>
      </c>
      <c r="B3254" s="124"/>
      <c r="C3254" s="125" t="s">
        <v>714</v>
      </c>
      <c r="D3254" s="119">
        <v>43256</v>
      </c>
      <c r="E3254" s="120" t="s">
        <v>6721</v>
      </c>
      <c r="F3254" s="120" t="s">
        <v>1313</v>
      </c>
      <c r="G3254" s="120">
        <v>17935201</v>
      </c>
      <c r="H3254" s="124"/>
      <c r="I3254" s="128" t="s">
        <v>7515</v>
      </c>
      <c r="J3254" s="124"/>
      <c r="K3254" s="124"/>
      <c r="L3254" s="124"/>
      <c r="M3254" s="124"/>
      <c r="N3254" s="207">
        <v>0</v>
      </c>
      <c r="O3254" s="207">
        <v>943.71</v>
      </c>
      <c r="P3254" s="124" t="s">
        <v>1312</v>
      </c>
    </row>
    <row r="3255" spans="1:16" ht="38.25" hidden="1">
      <c r="A3255" s="256" t="s">
        <v>620</v>
      </c>
      <c r="B3255" s="124"/>
      <c r="C3255" s="125" t="s">
        <v>714</v>
      </c>
      <c r="D3255" s="119">
        <v>43256</v>
      </c>
      <c r="E3255" s="120" t="s">
        <v>6722</v>
      </c>
      <c r="F3255" s="120" t="s">
        <v>1313</v>
      </c>
      <c r="G3255" s="120">
        <v>17935118</v>
      </c>
      <c r="H3255" s="124"/>
      <c r="I3255" s="128" t="s">
        <v>7516</v>
      </c>
      <c r="J3255" s="124"/>
      <c r="K3255" s="124"/>
      <c r="L3255" s="124"/>
      <c r="M3255" s="124"/>
      <c r="N3255" s="207">
        <v>0</v>
      </c>
      <c r="O3255" s="207">
        <v>416.5</v>
      </c>
      <c r="P3255" s="124" t="s">
        <v>1312</v>
      </c>
    </row>
    <row r="3256" spans="1:16" ht="63.75" hidden="1">
      <c r="A3256" s="256" t="s">
        <v>619</v>
      </c>
      <c r="B3256" s="124"/>
      <c r="C3256" s="125" t="s">
        <v>713</v>
      </c>
      <c r="D3256" s="119">
        <v>43256</v>
      </c>
      <c r="E3256" s="120" t="s">
        <v>6723</v>
      </c>
      <c r="F3256" s="120" t="s">
        <v>11</v>
      </c>
      <c r="G3256" s="120">
        <v>923647</v>
      </c>
      <c r="H3256" s="124"/>
      <c r="I3256" s="128" t="s">
        <v>7517</v>
      </c>
      <c r="J3256" s="124"/>
      <c r="K3256" s="124"/>
      <c r="L3256" s="124"/>
      <c r="M3256" s="124"/>
      <c r="N3256" s="207">
        <v>270</v>
      </c>
      <c r="O3256" s="207">
        <v>0</v>
      </c>
      <c r="P3256" s="124" t="s">
        <v>1312</v>
      </c>
    </row>
    <row r="3257" spans="1:16" ht="51">
      <c r="A3257" s="256" t="s">
        <v>619</v>
      </c>
      <c r="B3257" s="124"/>
      <c r="C3257" s="125" t="s">
        <v>713</v>
      </c>
      <c r="D3257" s="119">
        <v>43257</v>
      </c>
      <c r="E3257" s="120" t="s">
        <v>6724</v>
      </c>
      <c r="F3257" s="120" t="s">
        <v>3</v>
      </c>
      <c r="G3257" s="120">
        <v>1628887</v>
      </c>
      <c r="H3257" s="124"/>
      <c r="I3257" s="128" t="s">
        <v>7518</v>
      </c>
      <c r="J3257" s="124"/>
      <c r="K3257" s="124"/>
      <c r="L3257" s="124"/>
      <c r="M3257" s="124"/>
      <c r="N3257" s="207">
        <v>0</v>
      </c>
      <c r="O3257" s="207">
        <v>18</v>
      </c>
      <c r="P3257" s="124" t="s">
        <v>1312</v>
      </c>
    </row>
    <row r="3258" spans="1:16" ht="51">
      <c r="A3258" s="256" t="s">
        <v>619</v>
      </c>
      <c r="B3258" s="124"/>
      <c r="C3258" s="125" t="s">
        <v>713</v>
      </c>
      <c r="D3258" s="119">
        <v>43257</v>
      </c>
      <c r="E3258" s="120" t="s">
        <v>6725</v>
      </c>
      <c r="F3258" s="120" t="s">
        <v>3</v>
      </c>
      <c r="G3258" s="120">
        <v>1628907</v>
      </c>
      <c r="H3258" s="124"/>
      <c r="I3258" s="128" t="s">
        <v>7519</v>
      </c>
      <c r="J3258" s="124"/>
      <c r="K3258" s="124"/>
      <c r="L3258" s="124"/>
      <c r="M3258" s="124"/>
      <c r="N3258" s="207">
        <v>0</v>
      </c>
      <c r="O3258" s="207">
        <v>1896.52</v>
      </c>
      <c r="P3258" s="124" t="s">
        <v>1312</v>
      </c>
    </row>
    <row r="3259" spans="1:16" ht="51">
      <c r="A3259" s="256" t="s">
        <v>619</v>
      </c>
      <c r="B3259" s="124"/>
      <c r="C3259" s="125" t="s">
        <v>713</v>
      </c>
      <c r="D3259" s="119">
        <v>43257</v>
      </c>
      <c r="E3259" s="120" t="s">
        <v>6726</v>
      </c>
      <c r="F3259" s="120" t="s">
        <v>3</v>
      </c>
      <c r="G3259" s="120">
        <v>1628911</v>
      </c>
      <c r="H3259" s="124"/>
      <c r="I3259" s="128" t="s">
        <v>7520</v>
      </c>
      <c r="J3259" s="124"/>
      <c r="K3259" s="124"/>
      <c r="L3259" s="124"/>
      <c r="M3259" s="124"/>
      <c r="N3259" s="207">
        <v>0</v>
      </c>
      <c r="O3259" s="207">
        <v>1</v>
      </c>
      <c r="P3259" s="124" t="s">
        <v>1312</v>
      </c>
    </row>
    <row r="3260" spans="1:16" ht="51">
      <c r="A3260" s="256" t="s">
        <v>619</v>
      </c>
      <c r="B3260" s="124"/>
      <c r="C3260" s="125" t="s">
        <v>713</v>
      </c>
      <c r="D3260" s="119">
        <v>43257</v>
      </c>
      <c r="E3260" s="120" t="s">
        <v>6727</v>
      </c>
      <c r="F3260" s="120" t="s">
        <v>3</v>
      </c>
      <c r="G3260" s="120">
        <v>1628912</v>
      </c>
      <c r="H3260" s="124"/>
      <c r="I3260" s="128" t="s">
        <v>7521</v>
      </c>
      <c r="J3260" s="124"/>
      <c r="K3260" s="124"/>
      <c r="L3260" s="124"/>
      <c r="M3260" s="124"/>
      <c r="N3260" s="207">
        <v>0</v>
      </c>
      <c r="O3260" s="207">
        <v>1.5</v>
      </c>
      <c r="P3260" s="124" t="s">
        <v>1312</v>
      </c>
    </row>
    <row r="3261" spans="1:16" ht="51">
      <c r="A3261" s="256" t="s">
        <v>619</v>
      </c>
      <c r="B3261" s="124"/>
      <c r="C3261" s="125" t="s">
        <v>713</v>
      </c>
      <c r="D3261" s="119">
        <v>43257</v>
      </c>
      <c r="E3261" s="120" t="s">
        <v>6728</v>
      </c>
      <c r="F3261" s="120" t="s">
        <v>3</v>
      </c>
      <c r="G3261" s="120">
        <v>1628913</v>
      </c>
      <c r="H3261" s="124"/>
      <c r="I3261" s="128" t="s">
        <v>7522</v>
      </c>
      <c r="J3261" s="124"/>
      <c r="K3261" s="124"/>
      <c r="L3261" s="124"/>
      <c r="M3261" s="124"/>
      <c r="N3261" s="207">
        <v>0</v>
      </c>
      <c r="O3261" s="207">
        <v>2.1</v>
      </c>
      <c r="P3261" s="124" t="s">
        <v>1312</v>
      </c>
    </row>
    <row r="3262" spans="1:16" ht="51">
      <c r="A3262" s="256" t="s">
        <v>619</v>
      </c>
      <c r="B3262" s="124"/>
      <c r="C3262" s="125" t="s">
        <v>713</v>
      </c>
      <c r="D3262" s="119">
        <v>43257</v>
      </c>
      <c r="E3262" s="120" t="s">
        <v>6729</v>
      </c>
      <c r="F3262" s="120" t="s">
        <v>3</v>
      </c>
      <c r="G3262" s="120">
        <v>1628914</v>
      </c>
      <c r="H3262" s="124"/>
      <c r="I3262" s="128" t="s">
        <v>7523</v>
      </c>
      <c r="J3262" s="124"/>
      <c r="K3262" s="124"/>
      <c r="L3262" s="124"/>
      <c r="M3262" s="124"/>
      <c r="N3262" s="207">
        <v>0</v>
      </c>
      <c r="O3262" s="207">
        <v>33.299999999999997</v>
      </c>
      <c r="P3262" s="124" t="s">
        <v>1312</v>
      </c>
    </row>
    <row r="3263" spans="1:16" ht="51">
      <c r="A3263" s="256" t="s">
        <v>619</v>
      </c>
      <c r="B3263" s="124"/>
      <c r="C3263" s="125" t="s">
        <v>713</v>
      </c>
      <c r="D3263" s="119">
        <v>43257</v>
      </c>
      <c r="E3263" s="120" t="s">
        <v>6730</v>
      </c>
      <c r="F3263" s="120" t="s">
        <v>3</v>
      </c>
      <c r="G3263" s="120">
        <v>1628915</v>
      </c>
      <c r="H3263" s="124"/>
      <c r="I3263" s="128" t="s">
        <v>7524</v>
      </c>
      <c r="J3263" s="124"/>
      <c r="K3263" s="124"/>
      <c r="L3263" s="124"/>
      <c r="M3263" s="124"/>
      <c r="N3263" s="207">
        <v>0</v>
      </c>
      <c r="O3263" s="207">
        <v>24.3</v>
      </c>
      <c r="P3263" s="124" t="s">
        <v>1312</v>
      </c>
    </row>
    <row r="3264" spans="1:16" ht="51">
      <c r="A3264" s="256" t="s">
        <v>619</v>
      </c>
      <c r="B3264" s="124"/>
      <c r="C3264" s="125" t="s">
        <v>713</v>
      </c>
      <c r="D3264" s="119">
        <v>43257</v>
      </c>
      <c r="E3264" s="120" t="s">
        <v>6731</v>
      </c>
      <c r="F3264" s="120" t="s">
        <v>3</v>
      </c>
      <c r="G3264" s="120">
        <v>1628916</v>
      </c>
      <c r="H3264" s="124"/>
      <c r="I3264" s="128" t="s">
        <v>7525</v>
      </c>
      <c r="J3264" s="124"/>
      <c r="K3264" s="124"/>
      <c r="L3264" s="124"/>
      <c r="M3264" s="124"/>
      <c r="N3264" s="207">
        <v>0</v>
      </c>
      <c r="O3264" s="207">
        <v>1.3</v>
      </c>
      <c r="P3264" s="124" t="s">
        <v>1312</v>
      </c>
    </row>
    <row r="3265" spans="1:16" ht="51">
      <c r="A3265" s="256" t="s">
        <v>619</v>
      </c>
      <c r="B3265" s="124"/>
      <c r="C3265" s="125" t="s">
        <v>713</v>
      </c>
      <c r="D3265" s="119">
        <v>43257</v>
      </c>
      <c r="E3265" s="120" t="s">
        <v>6732</v>
      </c>
      <c r="F3265" s="120" t="s">
        <v>3</v>
      </c>
      <c r="G3265" s="120">
        <v>1628930</v>
      </c>
      <c r="H3265" s="124"/>
      <c r="I3265" s="128" t="s">
        <v>7526</v>
      </c>
      <c r="J3265" s="124"/>
      <c r="K3265" s="124"/>
      <c r="L3265" s="124"/>
      <c r="M3265" s="124"/>
      <c r="N3265" s="207">
        <v>0</v>
      </c>
      <c r="O3265" s="207">
        <v>1210</v>
      </c>
      <c r="P3265" s="124" t="s">
        <v>1312</v>
      </c>
    </row>
    <row r="3266" spans="1:16" ht="51">
      <c r="A3266" s="256" t="s">
        <v>619</v>
      </c>
      <c r="B3266" s="124"/>
      <c r="C3266" s="125" t="s">
        <v>713</v>
      </c>
      <c r="D3266" s="119">
        <v>43257</v>
      </c>
      <c r="E3266" s="120" t="s">
        <v>6733</v>
      </c>
      <c r="F3266" s="120" t="s">
        <v>3</v>
      </c>
      <c r="G3266" s="120">
        <v>1628795</v>
      </c>
      <c r="H3266" s="124"/>
      <c r="I3266" s="128" t="s">
        <v>7527</v>
      </c>
      <c r="J3266" s="124"/>
      <c r="K3266" s="124"/>
      <c r="L3266" s="124"/>
      <c r="M3266" s="124"/>
      <c r="N3266" s="207">
        <v>0</v>
      </c>
      <c r="O3266" s="207">
        <v>14.97</v>
      </c>
      <c r="P3266" s="124" t="s">
        <v>1312</v>
      </c>
    </row>
    <row r="3267" spans="1:16" ht="51">
      <c r="A3267" s="256">
        <v>373</v>
      </c>
      <c r="B3267" s="124"/>
      <c r="C3267" s="125" t="s">
        <v>1269</v>
      </c>
      <c r="D3267" s="119">
        <v>43257</v>
      </c>
      <c r="E3267" s="120" t="s">
        <v>6734</v>
      </c>
      <c r="F3267" s="120" t="s">
        <v>3</v>
      </c>
      <c r="G3267" s="120">
        <v>1628804</v>
      </c>
      <c r="H3267" s="124"/>
      <c r="I3267" s="128" t="s">
        <v>7528</v>
      </c>
      <c r="J3267" s="124"/>
      <c r="K3267" s="124"/>
      <c r="L3267" s="124"/>
      <c r="M3267" s="124"/>
      <c r="N3267" s="207">
        <v>0</v>
      </c>
      <c r="O3267" s="207">
        <v>36000</v>
      </c>
      <c r="P3267" s="124" t="s">
        <v>1312</v>
      </c>
    </row>
    <row r="3268" spans="1:16" ht="51">
      <c r="A3268" s="256" t="s">
        <v>619</v>
      </c>
      <c r="B3268" s="124"/>
      <c r="C3268" s="125" t="s">
        <v>713</v>
      </c>
      <c r="D3268" s="119">
        <v>43257</v>
      </c>
      <c r="E3268" s="120" t="s">
        <v>6735</v>
      </c>
      <c r="F3268" s="120" t="s">
        <v>3</v>
      </c>
      <c r="G3268" s="120">
        <v>1628826</v>
      </c>
      <c r="H3268" s="124"/>
      <c r="I3268" s="128" t="s">
        <v>7529</v>
      </c>
      <c r="J3268" s="124"/>
      <c r="K3268" s="124"/>
      <c r="L3268" s="124"/>
      <c r="M3268" s="124"/>
      <c r="N3268" s="207">
        <v>0</v>
      </c>
      <c r="O3268" s="207">
        <v>5632.26</v>
      </c>
      <c r="P3268" s="124" t="s">
        <v>1312</v>
      </c>
    </row>
    <row r="3269" spans="1:16" ht="51">
      <c r="A3269" s="256" t="s">
        <v>619</v>
      </c>
      <c r="B3269" s="124"/>
      <c r="C3269" s="125" t="s">
        <v>713</v>
      </c>
      <c r="D3269" s="119">
        <v>43257</v>
      </c>
      <c r="E3269" s="120" t="s">
        <v>6736</v>
      </c>
      <c r="F3269" s="120" t="s">
        <v>3</v>
      </c>
      <c r="G3269" s="120">
        <v>1628829</v>
      </c>
      <c r="H3269" s="124"/>
      <c r="I3269" s="128" t="s">
        <v>7530</v>
      </c>
      <c r="J3269" s="124"/>
      <c r="K3269" s="124"/>
      <c r="L3269" s="124"/>
      <c r="M3269" s="124"/>
      <c r="N3269" s="207">
        <v>0</v>
      </c>
      <c r="O3269" s="207">
        <v>3321.19</v>
      </c>
      <c r="P3269" s="124" t="s">
        <v>1312</v>
      </c>
    </row>
    <row r="3270" spans="1:16" ht="51">
      <c r="A3270" s="256" t="s">
        <v>619</v>
      </c>
      <c r="B3270" s="124"/>
      <c r="C3270" s="125" t="s">
        <v>713</v>
      </c>
      <c r="D3270" s="119">
        <v>43257</v>
      </c>
      <c r="E3270" s="120" t="s">
        <v>6737</v>
      </c>
      <c r="F3270" s="120" t="s">
        <v>3</v>
      </c>
      <c r="G3270" s="120">
        <v>1628840</v>
      </c>
      <c r="H3270" s="124"/>
      <c r="I3270" s="128" t="s">
        <v>7531</v>
      </c>
      <c r="J3270" s="124"/>
      <c r="K3270" s="124"/>
      <c r="L3270" s="124"/>
      <c r="M3270" s="124"/>
      <c r="N3270" s="207">
        <v>0</v>
      </c>
      <c r="O3270" s="207">
        <v>255.71</v>
      </c>
      <c r="P3270" s="124" t="s">
        <v>1312</v>
      </c>
    </row>
    <row r="3271" spans="1:16" ht="51">
      <c r="A3271" s="256" t="s">
        <v>619</v>
      </c>
      <c r="B3271" s="124"/>
      <c r="C3271" s="125" t="s">
        <v>713</v>
      </c>
      <c r="D3271" s="119">
        <v>43257</v>
      </c>
      <c r="E3271" s="120" t="s">
        <v>6738</v>
      </c>
      <c r="F3271" s="120" t="s">
        <v>3</v>
      </c>
      <c r="G3271" s="120">
        <v>1628841</v>
      </c>
      <c r="H3271" s="124"/>
      <c r="I3271" s="128" t="s">
        <v>7532</v>
      </c>
      <c r="J3271" s="124"/>
      <c r="K3271" s="124"/>
      <c r="L3271" s="124"/>
      <c r="M3271" s="124"/>
      <c r="N3271" s="207">
        <v>0</v>
      </c>
      <c r="O3271" s="207">
        <v>2000</v>
      </c>
      <c r="P3271" s="124" t="s">
        <v>1312</v>
      </c>
    </row>
    <row r="3272" spans="1:16" ht="51">
      <c r="A3272" s="256" t="s">
        <v>619</v>
      </c>
      <c r="B3272" s="124"/>
      <c r="C3272" s="125" t="s">
        <v>713</v>
      </c>
      <c r="D3272" s="119">
        <v>43257</v>
      </c>
      <c r="E3272" s="120" t="s">
        <v>6739</v>
      </c>
      <c r="F3272" s="120" t="s">
        <v>3</v>
      </c>
      <c r="G3272" s="120">
        <v>1628843</v>
      </c>
      <c r="H3272" s="124"/>
      <c r="I3272" s="128" t="s">
        <v>7533</v>
      </c>
      <c r="J3272" s="124"/>
      <c r="K3272" s="124"/>
      <c r="L3272" s="124"/>
      <c r="M3272" s="124"/>
      <c r="N3272" s="207">
        <v>0</v>
      </c>
      <c r="O3272" s="207">
        <v>269.70999999999998</v>
      </c>
      <c r="P3272" s="124" t="s">
        <v>1312</v>
      </c>
    </row>
    <row r="3273" spans="1:16" ht="51">
      <c r="A3273" s="256" t="s">
        <v>619</v>
      </c>
      <c r="B3273" s="124"/>
      <c r="C3273" s="125" t="s">
        <v>713</v>
      </c>
      <c r="D3273" s="119">
        <v>43257</v>
      </c>
      <c r="E3273" s="120" t="s">
        <v>6740</v>
      </c>
      <c r="F3273" s="120" t="s">
        <v>3</v>
      </c>
      <c r="G3273" s="120">
        <v>1629002</v>
      </c>
      <c r="H3273" s="124"/>
      <c r="I3273" s="128" t="s">
        <v>6239</v>
      </c>
      <c r="J3273" s="124"/>
      <c r="K3273" s="124"/>
      <c r="L3273" s="124"/>
      <c r="M3273" s="124"/>
      <c r="N3273" s="207">
        <v>0</v>
      </c>
      <c r="O3273" s="207">
        <v>500</v>
      </c>
      <c r="P3273" s="124" t="s">
        <v>1312</v>
      </c>
    </row>
    <row r="3274" spans="1:16" ht="38.25">
      <c r="A3274" s="256">
        <v>15</v>
      </c>
      <c r="B3274" s="124"/>
      <c r="C3274" s="125" t="s">
        <v>691</v>
      </c>
      <c r="D3274" s="119">
        <v>43257</v>
      </c>
      <c r="E3274" s="120" t="s">
        <v>6741</v>
      </c>
      <c r="F3274" s="120" t="s">
        <v>3</v>
      </c>
      <c r="G3274" s="120">
        <v>1629005</v>
      </c>
      <c r="H3274" s="124"/>
      <c r="I3274" s="128" t="s">
        <v>7534</v>
      </c>
      <c r="J3274" s="124"/>
      <c r="K3274" s="124"/>
      <c r="L3274" s="124"/>
      <c r="M3274" s="124"/>
      <c r="N3274" s="207">
        <v>0</v>
      </c>
      <c r="O3274" s="207">
        <v>463</v>
      </c>
      <c r="P3274" s="124" t="s">
        <v>1312</v>
      </c>
    </row>
    <row r="3275" spans="1:16" ht="51">
      <c r="A3275" s="256">
        <v>35</v>
      </c>
      <c r="B3275" s="124"/>
      <c r="C3275" s="125" t="s">
        <v>696</v>
      </c>
      <c r="D3275" s="119">
        <v>43257</v>
      </c>
      <c r="E3275" s="120" t="s">
        <v>6742</v>
      </c>
      <c r="F3275" s="120" t="s">
        <v>3</v>
      </c>
      <c r="G3275" s="120">
        <v>1628944</v>
      </c>
      <c r="H3275" s="124"/>
      <c r="I3275" s="128" t="s">
        <v>7535</v>
      </c>
      <c r="J3275" s="124"/>
      <c r="K3275" s="124"/>
      <c r="L3275" s="124"/>
      <c r="M3275" s="124"/>
      <c r="N3275" s="207">
        <v>0</v>
      </c>
      <c r="O3275" s="207">
        <v>36</v>
      </c>
      <c r="P3275" s="124" t="s">
        <v>1312</v>
      </c>
    </row>
    <row r="3276" spans="1:16" ht="38.25">
      <c r="A3276" s="256">
        <v>373</v>
      </c>
      <c r="B3276" s="124"/>
      <c r="C3276" s="125" t="s">
        <v>1269</v>
      </c>
      <c r="D3276" s="119">
        <v>43257</v>
      </c>
      <c r="E3276" s="120" t="s">
        <v>6743</v>
      </c>
      <c r="F3276" s="120" t="s">
        <v>3</v>
      </c>
      <c r="G3276" s="120">
        <v>1628955</v>
      </c>
      <c r="H3276" s="124"/>
      <c r="I3276" s="128" t="s">
        <v>7536</v>
      </c>
      <c r="J3276" s="124"/>
      <c r="K3276" s="124"/>
      <c r="L3276" s="124"/>
      <c r="M3276" s="124"/>
      <c r="N3276" s="207">
        <v>0</v>
      </c>
      <c r="O3276" s="207">
        <v>1513.18</v>
      </c>
      <c r="P3276" s="124" t="s">
        <v>1312</v>
      </c>
    </row>
    <row r="3277" spans="1:16" ht="51">
      <c r="A3277" s="256">
        <v>35</v>
      </c>
      <c r="B3277" s="124"/>
      <c r="C3277" s="125" t="s">
        <v>696</v>
      </c>
      <c r="D3277" s="119">
        <v>43257</v>
      </c>
      <c r="E3277" s="120" t="s">
        <v>6744</v>
      </c>
      <c r="F3277" s="120" t="s">
        <v>3</v>
      </c>
      <c r="G3277" s="120">
        <v>1628964</v>
      </c>
      <c r="H3277" s="124"/>
      <c r="I3277" s="128" t="s">
        <v>5212</v>
      </c>
      <c r="J3277" s="124"/>
      <c r="K3277" s="124"/>
      <c r="L3277" s="124"/>
      <c r="M3277" s="124"/>
      <c r="N3277" s="207">
        <v>0</v>
      </c>
      <c r="O3277" s="207">
        <v>1500</v>
      </c>
      <c r="P3277" s="124" t="s">
        <v>1312</v>
      </c>
    </row>
    <row r="3278" spans="1:16" ht="51">
      <c r="A3278" s="256" t="s">
        <v>619</v>
      </c>
      <c r="B3278" s="124"/>
      <c r="C3278" s="125" t="s">
        <v>713</v>
      </c>
      <c r="D3278" s="119">
        <v>43257</v>
      </c>
      <c r="E3278" s="120" t="s">
        <v>6745</v>
      </c>
      <c r="F3278" s="120" t="s">
        <v>3</v>
      </c>
      <c r="G3278" s="120">
        <v>1628975</v>
      </c>
      <c r="H3278" s="124"/>
      <c r="I3278" s="128" t="s">
        <v>7537</v>
      </c>
      <c r="J3278" s="124"/>
      <c r="K3278" s="124"/>
      <c r="L3278" s="124"/>
      <c r="M3278" s="124"/>
      <c r="N3278" s="207">
        <v>0</v>
      </c>
      <c r="O3278" s="207">
        <v>371</v>
      </c>
      <c r="P3278" s="124" t="s">
        <v>1312</v>
      </c>
    </row>
    <row r="3279" spans="1:16" ht="51">
      <c r="A3279" s="256">
        <v>16</v>
      </c>
      <c r="B3279" s="124"/>
      <c r="C3279" s="125" t="s">
        <v>692</v>
      </c>
      <c r="D3279" s="119">
        <v>43257</v>
      </c>
      <c r="E3279" s="120" t="s">
        <v>6746</v>
      </c>
      <c r="F3279" s="120" t="s">
        <v>3</v>
      </c>
      <c r="G3279" s="120">
        <v>1628877</v>
      </c>
      <c r="H3279" s="124"/>
      <c r="I3279" s="128" t="s">
        <v>7538</v>
      </c>
      <c r="J3279" s="124"/>
      <c r="K3279" s="124"/>
      <c r="L3279" s="124"/>
      <c r="M3279" s="124"/>
      <c r="N3279" s="207">
        <v>0</v>
      </c>
      <c r="O3279" s="207">
        <v>1000</v>
      </c>
      <c r="P3279" s="124" t="s">
        <v>1312</v>
      </c>
    </row>
    <row r="3280" spans="1:16" ht="63.75">
      <c r="A3280" s="256">
        <v>291</v>
      </c>
      <c r="B3280" s="124"/>
      <c r="C3280" s="125" t="s">
        <v>794</v>
      </c>
      <c r="D3280" s="119">
        <v>43257</v>
      </c>
      <c r="E3280" s="120" t="s">
        <v>6747</v>
      </c>
      <c r="F3280" s="120" t="s">
        <v>3</v>
      </c>
      <c r="G3280" s="120">
        <v>1628902</v>
      </c>
      <c r="H3280" s="124"/>
      <c r="I3280" s="128" t="s">
        <v>7539</v>
      </c>
      <c r="J3280" s="124"/>
      <c r="K3280" s="124"/>
      <c r="L3280" s="124"/>
      <c r="M3280" s="124"/>
      <c r="N3280" s="207">
        <v>0</v>
      </c>
      <c r="O3280" s="207">
        <v>1053010</v>
      </c>
      <c r="P3280" s="124" t="s">
        <v>1312</v>
      </c>
    </row>
    <row r="3281" spans="1:16" ht="89.25" hidden="1">
      <c r="A3281" s="256">
        <v>378</v>
      </c>
      <c r="B3281" s="124"/>
      <c r="C3281" s="125" t="s">
        <v>1274</v>
      </c>
      <c r="D3281" s="119">
        <v>43257</v>
      </c>
      <c r="E3281" s="120" t="s">
        <v>6748</v>
      </c>
      <c r="F3281" s="120" t="s">
        <v>15</v>
      </c>
      <c r="G3281" s="120">
        <v>5163</v>
      </c>
      <c r="H3281" s="124"/>
      <c r="I3281" s="128" t="s">
        <v>7540</v>
      </c>
      <c r="J3281" s="124"/>
      <c r="K3281" s="124"/>
      <c r="L3281" s="124"/>
      <c r="M3281" s="124"/>
      <c r="N3281" s="207">
        <v>571.63</v>
      </c>
      <c r="O3281" s="207">
        <v>0</v>
      </c>
      <c r="P3281" s="124" t="s">
        <v>1312</v>
      </c>
    </row>
    <row r="3282" spans="1:16" ht="76.5" hidden="1">
      <c r="A3282" s="256" t="s">
        <v>620</v>
      </c>
      <c r="B3282" s="124"/>
      <c r="C3282" s="125" t="s">
        <v>714</v>
      </c>
      <c r="D3282" s="119">
        <v>43257</v>
      </c>
      <c r="E3282" s="120" t="s">
        <v>6749</v>
      </c>
      <c r="F3282" s="120" t="s">
        <v>1256</v>
      </c>
      <c r="G3282" s="120">
        <v>17954179</v>
      </c>
      <c r="H3282" s="124"/>
      <c r="I3282" s="128" t="s">
        <v>3470</v>
      </c>
      <c r="J3282" s="124"/>
      <c r="K3282" s="124"/>
      <c r="L3282" s="124"/>
      <c r="M3282" s="124"/>
      <c r="N3282" s="207">
        <v>0</v>
      </c>
      <c r="O3282" s="207">
        <v>7767.96</v>
      </c>
      <c r="P3282" s="124" t="s">
        <v>1312</v>
      </c>
    </row>
    <row r="3283" spans="1:16" ht="51">
      <c r="A3283" s="256" t="s">
        <v>619</v>
      </c>
      <c r="B3283" s="124"/>
      <c r="C3283" s="125" t="s">
        <v>713</v>
      </c>
      <c r="D3283" s="119">
        <v>43258</v>
      </c>
      <c r="E3283" s="120" t="s">
        <v>6750</v>
      </c>
      <c r="F3283" s="120" t="s">
        <v>3</v>
      </c>
      <c r="G3283" s="120">
        <v>1629249</v>
      </c>
      <c r="H3283" s="124"/>
      <c r="I3283" s="128" t="s">
        <v>7541</v>
      </c>
      <c r="J3283" s="124"/>
      <c r="K3283" s="124"/>
      <c r="L3283" s="124"/>
      <c r="M3283" s="124"/>
      <c r="N3283" s="207">
        <v>0</v>
      </c>
      <c r="O3283" s="207">
        <v>55.58</v>
      </c>
      <c r="P3283" s="124" t="s">
        <v>1312</v>
      </c>
    </row>
    <row r="3284" spans="1:16" ht="51">
      <c r="A3284" s="256" t="s">
        <v>619</v>
      </c>
      <c r="B3284" s="124"/>
      <c r="C3284" s="125" t="s">
        <v>713</v>
      </c>
      <c r="D3284" s="119">
        <v>43258</v>
      </c>
      <c r="E3284" s="120" t="s">
        <v>6751</v>
      </c>
      <c r="F3284" s="120" t="s">
        <v>3</v>
      </c>
      <c r="G3284" s="120">
        <v>1629252</v>
      </c>
      <c r="H3284" s="124"/>
      <c r="I3284" s="128" t="s">
        <v>7542</v>
      </c>
      <c r="J3284" s="124"/>
      <c r="K3284" s="124"/>
      <c r="L3284" s="124"/>
      <c r="M3284" s="124"/>
      <c r="N3284" s="207">
        <v>0</v>
      </c>
      <c r="O3284" s="207">
        <v>55.58</v>
      </c>
      <c r="P3284" s="124" t="s">
        <v>1312</v>
      </c>
    </row>
    <row r="3285" spans="1:16" ht="51">
      <c r="A3285" s="256" t="s">
        <v>619</v>
      </c>
      <c r="B3285" s="124"/>
      <c r="C3285" s="125" t="s">
        <v>713</v>
      </c>
      <c r="D3285" s="119">
        <v>43258</v>
      </c>
      <c r="E3285" s="120" t="s">
        <v>6752</v>
      </c>
      <c r="F3285" s="120" t="s">
        <v>3</v>
      </c>
      <c r="G3285" s="120">
        <v>1629255</v>
      </c>
      <c r="H3285" s="124"/>
      <c r="I3285" s="128" t="s">
        <v>7543</v>
      </c>
      <c r="J3285" s="124"/>
      <c r="K3285" s="124"/>
      <c r="L3285" s="124"/>
      <c r="M3285" s="124"/>
      <c r="N3285" s="207">
        <v>0</v>
      </c>
      <c r="O3285" s="207">
        <v>55.58</v>
      </c>
      <c r="P3285" s="124" t="s">
        <v>1312</v>
      </c>
    </row>
    <row r="3286" spans="1:16" ht="51">
      <c r="A3286" s="256" t="s">
        <v>619</v>
      </c>
      <c r="B3286" s="124"/>
      <c r="C3286" s="125" t="s">
        <v>713</v>
      </c>
      <c r="D3286" s="119">
        <v>43258</v>
      </c>
      <c r="E3286" s="120" t="s">
        <v>6753</v>
      </c>
      <c r="F3286" s="120" t="s">
        <v>3</v>
      </c>
      <c r="G3286" s="120">
        <v>1629257</v>
      </c>
      <c r="H3286" s="124"/>
      <c r="I3286" s="128" t="s">
        <v>7544</v>
      </c>
      <c r="J3286" s="124"/>
      <c r="K3286" s="124"/>
      <c r="L3286" s="124"/>
      <c r="M3286" s="124"/>
      <c r="N3286" s="207">
        <v>0</v>
      </c>
      <c r="O3286" s="207">
        <v>55.58</v>
      </c>
      <c r="P3286" s="124" t="s">
        <v>1312</v>
      </c>
    </row>
    <row r="3287" spans="1:16" ht="51">
      <c r="A3287" s="256" t="s">
        <v>619</v>
      </c>
      <c r="B3287" s="124"/>
      <c r="C3287" s="125" t="s">
        <v>713</v>
      </c>
      <c r="D3287" s="119">
        <v>43258</v>
      </c>
      <c r="E3287" s="120" t="s">
        <v>6754</v>
      </c>
      <c r="F3287" s="120" t="s">
        <v>3</v>
      </c>
      <c r="G3287" s="120">
        <v>1629259</v>
      </c>
      <c r="H3287" s="124"/>
      <c r="I3287" s="128" t="s">
        <v>7545</v>
      </c>
      <c r="J3287" s="124"/>
      <c r="K3287" s="124"/>
      <c r="L3287" s="124"/>
      <c r="M3287" s="124"/>
      <c r="N3287" s="207">
        <v>0</v>
      </c>
      <c r="O3287" s="207">
        <v>55.58</v>
      </c>
      <c r="P3287" s="124" t="s">
        <v>1312</v>
      </c>
    </row>
    <row r="3288" spans="1:16" ht="51">
      <c r="A3288" s="256" t="s">
        <v>619</v>
      </c>
      <c r="B3288" s="124"/>
      <c r="C3288" s="125" t="s">
        <v>713</v>
      </c>
      <c r="D3288" s="119">
        <v>43258</v>
      </c>
      <c r="E3288" s="120" t="s">
        <v>6755</v>
      </c>
      <c r="F3288" s="120" t="s">
        <v>3</v>
      </c>
      <c r="G3288" s="120">
        <v>1629261</v>
      </c>
      <c r="H3288" s="124"/>
      <c r="I3288" s="128" t="s">
        <v>7546</v>
      </c>
      <c r="J3288" s="124"/>
      <c r="K3288" s="124"/>
      <c r="L3288" s="124"/>
      <c r="M3288" s="124"/>
      <c r="N3288" s="207">
        <v>0</v>
      </c>
      <c r="O3288" s="207">
        <v>55.58</v>
      </c>
      <c r="P3288" s="124" t="s">
        <v>1312</v>
      </c>
    </row>
    <row r="3289" spans="1:16" ht="51">
      <c r="A3289" s="256" t="s">
        <v>619</v>
      </c>
      <c r="B3289" s="124"/>
      <c r="C3289" s="125" t="s">
        <v>713</v>
      </c>
      <c r="D3289" s="119">
        <v>43258</v>
      </c>
      <c r="E3289" s="120" t="s">
        <v>6756</v>
      </c>
      <c r="F3289" s="120" t="s">
        <v>3</v>
      </c>
      <c r="G3289" s="120">
        <v>1629268</v>
      </c>
      <c r="H3289" s="124"/>
      <c r="I3289" s="128" t="s">
        <v>7547</v>
      </c>
      <c r="J3289" s="124"/>
      <c r="K3289" s="124"/>
      <c r="L3289" s="124"/>
      <c r="M3289" s="124"/>
      <c r="N3289" s="207">
        <v>0</v>
      </c>
      <c r="O3289" s="207">
        <v>53</v>
      </c>
      <c r="P3289" s="124" t="s">
        <v>1312</v>
      </c>
    </row>
    <row r="3290" spans="1:16" ht="63.75">
      <c r="A3290" s="256">
        <v>373</v>
      </c>
      <c r="B3290" s="124"/>
      <c r="C3290" s="125" t="s">
        <v>1269</v>
      </c>
      <c r="D3290" s="119">
        <v>43258</v>
      </c>
      <c r="E3290" s="120" t="s">
        <v>6757</v>
      </c>
      <c r="F3290" s="120" t="s">
        <v>3</v>
      </c>
      <c r="G3290" s="120">
        <v>1629277</v>
      </c>
      <c r="H3290" s="124"/>
      <c r="I3290" s="128" t="s">
        <v>7548</v>
      </c>
      <c r="J3290" s="124"/>
      <c r="K3290" s="124"/>
      <c r="L3290" s="124"/>
      <c r="M3290" s="124"/>
      <c r="N3290" s="207">
        <v>0</v>
      </c>
      <c r="O3290" s="207">
        <v>1323</v>
      </c>
      <c r="P3290" s="124" t="s">
        <v>1312</v>
      </c>
    </row>
    <row r="3291" spans="1:16" ht="51">
      <c r="A3291" s="256" t="s">
        <v>619</v>
      </c>
      <c r="B3291" s="124"/>
      <c r="C3291" s="125" t="s">
        <v>713</v>
      </c>
      <c r="D3291" s="119">
        <v>43258</v>
      </c>
      <c r="E3291" s="120" t="s">
        <v>6758</v>
      </c>
      <c r="F3291" s="120" t="s">
        <v>3</v>
      </c>
      <c r="G3291" s="120">
        <v>1629280</v>
      </c>
      <c r="H3291" s="124"/>
      <c r="I3291" s="128" t="s">
        <v>7549</v>
      </c>
      <c r="J3291" s="124"/>
      <c r="K3291" s="124"/>
      <c r="L3291" s="124"/>
      <c r="M3291" s="124"/>
      <c r="N3291" s="207">
        <v>0</v>
      </c>
      <c r="O3291" s="207">
        <v>1726</v>
      </c>
      <c r="P3291" s="124" t="s">
        <v>1312</v>
      </c>
    </row>
    <row r="3292" spans="1:16" ht="51">
      <c r="A3292" s="256" t="s">
        <v>619</v>
      </c>
      <c r="B3292" s="124"/>
      <c r="C3292" s="125" t="s">
        <v>713</v>
      </c>
      <c r="D3292" s="119">
        <v>43258</v>
      </c>
      <c r="E3292" s="120" t="s">
        <v>6759</v>
      </c>
      <c r="F3292" s="120" t="s">
        <v>3</v>
      </c>
      <c r="G3292" s="120">
        <v>1629285</v>
      </c>
      <c r="H3292" s="124"/>
      <c r="I3292" s="128" t="s">
        <v>7550</v>
      </c>
      <c r="J3292" s="124"/>
      <c r="K3292" s="124"/>
      <c r="L3292" s="124"/>
      <c r="M3292" s="124"/>
      <c r="N3292" s="207">
        <v>0</v>
      </c>
      <c r="O3292" s="207">
        <v>818.85</v>
      </c>
      <c r="P3292" s="124" t="s">
        <v>1312</v>
      </c>
    </row>
    <row r="3293" spans="1:16" ht="51">
      <c r="A3293" s="256" t="s">
        <v>619</v>
      </c>
      <c r="B3293" s="124"/>
      <c r="C3293" s="125" t="s">
        <v>713</v>
      </c>
      <c r="D3293" s="119">
        <v>43258</v>
      </c>
      <c r="E3293" s="120" t="s">
        <v>6760</v>
      </c>
      <c r="F3293" s="120" t="s">
        <v>3</v>
      </c>
      <c r="G3293" s="120">
        <v>1629286</v>
      </c>
      <c r="H3293" s="124"/>
      <c r="I3293" s="128" t="s">
        <v>7551</v>
      </c>
      <c r="J3293" s="124"/>
      <c r="K3293" s="124"/>
      <c r="L3293" s="124"/>
      <c r="M3293" s="124"/>
      <c r="N3293" s="207">
        <v>0</v>
      </c>
      <c r="O3293" s="207">
        <v>850.26</v>
      </c>
      <c r="P3293" s="124" t="s">
        <v>1312</v>
      </c>
    </row>
    <row r="3294" spans="1:16" ht="51">
      <c r="A3294" s="256" t="s">
        <v>619</v>
      </c>
      <c r="B3294" s="124"/>
      <c r="C3294" s="125" t="s">
        <v>713</v>
      </c>
      <c r="D3294" s="119">
        <v>43258</v>
      </c>
      <c r="E3294" s="120" t="s">
        <v>6761</v>
      </c>
      <c r="F3294" s="120" t="s">
        <v>3</v>
      </c>
      <c r="G3294" s="120">
        <v>1629290</v>
      </c>
      <c r="H3294" s="124"/>
      <c r="I3294" s="128" t="s">
        <v>7552</v>
      </c>
      <c r="J3294" s="124"/>
      <c r="K3294" s="124"/>
      <c r="L3294" s="124"/>
      <c r="M3294" s="124"/>
      <c r="N3294" s="207">
        <v>0</v>
      </c>
      <c r="O3294" s="207">
        <v>1659.68</v>
      </c>
      <c r="P3294" s="124" t="s">
        <v>1312</v>
      </c>
    </row>
    <row r="3295" spans="1:16" ht="51">
      <c r="A3295" s="256" t="s">
        <v>619</v>
      </c>
      <c r="B3295" s="124"/>
      <c r="C3295" s="125" t="s">
        <v>713</v>
      </c>
      <c r="D3295" s="119">
        <v>43258</v>
      </c>
      <c r="E3295" s="120" t="s">
        <v>6762</v>
      </c>
      <c r="F3295" s="120" t="s">
        <v>3</v>
      </c>
      <c r="G3295" s="120">
        <v>1629167</v>
      </c>
      <c r="H3295" s="124"/>
      <c r="I3295" s="128" t="s">
        <v>7553</v>
      </c>
      <c r="J3295" s="124"/>
      <c r="K3295" s="124"/>
      <c r="L3295" s="124"/>
      <c r="M3295" s="124"/>
      <c r="N3295" s="207">
        <v>0</v>
      </c>
      <c r="O3295" s="207">
        <v>531</v>
      </c>
      <c r="P3295" s="124" t="s">
        <v>1312</v>
      </c>
    </row>
    <row r="3296" spans="1:16" ht="51">
      <c r="A3296" s="256" t="s">
        <v>619</v>
      </c>
      <c r="B3296" s="124"/>
      <c r="C3296" s="125" t="s">
        <v>713</v>
      </c>
      <c r="D3296" s="119">
        <v>43258</v>
      </c>
      <c r="E3296" s="120" t="s">
        <v>6763</v>
      </c>
      <c r="F3296" s="120" t="s">
        <v>3</v>
      </c>
      <c r="G3296" s="120">
        <v>1629168</v>
      </c>
      <c r="H3296" s="124"/>
      <c r="I3296" s="128" t="s">
        <v>7554</v>
      </c>
      <c r="J3296" s="124"/>
      <c r="K3296" s="124"/>
      <c r="L3296" s="124"/>
      <c r="M3296" s="124"/>
      <c r="N3296" s="207">
        <v>0</v>
      </c>
      <c r="O3296" s="207">
        <v>531</v>
      </c>
      <c r="P3296" s="124" t="s">
        <v>1312</v>
      </c>
    </row>
    <row r="3297" spans="1:16" ht="51">
      <c r="A3297" s="256" t="s">
        <v>619</v>
      </c>
      <c r="B3297" s="124"/>
      <c r="C3297" s="125" t="s">
        <v>713</v>
      </c>
      <c r="D3297" s="119">
        <v>43258</v>
      </c>
      <c r="E3297" s="120" t="s">
        <v>6764</v>
      </c>
      <c r="F3297" s="120" t="s">
        <v>3</v>
      </c>
      <c r="G3297" s="120">
        <v>1629177</v>
      </c>
      <c r="H3297" s="124"/>
      <c r="I3297" s="128" t="s">
        <v>7555</v>
      </c>
      <c r="J3297" s="124"/>
      <c r="K3297" s="124"/>
      <c r="L3297" s="124"/>
      <c r="M3297" s="124"/>
      <c r="N3297" s="207">
        <v>0</v>
      </c>
      <c r="O3297" s="207">
        <v>530.5</v>
      </c>
      <c r="P3297" s="124" t="s">
        <v>1312</v>
      </c>
    </row>
    <row r="3298" spans="1:16" ht="51">
      <c r="A3298" s="256" t="s">
        <v>619</v>
      </c>
      <c r="B3298" s="124"/>
      <c r="C3298" s="125" t="s">
        <v>713</v>
      </c>
      <c r="D3298" s="119">
        <v>43258</v>
      </c>
      <c r="E3298" s="120" t="s">
        <v>6765</v>
      </c>
      <c r="F3298" s="120" t="s">
        <v>3</v>
      </c>
      <c r="G3298" s="120">
        <v>1629179</v>
      </c>
      <c r="H3298" s="124"/>
      <c r="I3298" s="128" t="s">
        <v>7556</v>
      </c>
      <c r="J3298" s="124"/>
      <c r="K3298" s="124"/>
      <c r="L3298" s="124"/>
      <c r="M3298" s="124"/>
      <c r="N3298" s="207">
        <v>0</v>
      </c>
      <c r="O3298" s="207">
        <v>531</v>
      </c>
      <c r="P3298" s="124" t="s">
        <v>1312</v>
      </c>
    </row>
    <row r="3299" spans="1:16" ht="51">
      <c r="A3299" s="256" t="s">
        <v>619</v>
      </c>
      <c r="B3299" s="124"/>
      <c r="C3299" s="125" t="s">
        <v>713</v>
      </c>
      <c r="D3299" s="119">
        <v>43258</v>
      </c>
      <c r="E3299" s="120" t="s">
        <v>6766</v>
      </c>
      <c r="F3299" s="120" t="s">
        <v>3</v>
      </c>
      <c r="G3299" s="120">
        <v>1629181</v>
      </c>
      <c r="H3299" s="124"/>
      <c r="I3299" s="128" t="s">
        <v>7557</v>
      </c>
      <c r="J3299" s="124"/>
      <c r="K3299" s="124"/>
      <c r="L3299" s="124"/>
      <c r="M3299" s="124"/>
      <c r="N3299" s="207">
        <v>0</v>
      </c>
      <c r="O3299" s="207">
        <v>5774.82</v>
      </c>
      <c r="P3299" s="124" t="s">
        <v>1312</v>
      </c>
    </row>
    <row r="3300" spans="1:16" ht="51">
      <c r="A3300" s="256" t="s">
        <v>619</v>
      </c>
      <c r="B3300" s="124"/>
      <c r="C3300" s="125" t="s">
        <v>713</v>
      </c>
      <c r="D3300" s="119">
        <v>43258</v>
      </c>
      <c r="E3300" s="120" t="s">
        <v>6767</v>
      </c>
      <c r="F3300" s="120" t="s">
        <v>3</v>
      </c>
      <c r="G3300" s="120">
        <v>1629225</v>
      </c>
      <c r="H3300" s="124"/>
      <c r="I3300" s="128" t="s">
        <v>7558</v>
      </c>
      <c r="J3300" s="124"/>
      <c r="K3300" s="124"/>
      <c r="L3300" s="124"/>
      <c r="M3300" s="124"/>
      <c r="N3300" s="207">
        <v>0</v>
      </c>
      <c r="O3300" s="207">
        <v>465</v>
      </c>
      <c r="P3300" s="124" t="s">
        <v>1312</v>
      </c>
    </row>
    <row r="3301" spans="1:16" ht="51">
      <c r="A3301" s="256">
        <v>163</v>
      </c>
      <c r="B3301" s="124"/>
      <c r="C3301" s="125" t="s">
        <v>748</v>
      </c>
      <c r="D3301" s="119">
        <v>43258</v>
      </c>
      <c r="E3301" s="120" t="s">
        <v>6768</v>
      </c>
      <c r="F3301" s="120" t="s">
        <v>3</v>
      </c>
      <c r="G3301" s="120">
        <v>1629238</v>
      </c>
      <c r="H3301" s="124"/>
      <c r="I3301" s="128" t="s">
        <v>7559</v>
      </c>
      <c r="J3301" s="124"/>
      <c r="K3301" s="124"/>
      <c r="L3301" s="124"/>
      <c r="M3301" s="124"/>
      <c r="N3301" s="207">
        <v>0</v>
      </c>
      <c r="O3301" s="207">
        <v>53.9</v>
      </c>
      <c r="P3301" s="124" t="s">
        <v>1312</v>
      </c>
    </row>
    <row r="3302" spans="1:16" ht="51">
      <c r="A3302" s="256" t="s">
        <v>619</v>
      </c>
      <c r="B3302" s="124"/>
      <c r="C3302" s="125" t="s">
        <v>713</v>
      </c>
      <c r="D3302" s="119">
        <v>43258</v>
      </c>
      <c r="E3302" s="120" t="s">
        <v>6769</v>
      </c>
      <c r="F3302" s="120" t="s">
        <v>3</v>
      </c>
      <c r="G3302" s="120">
        <v>1629239</v>
      </c>
      <c r="H3302" s="124"/>
      <c r="I3302" s="128" t="s">
        <v>7560</v>
      </c>
      <c r="J3302" s="124"/>
      <c r="K3302" s="124"/>
      <c r="L3302" s="124"/>
      <c r="M3302" s="124"/>
      <c r="N3302" s="207">
        <v>0</v>
      </c>
      <c r="O3302" s="207">
        <v>0.12</v>
      </c>
      <c r="P3302" s="124" t="s">
        <v>3729</v>
      </c>
    </row>
    <row r="3303" spans="1:16" ht="51">
      <c r="A3303" s="256" t="s">
        <v>619</v>
      </c>
      <c r="B3303" s="124"/>
      <c r="C3303" s="125" t="s">
        <v>713</v>
      </c>
      <c r="D3303" s="119">
        <v>43258</v>
      </c>
      <c r="E3303" s="120" t="s">
        <v>6770</v>
      </c>
      <c r="F3303" s="120" t="s">
        <v>3</v>
      </c>
      <c r="G3303" s="120">
        <v>1629244</v>
      </c>
      <c r="H3303" s="124"/>
      <c r="I3303" s="128" t="s">
        <v>7561</v>
      </c>
      <c r="J3303" s="124"/>
      <c r="K3303" s="124"/>
      <c r="L3303" s="124"/>
      <c r="M3303" s="124"/>
      <c r="N3303" s="207">
        <v>0</v>
      </c>
      <c r="O3303" s="207">
        <v>1115.58</v>
      </c>
      <c r="P3303" s="124" t="s">
        <v>1312</v>
      </c>
    </row>
    <row r="3304" spans="1:16" ht="51">
      <c r="A3304" s="256" t="s">
        <v>619</v>
      </c>
      <c r="B3304" s="124"/>
      <c r="C3304" s="125" t="s">
        <v>713</v>
      </c>
      <c r="D3304" s="119">
        <v>43258</v>
      </c>
      <c r="E3304" s="120" t="s">
        <v>6771</v>
      </c>
      <c r="F3304" s="120" t="s">
        <v>3</v>
      </c>
      <c r="G3304" s="120">
        <v>1629246</v>
      </c>
      <c r="H3304" s="124"/>
      <c r="I3304" s="128" t="s">
        <v>7562</v>
      </c>
      <c r="J3304" s="124"/>
      <c r="K3304" s="124"/>
      <c r="L3304" s="124"/>
      <c r="M3304" s="124"/>
      <c r="N3304" s="207">
        <v>0</v>
      </c>
      <c r="O3304" s="207">
        <v>1115.58</v>
      </c>
      <c r="P3304" s="124" t="s">
        <v>1312</v>
      </c>
    </row>
    <row r="3305" spans="1:16" ht="51">
      <c r="A3305" s="256">
        <v>20</v>
      </c>
      <c r="B3305" s="124"/>
      <c r="C3305" s="125" t="s">
        <v>693</v>
      </c>
      <c r="D3305" s="119">
        <v>43258</v>
      </c>
      <c r="E3305" s="120" t="s">
        <v>6772</v>
      </c>
      <c r="F3305" s="120" t="s">
        <v>3</v>
      </c>
      <c r="G3305" s="120">
        <v>1629409</v>
      </c>
      <c r="H3305" s="124"/>
      <c r="I3305" s="128" t="s">
        <v>7563</v>
      </c>
      <c r="J3305" s="124"/>
      <c r="K3305" s="124"/>
      <c r="L3305" s="124"/>
      <c r="M3305" s="124"/>
      <c r="N3305" s="207">
        <v>0</v>
      </c>
      <c r="O3305" s="207">
        <v>300</v>
      </c>
      <c r="P3305" s="124" t="s">
        <v>1312</v>
      </c>
    </row>
    <row r="3306" spans="1:16" ht="51">
      <c r="A3306" s="256">
        <v>20</v>
      </c>
      <c r="B3306" s="124"/>
      <c r="C3306" s="125" t="s">
        <v>693</v>
      </c>
      <c r="D3306" s="119">
        <v>43258</v>
      </c>
      <c r="E3306" s="120" t="s">
        <v>6773</v>
      </c>
      <c r="F3306" s="120" t="s">
        <v>3</v>
      </c>
      <c r="G3306" s="120">
        <v>1629410</v>
      </c>
      <c r="H3306" s="124"/>
      <c r="I3306" s="128" t="s">
        <v>7564</v>
      </c>
      <c r="J3306" s="124"/>
      <c r="K3306" s="124"/>
      <c r="L3306" s="124"/>
      <c r="M3306" s="124"/>
      <c r="N3306" s="207">
        <v>0</v>
      </c>
      <c r="O3306" s="207">
        <v>300</v>
      </c>
      <c r="P3306" s="124" t="s">
        <v>1312</v>
      </c>
    </row>
    <row r="3307" spans="1:16" ht="51">
      <c r="A3307" s="256">
        <v>20</v>
      </c>
      <c r="B3307" s="124"/>
      <c r="C3307" s="125" t="s">
        <v>693</v>
      </c>
      <c r="D3307" s="119">
        <v>43258</v>
      </c>
      <c r="E3307" s="120" t="s">
        <v>6774</v>
      </c>
      <c r="F3307" s="120" t="s">
        <v>3</v>
      </c>
      <c r="G3307" s="120">
        <v>1629415</v>
      </c>
      <c r="H3307" s="124"/>
      <c r="I3307" s="128" t="s">
        <v>7565</v>
      </c>
      <c r="J3307" s="124"/>
      <c r="K3307" s="124"/>
      <c r="L3307" s="124"/>
      <c r="M3307" s="124"/>
      <c r="N3307" s="207">
        <v>0</v>
      </c>
      <c r="O3307" s="207">
        <v>300</v>
      </c>
      <c r="P3307" s="124" t="s">
        <v>1312</v>
      </c>
    </row>
    <row r="3308" spans="1:16" ht="51">
      <c r="A3308" s="256">
        <v>20</v>
      </c>
      <c r="B3308" s="124"/>
      <c r="C3308" s="125" t="s">
        <v>693</v>
      </c>
      <c r="D3308" s="119">
        <v>43258</v>
      </c>
      <c r="E3308" s="120" t="s">
        <v>6775</v>
      </c>
      <c r="F3308" s="120" t="s">
        <v>3</v>
      </c>
      <c r="G3308" s="120">
        <v>1629418</v>
      </c>
      <c r="H3308" s="124"/>
      <c r="I3308" s="128" t="s">
        <v>7566</v>
      </c>
      <c r="J3308" s="124"/>
      <c r="K3308" s="124"/>
      <c r="L3308" s="124"/>
      <c r="M3308" s="124"/>
      <c r="N3308" s="207">
        <v>0</v>
      </c>
      <c r="O3308" s="207">
        <v>300</v>
      </c>
      <c r="P3308" s="124" t="s">
        <v>1312</v>
      </c>
    </row>
    <row r="3309" spans="1:16" ht="38.25">
      <c r="A3309" s="256">
        <v>35</v>
      </c>
      <c r="B3309" s="124"/>
      <c r="C3309" s="125" t="s">
        <v>696</v>
      </c>
      <c r="D3309" s="119">
        <v>43258</v>
      </c>
      <c r="E3309" s="120" t="s">
        <v>6776</v>
      </c>
      <c r="F3309" s="120" t="s">
        <v>3</v>
      </c>
      <c r="G3309" s="120">
        <v>1629336</v>
      </c>
      <c r="H3309" s="124"/>
      <c r="I3309" s="128" t="s">
        <v>1396</v>
      </c>
      <c r="J3309" s="124"/>
      <c r="K3309" s="124"/>
      <c r="L3309" s="124"/>
      <c r="M3309" s="124"/>
      <c r="N3309" s="207">
        <v>0</v>
      </c>
      <c r="O3309" s="207">
        <v>1203.3900000000001</v>
      </c>
      <c r="P3309" s="124" t="s">
        <v>1312</v>
      </c>
    </row>
    <row r="3310" spans="1:16" ht="51">
      <c r="A3310" s="256" t="s">
        <v>619</v>
      </c>
      <c r="B3310" s="124"/>
      <c r="C3310" s="125" t="s">
        <v>713</v>
      </c>
      <c r="D3310" s="119">
        <v>43258</v>
      </c>
      <c r="E3310" s="120" t="s">
        <v>6777</v>
      </c>
      <c r="F3310" s="120" t="s">
        <v>3</v>
      </c>
      <c r="G3310" s="120">
        <v>1629357</v>
      </c>
      <c r="H3310" s="124"/>
      <c r="I3310" s="128" t="s">
        <v>7567</v>
      </c>
      <c r="J3310" s="124"/>
      <c r="K3310" s="124"/>
      <c r="L3310" s="124"/>
      <c r="M3310" s="124"/>
      <c r="N3310" s="207">
        <v>0</v>
      </c>
      <c r="O3310" s="207">
        <v>1709.28</v>
      </c>
      <c r="P3310" s="124" t="s">
        <v>1312</v>
      </c>
    </row>
    <row r="3311" spans="1:16" ht="51">
      <c r="A3311" s="256" t="s">
        <v>619</v>
      </c>
      <c r="B3311" s="124"/>
      <c r="C3311" s="125" t="s">
        <v>713</v>
      </c>
      <c r="D3311" s="119">
        <v>43258</v>
      </c>
      <c r="E3311" s="120" t="s">
        <v>6778</v>
      </c>
      <c r="F3311" s="120" t="s">
        <v>3</v>
      </c>
      <c r="G3311" s="120">
        <v>1629358</v>
      </c>
      <c r="H3311" s="124"/>
      <c r="I3311" s="128" t="s">
        <v>7568</v>
      </c>
      <c r="J3311" s="124"/>
      <c r="K3311" s="124"/>
      <c r="L3311" s="124"/>
      <c r="M3311" s="124"/>
      <c r="N3311" s="207">
        <v>0</v>
      </c>
      <c r="O3311" s="207">
        <v>0.99</v>
      </c>
      <c r="P3311" s="124" t="s">
        <v>1312</v>
      </c>
    </row>
    <row r="3312" spans="1:16" ht="51">
      <c r="A3312" s="256">
        <v>163</v>
      </c>
      <c r="B3312" s="124"/>
      <c r="C3312" s="125" t="s">
        <v>748</v>
      </c>
      <c r="D3312" s="119">
        <v>43258</v>
      </c>
      <c r="E3312" s="120" t="s">
        <v>6779</v>
      </c>
      <c r="F3312" s="120" t="s">
        <v>3</v>
      </c>
      <c r="G3312" s="120">
        <v>1629359</v>
      </c>
      <c r="H3312" s="124"/>
      <c r="I3312" s="128" t="s">
        <v>7569</v>
      </c>
      <c r="J3312" s="124"/>
      <c r="K3312" s="124"/>
      <c r="L3312" s="124"/>
      <c r="M3312" s="124"/>
      <c r="N3312" s="207">
        <v>0</v>
      </c>
      <c r="O3312" s="207">
        <v>63.14</v>
      </c>
      <c r="P3312" s="124" t="s">
        <v>1312</v>
      </c>
    </row>
    <row r="3313" spans="1:16" ht="51">
      <c r="A3313" s="256">
        <v>163</v>
      </c>
      <c r="B3313" s="124"/>
      <c r="C3313" s="125" t="s">
        <v>748</v>
      </c>
      <c r="D3313" s="119">
        <v>43258</v>
      </c>
      <c r="E3313" s="120" t="s">
        <v>6780</v>
      </c>
      <c r="F3313" s="120" t="s">
        <v>3</v>
      </c>
      <c r="G3313" s="120">
        <v>1629360</v>
      </c>
      <c r="H3313" s="124"/>
      <c r="I3313" s="128" t="s">
        <v>7570</v>
      </c>
      <c r="J3313" s="124"/>
      <c r="K3313" s="124"/>
      <c r="L3313" s="124"/>
      <c r="M3313" s="124"/>
      <c r="N3313" s="207">
        <v>0</v>
      </c>
      <c r="O3313" s="207">
        <v>27.35</v>
      </c>
      <c r="P3313" s="124" t="s">
        <v>1312</v>
      </c>
    </row>
    <row r="3314" spans="1:16" ht="51">
      <c r="A3314" s="256">
        <v>48</v>
      </c>
      <c r="B3314" s="124"/>
      <c r="C3314" s="125" t="s">
        <v>700</v>
      </c>
      <c r="D3314" s="119">
        <v>43258</v>
      </c>
      <c r="E3314" s="120" t="s">
        <v>6781</v>
      </c>
      <c r="F3314" s="120" t="s">
        <v>3</v>
      </c>
      <c r="G3314" s="120">
        <v>1629372</v>
      </c>
      <c r="H3314" s="124"/>
      <c r="I3314" s="128" t="s">
        <v>7571</v>
      </c>
      <c r="J3314" s="124"/>
      <c r="K3314" s="124"/>
      <c r="L3314" s="124"/>
      <c r="M3314" s="124"/>
      <c r="N3314" s="207">
        <v>0</v>
      </c>
      <c r="O3314" s="207">
        <v>1092</v>
      </c>
      <c r="P3314" s="124" t="s">
        <v>1312</v>
      </c>
    </row>
    <row r="3315" spans="1:16" ht="51">
      <c r="A3315" s="256">
        <v>20</v>
      </c>
      <c r="B3315" s="124"/>
      <c r="C3315" s="125" t="s">
        <v>693</v>
      </c>
      <c r="D3315" s="119">
        <v>43258</v>
      </c>
      <c r="E3315" s="120" t="s">
        <v>6782</v>
      </c>
      <c r="F3315" s="120" t="s">
        <v>3</v>
      </c>
      <c r="G3315" s="120">
        <v>1629405</v>
      </c>
      <c r="H3315" s="124"/>
      <c r="I3315" s="128" t="s">
        <v>7572</v>
      </c>
      <c r="J3315" s="124"/>
      <c r="K3315" s="124"/>
      <c r="L3315" s="124"/>
      <c r="M3315" s="124"/>
      <c r="N3315" s="207">
        <v>0</v>
      </c>
      <c r="O3315" s="207">
        <v>300</v>
      </c>
      <c r="P3315" s="124" t="s">
        <v>1312</v>
      </c>
    </row>
    <row r="3316" spans="1:16" ht="51">
      <c r="A3316" s="256" t="s">
        <v>619</v>
      </c>
      <c r="B3316" s="124"/>
      <c r="C3316" s="125" t="s">
        <v>713</v>
      </c>
      <c r="D3316" s="119">
        <v>43258</v>
      </c>
      <c r="E3316" s="120" t="s">
        <v>6783</v>
      </c>
      <c r="F3316" s="120" t="s">
        <v>3</v>
      </c>
      <c r="G3316" s="120">
        <v>1629241</v>
      </c>
      <c r="H3316" s="124"/>
      <c r="I3316" s="128" t="s">
        <v>7573</v>
      </c>
      <c r="J3316" s="124"/>
      <c r="K3316" s="124"/>
      <c r="L3316" s="124"/>
      <c r="M3316" s="124"/>
      <c r="N3316" s="207">
        <v>0</v>
      </c>
      <c r="O3316" s="207">
        <v>4793.26</v>
      </c>
      <c r="P3316" s="124" t="s">
        <v>1312</v>
      </c>
    </row>
    <row r="3317" spans="1:16" ht="51">
      <c r="A3317" s="256" t="s">
        <v>619</v>
      </c>
      <c r="B3317" s="124"/>
      <c r="C3317" s="125" t="s">
        <v>713</v>
      </c>
      <c r="D3317" s="119">
        <v>43258</v>
      </c>
      <c r="E3317" s="120" t="s">
        <v>6784</v>
      </c>
      <c r="F3317" s="120" t="s">
        <v>3</v>
      </c>
      <c r="G3317" s="120">
        <v>1629247</v>
      </c>
      <c r="H3317" s="124"/>
      <c r="I3317" s="128" t="s">
        <v>7574</v>
      </c>
      <c r="J3317" s="124"/>
      <c r="K3317" s="124"/>
      <c r="L3317" s="124"/>
      <c r="M3317" s="124"/>
      <c r="N3317" s="207">
        <v>0</v>
      </c>
      <c r="O3317" s="207">
        <v>40825.5</v>
      </c>
      <c r="P3317" s="124" t="s">
        <v>1312</v>
      </c>
    </row>
    <row r="3318" spans="1:16" ht="51">
      <c r="A3318" s="256" t="s">
        <v>619</v>
      </c>
      <c r="B3318" s="124"/>
      <c r="C3318" s="125" t="s">
        <v>713</v>
      </c>
      <c r="D3318" s="119">
        <v>43258</v>
      </c>
      <c r="E3318" s="120" t="s">
        <v>6785</v>
      </c>
      <c r="F3318" s="120" t="s">
        <v>3</v>
      </c>
      <c r="G3318" s="120">
        <v>1629251</v>
      </c>
      <c r="H3318" s="124"/>
      <c r="I3318" s="128" t="s">
        <v>7575</v>
      </c>
      <c r="J3318" s="124"/>
      <c r="K3318" s="124"/>
      <c r="L3318" s="124"/>
      <c r="M3318" s="124"/>
      <c r="N3318" s="207">
        <v>0</v>
      </c>
      <c r="O3318" s="207">
        <v>2553.4</v>
      </c>
      <c r="P3318" s="124" t="s">
        <v>1312</v>
      </c>
    </row>
    <row r="3319" spans="1:16" ht="51">
      <c r="A3319" s="256" t="s">
        <v>619</v>
      </c>
      <c r="B3319" s="124"/>
      <c r="C3319" s="125" t="s">
        <v>713</v>
      </c>
      <c r="D3319" s="119">
        <v>43258</v>
      </c>
      <c r="E3319" s="120" t="s">
        <v>6786</v>
      </c>
      <c r="F3319" s="120" t="s">
        <v>3</v>
      </c>
      <c r="G3319" s="120">
        <v>1629260</v>
      </c>
      <c r="H3319" s="124"/>
      <c r="I3319" s="128" t="s">
        <v>7576</v>
      </c>
      <c r="J3319" s="124"/>
      <c r="K3319" s="124"/>
      <c r="L3319" s="124"/>
      <c r="M3319" s="124"/>
      <c r="N3319" s="207">
        <v>0</v>
      </c>
      <c r="O3319" s="207">
        <v>4493.54</v>
      </c>
      <c r="P3319" s="124" t="s">
        <v>1312</v>
      </c>
    </row>
    <row r="3320" spans="1:16" ht="51">
      <c r="A3320" s="256" t="s">
        <v>619</v>
      </c>
      <c r="B3320" s="124"/>
      <c r="C3320" s="125" t="s">
        <v>713</v>
      </c>
      <c r="D3320" s="119">
        <v>43258</v>
      </c>
      <c r="E3320" s="120" t="s">
        <v>6787</v>
      </c>
      <c r="F3320" s="120" t="s">
        <v>3</v>
      </c>
      <c r="G3320" s="120">
        <v>1629262</v>
      </c>
      <c r="H3320" s="124"/>
      <c r="I3320" s="128" t="s">
        <v>7577</v>
      </c>
      <c r="J3320" s="124"/>
      <c r="K3320" s="124"/>
      <c r="L3320" s="124"/>
      <c r="M3320" s="124"/>
      <c r="N3320" s="207">
        <v>0</v>
      </c>
      <c r="O3320" s="207">
        <v>61918.33</v>
      </c>
      <c r="P3320" s="124" t="s">
        <v>1312</v>
      </c>
    </row>
    <row r="3321" spans="1:16" ht="51">
      <c r="A3321" s="256" t="s">
        <v>619</v>
      </c>
      <c r="B3321" s="124"/>
      <c r="C3321" s="125" t="s">
        <v>713</v>
      </c>
      <c r="D3321" s="119">
        <v>43258</v>
      </c>
      <c r="E3321" s="120" t="s">
        <v>6788</v>
      </c>
      <c r="F3321" s="120" t="s">
        <v>3</v>
      </c>
      <c r="G3321" s="120">
        <v>1629265</v>
      </c>
      <c r="H3321" s="124"/>
      <c r="I3321" s="128" t="s">
        <v>7578</v>
      </c>
      <c r="J3321" s="124"/>
      <c r="K3321" s="124"/>
      <c r="L3321" s="124"/>
      <c r="M3321" s="124"/>
      <c r="N3321" s="207">
        <v>0</v>
      </c>
      <c r="O3321" s="207">
        <v>4917.18</v>
      </c>
      <c r="P3321" s="124" t="s">
        <v>1312</v>
      </c>
    </row>
    <row r="3322" spans="1:16" ht="51">
      <c r="A3322" s="256" t="s">
        <v>619</v>
      </c>
      <c r="B3322" s="124"/>
      <c r="C3322" s="125" t="s">
        <v>713</v>
      </c>
      <c r="D3322" s="119">
        <v>43258</v>
      </c>
      <c r="E3322" s="120" t="s">
        <v>6789</v>
      </c>
      <c r="F3322" s="120" t="s">
        <v>3</v>
      </c>
      <c r="G3322" s="120">
        <v>1629267</v>
      </c>
      <c r="H3322" s="124"/>
      <c r="I3322" s="128" t="s">
        <v>7579</v>
      </c>
      <c r="J3322" s="124"/>
      <c r="K3322" s="124"/>
      <c r="L3322" s="124"/>
      <c r="M3322" s="124"/>
      <c r="N3322" s="207">
        <v>0</v>
      </c>
      <c r="O3322" s="207">
        <v>4917.18</v>
      </c>
      <c r="P3322" s="124" t="s">
        <v>1312</v>
      </c>
    </row>
    <row r="3323" spans="1:16" ht="51">
      <c r="A3323" s="256" t="s">
        <v>619</v>
      </c>
      <c r="B3323" s="124"/>
      <c r="C3323" s="125" t="s">
        <v>713</v>
      </c>
      <c r="D3323" s="119">
        <v>43258</v>
      </c>
      <c r="E3323" s="120" t="s">
        <v>6790</v>
      </c>
      <c r="F3323" s="120" t="s">
        <v>3</v>
      </c>
      <c r="G3323" s="120">
        <v>1629269</v>
      </c>
      <c r="H3323" s="124"/>
      <c r="I3323" s="128" t="s">
        <v>7580</v>
      </c>
      <c r="J3323" s="124"/>
      <c r="K3323" s="124"/>
      <c r="L3323" s="124"/>
      <c r="M3323" s="124"/>
      <c r="N3323" s="207">
        <v>0</v>
      </c>
      <c r="O3323" s="207">
        <v>608.25</v>
      </c>
      <c r="P3323" s="124" t="s">
        <v>1312</v>
      </c>
    </row>
    <row r="3324" spans="1:16" ht="51">
      <c r="A3324" s="256" t="s">
        <v>619</v>
      </c>
      <c r="B3324" s="124"/>
      <c r="C3324" s="125" t="s">
        <v>713</v>
      </c>
      <c r="D3324" s="119">
        <v>43258</v>
      </c>
      <c r="E3324" s="120" t="s">
        <v>6791</v>
      </c>
      <c r="F3324" s="120" t="s">
        <v>3</v>
      </c>
      <c r="G3324" s="120">
        <v>1629271</v>
      </c>
      <c r="H3324" s="124"/>
      <c r="I3324" s="128" t="s">
        <v>7581</v>
      </c>
      <c r="J3324" s="124"/>
      <c r="K3324" s="124"/>
      <c r="L3324" s="124"/>
      <c r="M3324" s="124"/>
      <c r="N3324" s="207">
        <v>0</v>
      </c>
      <c r="O3324" s="207">
        <v>608.4</v>
      </c>
      <c r="P3324" s="124" t="s">
        <v>1312</v>
      </c>
    </row>
    <row r="3325" spans="1:16" ht="63.75">
      <c r="A3325" s="256">
        <v>373</v>
      </c>
      <c r="B3325" s="124"/>
      <c r="C3325" s="125" t="s">
        <v>1269</v>
      </c>
      <c r="D3325" s="119">
        <v>43258</v>
      </c>
      <c r="E3325" s="120" t="s">
        <v>6792</v>
      </c>
      <c r="F3325" s="120" t="s">
        <v>3</v>
      </c>
      <c r="G3325" s="120">
        <v>1629273</v>
      </c>
      <c r="H3325" s="124"/>
      <c r="I3325" s="128" t="s">
        <v>7582</v>
      </c>
      <c r="J3325" s="124"/>
      <c r="K3325" s="124"/>
      <c r="L3325" s="124"/>
      <c r="M3325" s="124"/>
      <c r="N3325" s="207">
        <v>0</v>
      </c>
      <c r="O3325" s="207">
        <v>791.9</v>
      </c>
      <c r="P3325" s="124" t="s">
        <v>1312</v>
      </c>
    </row>
    <row r="3326" spans="1:16" ht="51">
      <c r="A3326" s="256" t="s">
        <v>619</v>
      </c>
      <c r="B3326" s="124"/>
      <c r="C3326" s="125" t="s">
        <v>713</v>
      </c>
      <c r="D3326" s="119">
        <v>43258</v>
      </c>
      <c r="E3326" s="120" t="s">
        <v>6793</v>
      </c>
      <c r="F3326" s="120" t="s">
        <v>3</v>
      </c>
      <c r="G3326" s="120">
        <v>1629165</v>
      </c>
      <c r="H3326" s="124"/>
      <c r="I3326" s="128" t="s">
        <v>7583</v>
      </c>
      <c r="J3326" s="124"/>
      <c r="K3326" s="124"/>
      <c r="L3326" s="124"/>
      <c r="M3326" s="124"/>
      <c r="N3326" s="207">
        <v>0</v>
      </c>
      <c r="O3326" s="207">
        <v>531</v>
      </c>
      <c r="P3326" s="124" t="s">
        <v>1312</v>
      </c>
    </row>
    <row r="3327" spans="1:16" ht="38.25" hidden="1">
      <c r="A3327" s="256">
        <v>291</v>
      </c>
      <c r="B3327" s="124"/>
      <c r="C3327" s="125" t="s">
        <v>794</v>
      </c>
      <c r="D3327" s="119">
        <v>43258</v>
      </c>
      <c r="E3327" s="120" t="s">
        <v>6794</v>
      </c>
      <c r="F3327" s="120" t="s">
        <v>6</v>
      </c>
      <c r="G3327" s="120">
        <v>983421</v>
      </c>
      <c r="H3327" s="124"/>
      <c r="I3327" s="128" t="s">
        <v>7584</v>
      </c>
      <c r="J3327" s="124"/>
      <c r="K3327" s="124"/>
      <c r="L3327" s="124"/>
      <c r="M3327" s="124"/>
      <c r="N3327" s="207">
        <v>0</v>
      </c>
      <c r="O3327" s="207">
        <v>1315000</v>
      </c>
      <c r="P3327" s="124" t="s">
        <v>1312</v>
      </c>
    </row>
    <row r="3328" spans="1:16" ht="89.25" hidden="1">
      <c r="A3328" s="256">
        <v>20</v>
      </c>
      <c r="B3328" s="124"/>
      <c r="C3328" s="125" t="s">
        <v>693</v>
      </c>
      <c r="D3328" s="119">
        <v>43258</v>
      </c>
      <c r="E3328" s="120" t="s">
        <v>6795</v>
      </c>
      <c r="F3328" s="120" t="s">
        <v>11</v>
      </c>
      <c r="G3328" s="120">
        <v>923748</v>
      </c>
      <c r="H3328" s="124"/>
      <c r="I3328" s="128" t="s">
        <v>7585</v>
      </c>
      <c r="J3328" s="124"/>
      <c r="K3328" s="124"/>
      <c r="L3328" s="124"/>
      <c r="M3328" s="124"/>
      <c r="N3328" s="207">
        <v>480.12</v>
      </c>
      <c r="O3328" s="207">
        <v>0</v>
      </c>
      <c r="P3328" s="124" t="s">
        <v>1312</v>
      </c>
    </row>
    <row r="3329" spans="1:16" ht="89.25" hidden="1">
      <c r="A3329" s="256">
        <v>513</v>
      </c>
      <c r="B3329" s="124"/>
      <c r="C3329" s="125" t="s">
        <v>201</v>
      </c>
      <c r="D3329" s="119">
        <v>43258</v>
      </c>
      <c r="E3329" s="120" t="s">
        <v>6796</v>
      </c>
      <c r="F3329" s="120" t="s">
        <v>15</v>
      </c>
      <c r="G3329" s="120">
        <v>5169</v>
      </c>
      <c r="H3329" s="124"/>
      <c r="I3329" s="128" t="s">
        <v>7586</v>
      </c>
      <c r="J3329" s="124"/>
      <c r="K3329" s="124"/>
      <c r="L3329" s="124"/>
      <c r="M3329" s="124"/>
      <c r="N3329" s="207">
        <v>940.5</v>
      </c>
      <c r="O3329" s="207">
        <v>0</v>
      </c>
      <c r="P3329" s="124" t="s">
        <v>1312</v>
      </c>
    </row>
    <row r="3330" spans="1:16" ht="51" hidden="1">
      <c r="A3330" s="256">
        <v>163</v>
      </c>
      <c r="B3330" s="124"/>
      <c r="C3330" s="125" t="s">
        <v>748</v>
      </c>
      <c r="D3330" s="119">
        <v>43258</v>
      </c>
      <c r="E3330" s="120" t="s">
        <v>6797</v>
      </c>
      <c r="F3330" s="120" t="s">
        <v>1313</v>
      </c>
      <c r="G3330" s="120">
        <v>17921033</v>
      </c>
      <c r="H3330" s="124"/>
      <c r="I3330" s="128" t="s">
        <v>7587</v>
      </c>
      <c r="J3330" s="124"/>
      <c r="K3330" s="124"/>
      <c r="L3330" s="124"/>
      <c r="M3330" s="124"/>
      <c r="N3330" s="207">
        <v>11299.51</v>
      </c>
      <c r="O3330" s="207">
        <v>0</v>
      </c>
      <c r="P3330" s="124" t="s">
        <v>1312</v>
      </c>
    </row>
    <row r="3331" spans="1:16" ht="51" hidden="1">
      <c r="A3331" s="256">
        <v>163</v>
      </c>
      <c r="B3331" s="124"/>
      <c r="C3331" s="125" t="s">
        <v>748</v>
      </c>
      <c r="D3331" s="119">
        <v>43258</v>
      </c>
      <c r="E3331" s="120" t="s">
        <v>6798</v>
      </c>
      <c r="F3331" s="120" t="s">
        <v>1313</v>
      </c>
      <c r="G3331" s="120">
        <v>17921034</v>
      </c>
      <c r="H3331" s="124"/>
      <c r="I3331" s="128" t="s">
        <v>7588</v>
      </c>
      <c r="J3331" s="124"/>
      <c r="K3331" s="124"/>
      <c r="L3331" s="124"/>
      <c r="M3331" s="124"/>
      <c r="N3331" s="207">
        <v>32365.040000000001</v>
      </c>
      <c r="O3331" s="207">
        <v>0</v>
      </c>
      <c r="P3331" s="124" t="s">
        <v>1312</v>
      </c>
    </row>
    <row r="3332" spans="1:16" ht="51" hidden="1">
      <c r="A3332" s="256" t="s">
        <v>619</v>
      </c>
      <c r="B3332" s="124"/>
      <c r="C3332" s="125" t="s">
        <v>713</v>
      </c>
      <c r="D3332" s="119">
        <v>43258</v>
      </c>
      <c r="E3332" s="120" t="s">
        <v>6799</v>
      </c>
      <c r="F3332" s="120" t="s">
        <v>6</v>
      </c>
      <c r="G3332" s="120">
        <v>983934</v>
      </c>
      <c r="H3332" s="124"/>
      <c r="I3332" s="128" t="s">
        <v>7589</v>
      </c>
      <c r="J3332" s="124"/>
      <c r="K3332" s="124"/>
      <c r="L3332" s="124"/>
      <c r="M3332" s="124"/>
      <c r="N3332" s="207">
        <v>0</v>
      </c>
      <c r="O3332" s="207">
        <v>375.96</v>
      </c>
      <c r="P3332" s="124" t="s">
        <v>1312</v>
      </c>
    </row>
    <row r="3333" spans="1:16" ht="51" hidden="1">
      <c r="A3333" s="256" t="s">
        <v>619</v>
      </c>
      <c r="B3333" s="124"/>
      <c r="C3333" s="125" t="s">
        <v>713</v>
      </c>
      <c r="D3333" s="119">
        <v>43258</v>
      </c>
      <c r="E3333" s="120" t="s">
        <v>6800</v>
      </c>
      <c r="F3333" s="120" t="s">
        <v>6</v>
      </c>
      <c r="G3333" s="120">
        <v>983933</v>
      </c>
      <c r="H3333" s="124"/>
      <c r="I3333" s="128" t="s">
        <v>7590</v>
      </c>
      <c r="J3333" s="124"/>
      <c r="K3333" s="124"/>
      <c r="L3333" s="124"/>
      <c r="M3333" s="124"/>
      <c r="N3333" s="207">
        <v>0</v>
      </c>
      <c r="O3333" s="207">
        <v>6943.64</v>
      </c>
      <c r="P3333" s="124" t="s">
        <v>1312</v>
      </c>
    </row>
    <row r="3334" spans="1:16" ht="63.75" hidden="1">
      <c r="A3334" s="256" t="s">
        <v>620</v>
      </c>
      <c r="B3334" s="124"/>
      <c r="C3334" s="125" t="s">
        <v>714</v>
      </c>
      <c r="D3334" s="119">
        <v>43258</v>
      </c>
      <c r="E3334" s="120" t="s">
        <v>6801</v>
      </c>
      <c r="F3334" s="120" t="s">
        <v>11</v>
      </c>
      <c r="G3334" s="120">
        <v>923781</v>
      </c>
      <c r="H3334" s="124"/>
      <c r="I3334" s="128" t="s">
        <v>7591</v>
      </c>
      <c r="J3334" s="124"/>
      <c r="K3334" s="124"/>
      <c r="L3334" s="124"/>
      <c r="M3334" s="124"/>
      <c r="N3334" s="207">
        <v>270</v>
      </c>
      <c r="O3334" s="207">
        <v>0</v>
      </c>
      <c r="P3334" s="124" t="s">
        <v>1312</v>
      </c>
    </row>
    <row r="3335" spans="1:16" ht="51">
      <c r="A3335" s="256" t="s">
        <v>619</v>
      </c>
      <c r="B3335" s="124"/>
      <c r="C3335" s="125" t="s">
        <v>713</v>
      </c>
      <c r="D3335" s="119">
        <v>43259</v>
      </c>
      <c r="E3335" s="120" t="s">
        <v>6802</v>
      </c>
      <c r="F3335" s="120" t="s">
        <v>3</v>
      </c>
      <c r="G3335" s="120">
        <v>1629820</v>
      </c>
      <c r="H3335" s="124"/>
      <c r="I3335" s="128" t="s">
        <v>7592</v>
      </c>
      <c r="J3335" s="124"/>
      <c r="K3335" s="124"/>
      <c r="L3335" s="124"/>
      <c r="M3335" s="124"/>
      <c r="N3335" s="207">
        <v>0</v>
      </c>
      <c r="O3335" s="207">
        <v>1553.3700000000001</v>
      </c>
      <c r="P3335" s="124" t="s">
        <v>1312</v>
      </c>
    </row>
    <row r="3336" spans="1:16" ht="51">
      <c r="A3336" s="256">
        <v>373</v>
      </c>
      <c r="B3336" s="124"/>
      <c r="C3336" s="125" t="s">
        <v>1269</v>
      </c>
      <c r="D3336" s="119">
        <v>43259</v>
      </c>
      <c r="E3336" s="120" t="s">
        <v>6803</v>
      </c>
      <c r="F3336" s="120" t="s">
        <v>3</v>
      </c>
      <c r="G3336" s="120">
        <v>1629824</v>
      </c>
      <c r="H3336" s="124"/>
      <c r="I3336" s="128" t="s">
        <v>7593</v>
      </c>
      <c r="J3336" s="124"/>
      <c r="K3336" s="124"/>
      <c r="L3336" s="124"/>
      <c r="M3336" s="124"/>
      <c r="N3336" s="207">
        <v>0</v>
      </c>
      <c r="O3336" s="207">
        <v>191.46</v>
      </c>
      <c r="P3336" s="124" t="s">
        <v>1312</v>
      </c>
    </row>
    <row r="3337" spans="1:16" ht="51">
      <c r="A3337" s="256" t="s">
        <v>619</v>
      </c>
      <c r="B3337" s="124"/>
      <c r="C3337" s="125" t="s">
        <v>713</v>
      </c>
      <c r="D3337" s="119">
        <v>43259</v>
      </c>
      <c r="E3337" s="120" t="s">
        <v>6804</v>
      </c>
      <c r="F3337" s="120" t="s">
        <v>3</v>
      </c>
      <c r="G3337" s="120">
        <v>1629837</v>
      </c>
      <c r="H3337" s="124"/>
      <c r="I3337" s="128" t="s">
        <v>7594</v>
      </c>
      <c r="J3337" s="124"/>
      <c r="K3337" s="124"/>
      <c r="L3337" s="124"/>
      <c r="M3337" s="124"/>
      <c r="N3337" s="207">
        <v>0</v>
      </c>
      <c r="O3337" s="207">
        <v>2251.23</v>
      </c>
      <c r="P3337" s="124" t="s">
        <v>1312</v>
      </c>
    </row>
    <row r="3338" spans="1:16" ht="51">
      <c r="A3338" s="256" t="s">
        <v>619</v>
      </c>
      <c r="B3338" s="124"/>
      <c r="C3338" s="125" t="s">
        <v>713</v>
      </c>
      <c r="D3338" s="119">
        <v>43259</v>
      </c>
      <c r="E3338" s="120" t="s">
        <v>6805</v>
      </c>
      <c r="F3338" s="120" t="s">
        <v>3</v>
      </c>
      <c r="G3338" s="120">
        <v>1629871</v>
      </c>
      <c r="H3338" s="124"/>
      <c r="I3338" s="128" t="s">
        <v>7595</v>
      </c>
      <c r="J3338" s="124"/>
      <c r="K3338" s="124"/>
      <c r="L3338" s="124"/>
      <c r="M3338" s="124"/>
      <c r="N3338" s="207">
        <v>0</v>
      </c>
      <c r="O3338" s="207">
        <v>0.06</v>
      </c>
      <c r="P3338" s="124" t="s">
        <v>3729</v>
      </c>
    </row>
    <row r="3339" spans="1:16" ht="51">
      <c r="A3339" s="256">
        <v>513</v>
      </c>
      <c r="B3339" s="124"/>
      <c r="C3339" s="125" t="s">
        <v>201</v>
      </c>
      <c r="D3339" s="119">
        <v>43259</v>
      </c>
      <c r="E3339" s="120" t="s">
        <v>6806</v>
      </c>
      <c r="F3339" s="120" t="s">
        <v>3</v>
      </c>
      <c r="G3339" s="120">
        <v>1629697</v>
      </c>
      <c r="H3339" s="124"/>
      <c r="I3339" s="128" t="s">
        <v>7596</v>
      </c>
      <c r="J3339" s="124"/>
      <c r="K3339" s="124"/>
      <c r="L3339" s="124"/>
      <c r="M3339" s="124"/>
      <c r="N3339" s="207">
        <v>0</v>
      </c>
      <c r="O3339" s="207">
        <v>1970</v>
      </c>
      <c r="P3339" s="124" t="s">
        <v>1312</v>
      </c>
    </row>
    <row r="3340" spans="1:16" ht="63.75">
      <c r="A3340" s="256">
        <v>163</v>
      </c>
      <c r="B3340" s="124"/>
      <c r="C3340" s="125" t="s">
        <v>748</v>
      </c>
      <c r="D3340" s="119">
        <v>43259</v>
      </c>
      <c r="E3340" s="120" t="s">
        <v>6807</v>
      </c>
      <c r="F3340" s="120" t="s">
        <v>3</v>
      </c>
      <c r="G3340" s="120">
        <v>1629714</v>
      </c>
      <c r="H3340" s="124"/>
      <c r="I3340" s="128" t="s">
        <v>7597</v>
      </c>
      <c r="J3340" s="124"/>
      <c r="K3340" s="124"/>
      <c r="L3340" s="124"/>
      <c r="M3340" s="124"/>
      <c r="N3340" s="207">
        <v>0</v>
      </c>
      <c r="O3340" s="207">
        <v>2.02</v>
      </c>
      <c r="P3340" s="124" t="s">
        <v>1312</v>
      </c>
    </row>
    <row r="3341" spans="1:16" ht="63.75">
      <c r="A3341" s="256">
        <v>20</v>
      </c>
      <c r="B3341" s="124"/>
      <c r="C3341" s="125" t="s">
        <v>693</v>
      </c>
      <c r="D3341" s="119">
        <v>43259</v>
      </c>
      <c r="E3341" s="120" t="s">
        <v>6808</v>
      </c>
      <c r="F3341" s="120" t="s">
        <v>3</v>
      </c>
      <c r="G3341" s="120">
        <v>1629765</v>
      </c>
      <c r="H3341" s="124"/>
      <c r="I3341" s="128" t="s">
        <v>7598</v>
      </c>
      <c r="J3341" s="124"/>
      <c r="K3341" s="124"/>
      <c r="L3341" s="124"/>
      <c r="M3341" s="124"/>
      <c r="N3341" s="207">
        <v>0</v>
      </c>
      <c r="O3341" s="207">
        <v>8.5</v>
      </c>
      <c r="P3341" s="124" t="s">
        <v>1312</v>
      </c>
    </row>
    <row r="3342" spans="1:16" ht="51">
      <c r="A3342" s="256" t="s">
        <v>619</v>
      </c>
      <c r="B3342" s="124"/>
      <c r="C3342" s="125" t="s">
        <v>713</v>
      </c>
      <c r="D3342" s="119">
        <v>43259</v>
      </c>
      <c r="E3342" s="120" t="s">
        <v>6809</v>
      </c>
      <c r="F3342" s="120" t="s">
        <v>3</v>
      </c>
      <c r="G3342" s="120">
        <v>1629772</v>
      </c>
      <c r="H3342" s="124"/>
      <c r="I3342" s="128" t="s">
        <v>7599</v>
      </c>
      <c r="J3342" s="124"/>
      <c r="K3342" s="124"/>
      <c r="L3342" s="124"/>
      <c r="M3342" s="124"/>
      <c r="N3342" s="207">
        <v>0</v>
      </c>
      <c r="O3342" s="207">
        <v>2195</v>
      </c>
      <c r="P3342" s="124" t="s">
        <v>1312</v>
      </c>
    </row>
    <row r="3343" spans="1:16" ht="51">
      <c r="A3343" s="256" t="s">
        <v>619</v>
      </c>
      <c r="B3343" s="124"/>
      <c r="C3343" s="125" t="s">
        <v>713</v>
      </c>
      <c r="D3343" s="119">
        <v>43259</v>
      </c>
      <c r="E3343" s="120" t="s">
        <v>6810</v>
      </c>
      <c r="F3343" s="120" t="s">
        <v>3</v>
      </c>
      <c r="G3343" s="120">
        <v>1629778</v>
      </c>
      <c r="H3343" s="124"/>
      <c r="I3343" s="128" t="s">
        <v>7600</v>
      </c>
      <c r="J3343" s="124"/>
      <c r="K3343" s="124"/>
      <c r="L3343" s="124"/>
      <c r="M3343" s="124"/>
      <c r="N3343" s="207">
        <v>0</v>
      </c>
      <c r="O3343" s="207">
        <v>1426</v>
      </c>
      <c r="P3343" s="124" t="s">
        <v>1312</v>
      </c>
    </row>
    <row r="3344" spans="1:16" ht="51">
      <c r="A3344" s="256" t="s">
        <v>619</v>
      </c>
      <c r="B3344" s="124"/>
      <c r="C3344" s="125" t="s">
        <v>713</v>
      </c>
      <c r="D3344" s="119">
        <v>43259</v>
      </c>
      <c r="E3344" s="120" t="s">
        <v>6811</v>
      </c>
      <c r="F3344" s="120" t="s">
        <v>3</v>
      </c>
      <c r="G3344" s="120">
        <v>1629789</v>
      </c>
      <c r="H3344" s="124"/>
      <c r="I3344" s="128" t="s">
        <v>1385</v>
      </c>
      <c r="J3344" s="124"/>
      <c r="K3344" s="124"/>
      <c r="L3344" s="124"/>
      <c r="M3344" s="124"/>
      <c r="N3344" s="207">
        <v>0</v>
      </c>
      <c r="O3344" s="207">
        <v>1669</v>
      </c>
      <c r="P3344" s="124" t="s">
        <v>1312</v>
      </c>
    </row>
    <row r="3345" spans="1:16" ht="51">
      <c r="A3345" s="256" t="s">
        <v>619</v>
      </c>
      <c r="B3345" s="124"/>
      <c r="C3345" s="125" t="s">
        <v>713</v>
      </c>
      <c r="D3345" s="119">
        <v>43259</v>
      </c>
      <c r="E3345" s="120" t="s">
        <v>6812</v>
      </c>
      <c r="F3345" s="120" t="s">
        <v>3</v>
      </c>
      <c r="G3345" s="120">
        <v>1629811</v>
      </c>
      <c r="H3345" s="124"/>
      <c r="I3345" s="128" t="s">
        <v>7601</v>
      </c>
      <c r="J3345" s="124"/>
      <c r="K3345" s="124"/>
      <c r="L3345" s="124"/>
      <c r="M3345" s="124"/>
      <c r="N3345" s="207">
        <v>0</v>
      </c>
      <c r="O3345" s="207">
        <v>10524.130000000001</v>
      </c>
      <c r="P3345" s="124" t="s">
        <v>1312</v>
      </c>
    </row>
    <row r="3346" spans="1:16" ht="51">
      <c r="A3346" s="256" t="s">
        <v>619</v>
      </c>
      <c r="B3346" s="124"/>
      <c r="C3346" s="125" t="s">
        <v>713</v>
      </c>
      <c r="D3346" s="119">
        <v>43259</v>
      </c>
      <c r="E3346" s="120" t="s">
        <v>6813</v>
      </c>
      <c r="F3346" s="120" t="s">
        <v>3</v>
      </c>
      <c r="G3346" s="120">
        <v>1629814</v>
      </c>
      <c r="H3346" s="124"/>
      <c r="I3346" s="128" t="s">
        <v>7602</v>
      </c>
      <c r="J3346" s="124"/>
      <c r="K3346" s="124"/>
      <c r="L3346" s="124"/>
      <c r="M3346" s="124"/>
      <c r="N3346" s="207">
        <v>0</v>
      </c>
      <c r="O3346" s="207">
        <v>1092</v>
      </c>
      <c r="P3346" s="124" t="s">
        <v>1312</v>
      </c>
    </row>
    <row r="3347" spans="1:16" ht="51">
      <c r="A3347" s="256" t="s">
        <v>619</v>
      </c>
      <c r="B3347" s="124"/>
      <c r="C3347" s="125" t="s">
        <v>713</v>
      </c>
      <c r="D3347" s="119">
        <v>43259</v>
      </c>
      <c r="E3347" s="120" t="s">
        <v>6814</v>
      </c>
      <c r="F3347" s="120" t="s">
        <v>3</v>
      </c>
      <c r="G3347" s="120">
        <v>1629817</v>
      </c>
      <c r="H3347" s="124"/>
      <c r="I3347" s="128" t="s">
        <v>7603</v>
      </c>
      <c r="J3347" s="124"/>
      <c r="K3347" s="124"/>
      <c r="L3347" s="124"/>
      <c r="M3347" s="124"/>
      <c r="N3347" s="207">
        <v>0</v>
      </c>
      <c r="O3347" s="207">
        <v>1000</v>
      </c>
      <c r="P3347" s="124" t="s">
        <v>1312</v>
      </c>
    </row>
    <row r="3348" spans="1:16" ht="51">
      <c r="A3348" s="256" t="s">
        <v>619</v>
      </c>
      <c r="B3348" s="124"/>
      <c r="C3348" s="125" t="s">
        <v>713</v>
      </c>
      <c r="D3348" s="119">
        <v>43259</v>
      </c>
      <c r="E3348" s="120" t="s">
        <v>6815</v>
      </c>
      <c r="F3348" s="120" t="s">
        <v>3</v>
      </c>
      <c r="G3348" s="120">
        <v>1629872</v>
      </c>
      <c r="H3348" s="124"/>
      <c r="I3348" s="128" t="s">
        <v>7604</v>
      </c>
      <c r="J3348" s="124"/>
      <c r="K3348" s="124"/>
      <c r="L3348" s="124"/>
      <c r="M3348" s="124"/>
      <c r="N3348" s="207">
        <v>0</v>
      </c>
      <c r="O3348" s="207">
        <v>2541.88</v>
      </c>
      <c r="P3348" s="124" t="s">
        <v>1312</v>
      </c>
    </row>
    <row r="3349" spans="1:16" ht="51">
      <c r="A3349" s="256" t="s">
        <v>619</v>
      </c>
      <c r="B3349" s="124"/>
      <c r="C3349" s="125" t="s">
        <v>713</v>
      </c>
      <c r="D3349" s="119">
        <v>43259</v>
      </c>
      <c r="E3349" s="120" t="s">
        <v>6816</v>
      </c>
      <c r="F3349" s="120" t="s">
        <v>3</v>
      </c>
      <c r="G3349" s="120">
        <v>1629880</v>
      </c>
      <c r="H3349" s="124"/>
      <c r="I3349" s="128" t="s">
        <v>7605</v>
      </c>
      <c r="J3349" s="124"/>
      <c r="K3349" s="124"/>
      <c r="L3349" s="124"/>
      <c r="M3349" s="124"/>
      <c r="N3349" s="207">
        <v>0</v>
      </c>
      <c r="O3349" s="207">
        <v>7564</v>
      </c>
      <c r="P3349" s="124" t="s">
        <v>1312</v>
      </c>
    </row>
    <row r="3350" spans="1:16" ht="51">
      <c r="A3350" s="256">
        <v>373</v>
      </c>
      <c r="B3350" s="124"/>
      <c r="C3350" s="125" t="s">
        <v>1269</v>
      </c>
      <c r="D3350" s="119">
        <v>43259</v>
      </c>
      <c r="E3350" s="120" t="s">
        <v>6817</v>
      </c>
      <c r="F3350" s="120" t="s">
        <v>3</v>
      </c>
      <c r="G3350" s="120">
        <v>1629933</v>
      </c>
      <c r="H3350" s="124"/>
      <c r="I3350" s="128" t="s">
        <v>7606</v>
      </c>
      <c r="J3350" s="124"/>
      <c r="K3350" s="124"/>
      <c r="L3350" s="124"/>
      <c r="M3350" s="124"/>
      <c r="N3350" s="207">
        <v>0</v>
      </c>
      <c r="O3350" s="207">
        <v>5000</v>
      </c>
      <c r="P3350" s="124" t="s">
        <v>1312</v>
      </c>
    </row>
    <row r="3351" spans="1:16" ht="51">
      <c r="A3351" s="256" t="s">
        <v>619</v>
      </c>
      <c r="B3351" s="124"/>
      <c r="C3351" s="125" t="s">
        <v>713</v>
      </c>
      <c r="D3351" s="119">
        <v>43259</v>
      </c>
      <c r="E3351" s="120" t="s">
        <v>6818</v>
      </c>
      <c r="F3351" s="120" t="s">
        <v>3</v>
      </c>
      <c r="G3351" s="120">
        <v>1629938</v>
      </c>
      <c r="H3351" s="124"/>
      <c r="I3351" s="128" t="s">
        <v>7607</v>
      </c>
      <c r="J3351" s="124"/>
      <c r="K3351" s="124"/>
      <c r="L3351" s="124"/>
      <c r="M3351" s="124"/>
      <c r="N3351" s="207">
        <v>0</v>
      </c>
      <c r="O3351" s="207">
        <v>4051.12</v>
      </c>
      <c r="P3351" s="124" t="s">
        <v>1312</v>
      </c>
    </row>
    <row r="3352" spans="1:16" ht="51">
      <c r="A3352" s="256">
        <v>373</v>
      </c>
      <c r="B3352" s="124"/>
      <c r="C3352" s="125" t="s">
        <v>1269</v>
      </c>
      <c r="D3352" s="119">
        <v>43259</v>
      </c>
      <c r="E3352" s="120" t="s">
        <v>6819</v>
      </c>
      <c r="F3352" s="120" t="s">
        <v>3</v>
      </c>
      <c r="G3352" s="120">
        <v>1629947</v>
      </c>
      <c r="H3352" s="124"/>
      <c r="I3352" s="128" t="s">
        <v>7608</v>
      </c>
      <c r="J3352" s="124"/>
      <c r="K3352" s="124"/>
      <c r="L3352" s="124"/>
      <c r="M3352" s="124"/>
      <c r="N3352" s="207">
        <v>0</v>
      </c>
      <c r="O3352" s="207">
        <v>246.51000000000002</v>
      </c>
      <c r="P3352" s="124" t="s">
        <v>1312</v>
      </c>
    </row>
    <row r="3353" spans="1:16" ht="51">
      <c r="A3353" s="256" t="s">
        <v>622</v>
      </c>
      <c r="B3353" s="124"/>
      <c r="C3353" s="125" t="s">
        <v>715</v>
      </c>
      <c r="D3353" s="119">
        <v>43259</v>
      </c>
      <c r="E3353" s="120" t="s">
        <v>6820</v>
      </c>
      <c r="F3353" s="120" t="s">
        <v>3</v>
      </c>
      <c r="G3353" s="120">
        <v>1629601</v>
      </c>
      <c r="H3353" s="124"/>
      <c r="I3353" s="128" t="s">
        <v>7609</v>
      </c>
      <c r="J3353" s="124"/>
      <c r="K3353" s="124"/>
      <c r="L3353" s="124"/>
      <c r="M3353" s="124"/>
      <c r="N3353" s="207">
        <v>0</v>
      </c>
      <c r="O3353" s="207">
        <v>17492.38</v>
      </c>
      <c r="P3353" s="124" t="s">
        <v>1312</v>
      </c>
    </row>
    <row r="3354" spans="1:16" ht="51">
      <c r="A3354" s="256" t="s">
        <v>619</v>
      </c>
      <c r="B3354" s="124"/>
      <c r="C3354" s="125" t="s">
        <v>713</v>
      </c>
      <c r="D3354" s="119">
        <v>43259</v>
      </c>
      <c r="E3354" s="120" t="s">
        <v>6821</v>
      </c>
      <c r="F3354" s="120" t="s">
        <v>3</v>
      </c>
      <c r="G3354" s="120">
        <v>1629688</v>
      </c>
      <c r="H3354" s="124"/>
      <c r="I3354" s="128" t="s">
        <v>7610</v>
      </c>
      <c r="J3354" s="124"/>
      <c r="K3354" s="124"/>
      <c r="L3354" s="124"/>
      <c r="M3354" s="124"/>
      <c r="N3354" s="207">
        <v>0</v>
      </c>
      <c r="O3354" s="207">
        <v>1230.71</v>
      </c>
      <c r="P3354" s="124" t="s">
        <v>1312</v>
      </c>
    </row>
    <row r="3355" spans="1:16" ht="63.75">
      <c r="A3355" s="256">
        <v>597</v>
      </c>
      <c r="B3355" s="124"/>
      <c r="C3355" s="125" t="s">
        <v>3387</v>
      </c>
      <c r="D3355" s="119">
        <v>43259</v>
      </c>
      <c r="E3355" s="120" t="s">
        <v>6822</v>
      </c>
      <c r="F3355" s="120" t="s">
        <v>3</v>
      </c>
      <c r="G3355" s="120">
        <v>1629653</v>
      </c>
      <c r="H3355" s="124"/>
      <c r="I3355" s="128" t="s">
        <v>7611</v>
      </c>
      <c r="J3355" s="124"/>
      <c r="K3355" s="124"/>
      <c r="L3355" s="124"/>
      <c r="M3355" s="124"/>
      <c r="N3355" s="207">
        <v>0</v>
      </c>
      <c r="O3355" s="207">
        <v>13.02</v>
      </c>
      <c r="P3355" s="124" t="s">
        <v>1312</v>
      </c>
    </row>
    <row r="3356" spans="1:16" ht="63.75">
      <c r="A3356" s="256">
        <v>597</v>
      </c>
      <c r="B3356" s="124"/>
      <c r="C3356" s="125" t="s">
        <v>3387</v>
      </c>
      <c r="D3356" s="119">
        <v>43259</v>
      </c>
      <c r="E3356" s="120" t="s">
        <v>6823</v>
      </c>
      <c r="F3356" s="120" t="s">
        <v>3</v>
      </c>
      <c r="G3356" s="120">
        <v>1629654</v>
      </c>
      <c r="H3356" s="124"/>
      <c r="I3356" s="128" t="s">
        <v>7611</v>
      </c>
      <c r="J3356" s="124"/>
      <c r="K3356" s="124"/>
      <c r="L3356" s="124"/>
      <c r="M3356" s="124"/>
      <c r="N3356" s="207">
        <v>0</v>
      </c>
      <c r="O3356" s="207">
        <v>175</v>
      </c>
      <c r="P3356" s="124" t="s">
        <v>1312</v>
      </c>
    </row>
    <row r="3357" spans="1:16" ht="102" hidden="1">
      <c r="A3357" s="256" t="s">
        <v>619</v>
      </c>
      <c r="B3357" s="124"/>
      <c r="C3357" s="125" t="s">
        <v>713</v>
      </c>
      <c r="D3357" s="119">
        <v>43259</v>
      </c>
      <c r="E3357" s="120" t="s">
        <v>6824</v>
      </c>
      <c r="F3357" s="120" t="s">
        <v>6</v>
      </c>
      <c r="G3357" s="120">
        <v>923930</v>
      </c>
      <c r="H3357" s="124"/>
      <c r="I3357" s="128" t="s">
        <v>7612</v>
      </c>
      <c r="J3357" s="124"/>
      <c r="K3357" s="124"/>
      <c r="L3357" s="124"/>
      <c r="M3357" s="124"/>
      <c r="N3357" s="207">
        <v>0</v>
      </c>
      <c r="O3357" s="207">
        <v>13343.99</v>
      </c>
      <c r="P3357" s="124" t="s">
        <v>1312</v>
      </c>
    </row>
    <row r="3358" spans="1:16" ht="102" hidden="1">
      <c r="A3358" s="256" t="s">
        <v>619</v>
      </c>
      <c r="B3358" s="124"/>
      <c r="C3358" s="125" t="s">
        <v>713</v>
      </c>
      <c r="D3358" s="119">
        <v>43259</v>
      </c>
      <c r="E3358" s="120" t="s">
        <v>6825</v>
      </c>
      <c r="F3358" s="120" t="s">
        <v>6</v>
      </c>
      <c r="G3358" s="120">
        <v>923930</v>
      </c>
      <c r="H3358" s="124"/>
      <c r="I3358" s="128" t="s">
        <v>7613</v>
      </c>
      <c r="J3358" s="124"/>
      <c r="K3358" s="124"/>
      <c r="L3358" s="124"/>
      <c r="M3358" s="124"/>
      <c r="N3358" s="207">
        <v>0</v>
      </c>
      <c r="O3358" s="207">
        <v>4563.68</v>
      </c>
      <c r="P3358" s="124" t="s">
        <v>1312</v>
      </c>
    </row>
    <row r="3359" spans="1:16" ht="89.25" hidden="1">
      <c r="A3359" s="256" t="s">
        <v>619</v>
      </c>
      <c r="B3359" s="124"/>
      <c r="C3359" s="125" t="s">
        <v>713</v>
      </c>
      <c r="D3359" s="119">
        <v>43259</v>
      </c>
      <c r="E3359" s="120" t="s">
        <v>6826</v>
      </c>
      <c r="F3359" s="120" t="s">
        <v>6</v>
      </c>
      <c r="G3359" s="120">
        <v>923930</v>
      </c>
      <c r="H3359" s="124"/>
      <c r="I3359" s="128" t="s">
        <v>7614</v>
      </c>
      <c r="J3359" s="124"/>
      <c r="K3359" s="124"/>
      <c r="L3359" s="124"/>
      <c r="M3359" s="124"/>
      <c r="N3359" s="207">
        <v>0</v>
      </c>
      <c r="O3359" s="207">
        <v>438</v>
      </c>
      <c r="P3359" s="124" t="s">
        <v>1312</v>
      </c>
    </row>
    <row r="3360" spans="1:16" ht="102" hidden="1">
      <c r="A3360" s="256">
        <v>86</v>
      </c>
      <c r="B3360" s="124"/>
      <c r="C3360" s="125" t="s">
        <v>710</v>
      </c>
      <c r="D3360" s="119">
        <v>43259</v>
      </c>
      <c r="E3360" s="120" t="s">
        <v>6827</v>
      </c>
      <c r="F3360" s="120" t="s">
        <v>6</v>
      </c>
      <c r="G3360" s="120">
        <v>923975</v>
      </c>
      <c r="H3360" s="124"/>
      <c r="I3360" s="128" t="s">
        <v>7615</v>
      </c>
      <c r="J3360" s="124"/>
      <c r="K3360" s="124"/>
      <c r="L3360" s="124"/>
      <c r="M3360" s="124"/>
      <c r="N3360" s="207">
        <v>0</v>
      </c>
      <c r="O3360" s="207">
        <v>477512.96000000002</v>
      </c>
      <c r="P3360" s="124" t="s">
        <v>1312</v>
      </c>
    </row>
    <row r="3361" spans="1:16" ht="63.75">
      <c r="A3361" s="256">
        <v>373</v>
      </c>
      <c r="B3361" s="124"/>
      <c r="C3361" s="125" t="s">
        <v>1269</v>
      </c>
      <c r="D3361" s="119">
        <v>43262</v>
      </c>
      <c r="E3361" s="120" t="s">
        <v>6828</v>
      </c>
      <c r="F3361" s="120" t="s">
        <v>3</v>
      </c>
      <c r="G3361" s="120">
        <v>1630114</v>
      </c>
      <c r="H3361" s="124"/>
      <c r="I3361" s="128" t="s">
        <v>7616</v>
      </c>
      <c r="J3361" s="124"/>
      <c r="K3361" s="124"/>
      <c r="L3361" s="124"/>
      <c r="M3361" s="124"/>
      <c r="N3361" s="207">
        <v>0</v>
      </c>
      <c r="O3361" s="207">
        <v>2840.3</v>
      </c>
      <c r="P3361" s="124" t="s">
        <v>1312</v>
      </c>
    </row>
    <row r="3362" spans="1:16" ht="51">
      <c r="A3362" s="256" t="s">
        <v>619</v>
      </c>
      <c r="B3362" s="124"/>
      <c r="C3362" s="125" t="s">
        <v>713</v>
      </c>
      <c r="D3362" s="119">
        <v>43262</v>
      </c>
      <c r="E3362" s="120" t="s">
        <v>6829</v>
      </c>
      <c r="F3362" s="120" t="s">
        <v>3</v>
      </c>
      <c r="G3362" s="120">
        <v>1630105</v>
      </c>
      <c r="H3362" s="124"/>
      <c r="I3362" s="128" t="s">
        <v>7617</v>
      </c>
      <c r="J3362" s="124"/>
      <c r="K3362" s="124"/>
      <c r="L3362" s="124"/>
      <c r="M3362" s="124"/>
      <c r="N3362" s="207">
        <v>0</v>
      </c>
      <c r="O3362" s="207">
        <v>858.32</v>
      </c>
      <c r="P3362" s="124" t="s">
        <v>1312</v>
      </c>
    </row>
    <row r="3363" spans="1:16" ht="51">
      <c r="A3363" s="256" t="s">
        <v>619</v>
      </c>
      <c r="B3363" s="124"/>
      <c r="C3363" s="125" t="s">
        <v>713</v>
      </c>
      <c r="D3363" s="119">
        <v>43262</v>
      </c>
      <c r="E3363" s="120" t="s">
        <v>6830</v>
      </c>
      <c r="F3363" s="120" t="s">
        <v>3</v>
      </c>
      <c r="G3363" s="120">
        <v>1630103</v>
      </c>
      <c r="H3363" s="124"/>
      <c r="I3363" s="128" t="s">
        <v>7618</v>
      </c>
      <c r="J3363" s="124"/>
      <c r="K3363" s="124"/>
      <c r="L3363" s="124"/>
      <c r="M3363" s="124"/>
      <c r="N3363" s="207">
        <v>0</v>
      </c>
      <c r="O3363" s="207">
        <v>1961.44</v>
      </c>
      <c r="P3363" s="124" t="s">
        <v>1312</v>
      </c>
    </row>
    <row r="3364" spans="1:16" ht="51">
      <c r="A3364" s="256" t="s">
        <v>619</v>
      </c>
      <c r="B3364" s="124"/>
      <c r="C3364" s="125" t="s">
        <v>713</v>
      </c>
      <c r="D3364" s="119">
        <v>43262</v>
      </c>
      <c r="E3364" s="120" t="s">
        <v>6831</v>
      </c>
      <c r="F3364" s="120" t="s">
        <v>3</v>
      </c>
      <c r="G3364" s="120">
        <v>1630085</v>
      </c>
      <c r="H3364" s="124"/>
      <c r="I3364" s="128" t="s">
        <v>7619</v>
      </c>
      <c r="J3364" s="124"/>
      <c r="K3364" s="124"/>
      <c r="L3364" s="124"/>
      <c r="M3364" s="124"/>
      <c r="N3364" s="207">
        <v>0</v>
      </c>
      <c r="O3364" s="207">
        <v>19400</v>
      </c>
      <c r="P3364" s="124" t="s">
        <v>1312</v>
      </c>
    </row>
    <row r="3365" spans="1:16" ht="51">
      <c r="A3365" s="256" t="s">
        <v>619</v>
      </c>
      <c r="B3365" s="124"/>
      <c r="C3365" s="125" t="s">
        <v>713</v>
      </c>
      <c r="D3365" s="119">
        <v>43262</v>
      </c>
      <c r="E3365" s="120" t="s">
        <v>6832</v>
      </c>
      <c r="F3365" s="120" t="s">
        <v>3</v>
      </c>
      <c r="G3365" s="120">
        <v>1630073</v>
      </c>
      <c r="H3365" s="124"/>
      <c r="I3365" s="128" t="s">
        <v>1367</v>
      </c>
      <c r="J3365" s="124"/>
      <c r="K3365" s="124"/>
      <c r="L3365" s="124"/>
      <c r="M3365" s="124"/>
      <c r="N3365" s="207">
        <v>0</v>
      </c>
      <c r="O3365" s="207">
        <v>1016</v>
      </c>
      <c r="P3365" s="124" t="s">
        <v>1312</v>
      </c>
    </row>
    <row r="3366" spans="1:16" ht="51">
      <c r="A3366" s="256">
        <v>201</v>
      </c>
      <c r="B3366" s="124"/>
      <c r="C3366" s="125" t="s">
        <v>756</v>
      </c>
      <c r="D3366" s="119">
        <v>43262</v>
      </c>
      <c r="E3366" s="120" t="s">
        <v>6833</v>
      </c>
      <c r="F3366" s="120" t="s">
        <v>3</v>
      </c>
      <c r="G3366" s="120">
        <v>1630075</v>
      </c>
      <c r="H3366" s="124"/>
      <c r="I3366" s="128" t="s">
        <v>7620</v>
      </c>
      <c r="J3366" s="124"/>
      <c r="K3366" s="124"/>
      <c r="L3366" s="124"/>
      <c r="M3366" s="124"/>
      <c r="N3366" s="207">
        <v>0</v>
      </c>
      <c r="O3366" s="207">
        <v>44976.43</v>
      </c>
      <c r="P3366" s="124" t="s">
        <v>1312</v>
      </c>
    </row>
    <row r="3367" spans="1:16" ht="51">
      <c r="A3367" s="256">
        <v>46</v>
      </c>
      <c r="B3367" s="124"/>
      <c r="C3367" s="125" t="s">
        <v>698</v>
      </c>
      <c r="D3367" s="119">
        <v>43262</v>
      </c>
      <c r="E3367" s="120" t="s">
        <v>6834</v>
      </c>
      <c r="F3367" s="120" t="s">
        <v>3</v>
      </c>
      <c r="G3367" s="120">
        <v>1630104</v>
      </c>
      <c r="H3367" s="124"/>
      <c r="I3367" s="128" t="s">
        <v>7621</v>
      </c>
      <c r="J3367" s="124"/>
      <c r="K3367" s="124"/>
      <c r="L3367" s="124"/>
      <c r="M3367" s="124"/>
      <c r="N3367" s="207">
        <v>0</v>
      </c>
      <c r="O3367" s="207">
        <v>16628</v>
      </c>
      <c r="P3367" s="124" t="s">
        <v>1312</v>
      </c>
    </row>
    <row r="3368" spans="1:16" ht="63.75" hidden="1">
      <c r="A3368" s="256" t="s">
        <v>619</v>
      </c>
      <c r="B3368" s="124"/>
      <c r="C3368" s="125" t="s">
        <v>713</v>
      </c>
      <c r="D3368" s="119">
        <v>43262</v>
      </c>
      <c r="E3368" s="120" t="s">
        <v>6835</v>
      </c>
      <c r="F3368" s="120" t="s">
        <v>6</v>
      </c>
      <c r="G3368" s="120">
        <v>985023</v>
      </c>
      <c r="H3368" s="124"/>
      <c r="I3368" s="128" t="s">
        <v>7622</v>
      </c>
      <c r="J3368" s="124"/>
      <c r="K3368" s="124"/>
      <c r="L3368" s="124"/>
      <c r="M3368" s="124"/>
      <c r="N3368" s="207">
        <v>0</v>
      </c>
      <c r="O3368" s="207">
        <v>148495.29999999999</v>
      </c>
      <c r="P3368" s="124" t="s">
        <v>1312</v>
      </c>
    </row>
    <row r="3369" spans="1:16" ht="63.75" hidden="1">
      <c r="A3369" s="256" t="s">
        <v>620</v>
      </c>
      <c r="B3369" s="124"/>
      <c r="C3369" s="125" t="s">
        <v>714</v>
      </c>
      <c r="D3369" s="119">
        <v>43262</v>
      </c>
      <c r="E3369" s="120" t="s">
        <v>6836</v>
      </c>
      <c r="F3369" s="120" t="s">
        <v>6</v>
      </c>
      <c r="G3369" s="120">
        <v>985104</v>
      </c>
      <c r="H3369" s="124"/>
      <c r="I3369" s="128" t="s">
        <v>7623</v>
      </c>
      <c r="J3369" s="124"/>
      <c r="K3369" s="124"/>
      <c r="L3369" s="124"/>
      <c r="M3369" s="124"/>
      <c r="N3369" s="207">
        <v>0</v>
      </c>
      <c r="O3369" s="207">
        <v>176004700.16</v>
      </c>
      <c r="P3369" s="124" t="s">
        <v>1312</v>
      </c>
    </row>
    <row r="3370" spans="1:16" ht="51">
      <c r="A3370" s="256" t="s">
        <v>619</v>
      </c>
      <c r="B3370" s="124"/>
      <c r="C3370" s="125" t="s">
        <v>713</v>
      </c>
      <c r="D3370" s="119">
        <v>43263</v>
      </c>
      <c r="E3370" s="120" t="s">
        <v>6837</v>
      </c>
      <c r="F3370" s="120" t="s">
        <v>3</v>
      </c>
      <c r="G3370" s="120">
        <v>1630357</v>
      </c>
      <c r="H3370" s="124"/>
      <c r="I3370" s="128" t="s">
        <v>7624</v>
      </c>
      <c r="J3370" s="124"/>
      <c r="K3370" s="124"/>
      <c r="L3370" s="124"/>
      <c r="M3370" s="124"/>
      <c r="N3370" s="207">
        <v>0</v>
      </c>
      <c r="O3370" s="207">
        <v>37</v>
      </c>
      <c r="P3370" s="124" t="s">
        <v>1312</v>
      </c>
    </row>
    <row r="3371" spans="1:16" ht="51">
      <c r="A3371" s="256" t="s">
        <v>619</v>
      </c>
      <c r="B3371" s="124"/>
      <c r="C3371" s="125" t="s">
        <v>713</v>
      </c>
      <c r="D3371" s="119">
        <v>43263</v>
      </c>
      <c r="E3371" s="120" t="s">
        <v>6838</v>
      </c>
      <c r="F3371" s="120" t="s">
        <v>3</v>
      </c>
      <c r="G3371" s="120">
        <v>1630354</v>
      </c>
      <c r="H3371" s="124"/>
      <c r="I3371" s="128" t="s">
        <v>7624</v>
      </c>
      <c r="J3371" s="124"/>
      <c r="K3371" s="124"/>
      <c r="L3371" s="124"/>
      <c r="M3371" s="124"/>
      <c r="N3371" s="207">
        <v>0</v>
      </c>
      <c r="O3371" s="207">
        <v>37</v>
      </c>
      <c r="P3371" s="124" t="s">
        <v>1312</v>
      </c>
    </row>
    <row r="3372" spans="1:16" ht="51">
      <c r="A3372" s="256" t="s">
        <v>619</v>
      </c>
      <c r="B3372" s="124"/>
      <c r="C3372" s="125" t="s">
        <v>713</v>
      </c>
      <c r="D3372" s="119">
        <v>43263</v>
      </c>
      <c r="E3372" s="120" t="s">
        <v>6839</v>
      </c>
      <c r="F3372" s="120" t="s">
        <v>3</v>
      </c>
      <c r="G3372" s="120">
        <v>1630398</v>
      </c>
      <c r="H3372" s="124"/>
      <c r="I3372" s="128" t="s">
        <v>5183</v>
      </c>
      <c r="J3372" s="124"/>
      <c r="K3372" s="124"/>
      <c r="L3372" s="124"/>
      <c r="M3372" s="124"/>
      <c r="N3372" s="207">
        <v>0</v>
      </c>
      <c r="O3372" s="207">
        <v>1491.51</v>
      </c>
      <c r="P3372" s="124" t="s">
        <v>1312</v>
      </c>
    </row>
    <row r="3373" spans="1:16" ht="51">
      <c r="A3373" s="256" t="s">
        <v>619</v>
      </c>
      <c r="B3373" s="124"/>
      <c r="C3373" s="125" t="s">
        <v>713</v>
      </c>
      <c r="D3373" s="119">
        <v>43263</v>
      </c>
      <c r="E3373" s="120" t="s">
        <v>6840</v>
      </c>
      <c r="F3373" s="120" t="s">
        <v>3</v>
      </c>
      <c r="G3373" s="120">
        <v>1630427</v>
      </c>
      <c r="H3373" s="124"/>
      <c r="I3373" s="128" t="s">
        <v>7625</v>
      </c>
      <c r="J3373" s="124"/>
      <c r="K3373" s="124"/>
      <c r="L3373" s="124"/>
      <c r="M3373" s="124"/>
      <c r="N3373" s="207">
        <v>0</v>
      </c>
      <c r="O3373" s="207">
        <v>4405</v>
      </c>
      <c r="P3373" s="124" t="s">
        <v>1312</v>
      </c>
    </row>
    <row r="3374" spans="1:16" ht="51">
      <c r="A3374" s="256" t="s">
        <v>619</v>
      </c>
      <c r="B3374" s="124"/>
      <c r="C3374" s="125" t="s">
        <v>713</v>
      </c>
      <c r="D3374" s="119">
        <v>43263</v>
      </c>
      <c r="E3374" s="120" t="s">
        <v>6841</v>
      </c>
      <c r="F3374" s="120" t="s">
        <v>3</v>
      </c>
      <c r="G3374" s="120">
        <v>1630430</v>
      </c>
      <c r="H3374" s="124"/>
      <c r="I3374" s="128" t="s">
        <v>7625</v>
      </c>
      <c r="J3374" s="124"/>
      <c r="K3374" s="124"/>
      <c r="L3374" s="124"/>
      <c r="M3374" s="124"/>
      <c r="N3374" s="207">
        <v>0</v>
      </c>
      <c r="O3374" s="207">
        <v>4405</v>
      </c>
      <c r="P3374" s="124" t="s">
        <v>1312</v>
      </c>
    </row>
    <row r="3375" spans="1:16" ht="38.25">
      <c r="A3375" s="256">
        <v>526</v>
      </c>
      <c r="B3375" s="124"/>
      <c r="C3375" s="125" t="s">
        <v>846</v>
      </c>
      <c r="D3375" s="119">
        <v>43263</v>
      </c>
      <c r="E3375" s="120" t="s">
        <v>6842</v>
      </c>
      <c r="F3375" s="120" t="s">
        <v>3</v>
      </c>
      <c r="G3375" s="120">
        <v>1630332</v>
      </c>
      <c r="H3375" s="124"/>
      <c r="I3375" s="128" t="s">
        <v>7626</v>
      </c>
      <c r="J3375" s="124"/>
      <c r="K3375" s="124"/>
      <c r="L3375" s="124"/>
      <c r="M3375" s="124"/>
      <c r="N3375" s="207">
        <v>0</v>
      </c>
      <c r="O3375" s="207">
        <v>210</v>
      </c>
      <c r="P3375" s="124" t="s">
        <v>1312</v>
      </c>
    </row>
    <row r="3376" spans="1:16" ht="51">
      <c r="A3376" s="256" t="s">
        <v>619</v>
      </c>
      <c r="B3376" s="124"/>
      <c r="C3376" s="125" t="s">
        <v>713</v>
      </c>
      <c r="D3376" s="119">
        <v>43263</v>
      </c>
      <c r="E3376" s="120" t="s">
        <v>6843</v>
      </c>
      <c r="F3376" s="120" t="s">
        <v>3</v>
      </c>
      <c r="G3376" s="120">
        <v>1630510</v>
      </c>
      <c r="H3376" s="124"/>
      <c r="I3376" s="128" t="s">
        <v>7627</v>
      </c>
      <c r="J3376" s="124"/>
      <c r="K3376" s="124"/>
      <c r="L3376" s="124"/>
      <c r="M3376" s="124"/>
      <c r="N3376" s="207">
        <v>0</v>
      </c>
      <c r="O3376" s="207">
        <v>4038.78</v>
      </c>
      <c r="P3376" s="124" t="s">
        <v>1312</v>
      </c>
    </row>
    <row r="3377" spans="1:16" ht="51">
      <c r="A3377" s="256">
        <v>373</v>
      </c>
      <c r="B3377" s="124"/>
      <c r="C3377" s="125" t="s">
        <v>1269</v>
      </c>
      <c r="D3377" s="119">
        <v>43263</v>
      </c>
      <c r="E3377" s="120" t="s">
        <v>6844</v>
      </c>
      <c r="F3377" s="120" t="s">
        <v>3</v>
      </c>
      <c r="G3377" s="120">
        <v>1630522</v>
      </c>
      <c r="H3377" s="124"/>
      <c r="I3377" s="128" t="s">
        <v>7628</v>
      </c>
      <c r="J3377" s="124"/>
      <c r="K3377" s="124"/>
      <c r="L3377" s="124"/>
      <c r="M3377" s="124"/>
      <c r="N3377" s="207">
        <v>0</v>
      </c>
      <c r="O3377" s="207">
        <v>690</v>
      </c>
      <c r="P3377" s="124" t="s">
        <v>1312</v>
      </c>
    </row>
    <row r="3378" spans="1:16" ht="51">
      <c r="A3378" s="256" t="s">
        <v>619</v>
      </c>
      <c r="B3378" s="124"/>
      <c r="C3378" s="125" t="s">
        <v>713</v>
      </c>
      <c r="D3378" s="119">
        <v>43263</v>
      </c>
      <c r="E3378" s="120" t="s">
        <v>6845</v>
      </c>
      <c r="F3378" s="120" t="s">
        <v>3</v>
      </c>
      <c r="G3378" s="120">
        <v>1630433</v>
      </c>
      <c r="H3378" s="124"/>
      <c r="I3378" s="128" t="s">
        <v>7625</v>
      </c>
      <c r="J3378" s="124"/>
      <c r="K3378" s="124"/>
      <c r="L3378" s="124"/>
      <c r="M3378" s="124"/>
      <c r="N3378" s="207">
        <v>0</v>
      </c>
      <c r="O3378" s="207">
        <v>2447</v>
      </c>
      <c r="P3378" s="124" t="s">
        <v>1312</v>
      </c>
    </row>
    <row r="3379" spans="1:16" ht="51">
      <c r="A3379" s="256" t="s">
        <v>619</v>
      </c>
      <c r="B3379" s="124"/>
      <c r="C3379" s="125" t="s">
        <v>713</v>
      </c>
      <c r="D3379" s="119">
        <v>43263</v>
      </c>
      <c r="E3379" s="120" t="s">
        <v>6846</v>
      </c>
      <c r="F3379" s="120" t="s">
        <v>3</v>
      </c>
      <c r="G3379" s="120">
        <v>1630470</v>
      </c>
      <c r="H3379" s="124"/>
      <c r="I3379" s="128" t="s">
        <v>7629</v>
      </c>
      <c r="J3379" s="124"/>
      <c r="K3379" s="124"/>
      <c r="L3379" s="124"/>
      <c r="M3379" s="124"/>
      <c r="N3379" s="207">
        <v>0</v>
      </c>
      <c r="O3379" s="207">
        <v>140</v>
      </c>
      <c r="P3379" s="124" t="s">
        <v>1312</v>
      </c>
    </row>
    <row r="3380" spans="1:16" ht="51">
      <c r="A3380" s="256" t="s">
        <v>619</v>
      </c>
      <c r="B3380" s="124"/>
      <c r="C3380" s="125" t="s">
        <v>713</v>
      </c>
      <c r="D3380" s="119">
        <v>43263</v>
      </c>
      <c r="E3380" s="120" t="s">
        <v>6847</v>
      </c>
      <c r="F3380" s="120" t="s">
        <v>3</v>
      </c>
      <c r="G3380" s="120">
        <v>1630482</v>
      </c>
      <c r="H3380" s="124"/>
      <c r="I3380" s="128" t="s">
        <v>7630</v>
      </c>
      <c r="J3380" s="124"/>
      <c r="K3380" s="124"/>
      <c r="L3380" s="124"/>
      <c r="M3380" s="124"/>
      <c r="N3380" s="207">
        <v>0</v>
      </c>
      <c r="O3380" s="207">
        <v>50</v>
      </c>
      <c r="P3380" s="124" t="s">
        <v>1312</v>
      </c>
    </row>
    <row r="3381" spans="1:16" ht="51">
      <c r="A3381" s="256">
        <v>86</v>
      </c>
      <c r="B3381" s="124"/>
      <c r="C3381" s="125" t="s">
        <v>710</v>
      </c>
      <c r="D3381" s="119">
        <v>43263</v>
      </c>
      <c r="E3381" s="120" t="s">
        <v>6848</v>
      </c>
      <c r="F3381" s="120" t="s">
        <v>3</v>
      </c>
      <c r="G3381" s="120">
        <v>1630489</v>
      </c>
      <c r="H3381" s="124"/>
      <c r="I3381" s="128" t="s">
        <v>7631</v>
      </c>
      <c r="J3381" s="124"/>
      <c r="K3381" s="124"/>
      <c r="L3381" s="124"/>
      <c r="M3381" s="124"/>
      <c r="N3381" s="207">
        <v>0</v>
      </c>
      <c r="O3381" s="207">
        <v>30</v>
      </c>
      <c r="P3381" s="124" t="s">
        <v>1312</v>
      </c>
    </row>
    <row r="3382" spans="1:16" ht="51">
      <c r="A3382" s="256" t="s">
        <v>619</v>
      </c>
      <c r="B3382" s="124"/>
      <c r="C3382" s="125" t="s">
        <v>713</v>
      </c>
      <c r="D3382" s="119">
        <v>43263</v>
      </c>
      <c r="E3382" s="120" t="s">
        <v>6849</v>
      </c>
      <c r="F3382" s="120" t="s">
        <v>3</v>
      </c>
      <c r="G3382" s="120">
        <v>1630494</v>
      </c>
      <c r="H3382" s="124"/>
      <c r="I3382" s="128" t="s">
        <v>7632</v>
      </c>
      <c r="J3382" s="124"/>
      <c r="K3382" s="124"/>
      <c r="L3382" s="124"/>
      <c r="M3382" s="124"/>
      <c r="N3382" s="207">
        <v>0</v>
      </c>
      <c r="O3382" s="207">
        <v>236</v>
      </c>
      <c r="P3382" s="124" t="s">
        <v>1312</v>
      </c>
    </row>
    <row r="3383" spans="1:16" ht="51">
      <c r="A3383" s="256">
        <v>35</v>
      </c>
      <c r="B3383" s="124"/>
      <c r="C3383" s="125" t="s">
        <v>696</v>
      </c>
      <c r="D3383" s="119">
        <v>43263</v>
      </c>
      <c r="E3383" s="120" t="s">
        <v>6850</v>
      </c>
      <c r="F3383" s="120" t="s">
        <v>3</v>
      </c>
      <c r="G3383" s="120">
        <v>1630378</v>
      </c>
      <c r="H3383" s="124"/>
      <c r="I3383" s="128" t="s">
        <v>7633</v>
      </c>
      <c r="J3383" s="124"/>
      <c r="K3383" s="124"/>
      <c r="L3383" s="124"/>
      <c r="M3383" s="124"/>
      <c r="N3383" s="207">
        <v>0</v>
      </c>
      <c r="O3383" s="207">
        <v>3358.52</v>
      </c>
      <c r="P3383" s="124" t="s">
        <v>3729</v>
      </c>
    </row>
    <row r="3384" spans="1:16" ht="51">
      <c r="A3384" s="256">
        <v>86</v>
      </c>
      <c r="B3384" s="124"/>
      <c r="C3384" s="125" t="s">
        <v>710</v>
      </c>
      <c r="D3384" s="119">
        <v>43263</v>
      </c>
      <c r="E3384" s="120" t="s">
        <v>6851</v>
      </c>
      <c r="F3384" s="120" t="s">
        <v>3</v>
      </c>
      <c r="G3384" s="120">
        <v>1630409</v>
      </c>
      <c r="H3384" s="124"/>
      <c r="I3384" s="128" t="s">
        <v>7634</v>
      </c>
      <c r="J3384" s="124"/>
      <c r="K3384" s="124"/>
      <c r="L3384" s="124"/>
      <c r="M3384" s="124"/>
      <c r="N3384" s="207">
        <v>0</v>
      </c>
      <c r="O3384" s="207">
        <v>42659.6</v>
      </c>
      <c r="P3384" s="124" t="s">
        <v>1312</v>
      </c>
    </row>
    <row r="3385" spans="1:16" ht="51">
      <c r="A3385" s="256">
        <v>86</v>
      </c>
      <c r="B3385" s="124"/>
      <c r="C3385" s="125" t="s">
        <v>710</v>
      </c>
      <c r="D3385" s="119">
        <v>43263</v>
      </c>
      <c r="E3385" s="120" t="s">
        <v>6852</v>
      </c>
      <c r="F3385" s="120" t="s">
        <v>3</v>
      </c>
      <c r="G3385" s="120">
        <v>1630411</v>
      </c>
      <c r="H3385" s="124"/>
      <c r="I3385" s="128" t="s">
        <v>7635</v>
      </c>
      <c r="J3385" s="124"/>
      <c r="K3385" s="124"/>
      <c r="L3385" s="124"/>
      <c r="M3385" s="124"/>
      <c r="N3385" s="207">
        <v>0</v>
      </c>
      <c r="O3385" s="207">
        <v>125800.25</v>
      </c>
      <c r="P3385" s="124" t="s">
        <v>1312</v>
      </c>
    </row>
    <row r="3386" spans="1:16" ht="51">
      <c r="A3386" s="256">
        <v>86</v>
      </c>
      <c r="B3386" s="124"/>
      <c r="C3386" s="125" t="s">
        <v>710</v>
      </c>
      <c r="D3386" s="119">
        <v>43263</v>
      </c>
      <c r="E3386" s="120" t="s">
        <v>6853</v>
      </c>
      <c r="F3386" s="120" t="s">
        <v>3</v>
      </c>
      <c r="G3386" s="120">
        <v>1630414</v>
      </c>
      <c r="H3386" s="124"/>
      <c r="I3386" s="128" t="s">
        <v>7636</v>
      </c>
      <c r="J3386" s="124"/>
      <c r="K3386" s="124"/>
      <c r="L3386" s="124"/>
      <c r="M3386" s="124"/>
      <c r="N3386" s="207">
        <v>0</v>
      </c>
      <c r="O3386" s="207">
        <v>56855</v>
      </c>
      <c r="P3386" s="124" t="s">
        <v>1312</v>
      </c>
    </row>
    <row r="3387" spans="1:16" ht="51">
      <c r="A3387" s="256">
        <v>86</v>
      </c>
      <c r="B3387" s="124"/>
      <c r="C3387" s="125" t="s">
        <v>710</v>
      </c>
      <c r="D3387" s="119">
        <v>43263</v>
      </c>
      <c r="E3387" s="120" t="s">
        <v>6854</v>
      </c>
      <c r="F3387" s="120" t="s">
        <v>3</v>
      </c>
      <c r="G3387" s="120">
        <v>1630418</v>
      </c>
      <c r="H3387" s="124"/>
      <c r="I3387" s="128" t="s">
        <v>7637</v>
      </c>
      <c r="J3387" s="124"/>
      <c r="K3387" s="124"/>
      <c r="L3387" s="124"/>
      <c r="M3387" s="124"/>
      <c r="N3387" s="207">
        <v>0</v>
      </c>
      <c r="O3387" s="207">
        <v>1335750</v>
      </c>
      <c r="P3387" s="124" t="s">
        <v>1312</v>
      </c>
    </row>
    <row r="3388" spans="1:16" ht="51">
      <c r="A3388" s="256" t="s">
        <v>619</v>
      </c>
      <c r="B3388" s="124"/>
      <c r="C3388" s="125" t="s">
        <v>713</v>
      </c>
      <c r="D3388" s="119">
        <v>43263</v>
      </c>
      <c r="E3388" s="120" t="s">
        <v>6855</v>
      </c>
      <c r="F3388" s="120" t="s">
        <v>3</v>
      </c>
      <c r="G3388" s="120">
        <v>1630423</v>
      </c>
      <c r="H3388" s="124"/>
      <c r="I3388" s="128" t="s">
        <v>7638</v>
      </c>
      <c r="J3388" s="124"/>
      <c r="K3388" s="124"/>
      <c r="L3388" s="124"/>
      <c r="M3388" s="124"/>
      <c r="N3388" s="207">
        <v>0</v>
      </c>
      <c r="O3388" s="207">
        <v>5449.08</v>
      </c>
      <c r="P3388" s="124" t="s">
        <v>1312</v>
      </c>
    </row>
    <row r="3389" spans="1:16" ht="51">
      <c r="A3389" s="256" t="s">
        <v>619</v>
      </c>
      <c r="B3389" s="124"/>
      <c r="C3389" s="125" t="s">
        <v>713</v>
      </c>
      <c r="D3389" s="119">
        <v>43263</v>
      </c>
      <c r="E3389" s="120" t="s">
        <v>6856</v>
      </c>
      <c r="F3389" s="120" t="s">
        <v>3</v>
      </c>
      <c r="G3389" s="120">
        <v>1630428</v>
      </c>
      <c r="H3389" s="124"/>
      <c r="I3389" s="128" t="s">
        <v>7639</v>
      </c>
      <c r="J3389" s="124"/>
      <c r="K3389" s="124"/>
      <c r="L3389" s="124"/>
      <c r="M3389" s="124"/>
      <c r="N3389" s="207">
        <v>0</v>
      </c>
      <c r="O3389" s="207">
        <v>12324.24</v>
      </c>
      <c r="P3389" s="124" t="s">
        <v>1312</v>
      </c>
    </row>
    <row r="3390" spans="1:16" ht="51">
      <c r="A3390" s="256" t="s">
        <v>619</v>
      </c>
      <c r="B3390" s="124"/>
      <c r="C3390" s="125" t="s">
        <v>713</v>
      </c>
      <c r="D3390" s="119">
        <v>43263</v>
      </c>
      <c r="E3390" s="120" t="s">
        <v>6857</v>
      </c>
      <c r="F3390" s="120" t="s">
        <v>3</v>
      </c>
      <c r="G3390" s="120">
        <v>1630432</v>
      </c>
      <c r="H3390" s="124"/>
      <c r="I3390" s="128" t="s">
        <v>7640</v>
      </c>
      <c r="J3390" s="124"/>
      <c r="K3390" s="124"/>
      <c r="L3390" s="124"/>
      <c r="M3390" s="124"/>
      <c r="N3390" s="207">
        <v>0</v>
      </c>
      <c r="O3390" s="207">
        <v>282.82</v>
      </c>
      <c r="P3390" s="124" t="s">
        <v>1312</v>
      </c>
    </row>
    <row r="3391" spans="1:16" ht="51">
      <c r="A3391" s="256" t="s">
        <v>619</v>
      </c>
      <c r="B3391" s="124"/>
      <c r="C3391" s="125" t="s">
        <v>713</v>
      </c>
      <c r="D3391" s="119">
        <v>43263</v>
      </c>
      <c r="E3391" s="120" t="s">
        <v>6858</v>
      </c>
      <c r="F3391" s="120" t="s">
        <v>3</v>
      </c>
      <c r="G3391" s="120">
        <v>1630434</v>
      </c>
      <c r="H3391" s="124"/>
      <c r="I3391" s="128" t="s">
        <v>7641</v>
      </c>
      <c r="J3391" s="124"/>
      <c r="K3391" s="124"/>
      <c r="L3391" s="124"/>
      <c r="M3391" s="124"/>
      <c r="N3391" s="207">
        <v>0</v>
      </c>
      <c r="O3391" s="207">
        <v>1223.3800000000001</v>
      </c>
      <c r="P3391" s="124" t="s">
        <v>1312</v>
      </c>
    </row>
    <row r="3392" spans="1:16" ht="51" hidden="1">
      <c r="A3392" s="256" t="s">
        <v>619</v>
      </c>
      <c r="B3392" s="124"/>
      <c r="C3392" s="125" t="s">
        <v>713</v>
      </c>
      <c r="D3392" s="119">
        <v>43263</v>
      </c>
      <c r="E3392" s="120" t="s">
        <v>6859</v>
      </c>
      <c r="F3392" s="120" t="s">
        <v>6</v>
      </c>
      <c r="G3392" s="120">
        <v>985545</v>
      </c>
      <c r="H3392" s="124"/>
      <c r="I3392" s="128" t="s">
        <v>7642</v>
      </c>
      <c r="J3392" s="124"/>
      <c r="K3392" s="124"/>
      <c r="L3392" s="124"/>
      <c r="M3392" s="124"/>
      <c r="N3392" s="207">
        <v>0</v>
      </c>
      <c r="O3392" s="207">
        <v>9216.42</v>
      </c>
      <c r="P3392" s="124" t="s">
        <v>1312</v>
      </c>
    </row>
    <row r="3393" spans="1:16" ht="76.5" hidden="1">
      <c r="A3393" s="256" t="s">
        <v>619</v>
      </c>
      <c r="B3393" s="124"/>
      <c r="C3393" s="125" t="s">
        <v>713</v>
      </c>
      <c r="D3393" s="119">
        <v>43263</v>
      </c>
      <c r="E3393" s="120" t="s">
        <v>6860</v>
      </c>
      <c r="F3393" s="120" t="s">
        <v>6</v>
      </c>
      <c r="G3393" s="120">
        <v>985561</v>
      </c>
      <c r="H3393" s="124"/>
      <c r="I3393" s="128" t="s">
        <v>7643</v>
      </c>
      <c r="J3393" s="124"/>
      <c r="K3393" s="124"/>
      <c r="L3393" s="124"/>
      <c r="M3393" s="124"/>
      <c r="N3393" s="207">
        <v>0</v>
      </c>
      <c r="O3393" s="207">
        <v>25763.57</v>
      </c>
      <c r="P3393" s="124" t="s">
        <v>1312</v>
      </c>
    </row>
    <row r="3394" spans="1:16" ht="76.5" hidden="1">
      <c r="A3394" s="256">
        <v>291</v>
      </c>
      <c r="B3394" s="124"/>
      <c r="C3394" s="125" t="s">
        <v>794</v>
      </c>
      <c r="D3394" s="119">
        <v>43263</v>
      </c>
      <c r="E3394" s="120" t="s">
        <v>6861</v>
      </c>
      <c r="F3394" s="120" t="s">
        <v>6</v>
      </c>
      <c r="G3394" s="120">
        <v>985566</v>
      </c>
      <c r="H3394" s="124"/>
      <c r="I3394" s="128" t="s">
        <v>7644</v>
      </c>
      <c r="J3394" s="124"/>
      <c r="K3394" s="124"/>
      <c r="L3394" s="124"/>
      <c r="M3394" s="124"/>
      <c r="N3394" s="207">
        <v>0</v>
      </c>
      <c r="O3394" s="207">
        <v>47670</v>
      </c>
      <c r="P3394" s="124" t="s">
        <v>1312</v>
      </c>
    </row>
    <row r="3395" spans="1:16" ht="51">
      <c r="A3395" s="256">
        <v>20</v>
      </c>
      <c r="B3395" s="124"/>
      <c r="C3395" s="125" t="s">
        <v>693</v>
      </c>
      <c r="D3395" s="119">
        <v>43264</v>
      </c>
      <c r="E3395" s="120" t="s">
        <v>6862</v>
      </c>
      <c r="F3395" s="120" t="s">
        <v>3</v>
      </c>
      <c r="G3395" s="120">
        <v>1630790</v>
      </c>
      <c r="H3395" s="124"/>
      <c r="I3395" s="128" t="s">
        <v>7645</v>
      </c>
      <c r="J3395" s="124"/>
      <c r="K3395" s="124"/>
      <c r="L3395" s="124"/>
      <c r="M3395" s="124"/>
      <c r="N3395" s="207">
        <v>0</v>
      </c>
      <c r="O3395" s="207">
        <v>135</v>
      </c>
      <c r="P3395" s="124" t="s">
        <v>1312</v>
      </c>
    </row>
    <row r="3396" spans="1:16" ht="51">
      <c r="A3396" s="256" t="s">
        <v>619</v>
      </c>
      <c r="B3396" s="124"/>
      <c r="C3396" s="125" t="s">
        <v>713</v>
      </c>
      <c r="D3396" s="119">
        <v>43264</v>
      </c>
      <c r="E3396" s="120" t="s">
        <v>6863</v>
      </c>
      <c r="F3396" s="120" t="s">
        <v>3</v>
      </c>
      <c r="G3396" s="120">
        <v>1630853</v>
      </c>
      <c r="H3396" s="124"/>
      <c r="I3396" s="128" t="s">
        <v>7646</v>
      </c>
      <c r="J3396" s="124"/>
      <c r="K3396" s="124"/>
      <c r="L3396" s="124"/>
      <c r="M3396" s="124"/>
      <c r="N3396" s="207">
        <v>0</v>
      </c>
      <c r="O3396" s="207">
        <v>1305.97</v>
      </c>
      <c r="P3396" s="124" t="s">
        <v>1312</v>
      </c>
    </row>
    <row r="3397" spans="1:16" ht="51">
      <c r="A3397" s="256">
        <v>16</v>
      </c>
      <c r="B3397" s="124"/>
      <c r="C3397" s="125" t="s">
        <v>692</v>
      </c>
      <c r="D3397" s="119">
        <v>43264</v>
      </c>
      <c r="E3397" s="120" t="s">
        <v>6864</v>
      </c>
      <c r="F3397" s="120" t="s">
        <v>3</v>
      </c>
      <c r="G3397" s="120">
        <v>1630881</v>
      </c>
      <c r="H3397" s="124"/>
      <c r="I3397" s="128" t="s">
        <v>7647</v>
      </c>
      <c r="J3397" s="124"/>
      <c r="K3397" s="124"/>
      <c r="L3397" s="124"/>
      <c r="M3397" s="124"/>
      <c r="N3397" s="207">
        <v>0</v>
      </c>
      <c r="O3397" s="207">
        <v>5537.97</v>
      </c>
      <c r="P3397" s="124" t="s">
        <v>1312</v>
      </c>
    </row>
    <row r="3398" spans="1:16" ht="63.75">
      <c r="A3398" s="256">
        <v>373</v>
      </c>
      <c r="B3398" s="124"/>
      <c r="C3398" s="125" t="s">
        <v>1269</v>
      </c>
      <c r="D3398" s="119">
        <v>43264</v>
      </c>
      <c r="E3398" s="120" t="s">
        <v>6865</v>
      </c>
      <c r="F3398" s="120" t="s">
        <v>3</v>
      </c>
      <c r="G3398" s="120">
        <v>1630735</v>
      </c>
      <c r="H3398" s="124"/>
      <c r="I3398" s="128" t="s">
        <v>7648</v>
      </c>
      <c r="J3398" s="124"/>
      <c r="K3398" s="124"/>
      <c r="L3398" s="124"/>
      <c r="M3398" s="124"/>
      <c r="N3398" s="207">
        <v>0</v>
      </c>
      <c r="O3398" s="207">
        <v>10000</v>
      </c>
      <c r="P3398" s="124" t="s">
        <v>1312</v>
      </c>
    </row>
    <row r="3399" spans="1:16" ht="51">
      <c r="A3399" s="256" t="s">
        <v>619</v>
      </c>
      <c r="B3399" s="124"/>
      <c r="C3399" s="125" t="s">
        <v>713</v>
      </c>
      <c r="D3399" s="119">
        <v>43264</v>
      </c>
      <c r="E3399" s="120" t="s">
        <v>6866</v>
      </c>
      <c r="F3399" s="120" t="s">
        <v>3</v>
      </c>
      <c r="G3399" s="120">
        <v>1630753</v>
      </c>
      <c r="H3399" s="124"/>
      <c r="I3399" s="128" t="s">
        <v>3722</v>
      </c>
      <c r="J3399" s="124"/>
      <c r="K3399" s="124"/>
      <c r="L3399" s="124"/>
      <c r="M3399" s="124"/>
      <c r="N3399" s="207">
        <v>0</v>
      </c>
      <c r="O3399" s="207">
        <v>2100</v>
      </c>
      <c r="P3399" s="124" t="s">
        <v>1312</v>
      </c>
    </row>
    <row r="3400" spans="1:16" ht="63.75">
      <c r="A3400" s="256">
        <v>48</v>
      </c>
      <c r="B3400" s="124"/>
      <c r="C3400" s="125" t="s">
        <v>700</v>
      </c>
      <c r="D3400" s="119">
        <v>43264</v>
      </c>
      <c r="E3400" s="120" t="s">
        <v>6867</v>
      </c>
      <c r="F3400" s="120" t="s">
        <v>3</v>
      </c>
      <c r="G3400" s="120">
        <v>1630755</v>
      </c>
      <c r="H3400" s="124"/>
      <c r="I3400" s="128" t="s">
        <v>7649</v>
      </c>
      <c r="J3400" s="124"/>
      <c r="K3400" s="124"/>
      <c r="L3400" s="124"/>
      <c r="M3400" s="124"/>
      <c r="N3400" s="207">
        <v>0</v>
      </c>
      <c r="O3400" s="207">
        <v>633</v>
      </c>
      <c r="P3400" s="124" t="s">
        <v>1312</v>
      </c>
    </row>
    <row r="3401" spans="1:16" ht="76.5">
      <c r="A3401" s="256">
        <v>375</v>
      </c>
      <c r="B3401" s="124"/>
      <c r="C3401" s="125" t="s">
        <v>1271</v>
      </c>
      <c r="D3401" s="119">
        <v>43264</v>
      </c>
      <c r="E3401" s="120" t="s">
        <v>6868</v>
      </c>
      <c r="F3401" s="120" t="s">
        <v>3</v>
      </c>
      <c r="G3401" s="120">
        <v>1630759</v>
      </c>
      <c r="H3401" s="124"/>
      <c r="I3401" s="128" t="s">
        <v>7650</v>
      </c>
      <c r="J3401" s="124"/>
      <c r="K3401" s="124"/>
      <c r="L3401" s="124"/>
      <c r="M3401" s="124"/>
      <c r="N3401" s="207">
        <v>0</v>
      </c>
      <c r="O3401" s="207">
        <v>180</v>
      </c>
      <c r="P3401" s="124" t="s">
        <v>1312</v>
      </c>
    </row>
    <row r="3402" spans="1:16" ht="51">
      <c r="A3402" s="256">
        <v>81</v>
      </c>
      <c r="B3402" s="124"/>
      <c r="C3402" s="125" t="s">
        <v>709</v>
      </c>
      <c r="D3402" s="119">
        <v>43264</v>
      </c>
      <c r="E3402" s="120" t="s">
        <v>6869</v>
      </c>
      <c r="F3402" s="120" t="s">
        <v>3</v>
      </c>
      <c r="G3402" s="120">
        <v>1630762</v>
      </c>
      <c r="H3402" s="124"/>
      <c r="I3402" s="128" t="s">
        <v>7651</v>
      </c>
      <c r="J3402" s="124"/>
      <c r="K3402" s="124"/>
      <c r="L3402" s="124"/>
      <c r="M3402" s="124"/>
      <c r="N3402" s="207">
        <v>0</v>
      </c>
      <c r="O3402" s="207">
        <v>1819</v>
      </c>
      <c r="P3402" s="124" t="s">
        <v>1312</v>
      </c>
    </row>
    <row r="3403" spans="1:16" ht="63.75">
      <c r="A3403" s="256">
        <v>48</v>
      </c>
      <c r="B3403" s="124"/>
      <c r="C3403" s="125" t="s">
        <v>700</v>
      </c>
      <c r="D3403" s="119">
        <v>43264</v>
      </c>
      <c r="E3403" s="120" t="s">
        <v>6870</v>
      </c>
      <c r="F3403" s="120" t="s">
        <v>3</v>
      </c>
      <c r="G3403" s="120">
        <v>1630974</v>
      </c>
      <c r="H3403" s="124"/>
      <c r="I3403" s="128" t="s">
        <v>7652</v>
      </c>
      <c r="J3403" s="124"/>
      <c r="K3403" s="124"/>
      <c r="L3403" s="124"/>
      <c r="M3403" s="124"/>
      <c r="N3403" s="207">
        <v>0</v>
      </c>
      <c r="O3403" s="207">
        <v>1456</v>
      </c>
      <c r="P3403" s="124" t="s">
        <v>1312</v>
      </c>
    </row>
    <row r="3404" spans="1:16" ht="51">
      <c r="A3404" s="256" t="s">
        <v>619</v>
      </c>
      <c r="B3404" s="124"/>
      <c r="C3404" s="125" t="s">
        <v>713</v>
      </c>
      <c r="D3404" s="119">
        <v>43264</v>
      </c>
      <c r="E3404" s="120" t="s">
        <v>6871</v>
      </c>
      <c r="F3404" s="120" t="s">
        <v>3</v>
      </c>
      <c r="G3404" s="120">
        <v>1630918</v>
      </c>
      <c r="H3404" s="124"/>
      <c r="I3404" s="128" t="s">
        <v>7653</v>
      </c>
      <c r="J3404" s="124"/>
      <c r="K3404" s="124"/>
      <c r="L3404" s="124"/>
      <c r="M3404" s="124"/>
      <c r="N3404" s="207">
        <v>0</v>
      </c>
      <c r="O3404" s="207">
        <v>1078.79</v>
      </c>
      <c r="P3404" s="124" t="s">
        <v>1312</v>
      </c>
    </row>
    <row r="3405" spans="1:16" ht="63.75">
      <c r="A3405" s="256">
        <v>271</v>
      </c>
      <c r="B3405" s="124"/>
      <c r="C3405" s="125" t="s">
        <v>786</v>
      </c>
      <c r="D3405" s="119">
        <v>43264</v>
      </c>
      <c r="E3405" s="120" t="s">
        <v>6872</v>
      </c>
      <c r="F3405" s="120" t="s">
        <v>3</v>
      </c>
      <c r="G3405" s="120">
        <v>1630926</v>
      </c>
      <c r="H3405" s="124"/>
      <c r="I3405" s="128" t="s">
        <v>7654</v>
      </c>
      <c r="J3405" s="124"/>
      <c r="K3405" s="124"/>
      <c r="L3405" s="124"/>
      <c r="M3405" s="124"/>
      <c r="N3405" s="207">
        <v>0</v>
      </c>
      <c r="O3405" s="207">
        <v>27.62</v>
      </c>
      <c r="P3405" s="124" t="s">
        <v>1312</v>
      </c>
    </row>
    <row r="3406" spans="1:16" ht="63.75">
      <c r="A3406" s="256">
        <v>271</v>
      </c>
      <c r="B3406" s="124"/>
      <c r="C3406" s="125" t="s">
        <v>786</v>
      </c>
      <c r="D3406" s="119">
        <v>43264</v>
      </c>
      <c r="E3406" s="120" t="s">
        <v>6873</v>
      </c>
      <c r="F3406" s="120" t="s">
        <v>3</v>
      </c>
      <c r="G3406" s="120">
        <v>1630927</v>
      </c>
      <c r="H3406" s="124"/>
      <c r="I3406" s="128" t="s">
        <v>7655</v>
      </c>
      <c r="J3406" s="124"/>
      <c r="K3406" s="124"/>
      <c r="L3406" s="124"/>
      <c r="M3406" s="124"/>
      <c r="N3406" s="207">
        <v>0</v>
      </c>
      <c r="O3406" s="207">
        <v>27.62</v>
      </c>
      <c r="P3406" s="124" t="s">
        <v>1312</v>
      </c>
    </row>
    <row r="3407" spans="1:16" ht="63.75">
      <c r="A3407" s="256">
        <v>271</v>
      </c>
      <c r="B3407" s="124"/>
      <c r="C3407" s="125" t="s">
        <v>786</v>
      </c>
      <c r="D3407" s="119">
        <v>43264</v>
      </c>
      <c r="E3407" s="120" t="s">
        <v>6874</v>
      </c>
      <c r="F3407" s="120" t="s">
        <v>3</v>
      </c>
      <c r="G3407" s="120">
        <v>1630932</v>
      </c>
      <c r="H3407" s="124"/>
      <c r="I3407" s="128" t="s">
        <v>7656</v>
      </c>
      <c r="J3407" s="124"/>
      <c r="K3407" s="124"/>
      <c r="L3407" s="124"/>
      <c r="M3407" s="124"/>
      <c r="N3407" s="207">
        <v>0</v>
      </c>
      <c r="O3407" s="207">
        <v>25.080000000000002</v>
      </c>
      <c r="P3407" s="124" t="s">
        <v>1312</v>
      </c>
    </row>
    <row r="3408" spans="1:16" ht="51">
      <c r="A3408" s="256">
        <v>660</v>
      </c>
      <c r="B3408" s="124"/>
      <c r="C3408" s="125" t="s">
        <v>233</v>
      </c>
      <c r="D3408" s="119">
        <v>43264</v>
      </c>
      <c r="E3408" s="120" t="s">
        <v>6875</v>
      </c>
      <c r="F3408" s="120" t="s">
        <v>3</v>
      </c>
      <c r="G3408" s="120">
        <v>1630796</v>
      </c>
      <c r="H3408" s="124"/>
      <c r="I3408" s="128" t="s">
        <v>7657</v>
      </c>
      <c r="J3408" s="124"/>
      <c r="K3408" s="124"/>
      <c r="L3408" s="124"/>
      <c r="M3408" s="124"/>
      <c r="N3408" s="207">
        <v>0</v>
      </c>
      <c r="O3408" s="207">
        <v>370</v>
      </c>
      <c r="P3408" s="124" t="s">
        <v>1312</v>
      </c>
    </row>
    <row r="3409" spans="1:16" ht="63.75">
      <c r="A3409" s="256" t="s">
        <v>619</v>
      </c>
      <c r="B3409" s="124"/>
      <c r="C3409" s="125" t="s">
        <v>713</v>
      </c>
      <c r="D3409" s="119">
        <v>43264</v>
      </c>
      <c r="E3409" s="120" t="s">
        <v>6876</v>
      </c>
      <c r="F3409" s="120" t="s">
        <v>3</v>
      </c>
      <c r="G3409" s="120">
        <v>1630819</v>
      </c>
      <c r="H3409" s="124"/>
      <c r="I3409" s="128" t="s">
        <v>7658</v>
      </c>
      <c r="J3409" s="124"/>
      <c r="K3409" s="124"/>
      <c r="L3409" s="124"/>
      <c r="M3409" s="124"/>
      <c r="N3409" s="207">
        <v>0</v>
      </c>
      <c r="O3409" s="207">
        <v>7240.5</v>
      </c>
      <c r="P3409" s="124" t="s">
        <v>1312</v>
      </c>
    </row>
    <row r="3410" spans="1:16" ht="63.75">
      <c r="A3410" s="256">
        <v>35</v>
      </c>
      <c r="B3410" s="124"/>
      <c r="C3410" s="125" t="s">
        <v>696</v>
      </c>
      <c r="D3410" s="119">
        <v>43264</v>
      </c>
      <c r="E3410" s="120" t="s">
        <v>6877</v>
      </c>
      <c r="F3410" s="120" t="s">
        <v>3</v>
      </c>
      <c r="G3410" s="120">
        <v>1630827</v>
      </c>
      <c r="H3410" s="124"/>
      <c r="I3410" s="128" t="s">
        <v>7659</v>
      </c>
      <c r="J3410" s="124"/>
      <c r="K3410" s="124"/>
      <c r="L3410" s="124"/>
      <c r="M3410" s="124"/>
      <c r="N3410" s="207">
        <v>0</v>
      </c>
      <c r="O3410" s="207">
        <v>22550</v>
      </c>
      <c r="P3410" s="124" t="s">
        <v>1312</v>
      </c>
    </row>
    <row r="3411" spans="1:16" ht="63.75">
      <c r="A3411" s="256">
        <v>35</v>
      </c>
      <c r="B3411" s="124"/>
      <c r="C3411" s="125" t="s">
        <v>696</v>
      </c>
      <c r="D3411" s="119">
        <v>43264</v>
      </c>
      <c r="E3411" s="120" t="s">
        <v>6878</v>
      </c>
      <c r="F3411" s="120" t="s">
        <v>3</v>
      </c>
      <c r="G3411" s="120">
        <v>1630830</v>
      </c>
      <c r="H3411" s="124"/>
      <c r="I3411" s="128" t="s">
        <v>7660</v>
      </c>
      <c r="J3411" s="124"/>
      <c r="K3411" s="124"/>
      <c r="L3411" s="124"/>
      <c r="M3411" s="124"/>
      <c r="N3411" s="207">
        <v>0</v>
      </c>
      <c r="O3411" s="207">
        <v>64110</v>
      </c>
      <c r="P3411" s="124" t="s">
        <v>1312</v>
      </c>
    </row>
    <row r="3412" spans="1:16" ht="51">
      <c r="A3412" s="256">
        <v>20</v>
      </c>
      <c r="B3412" s="124"/>
      <c r="C3412" s="125" t="s">
        <v>693</v>
      </c>
      <c r="D3412" s="119">
        <v>43264</v>
      </c>
      <c r="E3412" s="120" t="s">
        <v>6879</v>
      </c>
      <c r="F3412" s="120" t="s">
        <v>3</v>
      </c>
      <c r="G3412" s="120">
        <v>1630678</v>
      </c>
      <c r="H3412" s="124"/>
      <c r="I3412" s="128" t="s">
        <v>7661</v>
      </c>
      <c r="J3412" s="124"/>
      <c r="K3412" s="124"/>
      <c r="L3412" s="124"/>
      <c r="M3412" s="124"/>
      <c r="N3412" s="207">
        <v>0</v>
      </c>
      <c r="O3412" s="207">
        <v>452596.01</v>
      </c>
      <c r="P3412" s="124" t="s">
        <v>1312</v>
      </c>
    </row>
    <row r="3413" spans="1:16" ht="51">
      <c r="A3413" s="256">
        <v>20</v>
      </c>
      <c r="B3413" s="124"/>
      <c r="C3413" s="125" t="s">
        <v>693</v>
      </c>
      <c r="D3413" s="119">
        <v>43264</v>
      </c>
      <c r="E3413" s="120" t="s">
        <v>6880</v>
      </c>
      <c r="F3413" s="120" t="s">
        <v>3</v>
      </c>
      <c r="G3413" s="120">
        <v>1630681</v>
      </c>
      <c r="H3413" s="124"/>
      <c r="I3413" s="128" t="s">
        <v>7662</v>
      </c>
      <c r="J3413" s="124"/>
      <c r="K3413" s="124"/>
      <c r="L3413" s="124"/>
      <c r="M3413" s="124"/>
      <c r="N3413" s="207">
        <v>0</v>
      </c>
      <c r="O3413" s="207">
        <v>37152</v>
      </c>
      <c r="P3413" s="124" t="s">
        <v>1312</v>
      </c>
    </row>
    <row r="3414" spans="1:16" ht="63.75">
      <c r="A3414" s="256">
        <v>291</v>
      </c>
      <c r="B3414" s="124"/>
      <c r="C3414" s="125" t="s">
        <v>794</v>
      </c>
      <c r="D3414" s="119">
        <v>43264</v>
      </c>
      <c r="E3414" s="120" t="s">
        <v>6881</v>
      </c>
      <c r="F3414" s="120" t="s">
        <v>3</v>
      </c>
      <c r="G3414" s="120">
        <v>1630706</v>
      </c>
      <c r="H3414" s="124"/>
      <c r="I3414" s="128" t="s">
        <v>7663</v>
      </c>
      <c r="J3414" s="124"/>
      <c r="K3414" s="124"/>
      <c r="L3414" s="124"/>
      <c r="M3414" s="124"/>
      <c r="N3414" s="207">
        <v>0</v>
      </c>
      <c r="O3414" s="207">
        <v>89989.900000000009</v>
      </c>
      <c r="P3414" s="124" t="s">
        <v>1312</v>
      </c>
    </row>
    <row r="3415" spans="1:16" ht="51">
      <c r="A3415" s="256" t="s">
        <v>619</v>
      </c>
      <c r="B3415" s="124"/>
      <c r="C3415" s="125" t="s">
        <v>713</v>
      </c>
      <c r="D3415" s="119">
        <v>43264</v>
      </c>
      <c r="E3415" s="120" t="s">
        <v>6882</v>
      </c>
      <c r="F3415" s="120" t="s">
        <v>3</v>
      </c>
      <c r="G3415" s="120">
        <v>1630740</v>
      </c>
      <c r="H3415" s="124"/>
      <c r="I3415" s="128" t="s">
        <v>7664</v>
      </c>
      <c r="J3415" s="124"/>
      <c r="K3415" s="124"/>
      <c r="L3415" s="124"/>
      <c r="M3415" s="124"/>
      <c r="N3415" s="207">
        <v>0</v>
      </c>
      <c r="O3415" s="207">
        <v>4927.01</v>
      </c>
      <c r="P3415" s="124" t="s">
        <v>1312</v>
      </c>
    </row>
    <row r="3416" spans="1:16" ht="51">
      <c r="A3416" s="256" t="s">
        <v>619</v>
      </c>
      <c r="B3416" s="124"/>
      <c r="C3416" s="125" t="s">
        <v>713</v>
      </c>
      <c r="D3416" s="119">
        <v>43264</v>
      </c>
      <c r="E3416" s="120" t="s">
        <v>6883</v>
      </c>
      <c r="F3416" s="120" t="s">
        <v>3</v>
      </c>
      <c r="G3416" s="120">
        <v>1630682</v>
      </c>
      <c r="H3416" s="124"/>
      <c r="I3416" s="128" t="s">
        <v>7665</v>
      </c>
      <c r="J3416" s="124"/>
      <c r="K3416" s="124"/>
      <c r="L3416" s="124"/>
      <c r="M3416" s="124"/>
      <c r="N3416" s="207">
        <v>0</v>
      </c>
      <c r="O3416" s="207">
        <v>1018</v>
      </c>
      <c r="P3416" s="124" t="s">
        <v>1312</v>
      </c>
    </row>
    <row r="3417" spans="1:16" ht="51">
      <c r="A3417" s="256" t="s">
        <v>619</v>
      </c>
      <c r="B3417" s="124"/>
      <c r="C3417" s="125" t="s">
        <v>713</v>
      </c>
      <c r="D3417" s="119">
        <v>43264</v>
      </c>
      <c r="E3417" s="120" t="s">
        <v>6884</v>
      </c>
      <c r="F3417" s="120" t="s">
        <v>3</v>
      </c>
      <c r="G3417" s="120">
        <v>1630701</v>
      </c>
      <c r="H3417" s="124"/>
      <c r="I3417" s="128" t="s">
        <v>7666</v>
      </c>
      <c r="J3417" s="124"/>
      <c r="K3417" s="124"/>
      <c r="L3417" s="124"/>
      <c r="M3417" s="124"/>
      <c r="N3417" s="207">
        <v>0</v>
      </c>
      <c r="O3417" s="207">
        <v>72</v>
      </c>
      <c r="P3417" s="124" t="s">
        <v>1312</v>
      </c>
    </row>
    <row r="3418" spans="1:16" ht="63.75">
      <c r="A3418" s="256">
        <v>35</v>
      </c>
      <c r="B3418" s="124"/>
      <c r="C3418" s="125" t="s">
        <v>696</v>
      </c>
      <c r="D3418" s="119">
        <v>43264</v>
      </c>
      <c r="E3418" s="120" t="s">
        <v>6885</v>
      </c>
      <c r="F3418" s="120" t="s">
        <v>3</v>
      </c>
      <c r="G3418" s="120">
        <v>1630707</v>
      </c>
      <c r="H3418" s="124"/>
      <c r="I3418" s="128" t="s">
        <v>7667</v>
      </c>
      <c r="J3418" s="124"/>
      <c r="K3418" s="124"/>
      <c r="L3418" s="124"/>
      <c r="M3418" s="124"/>
      <c r="N3418" s="207">
        <v>0</v>
      </c>
      <c r="O3418" s="207">
        <v>900</v>
      </c>
      <c r="P3418" s="124" t="s">
        <v>1312</v>
      </c>
    </row>
    <row r="3419" spans="1:16" ht="38.25">
      <c r="A3419" s="256">
        <v>526</v>
      </c>
      <c r="B3419" s="124"/>
      <c r="C3419" s="125" t="s">
        <v>846</v>
      </c>
      <c r="D3419" s="119">
        <v>43264</v>
      </c>
      <c r="E3419" s="120" t="s">
        <v>6886</v>
      </c>
      <c r="F3419" s="120" t="s">
        <v>3</v>
      </c>
      <c r="G3419" s="120">
        <v>1630711</v>
      </c>
      <c r="H3419" s="124"/>
      <c r="I3419" s="128" t="s">
        <v>7668</v>
      </c>
      <c r="J3419" s="124"/>
      <c r="K3419" s="124"/>
      <c r="L3419" s="124"/>
      <c r="M3419" s="124"/>
      <c r="N3419" s="207">
        <v>0</v>
      </c>
      <c r="O3419" s="207">
        <v>200</v>
      </c>
      <c r="P3419" s="124" t="s">
        <v>1312</v>
      </c>
    </row>
    <row r="3420" spans="1:16" ht="51">
      <c r="A3420" s="256" t="s">
        <v>619</v>
      </c>
      <c r="B3420" s="124"/>
      <c r="C3420" s="125" t="s">
        <v>713</v>
      </c>
      <c r="D3420" s="119">
        <v>43264</v>
      </c>
      <c r="E3420" s="120" t="s">
        <v>6887</v>
      </c>
      <c r="F3420" s="120" t="s">
        <v>3</v>
      </c>
      <c r="G3420" s="120">
        <v>1630712</v>
      </c>
      <c r="H3420" s="124"/>
      <c r="I3420" s="128" t="s">
        <v>7669</v>
      </c>
      <c r="J3420" s="124"/>
      <c r="K3420" s="124"/>
      <c r="L3420" s="124"/>
      <c r="M3420" s="124"/>
      <c r="N3420" s="207">
        <v>0</v>
      </c>
      <c r="O3420" s="207">
        <v>371</v>
      </c>
      <c r="P3420" s="124" t="s">
        <v>1312</v>
      </c>
    </row>
    <row r="3421" spans="1:16" ht="51" hidden="1">
      <c r="A3421" s="256">
        <v>513</v>
      </c>
      <c r="B3421" s="124"/>
      <c r="C3421" s="125" t="s">
        <v>201</v>
      </c>
      <c r="D3421" s="119">
        <v>43264</v>
      </c>
      <c r="E3421" s="120" t="s">
        <v>6888</v>
      </c>
      <c r="F3421" s="120" t="s">
        <v>15</v>
      </c>
      <c r="G3421" s="120">
        <v>759915</v>
      </c>
      <c r="H3421" s="124"/>
      <c r="I3421" s="128" t="s">
        <v>7670</v>
      </c>
      <c r="J3421" s="124"/>
      <c r="K3421" s="124"/>
      <c r="L3421" s="124"/>
      <c r="M3421" s="124"/>
      <c r="N3421" s="207">
        <v>50</v>
      </c>
      <c r="O3421" s="207">
        <v>0</v>
      </c>
      <c r="P3421" s="124" t="s">
        <v>1312</v>
      </c>
    </row>
    <row r="3422" spans="1:16" ht="89.25" hidden="1">
      <c r="A3422" s="256">
        <v>15</v>
      </c>
      <c r="B3422" s="124"/>
      <c r="C3422" s="125" t="s">
        <v>691</v>
      </c>
      <c r="D3422" s="119">
        <v>43264</v>
      </c>
      <c r="E3422" s="120" t="s">
        <v>6889</v>
      </c>
      <c r="F3422" s="120" t="s">
        <v>15</v>
      </c>
      <c r="G3422" s="120">
        <v>5209</v>
      </c>
      <c r="H3422" s="124"/>
      <c r="I3422" s="128" t="s">
        <v>7671</v>
      </c>
      <c r="J3422" s="124"/>
      <c r="K3422" s="124"/>
      <c r="L3422" s="124"/>
      <c r="M3422" s="124"/>
      <c r="N3422" s="207">
        <v>1319.17</v>
      </c>
      <c r="O3422" s="207">
        <v>0</v>
      </c>
      <c r="P3422" s="124" t="s">
        <v>1312</v>
      </c>
    </row>
    <row r="3423" spans="1:16" ht="76.5" hidden="1">
      <c r="A3423" s="256">
        <v>47</v>
      </c>
      <c r="B3423" s="124"/>
      <c r="C3423" s="125" t="s">
        <v>699</v>
      </c>
      <c r="D3423" s="119">
        <v>43264</v>
      </c>
      <c r="E3423" s="120" t="s">
        <v>6890</v>
      </c>
      <c r="F3423" s="120" t="s">
        <v>6</v>
      </c>
      <c r="G3423" s="120">
        <v>924433</v>
      </c>
      <c r="H3423" s="124"/>
      <c r="I3423" s="128" t="s">
        <v>7672</v>
      </c>
      <c r="J3423" s="124"/>
      <c r="K3423" s="124"/>
      <c r="L3423" s="124"/>
      <c r="M3423" s="124"/>
      <c r="N3423" s="207">
        <v>0</v>
      </c>
      <c r="O3423" s="207">
        <v>85342.34</v>
      </c>
      <c r="P3423" s="124" t="s">
        <v>1312</v>
      </c>
    </row>
    <row r="3424" spans="1:16" ht="51">
      <c r="A3424" s="256" t="s">
        <v>619</v>
      </c>
      <c r="B3424" s="124"/>
      <c r="C3424" s="125" t="s">
        <v>713</v>
      </c>
      <c r="D3424" s="119">
        <v>43265</v>
      </c>
      <c r="E3424" s="120" t="s">
        <v>6891</v>
      </c>
      <c r="F3424" s="120" t="s">
        <v>3</v>
      </c>
      <c r="G3424" s="120">
        <v>1631203</v>
      </c>
      <c r="H3424" s="124"/>
      <c r="I3424" s="128" t="s">
        <v>7673</v>
      </c>
      <c r="J3424" s="124"/>
      <c r="K3424" s="124"/>
      <c r="L3424" s="124"/>
      <c r="M3424" s="124"/>
      <c r="N3424" s="207">
        <v>0</v>
      </c>
      <c r="O3424" s="207">
        <v>6733.6</v>
      </c>
      <c r="P3424" s="124" t="s">
        <v>1312</v>
      </c>
    </row>
    <row r="3425" spans="1:16" ht="51">
      <c r="A3425" s="256">
        <v>253</v>
      </c>
      <c r="B3425" s="124"/>
      <c r="C3425" s="125" t="s">
        <v>778</v>
      </c>
      <c r="D3425" s="119">
        <v>43265</v>
      </c>
      <c r="E3425" s="120" t="s">
        <v>6892</v>
      </c>
      <c r="F3425" s="120" t="s">
        <v>3</v>
      </c>
      <c r="G3425" s="120">
        <v>1631158</v>
      </c>
      <c r="H3425" s="124"/>
      <c r="I3425" s="128" t="s">
        <v>7674</v>
      </c>
      <c r="J3425" s="124"/>
      <c r="K3425" s="124"/>
      <c r="L3425" s="124"/>
      <c r="M3425" s="124"/>
      <c r="N3425" s="207">
        <v>0</v>
      </c>
      <c r="O3425" s="207">
        <v>200</v>
      </c>
      <c r="P3425" s="124" t="s">
        <v>1312</v>
      </c>
    </row>
    <row r="3426" spans="1:16" ht="51">
      <c r="A3426" s="256" t="s">
        <v>619</v>
      </c>
      <c r="B3426" s="124"/>
      <c r="C3426" s="125" t="s">
        <v>713</v>
      </c>
      <c r="D3426" s="119">
        <v>43265</v>
      </c>
      <c r="E3426" s="120" t="s">
        <v>6893</v>
      </c>
      <c r="F3426" s="120" t="s">
        <v>3</v>
      </c>
      <c r="G3426" s="120">
        <v>1631244</v>
      </c>
      <c r="H3426" s="124"/>
      <c r="I3426" s="128" t="s">
        <v>7675</v>
      </c>
      <c r="J3426" s="124"/>
      <c r="K3426" s="124"/>
      <c r="L3426" s="124"/>
      <c r="M3426" s="124"/>
      <c r="N3426" s="207">
        <v>0</v>
      </c>
      <c r="O3426" s="207">
        <v>7444.09</v>
      </c>
      <c r="P3426" s="124" t="s">
        <v>1312</v>
      </c>
    </row>
    <row r="3427" spans="1:16" ht="51">
      <c r="A3427" s="256" t="s">
        <v>619</v>
      </c>
      <c r="B3427" s="124"/>
      <c r="C3427" s="125" t="s">
        <v>713</v>
      </c>
      <c r="D3427" s="119">
        <v>43265</v>
      </c>
      <c r="E3427" s="120" t="s">
        <v>6894</v>
      </c>
      <c r="F3427" s="120" t="s">
        <v>3</v>
      </c>
      <c r="G3427" s="120">
        <v>1631268</v>
      </c>
      <c r="H3427" s="124"/>
      <c r="I3427" s="128" t="s">
        <v>7676</v>
      </c>
      <c r="J3427" s="124"/>
      <c r="K3427" s="124"/>
      <c r="L3427" s="124"/>
      <c r="M3427" s="124"/>
      <c r="N3427" s="207">
        <v>0</v>
      </c>
      <c r="O3427" s="207">
        <v>1587.5</v>
      </c>
      <c r="P3427" s="124" t="s">
        <v>1312</v>
      </c>
    </row>
    <row r="3428" spans="1:16" ht="51">
      <c r="A3428" s="256" t="s">
        <v>619</v>
      </c>
      <c r="B3428" s="124"/>
      <c r="C3428" s="125" t="s">
        <v>713</v>
      </c>
      <c r="D3428" s="119">
        <v>43265</v>
      </c>
      <c r="E3428" s="120" t="s">
        <v>6895</v>
      </c>
      <c r="F3428" s="120" t="s">
        <v>3</v>
      </c>
      <c r="G3428" s="120">
        <v>1631383</v>
      </c>
      <c r="H3428" s="124"/>
      <c r="I3428" s="128" t="s">
        <v>7677</v>
      </c>
      <c r="J3428" s="124"/>
      <c r="K3428" s="124"/>
      <c r="L3428" s="124"/>
      <c r="M3428" s="124"/>
      <c r="N3428" s="207">
        <v>0</v>
      </c>
      <c r="O3428" s="207">
        <v>3207</v>
      </c>
      <c r="P3428" s="124" t="s">
        <v>1312</v>
      </c>
    </row>
    <row r="3429" spans="1:16" ht="51">
      <c r="A3429" s="256">
        <v>591</v>
      </c>
      <c r="B3429" s="124"/>
      <c r="C3429" s="125" t="s">
        <v>861</v>
      </c>
      <c r="D3429" s="119">
        <v>43265</v>
      </c>
      <c r="E3429" s="120" t="s">
        <v>6896</v>
      </c>
      <c r="F3429" s="120" t="s">
        <v>3</v>
      </c>
      <c r="G3429" s="120">
        <v>1631400</v>
      </c>
      <c r="H3429" s="124"/>
      <c r="I3429" s="128" t="s">
        <v>2731</v>
      </c>
      <c r="J3429" s="124"/>
      <c r="K3429" s="124"/>
      <c r="L3429" s="124"/>
      <c r="M3429" s="124"/>
      <c r="N3429" s="207">
        <v>0</v>
      </c>
      <c r="O3429" s="207">
        <v>91</v>
      </c>
      <c r="P3429" s="124" t="s">
        <v>1312</v>
      </c>
    </row>
    <row r="3430" spans="1:16" ht="51">
      <c r="A3430" s="256" t="s">
        <v>619</v>
      </c>
      <c r="B3430" s="124"/>
      <c r="C3430" s="125" t="s">
        <v>713</v>
      </c>
      <c r="D3430" s="119">
        <v>43265</v>
      </c>
      <c r="E3430" s="120" t="s">
        <v>6897</v>
      </c>
      <c r="F3430" s="120" t="s">
        <v>3</v>
      </c>
      <c r="G3430" s="120">
        <v>1631275</v>
      </c>
      <c r="H3430" s="124"/>
      <c r="I3430" s="128" t="s">
        <v>7678</v>
      </c>
      <c r="J3430" s="124"/>
      <c r="K3430" s="124"/>
      <c r="L3430" s="124"/>
      <c r="M3430" s="124"/>
      <c r="N3430" s="207">
        <v>0</v>
      </c>
      <c r="O3430" s="207">
        <v>1379.32</v>
      </c>
      <c r="P3430" s="124" t="s">
        <v>1312</v>
      </c>
    </row>
    <row r="3431" spans="1:16" ht="51">
      <c r="A3431" s="256" t="s">
        <v>619</v>
      </c>
      <c r="B3431" s="124"/>
      <c r="C3431" s="125" t="s">
        <v>713</v>
      </c>
      <c r="D3431" s="119">
        <v>43265</v>
      </c>
      <c r="E3431" s="120" t="s">
        <v>6898</v>
      </c>
      <c r="F3431" s="120" t="s">
        <v>3</v>
      </c>
      <c r="G3431" s="120">
        <v>1631297</v>
      </c>
      <c r="H3431" s="124"/>
      <c r="I3431" s="128" t="s">
        <v>7679</v>
      </c>
      <c r="J3431" s="124"/>
      <c r="K3431" s="124"/>
      <c r="L3431" s="124"/>
      <c r="M3431" s="124"/>
      <c r="N3431" s="207">
        <v>0</v>
      </c>
      <c r="O3431" s="207">
        <v>3567.12</v>
      </c>
      <c r="P3431" s="124" t="s">
        <v>1312</v>
      </c>
    </row>
    <row r="3432" spans="1:16" ht="51">
      <c r="A3432" s="256" t="s">
        <v>619</v>
      </c>
      <c r="B3432" s="124"/>
      <c r="C3432" s="125" t="s">
        <v>713</v>
      </c>
      <c r="D3432" s="119">
        <v>43265</v>
      </c>
      <c r="E3432" s="120" t="s">
        <v>6899</v>
      </c>
      <c r="F3432" s="120" t="s">
        <v>3</v>
      </c>
      <c r="G3432" s="120">
        <v>1631342</v>
      </c>
      <c r="H3432" s="124"/>
      <c r="I3432" s="128" t="s">
        <v>7680</v>
      </c>
      <c r="J3432" s="124"/>
      <c r="K3432" s="124"/>
      <c r="L3432" s="124"/>
      <c r="M3432" s="124"/>
      <c r="N3432" s="207">
        <v>0</v>
      </c>
      <c r="O3432" s="207">
        <v>1940</v>
      </c>
      <c r="P3432" s="124" t="s">
        <v>1312</v>
      </c>
    </row>
    <row r="3433" spans="1:16" ht="51">
      <c r="A3433" s="256">
        <v>130</v>
      </c>
      <c r="B3433" s="124"/>
      <c r="C3433" s="125" t="s">
        <v>727</v>
      </c>
      <c r="D3433" s="119">
        <v>43265</v>
      </c>
      <c r="E3433" s="120" t="s">
        <v>6900</v>
      </c>
      <c r="F3433" s="120" t="s">
        <v>3</v>
      </c>
      <c r="G3433" s="120">
        <v>1631344</v>
      </c>
      <c r="H3433" s="124"/>
      <c r="I3433" s="128" t="s">
        <v>7681</v>
      </c>
      <c r="J3433" s="124"/>
      <c r="K3433" s="124"/>
      <c r="L3433" s="124"/>
      <c r="M3433" s="124"/>
      <c r="N3433" s="207">
        <v>0</v>
      </c>
      <c r="O3433" s="207">
        <v>96</v>
      </c>
      <c r="P3433" s="124" t="s">
        <v>1312</v>
      </c>
    </row>
    <row r="3434" spans="1:16" ht="51">
      <c r="A3434" s="256" t="s">
        <v>619</v>
      </c>
      <c r="B3434" s="124"/>
      <c r="C3434" s="125" t="s">
        <v>713</v>
      </c>
      <c r="D3434" s="119">
        <v>43265</v>
      </c>
      <c r="E3434" s="120" t="s">
        <v>6901</v>
      </c>
      <c r="F3434" s="120" t="s">
        <v>3</v>
      </c>
      <c r="G3434" s="120">
        <v>1631358</v>
      </c>
      <c r="H3434" s="124"/>
      <c r="I3434" s="128" t="s">
        <v>7682</v>
      </c>
      <c r="J3434" s="124"/>
      <c r="K3434" s="124"/>
      <c r="L3434" s="124"/>
      <c r="M3434" s="124"/>
      <c r="N3434" s="207">
        <v>0</v>
      </c>
      <c r="O3434" s="207">
        <v>468.90000000000003</v>
      </c>
      <c r="P3434" s="124" t="s">
        <v>1312</v>
      </c>
    </row>
    <row r="3435" spans="1:16" ht="63.75">
      <c r="A3435" s="256">
        <v>52</v>
      </c>
      <c r="B3435" s="124"/>
      <c r="C3435" s="125" t="s">
        <v>703</v>
      </c>
      <c r="D3435" s="119">
        <v>43265</v>
      </c>
      <c r="E3435" s="120" t="s">
        <v>6902</v>
      </c>
      <c r="F3435" s="120" t="s">
        <v>3</v>
      </c>
      <c r="G3435" s="120">
        <v>1631157</v>
      </c>
      <c r="H3435" s="124"/>
      <c r="I3435" s="128" t="s">
        <v>7683</v>
      </c>
      <c r="J3435" s="124"/>
      <c r="K3435" s="124"/>
      <c r="L3435" s="124"/>
      <c r="M3435" s="124"/>
      <c r="N3435" s="207">
        <v>0</v>
      </c>
      <c r="O3435" s="207">
        <v>109000</v>
      </c>
      <c r="P3435" s="124" t="s">
        <v>1312</v>
      </c>
    </row>
    <row r="3436" spans="1:16" ht="51">
      <c r="A3436" s="256" t="s">
        <v>619</v>
      </c>
      <c r="B3436" s="124"/>
      <c r="C3436" s="125" t="s">
        <v>713</v>
      </c>
      <c r="D3436" s="119">
        <v>43265</v>
      </c>
      <c r="E3436" s="120" t="s">
        <v>6903</v>
      </c>
      <c r="F3436" s="120" t="s">
        <v>3</v>
      </c>
      <c r="G3436" s="120">
        <v>1631182</v>
      </c>
      <c r="H3436" s="124"/>
      <c r="I3436" s="128" t="s">
        <v>7684</v>
      </c>
      <c r="J3436" s="124"/>
      <c r="K3436" s="124"/>
      <c r="L3436" s="124"/>
      <c r="M3436" s="124"/>
      <c r="N3436" s="207">
        <v>0</v>
      </c>
      <c r="O3436" s="207">
        <v>17163.72</v>
      </c>
      <c r="P3436" s="124" t="s">
        <v>1312</v>
      </c>
    </row>
    <row r="3437" spans="1:16" ht="63.75">
      <c r="A3437" s="256">
        <v>35</v>
      </c>
      <c r="B3437" s="124"/>
      <c r="C3437" s="125" t="s">
        <v>696</v>
      </c>
      <c r="D3437" s="119">
        <v>43265</v>
      </c>
      <c r="E3437" s="120" t="s">
        <v>6904</v>
      </c>
      <c r="F3437" s="120" t="s">
        <v>3</v>
      </c>
      <c r="G3437" s="120">
        <v>1631226</v>
      </c>
      <c r="H3437" s="124"/>
      <c r="I3437" s="128" t="s">
        <v>7685</v>
      </c>
      <c r="J3437" s="124"/>
      <c r="K3437" s="124"/>
      <c r="L3437" s="124"/>
      <c r="M3437" s="124"/>
      <c r="N3437" s="207">
        <v>0</v>
      </c>
      <c r="O3437" s="207">
        <v>120</v>
      </c>
      <c r="P3437" s="124" t="s">
        <v>1312</v>
      </c>
    </row>
    <row r="3438" spans="1:16" ht="51">
      <c r="A3438" s="256" t="s">
        <v>626</v>
      </c>
      <c r="B3438" s="124"/>
      <c r="C3438" s="125" t="s">
        <v>1234</v>
      </c>
      <c r="D3438" s="119">
        <v>43265</v>
      </c>
      <c r="E3438" s="120" t="s">
        <v>6905</v>
      </c>
      <c r="F3438" s="120" t="s">
        <v>3</v>
      </c>
      <c r="G3438" s="120">
        <v>1631248</v>
      </c>
      <c r="H3438" s="124"/>
      <c r="I3438" s="128" t="s">
        <v>7686</v>
      </c>
      <c r="J3438" s="124"/>
      <c r="K3438" s="124"/>
      <c r="L3438" s="124"/>
      <c r="M3438" s="124"/>
      <c r="N3438" s="207">
        <v>0</v>
      </c>
      <c r="O3438" s="207">
        <v>295820.78999999998</v>
      </c>
      <c r="P3438" s="124" t="s">
        <v>1312</v>
      </c>
    </row>
    <row r="3439" spans="1:16" ht="51">
      <c r="A3439" s="256" t="s">
        <v>626</v>
      </c>
      <c r="B3439" s="124"/>
      <c r="C3439" s="125" t="s">
        <v>1234</v>
      </c>
      <c r="D3439" s="119">
        <v>43265</v>
      </c>
      <c r="E3439" s="120" t="s">
        <v>6906</v>
      </c>
      <c r="F3439" s="120" t="s">
        <v>3</v>
      </c>
      <c r="G3439" s="120">
        <v>1631250</v>
      </c>
      <c r="H3439" s="124"/>
      <c r="I3439" s="128" t="s">
        <v>7687</v>
      </c>
      <c r="J3439" s="124"/>
      <c r="K3439" s="124"/>
      <c r="L3439" s="124"/>
      <c r="M3439" s="124"/>
      <c r="N3439" s="207">
        <v>0</v>
      </c>
      <c r="O3439" s="207">
        <v>6133.24</v>
      </c>
      <c r="P3439" s="124" t="s">
        <v>1312</v>
      </c>
    </row>
    <row r="3440" spans="1:16" ht="89.25" hidden="1">
      <c r="A3440" s="256">
        <v>373</v>
      </c>
      <c r="B3440" s="124"/>
      <c r="C3440" s="125" t="s">
        <v>1269</v>
      </c>
      <c r="D3440" s="119">
        <v>43265</v>
      </c>
      <c r="E3440" s="120" t="s">
        <v>6907</v>
      </c>
      <c r="F3440" s="120" t="s">
        <v>1313</v>
      </c>
      <c r="G3440" s="120">
        <v>18060471</v>
      </c>
      <c r="H3440" s="124"/>
      <c r="I3440" s="128" t="s">
        <v>7688</v>
      </c>
      <c r="J3440" s="124"/>
      <c r="K3440" s="124"/>
      <c r="L3440" s="124"/>
      <c r="M3440" s="124"/>
      <c r="N3440" s="207">
        <v>0</v>
      </c>
      <c r="O3440" s="207">
        <v>8624295.0600000005</v>
      </c>
      <c r="P3440" s="124" t="s">
        <v>1312</v>
      </c>
    </row>
    <row r="3441" spans="1:16" ht="63.75" hidden="1">
      <c r="A3441" s="256">
        <v>373</v>
      </c>
      <c r="B3441" s="124"/>
      <c r="C3441" s="125" t="s">
        <v>1269</v>
      </c>
      <c r="D3441" s="119">
        <v>43265</v>
      </c>
      <c r="E3441" s="120" t="s">
        <v>6908</v>
      </c>
      <c r="F3441" s="120" t="s">
        <v>1313</v>
      </c>
      <c r="G3441" s="120">
        <v>18062810</v>
      </c>
      <c r="H3441" s="124"/>
      <c r="I3441" s="128" t="s">
        <v>7689</v>
      </c>
      <c r="J3441" s="124"/>
      <c r="K3441" s="124"/>
      <c r="L3441" s="124"/>
      <c r="M3441" s="124"/>
      <c r="N3441" s="207">
        <v>0</v>
      </c>
      <c r="O3441" s="207">
        <v>2616734.9</v>
      </c>
      <c r="P3441" s="124" t="s">
        <v>1312</v>
      </c>
    </row>
    <row r="3442" spans="1:16" ht="76.5" hidden="1">
      <c r="A3442" s="256">
        <v>86</v>
      </c>
      <c r="B3442" s="124"/>
      <c r="C3442" s="125" t="s">
        <v>710</v>
      </c>
      <c r="D3442" s="119">
        <v>43265</v>
      </c>
      <c r="E3442" s="120" t="s">
        <v>6909</v>
      </c>
      <c r="F3442" s="120" t="s">
        <v>6</v>
      </c>
      <c r="G3442" s="120">
        <v>924500</v>
      </c>
      <c r="H3442" s="124"/>
      <c r="I3442" s="128" t="s">
        <v>7690</v>
      </c>
      <c r="J3442" s="124"/>
      <c r="K3442" s="124"/>
      <c r="L3442" s="124"/>
      <c r="M3442" s="124"/>
      <c r="N3442" s="207">
        <v>0</v>
      </c>
      <c r="O3442" s="207">
        <v>173750.22</v>
      </c>
      <c r="P3442" s="124" t="s">
        <v>1312</v>
      </c>
    </row>
    <row r="3443" spans="1:16" ht="38.25">
      <c r="A3443" s="256">
        <v>526</v>
      </c>
      <c r="B3443" s="124"/>
      <c r="C3443" s="125" t="s">
        <v>846</v>
      </c>
      <c r="D3443" s="119">
        <v>43266</v>
      </c>
      <c r="E3443" s="120" t="s">
        <v>6910</v>
      </c>
      <c r="F3443" s="120" t="s">
        <v>3</v>
      </c>
      <c r="G3443" s="120">
        <v>1631720</v>
      </c>
      <c r="H3443" s="124"/>
      <c r="I3443" s="128" t="s">
        <v>7691</v>
      </c>
      <c r="J3443" s="124"/>
      <c r="K3443" s="124"/>
      <c r="L3443" s="124"/>
      <c r="M3443" s="124"/>
      <c r="N3443" s="207">
        <v>0</v>
      </c>
      <c r="O3443" s="207">
        <v>160</v>
      </c>
      <c r="P3443" s="124" t="s">
        <v>1312</v>
      </c>
    </row>
    <row r="3444" spans="1:16" ht="38.25">
      <c r="A3444" s="256">
        <v>526</v>
      </c>
      <c r="B3444" s="124"/>
      <c r="C3444" s="125" t="s">
        <v>846</v>
      </c>
      <c r="D3444" s="119">
        <v>43266</v>
      </c>
      <c r="E3444" s="120" t="s">
        <v>6911</v>
      </c>
      <c r="F3444" s="120" t="s">
        <v>3</v>
      </c>
      <c r="G3444" s="120">
        <v>1631716</v>
      </c>
      <c r="H3444" s="124"/>
      <c r="I3444" s="128" t="s">
        <v>7692</v>
      </c>
      <c r="J3444" s="124"/>
      <c r="K3444" s="124"/>
      <c r="L3444" s="124"/>
      <c r="M3444" s="124"/>
      <c r="N3444" s="207">
        <v>0</v>
      </c>
      <c r="O3444" s="207">
        <v>180</v>
      </c>
      <c r="P3444" s="124" t="s">
        <v>1312</v>
      </c>
    </row>
    <row r="3445" spans="1:16" ht="51">
      <c r="A3445" s="256" t="s">
        <v>619</v>
      </c>
      <c r="B3445" s="124"/>
      <c r="C3445" s="125" t="s">
        <v>713</v>
      </c>
      <c r="D3445" s="119">
        <v>43266</v>
      </c>
      <c r="E3445" s="120" t="s">
        <v>6912</v>
      </c>
      <c r="F3445" s="120" t="s">
        <v>3</v>
      </c>
      <c r="G3445" s="120">
        <v>1631749</v>
      </c>
      <c r="H3445" s="124"/>
      <c r="I3445" s="128" t="s">
        <v>7693</v>
      </c>
      <c r="J3445" s="124"/>
      <c r="K3445" s="124"/>
      <c r="L3445" s="124"/>
      <c r="M3445" s="124"/>
      <c r="N3445" s="207">
        <v>0</v>
      </c>
      <c r="O3445" s="207">
        <v>1279.52</v>
      </c>
      <c r="P3445" s="124" t="s">
        <v>1312</v>
      </c>
    </row>
    <row r="3446" spans="1:16" ht="51">
      <c r="A3446" s="256" t="s">
        <v>619</v>
      </c>
      <c r="B3446" s="124"/>
      <c r="C3446" s="125" t="s">
        <v>713</v>
      </c>
      <c r="D3446" s="119">
        <v>43266</v>
      </c>
      <c r="E3446" s="120" t="s">
        <v>6913</v>
      </c>
      <c r="F3446" s="120" t="s">
        <v>3</v>
      </c>
      <c r="G3446" s="120">
        <v>1631750</v>
      </c>
      <c r="H3446" s="124"/>
      <c r="I3446" s="128" t="s">
        <v>7694</v>
      </c>
      <c r="J3446" s="124"/>
      <c r="K3446" s="124"/>
      <c r="L3446" s="124"/>
      <c r="M3446" s="124"/>
      <c r="N3446" s="207">
        <v>0</v>
      </c>
      <c r="O3446" s="207">
        <v>149.41</v>
      </c>
      <c r="P3446" s="124" t="s">
        <v>1312</v>
      </c>
    </row>
    <row r="3447" spans="1:16" ht="51">
      <c r="A3447" s="256" t="s">
        <v>619</v>
      </c>
      <c r="B3447" s="124"/>
      <c r="C3447" s="125" t="s">
        <v>713</v>
      </c>
      <c r="D3447" s="119">
        <v>43266</v>
      </c>
      <c r="E3447" s="120" t="s">
        <v>6914</v>
      </c>
      <c r="F3447" s="120" t="s">
        <v>3</v>
      </c>
      <c r="G3447" s="120">
        <v>1631752</v>
      </c>
      <c r="H3447" s="124"/>
      <c r="I3447" s="128" t="s">
        <v>7695</v>
      </c>
      <c r="J3447" s="124"/>
      <c r="K3447" s="124"/>
      <c r="L3447" s="124"/>
      <c r="M3447" s="124"/>
      <c r="N3447" s="207">
        <v>0</v>
      </c>
      <c r="O3447" s="207">
        <v>321.09000000000003</v>
      </c>
      <c r="P3447" s="124" t="s">
        <v>1312</v>
      </c>
    </row>
    <row r="3448" spans="1:16" ht="51">
      <c r="A3448" s="256" t="s">
        <v>619</v>
      </c>
      <c r="B3448" s="124"/>
      <c r="C3448" s="125" t="s">
        <v>713</v>
      </c>
      <c r="D3448" s="119">
        <v>43266</v>
      </c>
      <c r="E3448" s="120" t="s">
        <v>6915</v>
      </c>
      <c r="F3448" s="120" t="s">
        <v>3</v>
      </c>
      <c r="G3448" s="120">
        <v>1631754</v>
      </c>
      <c r="H3448" s="124"/>
      <c r="I3448" s="128" t="s">
        <v>7696</v>
      </c>
      <c r="J3448" s="124"/>
      <c r="K3448" s="124"/>
      <c r="L3448" s="124"/>
      <c r="M3448" s="124"/>
      <c r="N3448" s="207">
        <v>0</v>
      </c>
      <c r="O3448" s="207">
        <v>373.2</v>
      </c>
      <c r="P3448" s="124" t="s">
        <v>1312</v>
      </c>
    </row>
    <row r="3449" spans="1:16" ht="51">
      <c r="A3449" s="256" t="s">
        <v>619</v>
      </c>
      <c r="B3449" s="124"/>
      <c r="C3449" s="125" t="s">
        <v>713</v>
      </c>
      <c r="D3449" s="119">
        <v>43266</v>
      </c>
      <c r="E3449" s="120" t="s">
        <v>6916</v>
      </c>
      <c r="F3449" s="120" t="s">
        <v>3</v>
      </c>
      <c r="G3449" s="120">
        <v>1631756</v>
      </c>
      <c r="H3449" s="124"/>
      <c r="I3449" s="128" t="s">
        <v>7697</v>
      </c>
      <c r="J3449" s="124"/>
      <c r="K3449" s="124"/>
      <c r="L3449" s="124"/>
      <c r="M3449" s="124"/>
      <c r="N3449" s="207">
        <v>0</v>
      </c>
      <c r="O3449" s="207">
        <v>981.91</v>
      </c>
      <c r="P3449" s="124" t="s">
        <v>1312</v>
      </c>
    </row>
    <row r="3450" spans="1:16" ht="51">
      <c r="A3450" s="256" t="s">
        <v>619</v>
      </c>
      <c r="B3450" s="124"/>
      <c r="C3450" s="125" t="s">
        <v>713</v>
      </c>
      <c r="D3450" s="119">
        <v>43266</v>
      </c>
      <c r="E3450" s="120" t="s">
        <v>6917</v>
      </c>
      <c r="F3450" s="120" t="s">
        <v>3</v>
      </c>
      <c r="G3450" s="120">
        <v>1631768</v>
      </c>
      <c r="H3450" s="124"/>
      <c r="I3450" s="128" t="s">
        <v>7698</v>
      </c>
      <c r="J3450" s="124"/>
      <c r="K3450" s="124"/>
      <c r="L3450" s="124"/>
      <c r="M3450" s="124"/>
      <c r="N3450" s="207">
        <v>0</v>
      </c>
      <c r="O3450" s="207">
        <v>1890.2</v>
      </c>
      <c r="P3450" s="124" t="s">
        <v>1312</v>
      </c>
    </row>
    <row r="3451" spans="1:16" ht="63.75">
      <c r="A3451" s="256">
        <v>48</v>
      </c>
      <c r="B3451" s="124"/>
      <c r="C3451" s="125" t="s">
        <v>700</v>
      </c>
      <c r="D3451" s="119">
        <v>43266</v>
      </c>
      <c r="E3451" s="120" t="s">
        <v>6918</v>
      </c>
      <c r="F3451" s="120" t="s">
        <v>3</v>
      </c>
      <c r="G3451" s="120">
        <v>1631635</v>
      </c>
      <c r="H3451" s="124"/>
      <c r="I3451" s="128" t="s">
        <v>7699</v>
      </c>
      <c r="J3451" s="124"/>
      <c r="K3451" s="124"/>
      <c r="L3451" s="124"/>
      <c r="M3451" s="124"/>
      <c r="N3451" s="207">
        <v>0</v>
      </c>
      <c r="O3451" s="207">
        <v>39039</v>
      </c>
      <c r="P3451" s="124" t="s">
        <v>1312</v>
      </c>
    </row>
    <row r="3452" spans="1:16" ht="51">
      <c r="A3452" s="256">
        <v>373</v>
      </c>
      <c r="B3452" s="124"/>
      <c r="C3452" s="125" t="s">
        <v>1269</v>
      </c>
      <c r="D3452" s="119">
        <v>43266</v>
      </c>
      <c r="E3452" s="120" t="s">
        <v>6919</v>
      </c>
      <c r="F3452" s="120" t="s">
        <v>3</v>
      </c>
      <c r="G3452" s="120">
        <v>1631654</v>
      </c>
      <c r="H3452" s="124"/>
      <c r="I3452" s="128" t="s">
        <v>7700</v>
      </c>
      <c r="J3452" s="124"/>
      <c r="K3452" s="124"/>
      <c r="L3452" s="124"/>
      <c r="M3452" s="124"/>
      <c r="N3452" s="207">
        <v>0</v>
      </c>
      <c r="O3452" s="207">
        <v>1268.54</v>
      </c>
      <c r="P3452" s="124" t="s">
        <v>1312</v>
      </c>
    </row>
    <row r="3453" spans="1:16" ht="51">
      <c r="A3453" s="256">
        <v>35</v>
      </c>
      <c r="B3453" s="124"/>
      <c r="C3453" s="125" t="s">
        <v>696</v>
      </c>
      <c r="D3453" s="119">
        <v>43266</v>
      </c>
      <c r="E3453" s="120" t="s">
        <v>6920</v>
      </c>
      <c r="F3453" s="120" t="s">
        <v>3</v>
      </c>
      <c r="G3453" s="120">
        <v>1631700</v>
      </c>
      <c r="H3453" s="124"/>
      <c r="I3453" s="128" t="s">
        <v>7701</v>
      </c>
      <c r="J3453" s="124"/>
      <c r="K3453" s="124"/>
      <c r="L3453" s="124"/>
      <c r="M3453" s="124"/>
      <c r="N3453" s="207">
        <v>0</v>
      </c>
      <c r="O3453" s="207">
        <v>1200</v>
      </c>
      <c r="P3453" s="124" t="s">
        <v>1312</v>
      </c>
    </row>
    <row r="3454" spans="1:16" ht="51">
      <c r="A3454" s="256">
        <v>48</v>
      </c>
      <c r="B3454" s="124"/>
      <c r="C3454" s="125" t="s">
        <v>700</v>
      </c>
      <c r="D3454" s="119">
        <v>43266</v>
      </c>
      <c r="E3454" s="120" t="s">
        <v>6921</v>
      </c>
      <c r="F3454" s="120" t="s">
        <v>3</v>
      </c>
      <c r="G3454" s="120">
        <v>1631786</v>
      </c>
      <c r="H3454" s="124"/>
      <c r="I3454" s="128" t="s">
        <v>7702</v>
      </c>
      <c r="J3454" s="124"/>
      <c r="K3454" s="124"/>
      <c r="L3454" s="124"/>
      <c r="M3454" s="124"/>
      <c r="N3454" s="207">
        <v>0</v>
      </c>
      <c r="O3454" s="207">
        <v>0.01</v>
      </c>
      <c r="P3454" s="124" t="s">
        <v>3729</v>
      </c>
    </row>
    <row r="3455" spans="1:16" ht="38.25">
      <c r="A3455" s="256">
        <v>373</v>
      </c>
      <c r="B3455" s="124"/>
      <c r="C3455" s="125" t="s">
        <v>1269</v>
      </c>
      <c r="D3455" s="119">
        <v>43266</v>
      </c>
      <c r="E3455" s="120" t="s">
        <v>6922</v>
      </c>
      <c r="F3455" s="120" t="s">
        <v>3</v>
      </c>
      <c r="G3455" s="120">
        <v>1631795</v>
      </c>
      <c r="H3455" s="124"/>
      <c r="I3455" s="128" t="s">
        <v>7703</v>
      </c>
      <c r="J3455" s="124"/>
      <c r="K3455" s="124"/>
      <c r="L3455" s="124"/>
      <c r="M3455" s="124"/>
      <c r="N3455" s="207">
        <v>0</v>
      </c>
      <c r="O3455" s="207">
        <v>224.16</v>
      </c>
      <c r="P3455" s="124" t="s">
        <v>1312</v>
      </c>
    </row>
    <row r="3456" spans="1:16" ht="51">
      <c r="A3456" s="256" t="s">
        <v>619</v>
      </c>
      <c r="B3456" s="124"/>
      <c r="C3456" s="125" t="s">
        <v>713</v>
      </c>
      <c r="D3456" s="119">
        <v>43266</v>
      </c>
      <c r="E3456" s="120" t="s">
        <v>6923</v>
      </c>
      <c r="F3456" s="120" t="s">
        <v>3</v>
      </c>
      <c r="G3456" s="120">
        <v>1631813</v>
      </c>
      <c r="H3456" s="124"/>
      <c r="I3456" s="128" t="s">
        <v>7704</v>
      </c>
      <c r="J3456" s="124"/>
      <c r="K3456" s="124"/>
      <c r="L3456" s="124"/>
      <c r="M3456" s="124"/>
      <c r="N3456" s="207">
        <v>0</v>
      </c>
      <c r="O3456" s="207">
        <v>1459.32</v>
      </c>
      <c r="P3456" s="124" t="s">
        <v>1312</v>
      </c>
    </row>
    <row r="3457" spans="1:16" ht="51">
      <c r="A3457" s="256">
        <v>25</v>
      </c>
      <c r="B3457" s="124"/>
      <c r="C3457" s="125" t="s">
        <v>694</v>
      </c>
      <c r="D3457" s="119">
        <v>43266</v>
      </c>
      <c r="E3457" s="120" t="s">
        <v>6924</v>
      </c>
      <c r="F3457" s="120" t="s">
        <v>3</v>
      </c>
      <c r="G3457" s="120">
        <v>1631845</v>
      </c>
      <c r="H3457" s="124"/>
      <c r="I3457" s="128" t="s">
        <v>7705</v>
      </c>
      <c r="J3457" s="124"/>
      <c r="K3457" s="124"/>
      <c r="L3457" s="124"/>
      <c r="M3457" s="124"/>
      <c r="N3457" s="207">
        <v>0</v>
      </c>
      <c r="O3457" s="207">
        <v>2572</v>
      </c>
      <c r="P3457" s="124" t="s">
        <v>1312</v>
      </c>
    </row>
    <row r="3458" spans="1:16" ht="63.75">
      <c r="A3458" s="256">
        <v>291</v>
      </c>
      <c r="B3458" s="124"/>
      <c r="C3458" s="125" t="s">
        <v>794</v>
      </c>
      <c r="D3458" s="119">
        <v>43266</v>
      </c>
      <c r="E3458" s="120" t="s">
        <v>6925</v>
      </c>
      <c r="F3458" s="120" t="s">
        <v>3</v>
      </c>
      <c r="G3458" s="120">
        <v>1631565</v>
      </c>
      <c r="H3458" s="124"/>
      <c r="I3458" s="128" t="s">
        <v>7706</v>
      </c>
      <c r="J3458" s="124"/>
      <c r="K3458" s="124"/>
      <c r="L3458" s="124"/>
      <c r="M3458" s="124"/>
      <c r="N3458" s="207">
        <v>0</v>
      </c>
      <c r="O3458" s="207">
        <v>3091437.43</v>
      </c>
      <c r="P3458" s="124" t="s">
        <v>1312</v>
      </c>
    </row>
    <row r="3459" spans="1:16" ht="63.75">
      <c r="A3459" s="256">
        <v>48</v>
      </c>
      <c r="B3459" s="124"/>
      <c r="C3459" s="125" t="s">
        <v>700</v>
      </c>
      <c r="D3459" s="119">
        <v>43266</v>
      </c>
      <c r="E3459" s="120" t="s">
        <v>6926</v>
      </c>
      <c r="F3459" s="120" t="s">
        <v>3</v>
      </c>
      <c r="G3459" s="120">
        <v>1631599</v>
      </c>
      <c r="H3459" s="124"/>
      <c r="I3459" s="128" t="s">
        <v>7707</v>
      </c>
      <c r="J3459" s="124"/>
      <c r="K3459" s="124"/>
      <c r="L3459" s="124"/>
      <c r="M3459" s="124"/>
      <c r="N3459" s="207">
        <v>0</v>
      </c>
      <c r="O3459" s="207">
        <v>411</v>
      </c>
      <c r="P3459" s="124" t="s">
        <v>1312</v>
      </c>
    </row>
    <row r="3460" spans="1:16" ht="63.75">
      <c r="A3460" s="256">
        <v>48</v>
      </c>
      <c r="B3460" s="124"/>
      <c r="C3460" s="125" t="s">
        <v>700</v>
      </c>
      <c r="D3460" s="119">
        <v>43266</v>
      </c>
      <c r="E3460" s="120" t="s">
        <v>6927</v>
      </c>
      <c r="F3460" s="120" t="s">
        <v>3</v>
      </c>
      <c r="G3460" s="120">
        <v>1631605</v>
      </c>
      <c r="H3460" s="124"/>
      <c r="I3460" s="128" t="s">
        <v>7708</v>
      </c>
      <c r="J3460" s="124"/>
      <c r="K3460" s="124"/>
      <c r="L3460" s="124"/>
      <c r="M3460" s="124"/>
      <c r="N3460" s="207">
        <v>0</v>
      </c>
      <c r="O3460" s="207">
        <v>17106.5</v>
      </c>
      <c r="P3460" s="124" t="s">
        <v>1312</v>
      </c>
    </row>
    <row r="3461" spans="1:16" ht="51">
      <c r="A3461" s="256" t="s">
        <v>619</v>
      </c>
      <c r="B3461" s="124"/>
      <c r="C3461" s="125" t="s">
        <v>713</v>
      </c>
      <c r="D3461" s="119">
        <v>43266</v>
      </c>
      <c r="E3461" s="120" t="s">
        <v>6928</v>
      </c>
      <c r="F3461" s="120" t="s">
        <v>3</v>
      </c>
      <c r="G3461" s="120">
        <v>1631609</v>
      </c>
      <c r="H3461" s="124"/>
      <c r="I3461" s="128" t="s">
        <v>7709</v>
      </c>
      <c r="J3461" s="124"/>
      <c r="K3461" s="124"/>
      <c r="L3461" s="124"/>
      <c r="M3461" s="124"/>
      <c r="N3461" s="207">
        <v>0</v>
      </c>
      <c r="O3461" s="207">
        <v>462</v>
      </c>
      <c r="P3461" s="124" t="s">
        <v>1312</v>
      </c>
    </row>
    <row r="3462" spans="1:16" ht="89.25" hidden="1">
      <c r="A3462" s="256">
        <v>206</v>
      </c>
      <c r="B3462" s="124"/>
      <c r="C3462" s="125" t="s">
        <v>758</v>
      </c>
      <c r="D3462" s="119">
        <v>43266</v>
      </c>
      <c r="E3462" s="120" t="s">
        <v>6929</v>
      </c>
      <c r="F3462" s="120" t="s">
        <v>15</v>
      </c>
      <c r="G3462" s="120">
        <v>5233</v>
      </c>
      <c r="H3462" s="124"/>
      <c r="I3462" s="128" t="s">
        <v>7710</v>
      </c>
      <c r="J3462" s="124"/>
      <c r="K3462" s="124"/>
      <c r="L3462" s="124"/>
      <c r="M3462" s="124"/>
      <c r="N3462" s="207">
        <v>380.24</v>
      </c>
      <c r="O3462" s="207">
        <v>0</v>
      </c>
      <c r="P3462" s="124" t="s">
        <v>1312</v>
      </c>
    </row>
    <row r="3463" spans="1:16" ht="102" hidden="1">
      <c r="A3463" s="256">
        <v>206</v>
      </c>
      <c r="B3463" s="124"/>
      <c r="C3463" s="125" t="s">
        <v>758</v>
      </c>
      <c r="D3463" s="119">
        <v>43266</v>
      </c>
      <c r="E3463" s="120" t="s">
        <v>6930</v>
      </c>
      <c r="F3463" s="120" t="s">
        <v>15</v>
      </c>
      <c r="G3463" s="120">
        <v>5232</v>
      </c>
      <c r="H3463" s="124"/>
      <c r="I3463" s="128" t="s">
        <v>7711</v>
      </c>
      <c r="J3463" s="124"/>
      <c r="K3463" s="124"/>
      <c r="L3463" s="124"/>
      <c r="M3463" s="124"/>
      <c r="N3463" s="207">
        <v>270.14</v>
      </c>
      <c r="O3463" s="207">
        <v>0</v>
      </c>
      <c r="P3463" s="124" t="s">
        <v>1312</v>
      </c>
    </row>
    <row r="3464" spans="1:16" ht="102" hidden="1">
      <c r="A3464" s="256">
        <v>206</v>
      </c>
      <c r="B3464" s="124"/>
      <c r="C3464" s="125" t="s">
        <v>758</v>
      </c>
      <c r="D3464" s="119">
        <v>43266</v>
      </c>
      <c r="E3464" s="120" t="s">
        <v>6931</v>
      </c>
      <c r="F3464" s="120" t="s">
        <v>15</v>
      </c>
      <c r="G3464" s="120">
        <v>5234</v>
      </c>
      <c r="H3464" s="124"/>
      <c r="I3464" s="128" t="s">
        <v>7712</v>
      </c>
      <c r="J3464" s="124"/>
      <c r="K3464" s="124"/>
      <c r="L3464" s="124"/>
      <c r="M3464" s="124"/>
      <c r="N3464" s="207">
        <v>280.29000000000002</v>
      </c>
      <c r="O3464" s="207">
        <v>0</v>
      </c>
      <c r="P3464" s="124" t="s">
        <v>1312</v>
      </c>
    </row>
    <row r="3465" spans="1:16" ht="51" hidden="1">
      <c r="A3465" s="256" t="s">
        <v>620</v>
      </c>
      <c r="B3465" s="124"/>
      <c r="C3465" s="125" t="s">
        <v>714</v>
      </c>
      <c r="D3465" s="119">
        <v>43266</v>
      </c>
      <c r="E3465" s="120" t="s">
        <v>6932</v>
      </c>
      <c r="F3465" s="120" t="s">
        <v>11</v>
      </c>
      <c r="G3465" s="120">
        <v>10909</v>
      </c>
      <c r="H3465" s="124"/>
      <c r="I3465" s="128" t="s">
        <v>7713</v>
      </c>
      <c r="J3465" s="124"/>
      <c r="K3465" s="124"/>
      <c r="L3465" s="124"/>
      <c r="M3465" s="124"/>
      <c r="N3465" s="207">
        <v>335.24</v>
      </c>
      <c r="O3465" s="207">
        <v>0</v>
      </c>
      <c r="P3465" s="124" t="s">
        <v>1312</v>
      </c>
    </row>
    <row r="3466" spans="1:16" ht="63.75">
      <c r="A3466" s="256">
        <v>35</v>
      </c>
      <c r="B3466" s="124"/>
      <c r="C3466" s="125" t="s">
        <v>696</v>
      </c>
      <c r="D3466" s="119">
        <v>43269</v>
      </c>
      <c r="E3466" s="120" t="s">
        <v>6933</v>
      </c>
      <c r="F3466" s="120" t="s">
        <v>3</v>
      </c>
      <c r="G3466" s="120">
        <v>1632149</v>
      </c>
      <c r="H3466" s="124"/>
      <c r="I3466" s="128" t="s">
        <v>7714</v>
      </c>
      <c r="J3466" s="124"/>
      <c r="K3466" s="124"/>
      <c r="L3466" s="124"/>
      <c r="M3466" s="124"/>
      <c r="N3466" s="207">
        <v>0</v>
      </c>
      <c r="O3466" s="207">
        <v>1810.57</v>
      </c>
      <c r="P3466" s="124" t="s">
        <v>1312</v>
      </c>
    </row>
    <row r="3467" spans="1:16" ht="51">
      <c r="A3467" s="256" t="s">
        <v>619</v>
      </c>
      <c r="B3467" s="124"/>
      <c r="C3467" s="125" t="s">
        <v>713</v>
      </c>
      <c r="D3467" s="119">
        <v>43269</v>
      </c>
      <c r="E3467" s="120" t="s">
        <v>6934</v>
      </c>
      <c r="F3467" s="120" t="s">
        <v>3</v>
      </c>
      <c r="G3467" s="120">
        <v>1632133</v>
      </c>
      <c r="H3467" s="124"/>
      <c r="I3467" s="128" t="s">
        <v>7715</v>
      </c>
      <c r="J3467" s="124"/>
      <c r="K3467" s="124"/>
      <c r="L3467" s="124"/>
      <c r="M3467" s="124"/>
      <c r="N3467" s="207">
        <v>0</v>
      </c>
      <c r="O3467" s="207">
        <v>1136</v>
      </c>
      <c r="P3467" s="124" t="s">
        <v>1312</v>
      </c>
    </row>
    <row r="3468" spans="1:16" ht="51">
      <c r="A3468" s="256" t="s">
        <v>619</v>
      </c>
      <c r="B3468" s="124"/>
      <c r="C3468" s="125" t="s">
        <v>713</v>
      </c>
      <c r="D3468" s="119">
        <v>43269</v>
      </c>
      <c r="E3468" s="120" t="s">
        <v>6935</v>
      </c>
      <c r="F3468" s="120" t="s">
        <v>3</v>
      </c>
      <c r="G3468" s="120">
        <v>1632132</v>
      </c>
      <c r="H3468" s="124"/>
      <c r="I3468" s="128" t="s">
        <v>7716</v>
      </c>
      <c r="J3468" s="124"/>
      <c r="K3468" s="124"/>
      <c r="L3468" s="124"/>
      <c r="M3468" s="124"/>
      <c r="N3468" s="207">
        <v>0</v>
      </c>
      <c r="O3468" s="207">
        <v>2564.3000000000002</v>
      </c>
      <c r="P3468" s="124" t="s">
        <v>1312</v>
      </c>
    </row>
    <row r="3469" spans="1:16" ht="63.75">
      <c r="A3469" s="256" t="s">
        <v>619</v>
      </c>
      <c r="B3469" s="124"/>
      <c r="C3469" s="125" t="s">
        <v>713</v>
      </c>
      <c r="D3469" s="119">
        <v>43269</v>
      </c>
      <c r="E3469" s="120" t="s">
        <v>6936</v>
      </c>
      <c r="F3469" s="120" t="s">
        <v>3</v>
      </c>
      <c r="G3469" s="120">
        <v>1632183</v>
      </c>
      <c r="H3469" s="124"/>
      <c r="I3469" s="128" t="s">
        <v>7717</v>
      </c>
      <c r="J3469" s="124"/>
      <c r="K3469" s="124"/>
      <c r="L3469" s="124"/>
      <c r="M3469" s="124"/>
      <c r="N3469" s="207">
        <v>0</v>
      </c>
      <c r="O3469" s="207">
        <v>10518.84</v>
      </c>
      <c r="P3469" s="124" t="s">
        <v>1312</v>
      </c>
    </row>
    <row r="3470" spans="1:16" ht="51">
      <c r="A3470" s="256" t="s">
        <v>619</v>
      </c>
      <c r="B3470" s="124"/>
      <c r="C3470" s="125" t="s">
        <v>713</v>
      </c>
      <c r="D3470" s="119">
        <v>43269</v>
      </c>
      <c r="E3470" s="120" t="s">
        <v>6937</v>
      </c>
      <c r="F3470" s="120" t="s">
        <v>3</v>
      </c>
      <c r="G3470" s="120">
        <v>1632085</v>
      </c>
      <c r="H3470" s="124"/>
      <c r="I3470" s="128" t="s">
        <v>7718</v>
      </c>
      <c r="J3470" s="124"/>
      <c r="K3470" s="124"/>
      <c r="L3470" s="124"/>
      <c r="M3470" s="124"/>
      <c r="N3470" s="207">
        <v>0</v>
      </c>
      <c r="O3470" s="207">
        <v>0.48</v>
      </c>
      <c r="P3470" s="124" t="s">
        <v>3729</v>
      </c>
    </row>
    <row r="3471" spans="1:16" ht="51">
      <c r="A3471" s="256" t="s">
        <v>619</v>
      </c>
      <c r="B3471" s="124"/>
      <c r="C3471" s="125" t="s">
        <v>713</v>
      </c>
      <c r="D3471" s="119">
        <v>43269</v>
      </c>
      <c r="E3471" s="120" t="s">
        <v>6938</v>
      </c>
      <c r="F3471" s="120" t="s">
        <v>3</v>
      </c>
      <c r="G3471" s="120">
        <v>1632086</v>
      </c>
      <c r="H3471" s="124"/>
      <c r="I3471" s="128" t="s">
        <v>7719</v>
      </c>
      <c r="J3471" s="124"/>
      <c r="K3471" s="124"/>
      <c r="L3471" s="124"/>
      <c r="M3471" s="124"/>
      <c r="N3471" s="207">
        <v>0</v>
      </c>
      <c r="O3471" s="207">
        <v>300</v>
      </c>
      <c r="P3471" s="124" t="s">
        <v>1312</v>
      </c>
    </row>
    <row r="3472" spans="1:16" ht="51">
      <c r="A3472" s="256" t="s">
        <v>619</v>
      </c>
      <c r="B3472" s="124"/>
      <c r="C3472" s="125" t="s">
        <v>713</v>
      </c>
      <c r="D3472" s="119">
        <v>43269</v>
      </c>
      <c r="E3472" s="120" t="s">
        <v>6939</v>
      </c>
      <c r="F3472" s="120" t="s">
        <v>3</v>
      </c>
      <c r="G3472" s="120">
        <v>1632109</v>
      </c>
      <c r="H3472" s="124"/>
      <c r="I3472" s="128" t="s">
        <v>7720</v>
      </c>
      <c r="J3472" s="124"/>
      <c r="K3472" s="124"/>
      <c r="L3472" s="124"/>
      <c r="M3472" s="124"/>
      <c r="N3472" s="207">
        <v>0</v>
      </c>
      <c r="O3472" s="207">
        <v>1484</v>
      </c>
      <c r="P3472" s="124" t="s">
        <v>1312</v>
      </c>
    </row>
    <row r="3473" spans="1:16" ht="38.25">
      <c r="A3473" s="256">
        <v>130</v>
      </c>
      <c r="B3473" s="124"/>
      <c r="C3473" s="125" t="s">
        <v>727</v>
      </c>
      <c r="D3473" s="119">
        <v>43269</v>
      </c>
      <c r="E3473" s="120" t="s">
        <v>6940</v>
      </c>
      <c r="F3473" s="120" t="s">
        <v>3</v>
      </c>
      <c r="G3473" s="120">
        <v>1632113</v>
      </c>
      <c r="H3473" s="124"/>
      <c r="I3473" s="128" t="s">
        <v>7721</v>
      </c>
      <c r="J3473" s="124"/>
      <c r="K3473" s="124"/>
      <c r="L3473" s="124"/>
      <c r="M3473" s="124"/>
      <c r="N3473" s="207">
        <v>0</v>
      </c>
      <c r="O3473" s="207">
        <v>20</v>
      </c>
      <c r="P3473" s="124" t="s">
        <v>1312</v>
      </c>
    </row>
    <row r="3474" spans="1:16" ht="63.75">
      <c r="A3474" s="256" t="s">
        <v>619</v>
      </c>
      <c r="B3474" s="124"/>
      <c r="C3474" s="125" t="s">
        <v>713</v>
      </c>
      <c r="D3474" s="119">
        <v>43269</v>
      </c>
      <c r="E3474" s="120" t="s">
        <v>6941</v>
      </c>
      <c r="F3474" s="120" t="s">
        <v>3</v>
      </c>
      <c r="G3474" s="120">
        <v>1632123</v>
      </c>
      <c r="H3474" s="124"/>
      <c r="I3474" s="128" t="s">
        <v>7722</v>
      </c>
      <c r="J3474" s="124"/>
      <c r="K3474" s="124"/>
      <c r="L3474" s="124"/>
      <c r="M3474" s="124"/>
      <c r="N3474" s="207">
        <v>0</v>
      </c>
      <c r="O3474" s="207">
        <v>5278</v>
      </c>
      <c r="P3474" s="124" t="s">
        <v>1312</v>
      </c>
    </row>
    <row r="3475" spans="1:16" ht="51">
      <c r="A3475" s="256" t="s">
        <v>619</v>
      </c>
      <c r="B3475" s="124"/>
      <c r="C3475" s="125" t="s">
        <v>713</v>
      </c>
      <c r="D3475" s="119">
        <v>43269</v>
      </c>
      <c r="E3475" s="120" t="s">
        <v>6942</v>
      </c>
      <c r="F3475" s="120" t="s">
        <v>3</v>
      </c>
      <c r="G3475" s="120">
        <v>1632321</v>
      </c>
      <c r="H3475" s="124"/>
      <c r="I3475" s="128" t="s">
        <v>7724</v>
      </c>
      <c r="J3475" s="124"/>
      <c r="K3475" s="124"/>
      <c r="L3475" s="124"/>
      <c r="M3475" s="124"/>
      <c r="N3475" s="207">
        <v>0</v>
      </c>
      <c r="O3475" s="207">
        <v>247.87</v>
      </c>
      <c r="P3475" s="124" t="s">
        <v>1312</v>
      </c>
    </row>
    <row r="3476" spans="1:16" ht="51">
      <c r="A3476" s="256" t="s">
        <v>619</v>
      </c>
      <c r="B3476" s="124"/>
      <c r="C3476" s="125" t="s">
        <v>713</v>
      </c>
      <c r="D3476" s="119">
        <v>43269</v>
      </c>
      <c r="E3476" s="120" t="s">
        <v>6943</v>
      </c>
      <c r="F3476" s="120" t="s">
        <v>3</v>
      </c>
      <c r="G3476" s="120">
        <v>1632323</v>
      </c>
      <c r="H3476" s="124"/>
      <c r="I3476" s="128" t="s">
        <v>7725</v>
      </c>
      <c r="J3476" s="124"/>
      <c r="K3476" s="124"/>
      <c r="L3476" s="124"/>
      <c r="M3476" s="124"/>
      <c r="N3476" s="207">
        <v>0</v>
      </c>
      <c r="O3476" s="207">
        <v>70</v>
      </c>
      <c r="P3476" s="124" t="s">
        <v>1312</v>
      </c>
    </row>
    <row r="3477" spans="1:16" ht="51">
      <c r="A3477" s="256">
        <v>35</v>
      </c>
      <c r="B3477" s="124"/>
      <c r="C3477" s="125" t="s">
        <v>696</v>
      </c>
      <c r="D3477" s="119">
        <v>43269</v>
      </c>
      <c r="E3477" s="120" t="s">
        <v>6944</v>
      </c>
      <c r="F3477" s="120" t="s">
        <v>3</v>
      </c>
      <c r="G3477" s="120">
        <v>1632217</v>
      </c>
      <c r="H3477" s="124"/>
      <c r="I3477" s="128" t="s">
        <v>7726</v>
      </c>
      <c r="J3477" s="124"/>
      <c r="K3477" s="124"/>
      <c r="L3477" s="124"/>
      <c r="M3477" s="124"/>
      <c r="N3477" s="207">
        <v>0</v>
      </c>
      <c r="O3477" s="207">
        <v>0.03</v>
      </c>
      <c r="P3477" s="124" t="s">
        <v>3729</v>
      </c>
    </row>
    <row r="3478" spans="1:16" ht="38.25">
      <c r="A3478" s="256">
        <v>373</v>
      </c>
      <c r="B3478" s="124"/>
      <c r="C3478" s="125" t="s">
        <v>1269</v>
      </c>
      <c r="D3478" s="119">
        <v>43269</v>
      </c>
      <c r="E3478" s="120" t="s">
        <v>6945</v>
      </c>
      <c r="F3478" s="120" t="s">
        <v>3</v>
      </c>
      <c r="G3478" s="120">
        <v>1632226</v>
      </c>
      <c r="H3478" s="124"/>
      <c r="I3478" s="128" t="s">
        <v>7727</v>
      </c>
      <c r="J3478" s="124"/>
      <c r="K3478" s="124"/>
      <c r="L3478" s="124"/>
      <c r="M3478" s="124"/>
      <c r="N3478" s="207">
        <v>0</v>
      </c>
      <c r="O3478" s="207">
        <v>408.56</v>
      </c>
      <c r="P3478" s="124" t="s">
        <v>1312</v>
      </c>
    </row>
    <row r="3479" spans="1:16" ht="63.75">
      <c r="A3479" s="256">
        <v>313</v>
      </c>
      <c r="B3479" s="124"/>
      <c r="C3479" s="125" t="s">
        <v>810</v>
      </c>
      <c r="D3479" s="119">
        <v>43269</v>
      </c>
      <c r="E3479" s="120" t="s">
        <v>6946</v>
      </c>
      <c r="F3479" s="120" t="s">
        <v>3</v>
      </c>
      <c r="G3479" s="120">
        <v>1632231</v>
      </c>
      <c r="H3479" s="124"/>
      <c r="I3479" s="128" t="s">
        <v>7728</v>
      </c>
      <c r="J3479" s="124"/>
      <c r="K3479" s="124"/>
      <c r="L3479" s="124"/>
      <c r="M3479" s="124"/>
      <c r="N3479" s="207">
        <v>0</v>
      </c>
      <c r="O3479" s="207">
        <v>0.04</v>
      </c>
      <c r="P3479" s="124" t="s">
        <v>3729</v>
      </c>
    </row>
    <row r="3480" spans="1:16" ht="51">
      <c r="A3480" s="256">
        <v>373</v>
      </c>
      <c r="B3480" s="124"/>
      <c r="C3480" s="125" t="s">
        <v>1269</v>
      </c>
      <c r="D3480" s="119">
        <v>43269</v>
      </c>
      <c r="E3480" s="120" t="s">
        <v>6947</v>
      </c>
      <c r="F3480" s="120" t="s">
        <v>3</v>
      </c>
      <c r="G3480" s="120">
        <v>1632029</v>
      </c>
      <c r="H3480" s="124"/>
      <c r="I3480" s="128" t="s">
        <v>7729</v>
      </c>
      <c r="J3480" s="124"/>
      <c r="K3480" s="124"/>
      <c r="L3480" s="124"/>
      <c r="M3480" s="124"/>
      <c r="N3480" s="207">
        <v>0</v>
      </c>
      <c r="O3480" s="207">
        <v>59536.74</v>
      </c>
      <c r="P3480" s="124" t="s">
        <v>1312</v>
      </c>
    </row>
    <row r="3481" spans="1:16" ht="51">
      <c r="A3481" s="256">
        <v>291</v>
      </c>
      <c r="B3481" s="124"/>
      <c r="C3481" s="125" t="s">
        <v>794</v>
      </c>
      <c r="D3481" s="119">
        <v>43269</v>
      </c>
      <c r="E3481" s="120" t="s">
        <v>6948</v>
      </c>
      <c r="F3481" s="120" t="s">
        <v>3</v>
      </c>
      <c r="G3481" s="120">
        <v>1632030</v>
      </c>
      <c r="H3481" s="124"/>
      <c r="I3481" s="128" t="s">
        <v>7730</v>
      </c>
      <c r="J3481" s="124"/>
      <c r="K3481" s="124"/>
      <c r="L3481" s="124"/>
      <c r="M3481" s="124"/>
      <c r="N3481" s="207">
        <v>0</v>
      </c>
      <c r="O3481" s="207">
        <v>1133.8500000000001</v>
      </c>
      <c r="P3481" s="124" t="s">
        <v>1312</v>
      </c>
    </row>
    <row r="3482" spans="1:16" ht="51">
      <c r="A3482" s="256" t="s">
        <v>619</v>
      </c>
      <c r="B3482" s="124"/>
      <c r="C3482" s="125" t="s">
        <v>713</v>
      </c>
      <c r="D3482" s="119">
        <v>43269</v>
      </c>
      <c r="E3482" s="120" t="s">
        <v>6949</v>
      </c>
      <c r="F3482" s="120" t="s">
        <v>3</v>
      </c>
      <c r="G3482" s="120">
        <v>1632033</v>
      </c>
      <c r="H3482" s="124"/>
      <c r="I3482" s="128" t="s">
        <v>7731</v>
      </c>
      <c r="J3482" s="124"/>
      <c r="K3482" s="124"/>
      <c r="L3482" s="124"/>
      <c r="M3482" s="124"/>
      <c r="N3482" s="207">
        <v>0</v>
      </c>
      <c r="O3482" s="207">
        <v>5987.13</v>
      </c>
      <c r="P3482" s="124" t="s">
        <v>1312</v>
      </c>
    </row>
    <row r="3483" spans="1:16" ht="51">
      <c r="A3483" s="256" t="s">
        <v>619</v>
      </c>
      <c r="B3483" s="124"/>
      <c r="C3483" s="125" t="s">
        <v>713</v>
      </c>
      <c r="D3483" s="119">
        <v>43269</v>
      </c>
      <c r="E3483" s="120" t="s">
        <v>6950</v>
      </c>
      <c r="F3483" s="120" t="s">
        <v>3</v>
      </c>
      <c r="G3483" s="120">
        <v>1632036</v>
      </c>
      <c r="H3483" s="124"/>
      <c r="I3483" s="128" t="s">
        <v>7732</v>
      </c>
      <c r="J3483" s="124"/>
      <c r="K3483" s="124"/>
      <c r="L3483" s="124"/>
      <c r="M3483" s="124"/>
      <c r="N3483" s="207">
        <v>0</v>
      </c>
      <c r="O3483" s="207">
        <v>6249.24</v>
      </c>
      <c r="P3483" s="124" t="s">
        <v>1312</v>
      </c>
    </row>
    <row r="3484" spans="1:16" ht="51">
      <c r="A3484" s="256">
        <v>291</v>
      </c>
      <c r="B3484" s="124"/>
      <c r="C3484" s="125" t="s">
        <v>794</v>
      </c>
      <c r="D3484" s="119">
        <v>43269</v>
      </c>
      <c r="E3484" s="120" t="s">
        <v>6951</v>
      </c>
      <c r="F3484" s="120" t="s">
        <v>3</v>
      </c>
      <c r="G3484" s="120">
        <v>1632047</v>
      </c>
      <c r="H3484" s="124"/>
      <c r="I3484" s="128" t="s">
        <v>7733</v>
      </c>
      <c r="J3484" s="124"/>
      <c r="K3484" s="124"/>
      <c r="L3484" s="124"/>
      <c r="M3484" s="124"/>
      <c r="N3484" s="207">
        <v>0</v>
      </c>
      <c r="O3484" s="207">
        <v>224</v>
      </c>
      <c r="P3484" s="124" t="s">
        <v>1312</v>
      </c>
    </row>
    <row r="3485" spans="1:16" ht="63.75">
      <c r="A3485" s="256" t="s">
        <v>619</v>
      </c>
      <c r="B3485" s="124"/>
      <c r="C3485" s="125" t="s">
        <v>713</v>
      </c>
      <c r="D3485" s="119">
        <v>43269</v>
      </c>
      <c r="E3485" s="120" t="s">
        <v>6952</v>
      </c>
      <c r="F3485" s="120" t="s">
        <v>3</v>
      </c>
      <c r="G3485" s="120">
        <v>1632081</v>
      </c>
      <c r="H3485" s="124"/>
      <c r="I3485" s="128" t="s">
        <v>7734</v>
      </c>
      <c r="J3485" s="124"/>
      <c r="K3485" s="124"/>
      <c r="L3485" s="124"/>
      <c r="M3485" s="124"/>
      <c r="N3485" s="207">
        <v>0</v>
      </c>
      <c r="O3485" s="207">
        <v>1905.1200000000001</v>
      </c>
      <c r="P3485" s="124" t="s">
        <v>1312</v>
      </c>
    </row>
    <row r="3486" spans="1:16" ht="63.75">
      <c r="A3486" s="256" t="s">
        <v>619</v>
      </c>
      <c r="B3486" s="124"/>
      <c r="C3486" s="125" t="s">
        <v>713</v>
      </c>
      <c r="D3486" s="119">
        <v>43269</v>
      </c>
      <c r="E3486" s="120" t="s">
        <v>6953</v>
      </c>
      <c r="F3486" s="120" t="s">
        <v>3</v>
      </c>
      <c r="G3486" s="120">
        <v>1632084</v>
      </c>
      <c r="H3486" s="124"/>
      <c r="I3486" s="128" t="s">
        <v>7735</v>
      </c>
      <c r="J3486" s="124"/>
      <c r="K3486" s="124"/>
      <c r="L3486" s="124"/>
      <c r="M3486" s="124"/>
      <c r="N3486" s="207">
        <v>0</v>
      </c>
      <c r="O3486" s="207">
        <v>2031.48</v>
      </c>
      <c r="P3486" s="124" t="s">
        <v>1312</v>
      </c>
    </row>
    <row r="3487" spans="1:16" ht="51">
      <c r="A3487" s="256">
        <v>48</v>
      </c>
      <c r="B3487" s="124"/>
      <c r="C3487" s="125" t="s">
        <v>700</v>
      </c>
      <c r="D3487" s="119">
        <v>43269</v>
      </c>
      <c r="E3487" s="120" t="s">
        <v>6954</v>
      </c>
      <c r="F3487" s="120" t="s">
        <v>3</v>
      </c>
      <c r="G3487" s="120">
        <v>1632066</v>
      </c>
      <c r="H3487" s="124"/>
      <c r="I3487" s="128" t="s">
        <v>7736</v>
      </c>
      <c r="J3487" s="124"/>
      <c r="K3487" s="124"/>
      <c r="L3487" s="124"/>
      <c r="M3487" s="124"/>
      <c r="N3487" s="207">
        <v>0</v>
      </c>
      <c r="O3487" s="207">
        <v>2652</v>
      </c>
      <c r="P3487" s="124" t="s">
        <v>1312</v>
      </c>
    </row>
    <row r="3488" spans="1:16" ht="51">
      <c r="A3488" s="256" t="s">
        <v>619</v>
      </c>
      <c r="B3488" s="124"/>
      <c r="C3488" s="125" t="s">
        <v>713</v>
      </c>
      <c r="D3488" s="119">
        <v>43269</v>
      </c>
      <c r="E3488" s="120" t="s">
        <v>6955</v>
      </c>
      <c r="F3488" s="120" t="s">
        <v>3</v>
      </c>
      <c r="G3488" s="120">
        <v>1631977</v>
      </c>
      <c r="H3488" s="124"/>
      <c r="I3488" s="128" t="s">
        <v>7737</v>
      </c>
      <c r="J3488" s="124"/>
      <c r="K3488" s="124"/>
      <c r="L3488" s="124"/>
      <c r="M3488" s="124"/>
      <c r="N3488" s="207">
        <v>0</v>
      </c>
      <c r="O3488" s="207">
        <v>1020.88</v>
      </c>
      <c r="P3488" s="124" t="s">
        <v>1312</v>
      </c>
    </row>
    <row r="3489" spans="1:16" ht="102" hidden="1">
      <c r="A3489" s="256">
        <v>585</v>
      </c>
      <c r="B3489" s="124"/>
      <c r="C3489" s="125" t="s">
        <v>221</v>
      </c>
      <c r="D3489" s="119">
        <v>43269</v>
      </c>
      <c r="E3489" s="120" t="s">
        <v>6956</v>
      </c>
      <c r="F3489" s="120" t="s">
        <v>6</v>
      </c>
      <c r="G3489" s="120">
        <v>762494</v>
      </c>
      <c r="H3489" s="124"/>
      <c r="I3489" s="128" t="s">
        <v>7738</v>
      </c>
      <c r="J3489" s="124"/>
      <c r="K3489" s="124"/>
      <c r="L3489" s="124"/>
      <c r="M3489" s="124"/>
      <c r="N3489" s="207">
        <v>0</v>
      </c>
      <c r="O3489" s="207">
        <v>12.06</v>
      </c>
      <c r="P3489" s="124" t="s">
        <v>1312</v>
      </c>
    </row>
    <row r="3490" spans="1:16" ht="89.25" hidden="1">
      <c r="A3490" s="256">
        <v>310</v>
      </c>
      <c r="B3490" s="124"/>
      <c r="C3490" s="125" t="s">
        <v>807</v>
      </c>
      <c r="D3490" s="119">
        <v>43269</v>
      </c>
      <c r="E3490" s="120" t="s">
        <v>6957</v>
      </c>
      <c r="F3490" s="120" t="s">
        <v>15</v>
      </c>
      <c r="G3490" s="120">
        <v>5252</v>
      </c>
      <c r="H3490" s="124"/>
      <c r="I3490" s="128" t="s">
        <v>7739</v>
      </c>
      <c r="J3490" s="124"/>
      <c r="K3490" s="124"/>
      <c r="L3490" s="124"/>
      <c r="M3490" s="124"/>
      <c r="N3490" s="207">
        <v>489.11</v>
      </c>
      <c r="O3490" s="207">
        <v>0</v>
      </c>
      <c r="P3490" s="124" t="s">
        <v>1312</v>
      </c>
    </row>
    <row r="3491" spans="1:16" ht="76.5" hidden="1">
      <c r="A3491" s="256">
        <v>513</v>
      </c>
      <c r="B3491" s="124"/>
      <c r="C3491" s="125" t="s">
        <v>201</v>
      </c>
      <c r="D3491" s="119">
        <v>43269</v>
      </c>
      <c r="E3491" s="120" t="s">
        <v>6958</v>
      </c>
      <c r="F3491" s="120" t="s">
        <v>15</v>
      </c>
      <c r="G3491" s="120">
        <v>5249</v>
      </c>
      <c r="H3491" s="124"/>
      <c r="I3491" s="128" t="s">
        <v>7740</v>
      </c>
      <c r="J3491" s="124"/>
      <c r="K3491" s="124"/>
      <c r="L3491" s="124"/>
      <c r="M3491" s="124"/>
      <c r="N3491" s="207">
        <v>303</v>
      </c>
      <c r="O3491" s="207">
        <v>0</v>
      </c>
      <c r="P3491" s="124" t="s">
        <v>1312</v>
      </c>
    </row>
    <row r="3492" spans="1:16" ht="76.5" hidden="1">
      <c r="A3492" s="256">
        <v>373</v>
      </c>
      <c r="B3492" s="124"/>
      <c r="C3492" s="125" t="s">
        <v>1269</v>
      </c>
      <c r="D3492" s="119">
        <v>43269</v>
      </c>
      <c r="E3492" s="120" t="s">
        <v>6959</v>
      </c>
      <c r="F3492" s="120" t="s">
        <v>1313</v>
      </c>
      <c r="G3492" s="120">
        <v>18099651</v>
      </c>
      <c r="H3492" s="124"/>
      <c r="I3492" s="128" t="s">
        <v>7741</v>
      </c>
      <c r="J3492" s="124"/>
      <c r="K3492" s="124"/>
      <c r="L3492" s="124"/>
      <c r="M3492" s="124"/>
      <c r="N3492" s="207">
        <v>0</v>
      </c>
      <c r="O3492" s="207">
        <v>4053513.75</v>
      </c>
      <c r="P3492" s="124" t="s">
        <v>1312</v>
      </c>
    </row>
    <row r="3493" spans="1:16" ht="25.5" hidden="1">
      <c r="A3493" s="256">
        <v>16</v>
      </c>
      <c r="B3493" s="124"/>
      <c r="C3493" s="125" t="s">
        <v>692</v>
      </c>
      <c r="D3493" s="119">
        <v>43269</v>
      </c>
      <c r="E3493" s="120" t="s">
        <v>6960</v>
      </c>
      <c r="F3493" s="120" t="s">
        <v>1313</v>
      </c>
      <c r="G3493" s="120">
        <v>18020786</v>
      </c>
      <c r="H3493" s="124"/>
      <c r="I3493" s="128" t="s">
        <v>7742</v>
      </c>
      <c r="J3493" s="124"/>
      <c r="K3493" s="124"/>
      <c r="L3493" s="124"/>
      <c r="M3493" s="124"/>
      <c r="N3493" s="207">
        <v>330</v>
      </c>
      <c r="O3493" s="207">
        <v>0</v>
      </c>
      <c r="P3493" s="124" t="s">
        <v>1312</v>
      </c>
    </row>
    <row r="3494" spans="1:16" ht="63.75" hidden="1">
      <c r="A3494" s="256" t="s">
        <v>622</v>
      </c>
      <c r="B3494" s="124"/>
      <c r="C3494" s="125" t="s">
        <v>715</v>
      </c>
      <c r="D3494" s="119">
        <v>43269</v>
      </c>
      <c r="E3494" s="120" t="s">
        <v>6961</v>
      </c>
      <c r="F3494" s="120" t="s">
        <v>1313</v>
      </c>
      <c r="G3494" s="120">
        <v>18079427</v>
      </c>
      <c r="H3494" s="124"/>
      <c r="I3494" s="128" t="s">
        <v>7743</v>
      </c>
      <c r="J3494" s="124"/>
      <c r="K3494" s="124"/>
      <c r="L3494" s="124"/>
      <c r="M3494" s="124"/>
      <c r="N3494" s="207">
        <v>268703</v>
      </c>
      <c r="O3494" s="207">
        <v>0</v>
      </c>
      <c r="P3494" s="124" t="s">
        <v>1312</v>
      </c>
    </row>
    <row r="3495" spans="1:16" ht="63.75" hidden="1">
      <c r="A3495" s="256" t="s">
        <v>622</v>
      </c>
      <c r="B3495" s="124"/>
      <c r="C3495" s="125" t="s">
        <v>715</v>
      </c>
      <c r="D3495" s="119">
        <v>43269</v>
      </c>
      <c r="E3495" s="120" t="s">
        <v>6962</v>
      </c>
      <c r="F3495" s="120" t="s">
        <v>1313</v>
      </c>
      <c r="G3495" s="120">
        <v>18081369</v>
      </c>
      <c r="H3495" s="124"/>
      <c r="I3495" s="128" t="s">
        <v>7744</v>
      </c>
      <c r="J3495" s="124"/>
      <c r="K3495" s="124"/>
      <c r="L3495" s="124"/>
      <c r="M3495" s="124"/>
      <c r="N3495" s="207">
        <v>16425</v>
      </c>
      <c r="O3495" s="207">
        <v>0</v>
      </c>
      <c r="P3495" s="124" t="s">
        <v>1312</v>
      </c>
    </row>
    <row r="3496" spans="1:16" ht="63.75" hidden="1">
      <c r="A3496" s="256" t="s">
        <v>622</v>
      </c>
      <c r="B3496" s="124"/>
      <c r="C3496" s="125" t="s">
        <v>715</v>
      </c>
      <c r="D3496" s="119">
        <v>43269</v>
      </c>
      <c r="E3496" s="120" t="s">
        <v>6963</v>
      </c>
      <c r="F3496" s="120" t="s">
        <v>1313</v>
      </c>
      <c r="G3496" s="120">
        <v>18081479</v>
      </c>
      <c r="H3496" s="124"/>
      <c r="I3496" s="128" t="s">
        <v>7745</v>
      </c>
      <c r="J3496" s="124"/>
      <c r="K3496" s="124"/>
      <c r="L3496" s="124"/>
      <c r="M3496" s="124"/>
      <c r="N3496" s="207">
        <v>16386</v>
      </c>
      <c r="O3496" s="207">
        <v>0</v>
      </c>
      <c r="P3496" s="124" t="s">
        <v>1312</v>
      </c>
    </row>
    <row r="3497" spans="1:16" ht="63.75" hidden="1">
      <c r="A3497" s="256" t="s">
        <v>622</v>
      </c>
      <c r="B3497" s="124"/>
      <c r="C3497" s="125" t="s">
        <v>715</v>
      </c>
      <c r="D3497" s="119">
        <v>43269</v>
      </c>
      <c r="E3497" s="120" t="s">
        <v>6964</v>
      </c>
      <c r="F3497" s="120" t="s">
        <v>1313</v>
      </c>
      <c r="G3497" s="120">
        <v>18081481</v>
      </c>
      <c r="H3497" s="124"/>
      <c r="I3497" s="128" t="s">
        <v>7746</v>
      </c>
      <c r="J3497" s="124"/>
      <c r="K3497" s="124"/>
      <c r="L3497" s="124"/>
      <c r="M3497" s="124"/>
      <c r="N3497" s="207">
        <v>35550</v>
      </c>
      <c r="O3497" s="207">
        <v>0</v>
      </c>
      <c r="P3497" s="124" t="s">
        <v>1312</v>
      </c>
    </row>
    <row r="3498" spans="1:16" ht="63.75" hidden="1">
      <c r="A3498" s="256" t="s">
        <v>622</v>
      </c>
      <c r="B3498" s="124"/>
      <c r="C3498" s="125" t="s">
        <v>715</v>
      </c>
      <c r="D3498" s="119">
        <v>43269</v>
      </c>
      <c r="E3498" s="120" t="s">
        <v>6965</v>
      </c>
      <c r="F3498" s="120" t="s">
        <v>1313</v>
      </c>
      <c r="G3498" s="120">
        <v>18081483</v>
      </c>
      <c r="H3498" s="124"/>
      <c r="I3498" s="128" t="s">
        <v>7747</v>
      </c>
      <c r="J3498" s="124"/>
      <c r="K3498" s="124"/>
      <c r="L3498" s="124"/>
      <c r="M3498" s="124"/>
      <c r="N3498" s="207">
        <v>29475</v>
      </c>
      <c r="O3498" s="207">
        <v>0</v>
      </c>
      <c r="P3498" s="124" t="s">
        <v>1312</v>
      </c>
    </row>
    <row r="3499" spans="1:16" ht="63.75" hidden="1">
      <c r="A3499" s="256" t="s">
        <v>622</v>
      </c>
      <c r="B3499" s="124"/>
      <c r="C3499" s="125" t="s">
        <v>715</v>
      </c>
      <c r="D3499" s="119">
        <v>43269</v>
      </c>
      <c r="E3499" s="120" t="s">
        <v>6966</v>
      </c>
      <c r="F3499" s="120" t="s">
        <v>1313</v>
      </c>
      <c r="G3499" s="120">
        <v>18081484</v>
      </c>
      <c r="H3499" s="124"/>
      <c r="I3499" s="128" t="s">
        <v>7748</v>
      </c>
      <c r="J3499" s="124"/>
      <c r="K3499" s="124"/>
      <c r="L3499" s="124"/>
      <c r="M3499" s="124"/>
      <c r="N3499" s="207">
        <v>21600</v>
      </c>
      <c r="O3499" s="207">
        <v>0</v>
      </c>
      <c r="P3499" s="124" t="s">
        <v>1312</v>
      </c>
    </row>
    <row r="3500" spans="1:16" ht="63.75" hidden="1">
      <c r="A3500" s="256" t="s">
        <v>622</v>
      </c>
      <c r="B3500" s="124"/>
      <c r="C3500" s="125" t="s">
        <v>715</v>
      </c>
      <c r="D3500" s="119">
        <v>43269</v>
      </c>
      <c r="E3500" s="120" t="s">
        <v>6967</v>
      </c>
      <c r="F3500" s="120" t="s">
        <v>1313</v>
      </c>
      <c r="G3500" s="120">
        <v>18081485</v>
      </c>
      <c r="H3500" s="124"/>
      <c r="I3500" s="128" t="s">
        <v>7749</v>
      </c>
      <c r="J3500" s="124"/>
      <c r="K3500" s="124"/>
      <c r="L3500" s="124"/>
      <c r="M3500" s="124"/>
      <c r="N3500" s="207">
        <v>10350</v>
      </c>
      <c r="O3500" s="207">
        <v>0</v>
      </c>
      <c r="P3500" s="124" t="s">
        <v>1312</v>
      </c>
    </row>
    <row r="3501" spans="1:16" ht="63.75" hidden="1">
      <c r="A3501" s="256" t="s">
        <v>622</v>
      </c>
      <c r="B3501" s="124"/>
      <c r="C3501" s="125" t="s">
        <v>715</v>
      </c>
      <c r="D3501" s="119">
        <v>43269</v>
      </c>
      <c r="E3501" s="120" t="s">
        <v>6968</v>
      </c>
      <c r="F3501" s="120" t="s">
        <v>1313</v>
      </c>
      <c r="G3501" s="120">
        <v>18081486</v>
      </c>
      <c r="H3501" s="124"/>
      <c r="I3501" s="128" t="s">
        <v>7750</v>
      </c>
      <c r="J3501" s="124"/>
      <c r="K3501" s="124"/>
      <c r="L3501" s="124"/>
      <c r="M3501" s="124"/>
      <c r="N3501" s="207">
        <v>18000</v>
      </c>
      <c r="O3501" s="207">
        <v>0</v>
      </c>
      <c r="P3501" s="124" t="s">
        <v>1312</v>
      </c>
    </row>
    <row r="3502" spans="1:16" ht="63.75" hidden="1">
      <c r="A3502" s="256" t="s">
        <v>622</v>
      </c>
      <c r="B3502" s="124"/>
      <c r="C3502" s="125" t="s">
        <v>715</v>
      </c>
      <c r="D3502" s="119">
        <v>43269</v>
      </c>
      <c r="E3502" s="120" t="s">
        <v>6969</v>
      </c>
      <c r="F3502" s="120" t="s">
        <v>1313</v>
      </c>
      <c r="G3502" s="120">
        <v>18081487</v>
      </c>
      <c r="H3502" s="124"/>
      <c r="I3502" s="128" t="s">
        <v>7751</v>
      </c>
      <c r="J3502" s="124"/>
      <c r="K3502" s="124"/>
      <c r="L3502" s="124"/>
      <c r="M3502" s="124"/>
      <c r="N3502" s="207">
        <v>14625</v>
      </c>
      <c r="O3502" s="207">
        <v>0</v>
      </c>
      <c r="P3502" s="124" t="s">
        <v>1312</v>
      </c>
    </row>
    <row r="3503" spans="1:16" ht="63.75" hidden="1">
      <c r="A3503" s="256" t="s">
        <v>622</v>
      </c>
      <c r="B3503" s="124"/>
      <c r="C3503" s="125" t="s">
        <v>715</v>
      </c>
      <c r="D3503" s="119">
        <v>43269</v>
      </c>
      <c r="E3503" s="120" t="s">
        <v>6970</v>
      </c>
      <c r="F3503" s="120" t="s">
        <v>1313</v>
      </c>
      <c r="G3503" s="120">
        <v>18081489</v>
      </c>
      <c r="H3503" s="124"/>
      <c r="I3503" s="128" t="s">
        <v>7752</v>
      </c>
      <c r="J3503" s="124"/>
      <c r="K3503" s="124"/>
      <c r="L3503" s="124"/>
      <c r="M3503" s="124"/>
      <c r="N3503" s="207">
        <v>33750</v>
      </c>
      <c r="O3503" s="207">
        <v>0</v>
      </c>
      <c r="P3503" s="124" t="s">
        <v>1312</v>
      </c>
    </row>
    <row r="3504" spans="1:16" ht="63.75" hidden="1">
      <c r="A3504" s="256" t="s">
        <v>622</v>
      </c>
      <c r="B3504" s="124"/>
      <c r="C3504" s="125" t="s">
        <v>715</v>
      </c>
      <c r="D3504" s="119">
        <v>43269</v>
      </c>
      <c r="E3504" s="120" t="s">
        <v>6971</v>
      </c>
      <c r="F3504" s="120" t="s">
        <v>1313</v>
      </c>
      <c r="G3504" s="120">
        <v>18081492</v>
      </c>
      <c r="H3504" s="124"/>
      <c r="I3504" s="128" t="s">
        <v>7753</v>
      </c>
      <c r="J3504" s="124"/>
      <c r="K3504" s="124"/>
      <c r="L3504" s="124"/>
      <c r="M3504" s="124"/>
      <c r="N3504" s="207">
        <v>26550</v>
      </c>
      <c r="O3504" s="207">
        <v>0</v>
      </c>
      <c r="P3504" s="124" t="s">
        <v>1312</v>
      </c>
    </row>
    <row r="3505" spans="1:16" ht="63.75" hidden="1">
      <c r="A3505" s="256" t="s">
        <v>622</v>
      </c>
      <c r="B3505" s="124"/>
      <c r="C3505" s="125" t="s">
        <v>715</v>
      </c>
      <c r="D3505" s="119">
        <v>43269</v>
      </c>
      <c r="E3505" s="120" t="s">
        <v>6972</v>
      </c>
      <c r="F3505" s="120" t="s">
        <v>1313</v>
      </c>
      <c r="G3505" s="120">
        <v>18081525</v>
      </c>
      <c r="H3505" s="124"/>
      <c r="I3505" s="128" t="s">
        <v>7754</v>
      </c>
      <c r="J3505" s="124"/>
      <c r="K3505" s="124"/>
      <c r="L3505" s="124"/>
      <c r="M3505" s="124"/>
      <c r="N3505" s="207">
        <v>20475</v>
      </c>
      <c r="O3505" s="207">
        <v>0</v>
      </c>
      <c r="P3505" s="124" t="s">
        <v>1312</v>
      </c>
    </row>
    <row r="3506" spans="1:16" ht="63.75" hidden="1">
      <c r="A3506" s="256" t="s">
        <v>622</v>
      </c>
      <c r="B3506" s="124"/>
      <c r="C3506" s="125" t="s">
        <v>715</v>
      </c>
      <c r="D3506" s="119">
        <v>43269</v>
      </c>
      <c r="E3506" s="120" t="s">
        <v>6973</v>
      </c>
      <c r="F3506" s="120" t="s">
        <v>1313</v>
      </c>
      <c r="G3506" s="120">
        <v>18081526</v>
      </c>
      <c r="H3506" s="124"/>
      <c r="I3506" s="128" t="s">
        <v>7755</v>
      </c>
      <c r="J3506" s="124"/>
      <c r="K3506" s="124"/>
      <c r="L3506" s="124"/>
      <c r="M3506" s="124"/>
      <c r="N3506" s="207">
        <v>64500</v>
      </c>
      <c r="O3506" s="207">
        <v>0</v>
      </c>
      <c r="P3506" s="124" t="s">
        <v>1312</v>
      </c>
    </row>
    <row r="3507" spans="1:16" ht="63.75" hidden="1">
      <c r="A3507" s="256" t="s">
        <v>622</v>
      </c>
      <c r="B3507" s="124"/>
      <c r="C3507" s="125" t="s">
        <v>715</v>
      </c>
      <c r="D3507" s="119">
        <v>43269</v>
      </c>
      <c r="E3507" s="120" t="s">
        <v>6974</v>
      </c>
      <c r="F3507" s="120" t="s">
        <v>1313</v>
      </c>
      <c r="G3507" s="120">
        <v>18081527</v>
      </c>
      <c r="H3507" s="124"/>
      <c r="I3507" s="128" t="s">
        <v>7756</v>
      </c>
      <c r="J3507" s="124"/>
      <c r="K3507" s="124"/>
      <c r="L3507" s="124"/>
      <c r="M3507" s="124"/>
      <c r="N3507" s="207">
        <v>124500</v>
      </c>
      <c r="O3507" s="207">
        <v>0</v>
      </c>
      <c r="P3507" s="124" t="s">
        <v>1312</v>
      </c>
    </row>
    <row r="3508" spans="1:16" ht="63.75" hidden="1">
      <c r="A3508" s="256" t="s">
        <v>622</v>
      </c>
      <c r="B3508" s="124"/>
      <c r="C3508" s="125" t="s">
        <v>715</v>
      </c>
      <c r="D3508" s="119">
        <v>43269</v>
      </c>
      <c r="E3508" s="120" t="s">
        <v>6975</v>
      </c>
      <c r="F3508" s="120" t="s">
        <v>1313</v>
      </c>
      <c r="G3508" s="120">
        <v>18081704</v>
      </c>
      <c r="H3508" s="124"/>
      <c r="I3508" s="128" t="s">
        <v>7757</v>
      </c>
      <c r="J3508" s="124"/>
      <c r="K3508" s="124"/>
      <c r="L3508" s="124"/>
      <c r="M3508" s="124"/>
      <c r="N3508" s="207">
        <v>42874</v>
      </c>
      <c r="O3508" s="207">
        <v>0</v>
      </c>
      <c r="P3508" s="124" t="s">
        <v>1312</v>
      </c>
    </row>
    <row r="3509" spans="1:16" ht="76.5" hidden="1">
      <c r="A3509" s="256" t="s">
        <v>622</v>
      </c>
      <c r="B3509" s="124"/>
      <c r="C3509" s="125" t="s">
        <v>715</v>
      </c>
      <c r="D3509" s="119">
        <v>43269</v>
      </c>
      <c r="E3509" s="120" t="s">
        <v>6976</v>
      </c>
      <c r="F3509" s="120" t="s">
        <v>1313</v>
      </c>
      <c r="G3509" s="120">
        <v>18081728</v>
      </c>
      <c r="H3509" s="124"/>
      <c r="I3509" s="128" t="s">
        <v>7758</v>
      </c>
      <c r="J3509" s="124"/>
      <c r="K3509" s="124"/>
      <c r="L3509" s="124"/>
      <c r="M3509" s="124"/>
      <c r="N3509" s="207">
        <v>27225</v>
      </c>
      <c r="O3509" s="207">
        <v>0</v>
      </c>
      <c r="P3509" s="124" t="s">
        <v>1312</v>
      </c>
    </row>
    <row r="3510" spans="1:16" ht="63.75" hidden="1">
      <c r="A3510" s="256" t="s">
        <v>622</v>
      </c>
      <c r="B3510" s="124"/>
      <c r="C3510" s="125" t="s">
        <v>715</v>
      </c>
      <c r="D3510" s="119">
        <v>43269</v>
      </c>
      <c r="E3510" s="120" t="s">
        <v>6977</v>
      </c>
      <c r="F3510" s="120" t="s">
        <v>1313</v>
      </c>
      <c r="G3510" s="120">
        <v>18081730</v>
      </c>
      <c r="H3510" s="124"/>
      <c r="I3510" s="128" t="s">
        <v>7759</v>
      </c>
      <c r="J3510" s="124"/>
      <c r="K3510" s="124"/>
      <c r="L3510" s="124"/>
      <c r="M3510" s="124"/>
      <c r="N3510" s="207">
        <v>11088</v>
      </c>
      <c r="O3510" s="207">
        <v>0</v>
      </c>
      <c r="P3510" s="124" t="s">
        <v>1312</v>
      </c>
    </row>
    <row r="3511" spans="1:16" ht="63.75" hidden="1">
      <c r="A3511" s="256" t="s">
        <v>622</v>
      </c>
      <c r="B3511" s="124"/>
      <c r="C3511" s="125" t="s">
        <v>715</v>
      </c>
      <c r="D3511" s="119">
        <v>43269</v>
      </c>
      <c r="E3511" s="120" t="s">
        <v>6978</v>
      </c>
      <c r="F3511" s="120" t="s">
        <v>1313</v>
      </c>
      <c r="G3511" s="120">
        <v>18081746</v>
      </c>
      <c r="H3511" s="124"/>
      <c r="I3511" s="128" t="s">
        <v>7760</v>
      </c>
      <c r="J3511" s="124"/>
      <c r="K3511" s="124"/>
      <c r="L3511" s="124"/>
      <c r="M3511" s="124"/>
      <c r="N3511" s="207">
        <v>12150</v>
      </c>
      <c r="O3511" s="207">
        <v>0</v>
      </c>
      <c r="P3511" s="124" t="s">
        <v>1312</v>
      </c>
    </row>
    <row r="3512" spans="1:16" ht="63.75" hidden="1">
      <c r="A3512" s="256" t="s">
        <v>622</v>
      </c>
      <c r="B3512" s="124"/>
      <c r="C3512" s="125" t="s">
        <v>715</v>
      </c>
      <c r="D3512" s="119">
        <v>43269</v>
      </c>
      <c r="E3512" s="120" t="s">
        <v>6979</v>
      </c>
      <c r="F3512" s="120" t="s">
        <v>1313</v>
      </c>
      <c r="G3512" s="120">
        <v>18081771</v>
      </c>
      <c r="H3512" s="124"/>
      <c r="I3512" s="128" t="s">
        <v>7761</v>
      </c>
      <c r="J3512" s="124"/>
      <c r="K3512" s="124"/>
      <c r="L3512" s="124"/>
      <c r="M3512" s="124"/>
      <c r="N3512" s="207">
        <v>19342.5</v>
      </c>
      <c r="O3512" s="207">
        <v>0</v>
      </c>
      <c r="P3512" s="124" t="s">
        <v>1312</v>
      </c>
    </row>
    <row r="3513" spans="1:16" ht="63.75" hidden="1">
      <c r="A3513" s="256" t="s">
        <v>622</v>
      </c>
      <c r="B3513" s="124"/>
      <c r="C3513" s="125" t="s">
        <v>715</v>
      </c>
      <c r="D3513" s="119">
        <v>43269</v>
      </c>
      <c r="E3513" s="120" t="s">
        <v>6980</v>
      </c>
      <c r="F3513" s="120" t="s">
        <v>1313</v>
      </c>
      <c r="G3513" s="120">
        <v>18081979</v>
      </c>
      <c r="H3513" s="124"/>
      <c r="I3513" s="128" t="s">
        <v>7762</v>
      </c>
      <c r="J3513" s="124"/>
      <c r="K3513" s="124"/>
      <c r="L3513" s="124"/>
      <c r="M3513" s="124"/>
      <c r="N3513" s="207">
        <v>17741</v>
      </c>
      <c r="O3513" s="207">
        <v>0</v>
      </c>
      <c r="P3513" s="124" t="s">
        <v>1312</v>
      </c>
    </row>
    <row r="3514" spans="1:16" ht="63.75" hidden="1">
      <c r="A3514" s="256" t="s">
        <v>622</v>
      </c>
      <c r="B3514" s="124"/>
      <c r="C3514" s="125" t="s">
        <v>715</v>
      </c>
      <c r="D3514" s="119">
        <v>43269</v>
      </c>
      <c r="E3514" s="120" t="s">
        <v>6981</v>
      </c>
      <c r="F3514" s="120" t="s">
        <v>1313</v>
      </c>
      <c r="G3514" s="120">
        <v>18081983</v>
      </c>
      <c r="H3514" s="124"/>
      <c r="I3514" s="128" t="s">
        <v>7763</v>
      </c>
      <c r="J3514" s="124"/>
      <c r="K3514" s="124"/>
      <c r="L3514" s="124"/>
      <c r="M3514" s="124"/>
      <c r="N3514" s="207">
        <v>23175</v>
      </c>
      <c r="O3514" s="207">
        <v>0</v>
      </c>
      <c r="P3514" s="124" t="s">
        <v>1312</v>
      </c>
    </row>
    <row r="3515" spans="1:16" ht="63.75" hidden="1">
      <c r="A3515" s="256" t="s">
        <v>622</v>
      </c>
      <c r="B3515" s="124"/>
      <c r="C3515" s="125" t="s">
        <v>715</v>
      </c>
      <c r="D3515" s="119">
        <v>43269</v>
      </c>
      <c r="E3515" s="120" t="s">
        <v>6982</v>
      </c>
      <c r="F3515" s="120" t="s">
        <v>1313</v>
      </c>
      <c r="G3515" s="120">
        <v>18081984</v>
      </c>
      <c r="H3515" s="124"/>
      <c r="I3515" s="128" t="s">
        <v>7764</v>
      </c>
      <c r="J3515" s="124"/>
      <c r="K3515" s="124"/>
      <c r="L3515" s="124"/>
      <c r="M3515" s="124"/>
      <c r="N3515" s="207">
        <v>40725</v>
      </c>
      <c r="O3515" s="207">
        <v>0</v>
      </c>
      <c r="P3515" s="124" t="s">
        <v>1312</v>
      </c>
    </row>
    <row r="3516" spans="1:16" ht="63.75" hidden="1">
      <c r="A3516" s="256" t="s">
        <v>622</v>
      </c>
      <c r="B3516" s="124"/>
      <c r="C3516" s="125" t="s">
        <v>715</v>
      </c>
      <c r="D3516" s="119">
        <v>43269</v>
      </c>
      <c r="E3516" s="120" t="s">
        <v>6983</v>
      </c>
      <c r="F3516" s="120" t="s">
        <v>1313</v>
      </c>
      <c r="G3516" s="120">
        <v>18081985</v>
      </c>
      <c r="H3516" s="124"/>
      <c r="I3516" s="128" t="s">
        <v>7765</v>
      </c>
      <c r="J3516" s="124"/>
      <c r="K3516" s="124"/>
      <c r="L3516" s="124"/>
      <c r="M3516" s="124"/>
      <c r="N3516" s="207">
        <v>45000</v>
      </c>
      <c r="O3516" s="207">
        <v>0</v>
      </c>
      <c r="P3516" s="124" t="s">
        <v>1312</v>
      </c>
    </row>
    <row r="3517" spans="1:16" ht="63.75" hidden="1">
      <c r="A3517" s="256" t="s">
        <v>622</v>
      </c>
      <c r="B3517" s="124"/>
      <c r="C3517" s="125" t="s">
        <v>715</v>
      </c>
      <c r="D3517" s="119">
        <v>43269</v>
      </c>
      <c r="E3517" s="120" t="s">
        <v>6984</v>
      </c>
      <c r="F3517" s="120" t="s">
        <v>1313</v>
      </c>
      <c r="G3517" s="120">
        <v>18082015</v>
      </c>
      <c r="H3517" s="124"/>
      <c r="I3517" s="128" t="s">
        <v>7766</v>
      </c>
      <c r="J3517" s="124"/>
      <c r="K3517" s="124"/>
      <c r="L3517" s="124"/>
      <c r="M3517" s="124"/>
      <c r="N3517" s="207">
        <v>13059.5</v>
      </c>
      <c r="O3517" s="207">
        <v>0</v>
      </c>
      <c r="P3517" s="124" t="s">
        <v>1312</v>
      </c>
    </row>
    <row r="3518" spans="1:16" ht="63.75" hidden="1">
      <c r="A3518" s="256" t="s">
        <v>622</v>
      </c>
      <c r="B3518" s="124"/>
      <c r="C3518" s="125" t="s">
        <v>715</v>
      </c>
      <c r="D3518" s="119">
        <v>43269</v>
      </c>
      <c r="E3518" s="120" t="s">
        <v>6985</v>
      </c>
      <c r="F3518" s="120" t="s">
        <v>1313</v>
      </c>
      <c r="G3518" s="120">
        <v>18082016</v>
      </c>
      <c r="H3518" s="124"/>
      <c r="I3518" s="128" t="s">
        <v>7767</v>
      </c>
      <c r="J3518" s="124"/>
      <c r="K3518" s="124"/>
      <c r="L3518" s="124"/>
      <c r="M3518" s="124"/>
      <c r="N3518" s="207">
        <v>24000</v>
      </c>
      <c r="O3518" s="207">
        <v>0</v>
      </c>
      <c r="P3518" s="124" t="s">
        <v>1312</v>
      </c>
    </row>
    <row r="3519" spans="1:16" ht="63.75" hidden="1">
      <c r="A3519" s="256" t="s">
        <v>622</v>
      </c>
      <c r="B3519" s="124"/>
      <c r="C3519" s="125" t="s">
        <v>715</v>
      </c>
      <c r="D3519" s="119">
        <v>43269</v>
      </c>
      <c r="E3519" s="120" t="s">
        <v>6986</v>
      </c>
      <c r="F3519" s="120" t="s">
        <v>1313</v>
      </c>
      <c r="G3519" s="120">
        <v>18082017</v>
      </c>
      <c r="H3519" s="124"/>
      <c r="I3519" s="128" t="s">
        <v>7768</v>
      </c>
      <c r="J3519" s="124"/>
      <c r="K3519" s="124"/>
      <c r="L3519" s="124"/>
      <c r="M3519" s="124"/>
      <c r="N3519" s="207">
        <v>27225</v>
      </c>
      <c r="O3519" s="207">
        <v>0</v>
      </c>
      <c r="P3519" s="124" t="s">
        <v>1312</v>
      </c>
    </row>
    <row r="3520" spans="1:16" ht="63.75" hidden="1">
      <c r="A3520" s="256" t="s">
        <v>622</v>
      </c>
      <c r="B3520" s="124"/>
      <c r="C3520" s="125" t="s">
        <v>715</v>
      </c>
      <c r="D3520" s="119">
        <v>43269</v>
      </c>
      <c r="E3520" s="120" t="s">
        <v>6987</v>
      </c>
      <c r="F3520" s="120" t="s">
        <v>1313</v>
      </c>
      <c r="G3520" s="120">
        <v>18082019</v>
      </c>
      <c r="H3520" s="124"/>
      <c r="I3520" s="128" t="s">
        <v>7769</v>
      </c>
      <c r="J3520" s="124"/>
      <c r="K3520" s="124"/>
      <c r="L3520" s="124"/>
      <c r="M3520" s="124"/>
      <c r="N3520" s="207">
        <v>43500</v>
      </c>
      <c r="O3520" s="207">
        <v>0</v>
      </c>
      <c r="P3520" s="124" t="s">
        <v>1312</v>
      </c>
    </row>
    <row r="3521" spans="1:16" ht="63.75" hidden="1">
      <c r="A3521" s="256" t="s">
        <v>622</v>
      </c>
      <c r="B3521" s="124"/>
      <c r="C3521" s="125" t="s">
        <v>715</v>
      </c>
      <c r="D3521" s="119">
        <v>43269</v>
      </c>
      <c r="E3521" s="120" t="s">
        <v>6988</v>
      </c>
      <c r="F3521" s="120" t="s">
        <v>1313</v>
      </c>
      <c r="G3521" s="120">
        <v>18082021</v>
      </c>
      <c r="H3521" s="124"/>
      <c r="I3521" s="128" t="s">
        <v>7770</v>
      </c>
      <c r="J3521" s="124"/>
      <c r="K3521" s="124"/>
      <c r="L3521" s="124"/>
      <c r="M3521" s="124"/>
      <c r="N3521" s="207">
        <v>13725</v>
      </c>
      <c r="O3521" s="207">
        <v>0</v>
      </c>
      <c r="P3521" s="124" t="s">
        <v>1312</v>
      </c>
    </row>
    <row r="3522" spans="1:16" ht="63.75" hidden="1">
      <c r="A3522" s="256" t="s">
        <v>622</v>
      </c>
      <c r="B3522" s="124"/>
      <c r="C3522" s="125" t="s">
        <v>715</v>
      </c>
      <c r="D3522" s="119">
        <v>43269</v>
      </c>
      <c r="E3522" s="120" t="s">
        <v>6989</v>
      </c>
      <c r="F3522" s="120" t="s">
        <v>1313</v>
      </c>
      <c r="G3522" s="120">
        <v>18095906</v>
      </c>
      <c r="H3522" s="124"/>
      <c r="I3522" s="128" t="s">
        <v>7771</v>
      </c>
      <c r="J3522" s="124"/>
      <c r="K3522" s="124"/>
      <c r="L3522" s="124"/>
      <c r="M3522" s="124"/>
      <c r="N3522" s="207">
        <v>479747</v>
      </c>
      <c r="O3522" s="207">
        <v>0</v>
      </c>
      <c r="P3522" s="124" t="s">
        <v>1312</v>
      </c>
    </row>
    <row r="3523" spans="1:16" ht="63.75" hidden="1">
      <c r="A3523" s="256" t="s">
        <v>622</v>
      </c>
      <c r="B3523" s="124"/>
      <c r="C3523" s="125" t="s">
        <v>715</v>
      </c>
      <c r="D3523" s="119">
        <v>43269</v>
      </c>
      <c r="E3523" s="120" t="s">
        <v>6990</v>
      </c>
      <c r="F3523" s="120" t="s">
        <v>1313</v>
      </c>
      <c r="G3523" s="120">
        <v>18095916</v>
      </c>
      <c r="H3523" s="124"/>
      <c r="I3523" s="128" t="s">
        <v>7772</v>
      </c>
      <c r="J3523" s="124"/>
      <c r="K3523" s="124"/>
      <c r="L3523" s="124"/>
      <c r="M3523" s="124"/>
      <c r="N3523" s="207">
        <v>426770.5</v>
      </c>
      <c r="O3523" s="207">
        <v>0</v>
      </c>
      <c r="P3523" s="124" t="s">
        <v>1312</v>
      </c>
    </row>
    <row r="3524" spans="1:16" ht="89.25" hidden="1">
      <c r="A3524" s="256" t="s">
        <v>620</v>
      </c>
      <c r="B3524" s="124"/>
      <c r="C3524" s="125" t="s">
        <v>714</v>
      </c>
      <c r="D3524" s="119">
        <v>43269</v>
      </c>
      <c r="E3524" s="120" t="s">
        <v>6991</v>
      </c>
      <c r="F3524" s="120" t="s">
        <v>6</v>
      </c>
      <c r="G3524" s="120">
        <v>924756</v>
      </c>
      <c r="H3524" s="124"/>
      <c r="I3524" s="128" t="s">
        <v>7773</v>
      </c>
      <c r="J3524" s="124"/>
      <c r="K3524" s="124"/>
      <c r="L3524" s="124"/>
      <c r="M3524" s="124"/>
      <c r="N3524" s="207">
        <v>0</v>
      </c>
      <c r="O3524" s="207">
        <v>414262941.38999999</v>
      </c>
      <c r="P3524" s="124" t="s">
        <v>1312</v>
      </c>
    </row>
    <row r="3525" spans="1:16" ht="51" hidden="1">
      <c r="A3525" s="256" t="s">
        <v>619</v>
      </c>
      <c r="B3525" s="124"/>
      <c r="C3525" s="125" t="s">
        <v>713</v>
      </c>
      <c r="D3525" s="119">
        <v>43269</v>
      </c>
      <c r="E3525" s="120" t="s">
        <v>6992</v>
      </c>
      <c r="F3525" s="120" t="s">
        <v>11</v>
      </c>
      <c r="G3525" s="120">
        <v>924757</v>
      </c>
      <c r="H3525" s="124"/>
      <c r="I3525" s="128" t="s">
        <v>7774</v>
      </c>
      <c r="J3525" s="124"/>
      <c r="K3525" s="124"/>
      <c r="L3525" s="124"/>
      <c r="M3525" s="124"/>
      <c r="N3525" s="207">
        <v>50</v>
      </c>
      <c r="O3525" s="207">
        <v>0</v>
      </c>
      <c r="P3525" s="124" t="s">
        <v>1312</v>
      </c>
    </row>
    <row r="3526" spans="1:16" ht="51">
      <c r="A3526" s="256" t="s">
        <v>619</v>
      </c>
      <c r="B3526" s="124"/>
      <c r="C3526" s="125" t="s">
        <v>713</v>
      </c>
      <c r="D3526" s="119">
        <v>43270</v>
      </c>
      <c r="E3526" s="120" t="s">
        <v>6993</v>
      </c>
      <c r="F3526" s="120" t="s">
        <v>3</v>
      </c>
      <c r="G3526" s="120">
        <v>1632519</v>
      </c>
      <c r="H3526" s="124"/>
      <c r="I3526" s="128" t="s">
        <v>7775</v>
      </c>
      <c r="J3526" s="124"/>
      <c r="K3526" s="124"/>
      <c r="L3526" s="124"/>
      <c r="M3526" s="124"/>
      <c r="N3526" s="207">
        <v>0</v>
      </c>
      <c r="O3526" s="207">
        <v>6.0200000000000005</v>
      </c>
      <c r="P3526" s="124" t="s">
        <v>1312</v>
      </c>
    </row>
    <row r="3527" spans="1:16" ht="51">
      <c r="A3527" s="256" t="s">
        <v>619</v>
      </c>
      <c r="B3527" s="124"/>
      <c r="C3527" s="125" t="s">
        <v>713</v>
      </c>
      <c r="D3527" s="119">
        <v>43270</v>
      </c>
      <c r="E3527" s="120" t="s">
        <v>6994</v>
      </c>
      <c r="F3527" s="120" t="s">
        <v>3</v>
      </c>
      <c r="G3527" s="120">
        <v>1632501</v>
      </c>
      <c r="H3527" s="124"/>
      <c r="I3527" s="128" t="s">
        <v>7776</v>
      </c>
      <c r="J3527" s="124"/>
      <c r="K3527" s="124"/>
      <c r="L3527" s="124"/>
      <c r="M3527" s="124"/>
      <c r="N3527" s="207">
        <v>0</v>
      </c>
      <c r="O3527" s="207">
        <v>32523.200000000001</v>
      </c>
      <c r="P3527" s="124" t="s">
        <v>1312</v>
      </c>
    </row>
    <row r="3528" spans="1:16" ht="51">
      <c r="A3528" s="256" t="s">
        <v>619</v>
      </c>
      <c r="B3528" s="124"/>
      <c r="C3528" s="125" t="s">
        <v>713</v>
      </c>
      <c r="D3528" s="119">
        <v>43270</v>
      </c>
      <c r="E3528" s="120" t="s">
        <v>6995</v>
      </c>
      <c r="F3528" s="120" t="s">
        <v>3</v>
      </c>
      <c r="G3528" s="120">
        <v>1632496</v>
      </c>
      <c r="H3528" s="124"/>
      <c r="I3528" s="128" t="s">
        <v>7777</v>
      </c>
      <c r="J3528" s="124"/>
      <c r="K3528" s="124"/>
      <c r="L3528" s="124"/>
      <c r="M3528" s="124"/>
      <c r="N3528" s="207">
        <v>0</v>
      </c>
      <c r="O3528" s="207">
        <v>3654</v>
      </c>
      <c r="P3528" s="124" t="s">
        <v>1312</v>
      </c>
    </row>
    <row r="3529" spans="1:16" ht="51">
      <c r="A3529" s="256" t="s">
        <v>619</v>
      </c>
      <c r="B3529" s="124"/>
      <c r="C3529" s="125" t="s">
        <v>713</v>
      </c>
      <c r="D3529" s="119">
        <v>43270</v>
      </c>
      <c r="E3529" s="120" t="s">
        <v>6996</v>
      </c>
      <c r="F3529" s="120" t="s">
        <v>3</v>
      </c>
      <c r="G3529" s="120">
        <v>1632492</v>
      </c>
      <c r="H3529" s="124"/>
      <c r="I3529" s="128" t="s">
        <v>7778</v>
      </c>
      <c r="J3529" s="124"/>
      <c r="K3529" s="124"/>
      <c r="L3529" s="124"/>
      <c r="M3529" s="124"/>
      <c r="N3529" s="207">
        <v>0</v>
      </c>
      <c r="O3529" s="207">
        <v>2037</v>
      </c>
      <c r="P3529" s="124" t="s">
        <v>1312</v>
      </c>
    </row>
    <row r="3530" spans="1:16" ht="51">
      <c r="A3530" s="256" t="s">
        <v>619</v>
      </c>
      <c r="B3530" s="124"/>
      <c r="C3530" s="125" t="s">
        <v>713</v>
      </c>
      <c r="D3530" s="119">
        <v>43270</v>
      </c>
      <c r="E3530" s="120" t="s">
        <v>6997</v>
      </c>
      <c r="F3530" s="120" t="s">
        <v>3</v>
      </c>
      <c r="G3530" s="120">
        <v>1632489</v>
      </c>
      <c r="H3530" s="124"/>
      <c r="I3530" s="128" t="s">
        <v>7779</v>
      </c>
      <c r="J3530" s="124"/>
      <c r="K3530" s="124"/>
      <c r="L3530" s="124"/>
      <c r="M3530" s="124"/>
      <c r="N3530" s="207">
        <v>0</v>
      </c>
      <c r="O3530" s="207">
        <v>1636.53</v>
      </c>
      <c r="P3530" s="124" t="s">
        <v>1312</v>
      </c>
    </row>
    <row r="3531" spans="1:16" ht="38.25">
      <c r="A3531" s="256">
        <v>20</v>
      </c>
      <c r="B3531" s="124"/>
      <c r="C3531" s="125" t="s">
        <v>693</v>
      </c>
      <c r="D3531" s="119">
        <v>43270</v>
      </c>
      <c r="E3531" s="120" t="s">
        <v>6998</v>
      </c>
      <c r="F3531" s="120" t="s">
        <v>3</v>
      </c>
      <c r="G3531" s="120">
        <v>1632479</v>
      </c>
      <c r="H3531" s="124"/>
      <c r="I3531" s="128" t="s">
        <v>7780</v>
      </c>
      <c r="J3531" s="124"/>
      <c r="K3531" s="124"/>
      <c r="L3531" s="124"/>
      <c r="M3531" s="124"/>
      <c r="N3531" s="207">
        <v>0</v>
      </c>
      <c r="O3531" s="207">
        <v>19</v>
      </c>
      <c r="P3531" s="124" t="s">
        <v>1312</v>
      </c>
    </row>
    <row r="3532" spans="1:16" ht="51">
      <c r="A3532" s="256" t="s">
        <v>617</v>
      </c>
      <c r="B3532" s="124"/>
      <c r="C3532" s="125" t="s">
        <v>713</v>
      </c>
      <c r="D3532" s="119">
        <v>43270</v>
      </c>
      <c r="E3532" s="120" t="s">
        <v>6999</v>
      </c>
      <c r="F3532" s="120" t="s">
        <v>3</v>
      </c>
      <c r="G3532" s="120">
        <v>1632477</v>
      </c>
      <c r="H3532" s="124"/>
      <c r="I3532" s="128" t="s">
        <v>7781</v>
      </c>
      <c r="J3532" s="124"/>
      <c r="K3532" s="124"/>
      <c r="L3532" s="124"/>
      <c r="M3532" s="124"/>
      <c r="N3532" s="207">
        <v>0</v>
      </c>
      <c r="O3532" s="207">
        <v>31.69</v>
      </c>
      <c r="P3532" s="124" t="s">
        <v>1312</v>
      </c>
    </row>
    <row r="3533" spans="1:16" ht="38.25">
      <c r="A3533" s="256">
        <v>10</v>
      </c>
      <c r="B3533" s="124"/>
      <c r="C3533" s="125" t="s">
        <v>690</v>
      </c>
      <c r="D3533" s="119">
        <v>43270</v>
      </c>
      <c r="E3533" s="120" t="s">
        <v>7000</v>
      </c>
      <c r="F3533" s="120" t="s">
        <v>3</v>
      </c>
      <c r="G3533" s="120">
        <v>1632476</v>
      </c>
      <c r="H3533" s="124"/>
      <c r="I3533" s="128" t="s">
        <v>7782</v>
      </c>
      <c r="J3533" s="124"/>
      <c r="K3533" s="124"/>
      <c r="L3533" s="124"/>
      <c r="M3533" s="124"/>
      <c r="N3533" s="207">
        <v>0</v>
      </c>
      <c r="O3533" s="207">
        <v>5</v>
      </c>
      <c r="P3533" s="124" t="s">
        <v>1312</v>
      </c>
    </row>
    <row r="3534" spans="1:16" ht="51">
      <c r="A3534" s="256">
        <v>526</v>
      </c>
      <c r="B3534" s="124"/>
      <c r="C3534" s="125" t="s">
        <v>846</v>
      </c>
      <c r="D3534" s="119">
        <v>43270</v>
      </c>
      <c r="E3534" s="120" t="s">
        <v>7001</v>
      </c>
      <c r="F3534" s="120" t="s">
        <v>3</v>
      </c>
      <c r="G3534" s="120">
        <v>1632598</v>
      </c>
      <c r="H3534" s="124"/>
      <c r="I3534" s="128" t="s">
        <v>7783</v>
      </c>
      <c r="J3534" s="124"/>
      <c r="K3534" s="124"/>
      <c r="L3534" s="124"/>
      <c r="M3534" s="124"/>
      <c r="N3534" s="207">
        <v>0</v>
      </c>
      <c r="O3534" s="207">
        <v>77</v>
      </c>
      <c r="P3534" s="124" t="s">
        <v>1312</v>
      </c>
    </row>
    <row r="3535" spans="1:16" ht="51">
      <c r="A3535" s="256" t="s">
        <v>619</v>
      </c>
      <c r="B3535" s="124"/>
      <c r="C3535" s="125" t="s">
        <v>713</v>
      </c>
      <c r="D3535" s="119">
        <v>43270</v>
      </c>
      <c r="E3535" s="120" t="s">
        <v>7002</v>
      </c>
      <c r="F3535" s="120" t="s">
        <v>3</v>
      </c>
      <c r="G3535" s="120">
        <v>1632592</v>
      </c>
      <c r="H3535" s="124"/>
      <c r="I3535" s="128" t="s">
        <v>7784</v>
      </c>
      <c r="J3535" s="124"/>
      <c r="K3535" s="124"/>
      <c r="L3535" s="124"/>
      <c r="M3535" s="124"/>
      <c r="N3535" s="207">
        <v>0</v>
      </c>
      <c r="O3535" s="207">
        <v>300</v>
      </c>
      <c r="P3535" s="124" t="s">
        <v>1312</v>
      </c>
    </row>
    <row r="3536" spans="1:16" ht="51">
      <c r="A3536" s="256" t="s">
        <v>619</v>
      </c>
      <c r="B3536" s="124"/>
      <c r="C3536" s="125" t="s">
        <v>713</v>
      </c>
      <c r="D3536" s="119">
        <v>43270</v>
      </c>
      <c r="E3536" s="120" t="s">
        <v>7003</v>
      </c>
      <c r="F3536" s="120" t="s">
        <v>3</v>
      </c>
      <c r="G3536" s="120">
        <v>1632574</v>
      </c>
      <c r="H3536" s="124"/>
      <c r="I3536" s="128" t="s">
        <v>7785</v>
      </c>
      <c r="J3536" s="124"/>
      <c r="K3536" s="124"/>
      <c r="L3536" s="124"/>
      <c r="M3536" s="124"/>
      <c r="N3536" s="207">
        <v>0</v>
      </c>
      <c r="O3536" s="207">
        <v>140</v>
      </c>
      <c r="P3536" s="124" t="s">
        <v>1312</v>
      </c>
    </row>
    <row r="3537" spans="1:16" ht="63.75">
      <c r="A3537" s="256" t="s">
        <v>619</v>
      </c>
      <c r="B3537" s="124"/>
      <c r="C3537" s="125" t="s">
        <v>713</v>
      </c>
      <c r="D3537" s="119">
        <v>43270</v>
      </c>
      <c r="E3537" s="120" t="s">
        <v>7004</v>
      </c>
      <c r="F3537" s="120" t="s">
        <v>3</v>
      </c>
      <c r="G3537" s="120">
        <v>1632536</v>
      </c>
      <c r="H3537" s="124"/>
      <c r="I3537" s="128" t="s">
        <v>7786</v>
      </c>
      <c r="J3537" s="124"/>
      <c r="K3537" s="124"/>
      <c r="L3537" s="124"/>
      <c r="M3537" s="124"/>
      <c r="N3537" s="207">
        <v>0</v>
      </c>
      <c r="O3537" s="207">
        <v>316.53000000000003</v>
      </c>
      <c r="P3537" s="124" t="s">
        <v>1312</v>
      </c>
    </row>
    <row r="3538" spans="1:16" ht="63.75">
      <c r="A3538" s="256" t="s">
        <v>619</v>
      </c>
      <c r="B3538" s="124"/>
      <c r="C3538" s="125" t="s">
        <v>713</v>
      </c>
      <c r="D3538" s="119">
        <v>43270</v>
      </c>
      <c r="E3538" s="120" t="s">
        <v>7005</v>
      </c>
      <c r="F3538" s="120" t="s">
        <v>3</v>
      </c>
      <c r="G3538" s="120">
        <v>1632534</v>
      </c>
      <c r="H3538" s="124"/>
      <c r="I3538" s="128" t="s">
        <v>7787</v>
      </c>
      <c r="J3538" s="124"/>
      <c r="K3538" s="124"/>
      <c r="L3538" s="124"/>
      <c r="M3538" s="124"/>
      <c r="N3538" s="207">
        <v>0</v>
      </c>
      <c r="O3538" s="207">
        <v>190</v>
      </c>
      <c r="P3538" s="124" t="s">
        <v>1312</v>
      </c>
    </row>
    <row r="3539" spans="1:16" ht="63.75">
      <c r="A3539" s="256" t="s">
        <v>619</v>
      </c>
      <c r="B3539" s="124"/>
      <c r="C3539" s="125" t="s">
        <v>713</v>
      </c>
      <c r="D3539" s="119">
        <v>43270</v>
      </c>
      <c r="E3539" s="120" t="s">
        <v>7006</v>
      </c>
      <c r="F3539" s="120" t="s">
        <v>3</v>
      </c>
      <c r="G3539" s="120">
        <v>1632531</v>
      </c>
      <c r="H3539" s="124"/>
      <c r="I3539" s="128" t="s">
        <v>7788</v>
      </c>
      <c r="J3539" s="124"/>
      <c r="K3539" s="124"/>
      <c r="L3539" s="124"/>
      <c r="M3539" s="124"/>
      <c r="N3539" s="207">
        <v>0</v>
      </c>
      <c r="O3539" s="207">
        <v>366.97</v>
      </c>
      <c r="P3539" s="124" t="s">
        <v>1312</v>
      </c>
    </row>
    <row r="3540" spans="1:16" ht="63.75">
      <c r="A3540" s="256" t="s">
        <v>619</v>
      </c>
      <c r="B3540" s="124"/>
      <c r="C3540" s="125" t="s">
        <v>713</v>
      </c>
      <c r="D3540" s="119">
        <v>43270</v>
      </c>
      <c r="E3540" s="120" t="s">
        <v>7007</v>
      </c>
      <c r="F3540" s="120" t="s">
        <v>3</v>
      </c>
      <c r="G3540" s="120">
        <v>1632527</v>
      </c>
      <c r="H3540" s="124"/>
      <c r="I3540" s="128" t="s">
        <v>7789</v>
      </c>
      <c r="J3540" s="124"/>
      <c r="K3540" s="124"/>
      <c r="L3540" s="124"/>
      <c r="M3540" s="124"/>
      <c r="N3540" s="207">
        <v>0</v>
      </c>
      <c r="O3540" s="207">
        <v>8</v>
      </c>
      <c r="P3540" s="124" t="s">
        <v>1312</v>
      </c>
    </row>
    <row r="3541" spans="1:16" ht="63.75">
      <c r="A3541" s="256" t="s">
        <v>619</v>
      </c>
      <c r="B3541" s="124"/>
      <c r="C3541" s="125" t="s">
        <v>713</v>
      </c>
      <c r="D3541" s="119">
        <v>43270</v>
      </c>
      <c r="E3541" s="120" t="s">
        <v>7008</v>
      </c>
      <c r="F3541" s="120" t="s">
        <v>3</v>
      </c>
      <c r="G3541" s="120">
        <v>1632524</v>
      </c>
      <c r="H3541" s="124"/>
      <c r="I3541" s="128" t="s">
        <v>7790</v>
      </c>
      <c r="J3541" s="124"/>
      <c r="K3541" s="124"/>
      <c r="L3541" s="124"/>
      <c r="M3541" s="124"/>
      <c r="N3541" s="207">
        <v>0</v>
      </c>
      <c r="O3541" s="207">
        <v>869.5</v>
      </c>
      <c r="P3541" s="124" t="s">
        <v>1312</v>
      </c>
    </row>
    <row r="3542" spans="1:16" ht="63.75">
      <c r="A3542" s="256" t="s">
        <v>619</v>
      </c>
      <c r="B3542" s="124"/>
      <c r="C3542" s="125" t="s">
        <v>713</v>
      </c>
      <c r="D3542" s="119">
        <v>43270</v>
      </c>
      <c r="E3542" s="120" t="s">
        <v>7009</v>
      </c>
      <c r="F3542" s="120" t="s">
        <v>3</v>
      </c>
      <c r="G3542" s="120">
        <v>1632523</v>
      </c>
      <c r="H3542" s="124"/>
      <c r="I3542" s="128" t="s">
        <v>7791</v>
      </c>
      <c r="J3542" s="124"/>
      <c r="K3542" s="124"/>
      <c r="L3542" s="124"/>
      <c r="M3542" s="124"/>
      <c r="N3542" s="207">
        <v>0</v>
      </c>
      <c r="O3542" s="207">
        <v>318.72000000000003</v>
      </c>
      <c r="P3542" s="124" t="s">
        <v>1312</v>
      </c>
    </row>
    <row r="3543" spans="1:16" ht="63.75">
      <c r="A3543" s="256" t="s">
        <v>619</v>
      </c>
      <c r="B3543" s="124"/>
      <c r="C3543" s="125" t="s">
        <v>713</v>
      </c>
      <c r="D3543" s="119">
        <v>43270</v>
      </c>
      <c r="E3543" s="120" t="s">
        <v>7010</v>
      </c>
      <c r="F3543" s="120" t="s">
        <v>3</v>
      </c>
      <c r="G3543" s="120">
        <v>1632521</v>
      </c>
      <c r="H3543" s="124"/>
      <c r="I3543" s="128" t="s">
        <v>7792</v>
      </c>
      <c r="J3543" s="124"/>
      <c r="K3543" s="124"/>
      <c r="L3543" s="124"/>
      <c r="M3543" s="124"/>
      <c r="N3543" s="207">
        <v>0</v>
      </c>
      <c r="O3543" s="207">
        <v>15.5</v>
      </c>
      <c r="P3543" s="124" t="s">
        <v>1312</v>
      </c>
    </row>
    <row r="3544" spans="1:16" ht="51">
      <c r="A3544" s="256">
        <v>373</v>
      </c>
      <c r="B3544" s="124"/>
      <c r="C3544" s="125" t="s">
        <v>1269</v>
      </c>
      <c r="D3544" s="119">
        <v>43270</v>
      </c>
      <c r="E3544" s="120" t="s">
        <v>7011</v>
      </c>
      <c r="F3544" s="120" t="s">
        <v>3</v>
      </c>
      <c r="G3544" s="120">
        <v>1632429</v>
      </c>
      <c r="H3544" s="124"/>
      <c r="I3544" s="128" t="s">
        <v>7793</v>
      </c>
      <c r="J3544" s="124"/>
      <c r="K3544" s="124"/>
      <c r="L3544" s="124"/>
      <c r="M3544" s="124"/>
      <c r="N3544" s="207">
        <v>0</v>
      </c>
      <c r="O3544" s="207">
        <v>35.35</v>
      </c>
      <c r="P3544" s="124" t="s">
        <v>1312</v>
      </c>
    </row>
    <row r="3545" spans="1:16" ht="51">
      <c r="A3545" s="256">
        <v>48</v>
      </c>
      <c r="B3545" s="124"/>
      <c r="C3545" s="125" t="s">
        <v>700</v>
      </c>
      <c r="D3545" s="119">
        <v>43270</v>
      </c>
      <c r="E3545" s="120" t="s">
        <v>7012</v>
      </c>
      <c r="F3545" s="120" t="s">
        <v>3</v>
      </c>
      <c r="G3545" s="120">
        <v>1632789</v>
      </c>
      <c r="H3545" s="124"/>
      <c r="I3545" s="128" t="s">
        <v>7794</v>
      </c>
      <c r="J3545" s="124"/>
      <c r="K3545" s="124"/>
      <c r="L3545" s="124"/>
      <c r="M3545" s="124"/>
      <c r="N3545" s="207">
        <v>0</v>
      </c>
      <c r="O3545" s="207">
        <v>159</v>
      </c>
      <c r="P3545" s="124" t="s">
        <v>1312</v>
      </c>
    </row>
    <row r="3546" spans="1:16" ht="51">
      <c r="A3546" s="256">
        <v>291</v>
      </c>
      <c r="B3546" s="124"/>
      <c r="C3546" s="125" t="s">
        <v>794</v>
      </c>
      <c r="D3546" s="119">
        <v>43270</v>
      </c>
      <c r="E3546" s="120" t="s">
        <v>7013</v>
      </c>
      <c r="F3546" s="120" t="s">
        <v>3</v>
      </c>
      <c r="G3546" s="120">
        <v>1632782</v>
      </c>
      <c r="H3546" s="124"/>
      <c r="I3546" s="128" t="s">
        <v>7795</v>
      </c>
      <c r="J3546" s="124"/>
      <c r="K3546" s="124"/>
      <c r="L3546" s="124"/>
      <c r="M3546" s="124"/>
      <c r="N3546" s="207">
        <v>0</v>
      </c>
      <c r="O3546" s="207">
        <v>1515</v>
      </c>
      <c r="P3546" s="124" t="s">
        <v>1312</v>
      </c>
    </row>
    <row r="3547" spans="1:16" ht="51">
      <c r="A3547" s="256" t="s">
        <v>619</v>
      </c>
      <c r="B3547" s="124"/>
      <c r="C3547" s="125" t="s">
        <v>713</v>
      </c>
      <c r="D3547" s="119">
        <v>43270</v>
      </c>
      <c r="E3547" s="120" t="s">
        <v>7014</v>
      </c>
      <c r="F3547" s="120" t="s">
        <v>3</v>
      </c>
      <c r="G3547" s="120">
        <v>1632664</v>
      </c>
      <c r="H3547" s="124"/>
      <c r="I3547" s="128" t="s">
        <v>5183</v>
      </c>
      <c r="J3547" s="124"/>
      <c r="K3547" s="124"/>
      <c r="L3547" s="124"/>
      <c r="M3547" s="124"/>
      <c r="N3547" s="207">
        <v>0</v>
      </c>
      <c r="O3547" s="207">
        <v>1491.52</v>
      </c>
      <c r="P3547" s="124" t="s">
        <v>1312</v>
      </c>
    </row>
    <row r="3548" spans="1:16" ht="51">
      <c r="A3548" s="256">
        <v>373</v>
      </c>
      <c r="B3548" s="124"/>
      <c r="C3548" s="125" t="s">
        <v>1269</v>
      </c>
      <c r="D3548" s="119">
        <v>43270</v>
      </c>
      <c r="E3548" s="120" t="s">
        <v>7015</v>
      </c>
      <c r="F3548" s="120" t="s">
        <v>3</v>
      </c>
      <c r="G3548" s="120">
        <v>1632656</v>
      </c>
      <c r="H3548" s="124"/>
      <c r="I3548" s="128" t="s">
        <v>7796</v>
      </c>
      <c r="J3548" s="124"/>
      <c r="K3548" s="124"/>
      <c r="L3548" s="124"/>
      <c r="M3548" s="124"/>
      <c r="N3548" s="207">
        <v>0</v>
      </c>
      <c r="O3548" s="207">
        <v>3699.6</v>
      </c>
      <c r="P3548" s="124" t="s">
        <v>1312</v>
      </c>
    </row>
    <row r="3549" spans="1:16" ht="51">
      <c r="A3549" s="256">
        <v>163</v>
      </c>
      <c r="B3549" s="124"/>
      <c r="C3549" s="125" t="s">
        <v>748</v>
      </c>
      <c r="D3549" s="119">
        <v>43270</v>
      </c>
      <c r="E3549" s="120" t="s">
        <v>7016</v>
      </c>
      <c r="F3549" s="120" t="s">
        <v>3</v>
      </c>
      <c r="G3549" s="120">
        <v>1632650</v>
      </c>
      <c r="H3549" s="124"/>
      <c r="I3549" s="128" t="s">
        <v>7797</v>
      </c>
      <c r="J3549" s="124"/>
      <c r="K3549" s="124"/>
      <c r="L3549" s="124"/>
      <c r="M3549" s="124"/>
      <c r="N3549" s="207">
        <v>0</v>
      </c>
      <c r="O3549" s="207">
        <v>14.61</v>
      </c>
      <c r="P3549" s="124" t="s">
        <v>1312</v>
      </c>
    </row>
    <row r="3550" spans="1:16" ht="51">
      <c r="A3550" s="256" t="s">
        <v>619</v>
      </c>
      <c r="B3550" s="124"/>
      <c r="C3550" s="125" t="s">
        <v>713</v>
      </c>
      <c r="D3550" s="119">
        <v>43270</v>
      </c>
      <c r="E3550" s="120" t="s">
        <v>7017</v>
      </c>
      <c r="F3550" s="120" t="s">
        <v>3</v>
      </c>
      <c r="G3550" s="120">
        <v>1632631</v>
      </c>
      <c r="H3550" s="124"/>
      <c r="I3550" s="128" t="s">
        <v>7798</v>
      </c>
      <c r="J3550" s="124"/>
      <c r="K3550" s="124"/>
      <c r="L3550" s="124"/>
      <c r="M3550" s="124"/>
      <c r="N3550" s="207">
        <v>0</v>
      </c>
      <c r="O3550" s="207">
        <v>1445.5</v>
      </c>
      <c r="P3550" s="124" t="s">
        <v>1312</v>
      </c>
    </row>
    <row r="3551" spans="1:16" ht="51">
      <c r="A3551" s="256" t="s">
        <v>619</v>
      </c>
      <c r="B3551" s="124"/>
      <c r="C3551" s="125" t="s">
        <v>713</v>
      </c>
      <c r="D3551" s="119">
        <v>43270</v>
      </c>
      <c r="E3551" s="120" t="s">
        <v>7018</v>
      </c>
      <c r="F3551" s="120" t="s">
        <v>3</v>
      </c>
      <c r="G3551" s="120">
        <v>1632620</v>
      </c>
      <c r="H3551" s="124"/>
      <c r="I3551" s="128" t="s">
        <v>7799</v>
      </c>
      <c r="J3551" s="124"/>
      <c r="K3551" s="124"/>
      <c r="L3551" s="124"/>
      <c r="M3551" s="124"/>
      <c r="N3551" s="207">
        <v>0</v>
      </c>
      <c r="O3551" s="207">
        <v>228192.73</v>
      </c>
      <c r="P3551" s="124" t="s">
        <v>1312</v>
      </c>
    </row>
    <row r="3552" spans="1:16" ht="51">
      <c r="A3552" s="256">
        <v>373</v>
      </c>
      <c r="B3552" s="124"/>
      <c r="C3552" s="125" t="s">
        <v>1269</v>
      </c>
      <c r="D3552" s="119">
        <v>43270</v>
      </c>
      <c r="E3552" s="120" t="s">
        <v>7019</v>
      </c>
      <c r="F3552" s="120" t="s">
        <v>3</v>
      </c>
      <c r="G3552" s="120">
        <v>1632617</v>
      </c>
      <c r="H3552" s="124"/>
      <c r="I3552" s="128" t="s">
        <v>7800</v>
      </c>
      <c r="J3552" s="124"/>
      <c r="K3552" s="124"/>
      <c r="L3552" s="124"/>
      <c r="M3552" s="124"/>
      <c r="N3552" s="207">
        <v>0</v>
      </c>
      <c r="O3552" s="207">
        <v>1011</v>
      </c>
      <c r="P3552" s="124" t="s">
        <v>1312</v>
      </c>
    </row>
    <row r="3553" spans="1:16" ht="51">
      <c r="A3553" s="256" t="s">
        <v>619</v>
      </c>
      <c r="B3553" s="124"/>
      <c r="C3553" s="125" t="s">
        <v>713</v>
      </c>
      <c r="D3553" s="119">
        <v>43270</v>
      </c>
      <c r="E3553" s="120" t="s">
        <v>7020</v>
      </c>
      <c r="F3553" s="120" t="s">
        <v>3</v>
      </c>
      <c r="G3553" s="120">
        <v>1632614</v>
      </c>
      <c r="H3553" s="124"/>
      <c r="I3553" s="128" t="s">
        <v>3659</v>
      </c>
      <c r="J3553" s="124"/>
      <c r="K3553" s="124"/>
      <c r="L3553" s="124"/>
      <c r="M3553" s="124"/>
      <c r="N3553" s="207">
        <v>0</v>
      </c>
      <c r="O3553" s="207">
        <v>700</v>
      </c>
      <c r="P3553" s="124" t="s">
        <v>1312</v>
      </c>
    </row>
    <row r="3554" spans="1:16" ht="51">
      <c r="A3554" s="256" t="s">
        <v>619</v>
      </c>
      <c r="B3554" s="124"/>
      <c r="C3554" s="125" t="s">
        <v>713</v>
      </c>
      <c r="D3554" s="119">
        <v>43270</v>
      </c>
      <c r="E3554" s="120" t="s">
        <v>7021</v>
      </c>
      <c r="F3554" s="120" t="s">
        <v>3</v>
      </c>
      <c r="G3554" s="120">
        <v>1632741</v>
      </c>
      <c r="H3554" s="124"/>
      <c r="I3554" s="128" t="s">
        <v>7492</v>
      </c>
      <c r="J3554" s="124"/>
      <c r="K3554" s="124"/>
      <c r="L3554" s="124"/>
      <c r="M3554" s="124"/>
      <c r="N3554" s="207">
        <v>0</v>
      </c>
      <c r="O3554" s="207">
        <v>12</v>
      </c>
      <c r="P3554" s="124" t="s">
        <v>1312</v>
      </c>
    </row>
    <row r="3555" spans="1:16" ht="51">
      <c r="A3555" s="256" t="s">
        <v>619</v>
      </c>
      <c r="B3555" s="124"/>
      <c r="C3555" s="125" t="s">
        <v>713</v>
      </c>
      <c r="D3555" s="119">
        <v>43270</v>
      </c>
      <c r="E3555" s="120" t="s">
        <v>7022</v>
      </c>
      <c r="F3555" s="120" t="s">
        <v>3</v>
      </c>
      <c r="G3555" s="120">
        <v>1632735</v>
      </c>
      <c r="H3555" s="124"/>
      <c r="I3555" s="128" t="s">
        <v>7801</v>
      </c>
      <c r="J3555" s="124"/>
      <c r="K3555" s="124"/>
      <c r="L3555" s="124"/>
      <c r="M3555" s="124"/>
      <c r="N3555" s="207">
        <v>0</v>
      </c>
      <c r="O3555" s="207">
        <v>35.700000000000003</v>
      </c>
      <c r="P3555" s="124" t="s">
        <v>1312</v>
      </c>
    </row>
    <row r="3556" spans="1:16" ht="63.75">
      <c r="A3556" s="256">
        <v>299</v>
      </c>
      <c r="B3556" s="124"/>
      <c r="C3556" s="125" t="s">
        <v>798</v>
      </c>
      <c r="D3556" s="119">
        <v>43270</v>
      </c>
      <c r="E3556" s="120" t="s">
        <v>7023</v>
      </c>
      <c r="F3556" s="120" t="s">
        <v>3</v>
      </c>
      <c r="G3556" s="120">
        <v>1632698</v>
      </c>
      <c r="H3556" s="124"/>
      <c r="I3556" s="128" t="s">
        <v>7802</v>
      </c>
      <c r="J3556" s="124"/>
      <c r="K3556" s="124"/>
      <c r="L3556" s="124"/>
      <c r="M3556" s="124"/>
      <c r="N3556" s="207">
        <v>0</v>
      </c>
      <c r="O3556" s="207">
        <v>419.94</v>
      </c>
      <c r="P3556" s="124" t="s">
        <v>1312</v>
      </c>
    </row>
    <row r="3557" spans="1:16" ht="38.25">
      <c r="A3557" s="256">
        <v>16</v>
      </c>
      <c r="B3557" s="124"/>
      <c r="C3557" s="125" t="s">
        <v>692</v>
      </c>
      <c r="D3557" s="119">
        <v>43270</v>
      </c>
      <c r="E3557" s="120" t="s">
        <v>7024</v>
      </c>
      <c r="F3557" s="120" t="s">
        <v>3</v>
      </c>
      <c r="G3557" s="120">
        <v>1632690</v>
      </c>
      <c r="H3557" s="124"/>
      <c r="I3557" s="128" t="s">
        <v>7803</v>
      </c>
      <c r="J3557" s="124"/>
      <c r="K3557" s="124"/>
      <c r="L3557" s="124"/>
      <c r="M3557" s="124"/>
      <c r="N3557" s="207">
        <v>0</v>
      </c>
      <c r="O3557" s="207">
        <v>3802</v>
      </c>
      <c r="P3557" s="124" t="s">
        <v>1312</v>
      </c>
    </row>
    <row r="3558" spans="1:16" ht="38.25">
      <c r="A3558" s="256">
        <v>16</v>
      </c>
      <c r="B3558" s="124"/>
      <c r="C3558" s="125" t="s">
        <v>692</v>
      </c>
      <c r="D3558" s="119">
        <v>43270</v>
      </c>
      <c r="E3558" s="120" t="s">
        <v>7025</v>
      </c>
      <c r="F3558" s="120" t="s">
        <v>3</v>
      </c>
      <c r="G3558" s="120">
        <v>1632688</v>
      </c>
      <c r="H3558" s="124"/>
      <c r="I3558" s="128" t="s">
        <v>7804</v>
      </c>
      <c r="J3558" s="124"/>
      <c r="K3558" s="124"/>
      <c r="L3558" s="124"/>
      <c r="M3558" s="124"/>
      <c r="N3558" s="207">
        <v>0</v>
      </c>
      <c r="O3558" s="207">
        <v>7604</v>
      </c>
      <c r="P3558" s="124" t="s">
        <v>1312</v>
      </c>
    </row>
    <row r="3559" spans="1:16" ht="63.75">
      <c r="A3559" s="256">
        <v>20</v>
      </c>
      <c r="B3559" s="124"/>
      <c r="C3559" s="125" t="s">
        <v>693</v>
      </c>
      <c r="D3559" s="119">
        <v>43270</v>
      </c>
      <c r="E3559" s="120" t="s">
        <v>7026</v>
      </c>
      <c r="F3559" s="120" t="s">
        <v>3</v>
      </c>
      <c r="G3559" s="120">
        <v>1632597</v>
      </c>
      <c r="H3559" s="124"/>
      <c r="I3559" s="128" t="s">
        <v>7805</v>
      </c>
      <c r="J3559" s="124"/>
      <c r="K3559" s="124"/>
      <c r="L3559" s="124"/>
      <c r="M3559" s="124"/>
      <c r="N3559" s="207">
        <v>0</v>
      </c>
      <c r="O3559" s="207">
        <v>2990.3</v>
      </c>
      <c r="P3559" s="124" t="s">
        <v>1312</v>
      </c>
    </row>
    <row r="3560" spans="1:16" ht="51">
      <c r="A3560" s="256">
        <v>593</v>
      </c>
      <c r="B3560" s="124"/>
      <c r="C3560" s="125" t="s">
        <v>863</v>
      </c>
      <c r="D3560" s="119">
        <v>43270</v>
      </c>
      <c r="E3560" s="120" t="s">
        <v>7027</v>
      </c>
      <c r="F3560" s="120" t="s">
        <v>3</v>
      </c>
      <c r="G3560" s="120">
        <v>1632514</v>
      </c>
      <c r="H3560" s="124"/>
      <c r="I3560" s="128" t="s">
        <v>7806</v>
      </c>
      <c r="J3560" s="124"/>
      <c r="K3560" s="124"/>
      <c r="L3560" s="124"/>
      <c r="M3560" s="124"/>
      <c r="N3560" s="207">
        <v>0</v>
      </c>
      <c r="O3560" s="207">
        <v>579619.72</v>
      </c>
      <c r="P3560" s="124" t="s">
        <v>1312</v>
      </c>
    </row>
    <row r="3561" spans="1:16" ht="51">
      <c r="A3561" s="256" t="s">
        <v>619</v>
      </c>
      <c r="B3561" s="124"/>
      <c r="C3561" s="125" t="s">
        <v>713</v>
      </c>
      <c r="D3561" s="119">
        <v>43270</v>
      </c>
      <c r="E3561" s="120" t="s">
        <v>7028</v>
      </c>
      <c r="F3561" s="120" t="s">
        <v>3</v>
      </c>
      <c r="G3561" s="120">
        <v>1632513</v>
      </c>
      <c r="H3561" s="124"/>
      <c r="I3561" s="128" t="s">
        <v>7807</v>
      </c>
      <c r="J3561" s="124"/>
      <c r="K3561" s="124"/>
      <c r="L3561" s="124"/>
      <c r="M3561" s="124"/>
      <c r="N3561" s="207">
        <v>0</v>
      </c>
      <c r="O3561" s="207">
        <v>795</v>
      </c>
      <c r="P3561" s="124" t="s">
        <v>1312</v>
      </c>
    </row>
    <row r="3562" spans="1:16" ht="51">
      <c r="A3562" s="256" t="s">
        <v>619</v>
      </c>
      <c r="B3562" s="124"/>
      <c r="C3562" s="125" t="s">
        <v>713</v>
      </c>
      <c r="D3562" s="119">
        <v>43270</v>
      </c>
      <c r="E3562" s="120" t="s">
        <v>7029</v>
      </c>
      <c r="F3562" s="120" t="s">
        <v>3</v>
      </c>
      <c r="G3562" s="120">
        <v>1632510</v>
      </c>
      <c r="H3562" s="124"/>
      <c r="I3562" s="128" t="s">
        <v>7808</v>
      </c>
      <c r="J3562" s="124"/>
      <c r="K3562" s="124"/>
      <c r="L3562" s="124"/>
      <c r="M3562" s="124"/>
      <c r="N3562" s="207">
        <v>0</v>
      </c>
      <c r="O3562" s="207">
        <v>2689.78</v>
      </c>
      <c r="P3562" s="124" t="s">
        <v>1312</v>
      </c>
    </row>
    <row r="3563" spans="1:16" ht="51">
      <c r="A3563" s="256">
        <v>593</v>
      </c>
      <c r="B3563" s="124"/>
      <c r="C3563" s="125" t="s">
        <v>863</v>
      </c>
      <c r="D3563" s="119">
        <v>43270</v>
      </c>
      <c r="E3563" s="120" t="s">
        <v>7030</v>
      </c>
      <c r="F3563" s="120" t="s">
        <v>3</v>
      </c>
      <c r="G3563" s="120">
        <v>1632509</v>
      </c>
      <c r="H3563" s="124"/>
      <c r="I3563" s="128" t="s">
        <v>7809</v>
      </c>
      <c r="J3563" s="124"/>
      <c r="K3563" s="124"/>
      <c r="L3563" s="124"/>
      <c r="M3563" s="124"/>
      <c r="N3563" s="207">
        <v>0</v>
      </c>
      <c r="O3563" s="207">
        <v>347719.67999999999</v>
      </c>
      <c r="P3563" s="124" t="s">
        <v>1312</v>
      </c>
    </row>
    <row r="3564" spans="1:16" ht="51">
      <c r="A3564" s="256" t="s">
        <v>619</v>
      </c>
      <c r="B3564" s="124"/>
      <c r="C3564" s="125" t="s">
        <v>713</v>
      </c>
      <c r="D3564" s="119">
        <v>43270</v>
      </c>
      <c r="E3564" s="120" t="s">
        <v>7031</v>
      </c>
      <c r="F3564" s="120" t="s">
        <v>3</v>
      </c>
      <c r="G3564" s="120">
        <v>1632508</v>
      </c>
      <c r="H3564" s="124"/>
      <c r="I3564" s="128" t="s">
        <v>7810</v>
      </c>
      <c r="J3564" s="124"/>
      <c r="K3564" s="124"/>
      <c r="L3564" s="124"/>
      <c r="M3564" s="124"/>
      <c r="N3564" s="207">
        <v>0</v>
      </c>
      <c r="O3564" s="207">
        <v>1290.8500000000001</v>
      </c>
      <c r="P3564" s="124" t="s">
        <v>1312</v>
      </c>
    </row>
    <row r="3565" spans="1:16" ht="51">
      <c r="A3565" s="256">
        <v>593</v>
      </c>
      <c r="B3565" s="124"/>
      <c r="C3565" s="125" t="s">
        <v>863</v>
      </c>
      <c r="D3565" s="119">
        <v>43270</v>
      </c>
      <c r="E3565" s="120" t="s">
        <v>7032</v>
      </c>
      <c r="F3565" s="120" t="s">
        <v>3</v>
      </c>
      <c r="G3565" s="120">
        <v>1632507</v>
      </c>
      <c r="H3565" s="124"/>
      <c r="I3565" s="128" t="s">
        <v>7811</v>
      </c>
      <c r="J3565" s="124"/>
      <c r="K3565" s="124"/>
      <c r="L3565" s="124"/>
      <c r="M3565" s="124"/>
      <c r="N3565" s="207">
        <v>0</v>
      </c>
      <c r="O3565" s="207">
        <v>918094.86</v>
      </c>
      <c r="P3565" s="124" t="s">
        <v>1312</v>
      </c>
    </row>
    <row r="3566" spans="1:16" ht="51">
      <c r="A3566" s="256">
        <v>593</v>
      </c>
      <c r="B3566" s="124"/>
      <c r="C3566" s="125" t="s">
        <v>863</v>
      </c>
      <c r="D3566" s="119">
        <v>43270</v>
      </c>
      <c r="E3566" s="120" t="s">
        <v>7033</v>
      </c>
      <c r="F3566" s="120" t="s">
        <v>3</v>
      </c>
      <c r="G3566" s="120">
        <v>1632505</v>
      </c>
      <c r="H3566" s="124"/>
      <c r="I3566" s="128" t="s">
        <v>7812</v>
      </c>
      <c r="J3566" s="124"/>
      <c r="K3566" s="124"/>
      <c r="L3566" s="124"/>
      <c r="M3566" s="124"/>
      <c r="N3566" s="207">
        <v>0</v>
      </c>
      <c r="O3566" s="207">
        <v>231766.27000000002</v>
      </c>
      <c r="P3566" s="124" t="s">
        <v>1312</v>
      </c>
    </row>
    <row r="3567" spans="1:16" ht="63.75">
      <c r="A3567" s="256">
        <v>253</v>
      </c>
      <c r="B3567" s="124"/>
      <c r="C3567" s="125" t="s">
        <v>778</v>
      </c>
      <c r="D3567" s="119">
        <v>43270</v>
      </c>
      <c r="E3567" s="120" t="s">
        <v>7034</v>
      </c>
      <c r="F3567" s="120" t="s">
        <v>3</v>
      </c>
      <c r="G3567" s="120">
        <v>1632488</v>
      </c>
      <c r="H3567" s="124"/>
      <c r="I3567" s="128" t="s">
        <v>7813</v>
      </c>
      <c r="J3567" s="124"/>
      <c r="K3567" s="124"/>
      <c r="L3567" s="124"/>
      <c r="M3567" s="124"/>
      <c r="N3567" s="207">
        <v>0</v>
      </c>
      <c r="O3567" s="207">
        <v>450114.8</v>
      </c>
      <c r="P3567" s="124" t="s">
        <v>12305</v>
      </c>
    </row>
    <row r="3568" spans="1:16" ht="63.75">
      <c r="A3568" s="256">
        <v>526</v>
      </c>
      <c r="B3568" s="124"/>
      <c r="C3568" s="125" t="s">
        <v>846</v>
      </c>
      <c r="D3568" s="119">
        <v>43270</v>
      </c>
      <c r="E3568" s="120" t="s">
        <v>7035</v>
      </c>
      <c r="F3568" s="120" t="s">
        <v>3</v>
      </c>
      <c r="G3568" s="120">
        <v>1632569</v>
      </c>
      <c r="H3568" s="124"/>
      <c r="I3568" s="128" t="s">
        <v>7814</v>
      </c>
      <c r="J3568" s="124"/>
      <c r="K3568" s="124"/>
      <c r="L3568" s="124"/>
      <c r="M3568" s="124"/>
      <c r="N3568" s="207">
        <v>0</v>
      </c>
      <c r="O3568" s="207">
        <v>1911</v>
      </c>
      <c r="P3568" s="124" t="s">
        <v>1312</v>
      </c>
    </row>
    <row r="3569" spans="1:16" ht="63.75">
      <c r="A3569" s="256">
        <v>35</v>
      </c>
      <c r="B3569" s="124"/>
      <c r="C3569" s="125" t="s">
        <v>696</v>
      </c>
      <c r="D3569" s="119">
        <v>43270</v>
      </c>
      <c r="E3569" s="120" t="s">
        <v>7036</v>
      </c>
      <c r="F3569" s="120" t="s">
        <v>3</v>
      </c>
      <c r="G3569" s="120">
        <v>1632550</v>
      </c>
      <c r="H3569" s="124"/>
      <c r="I3569" s="128" t="s">
        <v>7815</v>
      </c>
      <c r="J3569" s="124"/>
      <c r="K3569" s="124"/>
      <c r="L3569" s="124"/>
      <c r="M3569" s="124"/>
      <c r="N3569" s="207">
        <v>0</v>
      </c>
      <c r="O3569" s="207">
        <v>16797.5</v>
      </c>
      <c r="P3569" s="124" t="s">
        <v>1312</v>
      </c>
    </row>
    <row r="3570" spans="1:16" ht="63.75">
      <c r="A3570" s="256">
        <v>35</v>
      </c>
      <c r="B3570" s="124"/>
      <c r="C3570" s="125" t="s">
        <v>696</v>
      </c>
      <c r="D3570" s="119">
        <v>43270</v>
      </c>
      <c r="E3570" s="120" t="s">
        <v>7037</v>
      </c>
      <c r="F3570" s="120" t="s">
        <v>3</v>
      </c>
      <c r="G3570" s="120">
        <v>1632547</v>
      </c>
      <c r="H3570" s="124"/>
      <c r="I3570" s="128" t="s">
        <v>7816</v>
      </c>
      <c r="J3570" s="124"/>
      <c r="K3570" s="124"/>
      <c r="L3570" s="124"/>
      <c r="M3570" s="124"/>
      <c r="N3570" s="207">
        <v>0</v>
      </c>
      <c r="O3570" s="207">
        <v>800</v>
      </c>
      <c r="P3570" s="124" t="s">
        <v>1312</v>
      </c>
    </row>
    <row r="3571" spans="1:16" ht="51">
      <c r="A3571" s="256">
        <v>35</v>
      </c>
      <c r="B3571" s="124"/>
      <c r="C3571" s="125" t="s">
        <v>696</v>
      </c>
      <c r="D3571" s="119">
        <v>43270</v>
      </c>
      <c r="E3571" s="120" t="s">
        <v>7038</v>
      </c>
      <c r="F3571" s="120" t="s">
        <v>3</v>
      </c>
      <c r="G3571" s="120">
        <v>1632542</v>
      </c>
      <c r="H3571" s="124"/>
      <c r="I3571" s="128" t="s">
        <v>7817</v>
      </c>
      <c r="J3571" s="124"/>
      <c r="K3571" s="124"/>
      <c r="L3571" s="124"/>
      <c r="M3571" s="124"/>
      <c r="N3571" s="207">
        <v>0</v>
      </c>
      <c r="O3571" s="207">
        <v>3832</v>
      </c>
      <c r="P3571" s="124" t="s">
        <v>1312</v>
      </c>
    </row>
    <row r="3572" spans="1:16" ht="63.75">
      <c r="A3572" s="256">
        <v>35</v>
      </c>
      <c r="B3572" s="124"/>
      <c r="C3572" s="125" t="s">
        <v>696</v>
      </c>
      <c r="D3572" s="119">
        <v>43270</v>
      </c>
      <c r="E3572" s="120" t="s">
        <v>7039</v>
      </c>
      <c r="F3572" s="120" t="s">
        <v>3</v>
      </c>
      <c r="G3572" s="120">
        <v>1632541</v>
      </c>
      <c r="H3572" s="124"/>
      <c r="I3572" s="128" t="s">
        <v>7818</v>
      </c>
      <c r="J3572" s="124"/>
      <c r="K3572" s="124"/>
      <c r="L3572" s="124"/>
      <c r="M3572" s="124"/>
      <c r="N3572" s="207">
        <v>0</v>
      </c>
      <c r="O3572" s="207">
        <v>9300</v>
      </c>
      <c r="P3572" s="124" t="s">
        <v>1312</v>
      </c>
    </row>
    <row r="3573" spans="1:16" ht="63.75">
      <c r="A3573" s="256">
        <v>35</v>
      </c>
      <c r="B3573" s="124"/>
      <c r="C3573" s="125" t="s">
        <v>696</v>
      </c>
      <c r="D3573" s="119">
        <v>43270</v>
      </c>
      <c r="E3573" s="120" t="s">
        <v>7040</v>
      </c>
      <c r="F3573" s="120" t="s">
        <v>3</v>
      </c>
      <c r="G3573" s="120">
        <v>1632539</v>
      </c>
      <c r="H3573" s="124"/>
      <c r="I3573" s="128" t="s">
        <v>7819</v>
      </c>
      <c r="J3573" s="124"/>
      <c r="K3573" s="124"/>
      <c r="L3573" s="124"/>
      <c r="M3573" s="124"/>
      <c r="N3573" s="207">
        <v>0</v>
      </c>
      <c r="O3573" s="207">
        <v>300</v>
      </c>
      <c r="P3573" s="124" t="s">
        <v>1312</v>
      </c>
    </row>
    <row r="3574" spans="1:16" ht="63.75">
      <c r="A3574" s="256">
        <v>35</v>
      </c>
      <c r="B3574" s="124"/>
      <c r="C3574" s="125" t="s">
        <v>696</v>
      </c>
      <c r="D3574" s="119">
        <v>43270</v>
      </c>
      <c r="E3574" s="120" t="s">
        <v>7041</v>
      </c>
      <c r="F3574" s="120" t="s">
        <v>3</v>
      </c>
      <c r="G3574" s="120">
        <v>1632537</v>
      </c>
      <c r="H3574" s="124"/>
      <c r="I3574" s="128" t="s">
        <v>7820</v>
      </c>
      <c r="J3574" s="124"/>
      <c r="K3574" s="124"/>
      <c r="L3574" s="124"/>
      <c r="M3574" s="124"/>
      <c r="N3574" s="207">
        <v>0</v>
      </c>
      <c r="O3574" s="207">
        <v>300</v>
      </c>
      <c r="P3574" s="124" t="s">
        <v>1312</v>
      </c>
    </row>
    <row r="3575" spans="1:16" ht="63.75" hidden="1">
      <c r="A3575" s="256" t="s">
        <v>622</v>
      </c>
      <c r="B3575" s="124"/>
      <c r="C3575" s="125" t="s">
        <v>715</v>
      </c>
      <c r="D3575" s="119">
        <v>43270</v>
      </c>
      <c r="E3575" s="120" t="s">
        <v>7042</v>
      </c>
      <c r="F3575" s="120" t="s">
        <v>1313</v>
      </c>
      <c r="G3575" s="120">
        <v>18096452</v>
      </c>
      <c r="H3575" s="124"/>
      <c r="I3575" s="128" t="s">
        <v>7821</v>
      </c>
      <c r="J3575" s="124"/>
      <c r="K3575" s="124"/>
      <c r="L3575" s="124"/>
      <c r="M3575" s="124"/>
      <c r="N3575" s="207">
        <v>44352.5</v>
      </c>
      <c r="O3575" s="207">
        <v>0</v>
      </c>
      <c r="P3575" s="124" t="s">
        <v>1312</v>
      </c>
    </row>
    <row r="3576" spans="1:16" ht="63.75" hidden="1">
      <c r="A3576" s="256" t="s">
        <v>622</v>
      </c>
      <c r="B3576" s="124"/>
      <c r="C3576" s="125" t="s">
        <v>715</v>
      </c>
      <c r="D3576" s="119">
        <v>43270</v>
      </c>
      <c r="E3576" s="120" t="s">
        <v>7043</v>
      </c>
      <c r="F3576" s="120" t="s">
        <v>1313</v>
      </c>
      <c r="G3576" s="120">
        <v>18096454</v>
      </c>
      <c r="H3576" s="124"/>
      <c r="I3576" s="128" t="s">
        <v>7822</v>
      </c>
      <c r="J3576" s="124"/>
      <c r="K3576" s="124"/>
      <c r="L3576" s="124"/>
      <c r="M3576" s="124"/>
      <c r="N3576" s="207">
        <v>44968.5</v>
      </c>
      <c r="O3576" s="207">
        <v>0</v>
      </c>
      <c r="P3576" s="124" t="s">
        <v>1312</v>
      </c>
    </row>
    <row r="3577" spans="1:16" ht="63.75" hidden="1">
      <c r="A3577" s="256" t="s">
        <v>622</v>
      </c>
      <c r="B3577" s="124"/>
      <c r="C3577" s="125" t="s">
        <v>715</v>
      </c>
      <c r="D3577" s="119">
        <v>43270</v>
      </c>
      <c r="E3577" s="120" t="s">
        <v>7044</v>
      </c>
      <c r="F3577" s="120" t="s">
        <v>1313</v>
      </c>
      <c r="G3577" s="120">
        <v>18096457</v>
      </c>
      <c r="H3577" s="124"/>
      <c r="I3577" s="128" t="s">
        <v>7823</v>
      </c>
      <c r="J3577" s="124"/>
      <c r="K3577" s="124"/>
      <c r="L3577" s="124"/>
      <c r="M3577" s="124"/>
      <c r="N3577" s="207">
        <v>101764.5</v>
      </c>
      <c r="O3577" s="207">
        <v>0</v>
      </c>
      <c r="P3577" s="124" t="s">
        <v>1312</v>
      </c>
    </row>
    <row r="3578" spans="1:16" ht="63.75" hidden="1">
      <c r="A3578" s="256" t="s">
        <v>622</v>
      </c>
      <c r="B3578" s="124"/>
      <c r="C3578" s="125" t="s">
        <v>715</v>
      </c>
      <c r="D3578" s="119">
        <v>43270</v>
      </c>
      <c r="E3578" s="120" t="s">
        <v>7045</v>
      </c>
      <c r="F3578" s="120" t="s">
        <v>1313</v>
      </c>
      <c r="G3578" s="120">
        <v>18096461</v>
      </c>
      <c r="H3578" s="124"/>
      <c r="I3578" s="128" t="s">
        <v>7824</v>
      </c>
      <c r="J3578" s="124"/>
      <c r="K3578" s="124"/>
      <c r="L3578" s="124"/>
      <c r="M3578" s="124"/>
      <c r="N3578" s="207">
        <v>27104.5</v>
      </c>
      <c r="O3578" s="207">
        <v>0</v>
      </c>
      <c r="P3578" s="124" t="s">
        <v>1312</v>
      </c>
    </row>
    <row r="3579" spans="1:16" ht="63.75" hidden="1">
      <c r="A3579" s="256" t="s">
        <v>622</v>
      </c>
      <c r="B3579" s="124"/>
      <c r="C3579" s="125" t="s">
        <v>715</v>
      </c>
      <c r="D3579" s="119">
        <v>43270</v>
      </c>
      <c r="E3579" s="120" t="s">
        <v>7046</v>
      </c>
      <c r="F3579" s="120" t="s">
        <v>1313</v>
      </c>
      <c r="G3579" s="120">
        <v>18096464</v>
      </c>
      <c r="H3579" s="124"/>
      <c r="I3579" s="128" t="s">
        <v>7825</v>
      </c>
      <c r="J3579" s="124"/>
      <c r="K3579" s="124"/>
      <c r="L3579" s="124"/>
      <c r="M3579" s="124"/>
      <c r="N3579" s="207">
        <v>35112.5</v>
      </c>
      <c r="O3579" s="207">
        <v>0</v>
      </c>
      <c r="P3579" s="124" t="s">
        <v>1312</v>
      </c>
    </row>
    <row r="3580" spans="1:16" ht="63.75" hidden="1">
      <c r="A3580" s="256" t="s">
        <v>622</v>
      </c>
      <c r="B3580" s="124"/>
      <c r="C3580" s="125" t="s">
        <v>715</v>
      </c>
      <c r="D3580" s="119">
        <v>43270</v>
      </c>
      <c r="E3580" s="120" t="s">
        <v>7047</v>
      </c>
      <c r="F3580" s="120" t="s">
        <v>1313</v>
      </c>
      <c r="G3580" s="120">
        <v>18096466</v>
      </c>
      <c r="H3580" s="124"/>
      <c r="I3580" s="128" t="s">
        <v>7826</v>
      </c>
      <c r="J3580" s="124"/>
      <c r="K3580" s="124"/>
      <c r="L3580" s="124"/>
      <c r="M3580" s="124"/>
      <c r="N3580" s="207">
        <v>42975</v>
      </c>
      <c r="O3580" s="207">
        <v>0</v>
      </c>
      <c r="P3580" s="124" t="s">
        <v>1312</v>
      </c>
    </row>
    <row r="3581" spans="1:16" ht="63.75" hidden="1">
      <c r="A3581" s="256" t="s">
        <v>622</v>
      </c>
      <c r="B3581" s="124"/>
      <c r="C3581" s="125" t="s">
        <v>715</v>
      </c>
      <c r="D3581" s="119">
        <v>43270</v>
      </c>
      <c r="E3581" s="120" t="s">
        <v>7048</v>
      </c>
      <c r="F3581" s="120" t="s">
        <v>1313</v>
      </c>
      <c r="G3581" s="120">
        <v>18096468</v>
      </c>
      <c r="H3581" s="124"/>
      <c r="I3581" s="128" t="s">
        <v>7827</v>
      </c>
      <c r="J3581" s="124"/>
      <c r="K3581" s="124"/>
      <c r="L3581" s="124"/>
      <c r="M3581" s="124"/>
      <c r="N3581" s="207">
        <v>18675</v>
      </c>
      <c r="O3581" s="207">
        <v>0</v>
      </c>
      <c r="P3581" s="124" t="s">
        <v>1312</v>
      </c>
    </row>
    <row r="3582" spans="1:16" ht="63.75" hidden="1">
      <c r="A3582" s="256" t="s">
        <v>622</v>
      </c>
      <c r="B3582" s="124"/>
      <c r="C3582" s="125" t="s">
        <v>715</v>
      </c>
      <c r="D3582" s="119">
        <v>43270</v>
      </c>
      <c r="E3582" s="120" t="s">
        <v>7049</v>
      </c>
      <c r="F3582" s="120" t="s">
        <v>1313</v>
      </c>
      <c r="G3582" s="120">
        <v>18096470</v>
      </c>
      <c r="H3582" s="124"/>
      <c r="I3582" s="128" t="s">
        <v>7828</v>
      </c>
      <c r="J3582" s="124"/>
      <c r="K3582" s="124"/>
      <c r="L3582" s="124"/>
      <c r="M3582" s="124"/>
      <c r="N3582" s="207">
        <v>59876</v>
      </c>
      <c r="O3582" s="207">
        <v>0</v>
      </c>
      <c r="P3582" s="124" t="s">
        <v>1312</v>
      </c>
    </row>
    <row r="3583" spans="1:16" ht="63.75" hidden="1">
      <c r="A3583" s="256" t="s">
        <v>622</v>
      </c>
      <c r="B3583" s="124"/>
      <c r="C3583" s="125" t="s">
        <v>715</v>
      </c>
      <c r="D3583" s="119">
        <v>43270</v>
      </c>
      <c r="E3583" s="120" t="s">
        <v>7050</v>
      </c>
      <c r="F3583" s="120" t="s">
        <v>1313</v>
      </c>
      <c r="G3583" s="120">
        <v>18096478</v>
      </c>
      <c r="H3583" s="124"/>
      <c r="I3583" s="128" t="s">
        <v>7829</v>
      </c>
      <c r="J3583" s="124"/>
      <c r="K3583" s="124"/>
      <c r="L3583" s="124"/>
      <c r="M3583" s="124"/>
      <c r="N3583" s="207">
        <v>36675</v>
      </c>
      <c r="O3583" s="207">
        <v>0</v>
      </c>
      <c r="P3583" s="124" t="s">
        <v>1312</v>
      </c>
    </row>
    <row r="3584" spans="1:16" ht="63.75" hidden="1">
      <c r="A3584" s="256" t="s">
        <v>622</v>
      </c>
      <c r="B3584" s="124"/>
      <c r="C3584" s="125" t="s">
        <v>715</v>
      </c>
      <c r="D3584" s="119">
        <v>43270</v>
      </c>
      <c r="E3584" s="120" t="s">
        <v>7051</v>
      </c>
      <c r="F3584" s="120" t="s">
        <v>1313</v>
      </c>
      <c r="G3584" s="120">
        <v>18096481</v>
      </c>
      <c r="H3584" s="124"/>
      <c r="I3584" s="128" t="s">
        <v>7830</v>
      </c>
      <c r="J3584" s="124"/>
      <c r="K3584" s="124"/>
      <c r="L3584" s="124"/>
      <c r="M3584" s="124"/>
      <c r="N3584" s="207">
        <v>47309.5</v>
      </c>
      <c r="O3584" s="207">
        <v>0</v>
      </c>
      <c r="P3584" s="124" t="s">
        <v>1312</v>
      </c>
    </row>
    <row r="3585" spans="1:16" ht="76.5" hidden="1">
      <c r="A3585" s="256" t="s">
        <v>622</v>
      </c>
      <c r="B3585" s="124"/>
      <c r="C3585" s="125" t="s">
        <v>715</v>
      </c>
      <c r="D3585" s="119">
        <v>43270</v>
      </c>
      <c r="E3585" s="120" t="s">
        <v>7052</v>
      </c>
      <c r="F3585" s="120" t="s">
        <v>1313</v>
      </c>
      <c r="G3585" s="120">
        <v>18096437</v>
      </c>
      <c r="H3585" s="124"/>
      <c r="I3585" s="128" t="s">
        <v>7831</v>
      </c>
      <c r="J3585" s="124"/>
      <c r="K3585" s="124"/>
      <c r="L3585" s="124"/>
      <c r="M3585" s="124"/>
      <c r="N3585" s="207">
        <v>857976</v>
      </c>
      <c r="O3585" s="207">
        <v>0</v>
      </c>
      <c r="P3585" s="124" t="s">
        <v>1312</v>
      </c>
    </row>
    <row r="3586" spans="1:16" ht="63.75" hidden="1">
      <c r="A3586" s="256" t="s">
        <v>622</v>
      </c>
      <c r="B3586" s="124"/>
      <c r="C3586" s="125" t="s">
        <v>715</v>
      </c>
      <c r="D3586" s="119">
        <v>43270</v>
      </c>
      <c r="E3586" s="120" t="s">
        <v>7053</v>
      </c>
      <c r="F3586" s="120" t="s">
        <v>1313</v>
      </c>
      <c r="G3586" s="120">
        <v>18096438</v>
      </c>
      <c r="H3586" s="124"/>
      <c r="I3586" s="128" t="s">
        <v>7832</v>
      </c>
      <c r="J3586" s="124"/>
      <c r="K3586" s="124"/>
      <c r="L3586" s="124"/>
      <c r="M3586" s="124"/>
      <c r="N3586" s="207">
        <v>41519</v>
      </c>
      <c r="O3586" s="207">
        <v>0</v>
      </c>
      <c r="P3586" s="124" t="s">
        <v>1312</v>
      </c>
    </row>
    <row r="3587" spans="1:16" ht="63.75" hidden="1">
      <c r="A3587" s="256" t="s">
        <v>622</v>
      </c>
      <c r="B3587" s="124"/>
      <c r="C3587" s="125" t="s">
        <v>715</v>
      </c>
      <c r="D3587" s="119">
        <v>43270</v>
      </c>
      <c r="E3587" s="120" t="s">
        <v>7054</v>
      </c>
      <c r="F3587" s="120" t="s">
        <v>1313</v>
      </c>
      <c r="G3587" s="120">
        <v>18096453</v>
      </c>
      <c r="H3587" s="124"/>
      <c r="I3587" s="128" t="s">
        <v>7833</v>
      </c>
      <c r="J3587" s="124"/>
      <c r="K3587" s="124"/>
      <c r="L3587" s="124"/>
      <c r="M3587" s="124"/>
      <c r="N3587" s="207">
        <v>24886.5</v>
      </c>
      <c r="O3587" s="207">
        <v>0</v>
      </c>
      <c r="P3587" s="124" t="s">
        <v>1312</v>
      </c>
    </row>
    <row r="3588" spans="1:16" ht="63.75" hidden="1">
      <c r="A3588" s="256" t="s">
        <v>622</v>
      </c>
      <c r="B3588" s="124"/>
      <c r="C3588" s="125" t="s">
        <v>715</v>
      </c>
      <c r="D3588" s="119">
        <v>43270</v>
      </c>
      <c r="E3588" s="120" t="s">
        <v>7055</v>
      </c>
      <c r="F3588" s="120" t="s">
        <v>1313</v>
      </c>
      <c r="G3588" s="120">
        <v>18096456</v>
      </c>
      <c r="H3588" s="124"/>
      <c r="I3588" s="128" t="s">
        <v>7834</v>
      </c>
      <c r="J3588" s="124"/>
      <c r="K3588" s="124"/>
      <c r="L3588" s="124"/>
      <c r="M3588" s="124"/>
      <c r="N3588" s="207">
        <v>33634</v>
      </c>
      <c r="O3588" s="207">
        <v>0</v>
      </c>
      <c r="P3588" s="124" t="s">
        <v>1312</v>
      </c>
    </row>
    <row r="3589" spans="1:16" ht="63.75" hidden="1">
      <c r="A3589" s="256" t="s">
        <v>622</v>
      </c>
      <c r="B3589" s="124"/>
      <c r="C3589" s="125" t="s">
        <v>715</v>
      </c>
      <c r="D3589" s="119">
        <v>43270</v>
      </c>
      <c r="E3589" s="120" t="s">
        <v>7056</v>
      </c>
      <c r="F3589" s="120" t="s">
        <v>1313</v>
      </c>
      <c r="G3589" s="120">
        <v>18096463</v>
      </c>
      <c r="H3589" s="124"/>
      <c r="I3589" s="128" t="s">
        <v>7835</v>
      </c>
      <c r="J3589" s="124"/>
      <c r="K3589" s="124"/>
      <c r="L3589" s="124"/>
      <c r="M3589" s="124"/>
      <c r="N3589" s="207">
        <v>29691.5</v>
      </c>
      <c r="O3589" s="207">
        <v>0</v>
      </c>
      <c r="P3589" s="124" t="s">
        <v>1312</v>
      </c>
    </row>
    <row r="3590" spans="1:16" ht="76.5" hidden="1">
      <c r="A3590" s="256" t="s">
        <v>622</v>
      </c>
      <c r="B3590" s="124"/>
      <c r="C3590" s="125" t="s">
        <v>715</v>
      </c>
      <c r="D3590" s="119">
        <v>43270</v>
      </c>
      <c r="E3590" s="120" t="s">
        <v>7057</v>
      </c>
      <c r="F3590" s="120" t="s">
        <v>1313</v>
      </c>
      <c r="G3590" s="120">
        <v>18096465</v>
      </c>
      <c r="H3590" s="124"/>
      <c r="I3590" s="128" t="s">
        <v>7836</v>
      </c>
      <c r="J3590" s="124"/>
      <c r="K3590" s="124"/>
      <c r="L3590" s="124"/>
      <c r="M3590" s="124"/>
      <c r="N3590" s="207">
        <v>28706</v>
      </c>
      <c r="O3590" s="207">
        <v>0</v>
      </c>
      <c r="P3590" s="124" t="s">
        <v>1312</v>
      </c>
    </row>
    <row r="3591" spans="1:16" ht="63.75" hidden="1">
      <c r="A3591" s="256" t="s">
        <v>622</v>
      </c>
      <c r="B3591" s="124"/>
      <c r="C3591" s="125" t="s">
        <v>715</v>
      </c>
      <c r="D3591" s="119">
        <v>43270</v>
      </c>
      <c r="E3591" s="120" t="s">
        <v>7058</v>
      </c>
      <c r="F3591" s="120" t="s">
        <v>1313</v>
      </c>
      <c r="G3591" s="120">
        <v>18096467</v>
      </c>
      <c r="H3591" s="124"/>
      <c r="I3591" s="128" t="s">
        <v>7837</v>
      </c>
      <c r="J3591" s="124"/>
      <c r="K3591" s="124"/>
      <c r="L3591" s="124"/>
      <c r="M3591" s="124"/>
      <c r="N3591" s="207">
        <v>22050</v>
      </c>
      <c r="O3591" s="207">
        <v>0</v>
      </c>
      <c r="P3591" s="124" t="s">
        <v>1312</v>
      </c>
    </row>
    <row r="3592" spans="1:16" ht="63.75" hidden="1">
      <c r="A3592" s="256" t="s">
        <v>622</v>
      </c>
      <c r="B3592" s="124"/>
      <c r="C3592" s="125" t="s">
        <v>715</v>
      </c>
      <c r="D3592" s="119">
        <v>43270</v>
      </c>
      <c r="E3592" s="120" t="s">
        <v>7059</v>
      </c>
      <c r="F3592" s="120" t="s">
        <v>1313</v>
      </c>
      <c r="G3592" s="120">
        <v>18096473</v>
      </c>
      <c r="H3592" s="124"/>
      <c r="I3592" s="128" t="s">
        <v>7838</v>
      </c>
      <c r="J3592" s="124"/>
      <c r="K3592" s="124"/>
      <c r="L3592" s="124"/>
      <c r="M3592" s="124"/>
      <c r="N3592" s="207">
        <v>13798.5</v>
      </c>
      <c r="O3592" s="207">
        <v>0</v>
      </c>
      <c r="P3592" s="124" t="s">
        <v>1312</v>
      </c>
    </row>
    <row r="3593" spans="1:16" ht="63.75" hidden="1">
      <c r="A3593" s="256" t="s">
        <v>622</v>
      </c>
      <c r="B3593" s="124"/>
      <c r="C3593" s="125" t="s">
        <v>715</v>
      </c>
      <c r="D3593" s="119">
        <v>43270</v>
      </c>
      <c r="E3593" s="120" t="s">
        <v>7060</v>
      </c>
      <c r="F3593" s="120" t="s">
        <v>1313</v>
      </c>
      <c r="G3593" s="120">
        <v>18095917</v>
      </c>
      <c r="H3593" s="124"/>
      <c r="I3593" s="128" t="s">
        <v>7839</v>
      </c>
      <c r="J3593" s="124"/>
      <c r="K3593" s="124"/>
      <c r="L3593" s="124"/>
      <c r="M3593" s="124"/>
      <c r="N3593" s="207">
        <v>33757</v>
      </c>
      <c r="O3593" s="207">
        <v>0</v>
      </c>
      <c r="P3593" s="124" t="s">
        <v>1312</v>
      </c>
    </row>
    <row r="3594" spans="1:16" ht="63.75" hidden="1">
      <c r="A3594" s="256" t="s">
        <v>622</v>
      </c>
      <c r="B3594" s="124"/>
      <c r="C3594" s="125" t="s">
        <v>715</v>
      </c>
      <c r="D3594" s="119">
        <v>43270</v>
      </c>
      <c r="E3594" s="120" t="s">
        <v>7061</v>
      </c>
      <c r="F3594" s="120" t="s">
        <v>1313</v>
      </c>
      <c r="G3594" s="120">
        <v>18095918</v>
      </c>
      <c r="H3594" s="124"/>
      <c r="I3594" s="128" t="s">
        <v>7840</v>
      </c>
      <c r="J3594" s="124"/>
      <c r="K3594" s="124"/>
      <c r="L3594" s="124"/>
      <c r="M3594" s="124"/>
      <c r="N3594" s="207">
        <v>10125</v>
      </c>
      <c r="O3594" s="207">
        <v>0</v>
      </c>
      <c r="P3594" s="124" t="s">
        <v>1312</v>
      </c>
    </row>
    <row r="3595" spans="1:16" ht="63.75" hidden="1">
      <c r="A3595" s="256" t="s">
        <v>622</v>
      </c>
      <c r="B3595" s="124"/>
      <c r="C3595" s="125" t="s">
        <v>715</v>
      </c>
      <c r="D3595" s="119">
        <v>43270</v>
      </c>
      <c r="E3595" s="120" t="s">
        <v>7062</v>
      </c>
      <c r="F3595" s="120" t="s">
        <v>1313</v>
      </c>
      <c r="G3595" s="120">
        <v>18096024</v>
      </c>
      <c r="H3595" s="124"/>
      <c r="I3595" s="128" t="s">
        <v>7841</v>
      </c>
      <c r="J3595" s="124"/>
      <c r="K3595" s="124"/>
      <c r="L3595" s="124"/>
      <c r="M3595" s="124"/>
      <c r="N3595" s="207">
        <v>25749</v>
      </c>
      <c r="O3595" s="207">
        <v>0</v>
      </c>
      <c r="P3595" s="124" t="s">
        <v>1312</v>
      </c>
    </row>
    <row r="3596" spans="1:16" ht="63.75" hidden="1">
      <c r="A3596" s="256" t="s">
        <v>622</v>
      </c>
      <c r="B3596" s="124"/>
      <c r="C3596" s="125" t="s">
        <v>715</v>
      </c>
      <c r="D3596" s="119">
        <v>43270</v>
      </c>
      <c r="E3596" s="120" t="s">
        <v>7063</v>
      </c>
      <c r="F3596" s="120" t="s">
        <v>1313</v>
      </c>
      <c r="G3596" s="120">
        <v>18096026</v>
      </c>
      <c r="H3596" s="124"/>
      <c r="I3596" s="128" t="s">
        <v>7842</v>
      </c>
      <c r="J3596" s="124"/>
      <c r="K3596" s="124"/>
      <c r="L3596" s="124"/>
      <c r="M3596" s="124"/>
      <c r="N3596" s="207">
        <v>13050</v>
      </c>
      <c r="O3596" s="207">
        <v>0</v>
      </c>
      <c r="P3596" s="124" t="s">
        <v>1312</v>
      </c>
    </row>
    <row r="3597" spans="1:16" ht="63.75" hidden="1">
      <c r="A3597" s="256" t="s">
        <v>622</v>
      </c>
      <c r="B3597" s="124"/>
      <c r="C3597" s="125" t="s">
        <v>715</v>
      </c>
      <c r="D3597" s="119">
        <v>43270</v>
      </c>
      <c r="E3597" s="120" t="s">
        <v>7064</v>
      </c>
      <c r="F3597" s="120" t="s">
        <v>1313</v>
      </c>
      <c r="G3597" s="120">
        <v>18096027</v>
      </c>
      <c r="H3597" s="124"/>
      <c r="I3597" s="128" t="s">
        <v>7843</v>
      </c>
      <c r="J3597" s="124"/>
      <c r="K3597" s="124"/>
      <c r="L3597" s="124"/>
      <c r="M3597" s="124"/>
      <c r="N3597" s="207">
        <v>10125</v>
      </c>
      <c r="O3597" s="207">
        <v>0</v>
      </c>
      <c r="P3597" s="124" t="s">
        <v>1312</v>
      </c>
    </row>
    <row r="3598" spans="1:16" ht="63.75" hidden="1">
      <c r="A3598" s="256" t="s">
        <v>622</v>
      </c>
      <c r="B3598" s="124"/>
      <c r="C3598" s="125" t="s">
        <v>715</v>
      </c>
      <c r="D3598" s="119">
        <v>43270</v>
      </c>
      <c r="E3598" s="120" t="s">
        <v>7065</v>
      </c>
      <c r="F3598" s="120" t="s">
        <v>1313</v>
      </c>
      <c r="G3598" s="120">
        <v>18096034</v>
      </c>
      <c r="H3598" s="124"/>
      <c r="I3598" s="128" t="s">
        <v>7844</v>
      </c>
      <c r="J3598" s="124"/>
      <c r="K3598" s="124"/>
      <c r="L3598" s="124"/>
      <c r="M3598" s="124"/>
      <c r="N3598" s="207">
        <v>22299.5</v>
      </c>
      <c r="O3598" s="207">
        <v>0</v>
      </c>
      <c r="P3598" s="124" t="s">
        <v>1312</v>
      </c>
    </row>
    <row r="3599" spans="1:16" ht="63.75" hidden="1">
      <c r="A3599" s="256" t="s">
        <v>622</v>
      </c>
      <c r="B3599" s="124"/>
      <c r="C3599" s="125" t="s">
        <v>715</v>
      </c>
      <c r="D3599" s="119">
        <v>43270</v>
      </c>
      <c r="E3599" s="120" t="s">
        <v>7066</v>
      </c>
      <c r="F3599" s="120" t="s">
        <v>1313</v>
      </c>
      <c r="G3599" s="120">
        <v>18096037</v>
      </c>
      <c r="H3599" s="124"/>
      <c r="I3599" s="128" t="s">
        <v>7845</v>
      </c>
      <c r="J3599" s="124"/>
      <c r="K3599" s="124"/>
      <c r="L3599" s="124"/>
      <c r="M3599" s="124"/>
      <c r="N3599" s="207">
        <v>15300</v>
      </c>
      <c r="O3599" s="207">
        <v>0</v>
      </c>
      <c r="P3599" s="124" t="s">
        <v>1312</v>
      </c>
    </row>
    <row r="3600" spans="1:16" ht="63.75" hidden="1">
      <c r="A3600" s="256" t="s">
        <v>622</v>
      </c>
      <c r="B3600" s="124"/>
      <c r="C3600" s="125" t="s">
        <v>715</v>
      </c>
      <c r="D3600" s="119">
        <v>43270</v>
      </c>
      <c r="E3600" s="120" t="s">
        <v>7067</v>
      </c>
      <c r="F3600" s="120" t="s">
        <v>1313</v>
      </c>
      <c r="G3600" s="120">
        <v>18096039</v>
      </c>
      <c r="H3600" s="124"/>
      <c r="I3600" s="128" t="s">
        <v>7846</v>
      </c>
      <c r="J3600" s="124"/>
      <c r="K3600" s="124"/>
      <c r="L3600" s="124"/>
      <c r="M3600" s="124"/>
      <c r="N3600" s="207">
        <v>18000</v>
      </c>
      <c r="O3600" s="207">
        <v>0</v>
      </c>
      <c r="P3600" s="124" t="s">
        <v>1312</v>
      </c>
    </row>
    <row r="3601" spans="1:16" ht="63.75" hidden="1">
      <c r="A3601" s="256" t="s">
        <v>622</v>
      </c>
      <c r="B3601" s="124"/>
      <c r="C3601" s="125" t="s">
        <v>715</v>
      </c>
      <c r="D3601" s="119">
        <v>43270</v>
      </c>
      <c r="E3601" s="120" t="s">
        <v>7068</v>
      </c>
      <c r="F3601" s="120" t="s">
        <v>1313</v>
      </c>
      <c r="G3601" s="120">
        <v>18096041</v>
      </c>
      <c r="H3601" s="124"/>
      <c r="I3601" s="128" t="s">
        <v>7847</v>
      </c>
      <c r="J3601" s="124"/>
      <c r="K3601" s="124"/>
      <c r="L3601" s="124"/>
      <c r="M3601" s="124"/>
      <c r="N3601" s="207">
        <v>13500</v>
      </c>
      <c r="O3601" s="207">
        <v>0</v>
      </c>
      <c r="P3601" s="124" t="s">
        <v>1312</v>
      </c>
    </row>
    <row r="3602" spans="1:16" ht="63.75" hidden="1">
      <c r="A3602" s="256" t="s">
        <v>622</v>
      </c>
      <c r="B3602" s="124"/>
      <c r="C3602" s="125" t="s">
        <v>715</v>
      </c>
      <c r="D3602" s="119">
        <v>43270</v>
      </c>
      <c r="E3602" s="120" t="s">
        <v>7069</v>
      </c>
      <c r="F3602" s="120" t="s">
        <v>1313</v>
      </c>
      <c r="G3602" s="120">
        <v>18096045</v>
      </c>
      <c r="H3602" s="124"/>
      <c r="I3602" s="128" t="s">
        <v>7848</v>
      </c>
      <c r="J3602" s="124"/>
      <c r="K3602" s="124"/>
      <c r="L3602" s="124"/>
      <c r="M3602" s="124"/>
      <c r="N3602" s="207">
        <v>14175</v>
      </c>
      <c r="O3602" s="207">
        <v>0</v>
      </c>
      <c r="P3602" s="124" t="s">
        <v>1312</v>
      </c>
    </row>
    <row r="3603" spans="1:16" ht="63.75" hidden="1">
      <c r="A3603" s="256" t="s">
        <v>622</v>
      </c>
      <c r="B3603" s="124"/>
      <c r="C3603" s="125" t="s">
        <v>715</v>
      </c>
      <c r="D3603" s="119">
        <v>43270</v>
      </c>
      <c r="E3603" s="120" t="s">
        <v>7070</v>
      </c>
      <c r="F3603" s="120" t="s">
        <v>1313</v>
      </c>
      <c r="G3603" s="120">
        <v>18096048</v>
      </c>
      <c r="H3603" s="124"/>
      <c r="I3603" s="128" t="s">
        <v>7849</v>
      </c>
      <c r="J3603" s="124"/>
      <c r="K3603" s="124"/>
      <c r="L3603" s="124"/>
      <c r="M3603" s="124"/>
      <c r="N3603" s="207">
        <v>10575</v>
      </c>
      <c r="O3603" s="207">
        <v>0</v>
      </c>
      <c r="P3603" s="124" t="s">
        <v>1312</v>
      </c>
    </row>
    <row r="3604" spans="1:16" ht="63.75" hidden="1">
      <c r="A3604" s="256" t="s">
        <v>622</v>
      </c>
      <c r="B3604" s="124"/>
      <c r="C3604" s="125" t="s">
        <v>715</v>
      </c>
      <c r="D3604" s="119">
        <v>43270</v>
      </c>
      <c r="E3604" s="120" t="s">
        <v>7071</v>
      </c>
      <c r="F3604" s="120" t="s">
        <v>1313</v>
      </c>
      <c r="G3604" s="120">
        <v>18096398</v>
      </c>
      <c r="H3604" s="124"/>
      <c r="I3604" s="128" t="s">
        <v>7850</v>
      </c>
      <c r="J3604" s="124"/>
      <c r="K3604" s="124"/>
      <c r="L3604" s="124"/>
      <c r="M3604" s="124"/>
      <c r="N3604" s="207">
        <v>18000</v>
      </c>
      <c r="O3604" s="207">
        <v>0</v>
      </c>
      <c r="P3604" s="124" t="s">
        <v>1312</v>
      </c>
    </row>
    <row r="3605" spans="1:16" ht="76.5" hidden="1">
      <c r="A3605" s="256" t="s">
        <v>622</v>
      </c>
      <c r="B3605" s="124"/>
      <c r="C3605" s="125" t="s">
        <v>715</v>
      </c>
      <c r="D3605" s="119">
        <v>43270</v>
      </c>
      <c r="E3605" s="120" t="s">
        <v>7072</v>
      </c>
      <c r="F3605" s="120" t="s">
        <v>1313</v>
      </c>
      <c r="G3605" s="120">
        <v>18096403</v>
      </c>
      <c r="H3605" s="124"/>
      <c r="I3605" s="128" t="s">
        <v>7851</v>
      </c>
      <c r="J3605" s="124"/>
      <c r="K3605" s="124"/>
      <c r="L3605" s="124"/>
      <c r="M3605" s="124"/>
      <c r="N3605" s="207">
        <v>13306</v>
      </c>
      <c r="O3605" s="207">
        <v>0</v>
      </c>
      <c r="P3605" s="124" t="s">
        <v>1312</v>
      </c>
    </row>
    <row r="3606" spans="1:16" ht="63.75" hidden="1">
      <c r="A3606" s="256" t="s">
        <v>622</v>
      </c>
      <c r="B3606" s="124"/>
      <c r="C3606" s="125" t="s">
        <v>715</v>
      </c>
      <c r="D3606" s="119">
        <v>43270</v>
      </c>
      <c r="E3606" s="120" t="s">
        <v>7073</v>
      </c>
      <c r="F3606" s="120" t="s">
        <v>1313</v>
      </c>
      <c r="G3606" s="120">
        <v>18096405</v>
      </c>
      <c r="H3606" s="124"/>
      <c r="I3606" s="128" t="s">
        <v>7852</v>
      </c>
      <c r="J3606" s="124"/>
      <c r="K3606" s="124"/>
      <c r="L3606" s="124"/>
      <c r="M3606" s="124"/>
      <c r="N3606" s="207">
        <v>11088</v>
      </c>
      <c r="O3606" s="207">
        <v>0</v>
      </c>
      <c r="P3606" s="124" t="s">
        <v>1312</v>
      </c>
    </row>
    <row r="3607" spans="1:16" ht="63.75" hidden="1">
      <c r="A3607" s="256" t="s">
        <v>622</v>
      </c>
      <c r="B3607" s="124"/>
      <c r="C3607" s="125" t="s">
        <v>715</v>
      </c>
      <c r="D3607" s="119">
        <v>43270</v>
      </c>
      <c r="E3607" s="120" t="s">
        <v>7074</v>
      </c>
      <c r="F3607" s="120" t="s">
        <v>1313</v>
      </c>
      <c r="G3607" s="120">
        <v>18096408</v>
      </c>
      <c r="H3607" s="124"/>
      <c r="I3607" s="128" t="s">
        <v>7853</v>
      </c>
      <c r="J3607" s="124"/>
      <c r="K3607" s="124"/>
      <c r="L3607" s="124"/>
      <c r="M3607" s="124"/>
      <c r="N3607" s="207">
        <v>12813</v>
      </c>
      <c r="O3607" s="207">
        <v>0</v>
      </c>
      <c r="P3607" s="124" t="s">
        <v>1312</v>
      </c>
    </row>
    <row r="3608" spans="1:16" ht="63.75" hidden="1">
      <c r="A3608" s="256" t="s">
        <v>622</v>
      </c>
      <c r="B3608" s="124"/>
      <c r="C3608" s="125" t="s">
        <v>715</v>
      </c>
      <c r="D3608" s="119">
        <v>43270</v>
      </c>
      <c r="E3608" s="120" t="s">
        <v>7075</v>
      </c>
      <c r="F3608" s="120" t="s">
        <v>1313</v>
      </c>
      <c r="G3608" s="120">
        <v>18096416</v>
      </c>
      <c r="H3608" s="124"/>
      <c r="I3608" s="128" t="s">
        <v>7854</v>
      </c>
      <c r="J3608" s="124"/>
      <c r="K3608" s="124"/>
      <c r="L3608" s="124"/>
      <c r="M3608" s="124"/>
      <c r="N3608" s="207">
        <v>14784</v>
      </c>
      <c r="O3608" s="207">
        <v>0</v>
      </c>
      <c r="P3608" s="124" t="s">
        <v>1312</v>
      </c>
    </row>
    <row r="3609" spans="1:16" ht="63.75" hidden="1">
      <c r="A3609" s="256" t="s">
        <v>622</v>
      </c>
      <c r="B3609" s="124"/>
      <c r="C3609" s="125" t="s">
        <v>715</v>
      </c>
      <c r="D3609" s="119">
        <v>43270</v>
      </c>
      <c r="E3609" s="120" t="s">
        <v>7076</v>
      </c>
      <c r="F3609" s="120" t="s">
        <v>1313</v>
      </c>
      <c r="G3609" s="120">
        <v>18096432</v>
      </c>
      <c r="H3609" s="124"/>
      <c r="I3609" s="128" t="s">
        <v>7855</v>
      </c>
      <c r="J3609" s="124"/>
      <c r="K3609" s="124"/>
      <c r="L3609" s="124"/>
      <c r="M3609" s="124"/>
      <c r="N3609" s="207">
        <v>12320</v>
      </c>
      <c r="O3609" s="207">
        <v>0</v>
      </c>
      <c r="P3609" s="124" t="s">
        <v>1312</v>
      </c>
    </row>
    <row r="3610" spans="1:16" ht="63.75" hidden="1">
      <c r="A3610" s="256" t="s">
        <v>622</v>
      </c>
      <c r="B3610" s="124"/>
      <c r="C3610" s="125" t="s">
        <v>715</v>
      </c>
      <c r="D3610" s="119">
        <v>43270</v>
      </c>
      <c r="E3610" s="120" t="s">
        <v>7077</v>
      </c>
      <c r="F3610" s="120" t="s">
        <v>1313</v>
      </c>
      <c r="G3610" s="120">
        <v>18096435</v>
      </c>
      <c r="H3610" s="124"/>
      <c r="I3610" s="128" t="s">
        <v>7856</v>
      </c>
      <c r="J3610" s="124"/>
      <c r="K3610" s="124"/>
      <c r="L3610" s="124"/>
      <c r="M3610" s="124"/>
      <c r="N3610" s="207">
        <v>10800</v>
      </c>
      <c r="O3610" s="207">
        <v>0</v>
      </c>
      <c r="P3610" s="124" t="s">
        <v>1312</v>
      </c>
    </row>
    <row r="3611" spans="1:16" ht="63.75" hidden="1">
      <c r="A3611" s="256" t="s">
        <v>622</v>
      </c>
      <c r="B3611" s="124"/>
      <c r="C3611" s="125" t="s">
        <v>715</v>
      </c>
      <c r="D3611" s="119">
        <v>43270</v>
      </c>
      <c r="E3611" s="120" t="s">
        <v>7078</v>
      </c>
      <c r="F3611" s="120" t="s">
        <v>1313</v>
      </c>
      <c r="G3611" s="120">
        <v>18096440</v>
      </c>
      <c r="H3611" s="124"/>
      <c r="I3611" s="128" t="s">
        <v>7857</v>
      </c>
      <c r="J3611" s="124"/>
      <c r="K3611" s="124"/>
      <c r="L3611" s="124"/>
      <c r="M3611" s="124"/>
      <c r="N3611" s="207">
        <v>12150</v>
      </c>
      <c r="O3611" s="207">
        <v>0</v>
      </c>
      <c r="P3611" s="124" t="s">
        <v>1312</v>
      </c>
    </row>
    <row r="3612" spans="1:16" ht="63.75" hidden="1">
      <c r="A3612" s="256" t="s">
        <v>622</v>
      </c>
      <c r="B3612" s="124"/>
      <c r="C3612" s="125" t="s">
        <v>715</v>
      </c>
      <c r="D3612" s="119">
        <v>43270</v>
      </c>
      <c r="E3612" s="120" t="s">
        <v>7079</v>
      </c>
      <c r="F3612" s="120" t="s">
        <v>1313</v>
      </c>
      <c r="G3612" s="120">
        <v>18096455</v>
      </c>
      <c r="H3612" s="124"/>
      <c r="I3612" s="128" t="s">
        <v>7858</v>
      </c>
      <c r="J3612" s="124"/>
      <c r="K3612" s="124"/>
      <c r="L3612" s="124"/>
      <c r="M3612" s="124"/>
      <c r="N3612" s="207">
        <v>42000</v>
      </c>
      <c r="O3612" s="207">
        <v>0</v>
      </c>
      <c r="P3612" s="124" t="s">
        <v>1312</v>
      </c>
    </row>
    <row r="3613" spans="1:16" ht="63.75" hidden="1">
      <c r="A3613" s="256" t="s">
        <v>622</v>
      </c>
      <c r="B3613" s="124"/>
      <c r="C3613" s="125" t="s">
        <v>715</v>
      </c>
      <c r="D3613" s="119">
        <v>43270</v>
      </c>
      <c r="E3613" s="120" t="s">
        <v>7080</v>
      </c>
      <c r="F3613" s="120" t="s">
        <v>1313</v>
      </c>
      <c r="G3613" s="120">
        <v>18096459</v>
      </c>
      <c r="H3613" s="124"/>
      <c r="I3613" s="128" t="s">
        <v>7859</v>
      </c>
      <c r="J3613" s="124"/>
      <c r="K3613" s="124"/>
      <c r="L3613" s="124"/>
      <c r="M3613" s="124"/>
      <c r="N3613" s="207">
        <v>19500</v>
      </c>
      <c r="O3613" s="207">
        <v>0</v>
      </c>
      <c r="P3613" s="124" t="s">
        <v>1312</v>
      </c>
    </row>
    <row r="3614" spans="1:16" ht="63.75" hidden="1">
      <c r="A3614" s="256" t="s">
        <v>622</v>
      </c>
      <c r="B3614" s="124"/>
      <c r="C3614" s="125" t="s">
        <v>715</v>
      </c>
      <c r="D3614" s="119">
        <v>43270</v>
      </c>
      <c r="E3614" s="120" t="s">
        <v>7081</v>
      </c>
      <c r="F3614" s="120" t="s">
        <v>1313</v>
      </c>
      <c r="G3614" s="120">
        <v>18096023</v>
      </c>
      <c r="H3614" s="124"/>
      <c r="I3614" s="128" t="s">
        <v>7860</v>
      </c>
      <c r="J3614" s="124"/>
      <c r="K3614" s="124"/>
      <c r="L3614" s="124"/>
      <c r="M3614" s="124"/>
      <c r="N3614" s="207">
        <v>341022</v>
      </c>
      <c r="O3614" s="207">
        <v>0</v>
      </c>
      <c r="P3614" s="124" t="s">
        <v>1312</v>
      </c>
    </row>
    <row r="3615" spans="1:16" ht="63.75" hidden="1">
      <c r="A3615" s="256" t="s">
        <v>622</v>
      </c>
      <c r="B3615" s="124"/>
      <c r="C3615" s="125" t="s">
        <v>715</v>
      </c>
      <c r="D3615" s="119">
        <v>43270</v>
      </c>
      <c r="E3615" s="120" t="s">
        <v>7082</v>
      </c>
      <c r="F3615" s="120" t="s">
        <v>1313</v>
      </c>
      <c r="G3615" s="120">
        <v>18096028</v>
      </c>
      <c r="H3615" s="124"/>
      <c r="I3615" s="128" t="s">
        <v>7861</v>
      </c>
      <c r="J3615" s="124"/>
      <c r="K3615" s="124"/>
      <c r="L3615" s="124"/>
      <c r="M3615" s="124"/>
      <c r="N3615" s="207">
        <v>65543.5</v>
      </c>
      <c r="O3615" s="207">
        <v>0</v>
      </c>
      <c r="P3615" s="124" t="s">
        <v>1312</v>
      </c>
    </row>
    <row r="3616" spans="1:16" ht="63.75" hidden="1">
      <c r="A3616" s="256" t="s">
        <v>622</v>
      </c>
      <c r="B3616" s="124"/>
      <c r="C3616" s="125" t="s">
        <v>715</v>
      </c>
      <c r="D3616" s="119">
        <v>43270</v>
      </c>
      <c r="E3616" s="120" t="s">
        <v>7083</v>
      </c>
      <c r="F3616" s="120" t="s">
        <v>1313</v>
      </c>
      <c r="G3616" s="120">
        <v>18096031</v>
      </c>
      <c r="H3616" s="124"/>
      <c r="I3616" s="128" t="s">
        <v>7862</v>
      </c>
      <c r="J3616" s="124"/>
      <c r="K3616" s="124"/>
      <c r="L3616" s="124"/>
      <c r="M3616" s="124"/>
      <c r="N3616" s="207">
        <v>13429</v>
      </c>
      <c r="O3616" s="207">
        <v>0</v>
      </c>
      <c r="P3616" s="124" t="s">
        <v>1312</v>
      </c>
    </row>
    <row r="3617" spans="1:16" ht="63.75" hidden="1">
      <c r="A3617" s="256" t="s">
        <v>622</v>
      </c>
      <c r="B3617" s="124"/>
      <c r="C3617" s="125" t="s">
        <v>715</v>
      </c>
      <c r="D3617" s="119">
        <v>43270</v>
      </c>
      <c r="E3617" s="120" t="s">
        <v>7084</v>
      </c>
      <c r="F3617" s="120" t="s">
        <v>1313</v>
      </c>
      <c r="G3617" s="120">
        <v>18096033</v>
      </c>
      <c r="H3617" s="124"/>
      <c r="I3617" s="128" t="s">
        <v>7863</v>
      </c>
      <c r="J3617" s="124"/>
      <c r="K3617" s="124"/>
      <c r="L3617" s="124"/>
      <c r="M3617" s="124"/>
      <c r="N3617" s="207">
        <v>31047</v>
      </c>
      <c r="O3617" s="207">
        <v>0</v>
      </c>
      <c r="P3617" s="124" t="s">
        <v>1312</v>
      </c>
    </row>
    <row r="3618" spans="1:16" ht="63.75" hidden="1">
      <c r="A3618" s="256" t="s">
        <v>622</v>
      </c>
      <c r="B3618" s="124"/>
      <c r="C3618" s="125" t="s">
        <v>715</v>
      </c>
      <c r="D3618" s="119">
        <v>43270</v>
      </c>
      <c r="E3618" s="120" t="s">
        <v>7085</v>
      </c>
      <c r="F3618" s="120" t="s">
        <v>1313</v>
      </c>
      <c r="G3618" s="120">
        <v>18096035</v>
      </c>
      <c r="H3618" s="124"/>
      <c r="I3618" s="128" t="s">
        <v>7864</v>
      </c>
      <c r="J3618" s="124"/>
      <c r="K3618" s="124"/>
      <c r="L3618" s="124"/>
      <c r="M3618" s="124"/>
      <c r="N3618" s="207">
        <v>16755.5</v>
      </c>
      <c r="O3618" s="207">
        <v>0</v>
      </c>
      <c r="P3618" s="124" t="s">
        <v>1312</v>
      </c>
    </row>
    <row r="3619" spans="1:16" ht="63.75" hidden="1">
      <c r="A3619" s="256" t="s">
        <v>622</v>
      </c>
      <c r="B3619" s="124"/>
      <c r="C3619" s="125" t="s">
        <v>715</v>
      </c>
      <c r="D3619" s="119">
        <v>43270</v>
      </c>
      <c r="E3619" s="120" t="s">
        <v>7086</v>
      </c>
      <c r="F3619" s="120" t="s">
        <v>1313</v>
      </c>
      <c r="G3619" s="120">
        <v>18096036</v>
      </c>
      <c r="H3619" s="124"/>
      <c r="I3619" s="128" t="s">
        <v>7865</v>
      </c>
      <c r="J3619" s="124"/>
      <c r="K3619" s="124"/>
      <c r="L3619" s="124"/>
      <c r="M3619" s="124"/>
      <c r="N3619" s="207">
        <v>51498.5</v>
      </c>
      <c r="O3619" s="207">
        <v>0</v>
      </c>
      <c r="P3619" s="124" t="s">
        <v>1312</v>
      </c>
    </row>
    <row r="3620" spans="1:16" ht="63.75" hidden="1">
      <c r="A3620" s="256" t="s">
        <v>622</v>
      </c>
      <c r="B3620" s="124"/>
      <c r="C3620" s="125" t="s">
        <v>715</v>
      </c>
      <c r="D3620" s="119">
        <v>43270</v>
      </c>
      <c r="E3620" s="120" t="s">
        <v>7087</v>
      </c>
      <c r="F3620" s="120" t="s">
        <v>1313</v>
      </c>
      <c r="G3620" s="120">
        <v>18096038</v>
      </c>
      <c r="H3620" s="124"/>
      <c r="I3620" s="128" t="s">
        <v>7866</v>
      </c>
      <c r="J3620" s="124"/>
      <c r="K3620" s="124"/>
      <c r="L3620" s="124"/>
      <c r="M3620" s="124"/>
      <c r="N3620" s="207">
        <v>16139.5</v>
      </c>
      <c r="O3620" s="207">
        <v>0</v>
      </c>
      <c r="P3620" s="124" t="s">
        <v>1312</v>
      </c>
    </row>
    <row r="3621" spans="1:16" ht="63.75" hidden="1">
      <c r="A3621" s="256" t="s">
        <v>622</v>
      </c>
      <c r="B3621" s="124"/>
      <c r="C3621" s="125" t="s">
        <v>715</v>
      </c>
      <c r="D3621" s="119">
        <v>43270</v>
      </c>
      <c r="E3621" s="120" t="s">
        <v>7088</v>
      </c>
      <c r="F3621" s="120" t="s">
        <v>1313</v>
      </c>
      <c r="G3621" s="120">
        <v>18096040</v>
      </c>
      <c r="H3621" s="124"/>
      <c r="I3621" s="128" t="s">
        <v>7867</v>
      </c>
      <c r="J3621" s="124"/>
      <c r="K3621" s="124"/>
      <c r="L3621" s="124"/>
      <c r="M3621" s="124"/>
      <c r="N3621" s="207">
        <v>103859</v>
      </c>
      <c r="O3621" s="207">
        <v>0</v>
      </c>
      <c r="P3621" s="124" t="s">
        <v>1312</v>
      </c>
    </row>
    <row r="3622" spans="1:16" ht="63.75" hidden="1">
      <c r="A3622" s="256" t="s">
        <v>622</v>
      </c>
      <c r="B3622" s="124"/>
      <c r="C3622" s="125" t="s">
        <v>715</v>
      </c>
      <c r="D3622" s="119">
        <v>43270</v>
      </c>
      <c r="E3622" s="120" t="s">
        <v>7089</v>
      </c>
      <c r="F3622" s="120" t="s">
        <v>1313</v>
      </c>
      <c r="G3622" s="120">
        <v>18096044</v>
      </c>
      <c r="H3622" s="124"/>
      <c r="I3622" s="128" t="s">
        <v>7868</v>
      </c>
      <c r="J3622" s="124"/>
      <c r="K3622" s="124"/>
      <c r="L3622" s="124"/>
      <c r="M3622" s="124"/>
      <c r="N3622" s="207">
        <v>20205</v>
      </c>
      <c r="O3622" s="207">
        <v>0</v>
      </c>
      <c r="P3622" s="124" t="s">
        <v>1312</v>
      </c>
    </row>
    <row r="3623" spans="1:16" ht="63.75" hidden="1">
      <c r="A3623" s="256" t="s">
        <v>622</v>
      </c>
      <c r="B3623" s="124"/>
      <c r="C3623" s="125" t="s">
        <v>715</v>
      </c>
      <c r="D3623" s="119">
        <v>43270</v>
      </c>
      <c r="E3623" s="120" t="s">
        <v>7090</v>
      </c>
      <c r="F3623" s="120" t="s">
        <v>1313</v>
      </c>
      <c r="G3623" s="120">
        <v>18096047</v>
      </c>
      <c r="H3623" s="124"/>
      <c r="I3623" s="128" t="s">
        <v>7869</v>
      </c>
      <c r="J3623" s="124"/>
      <c r="K3623" s="124"/>
      <c r="L3623" s="124"/>
      <c r="M3623" s="124"/>
      <c r="N3623" s="207">
        <v>22915.5</v>
      </c>
      <c r="O3623" s="207">
        <v>0</v>
      </c>
      <c r="P3623" s="124" t="s">
        <v>1312</v>
      </c>
    </row>
    <row r="3624" spans="1:16" ht="76.5" hidden="1">
      <c r="A3624" s="256" t="s">
        <v>622</v>
      </c>
      <c r="B3624" s="124"/>
      <c r="C3624" s="125" t="s">
        <v>715</v>
      </c>
      <c r="D3624" s="119">
        <v>43270</v>
      </c>
      <c r="E3624" s="120" t="s">
        <v>7091</v>
      </c>
      <c r="F3624" s="120" t="s">
        <v>1313</v>
      </c>
      <c r="G3624" s="120">
        <v>18096053</v>
      </c>
      <c r="H3624" s="124"/>
      <c r="I3624" s="128" t="s">
        <v>7870</v>
      </c>
      <c r="J3624" s="124"/>
      <c r="K3624" s="124"/>
      <c r="L3624" s="124"/>
      <c r="M3624" s="124"/>
      <c r="N3624" s="207">
        <v>10800</v>
      </c>
      <c r="O3624" s="207">
        <v>0</v>
      </c>
      <c r="P3624" s="124" t="s">
        <v>1312</v>
      </c>
    </row>
    <row r="3625" spans="1:16" ht="63.75" hidden="1">
      <c r="A3625" s="256" t="s">
        <v>622</v>
      </c>
      <c r="B3625" s="124"/>
      <c r="C3625" s="125" t="s">
        <v>715</v>
      </c>
      <c r="D3625" s="119">
        <v>43270</v>
      </c>
      <c r="E3625" s="120" t="s">
        <v>7092</v>
      </c>
      <c r="F3625" s="120" t="s">
        <v>1313</v>
      </c>
      <c r="G3625" s="120">
        <v>18096103</v>
      </c>
      <c r="H3625" s="124"/>
      <c r="I3625" s="128" t="s">
        <v>7871</v>
      </c>
      <c r="J3625" s="124"/>
      <c r="K3625" s="124"/>
      <c r="L3625" s="124"/>
      <c r="M3625" s="124"/>
      <c r="N3625" s="207">
        <v>17325</v>
      </c>
      <c r="O3625" s="207">
        <v>0</v>
      </c>
      <c r="P3625" s="124" t="s">
        <v>1312</v>
      </c>
    </row>
    <row r="3626" spans="1:16" ht="63.75" hidden="1">
      <c r="A3626" s="256" t="s">
        <v>622</v>
      </c>
      <c r="B3626" s="124"/>
      <c r="C3626" s="125" t="s">
        <v>715</v>
      </c>
      <c r="D3626" s="119">
        <v>43270</v>
      </c>
      <c r="E3626" s="120" t="s">
        <v>7093</v>
      </c>
      <c r="F3626" s="120" t="s">
        <v>1313</v>
      </c>
      <c r="G3626" s="120">
        <v>18096170</v>
      </c>
      <c r="H3626" s="124"/>
      <c r="I3626" s="128" t="s">
        <v>7872</v>
      </c>
      <c r="J3626" s="124"/>
      <c r="K3626" s="124"/>
      <c r="L3626" s="124"/>
      <c r="M3626" s="124"/>
      <c r="N3626" s="207">
        <v>12000</v>
      </c>
      <c r="O3626" s="207">
        <v>0</v>
      </c>
      <c r="P3626" s="124" t="s">
        <v>1312</v>
      </c>
    </row>
    <row r="3627" spans="1:16" ht="63.75" hidden="1">
      <c r="A3627" s="256" t="s">
        <v>622</v>
      </c>
      <c r="B3627" s="124"/>
      <c r="C3627" s="125" t="s">
        <v>715</v>
      </c>
      <c r="D3627" s="119">
        <v>43270</v>
      </c>
      <c r="E3627" s="120" t="s">
        <v>7094</v>
      </c>
      <c r="F3627" s="120" t="s">
        <v>1313</v>
      </c>
      <c r="G3627" s="120">
        <v>18096172</v>
      </c>
      <c r="H3627" s="124"/>
      <c r="I3627" s="128" t="s">
        <v>7873</v>
      </c>
      <c r="J3627" s="124"/>
      <c r="K3627" s="124"/>
      <c r="L3627" s="124"/>
      <c r="M3627" s="124"/>
      <c r="N3627" s="207">
        <v>11334.5</v>
      </c>
      <c r="O3627" s="207">
        <v>0</v>
      </c>
      <c r="P3627" s="124" t="s">
        <v>1312</v>
      </c>
    </row>
    <row r="3628" spans="1:16" ht="63.75" hidden="1">
      <c r="A3628" s="256" t="s">
        <v>622</v>
      </c>
      <c r="B3628" s="124"/>
      <c r="C3628" s="125" t="s">
        <v>715</v>
      </c>
      <c r="D3628" s="119">
        <v>43270</v>
      </c>
      <c r="E3628" s="120" t="s">
        <v>7095</v>
      </c>
      <c r="F3628" s="120" t="s">
        <v>1313</v>
      </c>
      <c r="G3628" s="120">
        <v>18096199</v>
      </c>
      <c r="H3628" s="124"/>
      <c r="I3628" s="128" t="s">
        <v>7874</v>
      </c>
      <c r="J3628" s="124"/>
      <c r="K3628" s="124"/>
      <c r="L3628" s="124"/>
      <c r="M3628" s="124"/>
      <c r="N3628" s="207">
        <v>10575</v>
      </c>
      <c r="O3628" s="207">
        <v>0</v>
      </c>
      <c r="P3628" s="124" t="s">
        <v>1312</v>
      </c>
    </row>
    <row r="3629" spans="1:16" ht="63.75" hidden="1">
      <c r="A3629" s="256" t="s">
        <v>622</v>
      </c>
      <c r="B3629" s="124"/>
      <c r="C3629" s="125" t="s">
        <v>715</v>
      </c>
      <c r="D3629" s="119">
        <v>43270</v>
      </c>
      <c r="E3629" s="120" t="s">
        <v>7096</v>
      </c>
      <c r="F3629" s="120" t="s">
        <v>1313</v>
      </c>
      <c r="G3629" s="120">
        <v>18096375</v>
      </c>
      <c r="H3629" s="124"/>
      <c r="I3629" s="128" t="s">
        <v>7875</v>
      </c>
      <c r="J3629" s="124"/>
      <c r="K3629" s="124"/>
      <c r="L3629" s="124"/>
      <c r="M3629" s="124"/>
      <c r="N3629" s="207">
        <v>17494.5</v>
      </c>
      <c r="O3629" s="207">
        <v>0</v>
      </c>
      <c r="P3629" s="124" t="s">
        <v>1312</v>
      </c>
    </row>
    <row r="3630" spans="1:16" ht="63.75" hidden="1">
      <c r="A3630" s="256" t="s">
        <v>622</v>
      </c>
      <c r="B3630" s="124"/>
      <c r="C3630" s="125" t="s">
        <v>715</v>
      </c>
      <c r="D3630" s="119">
        <v>43270</v>
      </c>
      <c r="E3630" s="120" t="s">
        <v>7097</v>
      </c>
      <c r="F3630" s="120" t="s">
        <v>1313</v>
      </c>
      <c r="G3630" s="120">
        <v>18096376</v>
      </c>
      <c r="H3630" s="124"/>
      <c r="I3630" s="128" t="s">
        <v>7876</v>
      </c>
      <c r="J3630" s="124"/>
      <c r="K3630" s="124"/>
      <c r="L3630" s="124"/>
      <c r="M3630" s="124"/>
      <c r="N3630" s="207">
        <v>13552</v>
      </c>
      <c r="O3630" s="207">
        <v>0</v>
      </c>
      <c r="P3630" s="124" t="s">
        <v>1312</v>
      </c>
    </row>
    <row r="3631" spans="1:16" ht="63.75" hidden="1">
      <c r="A3631" s="256" t="s">
        <v>622</v>
      </c>
      <c r="B3631" s="124"/>
      <c r="C3631" s="125" t="s">
        <v>715</v>
      </c>
      <c r="D3631" s="119">
        <v>43270</v>
      </c>
      <c r="E3631" s="120" t="s">
        <v>7098</v>
      </c>
      <c r="F3631" s="120" t="s">
        <v>1313</v>
      </c>
      <c r="G3631" s="120">
        <v>18096385</v>
      </c>
      <c r="H3631" s="124"/>
      <c r="I3631" s="128" t="s">
        <v>7877</v>
      </c>
      <c r="J3631" s="124"/>
      <c r="K3631" s="124"/>
      <c r="L3631" s="124"/>
      <c r="M3631" s="124"/>
      <c r="N3631" s="207">
        <v>10500</v>
      </c>
      <c r="O3631" s="207">
        <v>0</v>
      </c>
      <c r="P3631" s="124" t="s">
        <v>1312</v>
      </c>
    </row>
    <row r="3632" spans="1:16" ht="63.75" hidden="1">
      <c r="A3632" s="256" t="s">
        <v>622</v>
      </c>
      <c r="B3632" s="124"/>
      <c r="C3632" s="125" t="s">
        <v>715</v>
      </c>
      <c r="D3632" s="119">
        <v>43270</v>
      </c>
      <c r="E3632" s="120" t="s">
        <v>7099</v>
      </c>
      <c r="F3632" s="120" t="s">
        <v>1313</v>
      </c>
      <c r="G3632" s="120">
        <v>18096390</v>
      </c>
      <c r="H3632" s="124"/>
      <c r="I3632" s="128" t="s">
        <v>7830</v>
      </c>
      <c r="J3632" s="124"/>
      <c r="K3632" s="124"/>
      <c r="L3632" s="124"/>
      <c r="M3632" s="124"/>
      <c r="N3632" s="207">
        <v>16016</v>
      </c>
      <c r="O3632" s="207">
        <v>0</v>
      </c>
      <c r="P3632" s="124" t="s">
        <v>1312</v>
      </c>
    </row>
    <row r="3633" spans="1:16" ht="63.75" hidden="1">
      <c r="A3633" s="256" t="s">
        <v>622</v>
      </c>
      <c r="B3633" s="124"/>
      <c r="C3633" s="125" t="s">
        <v>715</v>
      </c>
      <c r="D3633" s="119">
        <v>43270</v>
      </c>
      <c r="E3633" s="120" t="s">
        <v>7100</v>
      </c>
      <c r="F3633" s="120" t="s">
        <v>1313</v>
      </c>
      <c r="G3633" s="120">
        <v>18096397</v>
      </c>
      <c r="H3633" s="124"/>
      <c r="I3633" s="128" t="s">
        <v>7878</v>
      </c>
      <c r="J3633" s="124"/>
      <c r="K3633" s="124"/>
      <c r="L3633" s="124"/>
      <c r="M3633" s="124"/>
      <c r="N3633" s="207">
        <v>182461.5</v>
      </c>
      <c r="O3633" s="207">
        <v>0</v>
      </c>
      <c r="P3633" s="124" t="s">
        <v>1312</v>
      </c>
    </row>
    <row r="3634" spans="1:16" ht="63.75" hidden="1">
      <c r="A3634" s="256" t="s">
        <v>622</v>
      </c>
      <c r="B3634" s="124"/>
      <c r="C3634" s="125" t="s">
        <v>715</v>
      </c>
      <c r="D3634" s="119">
        <v>43270</v>
      </c>
      <c r="E3634" s="120" t="s">
        <v>7101</v>
      </c>
      <c r="F3634" s="120" t="s">
        <v>1313</v>
      </c>
      <c r="G3634" s="120">
        <v>18096402</v>
      </c>
      <c r="H3634" s="124"/>
      <c r="I3634" s="128" t="s">
        <v>7879</v>
      </c>
      <c r="J3634" s="124"/>
      <c r="K3634" s="124"/>
      <c r="L3634" s="124"/>
      <c r="M3634" s="124"/>
      <c r="N3634" s="207">
        <v>14907.5</v>
      </c>
      <c r="O3634" s="207">
        <v>0</v>
      </c>
      <c r="P3634" s="124" t="s">
        <v>1312</v>
      </c>
    </row>
    <row r="3635" spans="1:16" ht="76.5" hidden="1">
      <c r="A3635" s="256" t="s">
        <v>622</v>
      </c>
      <c r="B3635" s="124"/>
      <c r="C3635" s="125" t="s">
        <v>715</v>
      </c>
      <c r="D3635" s="119">
        <v>43270</v>
      </c>
      <c r="E3635" s="120" t="s">
        <v>7102</v>
      </c>
      <c r="F3635" s="120" t="s">
        <v>1313</v>
      </c>
      <c r="G3635" s="120">
        <v>18096407</v>
      </c>
      <c r="H3635" s="124"/>
      <c r="I3635" s="128" t="s">
        <v>7880</v>
      </c>
      <c r="J3635" s="124"/>
      <c r="K3635" s="124"/>
      <c r="L3635" s="124"/>
      <c r="M3635" s="124"/>
      <c r="N3635" s="207">
        <v>10500</v>
      </c>
      <c r="O3635" s="207">
        <v>0</v>
      </c>
      <c r="P3635" s="124" t="s">
        <v>1312</v>
      </c>
    </row>
    <row r="3636" spans="1:16" ht="63.75" hidden="1">
      <c r="A3636" s="256" t="s">
        <v>622</v>
      </c>
      <c r="B3636" s="124"/>
      <c r="C3636" s="125" t="s">
        <v>715</v>
      </c>
      <c r="D3636" s="119">
        <v>43270</v>
      </c>
      <c r="E3636" s="120" t="s">
        <v>7103</v>
      </c>
      <c r="F3636" s="120" t="s">
        <v>1313</v>
      </c>
      <c r="G3636" s="120">
        <v>18096410</v>
      </c>
      <c r="H3636" s="124"/>
      <c r="I3636" s="128" t="s">
        <v>7881</v>
      </c>
      <c r="J3636" s="124"/>
      <c r="K3636" s="124"/>
      <c r="L3636" s="124"/>
      <c r="M3636" s="124"/>
      <c r="N3636" s="207">
        <v>13922</v>
      </c>
      <c r="O3636" s="207">
        <v>0</v>
      </c>
      <c r="P3636" s="124" t="s">
        <v>1312</v>
      </c>
    </row>
    <row r="3637" spans="1:16" ht="63.75" hidden="1">
      <c r="A3637" s="256" t="s">
        <v>622</v>
      </c>
      <c r="B3637" s="124"/>
      <c r="C3637" s="125" t="s">
        <v>715</v>
      </c>
      <c r="D3637" s="119">
        <v>43270</v>
      </c>
      <c r="E3637" s="120" t="s">
        <v>7104</v>
      </c>
      <c r="F3637" s="120" t="s">
        <v>1313</v>
      </c>
      <c r="G3637" s="120">
        <v>18096411</v>
      </c>
      <c r="H3637" s="124"/>
      <c r="I3637" s="128" t="s">
        <v>7882</v>
      </c>
      <c r="J3637" s="124"/>
      <c r="K3637" s="124"/>
      <c r="L3637" s="124"/>
      <c r="M3637" s="124"/>
      <c r="N3637" s="207">
        <v>22500</v>
      </c>
      <c r="O3637" s="207">
        <v>0</v>
      </c>
      <c r="P3637" s="124" t="s">
        <v>1312</v>
      </c>
    </row>
    <row r="3638" spans="1:16" ht="76.5" hidden="1">
      <c r="A3638" s="256" t="s">
        <v>622</v>
      </c>
      <c r="B3638" s="124"/>
      <c r="C3638" s="125" t="s">
        <v>715</v>
      </c>
      <c r="D3638" s="119">
        <v>43270</v>
      </c>
      <c r="E3638" s="120" t="s">
        <v>7105</v>
      </c>
      <c r="F3638" s="120" t="s">
        <v>1313</v>
      </c>
      <c r="G3638" s="120">
        <v>18096431</v>
      </c>
      <c r="H3638" s="124"/>
      <c r="I3638" s="128" t="s">
        <v>7883</v>
      </c>
      <c r="J3638" s="124"/>
      <c r="K3638" s="124"/>
      <c r="L3638" s="124"/>
      <c r="M3638" s="124"/>
      <c r="N3638" s="207">
        <v>19500</v>
      </c>
      <c r="O3638" s="207">
        <v>0</v>
      </c>
      <c r="P3638" s="124" t="s">
        <v>1312</v>
      </c>
    </row>
    <row r="3639" spans="1:16" ht="63.75" hidden="1">
      <c r="A3639" s="256" t="s">
        <v>622</v>
      </c>
      <c r="B3639" s="124"/>
      <c r="C3639" s="125" t="s">
        <v>715</v>
      </c>
      <c r="D3639" s="119">
        <v>43270</v>
      </c>
      <c r="E3639" s="120" t="s">
        <v>7106</v>
      </c>
      <c r="F3639" s="120" t="s">
        <v>1313</v>
      </c>
      <c r="G3639" s="120">
        <v>18096090</v>
      </c>
      <c r="H3639" s="124"/>
      <c r="I3639" s="128" t="s">
        <v>7884</v>
      </c>
      <c r="J3639" s="124"/>
      <c r="K3639" s="124"/>
      <c r="L3639" s="124"/>
      <c r="M3639" s="124"/>
      <c r="N3639" s="207">
        <v>107555</v>
      </c>
      <c r="O3639" s="207">
        <v>0</v>
      </c>
      <c r="P3639" s="124" t="s">
        <v>1312</v>
      </c>
    </row>
    <row r="3640" spans="1:16" ht="63.75" hidden="1">
      <c r="A3640" s="256" t="s">
        <v>622</v>
      </c>
      <c r="B3640" s="124"/>
      <c r="C3640" s="125" t="s">
        <v>715</v>
      </c>
      <c r="D3640" s="119">
        <v>43270</v>
      </c>
      <c r="E3640" s="120" t="s">
        <v>7107</v>
      </c>
      <c r="F3640" s="120" t="s">
        <v>1313</v>
      </c>
      <c r="G3640" s="120">
        <v>18096171</v>
      </c>
      <c r="H3640" s="124"/>
      <c r="I3640" s="128" t="s">
        <v>7885</v>
      </c>
      <c r="J3640" s="124"/>
      <c r="K3640" s="124"/>
      <c r="L3640" s="124"/>
      <c r="M3640" s="124"/>
      <c r="N3640" s="207">
        <v>10500</v>
      </c>
      <c r="O3640" s="207">
        <v>0</v>
      </c>
      <c r="P3640" s="124" t="s">
        <v>1312</v>
      </c>
    </row>
    <row r="3641" spans="1:16" ht="63.75" hidden="1">
      <c r="A3641" s="256" t="s">
        <v>622</v>
      </c>
      <c r="B3641" s="124"/>
      <c r="C3641" s="125" t="s">
        <v>715</v>
      </c>
      <c r="D3641" s="119">
        <v>43270</v>
      </c>
      <c r="E3641" s="120" t="s">
        <v>7108</v>
      </c>
      <c r="F3641" s="120" t="s">
        <v>1313</v>
      </c>
      <c r="G3641" s="120">
        <v>18096396</v>
      </c>
      <c r="H3641" s="124"/>
      <c r="I3641" s="128" t="s">
        <v>7886</v>
      </c>
      <c r="J3641" s="124"/>
      <c r="K3641" s="124"/>
      <c r="L3641" s="124"/>
      <c r="M3641" s="124"/>
      <c r="N3641" s="207">
        <v>13675.5</v>
      </c>
      <c r="O3641" s="207">
        <v>0</v>
      </c>
      <c r="P3641" s="124" t="s">
        <v>1312</v>
      </c>
    </row>
    <row r="3642" spans="1:16" ht="63.75" hidden="1">
      <c r="A3642" s="256" t="s">
        <v>622</v>
      </c>
      <c r="B3642" s="124"/>
      <c r="C3642" s="125" t="s">
        <v>715</v>
      </c>
      <c r="D3642" s="119">
        <v>43270</v>
      </c>
      <c r="E3642" s="120" t="s">
        <v>7109</v>
      </c>
      <c r="F3642" s="120" t="s">
        <v>1313</v>
      </c>
      <c r="G3642" s="120">
        <v>18096173</v>
      </c>
      <c r="H3642" s="124"/>
      <c r="I3642" s="128" t="s">
        <v>7887</v>
      </c>
      <c r="J3642" s="124"/>
      <c r="K3642" s="124"/>
      <c r="L3642" s="124"/>
      <c r="M3642" s="124"/>
      <c r="N3642" s="207">
        <v>25626</v>
      </c>
      <c r="O3642" s="207">
        <v>0</v>
      </c>
      <c r="P3642" s="124" t="s">
        <v>1312</v>
      </c>
    </row>
    <row r="3643" spans="1:16" ht="63.75" hidden="1">
      <c r="A3643" s="256" t="s">
        <v>622</v>
      </c>
      <c r="B3643" s="124"/>
      <c r="C3643" s="125" t="s">
        <v>715</v>
      </c>
      <c r="D3643" s="119">
        <v>43270</v>
      </c>
      <c r="E3643" s="120" t="s">
        <v>7110</v>
      </c>
      <c r="F3643" s="120" t="s">
        <v>1313</v>
      </c>
      <c r="G3643" s="120">
        <v>18096200</v>
      </c>
      <c r="H3643" s="124"/>
      <c r="I3643" s="128" t="s">
        <v>7888</v>
      </c>
      <c r="J3643" s="124"/>
      <c r="K3643" s="124"/>
      <c r="L3643" s="124"/>
      <c r="M3643" s="124"/>
      <c r="N3643" s="207">
        <v>11458</v>
      </c>
      <c r="O3643" s="207">
        <v>0</v>
      </c>
      <c r="P3643" s="124" t="s">
        <v>1312</v>
      </c>
    </row>
    <row r="3644" spans="1:16" ht="76.5" hidden="1">
      <c r="A3644" s="256" t="s">
        <v>622</v>
      </c>
      <c r="B3644" s="124"/>
      <c r="C3644" s="125" t="s">
        <v>715</v>
      </c>
      <c r="D3644" s="119">
        <v>43270</v>
      </c>
      <c r="E3644" s="120" t="s">
        <v>7111</v>
      </c>
      <c r="F3644" s="120" t="s">
        <v>1313</v>
      </c>
      <c r="G3644" s="120">
        <v>18096374</v>
      </c>
      <c r="H3644" s="124"/>
      <c r="I3644" s="128" t="s">
        <v>7889</v>
      </c>
      <c r="J3644" s="124"/>
      <c r="K3644" s="124"/>
      <c r="L3644" s="124"/>
      <c r="M3644" s="124"/>
      <c r="N3644" s="207">
        <v>12197</v>
      </c>
      <c r="O3644" s="207">
        <v>0</v>
      </c>
      <c r="P3644" s="124" t="s">
        <v>1312</v>
      </c>
    </row>
    <row r="3645" spans="1:16" ht="63.75" hidden="1">
      <c r="A3645" s="256" t="s">
        <v>622</v>
      </c>
      <c r="B3645" s="124"/>
      <c r="C3645" s="125" t="s">
        <v>715</v>
      </c>
      <c r="D3645" s="119">
        <v>43270</v>
      </c>
      <c r="E3645" s="120" t="s">
        <v>7112</v>
      </c>
      <c r="F3645" s="120" t="s">
        <v>1313</v>
      </c>
      <c r="G3645" s="120">
        <v>18096377</v>
      </c>
      <c r="H3645" s="124"/>
      <c r="I3645" s="128" t="s">
        <v>7890</v>
      </c>
      <c r="J3645" s="124"/>
      <c r="K3645" s="124"/>
      <c r="L3645" s="124"/>
      <c r="M3645" s="124"/>
      <c r="N3645" s="207">
        <v>14907.5</v>
      </c>
      <c r="O3645" s="207">
        <v>0</v>
      </c>
      <c r="P3645" s="124" t="s">
        <v>1312</v>
      </c>
    </row>
    <row r="3646" spans="1:16" ht="63.75" hidden="1">
      <c r="A3646" s="256" t="s">
        <v>622</v>
      </c>
      <c r="B3646" s="124"/>
      <c r="C3646" s="125" t="s">
        <v>715</v>
      </c>
      <c r="D3646" s="119">
        <v>43270</v>
      </c>
      <c r="E3646" s="120" t="s">
        <v>7113</v>
      </c>
      <c r="F3646" s="120" t="s">
        <v>1313</v>
      </c>
      <c r="G3646" s="120">
        <v>18096387</v>
      </c>
      <c r="H3646" s="124"/>
      <c r="I3646" s="128" t="s">
        <v>7891</v>
      </c>
      <c r="J3646" s="124"/>
      <c r="K3646" s="124"/>
      <c r="L3646" s="124"/>
      <c r="M3646" s="124"/>
      <c r="N3646" s="207">
        <v>11925</v>
      </c>
      <c r="O3646" s="207">
        <v>0</v>
      </c>
      <c r="P3646" s="124" t="s">
        <v>1312</v>
      </c>
    </row>
    <row r="3647" spans="1:16" ht="63.75" hidden="1">
      <c r="A3647" s="256" t="s">
        <v>622</v>
      </c>
      <c r="B3647" s="124"/>
      <c r="C3647" s="125" t="s">
        <v>715</v>
      </c>
      <c r="D3647" s="119">
        <v>43270</v>
      </c>
      <c r="E3647" s="120" t="s">
        <v>7114</v>
      </c>
      <c r="F3647" s="120" t="s">
        <v>1313</v>
      </c>
      <c r="G3647" s="120">
        <v>18096395</v>
      </c>
      <c r="H3647" s="124"/>
      <c r="I3647" s="128" t="s">
        <v>7892</v>
      </c>
      <c r="J3647" s="124"/>
      <c r="K3647" s="124"/>
      <c r="L3647" s="124"/>
      <c r="M3647" s="124"/>
      <c r="N3647" s="207">
        <v>31663</v>
      </c>
      <c r="O3647" s="207">
        <v>0</v>
      </c>
      <c r="P3647" s="124" t="s">
        <v>1312</v>
      </c>
    </row>
    <row r="3648" spans="1:16" ht="63.75" hidden="1">
      <c r="A3648" s="256" t="s">
        <v>622</v>
      </c>
      <c r="B3648" s="124"/>
      <c r="C3648" s="125" t="s">
        <v>715</v>
      </c>
      <c r="D3648" s="119">
        <v>43270</v>
      </c>
      <c r="E3648" s="120" t="s">
        <v>7115</v>
      </c>
      <c r="F3648" s="120" t="s">
        <v>1313</v>
      </c>
      <c r="G3648" s="120">
        <v>18096401</v>
      </c>
      <c r="H3648" s="124"/>
      <c r="I3648" s="128" t="s">
        <v>7893</v>
      </c>
      <c r="J3648" s="124"/>
      <c r="K3648" s="124"/>
      <c r="L3648" s="124"/>
      <c r="M3648" s="124"/>
      <c r="N3648" s="207">
        <v>14625</v>
      </c>
      <c r="O3648" s="207">
        <v>0</v>
      </c>
      <c r="P3648" s="124" t="s">
        <v>1312</v>
      </c>
    </row>
    <row r="3649" spans="1:16" ht="63.75" hidden="1">
      <c r="A3649" s="256" t="s">
        <v>622</v>
      </c>
      <c r="B3649" s="124"/>
      <c r="C3649" s="125" t="s">
        <v>715</v>
      </c>
      <c r="D3649" s="119">
        <v>43270</v>
      </c>
      <c r="E3649" s="120" t="s">
        <v>7116</v>
      </c>
      <c r="F3649" s="120" t="s">
        <v>1313</v>
      </c>
      <c r="G3649" s="120">
        <v>18096404</v>
      </c>
      <c r="H3649" s="124"/>
      <c r="I3649" s="128" t="s">
        <v>7894</v>
      </c>
      <c r="J3649" s="124"/>
      <c r="K3649" s="124"/>
      <c r="L3649" s="124"/>
      <c r="M3649" s="124"/>
      <c r="N3649" s="207">
        <v>19589</v>
      </c>
      <c r="O3649" s="207">
        <v>0</v>
      </c>
      <c r="P3649" s="124" t="s">
        <v>1312</v>
      </c>
    </row>
    <row r="3650" spans="1:16" ht="63.75" hidden="1">
      <c r="A3650" s="256" t="s">
        <v>622</v>
      </c>
      <c r="B3650" s="124"/>
      <c r="C3650" s="125" t="s">
        <v>715</v>
      </c>
      <c r="D3650" s="119">
        <v>43270</v>
      </c>
      <c r="E3650" s="120" t="s">
        <v>7117</v>
      </c>
      <c r="F3650" s="120" t="s">
        <v>1313</v>
      </c>
      <c r="G3650" s="120">
        <v>18096406</v>
      </c>
      <c r="H3650" s="124"/>
      <c r="I3650" s="128" t="s">
        <v>7895</v>
      </c>
      <c r="J3650" s="124"/>
      <c r="K3650" s="124"/>
      <c r="L3650" s="124"/>
      <c r="M3650" s="124"/>
      <c r="N3650" s="207">
        <v>15750</v>
      </c>
      <c r="O3650" s="207">
        <v>0</v>
      </c>
      <c r="P3650" s="124" t="s">
        <v>1312</v>
      </c>
    </row>
    <row r="3651" spans="1:16" ht="63.75" hidden="1">
      <c r="A3651" s="256" t="s">
        <v>622</v>
      </c>
      <c r="B3651" s="124"/>
      <c r="C3651" s="125" t="s">
        <v>715</v>
      </c>
      <c r="D3651" s="119">
        <v>43270</v>
      </c>
      <c r="E3651" s="120" t="s">
        <v>7118</v>
      </c>
      <c r="F3651" s="120" t="s">
        <v>1313</v>
      </c>
      <c r="G3651" s="120">
        <v>18096409</v>
      </c>
      <c r="H3651" s="124"/>
      <c r="I3651" s="128" t="s">
        <v>7896</v>
      </c>
      <c r="J3651" s="124"/>
      <c r="K3651" s="124"/>
      <c r="L3651" s="124"/>
      <c r="M3651" s="124"/>
      <c r="N3651" s="207">
        <v>13675.5</v>
      </c>
      <c r="O3651" s="207">
        <v>0</v>
      </c>
      <c r="P3651" s="124" t="s">
        <v>1312</v>
      </c>
    </row>
    <row r="3652" spans="1:16" ht="63.75" hidden="1">
      <c r="A3652" s="256" t="s">
        <v>622</v>
      </c>
      <c r="B3652" s="124"/>
      <c r="C3652" s="125" t="s">
        <v>715</v>
      </c>
      <c r="D3652" s="119">
        <v>43270</v>
      </c>
      <c r="E3652" s="120" t="s">
        <v>7119</v>
      </c>
      <c r="F3652" s="120" t="s">
        <v>1313</v>
      </c>
      <c r="G3652" s="120">
        <v>18096421</v>
      </c>
      <c r="H3652" s="124"/>
      <c r="I3652" s="128" t="s">
        <v>7897</v>
      </c>
      <c r="J3652" s="124"/>
      <c r="K3652" s="124"/>
      <c r="L3652" s="124"/>
      <c r="M3652" s="124"/>
      <c r="N3652" s="207">
        <v>16500</v>
      </c>
      <c r="O3652" s="207">
        <v>0</v>
      </c>
      <c r="P3652" s="124" t="s">
        <v>1312</v>
      </c>
    </row>
    <row r="3653" spans="1:16" ht="63.75" hidden="1">
      <c r="A3653" s="256" t="s">
        <v>622</v>
      </c>
      <c r="B3653" s="124"/>
      <c r="C3653" s="125" t="s">
        <v>715</v>
      </c>
      <c r="D3653" s="119">
        <v>43270</v>
      </c>
      <c r="E3653" s="120" t="s">
        <v>7120</v>
      </c>
      <c r="F3653" s="120" t="s">
        <v>1313</v>
      </c>
      <c r="G3653" s="120">
        <v>18096433</v>
      </c>
      <c r="H3653" s="124"/>
      <c r="I3653" s="128" t="s">
        <v>7898</v>
      </c>
      <c r="J3653" s="124"/>
      <c r="K3653" s="124"/>
      <c r="L3653" s="124"/>
      <c r="M3653" s="124"/>
      <c r="N3653" s="207">
        <v>18000</v>
      </c>
      <c r="O3653" s="207">
        <v>0</v>
      </c>
      <c r="P3653" s="124" t="s">
        <v>1312</v>
      </c>
    </row>
    <row r="3654" spans="1:16" ht="63.75" hidden="1">
      <c r="A3654" s="256" t="s">
        <v>622</v>
      </c>
      <c r="B3654" s="124"/>
      <c r="C3654" s="125" t="s">
        <v>715</v>
      </c>
      <c r="D3654" s="119">
        <v>43270</v>
      </c>
      <c r="E3654" s="120" t="s">
        <v>7121</v>
      </c>
      <c r="F3654" s="120" t="s">
        <v>1313</v>
      </c>
      <c r="G3654" s="120">
        <v>18096434</v>
      </c>
      <c r="H3654" s="124"/>
      <c r="I3654" s="128" t="s">
        <v>7899</v>
      </c>
      <c r="J3654" s="124"/>
      <c r="K3654" s="124"/>
      <c r="L3654" s="124"/>
      <c r="M3654" s="124"/>
      <c r="N3654" s="207">
        <v>25379.5</v>
      </c>
      <c r="O3654" s="207">
        <v>0</v>
      </c>
      <c r="P3654" s="124" t="s">
        <v>1312</v>
      </c>
    </row>
    <row r="3655" spans="1:16" ht="63.75" hidden="1">
      <c r="A3655" s="256" t="s">
        <v>622</v>
      </c>
      <c r="B3655" s="124"/>
      <c r="C3655" s="125" t="s">
        <v>715</v>
      </c>
      <c r="D3655" s="119">
        <v>43270</v>
      </c>
      <c r="E3655" s="120" t="s">
        <v>7122</v>
      </c>
      <c r="F3655" s="120" t="s">
        <v>1313</v>
      </c>
      <c r="G3655" s="120">
        <v>18096436</v>
      </c>
      <c r="H3655" s="124"/>
      <c r="I3655" s="128" t="s">
        <v>7900</v>
      </c>
      <c r="J3655" s="124"/>
      <c r="K3655" s="124"/>
      <c r="L3655" s="124"/>
      <c r="M3655" s="124"/>
      <c r="N3655" s="207">
        <v>12000</v>
      </c>
      <c r="O3655" s="207">
        <v>0</v>
      </c>
      <c r="P3655" s="124" t="s">
        <v>1312</v>
      </c>
    </row>
    <row r="3656" spans="1:16" ht="63.75" hidden="1">
      <c r="A3656" s="256" t="s">
        <v>622</v>
      </c>
      <c r="B3656" s="124"/>
      <c r="C3656" s="125" t="s">
        <v>715</v>
      </c>
      <c r="D3656" s="119">
        <v>43270</v>
      </c>
      <c r="E3656" s="120" t="s">
        <v>7123</v>
      </c>
      <c r="F3656" s="120" t="s">
        <v>1313</v>
      </c>
      <c r="G3656" s="120">
        <v>18096439</v>
      </c>
      <c r="H3656" s="124"/>
      <c r="I3656" s="128" t="s">
        <v>7901</v>
      </c>
      <c r="J3656" s="124"/>
      <c r="K3656" s="124"/>
      <c r="L3656" s="124"/>
      <c r="M3656" s="124"/>
      <c r="N3656" s="207">
        <v>313178.5</v>
      </c>
      <c r="O3656" s="207">
        <v>0</v>
      </c>
      <c r="P3656" s="124" t="s">
        <v>1312</v>
      </c>
    </row>
    <row r="3657" spans="1:16" ht="76.5" hidden="1">
      <c r="A3657" s="256" t="s">
        <v>622</v>
      </c>
      <c r="B3657" s="124"/>
      <c r="C3657" s="125" t="s">
        <v>715</v>
      </c>
      <c r="D3657" s="119">
        <v>43270</v>
      </c>
      <c r="E3657" s="120" t="s">
        <v>7124</v>
      </c>
      <c r="F3657" s="120" t="s">
        <v>1313</v>
      </c>
      <c r="G3657" s="120">
        <v>18098222</v>
      </c>
      <c r="H3657" s="124"/>
      <c r="I3657" s="128" t="s">
        <v>7902</v>
      </c>
      <c r="J3657" s="124"/>
      <c r="K3657" s="124"/>
      <c r="L3657" s="124"/>
      <c r="M3657" s="124"/>
      <c r="N3657" s="207">
        <v>12000</v>
      </c>
      <c r="O3657" s="207">
        <v>0</v>
      </c>
      <c r="P3657" s="124" t="s">
        <v>1312</v>
      </c>
    </row>
    <row r="3658" spans="1:16" ht="63.75" hidden="1">
      <c r="A3658" s="256" t="s">
        <v>622</v>
      </c>
      <c r="B3658" s="124"/>
      <c r="C3658" s="125" t="s">
        <v>715</v>
      </c>
      <c r="D3658" s="119">
        <v>43270</v>
      </c>
      <c r="E3658" s="120" t="s">
        <v>7125</v>
      </c>
      <c r="F3658" s="120" t="s">
        <v>1313</v>
      </c>
      <c r="G3658" s="120">
        <v>18096480</v>
      </c>
      <c r="H3658" s="124"/>
      <c r="I3658" s="128" t="s">
        <v>7903</v>
      </c>
      <c r="J3658" s="124"/>
      <c r="K3658" s="124"/>
      <c r="L3658" s="124"/>
      <c r="M3658" s="124"/>
      <c r="N3658" s="207">
        <v>23038.5</v>
      </c>
      <c r="O3658" s="207">
        <v>0</v>
      </c>
      <c r="P3658" s="124" t="s">
        <v>1312</v>
      </c>
    </row>
    <row r="3659" spans="1:16" ht="63.75" hidden="1">
      <c r="A3659" s="256" t="s">
        <v>622</v>
      </c>
      <c r="B3659" s="124"/>
      <c r="C3659" s="125" t="s">
        <v>715</v>
      </c>
      <c r="D3659" s="119">
        <v>43270</v>
      </c>
      <c r="E3659" s="120" t="s">
        <v>7126</v>
      </c>
      <c r="F3659" s="120" t="s">
        <v>1313</v>
      </c>
      <c r="G3659" s="120">
        <v>18098229</v>
      </c>
      <c r="H3659" s="124"/>
      <c r="I3659" s="128" t="s">
        <v>7904</v>
      </c>
      <c r="J3659" s="124"/>
      <c r="K3659" s="124"/>
      <c r="L3659" s="124"/>
      <c r="M3659" s="124"/>
      <c r="N3659" s="207">
        <v>12074</v>
      </c>
      <c r="O3659" s="207">
        <v>0</v>
      </c>
      <c r="P3659" s="124" t="s">
        <v>1312</v>
      </c>
    </row>
    <row r="3660" spans="1:16" ht="63.75" hidden="1">
      <c r="A3660" s="256" t="s">
        <v>622</v>
      </c>
      <c r="B3660" s="124"/>
      <c r="C3660" s="125" t="s">
        <v>715</v>
      </c>
      <c r="D3660" s="119">
        <v>43270</v>
      </c>
      <c r="E3660" s="120" t="s">
        <v>7127</v>
      </c>
      <c r="F3660" s="120" t="s">
        <v>1313</v>
      </c>
      <c r="G3660" s="120">
        <v>18098230</v>
      </c>
      <c r="H3660" s="124"/>
      <c r="I3660" s="128" t="s">
        <v>7905</v>
      </c>
      <c r="J3660" s="124"/>
      <c r="K3660" s="124"/>
      <c r="L3660" s="124"/>
      <c r="M3660" s="124"/>
      <c r="N3660" s="207">
        <v>10595.5</v>
      </c>
      <c r="O3660" s="207">
        <v>0</v>
      </c>
      <c r="P3660" s="124" t="s">
        <v>1312</v>
      </c>
    </row>
    <row r="3661" spans="1:16" ht="63.75" hidden="1">
      <c r="A3661" s="256" t="s">
        <v>622</v>
      </c>
      <c r="B3661" s="124"/>
      <c r="C3661" s="125" t="s">
        <v>715</v>
      </c>
      <c r="D3661" s="119">
        <v>43270</v>
      </c>
      <c r="E3661" s="120" t="s">
        <v>7128</v>
      </c>
      <c r="F3661" s="120" t="s">
        <v>1313</v>
      </c>
      <c r="G3661" s="120">
        <v>18098231</v>
      </c>
      <c r="H3661" s="124"/>
      <c r="I3661" s="128" t="s">
        <v>7906</v>
      </c>
      <c r="J3661" s="124"/>
      <c r="K3661" s="124"/>
      <c r="L3661" s="124"/>
      <c r="M3661" s="124"/>
      <c r="N3661" s="207">
        <v>24394</v>
      </c>
      <c r="O3661" s="207">
        <v>0</v>
      </c>
      <c r="P3661" s="124" t="s">
        <v>1312</v>
      </c>
    </row>
    <row r="3662" spans="1:16" ht="63.75" hidden="1">
      <c r="A3662" s="256" t="s">
        <v>622</v>
      </c>
      <c r="B3662" s="124"/>
      <c r="C3662" s="125" t="s">
        <v>715</v>
      </c>
      <c r="D3662" s="119">
        <v>43270</v>
      </c>
      <c r="E3662" s="120" t="s">
        <v>7129</v>
      </c>
      <c r="F3662" s="120" t="s">
        <v>1313</v>
      </c>
      <c r="G3662" s="120">
        <v>18098232</v>
      </c>
      <c r="H3662" s="124"/>
      <c r="I3662" s="128" t="s">
        <v>7907</v>
      </c>
      <c r="J3662" s="124"/>
      <c r="K3662" s="124"/>
      <c r="L3662" s="124"/>
      <c r="M3662" s="124"/>
      <c r="N3662" s="207">
        <v>27720.5</v>
      </c>
      <c r="O3662" s="207">
        <v>0</v>
      </c>
      <c r="P3662" s="124" t="s">
        <v>1312</v>
      </c>
    </row>
    <row r="3663" spans="1:16" ht="63.75" hidden="1">
      <c r="A3663" s="256" t="s">
        <v>622</v>
      </c>
      <c r="B3663" s="124"/>
      <c r="C3663" s="125" t="s">
        <v>715</v>
      </c>
      <c r="D3663" s="119">
        <v>43270</v>
      </c>
      <c r="E3663" s="120" t="s">
        <v>7130</v>
      </c>
      <c r="F3663" s="120" t="s">
        <v>1313</v>
      </c>
      <c r="G3663" s="120">
        <v>18098236</v>
      </c>
      <c r="H3663" s="124"/>
      <c r="I3663" s="128" t="s">
        <v>7908</v>
      </c>
      <c r="J3663" s="124"/>
      <c r="K3663" s="124"/>
      <c r="L3663" s="124"/>
      <c r="M3663" s="124"/>
      <c r="N3663" s="207">
        <v>13500</v>
      </c>
      <c r="O3663" s="207">
        <v>0</v>
      </c>
      <c r="P3663" s="124" t="s">
        <v>1312</v>
      </c>
    </row>
    <row r="3664" spans="1:16" ht="63.75" hidden="1">
      <c r="A3664" s="256" t="s">
        <v>622</v>
      </c>
      <c r="B3664" s="124"/>
      <c r="C3664" s="125" t="s">
        <v>715</v>
      </c>
      <c r="D3664" s="119">
        <v>43270</v>
      </c>
      <c r="E3664" s="120" t="s">
        <v>7131</v>
      </c>
      <c r="F3664" s="120" t="s">
        <v>1313</v>
      </c>
      <c r="G3664" s="120">
        <v>18098240</v>
      </c>
      <c r="H3664" s="124"/>
      <c r="I3664" s="128" t="s">
        <v>7909</v>
      </c>
      <c r="J3664" s="124"/>
      <c r="K3664" s="124"/>
      <c r="L3664" s="124"/>
      <c r="M3664" s="124"/>
      <c r="N3664" s="207">
        <v>18000</v>
      </c>
      <c r="O3664" s="207">
        <v>0</v>
      </c>
      <c r="P3664" s="124" t="s">
        <v>1312</v>
      </c>
    </row>
    <row r="3665" spans="1:16" ht="63.75" hidden="1">
      <c r="A3665" s="256" t="s">
        <v>622</v>
      </c>
      <c r="B3665" s="124"/>
      <c r="C3665" s="125" t="s">
        <v>715</v>
      </c>
      <c r="D3665" s="119">
        <v>43270</v>
      </c>
      <c r="E3665" s="120" t="s">
        <v>7132</v>
      </c>
      <c r="F3665" s="120" t="s">
        <v>1313</v>
      </c>
      <c r="G3665" s="120">
        <v>18098241</v>
      </c>
      <c r="H3665" s="124"/>
      <c r="I3665" s="128" t="s">
        <v>7910</v>
      </c>
      <c r="J3665" s="124"/>
      <c r="K3665" s="124"/>
      <c r="L3665" s="124"/>
      <c r="M3665" s="124"/>
      <c r="N3665" s="207">
        <v>33000</v>
      </c>
      <c r="O3665" s="207">
        <v>0</v>
      </c>
      <c r="P3665" s="124" t="s">
        <v>1312</v>
      </c>
    </row>
    <row r="3666" spans="1:16" ht="63.75" hidden="1">
      <c r="A3666" s="256" t="s">
        <v>622</v>
      </c>
      <c r="B3666" s="124"/>
      <c r="C3666" s="125" t="s">
        <v>715</v>
      </c>
      <c r="D3666" s="119">
        <v>43270</v>
      </c>
      <c r="E3666" s="120" t="s">
        <v>7133</v>
      </c>
      <c r="F3666" s="120" t="s">
        <v>1313</v>
      </c>
      <c r="G3666" s="120">
        <v>18098242</v>
      </c>
      <c r="H3666" s="124"/>
      <c r="I3666" s="128" t="s">
        <v>7911</v>
      </c>
      <c r="J3666" s="124"/>
      <c r="K3666" s="124"/>
      <c r="L3666" s="124"/>
      <c r="M3666" s="124"/>
      <c r="N3666" s="207">
        <v>22500</v>
      </c>
      <c r="O3666" s="207">
        <v>0</v>
      </c>
      <c r="P3666" s="124" t="s">
        <v>1312</v>
      </c>
    </row>
    <row r="3667" spans="1:16" ht="63.75" hidden="1">
      <c r="A3667" s="256" t="s">
        <v>622</v>
      </c>
      <c r="B3667" s="124"/>
      <c r="C3667" s="125" t="s">
        <v>715</v>
      </c>
      <c r="D3667" s="119">
        <v>43270</v>
      </c>
      <c r="E3667" s="120" t="s">
        <v>7134</v>
      </c>
      <c r="F3667" s="120" t="s">
        <v>1313</v>
      </c>
      <c r="G3667" s="120">
        <v>18098244</v>
      </c>
      <c r="H3667" s="124"/>
      <c r="I3667" s="128" t="s">
        <v>7912</v>
      </c>
      <c r="J3667" s="124"/>
      <c r="K3667" s="124"/>
      <c r="L3667" s="124"/>
      <c r="M3667" s="124"/>
      <c r="N3667" s="207">
        <v>11475</v>
      </c>
      <c r="O3667" s="207">
        <v>0</v>
      </c>
      <c r="P3667" s="124" t="s">
        <v>1312</v>
      </c>
    </row>
    <row r="3668" spans="1:16" ht="63.75" hidden="1">
      <c r="A3668" s="256" t="s">
        <v>622</v>
      </c>
      <c r="B3668" s="124"/>
      <c r="C3668" s="125" t="s">
        <v>715</v>
      </c>
      <c r="D3668" s="119">
        <v>43270</v>
      </c>
      <c r="E3668" s="120" t="s">
        <v>7135</v>
      </c>
      <c r="F3668" s="120" t="s">
        <v>1313</v>
      </c>
      <c r="G3668" s="120">
        <v>18098709</v>
      </c>
      <c r="H3668" s="124"/>
      <c r="I3668" s="128" t="s">
        <v>7913</v>
      </c>
      <c r="J3668" s="124"/>
      <c r="K3668" s="124"/>
      <c r="L3668" s="124"/>
      <c r="M3668" s="124"/>
      <c r="N3668" s="207">
        <v>17550</v>
      </c>
      <c r="O3668" s="207">
        <v>0</v>
      </c>
      <c r="P3668" s="124" t="s">
        <v>1312</v>
      </c>
    </row>
    <row r="3669" spans="1:16" ht="63.75" hidden="1">
      <c r="A3669" s="256" t="s">
        <v>622</v>
      </c>
      <c r="B3669" s="124"/>
      <c r="C3669" s="125" t="s">
        <v>715</v>
      </c>
      <c r="D3669" s="119">
        <v>43270</v>
      </c>
      <c r="E3669" s="120" t="s">
        <v>7136</v>
      </c>
      <c r="F3669" s="120" t="s">
        <v>1313</v>
      </c>
      <c r="G3669" s="120">
        <v>18098714</v>
      </c>
      <c r="H3669" s="124"/>
      <c r="I3669" s="128" t="s">
        <v>7914</v>
      </c>
      <c r="J3669" s="124"/>
      <c r="K3669" s="124"/>
      <c r="L3669" s="124"/>
      <c r="M3669" s="124"/>
      <c r="N3669" s="207">
        <v>78110</v>
      </c>
      <c r="O3669" s="207">
        <v>0</v>
      </c>
      <c r="P3669" s="124" t="s">
        <v>1312</v>
      </c>
    </row>
    <row r="3670" spans="1:16" ht="76.5" hidden="1">
      <c r="A3670" s="256" t="s">
        <v>622</v>
      </c>
      <c r="B3670" s="124"/>
      <c r="C3670" s="125" t="s">
        <v>715</v>
      </c>
      <c r="D3670" s="119">
        <v>43270</v>
      </c>
      <c r="E3670" s="120" t="s">
        <v>7137</v>
      </c>
      <c r="F3670" s="120" t="s">
        <v>1313</v>
      </c>
      <c r="G3670" s="120">
        <v>18098717</v>
      </c>
      <c r="H3670" s="124"/>
      <c r="I3670" s="128" t="s">
        <v>7915</v>
      </c>
      <c r="J3670" s="124"/>
      <c r="K3670" s="124"/>
      <c r="L3670" s="124"/>
      <c r="M3670" s="124"/>
      <c r="N3670" s="207">
        <v>20475</v>
      </c>
      <c r="O3670" s="207">
        <v>0</v>
      </c>
      <c r="P3670" s="124" t="s">
        <v>1312</v>
      </c>
    </row>
    <row r="3671" spans="1:16" ht="63.75" hidden="1">
      <c r="A3671" s="256" t="s">
        <v>622</v>
      </c>
      <c r="B3671" s="124"/>
      <c r="C3671" s="125" t="s">
        <v>715</v>
      </c>
      <c r="D3671" s="119">
        <v>43270</v>
      </c>
      <c r="E3671" s="120" t="s">
        <v>7138</v>
      </c>
      <c r="F3671" s="120" t="s">
        <v>1313</v>
      </c>
      <c r="G3671" s="120">
        <v>18098751</v>
      </c>
      <c r="H3671" s="124"/>
      <c r="I3671" s="128" t="s">
        <v>7916</v>
      </c>
      <c r="J3671" s="124"/>
      <c r="K3671" s="124"/>
      <c r="L3671" s="124"/>
      <c r="M3671" s="124"/>
      <c r="N3671" s="207">
        <v>19466</v>
      </c>
      <c r="O3671" s="207">
        <v>0</v>
      </c>
      <c r="P3671" s="124" t="s">
        <v>1312</v>
      </c>
    </row>
    <row r="3672" spans="1:16" ht="63.75" hidden="1">
      <c r="A3672" s="256" t="s">
        <v>622</v>
      </c>
      <c r="B3672" s="124"/>
      <c r="C3672" s="125" t="s">
        <v>715</v>
      </c>
      <c r="D3672" s="119">
        <v>43270</v>
      </c>
      <c r="E3672" s="120" t="s">
        <v>7139</v>
      </c>
      <c r="F3672" s="120" t="s">
        <v>1313</v>
      </c>
      <c r="G3672" s="120">
        <v>18098753</v>
      </c>
      <c r="H3672" s="124"/>
      <c r="I3672" s="128" t="s">
        <v>7917</v>
      </c>
      <c r="J3672" s="124"/>
      <c r="K3672" s="124"/>
      <c r="L3672" s="124"/>
      <c r="M3672" s="124"/>
      <c r="N3672" s="207">
        <v>10718.5</v>
      </c>
      <c r="O3672" s="207">
        <v>0</v>
      </c>
      <c r="P3672" s="124" t="s">
        <v>1312</v>
      </c>
    </row>
    <row r="3673" spans="1:16" ht="63.75" hidden="1">
      <c r="A3673" s="256" t="s">
        <v>622</v>
      </c>
      <c r="B3673" s="124"/>
      <c r="C3673" s="125" t="s">
        <v>715</v>
      </c>
      <c r="D3673" s="119">
        <v>43270</v>
      </c>
      <c r="E3673" s="120" t="s">
        <v>7140</v>
      </c>
      <c r="F3673" s="120" t="s">
        <v>1313</v>
      </c>
      <c r="G3673" s="120">
        <v>18098754</v>
      </c>
      <c r="H3673" s="124"/>
      <c r="I3673" s="128" t="s">
        <v>7918</v>
      </c>
      <c r="J3673" s="124"/>
      <c r="K3673" s="124"/>
      <c r="L3673" s="124"/>
      <c r="M3673" s="124"/>
      <c r="N3673" s="207">
        <v>21930</v>
      </c>
      <c r="O3673" s="207">
        <v>0</v>
      </c>
      <c r="P3673" s="124" t="s">
        <v>1312</v>
      </c>
    </row>
    <row r="3674" spans="1:16" ht="63.75" hidden="1">
      <c r="A3674" s="256" t="s">
        <v>622</v>
      </c>
      <c r="B3674" s="124"/>
      <c r="C3674" s="125" t="s">
        <v>715</v>
      </c>
      <c r="D3674" s="119">
        <v>43270</v>
      </c>
      <c r="E3674" s="120" t="s">
        <v>7141</v>
      </c>
      <c r="F3674" s="120" t="s">
        <v>1313</v>
      </c>
      <c r="G3674" s="120">
        <v>18098755</v>
      </c>
      <c r="H3674" s="124"/>
      <c r="I3674" s="128" t="s">
        <v>7919</v>
      </c>
      <c r="J3674" s="124"/>
      <c r="K3674" s="124"/>
      <c r="L3674" s="124"/>
      <c r="M3674" s="124"/>
      <c r="N3674" s="207">
        <v>10125</v>
      </c>
      <c r="O3674" s="207">
        <v>0</v>
      </c>
      <c r="P3674" s="124" t="s">
        <v>1312</v>
      </c>
    </row>
    <row r="3675" spans="1:16" ht="63.75" hidden="1">
      <c r="A3675" s="256" t="s">
        <v>622</v>
      </c>
      <c r="B3675" s="124"/>
      <c r="C3675" s="125" t="s">
        <v>715</v>
      </c>
      <c r="D3675" s="119">
        <v>43270</v>
      </c>
      <c r="E3675" s="120" t="s">
        <v>7142</v>
      </c>
      <c r="F3675" s="120" t="s">
        <v>1313</v>
      </c>
      <c r="G3675" s="120">
        <v>18098756</v>
      </c>
      <c r="H3675" s="124"/>
      <c r="I3675" s="128" t="s">
        <v>7920</v>
      </c>
      <c r="J3675" s="124"/>
      <c r="K3675" s="124"/>
      <c r="L3675" s="124"/>
      <c r="M3675" s="124"/>
      <c r="N3675" s="207">
        <v>11211.5</v>
      </c>
      <c r="O3675" s="207">
        <v>0</v>
      </c>
      <c r="P3675" s="124" t="s">
        <v>1312</v>
      </c>
    </row>
    <row r="3676" spans="1:16" ht="76.5" hidden="1">
      <c r="A3676" s="256" t="s">
        <v>622</v>
      </c>
      <c r="B3676" s="124"/>
      <c r="C3676" s="125" t="s">
        <v>715</v>
      </c>
      <c r="D3676" s="119">
        <v>43270</v>
      </c>
      <c r="E3676" s="120" t="s">
        <v>7143</v>
      </c>
      <c r="F3676" s="120" t="s">
        <v>1313</v>
      </c>
      <c r="G3676" s="120">
        <v>18098757</v>
      </c>
      <c r="H3676" s="124"/>
      <c r="I3676" s="128" t="s">
        <v>7921</v>
      </c>
      <c r="J3676" s="124"/>
      <c r="K3676" s="124"/>
      <c r="L3676" s="124"/>
      <c r="M3676" s="124"/>
      <c r="N3676" s="207">
        <v>16509</v>
      </c>
      <c r="O3676" s="207">
        <v>0</v>
      </c>
      <c r="P3676" s="124" t="s">
        <v>1312</v>
      </c>
    </row>
    <row r="3677" spans="1:16" ht="63.75" hidden="1">
      <c r="A3677" s="256" t="s">
        <v>622</v>
      </c>
      <c r="B3677" s="124"/>
      <c r="C3677" s="125" t="s">
        <v>715</v>
      </c>
      <c r="D3677" s="119">
        <v>43270</v>
      </c>
      <c r="E3677" s="120" t="s">
        <v>7144</v>
      </c>
      <c r="F3677" s="120" t="s">
        <v>1313</v>
      </c>
      <c r="G3677" s="120">
        <v>18096469</v>
      </c>
      <c r="H3677" s="124"/>
      <c r="I3677" s="128" t="s">
        <v>7922</v>
      </c>
      <c r="J3677" s="124"/>
      <c r="K3677" s="124"/>
      <c r="L3677" s="124"/>
      <c r="M3677" s="124"/>
      <c r="N3677" s="207">
        <v>113099</v>
      </c>
      <c r="O3677" s="207">
        <v>0</v>
      </c>
      <c r="P3677" s="124" t="s">
        <v>1312</v>
      </c>
    </row>
    <row r="3678" spans="1:16" ht="63.75" hidden="1">
      <c r="A3678" s="256" t="s">
        <v>622</v>
      </c>
      <c r="B3678" s="124"/>
      <c r="C3678" s="125" t="s">
        <v>715</v>
      </c>
      <c r="D3678" s="119">
        <v>43270</v>
      </c>
      <c r="E3678" s="120" t="s">
        <v>7145</v>
      </c>
      <c r="F3678" s="120" t="s">
        <v>1313</v>
      </c>
      <c r="G3678" s="120">
        <v>18096479</v>
      </c>
      <c r="H3678" s="124"/>
      <c r="I3678" s="128" t="s">
        <v>7923</v>
      </c>
      <c r="J3678" s="124"/>
      <c r="K3678" s="124"/>
      <c r="L3678" s="124"/>
      <c r="M3678" s="124"/>
      <c r="N3678" s="207">
        <v>61601</v>
      </c>
      <c r="O3678" s="207">
        <v>0</v>
      </c>
      <c r="P3678" s="124" t="s">
        <v>1312</v>
      </c>
    </row>
    <row r="3679" spans="1:16" ht="63.75" hidden="1">
      <c r="A3679" s="256" t="s">
        <v>622</v>
      </c>
      <c r="B3679" s="124"/>
      <c r="C3679" s="125" t="s">
        <v>715</v>
      </c>
      <c r="D3679" s="119">
        <v>43270</v>
      </c>
      <c r="E3679" s="120" t="s">
        <v>7146</v>
      </c>
      <c r="F3679" s="120" t="s">
        <v>1313</v>
      </c>
      <c r="G3679" s="120">
        <v>18096482</v>
      </c>
      <c r="H3679" s="124"/>
      <c r="I3679" s="128" t="s">
        <v>7924</v>
      </c>
      <c r="J3679" s="124"/>
      <c r="K3679" s="124"/>
      <c r="L3679" s="124"/>
      <c r="M3679" s="124"/>
      <c r="N3679" s="207">
        <v>32402</v>
      </c>
      <c r="O3679" s="207">
        <v>0</v>
      </c>
      <c r="P3679" s="124" t="s">
        <v>1312</v>
      </c>
    </row>
    <row r="3680" spans="1:16" ht="63.75" hidden="1">
      <c r="A3680" s="256" t="s">
        <v>622</v>
      </c>
      <c r="B3680" s="124"/>
      <c r="C3680" s="125" t="s">
        <v>715</v>
      </c>
      <c r="D3680" s="119">
        <v>43270</v>
      </c>
      <c r="E3680" s="120" t="s">
        <v>7147</v>
      </c>
      <c r="F3680" s="120" t="s">
        <v>1313</v>
      </c>
      <c r="G3680" s="120">
        <v>18096829</v>
      </c>
      <c r="H3680" s="124"/>
      <c r="I3680" s="128" t="s">
        <v>7925</v>
      </c>
      <c r="J3680" s="124"/>
      <c r="K3680" s="124"/>
      <c r="L3680" s="124"/>
      <c r="M3680" s="124"/>
      <c r="N3680" s="207">
        <v>21600</v>
      </c>
      <c r="O3680" s="207">
        <v>0</v>
      </c>
      <c r="P3680" s="124" t="s">
        <v>1312</v>
      </c>
    </row>
    <row r="3681" spans="1:16" ht="63.75" hidden="1">
      <c r="A3681" s="256" t="s">
        <v>622</v>
      </c>
      <c r="B3681" s="124"/>
      <c r="C3681" s="125" t="s">
        <v>715</v>
      </c>
      <c r="D3681" s="119">
        <v>43270</v>
      </c>
      <c r="E3681" s="120" t="s">
        <v>7148</v>
      </c>
      <c r="F3681" s="120" t="s">
        <v>1313</v>
      </c>
      <c r="G3681" s="120">
        <v>18097474</v>
      </c>
      <c r="H3681" s="124"/>
      <c r="I3681" s="128" t="s">
        <v>7926</v>
      </c>
      <c r="J3681" s="124"/>
      <c r="K3681" s="124"/>
      <c r="L3681" s="124"/>
      <c r="M3681" s="124"/>
      <c r="N3681" s="207">
        <v>23285</v>
      </c>
      <c r="O3681" s="207">
        <v>0</v>
      </c>
      <c r="P3681" s="124" t="s">
        <v>1312</v>
      </c>
    </row>
    <row r="3682" spans="1:16" ht="63.75" hidden="1">
      <c r="A3682" s="256" t="s">
        <v>622</v>
      </c>
      <c r="B3682" s="124"/>
      <c r="C3682" s="125" t="s">
        <v>715</v>
      </c>
      <c r="D3682" s="119">
        <v>43270</v>
      </c>
      <c r="E3682" s="120" t="s">
        <v>7149</v>
      </c>
      <c r="F3682" s="120" t="s">
        <v>1313</v>
      </c>
      <c r="G3682" s="120">
        <v>18098220</v>
      </c>
      <c r="H3682" s="124"/>
      <c r="I3682" s="128" t="s">
        <v>7927</v>
      </c>
      <c r="J3682" s="124"/>
      <c r="K3682" s="124"/>
      <c r="L3682" s="124"/>
      <c r="M3682" s="124"/>
      <c r="N3682" s="207">
        <v>13050</v>
      </c>
      <c r="O3682" s="207">
        <v>0</v>
      </c>
      <c r="P3682" s="124" t="s">
        <v>1312</v>
      </c>
    </row>
    <row r="3683" spans="1:16" ht="63.75" hidden="1">
      <c r="A3683" s="256" t="s">
        <v>622</v>
      </c>
      <c r="B3683" s="124"/>
      <c r="C3683" s="125" t="s">
        <v>715</v>
      </c>
      <c r="D3683" s="119">
        <v>43270</v>
      </c>
      <c r="E3683" s="120" t="s">
        <v>7150</v>
      </c>
      <c r="F3683" s="120" t="s">
        <v>1313</v>
      </c>
      <c r="G3683" s="120">
        <v>18098224</v>
      </c>
      <c r="H3683" s="124"/>
      <c r="I3683" s="128" t="s">
        <v>7928</v>
      </c>
      <c r="J3683" s="124"/>
      <c r="K3683" s="124"/>
      <c r="L3683" s="124"/>
      <c r="M3683" s="124"/>
      <c r="N3683" s="207">
        <v>10841.5</v>
      </c>
      <c r="O3683" s="207">
        <v>0</v>
      </c>
      <c r="P3683" s="124" t="s">
        <v>1312</v>
      </c>
    </row>
    <row r="3684" spans="1:16" ht="63.75" hidden="1">
      <c r="A3684" s="256" t="s">
        <v>622</v>
      </c>
      <c r="B3684" s="124"/>
      <c r="C3684" s="125" t="s">
        <v>715</v>
      </c>
      <c r="D3684" s="119">
        <v>43270</v>
      </c>
      <c r="E3684" s="120" t="s">
        <v>7151</v>
      </c>
      <c r="F3684" s="120" t="s">
        <v>1313</v>
      </c>
      <c r="G3684" s="120">
        <v>18098228</v>
      </c>
      <c r="H3684" s="124"/>
      <c r="I3684" s="128" t="s">
        <v>7929</v>
      </c>
      <c r="J3684" s="124"/>
      <c r="K3684" s="124"/>
      <c r="L3684" s="124"/>
      <c r="M3684" s="124"/>
      <c r="N3684" s="207">
        <v>19589</v>
      </c>
      <c r="O3684" s="207">
        <v>0</v>
      </c>
      <c r="P3684" s="124" t="s">
        <v>1312</v>
      </c>
    </row>
    <row r="3685" spans="1:16" ht="63.75" hidden="1">
      <c r="A3685" s="256" t="s">
        <v>622</v>
      </c>
      <c r="B3685" s="124"/>
      <c r="C3685" s="125" t="s">
        <v>715</v>
      </c>
      <c r="D3685" s="119">
        <v>43270</v>
      </c>
      <c r="E3685" s="120" t="s">
        <v>7152</v>
      </c>
      <c r="F3685" s="120" t="s">
        <v>1313</v>
      </c>
      <c r="G3685" s="120">
        <v>18098243</v>
      </c>
      <c r="H3685" s="124"/>
      <c r="I3685" s="128" t="s">
        <v>7930</v>
      </c>
      <c r="J3685" s="124"/>
      <c r="K3685" s="124"/>
      <c r="L3685" s="124"/>
      <c r="M3685" s="124"/>
      <c r="N3685" s="207">
        <v>10500</v>
      </c>
      <c r="O3685" s="207">
        <v>0</v>
      </c>
      <c r="P3685" s="124" t="s">
        <v>1312</v>
      </c>
    </row>
    <row r="3686" spans="1:16" ht="63.75" hidden="1">
      <c r="A3686" s="256" t="s">
        <v>622</v>
      </c>
      <c r="B3686" s="124"/>
      <c r="C3686" s="125" t="s">
        <v>715</v>
      </c>
      <c r="D3686" s="119">
        <v>43270</v>
      </c>
      <c r="E3686" s="120" t="s">
        <v>7153</v>
      </c>
      <c r="F3686" s="120" t="s">
        <v>1313</v>
      </c>
      <c r="G3686" s="120">
        <v>18098420</v>
      </c>
      <c r="H3686" s="124"/>
      <c r="I3686" s="128" t="s">
        <v>7931</v>
      </c>
      <c r="J3686" s="124"/>
      <c r="K3686" s="124"/>
      <c r="L3686" s="124"/>
      <c r="M3686" s="124"/>
      <c r="N3686" s="207">
        <v>11250</v>
      </c>
      <c r="O3686" s="207">
        <v>0</v>
      </c>
      <c r="P3686" s="124" t="s">
        <v>1312</v>
      </c>
    </row>
    <row r="3687" spans="1:16" ht="63.75" hidden="1">
      <c r="A3687" s="256" t="s">
        <v>622</v>
      </c>
      <c r="B3687" s="124"/>
      <c r="C3687" s="125" t="s">
        <v>715</v>
      </c>
      <c r="D3687" s="119">
        <v>43270</v>
      </c>
      <c r="E3687" s="120" t="s">
        <v>7154</v>
      </c>
      <c r="F3687" s="120" t="s">
        <v>1313</v>
      </c>
      <c r="G3687" s="120">
        <v>18098711</v>
      </c>
      <c r="H3687" s="124"/>
      <c r="I3687" s="128" t="s">
        <v>7932</v>
      </c>
      <c r="J3687" s="124"/>
      <c r="K3687" s="124"/>
      <c r="L3687" s="124"/>
      <c r="M3687" s="124"/>
      <c r="N3687" s="207">
        <v>64500</v>
      </c>
      <c r="O3687" s="207">
        <v>0</v>
      </c>
      <c r="P3687" s="124" t="s">
        <v>1312</v>
      </c>
    </row>
    <row r="3688" spans="1:16" ht="63.75" hidden="1">
      <c r="A3688" s="256" t="s">
        <v>622</v>
      </c>
      <c r="B3688" s="124"/>
      <c r="C3688" s="125" t="s">
        <v>715</v>
      </c>
      <c r="D3688" s="119">
        <v>43270</v>
      </c>
      <c r="E3688" s="120" t="s">
        <v>7155</v>
      </c>
      <c r="F3688" s="120" t="s">
        <v>1313</v>
      </c>
      <c r="G3688" s="120">
        <v>18098715</v>
      </c>
      <c r="H3688" s="124"/>
      <c r="I3688" s="128" t="s">
        <v>7933</v>
      </c>
      <c r="J3688" s="124"/>
      <c r="K3688" s="124"/>
      <c r="L3688" s="124"/>
      <c r="M3688" s="124"/>
      <c r="N3688" s="207">
        <v>17550</v>
      </c>
      <c r="O3688" s="207">
        <v>0</v>
      </c>
      <c r="P3688" s="124" t="s">
        <v>1312</v>
      </c>
    </row>
    <row r="3689" spans="1:16" ht="63.75" hidden="1">
      <c r="A3689" s="256" t="s">
        <v>622</v>
      </c>
      <c r="B3689" s="124"/>
      <c r="C3689" s="125" t="s">
        <v>715</v>
      </c>
      <c r="D3689" s="119">
        <v>43270</v>
      </c>
      <c r="E3689" s="120" t="s">
        <v>7156</v>
      </c>
      <c r="F3689" s="120" t="s">
        <v>1313</v>
      </c>
      <c r="G3689" s="120">
        <v>18098718</v>
      </c>
      <c r="H3689" s="124"/>
      <c r="I3689" s="128" t="s">
        <v>7934</v>
      </c>
      <c r="J3689" s="124"/>
      <c r="K3689" s="124"/>
      <c r="L3689" s="124"/>
      <c r="M3689" s="124"/>
      <c r="N3689" s="207">
        <v>46500</v>
      </c>
      <c r="O3689" s="207">
        <v>0</v>
      </c>
      <c r="P3689" s="124" t="s">
        <v>1312</v>
      </c>
    </row>
    <row r="3690" spans="1:16" ht="63.75" hidden="1">
      <c r="A3690" s="256" t="s">
        <v>622</v>
      </c>
      <c r="B3690" s="124"/>
      <c r="C3690" s="125" t="s">
        <v>715</v>
      </c>
      <c r="D3690" s="119">
        <v>43270</v>
      </c>
      <c r="E3690" s="120" t="s">
        <v>7157</v>
      </c>
      <c r="F3690" s="120" t="s">
        <v>1313</v>
      </c>
      <c r="G3690" s="120">
        <v>18098845</v>
      </c>
      <c r="H3690" s="124"/>
      <c r="I3690" s="128" t="s">
        <v>7935</v>
      </c>
      <c r="J3690" s="124"/>
      <c r="K3690" s="124"/>
      <c r="L3690" s="124"/>
      <c r="M3690" s="124"/>
      <c r="N3690" s="207">
        <v>47679</v>
      </c>
      <c r="O3690" s="207">
        <v>0</v>
      </c>
      <c r="P3690" s="124" t="s">
        <v>1312</v>
      </c>
    </row>
    <row r="3691" spans="1:16" ht="63.75" hidden="1">
      <c r="A3691" s="256" t="s">
        <v>622</v>
      </c>
      <c r="B3691" s="124"/>
      <c r="C3691" s="125" t="s">
        <v>715</v>
      </c>
      <c r="D3691" s="119">
        <v>43270</v>
      </c>
      <c r="E3691" s="120" t="s">
        <v>7158</v>
      </c>
      <c r="F3691" s="120" t="s">
        <v>1313</v>
      </c>
      <c r="G3691" s="120">
        <v>18096483</v>
      </c>
      <c r="H3691" s="124"/>
      <c r="I3691" s="128" t="s">
        <v>7936</v>
      </c>
      <c r="J3691" s="124"/>
      <c r="K3691" s="124"/>
      <c r="L3691" s="124"/>
      <c r="M3691" s="124"/>
      <c r="N3691" s="207">
        <v>10575</v>
      </c>
      <c r="O3691" s="207">
        <v>0</v>
      </c>
      <c r="P3691" s="124" t="s">
        <v>1312</v>
      </c>
    </row>
    <row r="3692" spans="1:16" ht="63.75" hidden="1">
      <c r="A3692" s="256" t="s">
        <v>622</v>
      </c>
      <c r="B3692" s="124"/>
      <c r="C3692" s="125" t="s">
        <v>715</v>
      </c>
      <c r="D3692" s="119">
        <v>43270</v>
      </c>
      <c r="E3692" s="120" t="s">
        <v>7159</v>
      </c>
      <c r="F3692" s="120" t="s">
        <v>1313</v>
      </c>
      <c r="G3692" s="120">
        <v>18096831</v>
      </c>
      <c r="H3692" s="124"/>
      <c r="I3692" s="128" t="s">
        <v>7937</v>
      </c>
      <c r="J3692" s="124"/>
      <c r="K3692" s="124"/>
      <c r="L3692" s="124"/>
      <c r="M3692" s="124"/>
      <c r="N3692" s="207">
        <v>13500</v>
      </c>
      <c r="O3692" s="207">
        <v>0</v>
      </c>
      <c r="P3692" s="124" t="s">
        <v>1312</v>
      </c>
    </row>
    <row r="3693" spans="1:16" ht="63.75" hidden="1">
      <c r="A3693" s="256" t="s">
        <v>622</v>
      </c>
      <c r="B3693" s="124"/>
      <c r="C3693" s="125" t="s">
        <v>715</v>
      </c>
      <c r="D3693" s="119">
        <v>43270</v>
      </c>
      <c r="E3693" s="120" t="s">
        <v>7160</v>
      </c>
      <c r="F3693" s="120" t="s">
        <v>1313</v>
      </c>
      <c r="G3693" s="120">
        <v>18097392</v>
      </c>
      <c r="H3693" s="124"/>
      <c r="I3693" s="128" t="s">
        <v>7938</v>
      </c>
      <c r="J3693" s="124"/>
      <c r="K3693" s="124"/>
      <c r="L3693" s="124"/>
      <c r="M3693" s="124"/>
      <c r="N3693" s="207">
        <v>24000</v>
      </c>
      <c r="O3693" s="207">
        <v>0</v>
      </c>
      <c r="P3693" s="124" t="s">
        <v>1312</v>
      </c>
    </row>
    <row r="3694" spans="1:16" ht="63.75" hidden="1">
      <c r="A3694" s="256" t="s">
        <v>622</v>
      </c>
      <c r="B3694" s="124"/>
      <c r="C3694" s="125" t="s">
        <v>715</v>
      </c>
      <c r="D3694" s="119">
        <v>43270</v>
      </c>
      <c r="E3694" s="120" t="s">
        <v>7161</v>
      </c>
      <c r="F3694" s="120" t="s">
        <v>1313</v>
      </c>
      <c r="G3694" s="120">
        <v>18098205</v>
      </c>
      <c r="H3694" s="124"/>
      <c r="I3694" s="128" t="s">
        <v>7939</v>
      </c>
      <c r="J3694" s="124"/>
      <c r="K3694" s="124"/>
      <c r="L3694" s="124"/>
      <c r="M3694" s="124"/>
      <c r="N3694" s="207">
        <v>10500</v>
      </c>
      <c r="O3694" s="207">
        <v>0</v>
      </c>
      <c r="P3694" s="124" t="s">
        <v>1312</v>
      </c>
    </row>
    <row r="3695" spans="1:16" ht="76.5" hidden="1">
      <c r="A3695" s="256">
        <v>20</v>
      </c>
      <c r="B3695" s="124"/>
      <c r="C3695" s="125" t="s">
        <v>693</v>
      </c>
      <c r="D3695" s="119">
        <v>43270</v>
      </c>
      <c r="E3695" s="120" t="s">
        <v>7162</v>
      </c>
      <c r="F3695" s="120" t="s">
        <v>15</v>
      </c>
      <c r="G3695" s="120">
        <v>5264</v>
      </c>
      <c r="H3695" s="124"/>
      <c r="I3695" s="128" t="s">
        <v>7940</v>
      </c>
      <c r="J3695" s="124"/>
      <c r="K3695" s="124"/>
      <c r="L3695" s="124"/>
      <c r="M3695" s="124"/>
      <c r="N3695" s="207">
        <v>407.2</v>
      </c>
      <c r="O3695" s="207">
        <v>0</v>
      </c>
      <c r="P3695" s="124" t="s">
        <v>1312</v>
      </c>
    </row>
    <row r="3696" spans="1:16" ht="89.25" hidden="1">
      <c r="A3696" s="256">
        <v>78</v>
      </c>
      <c r="B3696" s="124"/>
      <c r="C3696" s="125" t="s">
        <v>1336</v>
      </c>
      <c r="D3696" s="119">
        <v>43270</v>
      </c>
      <c r="E3696" s="120" t="s">
        <v>7163</v>
      </c>
      <c r="F3696" s="120" t="s">
        <v>15</v>
      </c>
      <c r="G3696" s="120">
        <v>5265</v>
      </c>
      <c r="H3696" s="124"/>
      <c r="I3696" s="128" t="s">
        <v>7941</v>
      </c>
      <c r="J3696" s="124"/>
      <c r="K3696" s="124"/>
      <c r="L3696" s="124"/>
      <c r="M3696" s="124"/>
      <c r="N3696" s="207">
        <v>393.48</v>
      </c>
      <c r="O3696" s="207">
        <v>0</v>
      </c>
      <c r="P3696" s="124" t="s">
        <v>1312</v>
      </c>
    </row>
    <row r="3697" spans="1:16" ht="38.25" hidden="1">
      <c r="A3697" s="256">
        <v>650</v>
      </c>
      <c r="B3697" s="124"/>
      <c r="C3697" s="125" t="s">
        <v>232</v>
      </c>
      <c r="D3697" s="119">
        <v>43270</v>
      </c>
      <c r="E3697" s="120" t="s">
        <v>7164</v>
      </c>
      <c r="F3697" s="120" t="s">
        <v>6</v>
      </c>
      <c r="G3697" s="120">
        <v>988204</v>
      </c>
      <c r="H3697" s="124"/>
      <c r="I3697" s="128" t="s">
        <v>7942</v>
      </c>
      <c r="J3697" s="124"/>
      <c r="K3697" s="124"/>
      <c r="L3697" s="124"/>
      <c r="M3697" s="124"/>
      <c r="N3697" s="207">
        <v>0</v>
      </c>
      <c r="O3697" s="207">
        <v>76417</v>
      </c>
      <c r="P3697" s="124" t="s">
        <v>1312</v>
      </c>
    </row>
    <row r="3698" spans="1:16" ht="63.75" hidden="1">
      <c r="A3698" s="256">
        <v>291</v>
      </c>
      <c r="B3698" s="124"/>
      <c r="C3698" s="125" t="s">
        <v>794</v>
      </c>
      <c r="D3698" s="119">
        <v>43270</v>
      </c>
      <c r="E3698" s="120" t="s">
        <v>7165</v>
      </c>
      <c r="F3698" s="120" t="s">
        <v>11</v>
      </c>
      <c r="G3698" s="120">
        <v>764606</v>
      </c>
      <c r="H3698" s="124"/>
      <c r="I3698" s="128" t="s">
        <v>7943</v>
      </c>
      <c r="J3698" s="124"/>
      <c r="K3698" s="124"/>
      <c r="L3698" s="124"/>
      <c r="M3698" s="124"/>
      <c r="N3698" s="207">
        <v>50</v>
      </c>
      <c r="O3698" s="207">
        <v>0</v>
      </c>
      <c r="P3698" s="124" t="s">
        <v>1312</v>
      </c>
    </row>
    <row r="3699" spans="1:16" ht="63.75" hidden="1">
      <c r="A3699" s="256">
        <v>291</v>
      </c>
      <c r="B3699" s="124"/>
      <c r="C3699" s="125" t="s">
        <v>794</v>
      </c>
      <c r="D3699" s="119">
        <v>43270</v>
      </c>
      <c r="E3699" s="120" t="s">
        <v>7166</v>
      </c>
      <c r="F3699" s="120" t="s">
        <v>11</v>
      </c>
      <c r="G3699" s="120">
        <v>764607</v>
      </c>
      <c r="H3699" s="124"/>
      <c r="I3699" s="128" t="s">
        <v>7944</v>
      </c>
      <c r="J3699" s="124"/>
      <c r="K3699" s="124"/>
      <c r="L3699" s="124"/>
      <c r="M3699" s="124"/>
      <c r="N3699" s="207">
        <v>50</v>
      </c>
      <c r="O3699" s="207">
        <v>0</v>
      </c>
      <c r="P3699" s="124" t="s">
        <v>1312</v>
      </c>
    </row>
    <row r="3700" spans="1:16" ht="51">
      <c r="A3700" s="256" t="s">
        <v>619</v>
      </c>
      <c r="B3700" s="124"/>
      <c r="C3700" s="125" t="s">
        <v>713</v>
      </c>
      <c r="D3700" s="119">
        <v>43271</v>
      </c>
      <c r="E3700" s="120" t="s">
        <v>7167</v>
      </c>
      <c r="F3700" s="120" t="s">
        <v>3</v>
      </c>
      <c r="G3700" s="120">
        <v>1633137</v>
      </c>
      <c r="H3700" s="124"/>
      <c r="I3700" s="128" t="s">
        <v>7945</v>
      </c>
      <c r="J3700" s="124"/>
      <c r="K3700" s="124"/>
      <c r="L3700" s="124"/>
      <c r="M3700" s="124"/>
      <c r="N3700" s="207">
        <v>0</v>
      </c>
      <c r="O3700" s="207">
        <v>3207</v>
      </c>
      <c r="P3700" s="124" t="s">
        <v>1312</v>
      </c>
    </row>
    <row r="3701" spans="1:16" ht="51">
      <c r="A3701" s="256" t="s">
        <v>619</v>
      </c>
      <c r="B3701" s="124"/>
      <c r="C3701" s="125" t="s">
        <v>713</v>
      </c>
      <c r="D3701" s="119">
        <v>43271</v>
      </c>
      <c r="E3701" s="120" t="s">
        <v>7168</v>
      </c>
      <c r="F3701" s="120" t="s">
        <v>3</v>
      </c>
      <c r="G3701" s="120">
        <v>1633117</v>
      </c>
      <c r="H3701" s="124"/>
      <c r="I3701" s="128" t="s">
        <v>7946</v>
      </c>
      <c r="J3701" s="124"/>
      <c r="K3701" s="124"/>
      <c r="L3701" s="124"/>
      <c r="M3701" s="124"/>
      <c r="N3701" s="207">
        <v>0</v>
      </c>
      <c r="O3701" s="207">
        <v>23.35</v>
      </c>
      <c r="P3701" s="124" t="s">
        <v>1312</v>
      </c>
    </row>
    <row r="3702" spans="1:16" ht="51">
      <c r="A3702" s="256">
        <v>20</v>
      </c>
      <c r="B3702" s="124"/>
      <c r="C3702" s="125" t="s">
        <v>693</v>
      </c>
      <c r="D3702" s="119">
        <v>43271</v>
      </c>
      <c r="E3702" s="120" t="s">
        <v>7169</v>
      </c>
      <c r="F3702" s="120" t="s">
        <v>3</v>
      </c>
      <c r="G3702" s="120">
        <v>1633216</v>
      </c>
      <c r="H3702" s="124"/>
      <c r="I3702" s="128" t="s">
        <v>7947</v>
      </c>
      <c r="J3702" s="124"/>
      <c r="K3702" s="124"/>
      <c r="L3702" s="124"/>
      <c r="M3702" s="124"/>
      <c r="N3702" s="207">
        <v>0</v>
      </c>
      <c r="O3702" s="207">
        <v>2</v>
      </c>
      <c r="P3702" s="124" t="s">
        <v>1312</v>
      </c>
    </row>
    <row r="3703" spans="1:16" ht="51">
      <c r="A3703" s="256">
        <v>35</v>
      </c>
      <c r="B3703" s="124"/>
      <c r="C3703" s="125" t="s">
        <v>696</v>
      </c>
      <c r="D3703" s="119">
        <v>43271</v>
      </c>
      <c r="E3703" s="120" t="s">
        <v>7170</v>
      </c>
      <c r="F3703" s="120" t="s">
        <v>3</v>
      </c>
      <c r="G3703" s="120">
        <v>1632990</v>
      </c>
      <c r="H3703" s="124"/>
      <c r="I3703" s="128" t="s">
        <v>7948</v>
      </c>
      <c r="J3703" s="124"/>
      <c r="K3703" s="124"/>
      <c r="L3703" s="124"/>
      <c r="M3703" s="124"/>
      <c r="N3703" s="207">
        <v>0</v>
      </c>
      <c r="O3703" s="207">
        <v>2000</v>
      </c>
      <c r="P3703" s="124" t="s">
        <v>1312</v>
      </c>
    </row>
    <row r="3704" spans="1:16" ht="51">
      <c r="A3704" s="256">
        <v>25</v>
      </c>
      <c r="B3704" s="124"/>
      <c r="C3704" s="125" t="s">
        <v>694</v>
      </c>
      <c r="D3704" s="119">
        <v>43271</v>
      </c>
      <c r="E3704" s="120" t="s">
        <v>7171</v>
      </c>
      <c r="F3704" s="120" t="s">
        <v>3</v>
      </c>
      <c r="G3704" s="120">
        <v>1632982</v>
      </c>
      <c r="H3704" s="124"/>
      <c r="I3704" s="128" t="s">
        <v>7949</v>
      </c>
      <c r="J3704" s="124"/>
      <c r="K3704" s="124"/>
      <c r="L3704" s="124"/>
      <c r="M3704" s="124"/>
      <c r="N3704" s="207">
        <v>0</v>
      </c>
      <c r="O3704" s="207">
        <v>654.96</v>
      </c>
      <c r="P3704" s="124" t="s">
        <v>1312</v>
      </c>
    </row>
    <row r="3705" spans="1:16" ht="51">
      <c r="A3705" s="256" t="s">
        <v>619</v>
      </c>
      <c r="B3705" s="124"/>
      <c r="C3705" s="125" t="s">
        <v>713</v>
      </c>
      <c r="D3705" s="119">
        <v>43271</v>
      </c>
      <c r="E3705" s="120" t="s">
        <v>7172</v>
      </c>
      <c r="F3705" s="120" t="s">
        <v>3</v>
      </c>
      <c r="G3705" s="120">
        <v>1632954</v>
      </c>
      <c r="H3705" s="124"/>
      <c r="I3705" s="128" t="s">
        <v>7950</v>
      </c>
      <c r="J3705" s="124"/>
      <c r="K3705" s="124"/>
      <c r="L3705" s="124"/>
      <c r="M3705" s="124"/>
      <c r="N3705" s="207">
        <v>0</v>
      </c>
      <c r="O3705" s="207">
        <v>234</v>
      </c>
      <c r="P3705" s="124" t="s">
        <v>1312</v>
      </c>
    </row>
    <row r="3706" spans="1:16" ht="51">
      <c r="A3706" s="256" t="s">
        <v>619</v>
      </c>
      <c r="B3706" s="124"/>
      <c r="C3706" s="125" t="s">
        <v>713</v>
      </c>
      <c r="D3706" s="119">
        <v>43271</v>
      </c>
      <c r="E3706" s="120" t="s">
        <v>7173</v>
      </c>
      <c r="F3706" s="120" t="s">
        <v>3</v>
      </c>
      <c r="G3706" s="120">
        <v>1633087</v>
      </c>
      <c r="H3706" s="124"/>
      <c r="I3706" s="128" t="s">
        <v>7951</v>
      </c>
      <c r="J3706" s="124"/>
      <c r="K3706" s="124"/>
      <c r="L3706" s="124"/>
      <c r="M3706" s="124"/>
      <c r="N3706" s="207">
        <v>0</v>
      </c>
      <c r="O3706" s="207">
        <v>1688.03</v>
      </c>
      <c r="P3706" s="124" t="s">
        <v>1312</v>
      </c>
    </row>
    <row r="3707" spans="1:16" ht="51">
      <c r="A3707" s="256">
        <v>48</v>
      </c>
      <c r="B3707" s="124"/>
      <c r="C3707" s="125" t="s">
        <v>700</v>
      </c>
      <c r="D3707" s="119">
        <v>43271</v>
      </c>
      <c r="E3707" s="120" t="s">
        <v>7174</v>
      </c>
      <c r="F3707" s="120" t="s">
        <v>3</v>
      </c>
      <c r="G3707" s="120">
        <v>1633054</v>
      </c>
      <c r="H3707" s="124"/>
      <c r="I3707" s="128" t="s">
        <v>7952</v>
      </c>
      <c r="J3707" s="124"/>
      <c r="K3707" s="124"/>
      <c r="L3707" s="124"/>
      <c r="M3707" s="124"/>
      <c r="N3707" s="207">
        <v>0</v>
      </c>
      <c r="O3707" s="207">
        <v>455</v>
      </c>
      <c r="P3707" s="124" t="s">
        <v>1312</v>
      </c>
    </row>
    <row r="3708" spans="1:16" ht="38.25">
      <c r="A3708" s="256">
        <v>373</v>
      </c>
      <c r="B3708" s="124"/>
      <c r="C3708" s="125" t="s">
        <v>1269</v>
      </c>
      <c r="D3708" s="119">
        <v>43271</v>
      </c>
      <c r="E3708" s="120" t="s">
        <v>7175</v>
      </c>
      <c r="F3708" s="120" t="s">
        <v>3</v>
      </c>
      <c r="G3708" s="120">
        <v>1633016</v>
      </c>
      <c r="H3708" s="124"/>
      <c r="I3708" s="128" t="s">
        <v>7953</v>
      </c>
      <c r="J3708" s="124"/>
      <c r="K3708" s="124"/>
      <c r="L3708" s="124"/>
      <c r="M3708" s="124"/>
      <c r="N3708" s="207">
        <v>0</v>
      </c>
      <c r="O3708" s="207">
        <v>10000</v>
      </c>
      <c r="P3708" s="124" t="s">
        <v>1312</v>
      </c>
    </row>
    <row r="3709" spans="1:16" ht="63.75">
      <c r="A3709" s="256" t="s">
        <v>619</v>
      </c>
      <c r="B3709" s="124"/>
      <c r="C3709" s="125" t="s">
        <v>713</v>
      </c>
      <c r="D3709" s="119">
        <v>43271</v>
      </c>
      <c r="E3709" s="120" t="s">
        <v>7176</v>
      </c>
      <c r="F3709" s="120" t="s">
        <v>3</v>
      </c>
      <c r="G3709" s="120">
        <v>1632977</v>
      </c>
      <c r="H3709" s="124"/>
      <c r="I3709" s="128" t="s">
        <v>7954</v>
      </c>
      <c r="J3709" s="124"/>
      <c r="K3709" s="124"/>
      <c r="L3709" s="124"/>
      <c r="M3709" s="124"/>
      <c r="N3709" s="207">
        <v>0</v>
      </c>
      <c r="O3709" s="207">
        <v>582.80000000000007</v>
      </c>
      <c r="P3709" s="124" t="s">
        <v>1312</v>
      </c>
    </row>
    <row r="3710" spans="1:16" ht="51">
      <c r="A3710" s="256" t="s">
        <v>619</v>
      </c>
      <c r="B3710" s="124"/>
      <c r="C3710" s="125" t="s">
        <v>713</v>
      </c>
      <c r="D3710" s="119">
        <v>43271</v>
      </c>
      <c r="E3710" s="120" t="s">
        <v>7177</v>
      </c>
      <c r="F3710" s="120" t="s">
        <v>3</v>
      </c>
      <c r="G3710" s="120">
        <v>1632950</v>
      </c>
      <c r="H3710" s="124"/>
      <c r="I3710" s="128" t="s">
        <v>7955</v>
      </c>
      <c r="J3710" s="124"/>
      <c r="K3710" s="124"/>
      <c r="L3710" s="124"/>
      <c r="M3710" s="124"/>
      <c r="N3710" s="207">
        <v>0</v>
      </c>
      <c r="O3710" s="207">
        <v>2362.3000000000002</v>
      </c>
      <c r="P3710" s="124" t="s">
        <v>1312</v>
      </c>
    </row>
    <row r="3711" spans="1:16" ht="51">
      <c r="A3711" s="256">
        <v>70</v>
      </c>
      <c r="B3711" s="124"/>
      <c r="C3711" s="125" t="s">
        <v>705</v>
      </c>
      <c r="D3711" s="119">
        <v>43271</v>
      </c>
      <c r="E3711" s="120" t="s">
        <v>7178</v>
      </c>
      <c r="F3711" s="120" t="s">
        <v>3</v>
      </c>
      <c r="G3711" s="120">
        <v>1632914</v>
      </c>
      <c r="H3711" s="124"/>
      <c r="I3711" s="128" t="s">
        <v>7956</v>
      </c>
      <c r="J3711" s="124"/>
      <c r="K3711" s="124"/>
      <c r="L3711" s="124"/>
      <c r="M3711" s="124"/>
      <c r="N3711" s="207">
        <v>0</v>
      </c>
      <c r="O3711" s="207">
        <v>927.5</v>
      </c>
      <c r="P3711" s="124" t="s">
        <v>1312</v>
      </c>
    </row>
    <row r="3712" spans="1:16" ht="76.5" hidden="1">
      <c r="A3712" s="256" t="s">
        <v>619</v>
      </c>
      <c r="B3712" s="124"/>
      <c r="C3712" s="125" t="s">
        <v>713</v>
      </c>
      <c r="D3712" s="119">
        <v>43271</v>
      </c>
      <c r="E3712" s="120" t="s">
        <v>7179</v>
      </c>
      <c r="F3712" s="120" t="s">
        <v>6</v>
      </c>
      <c r="G3712" s="120">
        <v>988647</v>
      </c>
      <c r="H3712" s="124"/>
      <c r="I3712" s="128" t="s">
        <v>7957</v>
      </c>
      <c r="J3712" s="124"/>
      <c r="K3712" s="124"/>
      <c r="L3712" s="124"/>
      <c r="M3712" s="124"/>
      <c r="N3712" s="207">
        <v>0</v>
      </c>
      <c r="O3712" s="207">
        <v>170170.68</v>
      </c>
      <c r="P3712" s="124" t="s">
        <v>1312</v>
      </c>
    </row>
    <row r="3713" spans="1:16" ht="51" hidden="1">
      <c r="A3713" s="256">
        <v>513</v>
      </c>
      <c r="B3713" s="124"/>
      <c r="C3713" s="125" t="s">
        <v>201</v>
      </c>
      <c r="D3713" s="119">
        <v>43271</v>
      </c>
      <c r="E3713" s="120" t="s">
        <v>7180</v>
      </c>
      <c r="F3713" s="120" t="s">
        <v>11</v>
      </c>
      <c r="G3713" s="120">
        <v>765617</v>
      </c>
      <c r="H3713" s="124"/>
      <c r="I3713" s="128" t="s">
        <v>7958</v>
      </c>
      <c r="J3713" s="124"/>
      <c r="K3713" s="124"/>
      <c r="L3713" s="124"/>
      <c r="M3713" s="124"/>
      <c r="N3713" s="207">
        <v>2999.78</v>
      </c>
      <c r="O3713" s="207">
        <v>0</v>
      </c>
      <c r="P3713" s="124" t="s">
        <v>1312</v>
      </c>
    </row>
    <row r="3714" spans="1:16" ht="89.25" hidden="1">
      <c r="A3714" s="256">
        <v>373</v>
      </c>
      <c r="B3714" s="124"/>
      <c r="C3714" s="125" t="s">
        <v>1269</v>
      </c>
      <c r="D3714" s="119">
        <v>43271</v>
      </c>
      <c r="E3714" s="120" t="s">
        <v>7181</v>
      </c>
      <c r="F3714" s="120" t="s">
        <v>1313</v>
      </c>
      <c r="G3714" s="120">
        <v>18136797</v>
      </c>
      <c r="H3714" s="124"/>
      <c r="I3714" s="128" t="s">
        <v>7959</v>
      </c>
      <c r="J3714" s="124"/>
      <c r="K3714" s="124"/>
      <c r="L3714" s="124"/>
      <c r="M3714" s="124"/>
      <c r="N3714" s="207">
        <v>0</v>
      </c>
      <c r="O3714" s="207">
        <v>12873405.109999999</v>
      </c>
      <c r="P3714" s="124" t="s">
        <v>1312</v>
      </c>
    </row>
    <row r="3715" spans="1:16" ht="51" hidden="1">
      <c r="A3715" s="256">
        <v>373</v>
      </c>
      <c r="B3715" s="124"/>
      <c r="C3715" s="125" t="s">
        <v>1269</v>
      </c>
      <c r="D3715" s="119">
        <v>43271</v>
      </c>
      <c r="E3715" s="120" t="s">
        <v>7182</v>
      </c>
      <c r="F3715" s="120" t="s">
        <v>1313</v>
      </c>
      <c r="G3715" s="120">
        <v>18024714</v>
      </c>
      <c r="H3715" s="124"/>
      <c r="I3715" s="128" t="s">
        <v>7960</v>
      </c>
      <c r="J3715" s="124"/>
      <c r="K3715" s="124"/>
      <c r="L3715" s="124"/>
      <c r="M3715" s="124"/>
      <c r="N3715" s="207">
        <v>0</v>
      </c>
      <c r="O3715" s="207">
        <v>3731675.31</v>
      </c>
      <c r="P3715" s="124" t="s">
        <v>1312</v>
      </c>
    </row>
    <row r="3716" spans="1:16" ht="51" hidden="1">
      <c r="A3716" s="256">
        <v>373</v>
      </c>
      <c r="B3716" s="124"/>
      <c r="C3716" s="125" t="s">
        <v>1269</v>
      </c>
      <c r="D3716" s="119">
        <v>43271</v>
      </c>
      <c r="E3716" s="120" t="s">
        <v>7183</v>
      </c>
      <c r="F3716" s="120" t="s">
        <v>1313</v>
      </c>
      <c r="G3716" s="120">
        <v>18024390</v>
      </c>
      <c r="H3716" s="124"/>
      <c r="I3716" s="128" t="s">
        <v>7961</v>
      </c>
      <c r="J3716" s="124"/>
      <c r="K3716" s="124"/>
      <c r="L3716" s="124"/>
      <c r="M3716" s="124"/>
      <c r="N3716" s="207">
        <v>0</v>
      </c>
      <c r="O3716" s="207">
        <v>1119502.5900000001</v>
      </c>
      <c r="P3716" s="124" t="s">
        <v>1312</v>
      </c>
    </row>
    <row r="3717" spans="1:16" ht="76.5" hidden="1">
      <c r="A3717" s="256">
        <v>597</v>
      </c>
      <c r="B3717" s="124"/>
      <c r="C3717" s="125" t="s">
        <v>3387</v>
      </c>
      <c r="D3717" s="119">
        <v>43271</v>
      </c>
      <c r="E3717" s="120" t="s">
        <v>7184</v>
      </c>
      <c r="F3717" s="120" t="s">
        <v>11</v>
      </c>
      <c r="G3717" s="120">
        <v>924970</v>
      </c>
      <c r="H3717" s="124"/>
      <c r="I3717" s="128" t="s">
        <v>7962</v>
      </c>
      <c r="J3717" s="124"/>
      <c r="K3717" s="124"/>
      <c r="L3717" s="124"/>
      <c r="M3717" s="124"/>
      <c r="N3717" s="207">
        <v>270</v>
      </c>
      <c r="O3717" s="207">
        <v>0</v>
      </c>
      <c r="P3717" s="124" t="s">
        <v>1312</v>
      </c>
    </row>
    <row r="3718" spans="1:16" ht="38.25" hidden="1">
      <c r="A3718" s="256">
        <v>86</v>
      </c>
      <c r="B3718" s="124"/>
      <c r="C3718" s="125" t="s">
        <v>710</v>
      </c>
      <c r="D3718" s="119">
        <v>43271</v>
      </c>
      <c r="E3718" s="120" t="s">
        <v>7185</v>
      </c>
      <c r="F3718" s="120" t="s">
        <v>6</v>
      </c>
      <c r="G3718" s="120">
        <v>75884</v>
      </c>
      <c r="H3718" s="124"/>
      <c r="I3718" s="128" t="s">
        <v>7963</v>
      </c>
      <c r="J3718" s="124"/>
      <c r="K3718" s="124"/>
      <c r="L3718" s="124"/>
      <c r="M3718" s="124"/>
      <c r="N3718" s="207">
        <v>0</v>
      </c>
      <c r="O3718" s="207">
        <v>63572960</v>
      </c>
      <c r="P3718" s="124" t="s">
        <v>1312</v>
      </c>
    </row>
    <row r="3719" spans="1:16" ht="51">
      <c r="A3719" s="256" t="s">
        <v>619</v>
      </c>
      <c r="B3719" s="124"/>
      <c r="C3719" s="125" t="s">
        <v>713</v>
      </c>
      <c r="D3719" s="119">
        <v>43273</v>
      </c>
      <c r="E3719" s="120" t="s">
        <v>7186</v>
      </c>
      <c r="F3719" s="120" t="s">
        <v>3</v>
      </c>
      <c r="G3719" s="120">
        <v>1633520</v>
      </c>
      <c r="H3719" s="124"/>
      <c r="I3719" s="128" t="s">
        <v>7964</v>
      </c>
      <c r="J3719" s="124"/>
      <c r="K3719" s="124"/>
      <c r="L3719" s="124"/>
      <c r="M3719" s="124"/>
      <c r="N3719" s="207">
        <v>0</v>
      </c>
      <c r="O3719" s="207">
        <v>330</v>
      </c>
      <c r="P3719" s="124" t="s">
        <v>1312</v>
      </c>
    </row>
    <row r="3720" spans="1:16" ht="38.25">
      <c r="A3720" s="256">
        <v>47</v>
      </c>
      <c r="B3720" s="124"/>
      <c r="C3720" s="125" t="s">
        <v>699</v>
      </c>
      <c r="D3720" s="119">
        <v>43273</v>
      </c>
      <c r="E3720" s="120" t="s">
        <v>7187</v>
      </c>
      <c r="F3720" s="120" t="s">
        <v>3</v>
      </c>
      <c r="G3720" s="120">
        <v>1633528</v>
      </c>
      <c r="H3720" s="124"/>
      <c r="I3720" s="128" t="s">
        <v>7965</v>
      </c>
      <c r="J3720" s="124"/>
      <c r="K3720" s="124"/>
      <c r="L3720" s="124"/>
      <c r="M3720" s="124"/>
      <c r="N3720" s="207">
        <v>0</v>
      </c>
      <c r="O3720" s="207">
        <v>525</v>
      </c>
      <c r="P3720" s="124" t="s">
        <v>1312</v>
      </c>
    </row>
    <row r="3721" spans="1:16" ht="51">
      <c r="A3721" s="256" t="s">
        <v>619</v>
      </c>
      <c r="B3721" s="124"/>
      <c r="C3721" s="125" t="s">
        <v>713</v>
      </c>
      <c r="D3721" s="119">
        <v>43273</v>
      </c>
      <c r="E3721" s="120" t="s">
        <v>7188</v>
      </c>
      <c r="F3721" s="120" t="s">
        <v>3</v>
      </c>
      <c r="G3721" s="120">
        <v>1633529</v>
      </c>
      <c r="H3721" s="124"/>
      <c r="I3721" s="128" t="s">
        <v>7966</v>
      </c>
      <c r="J3721" s="124"/>
      <c r="K3721" s="124"/>
      <c r="L3721" s="124"/>
      <c r="M3721" s="124"/>
      <c r="N3721" s="207">
        <v>0</v>
      </c>
      <c r="O3721" s="207">
        <v>1459.5</v>
      </c>
      <c r="P3721" s="124" t="s">
        <v>1312</v>
      </c>
    </row>
    <row r="3722" spans="1:16" ht="51">
      <c r="A3722" s="256" t="s">
        <v>619</v>
      </c>
      <c r="B3722" s="124"/>
      <c r="C3722" s="125" t="s">
        <v>713</v>
      </c>
      <c r="D3722" s="119">
        <v>43273</v>
      </c>
      <c r="E3722" s="120" t="s">
        <v>7189</v>
      </c>
      <c r="F3722" s="120" t="s">
        <v>3</v>
      </c>
      <c r="G3722" s="120">
        <v>1633551</v>
      </c>
      <c r="H3722" s="124"/>
      <c r="I3722" s="128" t="s">
        <v>7967</v>
      </c>
      <c r="J3722" s="124"/>
      <c r="K3722" s="124"/>
      <c r="L3722" s="124"/>
      <c r="M3722" s="124"/>
      <c r="N3722" s="207">
        <v>0</v>
      </c>
      <c r="O3722" s="207">
        <v>307.94</v>
      </c>
      <c r="P3722" s="124" t="s">
        <v>1312</v>
      </c>
    </row>
    <row r="3723" spans="1:16" ht="51">
      <c r="A3723" s="256" t="s">
        <v>619</v>
      </c>
      <c r="B3723" s="124"/>
      <c r="C3723" s="125" t="s">
        <v>713</v>
      </c>
      <c r="D3723" s="119">
        <v>43273</v>
      </c>
      <c r="E3723" s="120" t="s">
        <v>7190</v>
      </c>
      <c r="F3723" s="120" t="s">
        <v>3</v>
      </c>
      <c r="G3723" s="120">
        <v>1633426</v>
      </c>
      <c r="H3723" s="124"/>
      <c r="I3723" s="128" t="s">
        <v>7968</v>
      </c>
      <c r="J3723" s="124"/>
      <c r="K3723" s="124"/>
      <c r="L3723" s="124"/>
      <c r="M3723" s="124"/>
      <c r="N3723" s="207">
        <v>0</v>
      </c>
      <c r="O3723" s="207">
        <v>220</v>
      </c>
      <c r="P3723" s="124" t="s">
        <v>1312</v>
      </c>
    </row>
    <row r="3724" spans="1:16" ht="51">
      <c r="A3724" s="256" t="s">
        <v>619</v>
      </c>
      <c r="B3724" s="124"/>
      <c r="C3724" s="125" t="s">
        <v>713</v>
      </c>
      <c r="D3724" s="119">
        <v>43273</v>
      </c>
      <c r="E3724" s="120" t="s">
        <v>7191</v>
      </c>
      <c r="F3724" s="120" t="s">
        <v>3</v>
      </c>
      <c r="G3724" s="120">
        <v>1633428</v>
      </c>
      <c r="H3724" s="124"/>
      <c r="I3724" s="128" t="s">
        <v>7969</v>
      </c>
      <c r="J3724" s="124"/>
      <c r="K3724" s="124"/>
      <c r="L3724" s="124"/>
      <c r="M3724" s="124"/>
      <c r="N3724" s="207">
        <v>0</v>
      </c>
      <c r="O3724" s="207">
        <v>220</v>
      </c>
      <c r="P3724" s="124" t="s">
        <v>1312</v>
      </c>
    </row>
    <row r="3725" spans="1:16" ht="51">
      <c r="A3725" s="256" t="s">
        <v>619</v>
      </c>
      <c r="B3725" s="124"/>
      <c r="C3725" s="125" t="s">
        <v>713</v>
      </c>
      <c r="D3725" s="119">
        <v>43273</v>
      </c>
      <c r="E3725" s="120" t="s">
        <v>7192</v>
      </c>
      <c r="F3725" s="120" t="s">
        <v>3</v>
      </c>
      <c r="G3725" s="120">
        <v>1633431</v>
      </c>
      <c r="H3725" s="124"/>
      <c r="I3725" s="128" t="s">
        <v>7970</v>
      </c>
      <c r="J3725" s="124"/>
      <c r="K3725" s="124"/>
      <c r="L3725" s="124"/>
      <c r="M3725" s="124"/>
      <c r="N3725" s="207">
        <v>0</v>
      </c>
      <c r="O3725" s="207">
        <v>140</v>
      </c>
      <c r="P3725" s="124" t="s">
        <v>1312</v>
      </c>
    </row>
    <row r="3726" spans="1:16" ht="51">
      <c r="A3726" s="256" t="s">
        <v>619</v>
      </c>
      <c r="B3726" s="124"/>
      <c r="C3726" s="125" t="s">
        <v>713</v>
      </c>
      <c r="D3726" s="119">
        <v>43273</v>
      </c>
      <c r="E3726" s="120" t="s">
        <v>7193</v>
      </c>
      <c r="F3726" s="120" t="s">
        <v>3</v>
      </c>
      <c r="G3726" s="120">
        <v>1633432</v>
      </c>
      <c r="H3726" s="124"/>
      <c r="I3726" s="128" t="s">
        <v>7971</v>
      </c>
      <c r="J3726" s="124"/>
      <c r="K3726" s="124"/>
      <c r="L3726" s="124"/>
      <c r="M3726" s="124"/>
      <c r="N3726" s="207">
        <v>0</v>
      </c>
      <c r="O3726" s="207">
        <v>140</v>
      </c>
      <c r="P3726" s="124" t="s">
        <v>1312</v>
      </c>
    </row>
    <row r="3727" spans="1:16" ht="51">
      <c r="A3727" s="256" t="s">
        <v>619</v>
      </c>
      <c r="B3727" s="124"/>
      <c r="C3727" s="125" t="s">
        <v>713</v>
      </c>
      <c r="D3727" s="119">
        <v>43273</v>
      </c>
      <c r="E3727" s="120" t="s">
        <v>7194</v>
      </c>
      <c r="F3727" s="120" t="s">
        <v>3</v>
      </c>
      <c r="G3727" s="120">
        <v>1633434</v>
      </c>
      <c r="H3727" s="124"/>
      <c r="I3727" s="128" t="s">
        <v>7972</v>
      </c>
      <c r="J3727" s="124"/>
      <c r="K3727" s="124"/>
      <c r="L3727" s="124"/>
      <c r="M3727" s="124"/>
      <c r="N3727" s="207">
        <v>0</v>
      </c>
      <c r="O3727" s="207">
        <v>140</v>
      </c>
      <c r="P3727" s="124" t="s">
        <v>1312</v>
      </c>
    </row>
    <row r="3728" spans="1:16" ht="51">
      <c r="A3728" s="256" t="s">
        <v>619</v>
      </c>
      <c r="B3728" s="124"/>
      <c r="C3728" s="125" t="s">
        <v>713</v>
      </c>
      <c r="D3728" s="119">
        <v>43273</v>
      </c>
      <c r="E3728" s="120" t="s">
        <v>7195</v>
      </c>
      <c r="F3728" s="120" t="s">
        <v>3</v>
      </c>
      <c r="G3728" s="120">
        <v>1633437</v>
      </c>
      <c r="H3728" s="124"/>
      <c r="I3728" s="128" t="s">
        <v>7973</v>
      </c>
      <c r="J3728" s="124"/>
      <c r="K3728" s="124"/>
      <c r="L3728" s="124"/>
      <c r="M3728" s="124"/>
      <c r="N3728" s="207">
        <v>0</v>
      </c>
      <c r="O3728" s="207">
        <v>140</v>
      </c>
      <c r="P3728" s="124" t="s">
        <v>1312</v>
      </c>
    </row>
    <row r="3729" spans="1:16" ht="51">
      <c r="A3729" s="256" t="s">
        <v>619</v>
      </c>
      <c r="B3729" s="124"/>
      <c r="C3729" s="125" t="s">
        <v>713</v>
      </c>
      <c r="D3729" s="119">
        <v>43273</v>
      </c>
      <c r="E3729" s="120" t="s">
        <v>7196</v>
      </c>
      <c r="F3729" s="120" t="s">
        <v>3</v>
      </c>
      <c r="G3729" s="120">
        <v>1633438</v>
      </c>
      <c r="H3729" s="124"/>
      <c r="I3729" s="128" t="s">
        <v>7974</v>
      </c>
      <c r="J3729" s="124"/>
      <c r="K3729" s="124"/>
      <c r="L3729" s="124"/>
      <c r="M3729" s="124"/>
      <c r="N3729" s="207">
        <v>0</v>
      </c>
      <c r="O3729" s="207">
        <v>140</v>
      </c>
      <c r="P3729" s="124" t="s">
        <v>1312</v>
      </c>
    </row>
    <row r="3730" spans="1:16" ht="51">
      <c r="A3730" s="256" t="s">
        <v>619</v>
      </c>
      <c r="B3730" s="124"/>
      <c r="C3730" s="125" t="s">
        <v>713</v>
      </c>
      <c r="D3730" s="119">
        <v>43273</v>
      </c>
      <c r="E3730" s="120" t="s">
        <v>7197</v>
      </c>
      <c r="F3730" s="120" t="s">
        <v>3</v>
      </c>
      <c r="G3730" s="120">
        <v>1633442</v>
      </c>
      <c r="H3730" s="124"/>
      <c r="I3730" s="128" t="s">
        <v>7975</v>
      </c>
      <c r="J3730" s="124"/>
      <c r="K3730" s="124"/>
      <c r="L3730" s="124"/>
      <c r="M3730" s="124"/>
      <c r="N3730" s="207">
        <v>0</v>
      </c>
      <c r="O3730" s="207">
        <v>140</v>
      </c>
      <c r="P3730" s="124" t="s">
        <v>1312</v>
      </c>
    </row>
    <row r="3731" spans="1:16" ht="51">
      <c r="A3731" s="256" t="s">
        <v>619</v>
      </c>
      <c r="B3731" s="124"/>
      <c r="C3731" s="125" t="s">
        <v>713</v>
      </c>
      <c r="D3731" s="119">
        <v>43273</v>
      </c>
      <c r="E3731" s="120" t="s">
        <v>7198</v>
      </c>
      <c r="F3731" s="120" t="s">
        <v>3</v>
      </c>
      <c r="G3731" s="120">
        <v>1633443</v>
      </c>
      <c r="H3731" s="124"/>
      <c r="I3731" s="128" t="s">
        <v>7976</v>
      </c>
      <c r="J3731" s="124"/>
      <c r="K3731" s="124"/>
      <c r="L3731" s="124"/>
      <c r="M3731" s="124"/>
      <c r="N3731" s="207">
        <v>0</v>
      </c>
      <c r="O3731" s="207">
        <v>140</v>
      </c>
      <c r="P3731" s="124" t="s">
        <v>1312</v>
      </c>
    </row>
    <row r="3732" spans="1:16" ht="51">
      <c r="A3732" s="256" t="s">
        <v>619</v>
      </c>
      <c r="B3732" s="124"/>
      <c r="C3732" s="125" t="s">
        <v>713</v>
      </c>
      <c r="D3732" s="119">
        <v>43273</v>
      </c>
      <c r="E3732" s="120" t="s">
        <v>7199</v>
      </c>
      <c r="F3732" s="120" t="s">
        <v>3</v>
      </c>
      <c r="G3732" s="120">
        <v>1633444</v>
      </c>
      <c r="H3732" s="124"/>
      <c r="I3732" s="128" t="s">
        <v>7977</v>
      </c>
      <c r="J3732" s="124"/>
      <c r="K3732" s="124"/>
      <c r="L3732" s="124"/>
      <c r="M3732" s="124"/>
      <c r="N3732" s="207">
        <v>0</v>
      </c>
      <c r="O3732" s="207">
        <v>140</v>
      </c>
      <c r="P3732" s="124" t="s">
        <v>1312</v>
      </c>
    </row>
    <row r="3733" spans="1:16" ht="51">
      <c r="A3733" s="256" t="s">
        <v>619</v>
      </c>
      <c r="B3733" s="124"/>
      <c r="C3733" s="125" t="s">
        <v>713</v>
      </c>
      <c r="D3733" s="119">
        <v>43273</v>
      </c>
      <c r="E3733" s="120" t="s">
        <v>7200</v>
      </c>
      <c r="F3733" s="120" t="s">
        <v>3</v>
      </c>
      <c r="G3733" s="120">
        <v>1633445</v>
      </c>
      <c r="H3733" s="124"/>
      <c r="I3733" s="128" t="s">
        <v>7978</v>
      </c>
      <c r="J3733" s="124"/>
      <c r="K3733" s="124"/>
      <c r="L3733" s="124"/>
      <c r="M3733" s="124"/>
      <c r="N3733" s="207">
        <v>0</v>
      </c>
      <c r="O3733" s="207">
        <v>140</v>
      </c>
      <c r="P3733" s="124" t="s">
        <v>1312</v>
      </c>
    </row>
    <row r="3734" spans="1:16" ht="51">
      <c r="A3734" s="256" t="s">
        <v>619</v>
      </c>
      <c r="B3734" s="124"/>
      <c r="C3734" s="125" t="s">
        <v>713</v>
      </c>
      <c r="D3734" s="119">
        <v>43273</v>
      </c>
      <c r="E3734" s="120" t="s">
        <v>7201</v>
      </c>
      <c r="F3734" s="120" t="s">
        <v>3</v>
      </c>
      <c r="G3734" s="120">
        <v>1633447</v>
      </c>
      <c r="H3734" s="124"/>
      <c r="I3734" s="128" t="s">
        <v>7979</v>
      </c>
      <c r="J3734" s="124"/>
      <c r="K3734" s="124"/>
      <c r="L3734" s="124"/>
      <c r="M3734" s="124"/>
      <c r="N3734" s="207">
        <v>0</v>
      </c>
      <c r="O3734" s="207">
        <v>1038.72</v>
      </c>
      <c r="P3734" s="124" t="s">
        <v>1312</v>
      </c>
    </row>
    <row r="3735" spans="1:16" ht="51">
      <c r="A3735" s="256" t="s">
        <v>619</v>
      </c>
      <c r="B3735" s="124"/>
      <c r="C3735" s="125" t="s">
        <v>713</v>
      </c>
      <c r="D3735" s="119">
        <v>43273</v>
      </c>
      <c r="E3735" s="120" t="s">
        <v>7202</v>
      </c>
      <c r="F3735" s="120" t="s">
        <v>3</v>
      </c>
      <c r="G3735" s="120">
        <v>1633449</v>
      </c>
      <c r="H3735" s="124"/>
      <c r="I3735" s="128" t="s">
        <v>7979</v>
      </c>
      <c r="J3735" s="124"/>
      <c r="K3735" s="124"/>
      <c r="L3735" s="124"/>
      <c r="M3735" s="124"/>
      <c r="N3735" s="207">
        <v>0</v>
      </c>
      <c r="O3735" s="207">
        <v>1070.23</v>
      </c>
      <c r="P3735" s="124" t="s">
        <v>1312</v>
      </c>
    </row>
    <row r="3736" spans="1:16" ht="51">
      <c r="A3736" s="256" t="s">
        <v>619</v>
      </c>
      <c r="B3736" s="124"/>
      <c r="C3736" s="125" t="s">
        <v>713</v>
      </c>
      <c r="D3736" s="119">
        <v>43273</v>
      </c>
      <c r="E3736" s="120" t="s">
        <v>7203</v>
      </c>
      <c r="F3736" s="120" t="s">
        <v>3</v>
      </c>
      <c r="G3736" s="120">
        <v>1633460</v>
      </c>
      <c r="H3736" s="124"/>
      <c r="I3736" s="128" t="s">
        <v>7980</v>
      </c>
      <c r="J3736" s="124"/>
      <c r="K3736" s="124"/>
      <c r="L3736" s="124"/>
      <c r="M3736" s="124"/>
      <c r="N3736" s="207">
        <v>0</v>
      </c>
      <c r="O3736" s="207">
        <v>3513</v>
      </c>
      <c r="P3736" s="124" t="s">
        <v>1312</v>
      </c>
    </row>
    <row r="3737" spans="1:16" ht="51">
      <c r="A3737" s="256" t="s">
        <v>619</v>
      </c>
      <c r="B3737" s="124"/>
      <c r="C3737" s="125" t="s">
        <v>713</v>
      </c>
      <c r="D3737" s="119">
        <v>43273</v>
      </c>
      <c r="E3737" s="120" t="s">
        <v>7204</v>
      </c>
      <c r="F3737" s="120" t="s">
        <v>3</v>
      </c>
      <c r="G3737" s="120">
        <v>1633632</v>
      </c>
      <c r="H3737" s="124"/>
      <c r="I3737" s="128" t="s">
        <v>7981</v>
      </c>
      <c r="J3737" s="124"/>
      <c r="K3737" s="124"/>
      <c r="L3737" s="124"/>
      <c r="M3737" s="124"/>
      <c r="N3737" s="207">
        <v>0</v>
      </c>
      <c r="O3737" s="207">
        <v>4316</v>
      </c>
      <c r="P3737" s="124" t="s">
        <v>1312</v>
      </c>
    </row>
    <row r="3738" spans="1:16" ht="51">
      <c r="A3738" s="256" t="s">
        <v>619</v>
      </c>
      <c r="B3738" s="124"/>
      <c r="C3738" s="125" t="s">
        <v>713</v>
      </c>
      <c r="D3738" s="119">
        <v>43273</v>
      </c>
      <c r="E3738" s="120" t="s">
        <v>7205</v>
      </c>
      <c r="F3738" s="120" t="s">
        <v>3</v>
      </c>
      <c r="G3738" s="120">
        <v>1633657</v>
      </c>
      <c r="H3738" s="124"/>
      <c r="I3738" s="128" t="s">
        <v>7982</v>
      </c>
      <c r="J3738" s="124"/>
      <c r="K3738" s="124"/>
      <c r="L3738" s="124"/>
      <c r="M3738" s="124"/>
      <c r="N3738" s="207">
        <v>0</v>
      </c>
      <c r="O3738" s="207">
        <v>78.040000000000006</v>
      </c>
      <c r="P3738" s="124" t="s">
        <v>1312</v>
      </c>
    </row>
    <row r="3739" spans="1:16" ht="51">
      <c r="A3739" s="256">
        <v>526</v>
      </c>
      <c r="B3739" s="124"/>
      <c r="C3739" s="125" t="s">
        <v>846</v>
      </c>
      <c r="D3739" s="119">
        <v>43273</v>
      </c>
      <c r="E3739" s="120" t="s">
        <v>7206</v>
      </c>
      <c r="F3739" s="120" t="s">
        <v>3</v>
      </c>
      <c r="G3739" s="120">
        <v>1633662</v>
      </c>
      <c r="H3739" s="124"/>
      <c r="I3739" s="128" t="s">
        <v>7983</v>
      </c>
      <c r="J3739" s="124"/>
      <c r="K3739" s="124"/>
      <c r="L3739" s="124"/>
      <c r="M3739" s="124"/>
      <c r="N3739" s="207">
        <v>0</v>
      </c>
      <c r="O3739" s="207">
        <v>180</v>
      </c>
      <c r="P3739" s="124" t="s">
        <v>1312</v>
      </c>
    </row>
    <row r="3740" spans="1:16" ht="51">
      <c r="A3740" s="256" t="s">
        <v>619</v>
      </c>
      <c r="B3740" s="124"/>
      <c r="C3740" s="125" t="s">
        <v>713</v>
      </c>
      <c r="D3740" s="119">
        <v>43273</v>
      </c>
      <c r="E3740" s="120" t="s">
        <v>7207</v>
      </c>
      <c r="F3740" s="120" t="s">
        <v>3</v>
      </c>
      <c r="G3740" s="120">
        <v>1633343</v>
      </c>
      <c r="H3740" s="124"/>
      <c r="I3740" s="128" t="s">
        <v>7984</v>
      </c>
      <c r="J3740" s="124"/>
      <c r="K3740" s="124"/>
      <c r="L3740" s="124"/>
      <c r="M3740" s="124"/>
      <c r="N3740" s="207">
        <v>0</v>
      </c>
      <c r="O3740" s="207">
        <v>107.8</v>
      </c>
      <c r="P3740" s="124" t="s">
        <v>1312</v>
      </c>
    </row>
    <row r="3741" spans="1:16" ht="63.75">
      <c r="A3741" s="256">
        <v>373</v>
      </c>
      <c r="B3741" s="124"/>
      <c r="C3741" s="125" t="s">
        <v>1269</v>
      </c>
      <c r="D3741" s="119">
        <v>43273</v>
      </c>
      <c r="E3741" s="120" t="s">
        <v>7208</v>
      </c>
      <c r="F3741" s="120" t="s">
        <v>3</v>
      </c>
      <c r="G3741" s="120">
        <v>1633346</v>
      </c>
      <c r="H3741" s="124"/>
      <c r="I3741" s="128" t="s">
        <v>7985</v>
      </c>
      <c r="J3741" s="124"/>
      <c r="K3741" s="124"/>
      <c r="L3741" s="124"/>
      <c r="M3741" s="124"/>
      <c r="N3741" s="207">
        <v>0</v>
      </c>
      <c r="O3741" s="207">
        <v>13439.880000000001</v>
      </c>
      <c r="P3741" s="124" t="s">
        <v>1312</v>
      </c>
    </row>
    <row r="3742" spans="1:16" ht="51">
      <c r="A3742" s="256">
        <v>20</v>
      </c>
      <c r="B3742" s="124"/>
      <c r="C3742" s="125" t="s">
        <v>693</v>
      </c>
      <c r="D3742" s="119">
        <v>43273</v>
      </c>
      <c r="E3742" s="120" t="s">
        <v>7209</v>
      </c>
      <c r="F3742" s="120" t="s">
        <v>3</v>
      </c>
      <c r="G3742" s="120">
        <v>1633349</v>
      </c>
      <c r="H3742" s="124"/>
      <c r="I3742" s="128" t="s">
        <v>7986</v>
      </c>
      <c r="J3742" s="124"/>
      <c r="K3742" s="124"/>
      <c r="L3742" s="124"/>
      <c r="M3742" s="124"/>
      <c r="N3742" s="207">
        <v>0</v>
      </c>
      <c r="O3742" s="207">
        <v>3802.5</v>
      </c>
      <c r="P3742" s="124" t="s">
        <v>1312</v>
      </c>
    </row>
    <row r="3743" spans="1:16" ht="51">
      <c r="A3743" s="256" t="s">
        <v>619</v>
      </c>
      <c r="B3743" s="124"/>
      <c r="C3743" s="125" t="s">
        <v>713</v>
      </c>
      <c r="D3743" s="119">
        <v>43273</v>
      </c>
      <c r="E3743" s="120" t="s">
        <v>7210</v>
      </c>
      <c r="F3743" s="120" t="s">
        <v>3</v>
      </c>
      <c r="G3743" s="120">
        <v>1633372</v>
      </c>
      <c r="H3743" s="124"/>
      <c r="I3743" s="128" t="s">
        <v>7987</v>
      </c>
      <c r="J3743" s="124"/>
      <c r="K3743" s="124"/>
      <c r="L3743" s="124"/>
      <c r="M3743" s="124"/>
      <c r="N3743" s="207">
        <v>0</v>
      </c>
      <c r="O3743" s="207">
        <v>1520.67</v>
      </c>
      <c r="P3743" s="124" t="s">
        <v>1312</v>
      </c>
    </row>
    <row r="3744" spans="1:16" ht="51">
      <c r="A3744" s="256" t="s">
        <v>619</v>
      </c>
      <c r="B3744" s="124"/>
      <c r="C3744" s="125" t="s">
        <v>713</v>
      </c>
      <c r="D3744" s="119">
        <v>43273</v>
      </c>
      <c r="E3744" s="120" t="s">
        <v>7211</v>
      </c>
      <c r="F3744" s="120" t="s">
        <v>3</v>
      </c>
      <c r="G3744" s="120">
        <v>1633397</v>
      </c>
      <c r="H3744" s="124"/>
      <c r="I3744" s="128" t="s">
        <v>7988</v>
      </c>
      <c r="J3744" s="124"/>
      <c r="K3744" s="124"/>
      <c r="L3744" s="124"/>
      <c r="M3744" s="124"/>
      <c r="N3744" s="207">
        <v>0</v>
      </c>
      <c r="O3744" s="207">
        <v>2243</v>
      </c>
      <c r="P3744" s="124" t="s">
        <v>1312</v>
      </c>
    </row>
    <row r="3745" spans="1:16" ht="51">
      <c r="A3745" s="256" t="s">
        <v>619</v>
      </c>
      <c r="B3745" s="124"/>
      <c r="C3745" s="125" t="s">
        <v>713</v>
      </c>
      <c r="D3745" s="119">
        <v>43273</v>
      </c>
      <c r="E3745" s="120" t="s">
        <v>7212</v>
      </c>
      <c r="F3745" s="120" t="s">
        <v>3</v>
      </c>
      <c r="G3745" s="120">
        <v>1633403</v>
      </c>
      <c r="H3745" s="124"/>
      <c r="I3745" s="128" t="s">
        <v>7989</v>
      </c>
      <c r="J3745" s="124"/>
      <c r="K3745" s="124"/>
      <c r="L3745" s="124"/>
      <c r="M3745" s="124"/>
      <c r="N3745" s="207">
        <v>0</v>
      </c>
      <c r="O3745" s="207">
        <v>1633.5</v>
      </c>
      <c r="P3745" s="124" t="s">
        <v>1312</v>
      </c>
    </row>
    <row r="3746" spans="1:16" ht="51">
      <c r="A3746" s="256" t="s">
        <v>619</v>
      </c>
      <c r="B3746" s="124"/>
      <c r="C3746" s="125" t="s">
        <v>713</v>
      </c>
      <c r="D3746" s="119">
        <v>43273</v>
      </c>
      <c r="E3746" s="120" t="s">
        <v>7213</v>
      </c>
      <c r="F3746" s="120" t="s">
        <v>3</v>
      </c>
      <c r="G3746" s="120">
        <v>1633407</v>
      </c>
      <c r="H3746" s="124"/>
      <c r="I3746" s="128" t="s">
        <v>7990</v>
      </c>
      <c r="J3746" s="124"/>
      <c r="K3746" s="124"/>
      <c r="L3746" s="124"/>
      <c r="M3746" s="124"/>
      <c r="N3746" s="207">
        <v>0</v>
      </c>
      <c r="O3746" s="207">
        <v>70</v>
      </c>
      <c r="P3746" s="124" t="s">
        <v>1312</v>
      </c>
    </row>
    <row r="3747" spans="1:16" ht="76.5" hidden="1">
      <c r="A3747" s="256">
        <v>291</v>
      </c>
      <c r="B3747" s="124"/>
      <c r="C3747" s="125" t="s">
        <v>794</v>
      </c>
      <c r="D3747" s="119">
        <v>43273</v>
      </c>
      <c r="E3747" s="120" t="s">
        <v>7214</v>
      </c>
      <c r="F3747" s="120" t="s">
        <v>11</v>
      </c>
      <c r="G3747" s="120">
        <v>766329</v>
      </c>
      <c r="H3747" s="124"/>
      <c r="I3747" s="128" t="s">
        <v>7991</v>
      </c>
      <c r="J3747" s="124"/>
      <c r="K3747" s="124"/>
      <c r="L3747" s="124"/>
      <c r="M3747" s="124"/>
      <c r="N3747" s="207">
        <v>50</v>
      </c>
      <c r="O3747" s="207">
        <v>0</v>
      </c>
      <c r="P3747" s="124" t="s">
        <v>1312</v>
      </c>
    </row>
    <row r="3748" spans="1:16" ht="76.5" hidden="1">
      <c r="A3748" s="256">
        <v>291</v>
      </c>
      <c r="B3748" s="124"/>
      <c r="C3748" s="125" t="s">
        <v>794</v>
      </c>
      <c r="D3748" s="119">
        <v>43273</v>
      </c>
      <c r="E3748" s="120" t="s">
        <v>7215</v>
      </c>
      <c r="F3748" s="120" t="s">
        <v>11</v>
      </c>
      <c r="G3748" s="120">
        <v>766330</v>
      </c>
      <c r="H3748" s="124"/>
      <c r="I3748" s="128" t="s">
        <v>7992</v>
      </c>
      <c r="J3748" s="124"/>
      <c r="K3748" s="124"/>
      <c r="L3748" s="124"/>
      <c r="M3748" s="124"/>
      <c r="N3748" s="207">
        <v>50</v>
      </c>
      <c r="O3748" s="207">
        <v>0</v>
      </c>
      <c r="P3748" s="124" t="s">
        <v>1312</v>
      </c>
    </row>
    <row r="3749" spans="1:16" ht="76.5" hidden="1">
      <c r="A3749" s="256">
        <v>291</v>
      </c>
      <c r="B3749" s="124"/>
      <c r="C3749" s="125" t="s">
        <v>794</v>
      </c>
      <c r="D3749" s="119">
        <v>43273</v>
      </c>
      <c r="E3749" s="120" t="s">
        <v>7216</v>
      </c>
      <c r="F3749" s="120" t="s">
        <v>11</v>
      </c>
      <c r="G3749" s="120">
        <v>766331</v>
      </c>
      <c r="H3749" s="124"/>
      <c r="I3749" s="128" t="s">
        <v>7993</v>
      </c>
      <c r="J3749" s="124"/>
      <c r="K3749" s="124"/>
      <c r="L3749" s="124"/>
      <c r="M3749" s="124"/>
      <c r="N3749" s="207">
        <v>50</v>
      </c>
      <c r="O3749" s="207">
        <v>0</v>
      </c>
      <c r="P3749" s="124" t="s">
        <v>1312</v>
      </c>
    </row>
    <row r="3750" spans="1:16" ht="76.5" hidden="1">
      <c r="A3750" s="256">
        <v>291</v>
      </c>
      <c r="B3750" s="124"/>
      <c r="C3750" s="125" t="s">
        <v>794</v>
      </c>
      <c r="D3750" s="119">
        <v>43273</v>
      </c>
      <c r="E3750" s="120" t="s">
        <v>7217</v>
      </c>
      <c r="F3750" s="120" t="s">
        <v>11</v>
      </c>
      <c r="G3750" s="120">
        <v>766332</v>
      </c>
      <c r="H3750" s="124"/>
      <c r="I3750" s="128" t="s">
        <v>7994</v>
      </c>
      <c r="J3750" s="124"/>
      <c r="K3750" s="124"/>
      <c r="L3750" s="124"/>
      <c r="M3750" s="124"/>
      <c r="N3750" s="207">
        <v>50</v>
      </c>
      <c r="O3750" s="207">
        <v>0</v>
      </c>
      <c r="P3750" s="124" t="s">
        <v>1312</v>
      </c>
    </row>
    <row r="3751" spans="1:16" ht="38.25" hidden="1">
      <c r="A3751" s="256">
        <v>86</v>
      </c>
      <c r="B3751" s="124"/>
      <c r="C3751" s="125" t="s">
        <v>710</v>
      </c>
      <c r="D3751" s="119">
        <v>43273</v>
      </c>
      <c r="E3751" s="120" t="s">
        <v>7218</v>
      </c>
      <c r="F3751" s="120" t="s">
        <v>6</v>
      </c>
      <c r="G3751" s="120">
        <v>989209</v>
      </c>
      <c r="H3751" s="124"/>
      <c r="I3751" s="128" t="s">
        <v>7995</v>
      </c>
      <c r="J3751" s="124"/>
      <c r="K3751" s="124"/>
      <c r="L3751" s="124"/>
      <c r="M3751" s="124"/>
      <c r="N3751" s="207">
        <v>0</v>
      </c>
      <c r="O3751" s="207">
        <v>1236000</v>
      </c>
      <c r="P3751" s="124" t="s">
        <v>1312</v>
      </c>
    </row>
    <row r="3752" spans="1:16" ht="76.5" hidden="1">
      <c r="A3752" s="256">
        <v>513</v>
      </c>
      <c r="B3752" s="124"/>
      <c r="C3752" s="125" t="s">
        <v>201</v>
      </c>
      <c r="D3752" s="119">
        <v>43273</v>
      </c>
      <c r="E3752" s="120" t="s">
        <v>7219</v>
      </c>
      <c r="F3752" s="120" t="s">
        <v>15</v>
      </c>
      <c r="G3752" s="120">
        <v>5293</v>
      </c>
      <c r="H3752" s="124"/>
      <c r="I3752" s="128" t="s">
        <v>7996</v>
      </c>
      <c r="J3752" s="124"/>
      <c r="K3752" s="124"/>
      <c r="L3752" s="124"/>
      <c r="M3752" s="124"/>
      <c r="N3752" s="207">
        <v>835.68</v>
      </c>
      <c r="O3752" s="207">
        <v>0</v>
      </c>
      <c r="P3752" s="124" t="s">
        <v>1312</v>
      </c>
    </row>
    <row r="3753" spans="1:16" ht="63.75">
      <c r="A3753" s="256">
        <v>597</v>
      </c>
      <c r="B3753" s="124"/>
      <c r="C3753" s="125" t="s">
        <v>3387</v>
      </c>
      <c r="D3753" s="119">
        <v>43276</v>
      </c>
      <c r="E3753" s="120" t="s">
        <v>7220</v>
      </c>
      <c r="F3753" s="120" t="s">
        <v>3</v>
      </c>
      <c r="G3753" s="120">
        <v>1633867</v>
      </c>
      <c r="H3753" s="124"/>
      <c r="I3753" s="128" t="s">
        <v>7997</v>
      </c>
      <c r="J3753" s="124"/>
      <c r="K3753" s="124"/>
      <c r="L3753" s="124"/>
      <c r="M3753" s="124"/>
      <c r="N3753" s="207">
        <v>0</v>
      </c>
      <c r="O3753" s="207">
        <v>373.56</v>
      </c>
      <c r="P3753" s="124" t="s">
        <v>1312</v>
      </c>
    </row>
    <row r="3754" spans="1:16" ht="51">
      <c r="A3754" s="256" t="s">
        <v>619</v>
      </c>
      <c r="B3754" s="124"/>
      <c r="C3754" s="125" t="s">
        <v>713</v>
      </c>
      <c r="D3754" s="119">
        <v>43276</v>
      </c>
      <c r="E3754" s="120" t="s">
        <v>7221</v>
      </c>
      <c r="F3754" s="120" t="s">
        <v>3</v>
      </c>
      <c r="G3754" s="120">
        <v>1633866</v>
      </c>
      <c r="H3754" s="124"/>
      <c r="I3754" s="128" t="s">
        <v>7998</v>
      </c>
      <c r="J3754" s="124"/>
      <c r="K3754" s="124"/>
      <c r="L3754" s="124"/>
      <c r="M3754" s="124"/>
      <c r="N3754" s="207">
        <v>0</v>
      </c>
      <c r="O3754" s="207">
        <v>3762.2000000000003</v>
      </c>
      <c r="P3754" s="124" t="s">
        <v>1312</v>
      </c>
    </row>
    <row r="3755" spans="1:16" ht="51">
      <c r="A3755" s="256" t="s">
        <v>619</v>
      </c>
      <c r="B3755" s="124"/>
      <c r="C3755" s="125" t="s">
        <v>713</v>
      </c>
      <c r="D3755" s="119">
        <v>43276</v>
      </c>
      <c r="E3755" s="120" t="s">
        <v>7222</v>
      </c>
      <c r="F3755" s="120" t="s">
        <v>3</v>
      </c>
      <c r="G3755" s="120">
        <v>1633829</v>
      </c>
      <c r="H3755" s="124"/>
      <c r="I3755" s="128" t="s">
        <v>7999</v>
      </c>
      <c r="J3755" s="124"/>
      <c r="K3755" s="124"/>
      <c r="L3755" s="124"/>
      <c r="M3755" s="124"/>
      <c r="N3755" s="207">
        <v>0</v>
      </c>
      <c r="O3755" s="207">
        <v>1154</v>
      </c>
      <c r="P3755" s="124" t="s">
        <v>1312</v>
      </c>
    </row>
    <row r="3756" spans="1:16" ht="63.75">
      <c r="A3756" s="256">
        <v>597</v>
      </c>
      <c r="B3756" s="124"/>
      <c r="C3756" s="125" t="s">
        <v>3387</v>
      </c>
      <c r="D3756" s="119">
        <v>43276</v>
      </c>
      <c r="E3756" s="120" t="s">
        <v>7223</v>
      </c>
      <c r="F3756" s="120" t="s">
        <v>3</v>
      </c>
      <c r="G3756" s="120">
        <v>1633868</v>
      </c>
      <c r="H3756" s="124"/>
      <c r="I3756" s="128" t="s">
        <v>7997</v>
      </c>
      <c r="J3756" s="124"/>
      <c r="K3756" s="124"/>
      <c r="L3756" s="124"/>
      <c r="M3756" s="124"/>
      <c r="N3756" s="207">
        <v>0</v>
      </c>
      <c r="O3756" s="207">
        <v>152.56</v>
      </c>
      <c r="P3756" s="124" t="s">
        <v>1312</v>
      </c>
    </row>
    <row r="3757" spans="1:16" ht="51">
      <c r="A3757" s="256" t="s">
        <v>619</v>
      </c>
      <c r="B3757" s="124"/>
      <c r="C3757" s="125" t="s">
        <v>713</v>
      </c>
      <c r="D3757" s="119">
        <v>43276</v>
      </c>
      <c r="E3757" s="120" t="s">
        <v>7224</v>
      </c>
      <c r="F3757" s="120" t="s">
        <v>3</v>
      </c>
      <c r="G3757" s="120">
        <v>1634082</v>
      </c>
      <c r="H3757" s="124"/>
      <c r="I3757" s="128" t="s">
        <v>8000</v>
      </c>
      <c r="J3757" s="124"/>
      <c r="K3757" s="124"/>
      <c r="L3757" s="124"/>
      <c r="M3757" s="124"/>
      <c r="N3757" s="207">
        <v>0</v>
      </c>
      <c r="O3757" s="207">
        <v>519.84</v>
      </c>
      <c r="P3757" s="124" t="s">
        <v>1312</v>
      </c>
    </row>
    <row r="3758" spans="1:16" ht="38.25">
      <c r="A3758" s="256">
        <v>373</v>
      </c>
      <c r="B3758" s="124"/>
      <c r="C3758" s="125" t="s">
        <v>1269</v>
      </c>
      <c r="D3758" s="119">
        <v>43276</v>
      </c>
      <c r="E3758" s="120" t="s">
        <v>7225</v>
      </c>
      <c r="F3758" s="120" t="s">
        <v>3</v>
      </c>
      <c r="G3758" s="120">
        <v>1634089</v>
      </c>
      <c r="H3758" s="124"/>
      <c r="I3758" s="128" t="s">
        <v>8001</v>
      </c>
      <c r="J3758" s="124"/>
      <c r="K3758" s="124"/>
      <c r="L3758" s="124"/>
      <c r="M3758" s="124"/>
      <c r="N3758" s="207">
        <v>0</v>
      </c>
      <c r="O3758" s="207">
        <v>49599.1</v>
      </c>
      <c r="P3758" s="124" t="s">
        <v>1312</v>
      </c>
    </row>
    <row r="3759" spans="1:16" ht="63.75">
      <c r="A3759" s="256" t="s">
        <v>619</v>
      </c>
      <c r="B3759" s="124"/>
      <c r="C3759" s="125" t="s">
        <v>713</v>
      </c>
      <c r="D3759" s="119">
        <v>43276</v>
      </c>
      <c r="E3759" s="120" t="s">
        <v>7226</v>
      </c>
      <c r="F3759" s="120" t="s">
        <v>3</v>
      </c>
      <c r="G3759" s="120">
        <v>1634036</v>
      </c>
      <c r="H3759" s="124"/>
      <c r="I3759" s="128" t="s">
        <v>8002</v>
      </c>
      <c r="J3759" s="124"/>
      <c r="K3759" s="124"/>
      <c r="L3759" s="124"/>
      <c r="M3759" s="124"/>
      <c r="N3759" s="207">
        <v>0</v>
      </c>
      <c r="O3759" s="207">
        <v>39.340000000000003</v>
      </c>
      <c r="P3759" s="124" t="s">
        <v>1312</v>
      </c>
    </row>
    <row r="3760" spans="1:16" ht="63.75">
      <c r="A3760" s="256">
        <v>373</v>
      </c>
      <c r="B3760" s="124"/>
      <c r="C3760" s="125" t="s">
        <v>1269</v>
      </c>
      <c r="D3760" s="119">
        <v>43276</v>
      </c>
      <c r="E3760" s="120" t="s">
        <v>7227</v>
      </c>
      <c r="F3760" s="120" t="s">
        <v>3</v>
      </c>
      <c r="G3760" s="120">
        <v>1634061</v>
      </c>
      <c r="H3760" s="124"/>
      <c r="I3760" s="128" t="s">
        <v>8003</v>
      </c>
      <c r="J3760" s="124"/>
      <c r="K3760" s="124"/>
      <c r="L3760" s="124"/>
      <c r="M3760" s="124"/>
      <c r="N3760" s="207">
        <v>0</v>
      </c>
      <c r="O3760" s="207">
        <v>56.95</v>
      </c>
      <c r="P3760" s="124" t="s">
        <v>1312</v>
      </c>
    </row>
    <row r="3761" spans="1:16" ht="51">
      <c r="A3761" s="256" t="s">
        <v>619</v>
      </c>
      <c r="B3761" s="124"/>
      <c r="C3761" s="125" t="s">
        <v>713</v>
      </c>
      <c r="D3761" s="119">
        <v>43276</v>
      </c>
      <c r="E3761" s="120" t="s">
        <v>7228</v>
      </c>
      <c r="F3761" s="120" t="s">
        <v>3</v>
      </c>
      <c r="G3761" s="120">
        <v>1633896</v>
      </c>
      <c r="H3761" s="124"/>
      <c r="I3761" s="128" t="s">
        <v>8004</v>
      </c>
      <c r="J3761" s="124"/>
      <c r="K3761" s="124"/>
      <c r="L3761" s="124"/>
      <c r="M3761" s="124"/>
      <c r="N3761" s="207">
        <v>0</v>
      </c>
      <c r="O3761" s="207">
        <v>1397.5</v>
      </c>
      <c r="P3761" s="124" t="s">
        <v>1312</v>
      </c>
    </row>
    <row r="3762" spans="1:16" ht="51">
      <c r="A3762" s="256" t="s">
        <v>619</v>
      </c>
      <c r="B3762" s="124"/>
      <c r="C3762" s="125" t="s">
        <v>713</v>
      </c>
      <c r="D3762" s="119">
        <v>43276</v>
      </c>
      <c r="E3762" s="120" t="s">
        <v>7229</v>
      </c>
      <c r="F3762" s="120" t="s">
        <v>3</v>
      </c>
      <c r="G3762" s="120">
        <v>1633899</v>
      </c>
      <c r="H3762" s="124"/>
      <c r="I3762" s="128" t="s">
        <v>8005</v>
      </c>
      <c r="J3762" s="124"/>
      <c r="K3762" s="124"/>
      <c r="L3762" s="124"/>
      <c r="M3762" s="124"/>
      <c r="N3762" s="207">
        <v>0</v>
      </c>
      <c r="O3762" s="207">
        <v>44163.89</v>
      </c>
      <c r="P3762" s="124" t="s">
        <v>1312</v>
      </c>
    </row>
    <row r="3763" spans="1:16" ht="51">
      <c r="A3763" s="256">
        <v>16</v>
      </c>
      <c r="B3763" s="124"/>
      <c r="C3763" s="125" t="s">
        <v>692</v>
      </c>
      <c r="D3763" s="119">
        <v>43276</v>
      </c>
      <c r="E3763" s="120" t="s">
        <v>7230</v>
      </c>
      <c r="F3763" s="120" t="s">
        <v>3</v>
      </c>
      <c r="G3763" s="120">
        <v>1633900</v>
      </c>
      <c r="H3763" s="124"/>
      <c r="I3763" s="128" t="s">
        <v>8006</v>
      </c>
      <c r="J3763" s="124"/>
      <c r="K3763" s="124"/>
      <c r="L3763" s="124"/>
      <c r="M3763" s="124"/>
      <c r="N3763" s="207">
        <v>0</v>
      </c>
      <c r="O3763" s="207">
        <v>66184.259999999995</v>
      </c>
      <c r="P3763" s="124" t="s">
        <v>1312</v>
      </c>
    </row>
    <row r="3764" spans="1:16" ht="51">
      <c r="A3764" s="256">
        <v>287</v>
      </c>
      <c r="B3764" s="124"/>
      <c r="C3764" s="125" t="s">
        <v>790</v>
      </c>
      <c r="D3764" s="119">
        <v>43276</v>
      </c>
      <c r="E3764" s="120" t="s">
        <v>7231</v>
      </c>
      <c r="F3764" s="120" t="s">
        <v>3</v>
      </c>
      <c r="G3764" s="120">
        <v>1633974</v>
      </c>
      <c r="H3764" s="124"/>
      <c r="I3764" s="128" t="s">
        <v>8007</v>
      </c>
      <c r="J3764" s="124"/>
      <c r="K3764" s="124"/>
      <c r="L3764" s="124"/>
      <c r="M3764" s="124"/>
      <c r="N3764" s="207">
        <v>0</v>
      </c>
      <c r="O3764" s="207">
        <v>197782.01</v>
      </c>
      <c r="P3764" s="124" t="s">
        <v>1312</v>
      </c>
    </row>
    <row r="3765" spans="1:16" ht="51" hidden="1">
      <c r="A3765" s="256">
        <v>340</v>
      </c>
      <c r="B3765" s="124"/>
      <c r="C3765" s="125" t="s">
        <v>814</v>
      </c>
      <c r="D3765" s="119">
        <v>43276</v>
      </c>
      <c r="E3765" s="120" t="s">
        <v>7232</v>
      </c>
      <c r="F3765" s="120" t="s">
        <v>6</v>
      </c>
      <c r="G3765" s="120">
        <v>989780</v>
      </c>
      <c r="H3765" s="124"/>
      <c r="I3765" s="128" t="s">
        <v>8008</v>
      </c>
      <c r="J3765" s="124"/>
      <c r="K3765" s="124"/>
      <c r="L3765" s="124"/>
      <c r="M3765" s="124"/>
      <c r="N3765" s="207">
        <v>0</v>
      </c>
      <c r="O3765" s="207">
        <v>611.59</v>
      </c>
      <c r="P3765" s="124" t="s">
        <v>1312</v>
      </c>
    </row>
    <row r="3766" spans="1:16" ht="76.5" hidden="1">
      <c r="A3766" s="256">
        <v>35</v>
      </c>
      <c r="B3766" s="124"/>
      <c r="C3766" s="125" t="s">
        <v>696</v>
      </c>
      <c r="D3766" s="119">
        <v>43276</v>
      </c>
      <c r="E3766" s="120" t="s">
        <v>7233</v>
      </c>
      <c r="F3766" s="120" t="s">
        <v>1313</v>
      </c>
      <c r="G3766" s="120">
        <v>18170917</v>
      </c>
      <c r="H3766" s="124"/>
      <c r="I3766" s="128" t="s">
        <v>8009</v>
      </c>
      <c r="J3766" s="124"/>
      <c r="K3766" s="124"/>
      <c r="L3766" s="124"/>
      <c r="M3766" s="124"/>
      <c r="N3766" s="207">
        <v>0</v>
      </c>
      <c r="O3766" s="207">
        <v>2007712.74</v>
      </c>
      <c r="P3766" s="124" t="s">
        <v>1312</v>
      </c>
    </row>
    <row r="3767" spans="1:16" ht="89.25" hidden="1">
      <c r="A3767" s="256">
        <v>572</v>
      </c>
      <c r="B3767" s="124"/>
      <c r="C3767" s="125" t="s">
        <v>848</v>
      </c>
      <c r="D3767" s="119">
        <v>43276</v>
      </c>
      <c r="E3767" s="120" t="s">
        <v>7234</v>
      </c>
      <c r="F3767" s="120" t="s">
        <v>1313</v>
      </c>
      <c r="G3767" s="120">
        <v>18171018</v>
      </c>
      <c r="H3767" s="124"/>
      <c r="I3767" s="128" t="s">
        <v>8010</v>
      </c>
      <c r="J3767" s="124"/>
      <c r="K3767" s="124"/>
      <c r="L3767" s="124"/>
      <c r="M3767" s="124"/>
      <c r="N3767" s="207">
        <v>0</v>
      </c>
      <c r="O3767" s="207">
        <v>1162</v>
      </c>
      <c r="P3767" s="124" t="s">
        <v>1312</v>
      </c>
    </row>
    <row r="3768" spans="1:16" ht="89.25" hidden="1">
      <c r="A3768" s="256" t="s">
        <v>619</v>
      </c>
      <c r="B3768" s="124"/>
      <c r="C3768" s="125" t="s">
        <v>713</v>
      </c>
      <c r="D3768" s="119">
        <v>43276</v>
      </c>
      <c r="E3768" s="120" t="s">
        <v>7235</v>
      </c>
      <c r="F3768" s="120" t="s">
        <v>1313</v>
      </c>
      <c r="G3768" s="120">
        <v>18171956</v>
      </c>
      <c r="H3768" s="124"/>
      <c r="I3768" s="128" t="s">
        <v>8011</v>
      </c>
      <c r="J3768" s="124"/>
      <c r="K3768" s="124"/>
      <c r="L3768" s="124"/>
      <c r="M3768" s="124"/>
      <c r="N3768" s="207">
        <v>0</v>
      </c>
      <c r="O3768" s="207">
        <v>22977.4</v>
      </c>
      <c r="P3768" s="124" t="s">
        <v>1312</v>
      </c>
    </row>
    <row r="3769" spans="1:16" ht="76.5" hidden="1">
      <c r="A3769" s="256">
        <v>591</v>
      </c>
      <c r="B3769" s="124"/>
      <c r="C3769" s="125" t="s">
        <v>861</v>
      </c>
      <c r="D3769" s="119">
        <v>43276</v>
      </c>
      <c r="E3769" s="120" t="s">
        <v>7236</v>
      </c>
      <c r="F3769" s="120" t="s">
        <v>1313</v>
      </c>
      <c r="G3769" s="120">
        <v>18173490</v>
      </c>
      <c r="H3769" s="124"/>
      <c r="I3769" s="128" t="s">
        <v>8012</v>
      </c>
      <c r="J3769" s="124"/>
      <c r="K3769" s="124"/>
      <c r="L3769" s="124"/>
      <c r="M3769" s="124"/>
      <c r="N3769" s="207">
        <v>0</v>
      </c>
      <c r="O3769" s="207">
        <v>1099</v>
      </c>
      <c r="P3769" s="124" t="s">
        <v>1312</v>
      </c>
    </row>
    <row r="3770" spans="1:16" ht="63.75" hidden="1">
      <c r="A3770" s="256" t="s">
        <v>619</v>
      </c>
      <c r="B3770" s="124"/>
      <c r="C3770" s="125" t="s">
        <v>713</v>
      </c>
      <c r="D3770" s="119">
        <v>43276</v>
      </c>
      <c r="E3770" s="120" t="s">
        <v>7237</v>
      </c>
      <c r="F3770" s="120" t="s">
        <v>6</v>
      </c>
      <c r="G3770" s="120">
        <v>990049</v>
      </c>
      <c r="H3770" s="124"/>
      <c r="I3770" s="128" t="s">
        <v>8013</v>
      </c>
      <c r="J3770" s="124"/>
      <c r="K3770" s="124"/>
      <c r="L3770" s="124"/>
      <c r="M3770" s="124"/>
      <c r="N3770" s="207">
        <v>0</v>
      </c>
      <c r="O3770" s="207">
        <v>641.44000000000005</v>
      </c>
      <c r="P3770" s="124" t="s">
        <v>1312</v>
      </c>
    </row>
    <row r="3771" spans="1:16" ht="76.5" hidden="1">
      <c r="A3771" s="256">
        <v>291</v>
      </c>
      <c r="B3771" s="124"/>
      <c r="C3771" s="125" t="s">
        <v>794</v>
      </c>
      <c r="D3771" s="119">
        <v>43276</v>
      </c>
      <c r="E3771" s="120" t="s">
        <v>7238</v>
      </c>
      <c r="F3771" s="120" t="s">
        <v>11</v>
      </c>
      <c r="G3771" s="120">
        <v>768274</v>
      </c>
      <c r="H3771" s="124"/>
      <c r="I3771" s="128" t="s">
        <v>8014</v>
      </c>
      <c r="J3771" s="124"/>
      <c r="K3771" s="124"/>
      <c r="L3771" s="124"/>
      <c r="M3771" s="124"/>
      <c r="N3771" s="207">
        <v>50</v>
      </c>
      <c r="O3771" s="207">
        <v>0</v>
      </c>
      <c r="P3771" s="124" t="s">
        <v>1312</v>
      </c>
    </row>
    <row r="3772" spans="1:16" ht="76.5" hidden="1">
      <c r="A3772" s="256">
        <v>86</v>
      </c>
      <c r="B3772" s="124"/>
      <c r="C3772" s="125" t="s">
        <v>710</v>
      </c>
      <c r="D3772" s="119">
        <v>43276</v>
      </c>
      <c r="E3772" s="120" t="s">
        <v>7239</v>
      </c>
      <c r="F3772" s="120" t="s">
        <v>13</v>
      </c>
      <c r="G3772" s="120">
        <v>4412</v>
      </c>
      <c r="H3772" s="124"/>
      <c r="I3772" s="128" t="s">
        <v>8015</v>
      </c>
      <c r="J3772" s="124"/>
      <c r="K3772" s="124"/>
      <c r="L3772" s="124"/>
      <c r="M3772" s="124"/>
      <c r="N3772" s="207">
        <v>243.18</v>
      </c>
      <c r="O3772" s="207">
        <v>0</v>
      </c>
      <c r="P3772" s="124" t="s">
        <v>1312</v>
      </c>
    </row>
    <row r="3773" spans="1:16" ht="51">
      <c r="A3773" s="256">
        <v>10</v>
      </c>
      <c r="B3773" s="124"/>
      <c r="C3773" s="125" t="s">
        <v>690</v>
      </c>
      <c r="D3773" s="119">
        <v>43277</v>
      </c>
      <c r="E3773" s="120" t="s">
        <v>7240</v>
      </c>
      <c r="F3773" s="120" t="s">
        <v>3</v>
      </c>
      <c r="G3773" s="120">
        <v>1634294</v>
      </c>
      <c r="H3773" s="124"/>
      <c r="I3773" s="128" t="s">
        <v>8016</v>
      </c>
      <c r="J3773" s="124"/>
      <c r="K3773" s="124"/>
      <c r="L3773" s="124"/>
      <c r="M3773" s="124"/>
      <c r="N3773" s="207">
        <v>0</v>
      </c>
      <c r="O3773" s="207">
        <v>2692</v>
      </c>
      <c r="P3773" s="124" t="s">
        <v>1312</v>
      </c>
    </row>
    <row r="3774" spans="1:16" ht="38.25">
      <c r="A3774" s="256">
        <v>373</v>
      </c>
      <c r="B3774" s="124"/>
      <c r="C3774" s="125" t="s">
        <v>1269</v>
      </c>
      <c r="D3774" s="119">
        <v>43277</v>
      </c>
      <c r="E3774" s="120" t="s">
        <v>7241</v>
      </c>
      <c r="F3774" s="120" t="s">
        <v>3</v>
      </c>
      <c r="G3774" s="120">
        <v>1634307</v>
      </c>
      <c r="H3774" s="124"/>
      <c r="I3774" s="128" t="s">
        <v>8017</v>
      </c>
      <c r="J3774" s="124"/>
      <c r="K3774" s="124"/>
      <c r="L3774" s="124"/>
      <c r="M3774" s="124"/>
      <c r="N3774" s="207">
        <v>0</v>
      </c>
      <c r="O3774" s="207">
        <v>238.70000000000002</v>
      </c>
      <c r="P3774" s="124" t="s">
        <v>1312</v>
      </c>
    </row>
    <row r="3775" spans="1:16" ht="38.25">
      <c r="A3775" s="256">
        <v>373</v>
      </c>
      <c r="B3775" s="124"/>
      <c r="C3775" s="125" t="s">
        <v>1269</v>
      </c>
      <c r="D3775" s="119">
        <v>43277</v>
      </c>
      <c r="E3775" s="120" t="s">
        <v>7242</v>
      </c>
      <c r="F3775" s="120" t="s">
        <v>3</v>
      </c>
      <c r="G3775" s="120">
        <v>1634309</v>
      </c>
      <c r="H3775" s="124"/>
      <c r="I3775" s="128" t="s">
        <v>8018</v>
      </c>
      <c r="J3775" s="124"/>
      <c r="K3775" s="124"/>
      <c r="L3775" s="124"/>
      <c r="M3775" s="124"/>
      <c r="N3775" s="207">
        <v>0</v>
      </c>
      <c r="O3775" s="207">
        <v>1017</v>
      </c>
      <c r="P3775" s="124" t="s">
        <v>1312</v>
      </c>
    </row>
    <row r="3776" spans="1:16" ht="51">
      <c r="A3776" s="256">
        <v>130</v>
      </c>
      <c r="B3776" s="124"/>
      <c r="C3776" s="125" t="s">
        <v>727</v>
      </c>
      <c r="D3776" s="119">
        <v>43277</v>
      </c>
      <c r="E3776" s="120" t="s">
        <v>7243</v>
      </c>
      <c r="F3776" s="120" t="s">
        <v>3</v>
      </c>
      <c r="G3776" s="120">
        <v>1634334</v>
      </c>
      <c r="H3776" s="124"/>
      <c r="I3776" s="128" t="s">
        <v>8019</v>
      </c>
      <c r="J3776" s="124"/>
      <c r="K3776" s="124"/>
      <c r="L3776" s="124"/>
      <c r="M3776" s="124"/>
      <c r="N3776" s="207">
        <v>0</v>
      </c>
      <c r="O3776" s="207">
        <v>230</v>
      </c>
      <c r="P3776" s="124" t="s">
        <v>1312</v>
      </c>
    </row>
    <row r="3777" spans="1:16" ht="51">
      <c r="A3777" s="256">
        <v>70</v>
      </c>
      <c r="B3777" s="124"/>
      <c r="C3777" s="125" t="s">
        <v>705</v>
      </c>
      <c r="D3777" s="119">
        <v>43277</v>
      </c>
      <c r="E3777" s="120" t="s">
        <v>7244</v>
      </c>
      <c r="F3777" s="120" t="s">
        <v>3</v>
      </c>
      <c r="G3777" s="120">
        <v>1634335</v>
      </c>
      <c r="H3777" s="124"/>
      <c r="I3777" s="128" t="s">
        <v>8020</v>
      </c>
      <c r="J3777" s="124"/>
      <c r="K3777" s="124"/>
      <c r="L3777" s="124"/>
      <c r="M3777" s="124"/>
      <c r="N3777" s="207">
        <v>0</v>
      </c>
      <c r="O3777" s="207">
        <v>23</v>
      </c>
      <c r="P3777" s="124" t="s">
        <v>3729</v>
      </c>
    </row>
    <row r="3778" spans="1:16" ht="51">
      <c r="A3778" s="256" t="s">
        <v>619</v>
      </c>
      <c r="B3778" s="124"/>
      <c r="C3778" s="125" t="s">
        <v>713</v>
      </c>
      <c r="D3778" s="119">
        <v>43277</v>
      </c>
      <c r="E3778" s="120" t="s">
        <v>7245</v>
      </c>
      <c r="F3778" s="120" t="s">
        <v>3</v>
      </c>
      <c r="G3778" s="120">
        <v>1634349</v>
      </c>
      <c r="H3778" s="124"/>
      <c r="I3778" s="128" t="s">
        <v>8021</v>
      </c>
      <c r="J3778" s="124"/>
      <c r="K3778" s="124"/>
      <c r="L3778" s="124"/>
      <c r="M3778" s="124"/>
      <c r="N3778" s="207">
        <v>0</v>
      </c>
      <c r="O3778" s="207">
        <v>750.19</v>
      </c>
      <c r="P3778" s="124" t="s">
        <v>1312</v>
      </c>
    </row>
    <row r="3779" spans="1:16" ht="51">
      <c r="A3779" s="256">
        <v>373</v>
      </c>
      <c r="B3779" s="124"/>
      <c r="C3779" s="125" t="s">
        <v>1269</v>
      </c>
      <c r="D3779" s="119">
        <v>43277</v>
      </c>
      <c r="E3779" s="120" t="s">
        <v>7246</v>
      </c>
      <c r="F3779" s="120" t="s">
        <v>3</v>
      </c>
      <c r="G3779" s="120">
        <v>1634481</v>
      </c>
      <c r="H3779" s="124"/>
      <c r="I3779" s="128" t="s">
        <v>8022</v>
      </c>
      <c r="J3779" s="124"/>
      <c r="K3779" s="124"/>
      <c r="L3779" s="124"/>
      <c r="M3779" s="124"/>
      <c r="N3779" s="207">
        <v>0</v>
      </c>
      <c r="O3779" s="207">
        <v>2513.13</v>
      </c>
      <c r="P3779" s="124" t="s">
        <v>1312</v>
      </c>
    </row>
    <row r="3780" spans="1:16" ht="38.25">
      <c r="A3780" s="256">
        <v>292</v>
      </c>
      <c r="B3780" s="124"/>
      <c r="C3780" s="125" t="s">
        <v>152</v>
      </c>
      <c r="D3780" s="119">
        <v>43277</v>
      </c>
      <c r="E3780" s="120" t="s">
        <v>7247</v>
      </c>
      <c r="F3780" s="120" t="s">
        <v>3</v>
      </c>
      <c r="G3780" s="120">
        <v>1634512</v>
      </c>
      <c r="H3780" s="124"/>
      <c r="I3780" s="128" t="s">
        <v>8023</v>
      </c>
      <c r="J3780" s="124"/>
      <c r="K3780" s="124"/>
      <c r="L3780" s="124"/>
      <c r="M3780" s="124"/>
      <c r="N3780" s="207">
        <v>0</v>
      </c>
      <c r="O3780" s="207">
        <v>160</v>
      </c>
      <c r="P3780" s="124" t="s">
        <v>1312</v>
      </c>
    </row>
    <row r="3781" spans="1:16" ht="51">
      <c r="A3781" s="256">
        <v>25</v>
      </c>
      <c r="B3781" s="124"/>
      <c r="C3781" s="125" t="s">
        <v>694</v>
      </c>
      <c r="D3781" s="119">
        <v>43277</v>
      </c>
      <c r="E3781" s="120" t="s">
        <v>7248</v>
      </c>
      <c r="F3781" s="120" t="s">
        <v>3</v>
      </c>
      <c r="G3781" s="120">
        <v>1634545</v>
      </c>
      <c r="H3781" s="124"/>
      <c r="I3781" s="128" t="s">
        <v>8024</v>
      </c>
      <c r="J3781" s="124"/>
      <c r="K3781" s="124"/>
      <c r="L3781" s="124"/>
      <c r="M3781" s="124"/>
      <c r="N3781" s="207">
        <v>0</v>
      </c>
      <c r="O3781" s="207">
        <v>8.5400000000000009</v>
      </c>
      <c r="P3781" s="124" t="s">
        <v>1312</v>
      </c>
    </row>
    <row r="3782" spans="1:16" ht="51">
      <c r="A3782" s="256">
        <v>25</v>
      </c>
      <c r="B3782" s="124"/>
      <c r="C3782" s="125" t="s">
        <v>694</v>
      </c>
      <c r="D3782" s="119">
        <v>43277</v>
      </c>
      <c r="E3782" s="120" t="s">
        <v>7249</v>
      </c>
      <c r="F3782" s="120" t="s">
        <v>3</v>
      </c>
      <c r="G3782" s="120">
        <v>1634548</v>
      </c>
      <c r="H3782" s="124"/>
      <c r="I3782" s="128" t="s">
        <v>8025</v>
      </c>
      <c r="J3782" s="124"/>
      <c r="K3782" s="124"/>
      <c r="L3782" s="124"/>
      <c r="M3782" s="124"/>
      <c r="N3782" s="207">
        <v>0</v>
      </c>
      <c r="O3782" s="207">
        <v>242.17000000000002</v>
      </c>
      <c r="P3782" s="124" t="s">
        <v>1312</v>
      </c>
    </row>
    <row r="3783" spans="1:16" ht="51">
      <c r="A3783" s="256" t="s">
        <v>619</v>
      </c>
      <c r="B3783" s="124"/>
      <c r="C3783" s="125" t="s">
        <v>713</v>
      </c>
      <c r="D3783" s="119">
        <v>43277</v>
      </c>
      <c r="E3783" s="120" t="s">
        <v>7250</v>
      </c>
      <c r="F3783" s="120" t="s">
        <v>3</v>
      </c>
      <c r="G3783" s="120">
        <v>1634360</v>
      </c>
      <c r="H3783" s="124"/>
      <c r="I3783" s="128" t="s">
        <v>8026</v>
      </c>
      <c r="J3783" s="124"/>
      <c r="K3783" s="124"/>
      <c r="L3783" s="124"/>
      <c r="M3783" s="124"/>
      <c r="N3783" s="207">
        <v>0</v>
      </c>
      <c r="O3783" s="207">
        <v>46172.39</v>
      </c>
      <c r="P3783" s="124" t="s">
        <v>1312</v>
      </c>
    </row>
    <row r="3784" spans="1:16" ht="38.25">
      <c r="A3784" s="256">
        <v>373</v>
      </c>
      <c r="B3784" s="124"/>
      <c r="C3784" s="125" t="s">
        <v>1269</v>
      </c>
      <c r="D3784" s="119">
        <v>43277</v>
      </c>
      <c r="E3784" s="120" t="s">
        <v>7251</v>
      </c>
      <c r="F3784" s="120" t="s">
        <v>3</v>
      </c>
      <c r="G3784" s="120">
        <v>1634379</v>
      </c>
      <c r="H3784" s="124"/>
      <c r="I3784" s="128" t="s">
        <v>8027</v>
      </c>
      <c r="J3784" s="124"/>
      <c r="K3784" s="124"/>
      <c r="L3784" s="124"/>
      <c r="M3784" s="124"/>
      <c r="N3784" s="207">
        <v>0</v>
      </c>
      <c r="O3784" s="207">
        <v>63.25</v>
      </c>
      <c r="P3784" s="124" t="s">
        <v>1312</v>
      </c>
    </row>
    <row r="3785" spans="1:16" ht="63.75">
      <c r="A3785" s="256">
        <v>35</v>
      </c>
      <c r="B3785" s="124"/>
      <c r="C3785" s="125" t="s">
        <v>696</v>
      </c>
      <c r="D3785" s="119">
        <v>43277</v>
      </c>
      <c r="E3785" s="120" t="s">
        <v>7252</v>
      </c>
      <c r="F3785" s="120" t="s">
        <v>3</v>
      </c>
      <c r="G3785" s="120">
        <v>1634389</v>
      </c>
      <c r="H3785" s="124"/>
      <c r="I3785" s="128" t="s">
        <v>8028</v>
      </c>
      <c r="J3785" s="124"/>
      <c r="K3785" s="124"/>
      <c r="L3785" s="124"/>
      <c r="M3785" s="124"/>
      <c r="N3785" s="207">
        <v>0</v>
      </c>
      <c r="O3785" s="207">
        <v>93980</v>
      </c>
      <c r="P3785" s="124" t="s">
        <v>1312</v>
      </c>
    </row>
    <row r="3786" spans="1:16" ht="76.5" hidden="1">
      <c r="A3786" s="256">
        <v>598</v>
      </c>
      <c r="B3786" s="124"/>
      <c r="C3786" s="125" t="s">
        <v>5519</v>
      </c>
      <c r="D3786" s="119">
        <v>43277</v>
      </c>
      <c r="E3786" s="120" t="s">
        <v>7253</v>
      </c>
      <c r="F3786" s="120" t="s">
        <v>6</v>
      </c>
      <c r="G3786" s="120">
        <v>925220</v>
      </c>
      <c r="H3786" s="124"/>
      <c r="I3786" s="128" t="s">
        <v>8029</v>
      </c>
      <c r="J3786" s="124"/>
      <c r="K3786" s="124"/>
      <c r="L3786" s="124"/>
      <c r="M3786" s="124"/>
      <c r="N3786" s="207">
        <v>0</v>
      </c>
      <c r="O3786" s="207">
        <v>11357092</v>
      </c>
      <c r="P3786" s="124" t="s">
        <v>1312</v>
      </c>
    </row>
    <row r="3787" spans="1:16" ht="76.5" hidden="1">
      <c r="A3787" s="256">
        <v>373</v>
      </c>
      <c r="B3787" s="124"/>
      <c r="C3787" s="125" t="s">
        <v>1269</v>
      </c>
      <c r="D3787" s="119">
        <v>43277</v>
      </c>
      <c r="E3787" s="120" t="s">
        <v>7254</v>
      </c>
      <c r="F3787" s="120" t="s">
        <v>1313</v>
      </c>
      <c r="G3787" s="120">
        <v>18177795</v>
      </c>
      <c r="H3787" s="124"/>
      <c r="I3787" s="128" t="s">
        <v>8030</v>
      </c>
      <c r="J3787" s="124"/>
      <c r="K3787" s="124"/>
      <c r="L3787" s="124"/>
      <c r="M3787" s="124"/>
      <c r="N3787" s="207">
        <v>0</v>
      </c>
      <c r="O3787" s="207">
        <v>10861305.02</v>
      </c>
      <c r="P3787" s="124" t="s">
        <v>1312</v>
      </c>
    </row>
    <row r="3788" spans="1:16" ht="51">
      <c r="A3788" s="256" t="s">
        <v>619</v>
      </c>
      <c r="B3788" s="124"/>
      <c r="C3788" s="125" t="s">
        <v>713</v>
      </c>
      <c r="D3788" s="119">
        <v>43278</v>
      </c>
      <c r="E3788" s="120" t="s">
        <v>7255</v>
      </c>
      <c r="F3788" s="120" t="s">
        <v>3</v>
      </c>
      <c r="G3788" s="120">
        <v>1634812</v>
      </c>
      <c r="H3788" s="124"/>
      <c r="I3788" s="128" t="s">
        <v>8031</v>
      </c>
      <c r="J3788" s="124"/>
      <c r="K3788" s="124"/>
      <c r="L3788" s="124"/>
      <c r="M3788" s="124"/>
      <c r="N3788" s="207">
        <v>0</v>
      </c>
      <c r="O3788" s="207">
        <v>1</v>
      </c>
      <c r="P3788" s="124" t="s">
        <v>1312</v>
      </c>
    </row>
    <row r="3789" spans="1:16" ht="51">
      <c r="A3789" s="256" t="s">
        <v>619</v>
      </c>
      <c r="B3789" s="124"/>
      <c r="C3789" s="125" t="s">
        <v>713</v>
      </c>
      <c r="D3789" s="119">
        <v>43278</v>
      </c>
      <c r="E3789" s="120" t="s">
        <v>7256</v>
      </c>
      <c r="F3789" s="120" t="s">
        <v>3</v>
      </c>
      <c r="G3789" s="120">
        <v>1634811</v>
      </c>
      <c r="H3789" s="124"/>
      <c r="I3789" s="128" t="s">
        <v>8032</v>
      </c>
      <c r="J3789" s="124"/>
      <c r="K3789" s="124"/>
      <c r="L3789" s="124"/>
      <c r="M3789" s="124"/>
      <c r="N3789" s="207">
        <v>0</v>
      </c>
      <c r="O3789" s="207">
        <v>1</v>
      </c>
      <c r="P3789" s="124" t="s">
        <v>1312</v>
      </c>
    </row>
    <row r="3790" spans="1:16" ht="38.25">
      <c r="A3790" s="256">
        <v>526</v>
      </c>
      <c r="B3790" s="124"/>
      <c r="C3790" s="125" t="s">
        <v>846</v>
      </c>
      <c r="D3790" s="119">
        <v>43278</v>
      </c>
      <c r="E3790" s="120" t="s">
        <v>7257</v>
      </c>
      <c r="F3790" s="120" t="s">
        <v>3</v>
      </c>
      <c r="G3790" s="120">
        <v>1634793</v>
      </c>
      <c r="H3790" s="124"/>
      <c r="I3790" s="128" t="s">
        <v>8033</v>
      </c>
      <c r="J3790" s="124"/>
      <c r="K3790" s="124"/>
      <c r="L3790" s="124"/>
      <c r="M3790" s="124"/>
      <c r="N3790" s="207">
        <v>0</v>
      </c>
      <c r="O3790" s="207">
        <v>48</v>
      </c>
      <c r="P3790" s="124" t="s">
        <v>1312</v>
      </c>
    </row>
    <row r="3791" spans="1:16" ht="51">
      <c r="A3791" s="256" t="s">
        <v>619</v>
      </c>
      <c r="B3791" s="124"/>
      <c r="C3791" s="125" t="s">
        <v>713</v>
      </c>
      <c r="D3791" s="119">
        <v>43278</v>
      </c>
      <c r="E3791" s="120" t="s">
        <v>7258</v>
      </c>
      <c r="F3791" s="120" t="s">
        <v>3</v>
      </c>
      <c r="G3791" s="120">
        <v>1634788</v>
      </c>
      <c r="H3791" s="124"/>
      <c r="I3791" s="128" t="s">
        <v>8034</v>
      </c>
      <c r="J3791" s="124"/>
      <c r="K3791" s="124"/>
      <c r="L3791" s="124"/>
      <c r="M3791" s="124"/>
      <c r="N3791" s="207">
        <v>0</v>
      </c>
      <c r="O3791" s="207">
        <v>134</v>
      </c>
      <c r="P3791" s="124" t="s">
        <v>1312</v>
      </c>
    </row>
    <row r="3792" spans="1:16" ht="51">
      <c r="A3792" s="256">
        <v>70</v>
      </c>
      <c r="B3792" s="124"/>
      <c r="C3792" s="125" t="s">
        <v>705</v>
      </c>
      <c r="D3792" s="119">
        <v>43278</v>
      </c>
      <c r="E3792" s="120" t="s">
        <v>7259</v>
      </c>
      <c r="F3792" s="120" t="s">
        <v>3</v>
      </c>
      <c r="G3792" s="120">
        <v>1634782</v>
      </c>
      <c r="H3792" s="124"/>
      <c r="I3792" s="128" t="s">
        <v>8035</v>
      </c>
      <c r="J3792" s="124"/>
      <c r="K3792" s="124"/>
      <c r="L3792" s="124"/>
      <c r="M3792" s="124"/>
      <c r="N3792" s="207">
        <v>0</v>
      </c>
      <c r="O3792" s="207">
        <v>100</v>
      </c>
      <c r="P3792" s="124" t="s">
        <v>1312</v>
      </c>
    </row>
    <row r="3793" spans="1:16" ht="63.75">
      <c r="A3793" s="256" t="s">
        <v>619</v>
      </c>
      <c r="B3793" s="124"/>
      <c r="C3793" s="125" t="s">
        <v>713</v>
      </c>
      <c r="D3793" s="119">
        <v>43278</v>
      </c>
      <c r="E3793" s="120" t="s">
        <v>7260</v>
      </c>
      <c r="F3793" s="120" t="s">
        <v>3</v>
      </c>
      <c r="G3793" s="120">
        <v>1634821</v>
      </c>
      <c r="H3793" s="124"/>
      <c r="I3793" s="128" t="s">
        <v>8036</v>
      </c>
      <c r="J3793" s="124"/>
      <c r="K3793" s="124"/>
      <c r="L3793" s="124"/>
      <c r="M3793" s="124"/>
      <c r="N3793" s="207">
        <v>0</v>
      </c>
      <c r="O3793" s="207">
        <v>85</v>
      </c>
      <c r="P3793" s="124" t="s">
        <v>1312</v>
      </c>
    </row>
    <row r="3794" spans="1:16" ht="51">
      <c r="A3794" s="256">
        <v>20</v>
      </c>
      <c r="B3794" s="124"/>
      <c r="C3794" s="125" t="s">
        <v>693</v>
      </c>
      <c r="D3794" s="119">
        <v>43278</v>
      </c>
      <c r="E3794" s="120" t="s">
        <v>7261</v>
      </c>
      <c r="F3794" s="120" t="s">
        <v>3</v>
      </c>
      <c r="G3794" s="120">
        <v>1634852</v>
      </c>
      <c r="H3794" s="124"/>
      <c r="I3794" s="128" t="s">
        <v>8037</v>
      </c>
      <c r="J3794" s="124"/>
      <c r="K3794" s="124"/>
      <c r="L3794" s="124"/>
      <c r="M3794" s="124"/>
      <c r="N3794" s="207">
        <v>0</v>
      </c>
      <c r="O3794" s="207">
        <v>300</v>
      </c>
      <c r="P3794" s="124" t="s">
        <v>1312</v>
      </c>
    </row>
    <row r="3795" spans="1:16" ht="51">
      <c r="A3795" s="256">
        <v>20</v>
      </c>
      <c r="B3795" s="124"/>
      <c r="C3795" s="125" t="s">
        <v>693</v>
      </c>
      <c r="D3795" s="119">
        <v>43278</v>
      </c>
      <c r="E3795" s="120" t="s">
        <v>7262</v>
      </c>
      <c r="F3795" s="120" t="s">
        <v>3</v>
      </c>
      <c r="G3795" s="120">
        <v>1634853</v>
      </c>
      <c r="H3795" s="124"/>
      <c r="I3795" s="128" t="s">
        <v>8038</v>
      </c>
      <c r="J3795" s="124"/>
      <c r="K3795" s="124"/>
      <c r="L3795" s="124"/>
      <c r="M3795" s="124"/>
      <c r="N3795" s="207">
        <v>0</v>
      </c>
      <c r="O3795" s="207">
        <v>300</v>
      </c>
      <c r="P3795" s="124" t="s">
        <v>1312</v>
      </c>
    </row>
    <row r="3796" spans="1:16" ht="63.75">
      <c r="A3796" s="256" t="s">
        <v>619</v>
      </c>
      <c r="B3796" s="124"/>
      <c r="C3796" s="125" t="s">
        <v>713</v>
      </c>
      <c r="D3796" s="119">
        <v>43278</v>
      </c>
      <c r="E3796" s="120" t="s">
        <v>7263</v>
      </c>
      <c r="F3796" s="120" t="s">
        <v>3</v>
      </c>
      <c r="G3796" s="120">
        <v>1634859</v>
      </c>
      <c r="H3796" s="124"/>
      <c r="I3796" s="128" t="s">
        <v>8039</v>
      </c>
      <c r="J3796" s="124"/>
      <c r="K3796" s="124"/>
      <c r="L3796" s="124"/>
      <c r="M3796" s="124"/>
      <c r="N3796" s="207">
        <v>0</v>
      </c>
      <c r="O3796" s="207">
        <v>13</v>
      </c>
      <c r="P3796" s="124" t="s">
        <v>1312</v>
      </c>
    </row>
    <row r="3797" spans="1:16" ht="51">
      <c r="A3797" s="256" t="s">
        <v>619</v>
      </c>
      <c r="B3797" s="124"/>
      <c r="C3797" s="125" t="s">
        <v>713</v>
      </c>
      <c r="D3797" s="119">
        <v>43278</v>
      </c>
      <c r="E3797" s="120" t="s">
        <v>7264</v>
      </c>
      <c r="F3797" s="120" t="s">
        <v>3</v>
      </c>
      <c r="G3797" s="120">
        <v>1634671</v>
      </c>
      <c r="H3797" s="124"/>
      <c r="I3797" s="128" t="s">
        <v>8040</v>
      </c>
      <c r="J3797" s="124"/>
      <c r="K3797" s="124"/>
      <c r="L3797" s="124"/>
      <c r="M3797" s="124"/>
      <c r="N3797" s="207">
        <v>0</v>
      </c>
      <c r="O3797" s="207">
        <v>191</v>
      </c>
      <c r="P3797" s="124" t="s">
        <v>1312</v>
      </c>
    </row>
    <row r="3798" spans="1:16" ht="63.75">
      <c r="A3798" s="256" t="s">
        <v>619</v>
      </c>
      <c r="B3798" s="124"/>
      <c r="C3798" s="125" t="s">
        <v>713</v>
      </c>
      <c r="D3798" s="119">
        <v>43278</v>
      </c>
      <c r="E3798" s="120" t="s">
        <v>7265</v>
      </c>
      <c r="F3798" s="120" t="s">
        <v>3</v>
      </c>
      <c r="G3798" s="120">
        <v>1634711</v>
      </c>
      <c r="H3798" s="124"/>
      <c r="I3798" s="128" t="s">
        <v>8041</v>
      </c>
      <c r="J3798" s="124"/>
      <c r="K3798" s="124"/>
      <c r="L3798" s="124"/>
      <c r="M3798" s="124"/>
      <c r="N3798" s="207">
        <v>0</v>
      </c>
      <c r="O3798" s="207">
        <v>1003.0500000000001</v>
      </c>
      <c r="P3798" s="124" t="s">
        <v>1312</v>
      </c>
    </row>
    <row r="3799" spans="1:16" ht="51">
      <c r="A3799" s="256">
        <v>25</v>
      </c>
      <c r="B3799" s="124"/>
      <c r="C3799" s="125" t="s">
        <v>694</v>
      </c>
      <c r="D3799" s="119">
        <v>43278</v>
      </c>
      <c r="E3799" s="120" t="s">
        <v>7266</v>
      </c>
      <c r="F3799" s="120" t="s">
        <v>3</v>
      </c>
      <c r="G3799" s="120">
        <v>1634727</v>
      </c>
      <c r="H3799" s="124"/>
      <c r="I3799" s="128" t="s">
        <v>8042</v>
      </c>
      <c r="J3799" s="124"/>
      <c r="K3799" s="124"/>
      <c r="L3799" s="124"/>
      <c r="M3799" s="124"/>
      <c r="N3799" s="207">
        <v>0</v>
      </c>
      <c r="O3799" s="207">
        <v>400</v>
      </c>
      <c r="P3799" s="124" t="s">
        <v>1312</v>
      </c>
    </row>
    <row r="3800" spans="1:16" ht="51">
      <c r="A3800" s="256" t="s">
        <v>619</v>
      </c>
      <c r="B3800" s="124"/>
      <c r="C3800" s="125" t="s">
        <v>713</v>
      </c>
      <c r="D3800" s="119">
        <v>43278</v>
      </c>
      <c r="E3800" s="120" t="s">
        <v>7267</v>
      </c>
      <c r="F3800" s="120" t="s">
        <v>3</v>
      </c>
      <c r="G3800" s="120">
        <v>1634731</v>
      </c>
      <c r="H3800" s="124"/>
      <c r="I3800" s="128" t="s">
        <v>8043</v>
      </c>
      <c r="J3800" s="124"/>
      <c r="K3800" s="124"/>
      <c r="L3800" s="124"/>
      <c r="M3800" s="124"/>
      <c r="N3800" s="207">
        <v>0</v>
      </c>
      <c r="O3800" s="207">
        <v>78</v>
      </c>
      <c r="P3800" s="124" t="s">
        <v>1312</v>
      </c>
    </row>
    <row r="3801" spans="1:16" ht="51">
      <c r="A3801" s="256">
        <v>212</v>
      </c>
      <c r="B3801" s="124"/>
      <c r="C3801" s="125" t="s">
        <v>761</v>
      </c>
      <c r="D3801" s="119">
        <v>43278</v>
      </c>
      <c r="E3801" s="120" t="s">
        <v>7268</v>
      </c>
      <c r="F3801" s="120" t="s">
        <v>3</v>
      </c>
      <c r="G3801" s="120">
        <v>1634734</v>
      </c>
      <c r="H3801" s="124"/>
      <c r="I3801" s="128" t="s">
        <v>8044</v>
      </c>
      <c r="J3801" s="124"/>
      <c r="K3801" s="124"/>
      <c r="L3801" s="124"/>
      <c r="M3801" s="124"/>
      <c r="N3801" s="207">
        <v>0</v>
      </c>
      <c r="O3801" s="207">
        <v>25</v>
      </c>
      <c r="P3801" s="124" t="s">
        <v>1312</v>
      </c>
    </row>
    <row r="3802" spans="1:16" ht="51">
      <c r="A3802" s="256">
        <v>70</v>
      </c>
      <c r="B3802" s="124"/>
      <c r="C3802" s="125" t="s">
        <v>705</v>
      </c>
      <c r="D3802" s="119">
        <v>43278</v>
      </c>
      <c r="E3802" s="120" t="s">
        <v>7269</v>
      </c>
      <c r="F3802" s="120" t="s">
        <v>3</v>
      </c>
      <c r="G3802" s="120">
        <v>1634743</v>
      </c>
      <c r="H3802" s="124"/>
      <c r="I3802" s="128" t="s">
        <v>8045</v>
      </c>
      <c r="J3802" s="124"/>
      <c r="K3802" s="124"/>
      <c r="L3802" s="124"/>
      <c r="M3802" s="124"/>
      <c r="N3802" s="207">
        <v>0</v>
      </c>
      <c r="O3802" s="207">
        <v>15</v>
      </c>
      <c r="P3802" s="124" t="s">
        <v>1312</v>
      </c>
    </row>
    <row r="3803" spans="1:16" ht="63.75">
      <c r="A3803" s="256">
        <v>373</v>
      </c>
      <c r="B3803" s="124"/>
      <c r="C3803" s="125" t="s">
        <v>1269</v>
      </c>
      <c r="D3803" s="119">
        <v>43278</v>
      </c>
      <c r="E3803" s="120" t="s">
        <v>7270</v>
      </c>
      <c r="F3803" s="120" t="s">
        <v>3</v>
      </c>
      <c r="G3803" s="120">
        <v>1634749</v>
      </c>
      <c r="H3803" s="124"/>
      <c r="I3803" s="128" t="s">
        <v>8046</v>
      </c>
      <c r="J3803" s="124"/>
      <c r="K3803" s="124"/>
      <c r="L3803" s="124"/>
      <c r="M3803" s="124"/>
      <c r="N3803" s="207">
        <v>0</v>
      </c>
      <c r="O3803" s="207">
        <v>13360</v>
      </c>
      <c r="P3803" s="124" t="s">
        <v>1312</v>
      </c>
    </row>
    <row r="3804" spans="1:16" ht="63.75">
      <c r="A3804" s="256" t="s">
        <v>619</v>
      </c>
      <c r="B3804" s="124"/>
      <c r="C3804" s="125" t="s">
        <v>713</v>
      </c>
      <c r="D3804" s="119">
        <v>43278</v>
      </c>
      <c r="E3804" s="120" t="s">
        <v>7271</v>
      </c>
      <c r="F3804" s="120" t="s">
        <v>3</v>
      </c>
      <c r="G3804" s="120">
        <v>1634750</v>
      </c>
      <c r="H3804" s="124"/>
      <c r="I3804" s="128" t="s">
        <v>8047</v>
      </c>
      <c r="J3804" s="124"/>
      <c r="K3804" s="124"/>
      <c r="L3804" s="124"/>
      <c r="M3804" s="124"/>
      <c r="N3804" s="207">
        <v>0</v>
      </c>
      <c r="O3804" s="207">
        <v>1</v>
      </c>
      <c r="P3804" s="124" t="s">
        <v>1312</v>
      </c>
    </row>
    <row r="3805" spans="1:16" ht="51">
      <c r="A3805" s="256">
        <v>48</v>
      </c>
      <c r="B3805" s="124"/>
      <c r="C3805" s="125" t="s">
        <v>700</v>
      </c>
      <c r="D3805" s="119">
        <v>43278</v>
      </c>
      <c r="E3805" s="120" t="s">
        <v>7272</v>
      </c>
      <c r="F3805" s="120" t="s">
        <v>3</v>
      </c>
      <c r="G3805" s="120">
        <v>1634880</v>
      </c>
      <c r="H3805" s="124"/>
      <c r="I3805" s="128" t="s">
        <v>8048</v>
      </c>
      <c r="J3805" s="124"/>
      <c r="K3805" s="124"/>
      <c r="L3805" s="124"/>
      <c r="M3805" s="124"/>
      <c r="N3805" s="207">
        <v>0</v>
      </c>
      <c r="O3805" s="207">
        <v>0.01</v>
      </c>
      <c r="P3805" s="124" t="s">
        <v>3729</v>
      </c>
    </row>
    <row r="3806" spans="1:16" ht="51">
      <c r="A3806" s="256" t="s">
        <v>619</v>
      </c>
      <c r="B3806" s="124"/>
      <c r="C3806" s="125" t="s">
        <v>713</v>
      </c>
      <c r="D3806" s="119">
        <v>43278</v>
      </c>
      <c r="E3806" s="120" t="s">
        <v>7273</v>
      </c>
      <c r="F3806" s="120" t="s">
        <v>3</v>
      </c>
      <c r="G3806" s="120">
        <v>1634887</v>
      </c>
      <c r="H3806" s="124"/>
      <c r="I3806" s="128" t="s">
        <v>8049</v>
      </c>
      <c r="J3806" s="124"/>
      <c r="K3806" s="124"/>
      <c r="L3806" s="124"/>
      <c r="M3806" s="124"/>
      <c r="N3806" s="207">
        <v>0</v>
      </c>
      <c r="O3806" s="207">
        <v>1254.18</v>
      </c>
      <c r="P3806" s="124" t="s">
        <v>1312</v>
      </c>
    </row>
    <row r="3807" spans="1:16" ht="38.25">
      <c r="A3807" s="256">
        <v>212</v>
      </c>
      <c r="B3807" s="124"/>
      <c r="C3807" s="125" t="s">
        <v>761</v>
      </c>
      <c r="D3807" s="119">
        <v>43278</v>
      </c>
      <c r="E3807" s="120" t="s">
        <v>7274</v>
      </c>
      <c r="F3807" s="120" t="s">
        <v>3</v>
      </c>
      <c r="G3807" s="120">
        <v>1634890</v>
      </c>
      <c r="H3807" s="124"/>
      <c r="I3807" s="128" t="s">
        <v>8050</v>
      </c>
      <c r="J3807" s="124"/>
      <c r="K3807" s="124"/>
      <c r="L3807" s="124"/>
      <c r="M3807" s="124"/>
      <c r="N3807" s="207">
        <v>0</v>
      </c>
      <c r="O3807" s="207">
        <v>460.32</v>
      </c>
      <c r="P3807" s="124" t="s">
        <v>1312</v>
      </c>
    </row>
    <row r="3808" spans="1:16" ht="51">
      <c r="A3808" s="256" t="s">
        <v>626</v>
      </c>
      <c r="B3808" s="124"/>
      <c r="C3808" s="125" t="s">
        <v>1234</v>
      </c>
      <c r="D3808" s="119">
        <v>43278</v>
      </c>
      <c r="E3808" s="120" t="s">
        <v>7275</v>
      </c>
      <c r="F3808" s="120" t="s">
        <v>3</v>
      </c>
      <c r="G3808" s="120">
        <v>1634699</v>
      </c>
      <c r="H3808" s="124"/>
      <c r="I3808" s="128" t="s">
        <v>8051</v>
      </c>
      <c r="J3808" s="124"/>
      <c r="K3808" s="124"/>
      <c r="L3808" s="124"/>
      <c r="M3808" s="124"/>
      <c r="N3808" s="207">
        <v>0</v>
      </c>
      <c r="O3808" s="207">
        <v>15919.98</v>
      </c>
      <c r="P3808" s="124" t="s">
        <v>1312</v>
      </c>
    </row>
    <row r="3809" spans="1:16" ht="51">
      <c r="A3809" s="256" t="s">
        <v>619</v>
      </c>
      <c r="B3809" s="124"/>
      <c r="C3809" s="125" t="s">
        <v>713</v>
      </c>
      <c r="D3809" s="119">
        <v>43278</v>
      </c>
      <c r="E3809" s="120" t="s">
        <v>7276</v>
      </c>
      <c r="F3809" s="120" t="s">
        <v>3</v>
      </c>
      <c r="G3809" s="120">
        <v>1634758</v>
      </c>
      <c r="H3809" s="124"/>
      <c r="I3809" s="128" t="s">
        <v>8052</v>
      </c>
      <c r="J3809" s="124"/>
      <c r="K3809" s="124"/>
      <c r="L3809" s="124"/>
      <c r="M3809" s="124"/>
      <c r="N3809" s="207">
        <v>0</v>
      </c>
      <c r="O3809" s="207">
        <v>17665.84</v>
      </c>
      <c r="P3809" s="124" t="s">
        <v>1312</v>
      </c>
    </row>
    <row r="3810" spans="1:16" ht="63.75">
      <c r="A3810" s="256" t="s">
        <v>619</v>
      </c>
      <c r="B3810" s="124"/>
      <c r="C3810" s="125" t="s">
        <v>713</v>
      </c>
      <c r="D3810" s="119">
        <v>43278</v>
      </c>
      <c r="E3810" s="120" t="s">
        <v>7277</v>
      </c>
      <c r="F3810" s="120" t="s">
        <v>3</v>
      </c>
      <c r="G3810" s="120">
        <v>1634763</v>
      </c>
      <c r="H3810" s="124"/>
      <c r="I3810" s="128" t="s">
        <v>8053</v>
      </c>
      <c r="J3810" s="124"/>
      <c r="K3810" s="124"/>
      <c r="L3810" s="124"/>
      <c r="M3810" s="124"/>
      <c r="N3810" s="207">
        <v>0</v>
      </c>
      <c r="O3810" s="207">
        <v>6936.5</v>
      </c>
      <c r="P3810" s="124" t="s">
        <v>1312</v>
      </c>
    </row>
    <row r="3811" spans="1:16" ht="51" hidden="1">
      <c r="A3811" s="256">
        <v>292</v>
      </c>
      <c r="B3811" s="124"/>
      <c r="C3811" s="125" t="s">
        <v>152</v>
      </c>
      <c r="D3811" s="119">
        <v>43278</v>
      </c>
      <c r="E3811" s="120" t="s">
        <v>7278</v>
      </c>
      <c r="F3811" s="120" t="s">
        <v>6</v>
      </c>
      <c r="G3811" s="120">
        <v>991131</v>
      </c>
      <c r="H3811" s="124"/>
      <c r="I3811" s="128" t="s">
        <v>8054</v>
      </c>
      <c r="J3811" s="124"/>
      <c r="K3811" s="124"/>
      <c r="L3811" s="124"/>
      <c r="M3811" s="124"/>
      <c r="N3811" s="207">
        <v>0</v>
      </c>
      <c r="O3811" s="207">
        <v>176.4</v>
      </c>
      <c r="P3811" s="124" t="s">
        <v>1312</v>
      </c>
    </row>
    <row r="3812" spans="1:16" ht="51">
      <c r="A3812" s="256" t="s">
        <v>619</v>
      </c>
      <c r="B3812" s="124"/>
      <c r="C3812" s="125" t="s">
        <v>713</v>
      </c>
      <c r="D3812" s="119">
        <v>43279</v>
      </c>
      <c r="E3812" s="120" t="s">
        <v>7279</v>
      </c>
      <c r="F3812" s="120" t="s">
        <v>3</v>
      </c>
      <c r="G3812" s="120">
        <v>1635192</v>
      </c>
      <c r="H3812" s="124"/>
      <c r="I3812" s="128" t="s">
        <v>8055</v>
      </c>
      <c r="J3812" s="124"/>
      <c r="K3812" s="124"/>
      <c r="L3812" s="124"/>
      <c r="M3812" s="124"/>
      <c r="N3812" s="207">
        <v>0</v>
      </c>
      <c r="O3812" s="207">
        <v>140</v>
      </c>
      <c r="P3812" s="124" t="s">
        <v>1312</v>
      </c>
    </row>
    <row r="3813" spans="1:16" ht="51">
      <c r="A3813" s="256">
        <v>291</v>
      </c>
      <c r="B3813" s="124"/>
      <c r="C3813" s="125" t="s">
        <v>794</v>
      </c>
      <c r="D3813" s="119">
        <v>43279</v>
      </c>
      <c r="E3813" s="120" t="s">
        <v>7280</v>
      </c>
      <c r="F3813" s="120" t="s">
        <v>3</v>
      </c>
      <c r="G3813" s="120">
        <v>1635193</v>
      </c>
      <c r="H3813" s="124"/>
      <c r="I3813" s="128" t="s">
        <v>8056</v>
      </c>
      <c r="J3813" s="124"/>
      <c r="K3813" s="124"/>
      <c r="L3813" s="124"/>
      <c r="M3813" s="124"/>
      <c r="N3813" s="207">
        <v>0</v>
      </c>
      <c r="O3813" s="207">
        <v>35</v>
      </c>
      <c r="P3813" s="124" t="s">
        <v>1312</v>
      </c>
    </row>
    <row r="3814" spans="1:16" ht="51">
      <c r="A3814" s="256" t="s">
        <v>619</v>
      </c>
      <c r="B3814" s="124"/>
      <c r="C3814" s="125" t="s">
        <v>713</v>
      </c>
      <c r="D3814" s="119">
        <v>43279</v>
      </c>
      <c r="E3814" s="120" t="s">
        <v>7281</v>
      </c>
      <c r="F3814" s="120" t="s">
        <v>3</v>
      </c>
      <c r="G3814" s="120">
        <v>1635247</v>
      </c>
      <c r="H3814" s="124"/>
      <c r="I3814" s="128" t="s">
        <v>8057</v>
      </c>
      <c r="J3814" s="124"/>
      <c r="K3814" s="124"/>
      <c r="L3814" s="124"/>
      <c r="M3814" s="124"/>
      <c r="N3814" s="207">
        <v>0</v>
      </c>
      <c r="O3814" s="207">
        <v>20000</v>
      </c>
      <c r="P3814" s="124" t="s">
        <v>1312</v>
      </c>
    </row>
    <row r="3815" spans="1:16" ht="51">
      <c r="A3815" s="256">
        <v>373</v>
      </c>
      <c r="B3815" s="124"/>
      <c r="C3815" s="125" t="s">
        <v>1269</v>
      </c>
      <c r="D3815" s="119">
        <v>43279</v>
      </c>
      <c r="E3815" s="120" t="s">
        <v>7282</v>
      </c>
      <c r="F3815" s="120" t="s">
        <v>3</v>
      </c>
      <c r="G3815" s="120">
        <v>1635124</v>
      </c>
      <c r="H3815" s="124"/>
      <c r="I3815" s="128" t="s">
        <v>8058</v>
      </c>
      <c r="J3815" s="124"/>
      <c r="K3815" s="124"/>
      <c r="L3815" s="124"/>
      <c r="M3815" s="124"/>
      <c r="N3815" s="207">
        <v>0</v>
      </c>
      <c r="O3815" s="207">
        <v>20</v>
      </c>
      <c r="P3815" s="124" t="s">
        <v>1312</v>
      </c>
    </row>
    <row r="3816" spans="1:16" ht="51">
      <c r="A3816" s="256" t="s">
        <v>619</v>
      </c>
      <c r="B3816" s="124"/>
      <c r="C3816" s="125" t="s">
        <v>713</v>
      </c>
      <c r="D3816" s="119">
        <v>43279</v>
      </c>
      <c r="E3816" s="120" t="s">
        <v>7283</v>
      </c>
      <c r="F3816" s="120" t="s">
        <v>3</v>
      </c>
      <c r="G3816" s="120">
        <v>1635126</v>
      </c>
      <c r="H3816" s="124"/>
      <c r="I3816" s="128" t="s">
        <v>8059</v>
      </c>
      <c r="J3816" s="124"/>
      <c r="K3816" s="124"/>
      <c r="L3816" s="124"/>
      <c r="M3816" s="124"/>
      <c r="N3816" s="207">
        <v>0</v>
      </c>
      <c r="O3816" s="207">
        <v>3161.79</v>
      </c>
      <c r="P3816" s="124" t="s">
        <v>1312</v>
      </c>
    </row>
    <row r="3817" spans="1:16" ht="38.25">
      <c r="A3817" s="256">
        <v>373</v>
      </c>
      <c r="B3817" s="124"/>
      <c r="C3817" s="125" t="s">
        <v>1269</v>
      </c>
      <c r="D3817" s="119">
        <v>43279</v>
      </c>
      <c r="E3817" s="120" t="s">
        <v>7284</v>
      </c>
      <c r="F3817" s="120" t="s">
        <v>3</v>
      </c>
      <c r="G3817" s="120">
        <v>1635141</v>
      </c>
      <c r="H3817" s="124"/>
      <c r="I3817" s="128" t="s">
        <v>8060</v>
      </c>
      <c r="J3817" s="124"/>
      <c r="K3817" s="124"/>
      <c r="L3817" s="124"/>
      <c r="M3817" s="124"/>
      <c r="N3817" s="207">
        <v>0</v>
      </c>
      <c r="O3817" s="207">
        <v>748.32</v>
      </c>
      <c r="P3817" s="124" t="s">
        <v>1312</v>
      </c>
    </row>
    <row r="3818" spans="1:16" ht="51">
      <c r="A3818" s="256" t="s">
        <v>619</v>
      </c>
      <c r="B3818" s="124"/>
      <c r="C3818" s="125" t="s">
        <v>713</v>
      </c>
      <c r="D3818" s="119">
        <v>43279</v>
      </c>
      <c r="E3818" s="120" t="s">
        <v>7285</v>
      </c>
      <c r="F3818" s="120" t="s">
        <v>3</v>
      </c>
      <c r="G3818" s="120">
        <v>1635143</v>
      </c>
      <c r="H3818" s="124"/>
      <c r="I3818" s="128" t="s">
        <v>8061</v>
      </c>
      <c r="J3818" s="124"/>
      <c r="K3818" s="124"/>
      <c r="L3818" s="124"/>
      <c r="M3818" s="124"/>
      <c r="N3818" s="207">
        <v>0</v>
      </c>
      <c r="O3818" s="207">
        <v>2774.85</v>
      </c>
      <c r="P3818" s="124" t="s">
        <v>1312</v>
      </c>
    </row>
    <row r="3819" spans="1:16" ht="51">
      <c r="A3819" s="256" t="s">
        <v>619</v>
      </c>
      <c r="B3819" s="124"/>
      <c r="C3819" s="125" t="s">
        <v>713</v>
      </c>
      <c r="D3819" s="119">
        <v>43279</v>
      </c>
      <c r="E3819" s="120" t="s">
        <v>7286</v>
      </c>
      <c r="F3819" s="120" t="s">
        <v>3</v>
      </c>
      <c r="G3819" s="120">
        <v>1635179</v>
      </c>
      <c r="H3819" s="124"/>
      <c r="I3819" s="128" t="s">
        <v>8062</v>
      </c>
      <c r="J3819" s="124"/>
      <c r="K3819" s="124"/>
      <c r="L3819" s="124"/>
      <c r="M3819" s="124"/>
      <c r="N3819" s="207">
        <v>0</v>
      </c>
      <c r="O3819" s="207">
        <v>185.5</v>
      </c>
      <c r="P3819" s="124" t="s">
        <v>1312</v>
      </c>
    </row>
    <row r="3820" spans="1:16" ht="51">
      <c r="A3820" s="256">
        <v>373</v>
      </c>
      <c r="B3820" s="124"/>
      <c r="C3820" s="125" t="s">
        <v>1269</v>
      </c>
      <c r="D3820" s="119">
        <v>43279</v>
      </c>
      <c r="E3820" s="120" t="s">
        <v>7287</v>
      </c>
      <c r="F3820" s="120" t="s">
        <v>3</v>
      </c>
      <c r="G3820" s="120">
        <v>1635300</v>
      </c>
      <c r="H3820" s="124"/>
      <c r="I3820" s="128" t="s">
        <v>8063</v>
      </c>
      <c r="J3820" s="124"/>
      <c r="K3820" s="124"/>
      <c r="L3820" s="124"/>
      <c r="M3820" s="124"/>
      <c r="N3820" s="207">
        <v>0</v>
      </c>
      <c r="O3820" s="207">
        <v>39846.03</v>
      </c>
      <c r="P3820" s="124" t="s">
        <v>1312</v>
      </c>
    </row>
    <row r="3821" spans="1:16" ht="51">
      <c r="A3821" s="256">
        <v>86</v>
      </c>
      <c r="B3821" s="124"/>
      <c r="C3821" s="125" t="s">
        <v>710</v>
      </c>
      <c r="D3821" s="119">
        <v>43279</v>
      </c>
      <c r="E3821" s="120" t="s">
        <v>7288</v>
      </c>
      <c r="F3821" s="120" t="s">
        <v>3</v>
      </c>
      <c r="G3821" s="120">
        <v>1635160</v>
      </c>
      <c r="H3821" s="124"/>
      <c r="I3821" s="128" t="s">
        <v>8064</v>
      </c>
      <c r="J3821" s="124"/>
      <c r="K3821" s="124"/>
      <c r="L3821" s="124"/>
      <c r="M3821" s="124"/>
      <c r="N3821" s="207">
        <v>0</v>
      </c>
      <c r="O3821" s="207">
        <v>2394</v>
      </c>
      <c r="P3821" s="124" t="s">
        <v>1312</v>
      </c>
    </row>
    <row r="3822" spans="1:16" ht="51">
      <c r="A3822" s="256">
        <v>287</v>
      </c>
      <c r="B3822" s="124"/>
      <c r="C3822" s="125" t="s">
        <v>790</v>
      </c>
      <c r="D3822" s="119">
        <v>43279</v>
      </c>
      <c r="E3822" s="120" t="s">
        <v>7289</v>
      </c>
      <c r="F3822" s="120" t="s">
        <v>3</v>
      </c>
      <c r="G3822" s="120">
        <v>1635161</v>
      </c>
      <c r="H3822" s="124"/>
      <c r="I3822" s="128" t="s">
        <v>8065</v>
      </c>
      <c r="J3822" s="124"/>
      <c r="K3822" s="124"/>
      <c r="L3822" s="124"/>
      <c r="M3822" s="124"/>
      <c r="N3822" s="207">
        <v>0</v>
      </c>
      <c r="O3822" s="207">
        <v>95445.58</v>
      </c>
      <c r="P3822" s="124" t="s">
        <v>1312</v>
      </c>
    </row>
    <row r="3823" spans="1:16" ht="51">
      <c r="A3823" s="256">
        <v>86</v>
      </c>
      <c r="B3823" s="124"/>
      <c r="C3823" s="125" t="s">
        <v>710</v>
      </c>
      <c r="D3823" s="119">
        <v>43279</v>
      </c>
      <c r="E3823" s="120" t="s">
        <v>7290</v>
      </c>
      <c r="F3823" s="120" t="s">
        <v>3</v>
      </c>
      <c r="G3823" s="120">
        <v>1635163</v>
      </c>
      <c r="H3823" s="124"/>
      <c r="I3823" s="128" t="s">
        <v>8066</v>
      </c>
      <c r="J3823" s="124"/>
      <c r="K3823" s="124"/>
      <c r="L3823" s="124"/>
      <c r="M3823" s="124"/>
      <c r="N3823" s="207">
        <v>0</v>
      </c>
      <c r="O3823" s="207">
        <v>5705</v>
      </c>
      <c r="P3823" s="124" t="s">
        <v>1312</v>
      </c>
    </row>
    <row r="3824" spans="1:16" ht="51">
      <c r="A3824" s="256">
        <v>86</v>
      </c>
      <c r="B3824" s="124"/>
      <c r="C3824" s="125" t="s">
        <v>710</v>
      </c>
      <c r="D3824" s="119">
        <v>43279</v>
      </c>
      <c r="E3824" s="120" t="s">
        <v>7291</v>
      </c>
      <c r="F3824" s="120" t="s">
        <v>3</v>
      </c>
      <c r="G3824" s="120">
        <v>1635166</v>
      </c>
      <c r="H3824" s="124"/>
      <c r="I3824" s="128" t="s">
        <v>8067</v>
      </c>
      <c r="J3824" s="124"/>
      <c r="K3824" s="124"/>
      <c r="L3824" s="124"/>
      <c r="M3824" s="124"/>
      <c r="N3824" s="207">
        <v>0</v>
      </c>
      <c r="O3824" s="207">
        <v>80000</v>
      </c>
      <c r="P3824" s="124" t="s">
        <v>1312</v>
      </c>
    </row>
    <row r="3825" spans="1:16" ht="51">
      <c r="A3825" s="256" t="s">
        <v>619</v>
      </c>
      <c r="B3825" s="124"/>
      <c r="C3825" s="125" t="s">
        <v>713</v>
      </c>
      <c r="D3825" s="119">
        <v>43279</v>
      </c>
      <c r="E3825" s="120" t="s">
        <v>7292</v>
      </c>
      <c r="F3825" s="120" t="s">
        <v>3</v>
      </c>
      <c r="G3825" s="120">
        <v>1635129</v>
      </c>
      <c r="H3825" s="124"/>
      <c r="I3825" s="128" t="s">
        <v>8068</v>
      </c>
      <c r="J3825" s="124"/>
      <c r="K3825" s="124"/>
      <c r="L3825" s="124"/>
      <c r="M3825" s="124"/>
      <c r="N3825" s="207">
        <v>0</v>
      </c>
      <c r="O3825" s="207">
        <v>380.28000000000003</v>
      </c>
      <c r="P3825" s="124" t="s">
        <v>1312</v>
      </c>
    </row>
    <row r="3826" spans="1:16" ht="38.25">
      <c r="A3826" s="256">
        <v>70</v>
      </c>
      <c r="B3826" s="124"/>
      <c r="C3826" s="125" t="s">
        <v>705</v>
      </c>
      <c r="D3826" s="119">
        <v>43279</v>
      </c>
      <c r="E3826" s="120" t="s">
        <v>7293</v>
      </c>
      <c r="F3826" s="120" t="s">
        <v>3</v>
      </c>
      <c r="G3826" s="120">
        <v>1635063</v>
      </c>
      <c r="H3826" s="124"/>
      <c r="I3826" s="128" t="s">
        <v>8069</v>
      </c>
      <c r="J3826" s="124"/>
      <c r="K3826" s="124"/>
      <c r="L3826" s="124"/>
      <c r="M3826" s="124"/>
      <c r="N3826" s="207">
        <v>0</v>
      </c>
      <c r="O3826" s="207">
        <v>51</v>
      </c>
      <c r="P3826" s="124" t="s">
        <v>3729</v>
      </c>
    </row>
    <row r="3827" spans="1:16" ht="51">
      <c r="A3827" s="256" t="s">
        <v>619</v>
      </c>
      <c r="B3827" s="124"/>
      <c r="C3827" s="125" t="s">
        <v>713</v>
      </c>
      <c r="D3827" s="119">
        <v>43279</v>
      </c>
      <c r="E3827" s="120" t="s">
        <v>7294</v>
      </c>
      <c r="F3827" s="120" t="s">
        <v>3</v>
      </c>
      <c r="G3827" s="120">
        <v>1635065</v>
      </c>
      <c r="H3827" s="124"/>
      <c r="I3827" s="128" t="s">
        <v>8070</v>
      </c>
      <c r="J3827" s="124"/>
      <c r="K3827" s="124"/>
      <c r="L3827" s="124"/>
      <c r="M3827" s="124"/>
      <c r="N3827" s="207">
        <v>0</v>
      </c>
      <c r="O3827" s="207">
        <v>634</v>
      </c>
      <c r="P3827" s="124" t="s">
        <v>1312</v>
      </c>
    </row>
    <row r="3828" spans="1:16" ht="51">
      <c r="A3828" s="256" t="s">
        <v>619</v>
      </c>
      <c r="B3828" s="124"/>
      <c r="C3828" s="125" t="s">
        <v>713</v>
      </c>
      <c r="D3828" s="119">
        <v>43279</v>
      </c>
      <c r="E3828" s="120" t="s">
        <v>7295</v>
      </c>
      <c r="F3828" s="120" t="s">
        <v>3</v>
      </c>
      <c r="G3828" s="120">
        <v>1635077</v>
      </c>
      <c r="H3828" s="124"/>
      <c r="I3828" s="128" t="s">
        <v>1368</v>
      </c>
      <c r="J3828" s="124"/>
      <c r="K3828" s="124"/>
      <c r="L3828" s="124"/>
      <c r="M3828" s="124"/>
      <c r="N3828" s="207">
        <v>0</v>
      </c>
      <c r="O3828" s="207">
        <v>545</v>
      </c>
      <c r="P3828" s="124" t="s">
        <v>1312</v>
      </c>
    </row>
    <row r="3829" spans="1:16" ht="63.75">
      <c r="A3829" s="256">
        <v>287</v>
      </c>
      <c r="B3829" s="124"/>
      <c r="C3829" s="125" t="s">
        <v>790</v>
      </c>
      <c r="D3829" s="119">
        <v>43279</v>
      </c>
      <c r="E3829" s="120" t="s">
        <v>7296</v>
      </c>
      <c r="F3829" s="120" t="s">
        <v>3</v>
      </c>
      <c r="G3829" s="120">
        <v>1635171</v>
      </c>
      <c r="H3829" s="124"/>
      <c r="I3829" s="128" t="s">
        <v>8071</v>
      </c>
      <c r="J3829" s="124"/>
      <c r="K3829" s="124"/>
      <c r="L3829" s="124"/>
      <c r="M3829" s="124"/>
      <c r="N3829" s="207">
        <v>0</v>
      </c>
      <c r="O3829" s="207">
        <v>3269.62</v>
      </c>
      <c r="P3829" s="124" t="s">
        <v>1312</v>
      </c>
    </row>
    <row r="3830" spans="1:16" ht="63.75" hidden="1">
      <c r="A3830" s="256">
        <v>513</v>
      </c>
      <c r="B3830" s="124"/>
      <c r="C3830" s="125" t="s">
        <v>201</v>
      </c>
      <c r="D3830" s="119">
        <v>43279</v>
      </c>
      <c r="E3830" s="120" t="s">
        <v>7297</v>
      </c>
      <c r="F3830" s="120" t="s">
        <v>15</v>
      </c>
      <c r="G3830" s="120">
        <v>771079</v>
      </c>
      <c r="H3830" s="124"/>
      <c r="I3830" s="128" t="s">
        <v>8072</v>
      </c>
      <c r="J3830" s="124"/>
      <c r="K3830" s="124"/>
      <c r="L3830" s="124"/>
      <c r="M3830" s="124"/>
      <c r="N3830" s="207">
        <v>50</v>
      </c>
      <c r="O3830" s="207">
        <v>0</v>
      </c>
      <c r="P3830" s="124" t="s">
        <v>1312</v>
      </c>
    </row>
    <row r="3831" spans="1:16" ht="63.75" hidden="1">
      <c r="A3831" s="256">
        <v>46</v>
      </c>
      <c r="B3831" s="124"/>
      <c r="C3831" s="125" t="s">
        <v>698</v>
      </c>
      <c r="D3831" s="119">
        <v>43279</v>
      </c>
      <c r="E3831" s="120" t="s">
        <v>7298</v>
      </c>
      <c r="F3831" s="120" t="s">
        <v>6</v>
      </c>
      <c r="G3831" s="120">
        <v>991482</v>
      </c>
      <c r="H3831" s="124"/>
      <c r="I3831" s="128" t="s">
        <v>8073</v>
      </c>
      <c r="J3831" s="124"/>
      <c r="K3831" s="124"/>
      <c r="L3831" s="124"/>
      <c r="M3831" s="124"/>
      <c r="N3831" s="207">
        <v>0</v>
      </c>
      <c r="O3831" s="207">
        <v>346170</v>
      </c>
      <c r="P3831" s="124" t="s">
        <v>1312</v>
      </c>
    </row>
    <row r="3832" spans="1:16" ht="63.75" hidden="1">
      <c r="A3832" s="256">
        <v>373</v>
      </c>
      <c r="B3832" s="124"/>
      <c r="C3832" s="125" t="s">
        <v>1269</v>
      </c>
      <c r="D3832" s="119">
        <v>43279</v>
      </c>
      <c r="E3832" s="120" t="s">
        <v>7299</v>
      </c>
      <c r="F3832" s="120" t="s">
        <v>1313</v>
      </c>
      <c r="G3832" s="120">
        <v>18214039</v>
      </c>
      <c r="H3832" s="124"/>
      <c r="I3832" s="128" t="s">
        <v>8074</v>
      </c>
      <c r="J3832" s="124"/>
      <c r="K3832" s="124"/>
      <c r="L3832" s="124"/>
      <c r="M3832" s="124"/>
      <c r="N3832" s="207">
        <v>0</v>
      </c>
      <c r="O3832" s="207">
        <v>4864525.72</v>
      </c>
      <c r="P3832" s="124" t="s">
        <v>1312</v>
      </c>
    </row>
    <row r="3833" spans="1:16" ht="63.75" hidden="1">
      <c r="A3833" s="256">
        <v>344</v>
      </c>
      <c r="B3833" s="124"/>
      <c r="C3833" s="125" t="s">
        <v>818</v>
      </c>
      <c r="D3833" s="119">
        <v>43279</v>
      </c>
      <c r="E3833" s="120" t="s">
        <v>7300</v>
      </c>
      <c r="F3833" s="120" t="s">
        <v>6</v>
      </c>
      <c r="G3833" s="120">
        <v>991490</v>
      </c>
      <c r="H3833" s="124"/>
      <c r="I3833" s="128" t="s">
        <v>8075</v>
      </c>
      <c r="J3833" s="124"/>
      <c r="K3833" s="124"/>
      <c r="L3833" s="124"/>
      <c r="M3833" s="124"/>
      <c r="N3833" s="207">
        <v>0</v>
      </c>
      <c r="O3833" s="207">
        <v>297775</v>
      </c>
      <c r="P3833" s="124" t="s">
        <v>1312</v>
      </c>
    </row>
    <row r="3834" spans="1:16" ht="76.5" hidden="1">
      <c r="A3834" s="256">
        <v>35</v>
      </c>
      <c r="B3834" s="124"/>
      <c r="C3834" s="125" t="s">
        <v>696</v>
      </c>
      <c r="D3834" s="119">
        <v>43279</v>
      </c>
      <c r="E3834" s="120" t="s">
        <v>7301</v>
      </c>
      <c r="F3834" s="120" t="s">
        <v>6</v>
      </c>
      <c r="G3834" s="120">
        <v>991496</v>
      </c>
      <c r="H3834" s="124"/>
      <c r="I3834" s="128" t="s">
        <v>8076</v>
      </c>
      <c r="J3834" s="124"/>
      <c r="K3834" s="124"/>
      <c r="L3834" s="124"/>
      <c r="M3834" s="124"/>
      <c r="N3834" s="207">
        <v>0</v>
      </c>
      <c r="O3834" s="207">
        <v>554000</v>
      </c>
      <c r="P3834" s="124" t="s">
        <v>1312</v>
      </c>
    </row>
    <row r="3835" spans="1:16" ht="63.75" hidden="1">
      <c r="A3835" s="256">
        <v>513</v>
      </c>
      <c r="B3835" s="124"/>
      <c r="C3835" s="125" t="s">
        <v>201</v>
      </c>
      <c r="D3835" s="119">
        <v>43279</v>
      </c>
      <c r="E3835" s="120" t="s">
        <v>7302</v>
      </c>
      <c r="F3835" s="120" t="s">
        <v>1313</v>
      </c>
      <c r="G3835" s="120">
        <v>18212615</v>
      </c>
      <c r="H3835" s="124"/>
      <c r="I3835" s="128" t="s">
        <v>8077</v>
      </c>
      <c r="J3835" s="124"/>
      <c r="K3835" s="124"/>
      <c r="L3835" s="124"/>
      <c r="M3835" s="124"/>
      <c r="N3835" s="207">
        <v>49572.800000000003</v>
      </c>
      <c r="O3835" s="207">
        <v>0</v>
      </c>
      <c r="P3835" s="124" t="s">
        <v>1312</v>
      </c>
    </row>
    <row r="3836" spans="1:16" ht="89.25" hidden="1">
      <c r="A3836" s="256">
        <v>10</v>
      </c>
      <c r="B3836" s="124"/>
      <c r="C3836" s="125" t="s">
        <v>690</v>
      </c>
      <c r="D3836" s="119">
        <v>43279</v>
      </c>
      <c r="E3836" s="120" t="s">
        <v>7303</v>
      </c>
      <c r="F3836" s="120" t="s">
        <v>15</v>
      </c>
      <c r="G3836" s="120">
        <v>5323</v>
      </c>
      <c r="H3836" s="124"/>
      <c r="I3836" s="128" t="s">
        <v>8078</v>
      </c>
      <c r="J3836" s="124"/>
      <c r="K3836" s="124"/>
      <c r="L3836" s="124"/>
      <c r="M3836" s="124"/>
      <c r="N3836" s="207">
        <v>492.81</v>
      </c>
      <c r="O3836" s="207">
        <v>0</v>
      </c>
      <c r="P3836" s="124" t="s">
        <v>1312</v>
      </c>
    </row>
    <row r="3837" spans="1:16" ht="89.25" hidden="1">
      <c r="A3837" s="256">
        <v>10</v>
      </c>
      <c r="B3837" s="124"/>
      <c r="C3837" s="125" t="s">
        <v>690</v>
      </c>
      <c r="D3837" s="119">
        <v>43279</v>
      </c>
      <c r="E3837" s="120" t="s">
        <v>7304</v>
      </c>
      <c r="F3837" s="120" t="s">
        <v>15</v>
      </c>
      <c r="G3837" s="120">
        <v>5324</v>
      </c>
      <c r="H3837" s="124"/>
      <c r="I3837" s="128" t="s">
        <v>8079</v>
      </c>
      <c r="J3837" s="124"/>
      <c r="K3837" s="124"/>
      <c r="L3837" s="124"/>
      <c r="M3837" s="124"/>
      <c r="N3837" s="207">
        <v>412.48</v>
      </c>
      <c r="O3837" s="207">
        <v>0</v>
      </c>
      <c r="P3837" s="124" t="s">
        <v>1312</v>
      </c>
    </row>
    <row r="3838" spans="1:16" ht="89.25" hidden="1">
      <c r="A3838" s="256">
        <v>10</v>
      </c>
      <c r="B3838" s="124"/>
      <c r="C3838" s="125" t="s">
        <v>690</v>
      </c>
      <c r="D3838" s="119">
        <v>43279</v>
      </c>
      <c r="E3838" s="120" t="s">
        <v>7305</v>
      </c>
      <c r="F3838" s="120" t="s">
        <v>15</v>
      </c>
      <c r="G3838" s="120">
        <v>5326</v>
      </c>
      <c r="H3838" s="124"/>
      <c r="I3838" s="128" t="s">
        <v>8080</v>
      </c>
      <c r="J3838" s="124"/>
      <c r="K3838" s="124"/>
      <c r="L3838" s="124"/>
      <c r="M3838" s="124"/>
      <c r="N3838" s="207">
        <v>272.68</v>
      </c>
      <c r="O3838" s="207">
        <v>0</v>
      </c>
      <c r="P3838" s="124" t="s">
        <v>1312</v>
      </c>
    </row>
    <row r="3839" spans="1:16" ht="76.5" hidden="1">
      <c r="A3839" s="256">
        <v>10</v>
      </c>
      <c r="B3839" s="124"/>
      <c r="C3839" s="125" t="s">
        <v>690</v>
      </c>
      <c r="D3839" s="119">
        <v>43279</v>
      </c>
      <c r="E3839" s="120" t="s">
        <v>7306</v>
      </c>
      <c r="F3839" s="120" t="s">
        <v>15</v>
      </c>
      <c r="G3839" s="120">
        <v>5322</v>
      </c>
      <c r="H3839" s="124"/>
      <c r="I3839" s="128" t="s">
        <v>8081</v>
      </c>
      <c r="J3839" s="124"/>
      <c r="K3839" s="124"/>
      <c r="L3839" s="124"/>
      <c r="M3839" s="124"/>
      <c r="N3839" s="207">
        <v>274.45999999999998</v>
      </c>
      <c r="O3839" s="207">
        <v>0</v>
      </c>
      <c r="P3839" s="124" t="s">
        <v>1312</v>
      </c>
    </row>
    <row r="3840" spans="1:16" ht="89.25" hidden="1">
      <c r="A3840" s="256">
        <v>10</v>
      </c>
      <c r="B3840" s="124"/>
      <c r="C3840" s="125" t="s">
        <v>690</v>
      </c>
      <c r="D3840" s="119">
        <v>43279</v>
      </c>
      <c r="E3840" s="120" t="s">
        <v>7307</v>
      </c>
      <c r="F3840" s="120" t="s">
        <v>15</v>
      </c>
      <c r="G3840" s="120">
        <v>5321</v>
      </c>
      <c r="H3840" s="124"/>
      <c r="I3840" s="128" t="s">
        <v>8082</v>
      </c>
      <c r="J3840" s="124"/>
      <c r="K3840" s="124"/>
      <c r="L3840" s="124"/>
      <c r="M3840" s="124"/>
      <c r="N3840" s="207">
        <v>372.9</v>
      </c>
      <c r="O3840" s="207">
        <v>0</v>
      </c>
      <c r="P3840" s="124" t="s">
        <v>1312</v>
      </c>
    </row>
    <row r="3841" spans="1:16" ht="63.75" hidden="1">
      <c r="A3841" s="256">
        <v>10</v>
      </c>
      <c r="B3841" s="124"/>
      <c r="C3841" s="125" t="s">
        <v>690</v>
      </c>
      <c r="D3841" s="119">
        <v>43279</v>
      </c>
      <c r="E3841" s="120" t="s">
        <v>7308</v>
      </c>
      <c r="F3841" s="120" t="s">
        <v>15</v>
      </c>
      <c r="G3841" s="120">
        <v>5320</v>
      </c>
      <c r="H3841" s="124"/>
      <c r="I3841" s="128" t="s">
        <v>8083</v>
      </c>
      <c r="J3841" s="124"/>
      <c r="K3841" s="124"/>
      <c r="L3841" s="124"/>
      <c r="M3841" s="124"/>
      <c r="N3841" s="207">
        <v>280.56</v>
      </c>
      <c r="O3841" s="207">
        <v>0</v>
      </c>
      <c r="P3841" s="124" t="s">
        <v>1312</v>
      </c>
    </row>
    <row r="3842" spans="1:16" ht="63.75" hidden="1">
      <c r="A3842" s="256">
        <v>597</v>
      </c>
      <c r="B3842" s="124"/>
      <c r="C3842" s="125" t="s">
        <v>3387</v>
      </c>
      <c r="D3842" s="119">
        <v>43279</v>
      </c>
      <c r="E3842" s="120" t="s">
        <v>7309</v>
      </c>
      <c r="F3842" s="120" t="s">
        <v>6</v>
      </c>
      <c r="G3842" s="120">
        <v>4413</v>
      </c>
      <c r="H3842" s="124"/>
      <c r="I3842" s="128" t="s">
        <v>8084</v>
      </c>
      <c r="J3842" s="124"/>
      <c r="K3842" s="124"/>
      <c r="L3842" s="124"/>
      <c r="M3842" s="124"/>
      <c r="N3842" s="207">
        <v>278.39999999999998</v>
      </c>
      <c r="O3842" s="207">
        <v>0</v>
      </c>
      <c r="P3842" s="124" t="s">
        <v>1312</v>
      </c>
    </row>
    <row r="3843" spans="1:16" ht="51">
      <c r="A3843" s="256" t="s">
        <v>619</v>
      </c>
      <c r="B3843" s="124"/>
      <c r="C3843" s="125" t="s">
        <v>713</v>
      </c>
      <c r="D3843" s="119">
        <v>43280</v>
      </c>
      <c r="E3843" s="120" t="s">
        <v>7310</v>
      </c>
      <c r="F3843" s="120" t="s">
        <v>3</v>
      </c>
      <c r="G3843" s="120">
        <v>1635699</v>
      </c>
      <c r="H3843" s="124"/>
      <c r="I3843" s="128" t="s">
        <v>8085</v>
      </c>
      <c r="J3843" s="124"/>
      <c r="K3843" s="124"/>
      <c r="L3843" s="124"/>
      <c r="M3843" s="124"/>
      <c r="N3843" s="207">
        <v>0</v>
      </c>
      <c r="O3843" s="207">
        <v>4</v>
      </c>
      <c r="P3843" s="124" t="s">
        <v>1312</v>
      </c>
    </row>
    <row r="3844" spans="1:16" ht="51">
      <c r="A3844" s="256" t="s">
        <v>619</v>
      </c>
      <c r="B3844" s="124"/>
      <c r="C3844" s="125" t="s">
        <v>713</v>
      </c>
      <c r="D3844" s="119">
        <v>43280</v>
      </c>
      <c r="E3844" s="120" t="s">
        <v>7311</v>
      </c>
      <c r="F3844" s="120" t="s">
        <v>3</v>
      </c>
      <c r="G3844" s="120">
        <v>1635666</v>
      </c>
      <c r="H3844" s="124"/>
      <c r="I3844" s="128" t="s">
        <v>8086</v>
      </c>
      <c r="J3844" s="124"/>
      <c r="K3844" s="124"/>
      <c r="L3844" s="124"/>
      <c r="M3844" s="124"/>
      <c r="N3844" s="207">
        <v>0</v>
      </c>
      <c r="O3844" s="207">
        <v>300</v>
      </c>
      <c r="P3844" s="124" t="s">
        <v>1312</v>
      </c>
    </row>
    <row r="3845" spans="1:16" ht="63.75">
      <c r="A3845" s="256" t="s">
        <v>619</v>
      </c>
      <c r="B3845" s="124"/>
      <c r="C3845" s="125" t="s">
        <v>713</v>
      </c>
      <c r="D3845" s="119">
        <v>43280</v>
      </c>
      <c r="E3845" s="120" t="s">
        <v>7312</v>
      </c>
      <c r="F3845" s="120" t="s">
        <v>3</v>
      </c>
      <c r="G3845" s="120">
        <v>1635647</v>
      </c>
      <c r="H3845" s="124"/>
      <c r="I3845" s="128" t="s">
        <v>8087</v>
      </c>
      <c r="J3845" s="124"/>
      <c r="K3845" s="124"/>
      <c r="L3845" s="124"/>
      <c r="M3845" s="124"/>
      <c r="N3845" s="207">
        <v>0</v>
      </c>
      <c r="O3845" s="207">
        <v>176</v>
      </c>
      <c r="P3845" s="124" t="s">
        <v>1312</v>
      </c>
    </row>
    <row r="3846" spans="1:16" ht="51">
      <c r="A3846" s="256" t="s">
        <v>619</v>
      </c>
      <c r="B3846" s="124"/>
      <c r="C3846" s="125" t="s">
        <v>713</v>
      </c>
      <c r="D3846" s="119">
        <v>43280</v>
      </c>
      <c r="E3846" s="120" t="s">
        <v>7313</v>
      </c>
      <c r="F3846" s="120" t="s">
        <v>3</v>
      </c>
      <c r="G3846" s="120">
        <v>1635639</v>
      </c>
      <c r="H3846" s="124"/>
      <c r="I3846" s="128" t="s">
        <v>8088</v>
      </c>
      <c r="J3846" s="124"/>
      <c r="K3846" s="124"/>
      <c r="L3846" s="124"/>
      <c r="M3846" s="124"/>
      <c r="N3846" s="207">
        <v>0</v>
      </c>
      <c r="O3846" s="207">
        <v>33</v>
      </c>
      <c r="P3846" s="124" t="s">
        <v>1312</v>
      </c>
    </row>
    <row r="3847" spans="1:16" ht="51">
      <c r="A3847" s="256">
        <v>681</v>
      </c>
      <c r="B3847" s="124"/>
      <c r="C3847" s="125" t="s">
        <v>237</v>
      </c>
      <c r="D3847" s="119">
        <v>43280</v>
      </c>
      <c r="E3847" s="120" t="s">
        <v>7314</v>
      </c>
      <c r="F3847" s="120" t="s">
        <v>3</v>
      </c>
      <c r="G3847" s="120">
        <v>1635815</v>
      </c>
      <c r="H3847" s="124"/>
      <c r="I3847" s="128" t="s">
        <v>8089</v>
      </c>
      <c r="J3847" s="124"/>
      <c r="K3847" s="124"/>
      <c r="L3847" s="124"/>
      <c r="M3847" s="124"/>
      <c r="N3847" s="207">
        <v>0</v>
      </c>
      <c r="O3847" s="207">
        <v>6</v>
      </c>
      <c r="P3847" s="124" t="s">
        <v>3729</v>
      </c>
    </row>
    <row r="3848" spans="1:16" ht="51">
      <c r="A3848" s="256">
        <v>132</v>
      </c>
      <c r="B3848" s="124"/>
      <c r="C3848" s="125" t="s">
        <v>728</v>
      </c>
      <c r="D3848" s="119">
        <v>43280</v>
      </c>
      <c r="E3848" s="120" t="s">
        <v>7315</v>
      </c>
      <c r="F3848" s="120" t="s">
        <v>3</v>
      </c>
      <c r="G3848" s="120">
        <v>1635779</v>
      </c>
      <c r="H3848" s="124"/>
      <c r="I3848" s="128" t="s">
        <v>8090</v>
      </c>
      <c r="J3848" s="124"/>
      <c r="K3848" s="124"/>
      <c r="L3848" s="124"/>
      <c r="M3848" s="124"/>
      <c r="N3848" s="207">
        <v>0</v>
      </c>
      <c r="O3848" s="207">
        <v>393</v>
      </c>
      <c r="P3848" s="124" t="s">
        <v>1312</v>
      </c>
    </row>
    <row r="3849" spans="1:16" ht="51">
      <c r="A3849" s="256">
        <v>133</v>
      </c>
      <c r="B3849" s="124"/>
      <c r="C3849" s="125" t="s">
        <v>729</v>
      </c>
      <c r="D3849" s="119">
        <v>43280</v>
      </c>
      <c r="E3849" s="120" t="s">
        <v>7316</v>
      </c>
      <c r="F3849" s="120" t="s">
        <v>3</v>
      </c>
      <c r="G3849" s="120">
        <v>1635776</v>
      </c>
      <c r="H3849" s="124"/>
      <c r="I3849" s="128" t="s">
        <v>8091</v>
      </c>
      <c r="J3849" s="124"/>
      <c r="K3849" s="124"/>
      <c r="L3849" s="124"/>
      <c r="M3849" s="124"/>
      <c r="N3849" s="207">
        <v>0</v>
      </c>
      <c r="O3849" s="207">
        <v>7770</v>
      </c>
      <c r="P3849" s="124" t="s">
        <v>1312</v>
      </c>
    </row>
    <row r="3850" spans="1:16" ht="51">
      <c r="A3850" s="256" t="s">
        <v>619</v>
      </c>
      <c r="B3850" s="124"/>
      <c r="C3850" s="125" t="s">
        <v>713</v>
      </c>
      <c r="D3850" s="119">
        <v>43280</v>
      </c>
      <c r="E3850" s="120" t="s">
        <v>7317</v>
      </c>
      <c r="F3850" s="120" t="s">
        <v>3</v>
      </c>
      <c r="G3850" s="120">
        <v>1635760</v>
      </c>
      <c r="H3850" s="124"/>
      <c r="I3850" s="128" t="s">
        <v>8092</v>
      </c>
      <c r="J3850" s="124"/>
      <c r="K3850" s="124"/>
      <c r="L3850" s="124"/>
      <c r="M3850" s="124"/>
      <c r="N3850" s="207">
        <v>0</v>
      </c>
      <c r="O3850" s="207">
        <v>130155.26000000001</v>
      </c>
      <c r="P3850" s="124" t="s">
        <v>1312</v>
      </c>
    </row>
    <row r="3851" spans="1:16" ht="51">
      <c r="A3851" s="256">
        <v>373</v>
      </c>
      <c r="B3851" s="124"/>
      <c r="C3851" s="125" t="s">
        <v>1269</v>
      </c>
      <c r="D3851" s="119">
        <v>43280</v>
      </c>
      <c r="E3851" s="120" t="s">
        <v>7318</v>
      </c>
      <c r="F3851" s="120" t="s">
        <v>3</v>
      </c>
      <c r="G3851" s="120">
        <v>1635753</v>
      </c>
      <c r="H3851" s="124"/>
      <c r="I3851" s="128" t="s">
        <v>8093</v>
      </c>
      <c r="J3851" s="124"/>
      <c r="K3851" s="124"/>
      <c r="L3851" s="124"/>
      <c r="M3851" s="124"/>
      <c r="N3851" s="207">
        <v>0</v>
      </c>
      <c r="O3851" s="207">
        <v>330.89</v>
      </c>
      <c r="P3851" s="124" t="s">
        <v>1312</v>
      </c>
    </row>
    <row r="3852" spans="1:16" ht="51">
      <c r="A3852" s="256">
        <v>373</v>
      </c>
      <c r="B3852" s="124"/>
      <c r="C3852" s="125" t="s">
        <v>1269</v>
      </c>
      <c r="D3852" s="119">
        <v>43280</v>
      </c>
      <c r="E3852" s="120" t="s">
        <v>7319</v>
      </c>
      <c r="F3852" s="120" t="s">
        <v>3</v>
      </c>
      <c r="G3852" s="120">
        <v>1635751</v>
      </c>
      <c r="H3852" s="124"/>
      <c r="I3852" s="128" t="s">
        <v>8094</v>
      </c>
      <c r="J3852" s="124"/>
      <c r="K3852" s="124"/>
      <c r="L3852" s="124"/>
      <c r="M3852" s="124"/>
      <c r="N3852" s="207">
        <v>0</v>
      </c>
      <c r="O3852" s="207">
        <v>66888.320000000007</v>
      </c>
      <c r="P3852" s="124" t="s">
        <v>1312</v>
      </c>
    </row>
    <row r="3853" spans="1:16" ht="51">
      <c r="A3853" s="256">
        <v>373</v>
      </c>
      <c r="B3853" s="124"/>
      <c r="C3853" s="125" t="s">
        <v>1269</v>
      </c>
      <c r="D3853" s="119">
        <v>43280</v>
      </c>
      <c r="E3853" s="120" t="s">
        <v>7320</v>
      </c>
      <c r="F3853" s="120" t="s">
        <v>3</v>
      </c>
      <c r="G3853" s="120">
        <v>1635739</v>
      </c>
      <c r="H3853" s="124"/>
      <c r="I3853" s="128" t="s">
        <v>8095</v>
      </c>
      <c r="J3853" s="124"/>
      <c r="K3853" s="124"/>
      <c r="L3853" s="124"/>
      <c r="M3853" s="124"/>
      <c r="N3853" s="207">
        <v>0</v>
      </c>
      <c r="O3853" s="207">
        <v>6434.2300000000005</v>
      </c>
      <c r="P3853" s="124" t="s">
        <v>1312</v>
      </c>
    </row>
    <row r="3854" spans="1:16" ht="51">
      <c r="A3854" s="256" t="s">
        <v>619</v>
      </c>
      <c r="B3854" s="124"/>
      <c r="C3854" s="125" t="s">
        <v>713</v>
      </c>
      <c r="D3854" s="119">
        <v>43280</v>
      </c>
      <c r="E3854" s="120" t="s">
        <v>7321</v>
      </c>
      <c r="F3854" s="120" t="s">
        <v>3</v>
      </c>
      <c r="G3854" s="120">
        <v>1635527</v>
      </c>
      <c r="H3854" s="124"/>
      <c r="I3854" s="128" t="s">
        <v>8096</v>
      </c>
      <c r="J3854" s="124"/>
      <c r="K3854" s="124"/>
      <c r="L3854" s="124"/>
      <c r="M3854" s="124"/>
      <c r="N3854" s="207">
        <v>0</v>
      </c>
      <c r="O3854" s="207">
        <v>3442.13</v>
      </c>
      <c r="P3854" s="124" t="s">
        <v>1312</v>
      </c>
    </row>
    <row r="3855" spans="1:16" ht="76.5">
      <c r="A3855" s="256">
        <v>375</v>
      </c>
      <c r="B3855" s="124"/>
      <c r="C3855" s="125" t="s">
        <v>1271</v>
      </c>
      <c r="D3855" s="119">
        <v>43280</v>
      </c>
      <c r="E3855" s="120" t="s">
        <v>7322</v>
      </c>
      <c r="F3855" s="120" t="s">
        <v>3</v>
      </c>
      <c r="G3855" s="120">
        <v>1635457</v>
      </c>
      <c r="H3855" s="124"/>
      <c r="I3855" s="128" t="s">
        <v>8097</v>
      </c>
      <c r="J3855" s="124"/>
      <c r="K3855" s="124"/>
      <c r="L3855" s="124"/>
      <c r="M3855" s="124"/>
      <c r="N3855" s="207">
        <v>0</v>
      </c>
      <c r="O3855" s="207">
        <v>4266.53</v>
      </c>
      <c r="P3855" s="124" t="s">
        <v>1312</v>
      </c>
    </row>
    <row r="3856" spans="1:16" ht="63.75">
      <c r="A3856" s="256">
        <v>526</v>
      </c>
      <c r="B3856" s="124"/>
      <c r="C3856" s="125" t="s">
        <v>846</v>
      </c>
      <c r="D3856" s="119">
        <v>43280</v>
      </c>
      <c r="E3856" s="120" t="s">
        <v>7323</v>
      </c>
      <c r="F3856" s="120" t="s">
        <v>3</v>
      </c>
      <c r="G3856" s="120">
        <v>1635609</v>
      </c>
      <c r="H3856" s="124"/>
      <c r="I3856" s="128" t="s">
        <v>8098</v>
      </c>
      <c r="J3856" s="124"/>
      <c r="K3856" s="124"/>
      <c r="L3856" s="124"/>
      <c r="M3856" s="124"/>
      <c r="N3856" s="207">
        <v>0</v>
      </c>
      <c r="O3856" s="207">
        <v>202.08</v>
      </c>
      <c r="P3856" s="124" t="s">
        <v>1312</v>
      </c>
    </row>
    <row r="3857" spans="1:16" ht="63.75">
      <c r="A3857" s="256">
        <v>35</v>
      </c>
      <c r="B3857" s="124"/>
      <c r="C3857" s="125" t="s">
        <v>696</v>
      </c>
      <c r="D3857" s="119">
        <v>43280</v>
      </c>
      <c r="E3857" s="120" t="s">
        <v>7324</v>
      </c>
      <c r="F3857" s="120" t="s">
        <v>3</v>
      </c>
      <c r="G3857" s="120">
        <v>1635599</v>
      </c>
      <c r="H3857" s="124"/>
      <c r="I3857" s="128" t="s">
        <v>8099</v>
      </c>
      <c r="J3857" s="124"/>
      <c r="K3857" s="124"/>
      <c r="L3857" s="124"/>
      <c r="M3857" s="124"/>
      <c r="N3857" s="207">
        <v>0</v>
      </c>
      <c r="O3857" s="207">
        <v>56500</v>
      </c>
      <c r="P3857" s="124" t="s">
        <v>1312</v>
      </c>
    </row>
    <row r="3858" spans="1:16" ht="51">
      <c r="A3858" s="256" t="s">
        <v>619</v>
      </c>
      <c r="B3858" s="124"/>
      <c r="C3858" s="125" t="s">
        <v>713</v>
      </c>
      <c r="D3858" s="119">
        <v>43280</v>
      </c>
      <c r="E3858" s="120" t="s">
        <v>7325</v>
      </c>
      <c r="F3858" s="120" t="s">
        <v>3</v>
      </c>
      <c r="G3858" s="120">
        <v>1635519</v>
      </c>
      <c r="H3858" s="124"/>
      <c r="I3858" s="128" t="s">
        <v>8100</v>
      </c>
      <c r="J3858" s="124"/>
      <c r="K3858" s="124"/>
      <c r="L3858" s="124"/>
      <c r="M3858" s="124"/>
      <c r="N3858" s="207">
        <v>0</v>
      </c>
      <c r="O3858" s="207">
        <v>300</v>
      </c>
      <c r="P3858" s="124" t="s">
        <v>1312</v>
      </c>
    </row>
    <row r="3859" spans="1:16" ht="51">
      <c r="A3859" s="256" t="s">
        <v>619</v>
      </c>
      <c r="B3859" s="124"/>
      <c r="C3859" s="125" t="s">
        <v>713</v>
      </c>
      <c r="D3859" s="119">
        <v>43280</v>
      </c>
      <c r="E3859" s="120" t="s">
        <v>7326</v>
      </c>
      <c r="F3859" s="120" t="s">
        <v>3</v>
      </c>
      <c r="G3859" s="120">
        <v>1635577</v>
      </c>
      <c r="H3859" s="124"/>
      <c r="I3859" s="128" t="s">
        <v>8101</v>
      </c>
      <c r="J3859" s="124"/>
      <c r="K3859" s="124"/>
      <c r="L3859" s="124"/>
      <c r="M3859" s="124"/>
      <c r="N3859" s="207">
        <v>0</v>
      </c>
      <c r="O3859" s="207">
        <v>70</v>
      </c>
      <c r="P3859" s="124" t="s">
        <v>1312</v>
      </c>
    </row>
    <row r="3860" spans="1:16" ht="51">
      <c r="A3860" s="256" t="s">
        <v>619</v>
      </c>
      <c r="B3860" s="124"/>
      <c r="C3860" s="125" t="s">
        <v>713</v>
      </c>
      <c r="D3860" s="119">
        <v>43280</v>
      </c>
      <c r="E3860" s="120" t="s">
        <v>7327</v>
      </c>
      <c r="F3860" s="120" t="s">
        <v>3</v>
      </c>
      <c r="G3860" s="120">
        <v>1635478</v>
      </c>
      <c r="H3860" s="124"/>
      <c r="I3860" s="128" t="s">
        <v>8102</v>
      </c>
      <c r="J3860" s="124"/>
      <c r="K3860" s="124"/>
      <c r="L3860" s="124"/>
      <c r="M3860" s="124"/>
      <c r="N3860" s="207">
        <v>0</v>
      </c>
      <c r="O3860" s="207">
        <v>220</v>
      </c>
      <c r="P3860" s="124" t="s">
        <v>1312</v>
      </c>
    </row>
    <row r="3861" spans="1:16" ht="51">
      <c r="A3861" s="256" t="s">
        <v>619</v>
      </c>
      <c r="B3861" s="124"/>
      <c r="C3861" s="125" t="s">
        <v>713</v>
      </c>
      <c r="D3861" s="119">
        <v>43280</v>
      </c>
      <c r="E3861" s="120" t="s">
        <v>7328</v>
      </c>
      <c r="F3861" s="120" t="s">
        <v>3</v>
      </c>
      <c r="G3861" s="120">
        <v>1635481</v>
      </c>
      <c r="H3861" s="124"/>
      <c r="I3861" s="128" t="s">
        <v>8103</v>
      </c>
      <c r="J3861" s="124"/>
      <c r="K3861" s="124"/>
      <c r="L3861" s="124"/>
      <c r="M3861" s="124"/>
      <c r="N3861" s="207">
        <v>0</v>
      </c>
      <c r="O3861" s="207">
        <v>2000</v>
      </c>
      <c r="P3861" s="124" t="s">
        <v>1312</v>
      </c>
    </row>
    <row r="3862" spans="1:16" ht="38.25">
      <c r="A3862" s="256">
        <v>373</v>
      </c>
      <c r="B3862" s="124"/>
      <c r="C3862" s="125" t="s">
        <v>1269</v>
      </c>
      <c r="D3862" s="119">
        <v>43280</v>
      </c>
      <c r="E3862" s="120" t="s">
        <v>7329</v>
      </c>
      <c r="F3862" s="120" t="s">
        <v>3</v>
      </c>
      <c r="G3862" s="120">
        <v>1635483</v>
      </c>
      <c r="H3862" s="124"/>
      <c r="I3862" s="128" t="s">
        <v>8104</v>
      </c>
      <c r="J3862" s="124"/>
      <c r="K3862" s="124"/>
      <c r="L3862" s="124"/>
      <c r="M3862" s="124"/>
      <c r="N3862" s="207">
        <v>0</v>
      </c>
      <c r="O3862" s="207">
        <v>19112.2</v>
      </c>
      <c r="P3862" s="124" t="s">
        <v>1312</v>
      </c>
    </row>
    <row r="3863" spans="1:16" ht="63.75" hidden="1">
      <c r="A3863" s="256" t="s">
        <v>619</v>
      </c>
      <c r="B3863" s="124"/>
      <c r="C3863" s="125" t="s">
        <v>713</v>
      </c>
      <c r="D3863" s="119">
        <v>43280</v>
      </c>
      <c r="E3863" s="120" t="s">
        <v>7330</v>
      </c>
      <c r="F3863" s="120" t="s">
        <v>1313</v>
      </c>
      <c r="G3863" s="120">
        <v>18231023</v>
      </c>
      <c r="H3863" s="124"/>
      <c r="I3863" s="128" t="s">
        <v>8105</v>
      </c>
      <c r="J3863" s="124"/>
      <c r="K3863" s="124"/>
      <c r="L3863" s="124"/>
      <c r="M3863" s="124"/>
      <c r="N3863" s="207">
        <v>0</v>
      </c>
      <c r="O3863" s="207">
        <v>26024.35</v>
      </c>
      <c r="P3863" s="124" t="s">
        <v>1312</v>
      </c>
    </row>
    <row r="3864" spans="1:16" ht="51" hidden="1">
      <c r="A3864" s="256" t="s">
        <v>619</v>
      </c>
      <c r="B3864" s="124"/>
      <c r="C3864" s="125" t="s">
        <v>713</v>
      </c>
      <c r="D3864" s="119">
        <v>43280</v>
      </c>
      <c r="E3864" s="120" t="s">
        <v>7331</v>
      </c>
      <c r="F3864" s="120" t="s">
        <v>1313</v>
      </c>
      <c r="G3864" s="120">
        <v>18231013</v>
      </c>
      <c r="H3864" s="124"/>
      <c r="I3864" s="128" t="s">
        <v>8106</v>
      </c>
      <c r="J3864" s="124"/>
      <c r="K3864" s="124"/>
      <c r="L3864" s="124"/>
      <c r="M3864" s="124"/>
      <c r="N3864" s="207">
        <v>0</v>
      </c>
      <c r="O3864" s="207">
        <v>257954.19</v>
      </c>
      <c r="P3864" s="124" t="s">
        <v>1312</v>
      </c>
    </row>
    <row r="3865" spans="1:16" ht="76.5" hidden="1">
      <c r="A3865" s="256" t="s">
        <v>619</v>
      </c>
      <c r="B3865" s="124"/>
      <c r="C3865" s="125" t="s">
        <v>713</v>
      </c>
      <c r="D3865" s="119">
        <v>43280</v>
      </c>
      <c r="E3865" s="120" t="s">
        <v>7332</v>
      </c>
      <c r="F3865" s="120" t="s">
        <v>1313</v>
      </c>
      <c r="G3865" s="120">
        <v>18231012</v>
      </c>
      <c r="H3865" s="124"/>
      <c r="I3865" s="128" t="s">
        <v>8107</v>
      </c>
      <c r="J3865" s="124"/>
      <c r="K3865" s="124"/>
      <c r="L3865" s="124"/>
      <c r="M3865" s="124"/>
      <c r="N3865" s="207">
        <v>0</v>
      </c>
      <c r="O3865" s="207">
        <v>160588.51999999999</v>
      </c>
      <c r="P3865" s="124" t="s">
        <v>1312</v>
      </c>
    </row>
    <row r="3866" spans="1:16" ht="76.5" hidden="1">
      <c r="A3866" s="256" t="s">
        <v>619</v>
      </c>
      <c r="B3866" s="124"/>
      <c r="C3866" s="125" t="s">
        <v>713</v>
      </c>
      <c r="D3866" s="119">
        <v>43280</v>
      </c>
      <c r="E3866" s="120" t="s">
        <v>7333</v>
      </c>
      <c r="F3866" s="120" t="s">
        <v>1313</v>
      </c>
      <c r="G3866" s="120">
        <v>18230995</v>
      </c>
      <c r="H3866" s="124"/>
      <c r="I3866" s="128" t="s">
        <v>8108</v>
      </c>
      <c r="J3866" s="124"/>
      <c r="K3866" s="124"/>
      <c r="L3866" s="124"/>
      <c r="M3866" s="124"/>
      <c r="N3866" s="207">
        <v>0</v>
      </c>
      <c r="O3866" s="207">
        <v>116047.22</v>
      </c>
      <c r="P3866" s="124" t="s">
        <v>1312</v>
      </c>
    </row>
    <row r="3867" spans="1:16" ht="76.5" hidden="1">
      <c r="A3867" s="256" t="s">
        <v>619</v>
      </c>
      <c r="B3867" s="124"/>
      <c r="C3867" s="125" t="s">
        <v>713</v>
      </c>
      <c r="D3867" s="119">
        <v>43280</v>
      </c>
      <c r="E3867" s="120" t="s">
        <v>7334</v>
      </c>
      <c r="F3867" s="120" t="s">
        <v>1313</v>
      </c>
      <c r="G3867" s="120">
        <v>18230974</v>
      </c>
      <c r="H3867" s="124"/>
      <c r="I3867" s="128" t="s">
        <v>8109</v>
      </c>
      <c r="J3867" s="124"/>
      <c r="K3867" s="124"/>
      <c r="L3867" s="124"/>
      <c r="M3867" s="124"/>
      <c r="N3867" s="207">
        <v>0</v>
      </c>
      <c r="O3867" s="207">
        <v>13586.03</v>
      </c>
      <c r="P3867" s="124" t="s">
        <v>1312</v>
      </c>
    </row>
    <row r="3868" spans="1:16" ht="76.5" hidden="1">
      <c r="A3868" s="256" t="s">
        <v>619</v>
      </c>
      <c r="B3868" s="124"/>
      <c r="C3868" s="125" t="s">
        <v>713</v>
      </c>
      <c r="D3868" s="119">
        <v>43280</v>
      </c>
      <c r="E3868" s="120" t="s">
        <v>7335</v>
      </c>
      <c r="F3868" s="120" t="s">
        <v>1313</v>
      </c>
      <c r="G3868" s="120">
        <v>18230972</v>
      </c>
      <c r="H3868" s="124"/>
      <c r="I3868" s="128" t="s">
        <v>8110</v>
      </c>
      <c r="J3868" s="124"/>
      <c r="K3868" s="124"/>
      <c r="L3868" s="124"/>
      <c r="M3868" s="124"/>
      <c r="N3868" s="207">
        <v>0</v>
      </c>
      <c r="O3868" s="207">
        <v>4584.88</v>
      </c>
      <c r="P3868" s="124" t="s">
        <v>1312</v>
      </c>
    </row>
    <row r="3869" spans="1:16" ht="76.5" hidden="1">
      <c r="A3869" s="256">
        <v>10</v>
      </c>
      <c r="B3869" s="124"/>
      <c r="C3869" s="125" t="s">
        <v>690</v>
      </c>
      <c r="D3869" s="119">
        <v>43280</v>
      </c>
      <c r="E3869" s="120" t="s">
        <v>7336</v>
      </c>
      <c r="F3869" s="120" t="s">
        <v>15</v>
      </c>
      <c r="G3869" s="120">
        <v>5315</v>
      </c>
      <c r="H3869" s="124"/>
      <c r="I3869" s="128" t="s">
        <v>8111</v>
      </c>
      <c r="J3869" s="124"/>
      <c r="K3869" s="124"/>
      <c r="L3869" s="124"/>
      <c r="M3869" s="124"/>
      <c r="N3869" s="207">
        <v>560.86</v>
      </c>
      <c r="O3869" s="207">
        <v>0</v>
      </c>
      <c r="P3869" s="124" t="s">
        <v>1312</v>
      </c>
    </row>
    <row r="3870" spans="1:16" ht="89.25" hidden="1">
      <c r="A3870" s="256">
        <v>10</v>
      </c>
      <c r="B3870" s="124"/>
      <c r="C3870" s="125" t="s">
        <v>690</v>
      </c>
      <c r="D3870" s="119">
        <v>43280</v>
      </c>
      <c r="E3870" s="120" t="s">
        <v>7337</v>
      </c>
      <c r="F3870" s="120" t="s">
        <v>15</v>
      </c>
      <c r="G3870" s="120">
        <v>5313</v>
      </c>
      <c r="H3870" s="124"/>
      <c r="I3870" s="128" t="s">
        <v>8112</v>
      </c>
      <c r="J3870" s="124"/>
      <c r="K3870" s="124"/>
      <c r="L3870" s="124"/>
      <c r="M3870" s="124"/>
      <c r="N3870" s="207">
        <v>272.68</v>
      </c>
      <c r="O3870" s="207">
        <v>0</v>
      </c>
      <c r="P3870" s="124" t="s">
        <v>1312</v>
      </c>
    </row>
    <row r="3871" spans="1:16" ht="76.5" hidden="1">
      <c r="A3871" s="256">
        <v>10</v>
      </c>
      <c r="B3871" s="124"/>
      <c r="C3871" s="125" t="s">
        <v>690</v>
      </c>
      <c r="D3871" s="119">
        <v>43280</v>
      </c>
      <c r="E3871" s="120" t="s">
        <v>7338</v>
      </c>
      <c r="F3871" s="120" t="s">
        <v>15</v>
      </c>
      <c r="G3871" s="120">
        <v>5316</v>
      </c>
      <c r="H3871" s="124"/>
      <c r="I3871" s="128" t="s">
        <v>8113</v>
      </c>
      <c r="J3871" s="124"/>
      <c r="K3871" s="124"/>
      <c r="L3871" s="124"/>
      <c r="M3871" s="124"/>
      <c r="N3871" s="207">
        <v>307.8</v>
      </c>
      <c r="O3871" s="207">
        <v>0</v>
      </c>
      <c r="P3871" s="124" t="s">
        <v>1312</v>
      </c>
    </row>
    <row r="3872" spans="1:16" ht="76.5" hidden="1">
      <c r="A3872" s="256">
        <v>10</v>
      </c>
      <c r="B3872" s="124"/>
      <c r="C3872" s="125" t="s">
        <v>690</v>
      </c>
      <c r="D3872" s="119">
        <v>43280</v>
      </c>
      <c r="E3872" s="120" t="s">
        <v>7339</v>
      </c>
      <c r="F3872" s="120" t="s">
        <v>15</v>
      </c>
      <c r="G3872" s="120">
        <v>5318</v>
      </c>
      <c r="H3872" s="124"/>
      <c r="I3872" s="128" t="s">
        <v>8114</v>
      </c>
      <c r="J3872" s="124"/>
      <c r="K3872" s="124"/>
      <c r="L3872" s="124"/>
      <c r="M3872" s="124"/>
      <c r="N3872" s="207">
        <v>453.16</v>
      </c>
      <c r="O3872" s="207">
        <v>0</v>
      </c>
      <c r="P3872" s="124" t="s">
        <v>1312</v>
      </c>
    </row>
    <row r="3873" spans="1:16" ht="89.25" hidden="1">
      <c r="A3873" s="256">
        <v>10</v>
      </c>
      <c r="B3873" s="124"/>
      <c r="C3873" s="125" t="s">
        <v>690</v>
      </c>
      <c r="D3873" s="119">
        <v>43280</v>
      </c>
      <c r="E3873" s="120" t="s">
        <v>7340</v>
      </c>
      <c r="F3873" s="120" t="s">
        <v>15</v>
      </c>
      <c r="G3873" s="120">
        <v>5319</v>
      </c>
      <c r="H3873" s="124"/>
      <c r="I3873" s="128" t="s">
        <v>8115</v>
      </c>
      <c r="J3873" s="124"/>
      <c r="K3873" s="124"/>
      <c r="L3873" s="124"/>
      <c r="M3873" s="124"/>
      <c r="N3873" s="207">
        <v>2270.9899999999998</v>
      </c>
      <c r="O3873" s="207">
        <v>0</v>
      </c>
      <c r="P3873" s="124" t="s">
        <v>1312</v>
      </c>
    </row>
    <row r="3874" spans="1:16" ht="89.25" hidden="1">
      <c r="A3874" s="256">
        <v>576</v>
      </c>
      <c r="B3874" s="124"/>
      <c r="C3874" s="125" t="s">
        <v>852</v>
      </c>
      <c r="D3874" s="119">
        <v>43280</v>
      </c>
      <c r="E3874" s="120" t="s">
        <v>7341</v>
      </c>
      <c r="F3874" s="120" t="s">
        <v>15</v>
      </c>
      <c r="G3874" s="120">
        <v>5343</v>
      </c>
      <c r="H3874" s="124"/>
      <c r="I3874" s="128" t="s">
        <v>8116</v>
      </c>
      <c r="J3874" s="124"/>
      <c r="K3874" s="124"/>
      <c r="L3874" s="124"/>
      <c r="M3874" s="124"/>
      <c r="N3874" s="207">
        <v>273.83999999999997</v>
      </c>
      <c r="O3874" s="207">
        <v>0</v>
      </c>
      <c r="P3874" s="124" t="s">
        <v>1312</v>
      </c>
    </row>
    <row r="3875" spans="1:16" ht="51" hidden="1">
      <c r="A3875" s="256">
        <v>513</v>
      </c>
      <c r="B3875" s="124"/>
      <c r="C3875" s="125" t="s">
        <v>201</v>
      </c>
      <c r="D3875" s="119">
        <v>43280</v>
      </c>
      <c r="E3875" s="120" t="s">
        <v>7342</v>
      </c>
      <c r="F3875" s="120" t="s">
        <v>15</v>
      </c>
      <c r="G3875" s="120">
        <v>772590</v>
      </c>
      <c r="H3875" s="124"/>
      <c r="I3875" s="128" t="s">
        <v>4316</v>
      </c>
      <c r="J3875" s="124"/>
      <c r="K3875" s="124"/>
      <c r="L3875" s="124"/>
      <c r="M3875" s="124"/>
      <c r="N3875" s="207">
        <v>50</v>
      </c>
      <c r="O3875" s="207">
        <v>0</v>
      </c>
      <c r="P3875" s="124" t="s">
        <v>1312</v>
      </c>
    </row>
    <row r="3876" spans="1:16" ht="89.25" hidden="1">
      <c r="A3876" s="256">
        <v>576</v>
      </c>
      <c r="B3876" s="124"/>
      <c r="C3876" s="125" t="s">
        <v>852</v>
      </c>
      <c r="D3876" s="119">
        <v>43280</v>
      </c>
      <c r="E3876" s="120" t="s">
        <v>7343</v>
      </c>
      <c r="F3876" s="120" t="s">
        <v>15</v>
      </c>
      <c r="G3876" s="120">
        <v>5353</v>
      </c>
      <c r="H3876" s="124"/>
      <c r="I3876" s="128" t="s">
        <v>8117</v>
      </c>
      <c r="J3876" s="124"/>
      <c r="K3876" s="124"/>
      <c r="L3876" s="124"/>
      <c r="M3876" s="124"/>
      <c r="N3876" s="207">
        <v>283.02999999999997</v>
      </c>
      <c r="O3876" s="207">
        <v>0</v>
      </c>
      <c r="P3876" s="124" t="s">
        <v>1312</v>
      </c>
    </row>
    <row r="3877" spans="1:16" ht="63.75" hidden="1">
      <c r="A3877" s="256">
        <v>20</v>
      </c>
      <c r="B3877" s="124"/>
      <c r="C3877" s="125" t="s">
        <v>693</v>
      </c>
      <c r="D3877" s="119">
        <v>43280</v>
      </c>
      <c r="E3877" s="120" t="s">
        <v>7344</v>
      </c>
      <c r="F3877" s="120" t="s">
        <v>15</v>
      </c>
      <c r="G3877" s="120">
        <v>5351</v>
      </c>
      <c r="H3877" s="124"/>
      <c r="I3877" s="128" t="s">
        <v>8118</v>
      </c>
      <c r="J3877" s="124"/>
      <c r="K3877" s="124"/>
      <c r="L3877" s="124"/>
      <c r="M3877" s="124"/>
      <c r="N3877" s="207">
        <v>307.87</v>
      </c>
      <c r="O3877" s="207">
        <v>0</v>
      </c>
      <c r="P3877" s="124" t="s">
        <v>1312</v>
      </c>
    </row>
    <row r="3878" spans="1:16" hidden="1">
      <c r="A3878" s="256" t="s">
        <v>1365</v>
      </c>
      <c r="B3878" s="124"/>
      <c r="C3878" s="125" t="s">
        <v>1365</v>
      </c>
      <c r="D3878" s="119">
        <v>43280</v>
      </c>
      <c r="E3878" s="120" t="s">
        <v>7345</v>
      </c>
      <c r="F3878" s="120" t="s">
        <v>13</v>
      </c>
      <c r="G3878" s="120">
        <v>383927</v>
      </c>
      <c r="H3878" s="124"/>
      <c r="I3878" s="128" t="s">
        <v>1390</v>
      </c>
      <c r="J3878" s="124"/>
      <c r="K3878" s="124"/>
      <c r="L3878" s="124"/>
      <c r="M3878" s="124"/>
      <c r="N3878" s="207">
        <v>2638866.11</v>
      </c>
      <c r="O3878" s="207">
        <v>0</v>
      </c>
      <c r="P3878" s="124" t="s">
        <v>1312</v>
      </c>
    </row>
    <row r="3879" spans="1:16" hidden="1">
      <c r="A3879" s="256" t="s">
        <v>1365</v>
      </c>
      <c r="B3879" s="124"/>
      <c r="C3879" s="125" t="s">
        <v>1365</v>
      </c>
      <c r="D3879" s="119">
        <v>43280</v>
      </c>
      <c r="E3879" s="120" t="s">
        <v>7346</v>
      </c>
      <c r="F3879" s="120" t="s">
        <v>13</v>
      </c>
      <c r="G3879" s="120">
        <v>383929</v>
      </c>
      <c r="H3879" s="124"/>
      <c r="I3879" s="128" t="s">
        <v>1390</v>
      </c>
      <c r="J3879" s="124"/>
      <c r="K3879" s="124"/>
      <c r="L3879" s="124"/>
      <c r="M3879" s="124"/>
      <c r="N3879" s="207">
        <v>6139761.8099999996</v>
      </c>
      <c r="O3879" s="207">
        <v>0</v>
      </c>
      <c r="P3879" s="124" t="s">
        <v>1312</v>
      </c>
    </row>
    <row r="3880" spans="1:16" hidden="1">
      <c r="A3880" s="256" t="s">
        <v>1365</v>
      </c>
      <c r="B3880" s="124"/>
      <c r="C3880" s="125" t="s">
        <v>1365</v>
      </c>
      <c r="D3880" s="119">
        <v>43280</v>
      </c>
      <c r="E3880" s="120" t="s">
        <v>7347</v>
      </c>
      <c r="F3880" s="120" t="s">
        <v>13</v>
      </c>
      <c r="G3880" s="120">
        <v>383931</v>
      </c>
      <c r="H3880" s="124"/>
      <c r="I3880" s="128" t="s">
        <v>1390</v>
      </c>
      <c r="J3880" s="124"/>
      <c r="K3880" s="124"/>
      <c r="L3880" s="124"/>
      <c r="M3880" s="124"/>
      <c r="N3880" s="207">
        <v>2638866.11</v>
      </c>
      <c r="O3880" s="207">
        <v>0</v>
      </c>
      <c r="P3880" s="124" t="s">
        <v>1312</v>
      </c>
    </row>
    <row r="3881" spans="1:16" hidden="1">
      <c r="A3881" s="256" t="s">
        <v>1365</v>
      </c>
      <c r="B3881" s="124"/>
      <c r="C3881" s="125" t="s">
        <v>1365</v>
      </c>
      <c r="D3881" s="119">
        <v>43280</v>
      </c>
      <c r="E3881" s="120" t="s">
        <v>7348</v>
      </c>
      <c r="F3881" s="120" t="s">
        <v>13</v>
      </c>
      <c r="G3881" s="120">
        <v>383933</v>
      </c>
      <c r="H3881" s="124"/>
      <c r="I3881" s="128" t="s">
        <v>1390</v>
      </c>
      <c r="J3881" s="124"/>
      <c r="K3881" s="124"/>
      <c r="L3881" s="124"/>
      <c r="M3881" s="124"/>
      <c r="N3881" s="207">
        <v>2638866.11</v>
      </c>
      <c r="O3881" s="207">
        <v>0</v>
      </c>
      <c r="P3881" s="124" t="s">
        <v>1312</v>
      </c>
    </row>
    <row r="3882" spans="1:16" hidden="1">
      <c r="A3882" s="256" t="s">
        <v>1365</v>
      </c>
      <c r="B3882" s="124"/>
      <c r="C3882" s="125" t="s">
        <v>1365</v>
      </c>
      <c r="D3882" s="119">
        <v>43280</v>
      </c>
      <c r="E3882" s="120" t="s">
        <v>7349</v>
      </c>
      <c r="F3882" s="120" t="s">
        <v>13</v>
      </c>
      <c r="G3882" s="120">
        <v>383935</v>
      </c>
      <c r="H3882" s="124"/>
      <c r="I3882" s="128" t="s">
        <v>1390</v>
      </c>
      <c r="J3882" s="124"/>
      <c r="K3882" s="124"/>
      <c r="L3882" s="124"/>
      <c r="M3882" s="124"/>
      <c r="N3882" s="207">
        <v>2638866.11</v>
      </c>
      <c r="O3882" s="207">
        <v>0</v>
      </c>
      <c r="P3882" s="124" t="s">
        <v>1312</v>
      </c>
    </row>
    <row r="3883" spans="1:16" hidden="1">
      <c r="A3883" s="256" t="s">
        <v>1365</v>
      </c>
      <c r="B3883" s="124"/>
      <c r="C3883" s="125" t="s">
        <v>1365</v>
      </c>
      <c r="D3883" s="119">
        <v>43280</v>
      </c>
      <c r="E3883" s="120" t="s">
        <v>7350</v>
      </c>
      <c r="F3883" s="120" t="s">
        <v>13</v>
      </c>
      <c r="G3883" s="120">
        <v>383937</v>
      </c>
      <c r="H3883" s="124"/>
      <c r="I3883" s="128" t="s">
        <v>1390</v>
      </c>
      <c r="J3883" s="124"/>
      <c r="K3883" s="124"/>
      <c r="L3883" s="124"/>
      <c r="M3883" s="124"/>
      <c r="N3883" s="207">
        <v>2638866.11</v>
      </c>
      <c r="O3883" s="207">
        <v>0</v>
      </c>
      <c r="P3883" s="124" t="s">
        <v>1312</v>
      </c>
    </row>
    <row r="3884" spans="1:16" hidden="1">
      <c r="A3884" s="256" t="s">
        <v>1365</v>
      </c>
      <c r="B3884" s="124"/>
      <c r="C3884" s="125" t="s">
        <v>1365</v>
      </c>
      <c r="D3884" s="119">
        <v>43280</v>
      </c>
      <c r="E3884" s="120" t="s">
        <v>7351</v>
      </c>
      <c r="F3884" s="120" t="s">
        <v>13</v>
      </c>
      <c r="G3884" s="120">
        <v>383939</v>
      </c>
      <c r="H3884" s="124"/>
      <c r="I3884" s="128" t="s">
        <v>1390</v>
      </c>
      <c r="J3884" s="124"/>
      <c r="K3884" s="124"/>
      <c r="L3884" s="124"/>
      <c r="M3884" s="124"/>
      <c r="N3884" s="207">
        <v>7247955.7800000003</v>
      </c>
      <c r="O3884" s="207">
        <v>0</v>
      </c>
      <c r="P3884" s="124" t="s">
        <v>1312</v>
      </c>
    </row>
    <row r="3885" spans="1:16" hidden="1">
      <c r="A3885" s="256" t="s">
        <v>1365</v>
      </c>
      <c r="B3885" s="124"/>
      <c r="C3885" s="125" t="s">
        <v>1365</v>
      </c>
      <c r="D3885" s="119">
        <v>43280</v>
      </c>
      <c r="E3885" s="120" t="s">
        <v>7352</v>
      </c>
      <c r="F3885" s="120" t="s">
        <v>13</v>
      </c>
      <c r="G3885" s="120">
        <v>383941</v>
      </c>
      <c r="H3885" s="124"/>
      <c r="I3885" s="128" t="s">
        <v>1390</v>
      </c>
      <c r="J3885" s="124"/>
      <c r="K3885" s="124"/>
      <c r="L3885" s="124"/>
      <c r="M3885" s="124"/>
      <c r="N3885" s="207">
        <v>7247955.7800000003</v>
      </c>
      <c r="O3885" s="207">
        <v>0</v>
      </c>
      <c r="P3885" s="124" t="s">
        <v>1312</v>
      </c>
    </row>
    <row r="3886" spans="1:16" hidden="1">
      <c r="A3886" s="256" t="s">
        <v>1365</v>
      </c>
      <c r="B3886" s="124"/>
      <c r="C3886" s="125" t="s">
        <v>1365</v>
      </c>
      <c r="D3886" s="119">
        <v>43280</v>
      </c>
      <c r="E3886" s="120" t="s">
        <v>7353</v>
      </c>
      <c r="F3886" s="120" t="s">
        <v>13</v>
      </c>
      <c r="G3886" s="120">
        <v>383943</v>
      </c>
      <c r="H3886" s="124"/>
      <c r="I3886" s="128" t="s">
        <v>1390</v>
      </c>
      <c r="J3886" s="124"/>
      <c r="K3886" s="124"/>
      <c r="L3886" s="124"/>
      <c r="M3886" s="124"/>
      <c r="N3886" s="207">
        <v>7247955.7800000003</v>
      </c>
      <c r="O3886" s="207">
        <v>0</v>
      </c>
      <c r="P3886" s="124" t="s">
        <v>1312</v>
      </c>
    </row>
    <row r="3887" spans="1:16" hidden="1">
      <c r="A3887" s="256" t="s">
        <v>1365</v>
      </c>
      <c r="B3887" s="124"/>
      <c r="C3887" s="125" t="s">
        <v>1365</v>
      </c>
      <c r="D3887" s="119">
        <v>43280</v>
      </c>
      <c r="E3887" s="120" t="s">
        <v>7354</v>
      </c>
      <c r="F3887" s="120" t="s">
        <v>13</v>
      </c>
      <c r="G3887" s="120">
        <v>383945</v>
      </c>
      <c r="H3887" s="124"/>
      <c r="I3887" s="128" t="s">
        <v>1390</v>
      </c>
      <c r="J3887" s="124"/>
      <c r="K3887" s="124"/>
      <c r="L3887" s="124"/>
      <c r="M3887" s="124"/>
      <c r="N3887" s="207">
        <v>7247955.7800000003</v>
      </c>
      <c r="O3887" s="207">
        <v>0</v>
      </c>
      <c r="P3887" s="124" t="s">
        <v>1312</v>
      </c>
    </row>
    <row r="3888" spans="1:16" hidden="1">
      <c r="A3888" s="256" t="s">
        <v>1365</v>
      </c>
      <c r="B3888" s="124"/>
      <c r="C3888" s="125" t="s">
        <v>1365</v>
      </c>
      <c r="D3888" s="119">
        <v>43280</v>
      </c>
      <c r="E3888" s="120" t="s">
        <v>7355</v>
      </c>
      <c r="F3888" s="120" t="s">
        <v>13</v>
      </c>
      <c r="G3888" s="120">
        <v>383947</v>
      </c>
      <c r="H3888" s="124"/>
      <c r="I3888" s="128" t="s">
        <v>1390</v>
      </c>
      <c r="J3888" s="124"/>
      <c r="K3888" s="124"/>
      <c r="L3888" s="124"/>
      <c r="M3888" s="124"/>
      <c r="N3888" s="207">
        <v>7247955.7800000003</v>
      </c>
      <c r="O3888" s="207">
        <v>0</v>
      </c>
      <c r="P3888" s="124" t="s">
        <v>1312</v>
      </c>
    </row>
    <row r="3889" spans="1:16" hidden="1">
      <c r="A3889" s="256" t="s">
        <v>1365</v>
      </c>
      <c r="B3889" s="124"/>
      <c r="C3889" s="125" t="s">
        <v>1365</v>
      </c>
      <c r="D3889" s="119">
        <v>43280</v>
      </c>
      <c r="E3889" s="120" t="s">
        <v>7356</v>
      </c>
      <c r="F3889" s="120" t="s">
        <v>13</v>
      </c>
      <c r="G3889" s="120">
        <v>383949</v>
      </c>
      <c r="H3889" s="124"/>
      <c r="I3889" s="128" t="s">
        <v>1390</v>
      </c>
      <c r="J3889" s="124"/>
      <c r="K3889" s="124"/>
      <c r="L3889" s="124"/>
      <c r="M3889" s="124"/>
      <c r="N3889" s="207">
        <v>6139761.8099999996</v>
      </c>
      <c r="O3889" s="207">
        <v>0</v>
      </c>
      <c r="P3889" s="124" t="s">
        <v>1312</v>
      </c>
    </row>
    <row r="3890" spans="1:16" hidden="1">
      <c r="A3890" s="256" t="s">
        <v>1365</v>
      </c>
      <c r="B3890" s="124"/>
      <c r="C3890" s="125" t="s">
        <v>1365</v>
      </c>
      <c r="D3890" s="119">
        <v>43280</v>
      </c>
      <c r="E3890" s="120" t="s">
        <v>7357</v>
      </c>
      <c r="F3890" s="120" t="s">
        <v>13</v>
      </c>
      <c r="G3890" s="120">
        <v>383951</v>
      </c>
      <c r="H3890" s="124"/>
      <c r="I3890" s="128" t="s">
        <v>1390</v>
      </c>
      <c r="J3890" s="124"/>
      <c r="K3890" s="124"/>
      <c r="L3890" s="124"/>
      <c r="M3890" s="124"/>
      <c r="N3890" s="207">
        <v>6139761.8099999996</v>
      </c>
      <c r="O3890" s="207">
        <v>0</v>
      </c>
      <c r="P3890" s="124" t="s">
        <v>1312</v>
      </c>
    </row>
    <row r="3891" spans="1:16" hidden="1">
      <c r="A3891" s="256" t="s">
        <v>1365</v>
      </c>
      <c r="B3891" s="124"/>
      <c r="C3891" s="125" t="s">
        <v>1365</v>
      </c>
      <c r="D3891" s="119">
        <v>43280</v>
      </c>
      <c r="E3891" s="120" t="s">
        <v>7358</v>
      </c>
      <c r="F3891" s="120" t="s">
        <v>13</v>
      </c>
      <c r="G3891" s="120">
        <v>383953</v>
      </c>
      <c r="H3891" s="124"/>
      <c r="I3891" s="128" t="s">
        <v>1390</v>
      </c>
      <c r="J3891" s="124"/>
      <c r="K3891" s="124"/>
      <c r="L3891" s="124"/>
      <c r="M3891" s="124"/>
      <c r="N3891" s="207">
        <v>6139761.8099999996</v>
      </c>
      <c r="O3891" s="207">
        <v>0</v>
      </c>
      <c r="P3891" s="124" t="s">
        <v>1312</v>
      </c>
    </row>
    <row r="3892" spans="1:16" hidden="1">
      <c r="A3892" s="256" t="s">
        <v>1365</v>
      </c>
      <c r="B3892" s="124"/>
      <c r="C3892" s="125" t="s">
        <v>1365</v>
      </c>
      <c r="D3892" s="119">
        <v>43280</v>
      </c>
      <c r="E3892" s="120" t="s">
        <v>7359</v>
      </c>
      <c r="F3892" s="120" t="s">
        <v>13</v>
      </c>
      <c r="G3892" s="120">
        <v>383955</v>
      </c>
      <c r="H3892" s="124"/>
      <c r="I3892" s="128" t="s">
        <v>1390</v>
      </c>
      <c r="J3892" s="124"/>
      <c r="K3892" s="124"/>
      <c r="L3892" s="124"/>
      <c r="M3892" s="124"/>
      <c r="N3892" s="207">
        <v>6139761.8099999996</v>
      </c>
      <c r="O3892" s="207">
        <v>0</v>
      </c>
      <c r="P3892" s="124" t="s">
        <v>1312</v>
      </c>
    </row>
    <row r="3893" spans="1:16" hidden="1">
      <c r="A3893" s="256" t="s">
        <v>1365</v>
      </c>
      <c r="B3893" s="124"/>
      <c r="C3893" s="125" t="s">
        <v>1365</v>
      </c>
      <c r="D3893" s="119">
        <v>43280</v>
      </c>
      <c r="E3893" s="120" t="s">
        <v>7360</v>
      </c>
      <c r="F3893" s="120" t="s">
        <v>13</v>
      </c>
      <c r="G3893" s="120">
        <v>383957</v>
      </c>
      <c r="H3893" s="124"/>
      <c r="I3893" s="128" t="s">
        <v>1390</v>
      </c>
      <c r="J3893" s="124"/>
      <c r="K3893" s="124"/>
      <c r="L3893" s="124"/>
      <c r="M3893" s="124"/>
      <c r="N3893" s="207">
        <v>16863577.030000001</v>
      </c>
      <c r="O3893" s="207">
        <v>0</v>
      </c>
      <c r="P3893" s="124" t="s">
        <v>1312</v>
      </c>
    </row>
    <row r="3894" spans="1:16" hidden="1">
      <c r="A3894" s="256" t="s">
        <v>1365</v>
      </c>
      <c r="B3894" s="124"/>
      <c r="C3894" s="125" t="s">
        <v>1365</v>
      </c>
      <c r="D3894" s="119">
        <v>43280</v>
      </c>
      <c r="E3894" s="120" t="s">
        <v>7361</v>
      </c>
      <c r="F3894" s="120" t="s">
        <v>13</v>
      </c>
      <c r="G3894" s="120">
        <v>383959</v>
      </c>
      <c r="H3894" s="124"/>
      <c r="I3894" s="128" t="s">
        <v>1390</v>
      </c>
      <c r="J3894" s="124"/>
      <c r="K3894" s="124"/>
      <c r="L3894" s="124"/>
      <c r="M3894" s="124"/>
      <c r="N3894" s="207">
        <v>16863577.030000001</v>
      </c>
      <c r="O3894" s="207">
        <v>0</v>
      </c>
      <c r="P3894" s="124" t="s">
        <v>1312</v>
      </c>
    </row>
    <row r="3895" spans="1:16" hidden="1">
      <c r="A3895" s="256" t="s">
        <v>1365</v>
      </c>
      <c r="B3895" s="124"/>
      <c r="C3895" s="125" t="s">
        <v>1365</v>
      </c>
      <c r="D3895" s="119">
        <v>43280</v>
      </c>
      <c r="E3895" s="120" t="s">
        <v>7362</v>
      </c>
      <c r="F3895" s="120" t="s">
        <v>13</v>
      </c>
      <c r="G3895" s="120">
        <v>383961</v>
      </c>
      <c r="H3895" s="124"/>
      <c r="I3895" s="128" t="s">
        <v>1390</v>
      </c>
      <c r="J3895" s="124"/>
      <c r="K3895" s="124"/>
      <c r="L3895" s="124"/>
      <c r="M3895" s="124"/>
      <c r="N3895" s="207">
        <v>16863577.030000001</v>
      </c>
      <c r="O3895" s="207">
        <v>0</v>
      </c>
      <c r="P3895" s="124" t="s">
        <v>1312</v>
      </c>
    </row>
    <row r="3896" spans="1:16" hidden="1">
      <c r="A3896" s="256" t="s">
        <v>1365</v>
      </c>
      <c r="B3896" s="124"/>
      <c r="C3896" s="125" t="s">
        <v>1365</v>
      </c>
      <c r="D3896" s="119">
        <v>43280</v>
      </c>
      <c r="E3896" s="120" t="s">
        <v>7363</v>
      </c>
      <c r="F3896" s="120" t="s">
        <v>13</v>
      </c>
      <c r="G3896" s="120">
        <v>383963</v>
      </c>
      <c r="H3896" s="124"/>
      <c r="I3896" s="128" t="s">
        <v>1390</v>
      </c>
      <c r="J3896" s="124"/>
      <c r="K3896" s="124"/>
      <c r="L3896" s="124"/>
      <c r="M3896" s="124"/>
      <c r="N3896" s="207">
        <v>16863577.030000001</v>
      </c>
      <c r="O3896" s="207">
        <v>0</v>
      </c>
      <c r="P3896" s="124" t="s">
        <v>1312</v>
      </c>
    </row>
    <row r="3897" spans="1:16" hidden="1">
      <c r="A3897" s="256" t="s">
        <v>1365</v>
      </c>
      <c r="B3897" s="124"/>
      <c r="C3897" s="125" t="s">
        <v>1365</v>
      </c>
      <c r="D3897" s="119">
        <v>43280</v>
      </c>
      <c r="E3897" s="120" t="s">
        <v>7364</v>
      </c>
      <c r="F3897" s="120" t="s">
        <v>13</v>
      </c>
      <c r="G3897" s="120">
        <v>383965</v>
      </c>
      <c r="H3897" s="124"/>
      <c r="I3897" s="128" t="s">
        <v>1390</v>
      </c>
      <c r="J3897" s="124"/>
      <c r="K3897" s="124"/>
      <c r="L3897" s="124"/>
      <c r="M3897" s="124"/>
      <c r="N3897" s="207">
        <v>16863577.030000001</v>
      </c>
      <c r="O3897" s="207">
        <v>0</v>
      </c>
      <c r="P3897" s="124" t="s">
        <v>1312</v>
      </c>
    </row>
    <row r="3898" spans="1:16" hidden="1">
      <c r="A3898" s="256" t="s">
        <v>1365</v>
      </c>
      <c r="B3898" s="124"/>
      <c r="C3898" s="125" t="s">
        <v>1365</v>
      </c>
      <c r="D3898" s="119">
        <v>43280</v>
      </c>
      <c r="E3898" s="120" t="s">
        <v>7365</v>
      </c>
      <c r="F3898" s="120" t="s">
        <v>13</v>
      </c>
      <c r="G3898" s="120">
        <v>383967</v>
      </c>
      <c r="H3898" s="124"/>
      <c r="I3898" s="128" t="s">
        <v>1390</v>
      </c>
      <c r="J3898" s="124"/>
      <c r="K3898" s="124"/>
      <c r="L3898" s="124"/>
      <c r="M3898" s="124"/>
      <c r="N3898" s="207">
        <v>3102573.71</v>
      </c>
      <c r="O3898" s="207">
        <v>0</v>
      </c>
      <c r="P3898" s="124" t="s">
        <v>1312</v>
      </c>
    </row>
    <row r="3899" spans="1:16" hidden="1">
      <c r="A3899" s="256" t="s">
        <v>1365</v>
      </c>
      <c r="B3899" s="124"/>
      <c r="C3899" s="125" t="s">
        <v>1365</v>
      </c>
      <c r="D3899" s="119">
        <v>43280</v>
      </c>
      <c r="E3899" s="120" t="s">
        <v>7366</v>
      </c>
      <c r="F3899" s="120" t="s">
        <v>13</v>
      </c>
      <c r="G3899" s="120">
        <v>383969</v>
      </c>
      <c r="H3899" s="124"/>
      <c r="I3899" s="128" t="s">
        <v>1390</v>
      </c>
      <c r="J3899" s="124"/>
      <c r="K3899" s="124"/>
      <c r="L3899" s="124"/>
      <c r="M3899" s="124"/>
      <c r="N3899" s="207">
        <v>3102573.71</v>
      </c>
      <c r="O3899" s="207">
        <v>0</v>
      </c>
      <c r="P3899" s="124" t="s">
        <v>1312</v>
      </c>
    </row>
    <row r="3900" spans="1:16" hidden="1">
      <c r="A3900" s="256" t="s">
        <v>1365</v>
      </c>
      <c r="B3900" s="124"/>
      <c r="C3900" s="125" t="s">
        <v>1365</v>
      </c>
      <c r="D3900" s="119">
        <v>43280</v>
      </c>
      <c r="E3900" s="120" t="s">
        <v>7367</v>
      </c>
      <c r="F3900" s="120" t="s">
        <v>13</v>
      </c>
      <c r="G3900" s="120">
        <v>383971</v>
      </c>
      <c r="H3900" s="124"/>
      <c r="I3900" s="128" t="s">
        <v>1390</v>
      </c>
      <c r="J3900" s="124"/>
      <c r="K3900" s="124"/>
      <c r="L3900" s="124"/>
      <c r="M3900" s="124"/>
      <c r="N3900" s="207">
        <v>3102573.71</v>
      </c>
      <c r="O3900" s="207">
        <v>0</v>
      </c>
      <c r="P3900" s="124" t="s">
        <v>1312</v>
      </c>
    </row>
    <row r="3901" spans="1:16" hidden="1">
      <c r="A3901" s="256" t="s">
        <v>1365</v>
      </c>
      <c r="B3901" s="124"/>
      <c r="C3901" s="125" t="s">
        <v>1365</v>
      </c>
      <c r="D3901" s="119">
        <v>43280</v>
      </c>
      <c r="E3901" s="120" t="s">
        <v>7368</v>
      </c>
      <c r="F3901" s="120" t="s">
        <v>13</v>
      </c>
      <c r="G3901" s="120">
        <v>383973</v>
      </c>
      <c r="H3901" s="124"/>
      <c r="I3901" s="128" t="s">
        <v>1390</v>
      </c>
      <c r="J3901" s="124"/>
      <c r="K3901" s="124"/>
      <c r="L3901" s="124"/>
      <c r="M3901" s="124"/>
      <c r="N3901" s="207">
        <v>3102573.71</v>
      </c>
      <c r="O3901" s="207">
        <v>0</v>
      </c>
      <c r="P3901" s="124" t="s">
        <v>1312</v>
      </c>
    </row>
    <row r="3902" spans="1:16" hidden="1">
      <c r="A3902" s="256" t="s">
        <v>1365</v>
      </c>
      <c r="B3902" s="124"/>
      <c r="C3902" s="125" t="s">
        <v>1365</v>
      </c>
      <c r="D3902" s="119">
        <v>43280</v>
      </c>
      <c r="E3902" s="120" t="s">
        <v>7369</v>
      </c>
      <c r="F3902" s="120" t="s">
        <v>13</v>
      </c>
      <c r="G3902" s="120">
        <v>383975</v>
      </c>
      <c r="H3902" s="124"/>
      <c r="I3902" s="128" t="s">
        <v>1390</v>
      </c>
      <c r="J3902" s="124"/>
      <c r="K3902" s="124"/>
      <c r="L3902" s="124"/>
      <c r="M3902" s="124"/>
      <c r="N3902" s="207">
        <v>3102573.71</v>
      </c>
      <c r="O3902" s="207">
        <v>0</v>
      </c>
      <c r="P3902" s="124" t="s">
        <v>1312</v>
      </c>
    </row>
    <row r="3903" spans="1:16" hidden="1">
      <c r="A3903" s="256" t="s">
        <v>1365</v>
      </c>
      <c r="B3903" s="124"/>
      <c r="C3903" s="125" t="s">
        <v>1365</v>
      </c>
      <c r="D3903" s="119">
        <v>43280</v>
      </c>
      <c r="E3903" s="120" t="s">
        <v>7370</v>
      </c>
      <c r="F3903" s="120" t="s">
        <v>13</v>
      </c>
      <c r="G3903" s="120">
        <v>383977</v>
      </c>
      <c r="H3903" s="124"/>
      <c r="I3903" s="128" t="s">
        <v>1390</v>
      </c>
      <c r="J3903" s="124"/>
      <c r="K3903" s="124"/>
      <c r="L3903" s="124"/>
      <c r="M3903" s="124"/>
      <c r="N3903" s="207">
        <v>1582273.34</v>
      </c>
      <c r="O3903" s="207">
        <v>0</v>
      </c>
      <c r="P3903" s="124" t="s">
        <v>1312</v>
      </c>
    </row>
    <row r="3904" spans="1:16" hidden="1">
      <c r="A3904" s="256" t="s">
        <v>1365</v>
      </c>
      <c r="B3904" s="124"/>
      <c r="C3904" s="125" t="s">
        <v>1365</v>
      </c>
      <c r="D3904" s="119">
        <v>43280</v>
      </c>
      <c r="E3904" s="120" t="s">
        <v>7371</v>
      </c>
      <c r="F3904" s="120" t="s">
        <v>13</v>
      </c>
      <c r="G3904" s="120">
        <v>383979</v>
      </c>
      <c r="H3904" s="124"/>
      <c r="I3904" s="128" t="s">
        <v>1390</v>
      </c>
      <c r="J3904" s="124"/>
      <c r="K3904" s="124"/>
      <c r="L3904" s="124"/>
      <c r="M3904" s="124"/>
      <c r="N3904" s="207">
        <v>168601.38</v>
      </c>
      <c r="O3904" s="207">
        <v>0</v>
      </c>
      <c r="P3904" s="124" t="s">
        <v>1312</v>
      </c>
    </row>
    <row r="3905" spans="1:16" hidden="1">
      <c r="A3905" s="256" t="s">
        <v>1365</v>
      </c>
      <c r="B3905" s="124"/>
      <c r="C3905" s="125" t="s">
        <v>1365</v>
      </c>
      <c r="D3905" s="119">
        <v>43280</v>
      </c>
      <c r="E3905" s="120" t="s">
        <v>7372</v>
      </c>
      <c r="F3905" s="120" t="s">
        <v>13</v>
      </c>
      <c r="G3905" s="120">
        <v>383981</v>
      </c>
      <c r="H3905" s="124"/>
      <c r="I3905" s="128" t="s">
        <v>1390</v>
      </c>
      <c r="J3905" s="124"/>
      <c r="K3905" s="124"/>
      <c r="L3905" s="124"/>
      <c r="M3905" s="124"/>
      <c r="N3905" s="207">
        <v>2787812.97</v>
      </c>
      <c r="O3905" s="207">
        <v>0</v>
      </c>
      <c r="P3905" s="124" t="s">
        <v>1312</v>
      </c>
    </row>
    <row r="3906" spans="1:16" hidden="1">
      <c r="A3906" s="256" t="s">
        <v>1365</v>
      </c>
      <c r="B3906" s="124"/>
      <c r="C3906" s="125" t="s">
        <v>1365</v>
      </c>
      <c r="D3906" s="119">
        <v>43280</v>
      </c>
      <c r="E3906" s="120" t="s">
        <v>7373</v>
      </c>
      <c r="F3906" s="120" t="s">
        <v>13</v>
      </c>
      <c r="G3906" s="120">
        <v>383983</v>
      </c>
      <c r="H3906" s="124"/>
      <c r="I3906" s="128" t="s">
        <v>1390</v>
      </c>
      <c r="J3906" s="124"/>
      <c r="K3906" s="124"/>
      <c r="L3906" s="124"/>
      <c r="M3906" s="124"/>
      <c r="N3906" s="207">
        <v>739044.54</v>
      </c>
      <c r="O3906" s="207">
        <v>0</v>
      </c>
      <c r="P3906" s="124" t="s">
        <v>1312</v>
      </c>
    </row>
    <row r="3907" spans="1:16" hidden="1">
      <c r="A3907" s="256" t="s">
        <v>1365</v>
      </c>
      <c r="B3907" s="124"/>
      <c r="C3907" s="125" t="s">
        <v>1365</v>
      </c>
      <c r="D3907" s="119">
        <v>43280</v>
      </c>
      <c r="E3907" s="120" t="s">
        <v>7374</v>
      </c>
      <c r="F3907" s="120" t="s">
        <v>13</v>
      </c>
      <c r="G3907" s="120">
        <v>383985</v>
      </c>
      <c r="H3907" s="124"/>
      <c r="I3907" s="128" t="s">
        <v>1390</v>
      </c>
      <c r="J3907" s="124"/>
      <c r="K3907" s="124"/>
      <c r="L3907" s="124"/>
      <c r="M3907" s="124"/>
      <c r="N3907" s="207">
        <v>4345899.66</v>
      </c>
      <c r="O3907" s="207">
        <v>0</v>
      </c>
      <c r="P3907" s="124" t="s">
        <v>1312</v>
      </c>
    </row>
    <row r="3908" spans="1:16" hidden="1">
      <c r="A3908" s="256" t="s">
        <v>1365</v>
      </c>
      <c r="B3908" s="124"/>
      <c r="C3908" s="125" t="s">
        <v>1365</v>
      </c>
      <c r="D3908" s="119">
        <v>43280</v>
      </c>
      <c r="E3908" s="120" t="s">
        <v>7375</v>
      </c>
      <c r="F3908" s="120" t="s">
        <v>13</v>
      </c>
      <c r="G3908" s="120">
        <v>383987</v>
      </c>
      <c r="H3908" s="124"/>
      <c r="I3908" s="128" t="s">
        <v>1390</v>
      </c>
      <c r="J3908" s="124"/>
      <c r="K3908" s="124"/>
      <c r="L3908" s="124"/>
      <c r="M3908" s="124"/>
      <c r="N3908" s="207">
        <v>2029872.63</v>
      </c>
      <c r="O3908" s="207">
        <v>0</v>
      </c>
      <c r="P3908" s="124" t="s">
        <v>1312</v>
      </c>
    </row>
    <row r="3909" spans="1:16" hidden="1">
      <c r="A3909" s="256" t="s">
        <v>1365</v>
      </c>
      <c r="B3909" s="124"/>
      <c r="C3909" s="125" t="s">
        <v>1365</v>
      </c>
      <c r="D3909" s="119">
        <v>43280</v>
      </c>
      <c r="E3909" s="120" t="s">
        <v>7376</v>
      </c>
      <c r="F3909" s="120" t="s">
        <v>13</v>
      </c>
      <c r="G3909" s="120">
        <v>383989</v>
      </c>
      <c r="H3909" s="124"/>
      <c r="I3909" s="128" t="s">
        <v>1390</v>
      </c>
      <c r="J3909" s="124"/>
      <c r="K3909" s="124"/>
      <c r="L3909" s="124"/>
      <c r="M3909" s="124"/>
      <c r="N3909" s="207">
        <v>7657055.79</v>
      </c>
      <c r="O3909" s="207">
        <v>0</v>
      </c>
      <c r="P3909" s="124" t="s">
        <v>1312</v>
      </c>
    </row>
    <row r="3910" spans="1:16" hidden="1">
      <c r="A3910" s="256" t="s">
        <v>1365</v>
      </c>
      <c r="B3910" s="124"/>
      <c r="C3910" s="125" t="s">
        <v>1365</v>
      </c>
      <c r="D3910" s="119">
        <v>43280</v>
      </c>
      <c r="E3910" s="120" t="s">
        <v>7377</v>
      </c>
      <c r="F3910" s="120" t="s">
        <v>13</v>
      </c>
      <c r="G3910" s="120">
        <v>383991</v>
      </c>
      <c r="H3910" s="124"/>
      <c r="I3910" s="128" t="s">
        <v>1390</v>
      </c>
      <c r="J3910" s="124"/>
      <c r="K3910" s="124"/>
      <c r="L3910" s="124"/>
      <c r="M3910" s="124"/>
      <c r="N3910" s="207">
        <v>463083.48</v>
      </c>
      <c r="O3910" s="207">
        <v>0</v>
      </c>
      <c r="P3910" s="124" t="s">
        <v>1312</v>
      </c>
    </row>
    <row r="3911" spans="1:16" hidden="1">
      <c r="A3911" s="256" t="s">
        <v>1365</v>
      </c>
      <c r="B3911" s="124"/>
      <c r="C3911" s="125" t="s">
        <v>1365</v>
      </c>
      <c r="D3911" s="119">
        <v>43280</v>
      </c>
      <c r="E3911" s="120" t="s">
        <v>7378</v>
      </c>
      <c r="F3911" s="120" t="s">
        <v>13</v>
      </c>
      <c r="G3911" s="120">
        <v>383993</v>
      </c>
      <c r="H3911" s="124"/>
      <c r="I3911" s="128" t="s">
        <v>1390</v>
      </c>
      <c r="J3911" s="124"/>
      <c r="K3911" s="124"/>
      <c r="L3911" s="124"/>
      <c r="M3911" s="124"/>
      <c r="N3911" s="207">
        <v>1719510.31</v>
      </c>
      <c r="O3911" s="207">
        <v>0</v>
      </c>
      <c r="P3911" s="124" t="s">
        <v>1312</v>
      </c>
    </row>
    <row r="3912" spans="1:16" hidden="1">
      <c r="A3912" s="256" t="s">
        <v>1365</v>
      </c>
      <c r="B3912" s="124"/>
      <c r="C3912" s="125" t="s">
        <v>1365</v>
      </c>
      <c r="D3912" s="119">
        <v>43280</v>
      </c>
      <c r="E3912" s="120" t="s">
        <v>7379</v>
      </c>
      <c r="F3912" s="120" t="s">
        <v>13</v>
      </c>
      <c r="G3912" s="120">
        <v>383995</v>
      </c>
      <c r="H3912" s="124"/>
      <c r="I3912" s="128" t="s">
        <v>1390</v>
      </c>
      <c r="J3912" s="124"/>
      <c r="K3912" s="124"/>
      <c r="L3912" s="124"/>
      <c r="M3912" s="124"/>
      <c r="N3912" s="207">
        <v>3681422.64</v>
      </c>
      <c r="O3912" s="207">
        <v>0</v>
      </c>
      <c r="P3912" s="124" t="s">
        <v>1312</v>
      </c>
    </row>
    <row r="3913" spans="1:16" hidden="1">
      <c r="A3913" s="256" t="s">
        <v>1365</v>
      </c>
      <c r="B3913" s="124"/>
      <c r="C3913" s="125" t="s">
        <v>1365</v>
      </c>
      <c r="D3913" s="119">
        <v>43280</v>
      </c>
      <c r="E3913" s="120" t="s">
        <v>7380</v>
      </c>
      <c r="F3913" s="120" t="s">
        <v>13</v>
      </c>
      <c r="G3913" s="120">
        <v>383997</v>
      </c>
      <c r="H3913" s="124"/>
      <c r="I3913" s="128" t="s">
        <v>1390</v>
      </c>
      <c r="J3913" s="124"/>
      <c r="K3913" s="124"/>
      <c r="L3913" s="124"/>
      <c r="M3913" s="124"/>
      <c r="N3913" s="207">
        <v>6486311.5199999996</v>
      </c>
      <c r="O3913" s="207">
        <v>0</v>
      </c>
      <c r="P3913" s="124" t="s">
        <v>1312</v>
      </c>
    </row>
    <row r="3914" spans="1:16" hidden="1">
      <c r="A3914" s="256" t="s">
        <v>1365</v>
      </c>
      <c r="B3914" s="124"/>
      <c r="C3914" s="125" t="s">
        <v>1365</v>
      </c>
      <c r="D3914" s="119">
        <v>43280</v>
      </c>
      <c r="E3914" s="120" t="s">
        <v>7381</v>
      </c>
      <c r="F3914" s="120" t="s">
        <v>13</v>
      </c>
      <c r="G3914" s="120">
        <v>383999</v>
      </c>
      <c r="H3914" s="124"/>
      <c r="I3914" s="128" t="s">
        <v>1390</v>
      </c>
      <c r="J3914" s="124"/>
      <c r="K3914" s="124"/>
      <c r="L3914" s="124"/>
      <c r="M3914" s="124"/>
      <c r="N3914" s="207">
        <v>392279.15</v>
      </c>
      <c r="O3914" s="207">
        <v>0</v>
      </c>
      <c r="P3914" s="124" t="s">
        <v>1312</v>
      </c>
    </row>
    <row r="3915" spans="1:16" hidden="1">
      <c r="A3915" s="256" t="s">
        <v>1365</v>
      </c>
      <c r="B3915" s="124"/>
      <c r="C3915" s="125" t="s">
        <v>1365</v>
      </c>
      <c r="D3915" s="119">
        <v>43280</v>
      </c>
      <c r="E3915" s="120" t="s">
        <v>7382</v>
      </c>
      <c r="F3915" s="120" t="s">
        <v>13</v>
      </c>
      <c r="G3915" s="120">
        <v>384001</v>
      </c>
      <c r="H3915" s="124"/>
      <c r="I3915" s="128" t="s">
        <v>1390</v>
      </c>
      <c r="J3915" s="124"/>
      <c r="K3915" s="124"/>
      <c r="L3915" s="124"/>
      <c r="M3915" s="124"/>
      <c r="N3915" s="207">
        <v>1077440.8600000001</v>
      </c>
      <c r="O3915" s="207">
        <v>0</v>
      </c>
      <c r="P3915" s="124" t="s">
        <v>1312</v>
      </c>
    </row>
    <row r="3916" spans="1:16" hidden="1">
      <c r="A3916" s="256" t="s">
        <v>1365</v>
      </c>
      <c r="B3916" s="124"/>
      <c r="C3916" s="125" t="s">
        <v>1365</v>
      </c>
      <c r="D3916" s="119">
        <v>43280</v>
      </c>
      <c r="E3916" s="120" t="s">
        <v>7383</v>
      </c>
      <c r="F3916" s="120" t="s">
        <v>13</v>
      </c>
      <c r="G3916" s="120">
        <v>384003</v>
      </c>
      <c r="H3916" s="124"/>
      <c r="I3916" s="128" t="s">
        <v>1390</v>
      </c>
      <c r="J3916" s="124"/>
      <c r="K3916" s="124"/>
      <c r="L3916" s="124"/>
      <c r="M3916" s="124"/>
      <c r="N3916" s="207">
        <v>17815416.5</v>
      </c>
      <c r="O3916" s="207">
        <v>0</v>
      </c>
      <c r="P3916" s="124" t="s">
        <v>1312</v>
      </c>
    </row>
    <row r="3917" spans="1:16" hidden="1">
      <c r="A3917" s="256" t="s">
        <v>1365</v>
      </c>
      <c r="B3917" s="124"/>
      <c r="C3917" s="125" t="s">
        <v>1365</v>
      </c>
      <c r="D3917" s="119">
        <v>43280</v>
      </c>
      <c r="E3917" s="120" t="s">
        <v>7384</v>
      </c>
      <c r="F3917" s="120" t="s">
        <v>13</v>
      </c>
      <c r="G3917" s="120">
        <v>384005</v>
      </c>
      <c r="H3917" s="124"/>
      <c r="I3917" s="128" t="s">
        <v>1390</v>
      </c>
      <c r="J3917" s="124"/>
      <c r="K3917" s="124"/>
      <c r="L3917" s="124"/>
      <c r="M3917" s="124"/>
      <c r="N3917" s="207">
        <v>4722836.97</v>
      </c>
      <c r="O3917" s="207">
        <v>0</v>
      </c>
      <c r="P3917" s="124" t="s">
        <v>1312</v>
      </c>
    </row>
    <row r="3918" spans="1:16" hidden="1">
      <c r="A3918" s="256" t="s">
        <v>1365</v>
      </c>
      <c r="B3918" s="124"/>
      <c r="C3918" s="125" t="s">
        <v>1365</v>
      </c>
      <c r="D3918" s="119">
        <v>43280</v>
      </c>
      <c r="E3918" s="120" t="s">
        <v>7385</v>
      </c>
      <c r="F3918" s="120" t="s">
        <v>13</v>
      </c>
      <c r="G3918" s="120">
        <v>384007</v>
      </c>
      <c r="H3918" s="124"/>
      <c r="I3918" s="128" t="s">
        <v>1390</v>
      </c>
      <c r="J3918" s="124"/>
      <c r="K3918" s="124"/>
      <c r="L3918" s="124"/>
      <c r="M3918" s="124"/>
      <c r="N3918" s="207">
        <v>10111459.789999999</v>
      </c>
      <c r="O3918" s="207">
        <v>0</v>
      </c>
      <c r="P3918" s="124" t="s">
        <v>1312</v>
      </c>
    </row>
    <row r="3919" spans="1:16" hidden="1">
      <c r="A3919" s="256" t="s">
        <v>1365</v>
      </c>
      <c r="B3919" s="124"/>
      <c r="C3919" s="125" t="s">
        <v>1365</v>
      </c>
      <c r="D3919" s="119">
        <v>43280</v>
      </c>
      <c r="E3919" s="120" t="s">
        <v>7386</v>
      </c>
      <c r="F3919" s="120" t="s">
        <v>13</v>
      </c>
      <c r="G3919" s="120">
        <v>384009</v>
      </c>
      <c r="H3919" s="124"/>
      <c r="I3919" s="128" t="s">
        <v>1390</v>
      </c>
      <c r="J3919" s="124"/>
      <c r="K3919" s="124"/>
      <c r="L3919" s="124"/>
      <c r="M3919" s="124"/>
      <c r="N3919" s="207">
        <v>3277693.87</v>
      </c>
      <c r="O3919" s="207">
        <v>0</v>
      </c>
      <c r="P3919" s="124" t="s">
        <v>1312</v>
      </c>
    </row>
    <row r="3920" spans="1:16" hidden="1">
      <c r="A3920" s="256" t="s">
        <v>1365</v>
      </c>
      <c r="B3920" s="124"/>
      <c r="C3920" s="125" t="s">
        <v>1365</v>
      </c>
      <c r="D3920" s="119">
        <v>43280</v>
      </c>
      <c r="E3920" s="120" t="s">
        <v>7387</v>
      </c>
      <c r="F3920" s="120" t="s">
        <v>13</v>
      </c>
      <c r="G3920" s="120">
        <v>384011</v>
      </c>
      <c r="H3920" s="124"/>
      <c r="I3920" s="128" t="s">
        <v>1390</v>
      </c>
      <c r="J3920" s="124"/>
      <c r="K3920" s="124"/>
      <c r="L3920" s="124"/>
      <c r="M3920" s="124"/>
      <c r="N3920" s="207">
        <v>868911.13</v>
      </c>
      <c r="O3920" s="207">
        <v>0</v>
      </c>
      <c r="P3920" s="124" t="s">
        <v>1312</v>
      </c>
    </row>
    <row r="3921" spans="1:16" hidden="1">
      <c r="A3921" s="256" t="s">
        <v>1365</v>
      </c>
      <c r="B3921" s="124"/>
      <c r="C3921" s="125" t="s">
        <v>1365</v>
      </c>
      <c r="D3921" s="119">
        <v>43280</v>
      </c>
      <c r="E3921" s="120" t="s">
        <v>7388</v>
      </c>
      <c r="F3921" s="120" t="s">
        <v>13</v>
      </c>
      <c r="G3921" s="120">
        <v>384013</v>
      </c>
      <c r="H3921" s="124"/>
      <c r="I3921" s="128" t="s">
        <v>1390</v>
      </c>
      <c r="J3921" s="124"/>
      <c r="K3921" s="124"/>
      <c r="L3921" s="124"/>
      <c r="M3921" s="124"/>
      <c r="N3921" s="207">
        <v>198228.41</v>
      </c>
      <c r="O3921" s="207">
        <v>0</v>
      </c>
      <c r="P3921" s="124" t="s">
        <v>1312</v>
      </c>
    </row>
    <row r="3922" spans="1:16" hidden="1">
      <c r="A3922" s="256" t="s">
        <v>1365</v>
      </c>
      <c r="B3922" s="124"/>
      <c r="C3922" s="125" t="s">
        <v>1365</v>
      </c>
      <c r="D3922" s="119">
        <v>43280</v>
      </c>
      <c r="E3922" s="120" t="s">
        <v>7389</v>
      </c>
      <c r="F3922" s="120" t="s">
        <v>13</v>
      </c>
      <c r="G3922" s="120">
        <v>384015</v>
      </c>
      <c r="H3922" s="124"/>
      <c r="I3922" s="128" t="s">
        <v>1390</v>
      </c>
      <c r="J3922" s="124"/>
      <c r="K3922" s="124"/>
      <c r="L3922" s="124"/>
      <c r="M3922" s="124"/>
      <c r="N3922" s="207">
        <v>1860314.08</v>
      </c>
      <c r="O3922" s="207">
        <v>0</v>
      </c>
      <c r="P3922" s="124" t="s">
        <v>1312</v>
      </c>
    </row>
    <row r="3923" spans="1:16" hidden="1">
      <c r="A3923" s="256" t="s">
        <v>1365</v>
      </c>
      <c r="B3923" s="124"/>
      <c r="C3923" s="125" t="s">
        <v>1365</v>
      </c>
      <c r="D3923" s="119">
        <v>43280</v>
      </c>
      <c r="E3923" s="120" t="s">
        <v>7390</v>
      </c>
      <c r="F3923" s="120" t="s">
        <v>13</v>
      </c>
      <c r="G3923" s="120">
        <v>384017</v>
      </c>
      <c r="H3923" s="124"/>
      <c r="I3923" s="128" t="s">
        <v>1390</v>
      </c>
      <c r="J3923" s="124"/>
      <c r="K3923" s="124"/>
      <c r="L3923" s="124"/>
      <c r="M3923" s="124"/>
      <c r="N3923" s="207">
        <v>2470264.73</v>
      </c>
      <c r="O3923" s="207">
        <v>0</v>
      </c>
      <c r="P3923" s="124" t="s">
        <v>1312</v>
      </c>
    </row>
    <row r="3924" spans="1:16" hidden="1">
      <c r="A3924" s="256" t="s">
        <v>1365</v>
      </c>
      <c r="B3924" s="124"/>
      <c r="C3924" s="125" t="s">
        <v>1365</v>
      </c>
      <c r="D3924" s="119">
        <v>43280</v>
      </c>
      <c r="E3924" s="120" t="s">
        <v>7391</v>
      </c>
      <c r="F3924" s="120" t="s">
        <v>13</v>
      </c>
      <c r="G3924" s="120">
        <v>384019</v>
      </c>
      <c r="H3924" s="124"/>
      <c r="I3924" s="128" t="s">
        <v>1390</v>
      </c>
      <c r="J3924" s="124"/>
      <c r="K3924" s="124"/>
      <c r="L3924" s="124"/>
      <c r="M3924" s="124"/>
      <c r="N3924" s="207">
        <v>1056592.77</v>
      </c>
      <c r="O3924" s="207">
        <v>0</v>
      </c>
      <c r="P3924" s="124" t="s">
        <v>1312</v>
      </c>
    </row>
    <row r="3925" spans="1:16" hidden="1">
      <c r="A3925" s="256" t="s">
        <v>1365</v>
      </c>
      <c r="B3925" s="124"/>
      <c r="C3925" s="125" t="s">
        <v>1365</v>
      </c>
      <c r="D3925" s="119">
        <v>43280</v>
      </c>
      <c r="E3925" s="120" t="s">
        <v>7392</v>
      </c>
      <c r="F3925" s="120" t="s">
        <v>13</v>
      </c>
      <c r="G3925" s="120">
        <v>384021</v>
      </c>
      <c r="H3925" s="124"/>
      <c r="I3925" s="128" t="s">
        <v>1390</v>
      </c>
      <c r="J3925" s="124"/>
      <c r="K3925" s="124"/>
      <c r="L3925" s="124"/>
      <c r="M3925" s="124"/>
      <c r="N3925" s="207">
        <v>1899821.57</v>
      </c>
      <c r="O3925" s="207">
        <v>0</v>
      </c>
      <c r="P3925" s="124" t="s">
        <v>1312</v>
      </c>
    </row>
    <row r="3926" spans="1:16" hidden="1">
      <c r="A3926" s="256" t="s">
        <v>1365</v>
      </c>
      <c r="B3926" s="124"/>
      <c r="C3926" s="125" t="s">
        <v>1365</v>
      </c>
      <c r="D3926" s="119">
        <v>43280</v>
      </c>
      <c r="E3926" s="120" t="s">
        <v>7393</v>
      </c>
      <c r="F3926" s="120" t="s">
        <v>13</v>
      </c>
      <c r="G3926" s="120">
        <v>384023</v>
      </c>
      <c r="H3926" s="124"/>
      <c r="I3926" s="128" t="s">
        <v>1390</v>
      </c>
      <c r="J3926" s="124"/>
      <c r="K3926" s="124"/>
      <c r="L3926" s="124"/>
      <c r="M3926" s="124"/>
      <c r="N3926" s="207">
        <v>5218083.1500000004</v>
      </c>
      <c r="O3926" s="207">
        <v>0</v>
      </c>
      <c r="P3926" s="124" t="s">
        <v>1312</v>
      </c>
    </row>
    <row r="3927" spans="1:16" hidden="1">
      <c r="A3927" s="256" t="s">
        <v>1365</v>
      </c>
      <c r="B3927" s="124"/>
      <c r="C3927" s="125" t="s">
        <v>1365</v>
      </c>
      <c r="D3927" s="119">
        <v>43280</v>
      </c>
      <c r="E3927" s="120" t="s">
        <v>7394</v>
      </c>
      <c r="F3927" s="120" t="s">
        <v>13</v>
      </c>
      <c r="G3927" s="120">
        <v>384025</v>
      </c>
      <c r="H3927" s="124"/>
      <c r="I3927" s="128" t="s">
        <v>1390</v>
      </c>
      <c r="J3927" s="124"/>
      <c r="K3927" s="124"/>
      <c r="L3927" s="124"/>
      <c r="M3927" s="124"/>
      <c r="N3927" s="207">
        <v>2902056.12</v>
      </c>
      <c r="O3927" s="207">
        <v>0</v>
      </c>
      <c r="P3927" s="124" t="s">
        <v>1312</v>
      </c>
    </row>
    <row r="3928" spans="1:16" hidden="1">
      <c r="A3928" s="256" t="s">
        <v>1365</v>
      </c>
      <c r="B3928" s="124"/>
      <c r="C3928" s="125" t="s">
        <v>1365</v>
      </c>
      <c r="D3928" s="119">
        <v>43280</v>
      </c>
      <c r="E3928" s="120" t="s">
        <v>7395</v>
      </c>
      <c r="F3928" s="120" t="s">
        <v>13</v>
      </c>
      <c r="G3928" s="120">
        <v>384027</v>
      </c>
      <c r="H3928" s="124"/>
      <c r="I3928" s="128" t="s">
        <v>1390</v>
      </c>
      <c r="J3928" s="124"/>
      <c r="K3928" s="124"/>
      <c r="L3928" s="124"/>
      <c r="M3928" s="124"/>
      <c r="N3928" s="207">
        <v>6784872.2999999998</v>
      </c>
      <c r="O3928" s="207">
        <v>0</v>
      </c>
      <c r="P3928" s="124" t="s">
        <v>1312</v>
      </c>
    </row>
    <row r="3929" spans="1:16" hidden="1">
      <c r="A3929" s="256" t="s">
        <v>1365</v>
      </c>
      <c r="B3929" s="124"/>
      <c r="C3929" s="125" t="s">
        <v>1365</v>
      </c>
      <c r="D3929" s="119">
        <v>43280</v>
      </c>
      <c r="E3929" s="120" t="s">
        <v>7396</v>
      </c>
      <c r="F3929" s="120" t="s">
        <v>13</v>
      </c>
      <c r="G3929" s="120">
        <v>384029</v>
      </c>
      <c r="H3929" s="124"/>
      <c r="I3929" s="128" t="s">
        <v>1390</v>
      </c>
      <c r="J3929" s="124"/>
      <c r="K3929" s="124"/>
      <c r="L3929" s="124"/>
      <c r="M3929" s="124"/>
      <c r="N3929" s="207">
        <v>4420251.5599999996</v>
      </c>
      <c r="O3929" s="207">
        <v>0</v>
      </c>
      <c r="P3929" s="124" t="s">
        <v>1312</v>
      </c>
    </row>
    <row r="3930" spans="1:16" hidden="1">
      <c r="A3930" s="256" t="s">
        <v>1365</v>
      </c>
      <c r="B3930" s="124"/>
      <c r="C3930" s="125" t="s">
        <v>1365</v>
      </c>
      <c r="D3930" s="119">
        <v>43280</v>
      </c>
      <c r="E3930" s="120" t="s">
        <v>7397</v>
      </c>
      <c r="F3930" s="120" t="s">
        <v>13</v>
      </c>
      <c r="G3930" s="120">
        <v>384031</v>
      </c>
      <c r="H3930" s="124"/>
      <c r="I3930" s="128" t="s">
        <v>1390</v>
      </c>
      <c r="J3930" s="124"/>
      <c r="K3930" s="124"/>
      <c r="L3930" s="124"/>
      <c r="M3930" s="124"/>
      <c r="N3930" s="207">
        <v>5747482.6600000001</v>
      </c>
      <c r="O3930" s="207">
        <v>0</v>
      </c>
      <c r="P3930" s="124" t="s">
        <v>1312</v>
      </c>
    </row>
    <row r="3931" spans="1:16" hidden="1">
      <c r="A3931" s="256" t="s">
        <v>1365</v>
      </c>
      <c r="B3931" s="124"/>
      <c r="C3931" s="125" t="s">
        <v>1365</v>
      </c>
      <c r="D3931" s="119">
        <v>43280</v>
      </c>
      <c r="E3931" s="120" t="s">
        <v>7398</v>
      </c>
      <c r="F3931" s="120" t="s">
        <v>13</v>
      </c>
      <c r="G3931" s="120">
        <v>384033</v>
      </c>
      <c r="H3931" s="124"/>
      <c r="I3931" s="128" t="s">
        <v>1390</v>
      </c>
      <c r="J3931" s="124"/>
      <c r="K3931" s="124"/>
      <c r="L3931" s="124"/>
      <c r="M3931" s="124"/>
      <c r="N3931" s="207">
        <v>2458339.17</v>
      </c>
      <c r="O3931" s="207">
        <v>0</v>
      </c>
      <c r="P3931" s="124" t="s">
        <v>1312</v>
      </c>
    </row>
    <row r="3932" spans="1:16" hidden="1">
      <c r="A3932" s="256" t="s">
        <v>1365</v>
      </c>
      <c r="B3932" s="124"/>
      <c r="C3932" s="125" t="s">
        <v>1365</v>
      </c>
      <c r="D3932" s="119">
        <v>43280</v>
      </c>
      <c r="E3932" s="120" t="s">
        <v>7399</v>
      </c>
      <c r="F3932" s="120" t="s">
        <v>13</v>
      </c>
      <c r="G3932" s="120">
        <v>384035</v>
      </c>
      <c r="H3932" s="124"/>
      <c r="I3932" s="128" t="s">
        <v>1390</v>
      </c>
      <c r="J3932" s="124"/>
      <c r="K3932" s="124"/>
      <c r="L3932" s="124"/>
      <c r="M3932" s="124"/>
      <c r="N3932" s="207">
        <v>15786136.23</v>
      </c>
      <c r="O3932" s="207">
        <v>0</v>
      </c>
      <c r="P3932" s="124" t="s">
        <v>1312</v>
      </c>
    </row>
    <row r="3933" spans="1:16" hidden="1">
      <c r="A3933" s="256" t="s">
        <v>1365</v>
      </c>
      <c r="B3933" s="124"/>
      <c r="C3933" s="125" t="s">
        <v>1365</v>
      </c>
      <c r="D3933" s="119">
        <v>43280</v>
      </c>
      <c r="E3933" s="120" t="s">
        <v>7400</v>
      </c>
      <c r="F3933" s="120" t="s">
        <v>13</v>
      </c>
      <c r="G3933" s="120">
        <v>384037</v>
      </c>
      <c r="H3933" s="124"/>
      <c r="I3933" s="128" t="s">
        <v>1390</v>
      </c>
      <c r="J3933" s="124"/>
      <c r="K3933" s="124"/>
      <c r="L3933" s="124"/>
      <c r="M3933" s="124"/>
      <c r="N3933" s="207">
        <v>6752117.2400000002</v>
      </c>
      <c r="O3933" s="207">
        <v>0</v>
      </c>
      <c r="P3933" s="124" t="s">
        <v>1312</v>
      </c>
    </row>
    <row r="3934" spans="1:16" hidden="1">
      <c r="A3934" s="256" t="s">
        <v>1365</v>
      </c>
      <c r="B3934" s="124"/>
      <c r="C3934" s="125" t="s">
        <v>1365</v>
      </c>
      <c r="D3934" s="119">
        <v>43280</v>
      </c>
      <c r="E3934" s="120" t="s">
        <v>7401</v>
      </c>
      <c r="F3934" s="120" t="s">
        <v>13</v>
      </c>
      <c r="G3934" s="120">
        <v>384039</v>
      </c>
      <c r="H3934" s="124"/>
      <c r="I3934" s="128" t="s">
        <v>1390</v>
      </c>
      <c r="J3934" s="124"/>
      <c r="K3934" s="124"/>
      <c r="L3934" s="124"/>
      <c r="M3934" s="124"/>
      <c r="N3934" s="207">
        <v>12140740.050000001</v>
      </c>
      <c r="O3934" s="207">
        <v>0</v>
      </c>
      <c r="P3934" s="124" t="s">
        <v>1312</v>
      </c>
    </row>
    <row r="3935" spans="1:16" hidden="1">
      <c r="A3935" s="256" t="s">
        <v>1365</v>
      </c>
      <c r="B3935" s="124"/>
      <c r="C3935" s="125" t="s">
        <v>1365</v>
      </c>
      <c r="D3935" s="119">
        <v>43280</v>
      </c>
      <c r="E3935" s="120" t="s">
        <v>7402</v>
      </c>
      <c r="F3935" s="120" t="s">
        <v>13</v>
      </c>
      <c r="G3935" s="120">
        <v>384041</v>
      </c>
      <c r="H3935" s="124"/>
      <c r="I3935" s="128" t="s">
        <v>1390</v>
      </c>
      <c r="J3935" s="124"/>
      <c r="K3935" s="124"/>
      <c r="L3935" s="124"/>
      <c r="M3935" s="124"/>
      <c r="N3935" s="207">
        <v>2233662.58</v>
      </c>
      <c r="O3935" s="207">
        <v>0</v>
      </c>
      <c r="P3935" s="124" t="s">
        <v>1312</v>
      </c>
    </row>
    <row r="3936" spans="1:16" hidden="1">
      <c r="A3936" s="256" t="s">
        <v>1365</v>
      </c>
      <c r="B3936" s="124"/>
      <c r="C3936" s="125" t="s">
        <v>1365</v>
      </c>
      <c r="D3936" s="119">
        <v>43280</v>
      </c>
      <c r="E3936" s="120" t="s">
        <v>7403</v>
      </c>
      <c r="F3936" s="120" t="s">
        <v>13</v>
      </c>
      <c r="G3936" s="120">
        <v>384043</v>
      </c>
      <c r="H3936" s="124"/>
      <c r="I3936" s="128" t="s">
        <v>1390</v>
      </c>
      <c r="J3936" s="124"/>
      <c r="K3936" s="124"/>
      <c r="L3936" s="124"/>
      <c r="M3936" s="124"/>
      <c r="N3936" s="207">
        <v>2904345.3</v>
      </c>
      <c r="O3936" s="207">
        <v>0</v>
      </c>
      <c r="P3936" s="124" t="s">
        <v>1312</v>
      </c>
    </row>
    <row r="3937" spans="1:16" hidden="1">
      <c r="A3937" s="256" t="s">
        <v>1365</v>
      </c>
      <c r="B3937" s="124"/>
      <c r="C3937" s="125" t="s">
        <v>1365</v>
      </c>
      <c r="D3937" s="119">
        <v>43280</v>
      </c>
      <c r="E3937" s="120" t="s">
        <v>7404</v>
      </c>
      <c r="F3937" s="120" t="s">
        <v>13</v>
      </c>
      <c r="G3937" s="120">
        <v>384045</v>
      </c>
      <c r="H3937" s="124"/>
      <c r="I3937" s="128" t="s">
        <v>1390</v>
      </c>
      <c r="J3937" s="124"/>
      <c r="K3937" s="124"/>
      <c r="L3937" s="124"/>
      <c r="M3937" s="124"/>
      <c r="N3937" s="207">
        <v>1242259.6299999999</v>
      </c>
      <c r="O3937" s="207">
        <v>0</v>
      </c>
      <c r="P3937" s="124" t="s">
        <v>1312</v>
      </c>
    </row>
    <row r="3938" spans="1:16" hidden="1">
      <c r="A3938" s="256" t="s">
        <v>1365</v>
      </c>
      <c r="B3938" s="124"/>
      <c r="C3938" s="125" t="s">
        <v>1365</v>
      </c>
      <c r="D3938" s="119">
        <v>43280</v>
      </c>
      <c r="E3938" s="120" t="s">
        <v>7405</v>
      </c>
      <c r="F3938" s="120" t="s">
        <v>13</v>
      </c>
      <c r="G3938" s="120">
        <v>384047</v>
      </c>
      <c r="H3938" s="124"/>
      <c r="I3938" s="128" t="s">
        <v>1390</v>
      </c>
      <c r="J3938" s="124"/>
      <c r="K3938" s="124"/>
      <c r="L3938" s="124"/>
      <c r="M3938" s="124"/>
      <c r="N3938" s="207">
        <v>20138620.120000001</v>
      </c>
      <c r="O3938" s="207">
        <v>0</v>
      </c>
      <c r="P3938" s="124" t="s">
        <v>1312</v>
      </c>
    </row>
    <row r="3939" spans="1:16" hidden="1">
      <c r="A3939" s="256" t="s">
        <v>1365</v>
      </c>
      <c r="B3939" s="124"/>
      <c r="C3939" s="125" t="s">
        <v>1365</v>
      </c>
      <c r="D3939" s="119">
        <v>43280</v>
      </c>
      <c r="E3939" s="120" t="s">
        <v>7406</v>
      </c>
      <c r="F3939" s="120" t="s">
        <v>13</v>
      </c>
      <c r="G3939" s="120">
        <v>384049</v>
      </c>
      <c r="H3939" s="124"/>
      <c r="I3939" s="128" t="s">
        <v>1390</v>
      </c>
      <c r="J3939" s="124"/>
      <c r="K3939" s="124"/>
      <c r="L3939" s="124"/>
      <c r="M3939" s="124"/>
      <c r="N3939" s="207">
        <v>19745657.370000001</v>
      </c>
      <c r="O3939" s="207">
        <v>0</v>
      </c>
      <c r="P3939" s="124" t="s">
        <v>1312</v>
      </c>
    </row>
    <row r="3940" spans="1:16" hidden="1">
      <c r="A3940" s="256" t="s">
        <v>1365</v>
      </c>
      <c r="B3940" s="124"/>
      <c r="C3940" s="125" t="s">
        <v>1365</v>
      </c>
      <c r="D3940" s="119">
        <v>43280</v>
      </c>
      <c r="E3940" s="120" t="s">
        <v>7407</v>
      </c>
      <c r="F3940" s="120" t="s">
        <v>13</v>
      </c>
      <c r="G3940" s="120">
        <v>384051</v>
      </c>
      <c r="H3940" s="124"/>
      <c r="I3940" s="128" t="s">
        <v>1390</v>
      </c>
      <c r="J3940" s="124"/>
      <c r="K3940" s="124"/>
      <c r="L3940" s="124"/>
      <c r="M3940" s="124"/>
      <c r="N3940" s="207">
        <v>25320708.370000001</v>
      </c>
      <c r="O3940" s="207">
        <v>0</v>
      </c>
      <c r="P3940" s="124" t="s">
        <v>1312</v>
      </c>
    </row>
    <row r="3941" spans="1:16" hidden="1">
      <c r="A3941" s="256" t="s">
        <v>1365</v>
      </c>
      <c r="B3941" s="124"/>
      <c r="C3941" s="125" t="s">
        <v>1365</v>
      </c>
      <c r="D3941" s="119">
        <v>43280</v>
      </c>
      <c r="E3941" s="120" t="s">
        <v>7408</v>
      </c>
      <c r="F3941" s="120" t="s">
        <v>13</v>
      </c>
      <c r="G3941" s="120">
        <v>384053</v>
      </c>
      <c r="H3941" s="124"/>
      <c r="I3941" s="128" t="s">
        <v>1390</v>
      </c>
      <c r="J3941" s="124"/>
      <c r="K3941" s="124"/>
      <c r="L3941" s="124"/>
      <c r="M3941" s="124"/>
      <c r="N3941" s="207">
        <v>9752227.7899999991</v>
      </c>
      <c r="O3941" s="207">
        <v>0</v>
      </c>
      <c r="P3941" s="124" t="s">
        <v>1312</v>
      </c>
    </row>
    <row r="3942" spans="1:16" hidden="1">
      <c r="A3942" s="256" t="s">
        <v>1365</v>
      </c>
      <c r="B3942" s="124"/>
      <c r="C3942" s="125" t="s">
        <v>1365</v>
      </c>
      <c r="D3942" s="119">
        <v>43280</v>
      </c>
      <c r="E3942" s="120" t="s">
        <v>7409</v>
      </c>
      <c r="F3942" s="120" t="s">
        <v>13</v>
      </c>
      <c r="G3942" s="120">
        <v>384055</v>
      </c>
      <c r="H3942" s="124"/>
      <c r="I3942" s="128" t="s">
        <v>1390</v>
      </c>
      <c r="J3942" s="124"/>
      <c r="K3942" s="124"/>
      <c r="L3942" s="124"/>
      <c r="M3942" s="124"/>
      <c r="N3942" s="207">
        <v>116390059.87</v>
      </c>
      <c r="O3942" s="207">
        <v>0</v>
      </c>
      <c r="P3942" s="124" t="s">
        <v>1312</v>
      </c>
    </row>
    <row r="3943" spans="1:16" hidden="1">
      <c r="A3943" s="256" t="s">
        <v>1365</v>
      </c>
      <c r="B3943" s="124"/>
      <c r="C3943" s="125" t="s">
        <v>1365</v>
      </c>
      <c r="D3943" s="119">
        <v>43280</v>
      </c>
      <c r="E3943" s="120" t="s">
        <v>7410</v>
      </c>
      <c r="F3943" s="120" t="s">
        <v>13</v>
      </c>
      <c r="G3943" s="120">
        <v>384057</v>
      </c>
      <c r="H3943" s="124"/>
      <c r="I3943" s="128" t="s">
        <v>1390</v>
      </c>
      <c r="J3943" s="124"/>
      <c r="K3943" s="124"/>
      <c r="L3943" s="124"/>
      <c r="M3943" s="124"/>
      <c r="N3943" s="207">
        <v>50024381.07</v>
      </c>
      <c r="O3943" s="207">
        <v>0</v>
      </c>
      <c r="P3943" s="124" t="s">
        <v>1312</v>
      </c>
    </row>
    <row r="3944" spans="1:16" hidden="1">
      <c r="A3944" s="256" t="s">
        <v>1365</v>
      </c>
      <c r="B3944" s="124"/>
      <c r="C3944" s="125" t="s">
        <v>1365</v>
      </c>
      <c r="D3944" s="119">
        <v>43280</v>
      </c>
      <c r="E3944" s="120" t="s">
        <v>7411</v>
      </c>
      <c r="F3944" s="120" t="s">
        <v>13</v>
      </c>
      <c r="G3944" s="120">
        <v>384059</v>
      </c>
      <c r="H3944" s="124"/>
      <c r="I3944" s="128" t="s">
        <v>1390</v>
      </c>
      <c r="J3944" s="124"/>
      <c r="K3944" s="124"/>
      <c r="L3944" s="124"/>
      <c r="M3944" s="124"/>
      <c r="N3944" s="207">
        <v>8655567.4100000001</v>
      </c>
      <c r="O3944" s="207">
        <v>0</v>
      </c>
      <c r="P3944" s="124" t="s">
        <v>1312</v>
      </c>
    </row>
    <row r="3945" spans="1:16" hidden="1">
      <c r="A3945" s="256" t="s">
        <v>1365</v>
      </c>
      <c r="B3945" s="124"/>
      <c r="C3945" s="125" t="s">
        <v>1365</v>
      </c>
      <c r="D3945" s="119">
        <v>43280</v>
      </c>
      <c r="E3945" s="120" t="s">
        <v>7412</v>
      </c>
      <c r="F3945" s="120" t="s">
        <v>13</v>
      </c>
      <c r="G3945" s="120">
        <v>384061</v>
      </c>
      <c r="H3945" s="124"/>
      <c r="I3945" s="128" t="s">
        <v>1390</v>
      </c>
      <c r="J3945" s="124"/>
      <c r="K3945" s="124"/>
      <c r="L3945" s="124"/>
      <c r="M3945" s="124"/>
      <c r="N3945" s="207">
        <v>10548.48</v>
      </c>
      <c r="O3945" s="207">
        <v>0</v>
      </c>
      <c r="P3945" s="124" t="s">
        <v>1312</v>
      </c>
    </row>
    <row r="3946" spans="1:16" hidden="1">
      <c r="A3946" s="256" t="s">
        <v>1365</v>
      </c>
      <c r="B3946" s="124"/>
      <c r="C3946" s="125" t="s">
        <v>1365</v>
      </c>
      <c r="D3946" s="119">
        <v>43280</v>
      </c>
      <c r="E3946" s="120" t="s">
        <v>7413</v>
      </c>
      <c r="F3946" s="120" t="s">
        <v>13</v>
      </c>
      <c r="G3946" s="120">
        <v>384063</v>
      </c>
      <c r="H3946" s="124"/>
      <c r="I3946" s="128" t="s">
        <v>1390</v>
      </c>
      <c r="J3946" s="124"/>
      <c r="K3946" s="124"/>
      <c r="L3946" s="124"/>
      <c r="M3946" s="124"/>
      <c r="N3946" s="207">
        <v>18585.39</v>
      </c>
      <c r="O3946" s="207">
        <v>0</v>
      </c>
      <c r="P3946" s="124" t="s">
        <v>1312</v>
      </c>
    </row>
    <row r="3947" spans="1:16" hidden="1">
      <c r="A3947" s="256" t="s">
        <v>1365</v>
      </c>
      <c r="B3947" s="124"/>
      <c r="C3947" s="125" t="s">
        <v>1365</v>
      </c>
      <c r="D3947" s="119">
        <v>43280</v>
      </c>
      <c r="E3947" s="120" t="s">
        <v>7414</v>
      </c>
      <c r="F3947" s="120" t="s">
        <v>13</v>
      </c>
      <c r="G3947" s="120">
        <v>384065</v>
      </c>
      <c r="H3947" s="124"/>
      <c r="I3947" s="128" t="s">
        <v>1390</v>
      </c>
      <c r="J3947" s="124"/>
      <c r="K3947" s="124"/>
      <c r="L3947" s="124"/>
      <c r="M3947" s="124"/>
      <c r="N3947" s="207">
        <v>1124.01</v>
      </c>
      <c r="O3947" s="207">
        <v>0</v>
      </c>
      <c r="P3947" s="124" t="s">
        <v>1312</v>
      </c>
    </row>
    <row r="3948" spans="1:16" hidden="1">
      <c r="A3948" s="256" t="s">
        <v>1365</v>
      </c>
      <c r="B3948" s="124"/>
      <c r="C3948" s="125" t="s">
        <v>1365</v>
      </c>
      <c r="D3948" s="119">
        <v>43280</v>
      </c>
      <c r="E3948" s="120" t="s">
        <v>7415</v>
      </c>
      <c r="F3948" s="120" t="s">
        <v>13</v>
      </c>
      <c r="G3948" s="120">
        <v>384067</v>
      </c>
      <c r="H3948" s="124"/>
      <c r="I3948" s="128" t="s">
        <v>1390</v>
      </c>
      <c r="J3948" s="124"/>
      <c r="K3948" s="124"/>
      <c r="L3948" s="124"/>
      <c r="M3948" s="124"/>
      <c r="N3948" s="207">
        <v>4926.99</v>
      </c>
      <c r="O3948" s="207">
        <v>0</v>
      </c>
      <c r="P3948" s="124" t="s">
        <v>1312</v>
      </c>
    </row>
    <row r="3949" spans="1:16" hidden="1">
      <c r="A3949" s="256" t="s">
        <v>1365</v>
      </c>
      <c r="B3949" s="124"/>
      <c r="C3949" s="125" t="s">
        <v>1365</v>
      </c>
      <c r="D3949" s="119">
        <v>43280</v>
      </c>
      <c r="E3949" s="120" t="s">
        <v>7416</v>
      </c>
      <c r="F3949" s="120" t="s">
        <v>13</v>
      </c>
      <c r="G3949" s="120">
        <v>384069</v>
      </c>
      <c r="H3949" s="124"/>
      <c r="I3949" s="128" t="s">
        <v>1390</v>
      </c>
      <c r="J3949" s="124"/>
      <c r="K3949" s="124"/>
      <c r="L3949" s="124"/>
      <c r="M3949" s="124"/>
      <c r="N3949" s="207">
        <v>17592.47</v>
      </c>
      <c r="O3949" s="207">
        <v>0</v>
      </c>
      <c r="P3949" s="124" t="s">
        <v>1312</v>
      </c>
    </row>
    <row r="3950" spans="1:16" hidden="1">
      <c r="A3950" s="256" t="s">
        <v>1365</v>
      </c>
      <c r="B3950" s="124"/>
      <c r="C3950" s="125" t="s">
        <v>1365</v>
      </c>
      <c r="D3950" s="119">
        <v>43280</v>
      </c>
      <c r="E3950" s="120" t="s">
        <v>7417</v>
      </c>
      <c r="F3950" s="120" t="s">
        <v>13</v>
      </c>
      <c r="G3950" s="120">
        <v>384071</v>
      </c>
      <c r="H3950" s="124"/>
      <c r="I3950" s="128" t="s">
        <v>1390</v>
      </c>
      <c r="J3950" s="124"/>
      <c r="K3950" s="124"/>
      <c r="L3950" s="124"/>
      <c r="M3950" s="124"/>
      <c r="N3950" s="207">
        <v>17592.47</v>
      </c>
      <c r="O3950" s="207">
        <v>0</v>
      </c>
      <c r="P3950" s="124" t="s">
        <v>1312</v>
      </c>
    </row>
    <row r="3951" spans="1:16" hidden="1">
      <c r="A3951" s="256" t="s">
        <v>1365</v>
      </c>
      <c r="B3951" s="124"/>
      <c r="C3951" s="125" t="s">
        <v>1365</v>
      </c>
      <c r="D3951" s="119">
        <v>43280</v>
      </c>
      <c r="E3951" s="120" t="s">
        <v>7418</v>
      </c>
      <c r="F3951" s="120" t="s">
        <v>13</v>
      </c>
      <c r="G3951" s="120">
        <v>384073</v>
      </c>
      <c r="H3951" s="124"/>
      <c r="I3951" s="128" t="s">
        <v>1390</v>
      </c>
      <c r="J3951" s="124"/>
      <c r="K3951" s="124"/>
      <c r="L3951" s="124"/>
      <c r="M3951" s="124"/>
      <c r="N3951" s="207">
        <v>17592.47</v>
      </c>
      <c r="O3951" s="207">
        <v>0</v>
      </c>
      <c r="P3951" s="124" t="s">
        <v>1312</v>
      </c>
    </row>
    <row r="3952" spans="1:16" hidden="1">
      <c r="A3952" s="256" t="s">
        <v>1365</v>
      </c>
      <c r="B3952" s="124"/>
      <c r="C3952" s="125" t="s">
        <v>1365</v>
      </c>
      <c r="D3952" s="119">
        <v>43280</v>
      </c>
      <c r="E3952" s="120" t="s">
        <v>7419</v>
      </c>
      <c r="F3952" s="120" t="s">
        <v>13</v>
      </c>
      <c r="G3952" s="120">
        <v>384075</v>
      </c>
      <c r="H3952" s="124"/>
      <c r="I3952" s="128" t="s">
        <v>1390</v>
      </c>
      <c r="J3952" s="124"/>
      <c r="K3952" s="124"/>
      <c r="L3952" s="124"/>
      <c r="M3952" s="124"/>
      <c r="N3952" s="207">
        <v>17592.47</v>
      </c>
      <c r="O3952" s="207">
        <v>0</v>
      </c>
      <c r="P3952" s="124" t="s">
        <v>1312</v>
      </c>
    </row>
    <row r="3953" spans="1:16" hidden="1">
      <c r="A3953" s="256" t="s">
        <v>1365</v>
      </c>
      <c r="B3953" s="124"/>
      <c r="C3953" s="125" t="s">
        <v>1365</v>
      </c>
      <c r="D3953" s="119">
        <v>43280</v>
      </c>
      <c r="E3953" s="120" t="s">
        <v>7420</v>
      </c>
      <c r="F3953" s="120" t="s">
        <v>13</v>
      </c>
      <c r="G3953" s="120">
        <v>384077</v>
      </c>
      <c r="H3953" s="124"/>
      <c r="I3953" s="128" t="s">
        <v>1390</v>
      </c>
      <c r="J3953" s="124"/>
      <c r="K3953" s="124"/>
      <c r="L3953" s="124"/>
      <c r="M3953" s="124"/>
      <c r="N3953" s="207">
        <v>17592.47</v>
      </c>
      <c r="O3953" s="207">
        <v>0</v>
      </c>
      <c r="P3953" s="124" t="s">
        <v>1312</v>
      </c>
    </row>
    <row r="3954" spans="1:16" hidden="1">
      <c r="A3954" s="256" t="s">
        <v>1365</v>
      </c>
      <c r="B3954" s="124"/>
      <c r="C3954" s="125" t="s">
        <v>1365</v>
      </c>
      <c r="D3954" s="119">
        <v>43280</v>
      </c>
      <c r="E3954" s="120" t="s">
        <v>7421</v>
      </c>
      <c r="F3954" s="120" t="s">
        <v>13</v>
      </c>
      <c r="G3954" s="120">
        <v>384079</v>
      </c>
      <c r="H3954" s="124"/>
      <c r="I3954" s="128" t="s">
        <v>1390</v>
      </c>
      <c r="J3954" s="124"/>
      <c r="K3954" s="124"/>
      <c r="L3954" s="124"/>
      <c r="M3954" s="124"/>
      <c r="N3954" s="207">
        <v>333495.88</v>
      </c>
      <c r="O3954" s="207">
        <v>0</v>
      </c>
      <c r="P3954" s="124" t="s">
        <v>1312</v>
      </c>
    </row>
    <row r="3955" spans="1:16" hidden="1">
      <c r="A3955" s="256" t="s">
        <v>1365</v>
      </c>
      <c r="B3955" s="124"/>
      <c r="C3955" s="125" t="s">
        <v>1365</v>
      </c>
      <c r="D3955" s="119">
        <v>43280</v>
      </c>
      <c r="E3955" s="120" t="s">
        <v>7422</v>
      </c>
      <c r="F3955" s="120" t="s">
        <v>13</v>
      </c>
      <c r="G3955" s="120">
        <v>384081</v>
      </c>
      <c r="H3955" s="124"/>
      <c r="I3955" s="128" t="s">
        <v>1390</v>
      </c>
      <c r="J3955" s="124"/>
      <c r="K3955" s="124"/>
      <c r="L3955" s="124"/>
      <c r="M3955" s="124"/>
      <c r="N3955" s="207">
        <v>6568.52</v>
      </c>
      <c r="O3955" s="207">
        <v>0</v>
      </c>
      <c r="P3955" s="124" t="s">
        <v>1312</v>
      </c>
    </row>
    <row r="3956" spans="1:16" hidden="1">
      <c r="A3956" s="256" t="s">
        <v>1365</v>
      </c>
      <c r="B3956" s="124"/>
      <c r="C3956" s="125" t="s">
        <v>1365</v>
      </c>
      <c r="D3956" s="119">
        <v>43280</v>
      </c>
      <c r="E3956" s="120" t="s">
        <v>7423</v>
      </c>
      <c r="F3956" s="120" t="s">
        <v>13</v>
      </c>
      <c r="G3956" s="120">
        <v>384083</v>
      </c>
      <c r="H3956" s="124"/>
      <c r="I3956" s="128" t="s">
        <v>1390</v>
      </c>
      <c r="J3956" s="124"/>
      <c r="K3956" s="124"/>
      <c r="L3956" s="124"/>
      <c r="M3956" s="124"/>
      <c r="N3956" s="207">
        <v>3728.07</v>
      </c>
      <c r="O3956" s="207">
        <v>0</v>
      </c>
      <c r="P3956" s="124" t="s">
        <v>1312</v>
      </c>
    </row>
    <row r="3957" spans="1:16" hidden="1">
      <c r="A3957" s="256" t="s">
        <v>1365</v>
      </c>
      <c r="B3957" s="124"/>
      <c r="C3957" s="125" t="s">
        <v>1365</v>
      </c>
      <c r="D3957" s="119">
        <v>43280</v>
      </c>
      <c r="E3957" s="120" t="s">
        <v>7424</v>
      </c>
      <c r="F3957" s="120" t="s">
        <v>13</v>
      </c>
      <c r="G3957" s="120">
        <v>384085</v>
      </c>
      <c r="H3957" s="124"/>
      <c r="I3957" s="128" t="s">
        <v>1390</v>
      </c>
      <c r="J3957" s="124"/>
      <c r="K3957" s="124"/>
      <c r="L3957" s="124"/>
      <c r="M3957" s="124"/>
      <c r="N3957" s="207">
        <v>397.26</v>
      </c>
      <c r="O3957" s="207">
        <v>0</v>
      </c>
      <c r="P3957" s="124" t="s">
        <v>1312</v>
      </c>
    </row>
    <row r="3958" spans="1:16" hidden="1">
      <c r="A3958" s="256" t="s">
        <v>1365</v>
      </c>
      <c r="B3958" s="124"/>
      <c r="C3958" s="125" t="s">
        <v>1365</v>
      </c>
      <c r="D3958" s="119">
        <v>43280</v>
      </c>
      <c r="E3958" s="120" t="s">
        <v>7425</v>
      </c>
      <c r="F3958" s="120" t="s">
        <v>13</v>
      </c>
      <c r="G3958" s="120">
        <v>384087</v>
      </c>
      <c r="H3958" s="124"/>
      <c r="I3958" s="128" t="s">
        <v>1390</v>
      </c>
      <c r="J3958" s="124"/>
      <c r="K3958" s="124"/>
      <c r="L3958" s="124"/>
      <c r="M3958" s="124"/>
      <c r="N3958" s="207">
        <v>1741.27</v>
      </c>
      <c r="O3958" s="207">
        <v>0</v>
      </c>
      <c r="P3958" s="124" t="s">
        <v>1312</v>
      </c>
    </row>
    <row r="3959" spans="1:16" hidden="1">
      <c r="A3959" s="256" t="s">
        <v>1365</v>
      </c>
      <c r="B3959" s="124"/>
      <c r="C3959" s="125" t="s">
        <v>1365</v>
      </c>
      <c r="D3959" s="119">
        <v>43280</v>
      </c>
      <c r="E3959" s="120" t="s">
        <v>7426</v>
      </c>
      <c r="F3959" s="120" t="s">
        <v>13</v>
      </c>
      <c r="G3959" s="120">
        <v>384089</v>
      </c>
      <c r="H3959" s="124"/>
      <c r="I3959" s="128" t="s">
        <v>1390</v>
      </c>
      <c r="J3959" s="124"/>
      <c r="K3959" s="124"/>
      <c r="L3959" s="124"/>
      <c r="M3959" s="124"/>
      <c r="N3959" s="207">
        <v>6217.56</v>
      </c>
      <c r="O3959" s="207">
        <v>0</v>
      </c>
      <c r="P3959" s="124" t="s">
        <v>1312</v>
      </c>
    </row>
    <row r="3960" spans="1:16" hidden="1">
      <c r="A3960" s="256" t="s">
        <v>1365</v>
      </c>
      <c r="B3960" s="124"/>
      <c r="C3960" s="125" t="s">
        <v>1365</v>
      </c>
      <c r="D3960" s="119">
        <v>43280</v>
      </c>
      <c r="E3960" s="120" t="s">
        <v>7427</v>
      </c>
      <c r="F3960" s="120" t="s">
        <v>13</v>
      </c>
      <c r="G3960" s="120">
        <v>384091</v>
      </c>
      <c r="H3960" s="124"/>
      <c r="I3960" s="128" t="s">
        <v>1390</v>
      </c>
      <c r="J3960" s="124"/>
      <c r="K3960" s="124"/>
      <c r="L3960" s="124"/>
      <c r="M3960" s="124"/>
      <c r="N3960" s="207">
        <v>6217.56</v>
      </c>
      <c r="O3960" s="207">
        <v>0</v>
      </c>
      <c r="P3960" s="124" t="s">
        <v>1312</v>
      </c>
    </row>
    <row r="3961" spans="1:16" hidden="1">
      <c r="A3961" s="256" t="s">
        <v>1365</v>
      </c>
      <c r="B3961" s="124"/>
      <c r="C3961" s="125" t="s">
        <v>1365</v>
      </c>
      <c r="D3961" s="119">
        <v>43280</v>
      </c>
      <c r="E3961" s="120" t="s">
        <v>7428</v>
      </c>
      <c r="F3961" s="120" t="s">
        <v>13</v>
      </c>
      <c r="G3961" s="120">
        <v>384093</v>
      </c>
      <c r="H3961" s="124"/>
      <c r="I3961" s="128" t="s">
        <v>1390</v>
      </c>
      <c r="J3961" s="124"/>
      <c r="K3961" s="124"/>
      <c r="L3961" s="124"/>
      <c r="M3961" s="124"/>
      <c r="N3961" s="207">
        <v>6217.56</v>
      </c>
      <c r="O3961" s="207">
        <v>0</v>
      </c>
      <c r="P3961" s="124" t="s">
        <v>1312</v>
      </c>
    </row>
    <row r="3962" spans="1:16" hidden="1">
      <c r="A3962" s="256" t="s">
        <v>1365</v>
      </c>
      <c r="B3962" s="124"/>
      <c r="C3962" s="125" t="s">
        <v>1365</v>
      </c>
      <c r="D3962" s="119">
        <v>43280</v>
      </c>
      <c r="E3962" s="120" t="s">
        <v>7429</v>
      </c>
      <c r="F3962" s="120" t="s">
        <v>13</v>
      </c>
      <c r="G3962" s="120">
        <v>384095</v>
      </c>
      <c r="H3962" s="124"/>
      <c r="I3962" s="128" t="s">
        <v>1390</v>
      </c>
      <c r="J3962" s="124"/>
      <c r="K3962" s="124"/>
      <c r="L3962" s="124"/>
      <c r="M3962" s="124"/>
      <c r="N3962" s="207">
        <v>6217.56</v>
      </c>
      <c r="O3962" s="207">
        <v>0</v>
      </c>
      <c r="P3962" s="124" t="s">
        <v>1312</v>
      </c>
    </row>
    <row r="3963" spans="1:16" hidden="1">
      <c r="A3963" s="256" t="s">
        <v>1365</v>
      </c>
      <c r="B3963" s="124"/>
      <c r="C3963" s="125" t="s">
        <v>1365</v>
      </c>
      <c r="D3963" s="119">
        <v>43280</v>
      </c>
      <c r="E3963" s="120" t="s">
        <v>7430</v>
      </c>
      <c r="F3963" s="120" t="s">
        <v>13</v>
      </c>
      <c r="G3963" s="120">
        <v>384097</v>
      </c>
      <c r="H3963" s="124"/>
      <c r="I3963" s="128" t="s">
        <v>1390</v>
      </c>
      <c r="J3963" s="124"/>
      <c r="K3963" s="124"/>
      <c r="L3963" s="124"/>
      <c r="M3963" s="124"/>
      <c r="N3963" s="207">
        <v>6217.56</v>
      </c>
      <c r="O3963" s="207">
        <v>0</v>
      </c>
      <c r="P3963" s="124" t="s">
        <v>1312</v>
      </c>
    </row>
    <row r="3964" spans="1:16" hidden="1">
      <c r="A3964" s="256" t="s">
        <v>1365</v>
      </c>
      <c r="B3964" s="124"/>
      <c r="C3964" s="125" t="s">
        <v>1365</v>
      </c>
      <c r="D3964" s="119">
        <v>43280</v>
      </c>
      <c r="E3964" s="120" t="s">
        <v>7431</v>
      </c>
      <c r="F3964" s="120" t="s">
        <v>13</v>
      </c>
      <c r="G3964" s="120">
        <v>384099</v>
      </c>
      <c r="H3964" s="124"/>
      <c r="I3964" s="128" t="s">
        <v>1390</v>
      </c>
      <c r="J3964" s="124"/>
      <c r="K3964" s="124"/>
      <c r="L3964" s="124"/>
      <c r="M3964" s="124"/>
      <c r="N3964" s="207">
        <v>51047.040000000001</v>
      </c>
      <c r="O3964" s="207">
        <v>0</v>
      </c>
      <c r="P3964" s="124" t="s">
        <v>1312</v>
      </c>
    </row>
    <row r="3965" spans="1:16" hidden="1">
      <c r="A3965" s="256" t="s">
        <v>1365</v>
      </c>
      <c r="B3965" s="124"/>
      <c r="C3965" s="125" t="s">
        <v>1365</v>
      </c>
      <c r="D3965" s="119">
        <v>43280</v>
      </c>
      <c r="E3965" s="120" t="s">
        <v>7432</v>
      </c>
      <c r="F3965" s="120" t="s">
        <v>13</v>
      </c>
      <c r="G3965" s="120">
        <v>384101</v>
      </c>
      <c r="H3965" s="124"/>
      <c r="I3965" s="128" t="s">
        <v>1390</v>
      </c>
      <c r="J3965" s="124"/>
      <c r="K3965" s="124"/>
      <c r="L3965" s="124"/>
      <c r="M3965" s="124"/>
      <c r="N3965" s="207">
        <v>28972.66</v>
      </c>
      <c r="O3965" s="207">
        <v>0</v>
      </c>
      <c r="P3965" s="124" t="s">
        <v>1312</v>
      </c>
    </row>
    <row r="3966" spans="1:16" hidden="1">
      <c r="A3966" s="256" t="s">
        <v>1365</v>
      </c>
      <c r="B3966" s="124"/>
      <c r="C3966" s="125" t="s">
        <v>1365</v>
      </c>
      <c r="D3966" s="119">
        <v>43280</v>
      </c>
      <c r="E3966" s="120" t="s">
        <v>7433</v>
      </c>
      <c r="F3966" s="120" t="s">
        <v>13</v>
      </c>
      <c r="G3966" s="120">
        <v>384103</v>
      </c>
      <c r="H3966" s="124"/>
      <c r="I3966" s="128" t="s">
        <v>1390</v>
      </c>
      <c r="J3966" s="124"/>
      <c r="K3966" s="124"/>
      <c r="L3966" s="124"/>
      <c r="M3966" s="124"/>
      <c r="N3966" s="207">
        <v>3087.21</v>
      </c>
      <c r="O3966" s="207">
        <v>0</v>
      </c>
      <c r="P3966" s="124" t="s">
        <v>1312</v>
      </c>
    </row>
    <row r="3967" spans="1:16" hidden="1">
      <c r="A3967" s="256" t="s">
        <v>1365</v>
      </c>
      <c r="B3967" s="124"/>
      <c r="C3967" s="125" t="s">
        <v>1365</v>
      </c>
      <c r="D3967" s="119">
        <v>43280</v>
      </c>
      <c r="E3967" s="120" t="s">
        <v>7434</v>
      </c>
      <c r="F3967" s="120" t="s">
        <v>13</v>
      </c>
      <c r="G3967" s="120">
        <v>384105</v>
      </c>
      <c r="H3967" s="124"/>
      <c r="I3967" s="128" t="s">
        <v>1390</v>
      </c>
      <c r="J3967" s="124"/>
      <c r="K3967" s="124"/>
      <c r="L3967" s="124"/>
      <c r="M3967" s="124"/>
      <c r="N3967" s="207">
        <v>13532.52</v>
      </c>
      <c r="O3967" s="207">
        <v>0</v>
      </c>
      <c r="P3967" s="124" t="s">
        <v>1312</v>
      </c>
    </row>
    <row r="3968" spans="1:16" hidden="1">
      <c r="A3968" s="256" t="s">
        <v>1365</v>
      </c>
      <c r="B3968" s="124"/>
      <c r="C3968" s="125" t="s">
        <v>1365</v>
      </c>
      <c r="D3968" s="119">
        <v>43280</v>
      </c>
      <c r="E3968" s="120" t="s">
        <v>7435</v>
      </c>
      <c r="F3968" s="120" t="s">
        <v>13</v>
      </c>
      <c r="G3968" s="120">
        <v>384107</v>
      </c>
      <c r="H3968" s="124"/>
      <c r="I3968" s="128" t="s">
        <v>1390</v>
      </c>
      <c r="J3968" s="124"/>
      <c r="K3968" s="124"/>
      <c r="L3968" s="124"/>
      <c r="M3968" s="124"/>
      <c r="N3968" s="207">
        <v>48319.71</v>
      </c>
      <c r="O3968" s="207">
        <v>0</v>
      </c>
      <c r="P3968" s="124" t="s">
        <v>1312</v>
      </c>
    </row>
    <row r="3969" spans="1:16" hidden="1">
      <c r="A3969" s="256" t="s">
        <v>1365</v>
      </c>
      <c r="B3969" s="124"/>
      <c r="C3969" s="125" t="s">
        <v>1365</v>
      </c>
      <c r="D3969" s="119">
        <v>43280</v>
      </c>
      <c r="E3969" s="120" t="s">
        <v>7436</v>
      </c>
      <c r="F3969" s="120" t="s">
        <v>13</v>
      </c>
      <c r="G3969" s="120">
        <v>384109</v>
      </c>
      <c r="H3969" s="124"/>
      <c r="I3969" s="128" t="s">
        <v>1390</v>
      </c>
      <c r="J3969" s="124"/>
      <c r="K3969" s="124"/>
      <c r="L3969" s="124"/>
      <c r="M3969" s="124"/>
      <c r="N3969" s="207">
        <v>48319.71</v>
      </c>
      <c r="O3969" s="207">
        <v>0</v>
      </c>
      <c r="P3969" s="124" t="s">
        <v>1312</v>
      </c>
    </row>
    <row r="3970" spans="1:16" hidden="1">
      <c r="A3970" s="256" t="s">
        <v>1365</v>
      </c>
      <c r="B3970" s="124"/>
      <c r="C3970" s="125" t="s">
        <v>1365</v>
      </c>
      <c r="D3970" s="119">
        <v>43280</v>
      </c>
      <c r="E3970" s="120" t="s">
        <v>7437</v>
      </c>
      <c r="F3970" s="120" t="s">
        <v>13</v>
      </c>
      <c r="G3970" s="120">
        <v>384111</v>
      </c>
      <c r="H3970" s="124"/>
      <c r="I3970" s="128" t="s">
        <v>1390</v>
      </c>
      <c r="J3970" s="124"/>
      <c r="K3970" s="124"/>
      <c r="L3970" s="124"/>
      <c r="M3970" s="124"/>
      <c r="N3970" s="207">
        <v>48319.71</v>
      </c>
      <c r="O3970" s="207">
        <v>0</v>
      </c>
      <c r="P3970" s="124" t="s">
        <v>1312</v>
      </c>
    </row>
    <row r="3971" spans="1:16" hidden="1">
      <c r="A3971" s="256" t="s">
        <v>1365</v>
      </c>
      <c r="B3971" s="124"/>
      <c r="C3971" s="125" t="s">
        <v>1365</v>
      </c>
      <c r="D3971" s="119">
        <v>43280</v>
      </c>
      <c r="E3971" s="120" t="s">
        <v>7438</v>
      </c>
      <c r="F3971" s="120" t="s">
        <v>13</v>
      </c>
      <c r="G3971" s="120">
        <v>384113</v>
      </c>
      <c r="H3971" s="124"/>
      <c r="I3971" s="128" t="s">
        <v>1390</v>
      </c>
      <c r="J3971" s="124"/>
      <c r="K3971" s="124"/>
      <c r="L3971" s="124"/>
      <c r="M3971" s="124"/>
      <c r="N3971" s="207">
        <v>48319.71</v>
      </c>
      <c r="O3971" s="207">
        <v>0</v>
      </c>
      <c r="P3971" s="124" t="s">
        <v>1312</v>
      </c>
    </row>
    <row r="3972" spans="1:16" hidden="1">
      <c r="A3972" s="256" t="s">
        <v>1365</v>
      </c>
      <c r="B3972" s="124"/>
      <c r="C3972" s="125" t="s">
        <v>1365</v>
      </c>
      <c r="D3972" s="119">
        <v>43280</v>
      </c>
      <c r="E3972" s="120" t="s">
        <v>7439</v>
      </c>
      <c r="F3972" s="120" t="s">
        <v>13</v>
      </c>
      <c r="G3972" s="120">
        <v>384115</v>
      </c>
      <c r="H3972" s="124"/>
      <c r="I3972" s="128" t="s">
        <v>1390</v>
      </c>
      <c r="J3972" s="124"/>
      <c r="K3972" s="124"/>
      <c r="L3972" s="124"/>
      <c r="M3972" s="124"/>
      <c r="N3972" s="207">
        <v>48319.71</v>
      </c>
      <c r="O3972" s="207">
        <v>0</v>
      </c>
      <c r="P3972" s="124" t="s">
        <v>1312</v>
      </c>
    </row>
    <row r="3973" spans="1:16" hidden="1">
      <c r="A3973" s="256" t="s">
        <v>1365</v>
      </c>
      <c r="B3973" s="124"/>
      <c r="C3973" s="125" t="s">
        <v>1365</v>
      </c>
      <c r="D3973" s="119">
        <v>43280</v>
      </c>
      <c r="E3973" s="120" t="s">
        <v>7440</v>
      </c>
      <c r="F3973" s="120" t="s">
        <v>13</v>
      </c>
      <c r="G3973" s="120">
        <v>384117</v>
      </c>
      <c r="H3973" s="124"/>
      <c r="I3973" s="128" t="s">
        <v>1390</v>
      </c>
      <c r="J3973" s="124"/>
      <c r="K3973" s="124"/>
      <c r="L3973" s="124"/>
      <c r="M3973" s="124"/>
      <c r="N3973" s="207">
        <v>57703.78</v>
      </c>
      <c r="O3973" s="207">
        <v>0</v>
      </c>
      <c r="P3973" s="124" t="s">
        <v>1312</v>
      </c>
    </row>
    <row r="3974" spans="1:16" hidden="1">
      <c r="A3974" s="256" t="s">
        <v>1365</v>
      </c>
      <c r="B3974" s="124"/>
      <c r="C3974" s="125" t="s">
        <v>1365</v>
      </c>
      <c r="D3974" s="119">
        <v>43280</v>
      </c>
      <c r="E3974" s="120" t="s">
        <v>7441</v>
      </c>
      <c r="F3974" s="120" t="s">
        <v>13</v>
      </c>
      <c r="G3974" s="120">
        <v>384119</v>
      </c>
      <c r="H3974" s="124"/>
      <c r="I3974" s="128" t="s">
        <v>1390</v>
      </c>
      <c r="J3974" s="124"/>
      <c r="K3974" s="124"/>
      <c r="L3974" s="124"/>
      <c r="M3974" s="124"/>
      <c r="N3974" s="207">
        <v>4476.29</v>
      </c>
      <c r="O3974" s="207">
        <v>0</v>
      </c>
      <c r="P3974" s="124" t="s">
        <v>1312</v>
      </c>
    </row>
    <row r="3975" spans="1:16" hidden="1">
      <c r="A3975" s="256" t="s">
        <v>1365</v>
      </c>
      <c r="B3975" s="124"/>
      <c r="C3975" s="125" t="s">
        <v>1365</v>
      </c>
      <c r="D3975" s="119">
        <v>43280</v>
      </c>
      <c r="E3975" s="120" t="s">
        <v>7442</v>
      </c>
      <c r="F3975" s="120" t="s">
        <v>13</v>
      </c>
      <c r="G3975" s="120">
        <v>384121</v>
      </c>
      <c r="H3975" s="124"/>
      <c r="I3975" s="128" t="s">
        <v>1390</v>
      </c>
      <c r="J3975" s="124"/>
      <c r="K3975" s="124"/>
      <c r="L3975" s="124"/>
      <c r="M3975" s="124"/>
      <c r="N3975" s="207">
        <v>5820.3</v>
      </c>
      <c r="O3975" s="207">
        <v>0</v>
      </c>
      <c r="P3975" s="124" t="s">
        <v>1312</v>
      </c>
    </row>
    <row r="3976" spans="1:16" hidden="1">
      <c r="A3976" s="256" t="s">
        <v>1365</v>
      </c>
      <c r="B3976" s="124"/>
      <c r="C3976" s="125" t="s">
        <v>1365</v>
      </c>
      <c r="D3976" s="119">
        <v>43280</v>
      </c>
      <c r="E3976" s="120" t="s">
        <v>7443</v>
      </c>
      <c r="F3976" s="120" t="s">
        <v>13</v>
      </c>
      <c r="G3976" s="120">
        <v>384123</v>
      </c>
      <c r="H3976" s="124"/>
      <c r="I3976" s="128" t="s">
        <v>1390</v>
      </c>
      <c r="J3976" s="124"/>
      <c r="K3976" s="124"/>
      <c r="L3976" s="124"/>
      <c r="M3976" s="124"/>
      <c r="N3976" s="207">
        <v>2489.4899999999998</v>
      </c>
      <c r="O3976" s="207">
        <v>0</v>
      </c>
      <c r="P3976" s="124" t="s">
        <v>1312</v>
      </c>
    </row>
    <row r="3977" spans="1:16" hidden="1">
      <c r="A3977" s="256" t="s">
        <v>1365</v>
      </c>
      <c r="B3977" s="124"/>
      <c r="C3977" s="125" t="s">
        <v>1365</v>
      </c>
      <c r="D3977" s="119">
        <v>43280</v>
      </c>
      <c r="E3977" s="120" t="s">
        <v>7444</v>
      </c>
      <c r="F3977" s="120" t="s">
        <v>13</v>
      </c>
      <c r="G3977" s="120">
        <v>384125</v>
      </c>
      <c r="H3977" s="124"/>
      <c r="I3977" s="128" t="s">
        <v>1390</v>
      </c>
      <c r="J3977" s="124"/>
      <c r="K3977" s="124"/>
      <c r="L3977" s="124"/>
      <c r="M3977" s="124"/>
      <c r="N3977" s="207">
        <v>16468.46</v>
      </c>
      <c r="O3977" s="207">
        <v>0</v>
      </c>
      <c r="P3977" s="124" t="s">
        <v>1312</v>
      </c>
    </row>
    <row r="3978" spans="1:16" hidden="1">
      <c r="A3978" s="256" t="s">
        <v>1365</v>
      </c>
      <c r="B3978" s="124"/>
      <c r="C3978" s="125" t="s">
        <v>1365</v>
      </c>
      <c r="D3978" s="119">
        <v>43280</v>
      </c>
      <c r="E3978" s="120" t="s">
        <v>7445</v>
      </c>
      <c r="F3978" s="120" t="s">
        <v>13</v>
      </c>
      <c r="G3978" s="120">
        <v>384127</v>
      </c>
      <c r="H3978" s="124"/>
      <c r="I3978" s="128" t="s">
        <v>1390</v>
      </c>
      <c r="J3978" s="124"/>
      <c r="K3978" s="124"/>
      <c r="L3978" s="124"/>
      <c r="M3978" s="124"/>
      <c r="N3978" s="207">
        <v>7043.99</v>
      </c>
      <c r="O3978" s="207">
        <v>0</v>
      </c>
      <c r="P3978" s="124" t="s">
        <v>1312</v>
      </c>
    </row>
    <row r="3979" spans="1:16" hidden="1">
      <c r="A3979" s="256" t="s">
        <v>1365</v>
      </c>
      <c r="B3979" s="124"/>
      <c r="C3979" s="125" t="s">
        <v>1365</v>
      </c>
      <c r="D3979" s="119">
        <v>43280</v>
      </c>
      <c r="E3979" s="120" t="s">
        <v>7446</v>
      </c>
      <c r="F3979" s="120" t="s">
        <v>13</v>
      </c>
      <c r="G3979" s="120">
        <v>384129</v>
      </c>
      <c r="H3979" s="124"/>
      <c r="I3979" s="128" t="s">
        <v>1390</v>
      </c>
      <c r="J3979" s="124"/>
      <c r="K3979" s="124"/>
      <c r="L3979" s="124"/>
      <c r="M3979" s="124"/>
      <c r="N3979" s="207">
        <v>12665.48</v>
      </c>
      <c r="O3979" s="207">
        <v>0</v>
      </c>
      <c r="P3979" s="124" t="s">
        <v>1312</v>
      </c>
    </row>
    <row r="3980" spans="1:16" hidden="1">
      <c r="A3980" s="256" t="s">
        <v>1365</v>
      </c>
      <c r="B3980" s="124"/>
      <c r="C3980" s="125" t="s">
        <v>1365</v>
      </c>
      <c r="D3980" s="119">
        <v>43280</v>
      </c>
      <c r="E3980" s="120" t="s">
        <v>7447</v>
      </c>
      <c r="F3980" s="120" t="s">
        <v>13</v>
      </c>
      <c r="G3980" s="120">
        <v>384131</v>
      </c>
      <c r="H3980" s="124"/>
      <c r="I3980" s="128" t="s">
        <v>1390</v>
      </c>
      <c r="J3980" s="124"/>
      <c r="K3980" s="124"/>
      <c r="L3980" s="124"/>
      <c r="M3980" s="124"/>
      <c r="N3980" s="207">
        <v>19347.05</v>
      </c>
      <c r="O3980" s="207">
        <v>0</v>
      </c>
      <c r="P3980" s="124" t="s">
        <v>1312</v>
      </c>
    </row>
    <row r="3981" spans="1:16" hidden="1">
      <c r="A3981" s="256" t="s">
        <v>1365</v>
      </c>
      <c r="B3981" s="124"/>
      <c r="C3981" s="125" t="s">
        <v>1365</v>
      </c>
      <c r="D3981" s="119">
        <v>43280</v>
      </c>
      <c r="E3981" s="120" t="s">
        <v>7448</v>
      </c>
      <c r="F3981" s="120" t="s">
        <v>13</v>
      </c>
      <c r="G3981" s="120">
        <v>384133</v>
      </c>
      <c r="H3981" s="124"/>
      <c r="I3981" s="128" t="s">
        <v>1390</v>
      </c>
      <c r="J3981" s="124"/>
      <c r="K3981" s="124"/>
      <c r="L3981" s="124"/>
      <c r="M3981" s="124"/>
      <c r="N3981" s="207">
        <v>34787.199999999997</v>
      </c>
      <c r="O3981" s="207">
        <v>0</v>
      </c>
      <c r="P3981" s="124" t="s">
        <v>1312</v>
      </c>
    </row>
    <row r="3982" spans="1:16" hidden="1">
      <c r="A3982" s="256" t="s">
        <v>1365</v>
      </c>
      <c r="B3982" s="124"/>
      <c r="C3982" s="125" t="s">
        <v>1365</v>
      </c>
      <c r="D3982" s="119">
        <v>43280</v>
      </c>
      <c r="E3982" s="120" t="s">
        <v>7449</v>
      </c>
      <c r="F3982" s="120" t="s">
        <v>13</v>
      </c>
      <c r="G3982" s="120">
        <v>384135</v>
      </c>
      <c r="H3982" s="124"/>
      <c r="I3982" s="128" t="s">
        <v>1390</v>
      </c>
      <c r="J3982" s="124"/>
      <c r="K3982" s="124"/>
      <c r="L3982" s="124"/>
      <c r="M3982" s="124"/>
      <c r="N3982" s="207">
        <v>45232.51</v>
      </c>
      <c r="O3982" s="207">
        <v>0</v>
      </c>
      <c r="P3982" s="124" t="s">
        <v>1312</v>
      </c>
    </row>
    <row r="3983" spans="1:16" ht="51" hidden="1">
      <c r="A3983" s="256">
        <v>15</v>
      </c>
      <c r="B3983" s="124"/>
      <c r="C3983" s="125" t="s">
        <v>691</v>
      </c>
      <c r="D3983" s="119">
        <v>43280</v>
      </c>
      <c r="E3983" s="120" t="s">
        <v>7450</v>
      </c>
      <c r="F3983" s="120" t="s">
        <v>6</v>
      </c>
      <c r="G3983" s="120">
        <v>925913</v>
      </c>
      <c r="H3983" s="124"/>
      <c r="I3983" s="128" t="s">
        <v>8119</v>
      </c>
      <c r="J3983" s="124"/>
      <c r="K3983" s="124"/>
      <c r="L3983" s="124"/>
      <c r="M3983" s="124"/>
      <c r="N3983" s="207">
        <v>0</v>
      </c>
      <c r="O3983" s="207">
        <v>121628.23</v>
      </c>
      <c r="P3983" s="124" t="s">
        <v>1312</v>
      </c>
    </row>
    <row r="3984" spans="1:16" ht="76.5" hidden="1">
      <c r="A3984" s="256">
        <v>10</v>
      </c>
      <c r="B3984" s="124"/>
      <c r="C3984" s="125" t="s">
        <v>690</v>
      </c>
      <c r="D3984" s="119">
        <v>43280</v>
      </c>
      <c r="E3984" s="120" t="s">
        <v>7451</v>
      </c>
      <c r="F3984" s="120" t="s">
        <v>15</v>
      </c>
      <c r="G3984" s="120">
        <v>5317</v>
      </c>
      <c r="H3984" s="124"/>
      <c r="I3984" s="128" t="s">
        <v>8120</v>
      </c>
      <c r="J3984" s="124"/>
      <c r="K3984" s="124"/>
      <c r="L3984" s="124"/>
      <c r="M3984" s="124"/>
      <c r="N3984" s="207">
        <v>304.3</v>
      </c>
      <c r="O3984" s="207">
        <v>0</v>
      </c>
      <c r="P3984" s="124" t="s">
        <v>1312</v>
      </c>
    </row>
    <row r="3985" spans="1:16" ht="63.75" hidden="1">
      <c r="A3985" s="256">
        <v>41</v>
      </c>
      <c r="B3985" s="124"/>
      <c r="C3985" s="125" t="s">
        <v>697</v>
      </c>
      <c r="D3985" s="119">
        <v>43280</v>
      </c>
      <c r="E3985" s="120" t="s">
        <v>7452</v>
      </c>
      <c r="F3985" s="120" t="s">
        <v>6</v>
      </c>
      <c r="G3985" s="120">
        <v>925943</v>
      </c>
      <c r="H3985" s="124"/>
      <c r="I3985" s="128" t="s">
        <v>8121</v>
      </c>
      <c r="J3985" s="124"/>
      <c r="K3985" s="124"/>
      <c r="L3985" s="124"/>
      <c r="M3985" s="124"/>
      <c r="N3985" s="207">
        <v>0</v>
      </c>
      <c r="O3985" s="207">
        <v>22282</v>
      </c>
      <c r="P3985" s="124" t="s">
        <v>1312</v>
      </c>
    </row>
    <row r="3986" spans="1:16" ht="63.75" hidden="1">
      <c r="A3986" s="256">
        <v>41</v>
      </c>
      <c r="B3986" s="124"/>
      <c r="C3986" s="125" t="s">
        <v>697</v>
      </c>
      <c r="D3986" s="119">
        <v>43280</v>
      </c>
      <c r="E3986" s="120" t="s">
        <v>7453</v>
      </c>
      <c r="F3986" s="120" t="s">
        <v>6</v>
      </c>
      <c r="G3986" s="120">
        <v>925952</v>
      </c>
      <c r="H3986" s="124"/>
      <c r="I3986" s="128" t="s">
        <v>8122</v>
      </c>
      <c r="J3986" s="124"/>
      <c r="K3986" s="124"/>
      <c r="L3986" s="124"/>
      <c r="M3986" s="124"/>
      <c r="N3986" s="207">
        <v>0</v>
      </c>
      <c r="O3986" s="207">
        <v>41780.28</v>
      </c>
      <c r="P3986" s="124" t="s">
        <v>1312</v>
      </c>
    </row>
    <row r="3987" spans="1:16" ht="63.75" hidden="1">
      <c r="A3987" s="256">
        <v>41</v>
      </c>
      <c r="B3987" s="124"/>
      <c r="C3987" s="125" t="s">
        <v>697</v>
      </c>
      <c r="D3987" s="119">
        <v>43280</v>
      </c>
      <c r="E3987" s="120" t="s">
        <v>7454</v>
      </c>
      <c r="F3987" s="120" t="s">
        <v>6</v>
      </c>
      <c r="G3987" s="120">
        <v>925959</v>
      </c>
      <c r="H3987" s="124"/>
      <c r="I3987" s="128" t="s">
        <v>8123</v>
      </c>
      <c r="J3987" s="124"/>
      <c r="K3987" s="124"/>
      <c r="L3987" s="124"/>
      <c r="M3987" s="124"/>
      <c r="N3987" s="207">
        <v>0</v>
      </c>
      <c r="O3987" s="207">
        <v>20501.72</v>
      </c>
      <c r="P3987" s="124" t="s">
        <v>1312</v>
      </c>
    </row>
    <row r="3988" spans="1:16" ht="63.75" hidden="1">
      <c r="A3988" s="256" t="s">
        <v>620</v>
      </c>
      <c r="B3988" s="124"/>
      <c r="C3988" s="125" t="s">
        <v>714</v>
      </c>
      <c r="D3988" s="119">
        <v>43280</v>
      </c>
      <c r="E3988" s="120" t="s">
        <v>7455</v>
      </c>
      <c r="F3988" s="120" t="s">
        <v>11</v>
      </c>
      <c r="G3988" s="120">
        <v>10947</v>
      </c>
      <c r="H3988" s="124"/>
      <c r="I3988" s="128" t="s">
        <v>8124</v>
      </c>
      <c r="J3988" s="124"/>
      <c r="K3988" s="124"/>
      <c r="L3988" s="124"/>
      <c r="M3988" s="124"/>
      <c r="N3988" s="207">
        <v>2071.3200000000002</v>
      </c>
      <c r="O3988" s="207">
        <v>0</v>
      </c>
      <c r="P3988" s="124" t="s">
        <v>1312</v>
      </c>
    </row>
    <row r="3989" spans="1:16" ht="63.75" hidden="1">
      <c r="A3989" s="256" t="s">
        <v>620</v>
      </c>
      <c r="B3989" s="124"/>
      <c r="C3989" s="125" t="s">
        <v>714</v>
      </c>
      <c r="D3989" s="119">
        <v>43280</v>
      </c>
      <c r="E3989" s="120" t="s">
        <v>7456</v>
      </c>
      <c r="F3989" s="120" t="s">
        <v>20</v>
      </c>
      <c r="G3989" s="120">
        <v>925915</v>
      </c>
      <c r="H3989" s="124"/>
      <c r="I3989" s="128" t="s">
        <v>8125</v>
      </c>
      <c r="J3989" s="124"/>
      <c r="K3989" s="124"/>
      <c r="L3989" s="124"/>
      <c r="M3989" s="124"/>
      <c r="N3989" s="207">
        <v>102104.25</v>
      </c>
      <c r="O3989" s="207">
        <v>0</v>
      </c>
      <c r="P3989" s="124" t="s">
        <v>1312</v>
      </c>
    </row>
    <row r="3990" spans="1:16" ht="63.75" hidden="1">
      <c r="A3990" s="256" t="s">
        <v>620</v>
      </c>
      <c r="B3990" s="124"/>
      <c r="C3990" s="125" t="s">
        <v>714</v>
      </c>
      <c r="D3990" s="119">
        <v>43280</v>
      </c>
      <c r="E3990" s="120" t="s">
        <v>7457</v>
      </c>
      <c r="F3990" s="120" t="s">
        <v>20</v>
      </c>
      <c r="G3990" s="120">
        <v>925915</v>
      </c>
      <c r="H3990" s="124"/>
      <c r="I3990" s="128" t="s">
        <v>8125</v>
      </c>
      <c r="J3990" s="124"/>
      <c r="K3990" s="124"/>
      <c r="L3990" s="124"/>
      <c r="M3990" s="124"/>
      <c r="N3990" s="207">
        <v>131118.54</v>
      </c>
      <c r="O3990" s="207">
        <v>0</v>
      </c>
      <c r="P3990" s="124" t="s">
        <v>1312</v>
      </c>
    </row>
    <row r="3991" spans="1:16" ht="51" hidden="1">
      <c r="A3991" s="256" t="s">
        <v>620</v>
      </c>
      <c r="B3991" s="124"/>
      <c r="C3991" s="125" t="s">
        <v>714</v>
      </c>
      <c r="D3991" s="119">
        <v>43280</v>
      </c>
      <c r="E3991" s="120" t="s">
        <v>7458</v>
      </c>
      <c r="F3991" s="120" t="s">
        <v>11</v>
      </c>
      <c r="G3991" s="120">
        <v>925917</v>
      </c>
      <c r="H3991" s="124"/>
      <c r="I3991" s="128" t="s">
        <v>8126</v>
      </c>
      <c r="J3991" s="124"/>
      <c r="K3991" s="124"/>
      <c r="L3991" s="124"/>
      <c r="M3991" s="124"/>
      <c r="N3991" s="207">
        <v>213.26</v>
      </c>
      <c r="O3991" s="207">
        <v>0</v>
      </c>
      <c r="P3991" s="124" t="s">
        <v>1312</v>
      </c>
    </row>
    <row r="3992" spans="1:16" ht="51" hidden="1">
      <c r="A3992" s="256" t="s">
        <v>619</v>
      </c>
      <c r="B3992" s="124"/>
      <c r="C3992" s="125" t="s">
        <v>713</v>
      </c>
      <c r="D3992" s="119">
        <v>43280</v>
      </c>
      <c r="E3992" s="120" t="s">
        <v>7459</v>
      </c>
      <c r="F3992" s="120" t="s">
        <v>11</v>
      </c>
      <c r="G3992" s="120">
        <v>925912</v>
      </c>
      <c r="H3992" s="124"/>
      <c r="I3992" s="128" t="s">
        <v>8127</v>
      </c>
      <c r="J3992" s="124"/>
      <c r="K3992" s="124"/>
      <c r="L3992" s="124"/>
      <c r="M3992" s="124"/>
      <c r="N3992" s="207">
        <v>50</v>
      </c>
      <c r="O3992" s="207">
        <v>0</v>
      </c>
      <c r="P3992" s="124" t="s">
        <v>1312</v>
      </c>
    </row>
    <row r="3993" spans="1:16" ht="51" hidden="1">
      <c r="A3993" s="256" t="s">
        <v>620</v>
      </c>
      <c r="B3993" s="124"/>
      <c r="C3993" s="125" t="s">
        <v>714</v>
      </c>
      <c r="D3993" s="119">
        <v>43280</v>
      </c>
      <c r="E3993" s="120" t="s">
        <v>7460</v>
      </c>
      <c r="F3993" s="120" t="s">
        <v>11</v>
      </c>
      <c r="G3993" s="120">
        <v>773316</v>
      </c>
      <c r="H3993" s="124"/>
      <c r="I3993" s="128" t="s">
        <v>8128</v>
      </c>
      <c r="J3993" s="124"/>
      <c r="K3993" s="124"/>
      <c r="L3993" s="124"/>
      <c r="M3993" s="124"/>
      <c r="N3993" s="207">
        <v>279.08999999999997</v>
      </c>
      <c r="O3993" s="207">
        <v>0</v>
      </c>
      <c r="P3993" s="124" t="s">
        <v>1312</v>
      </c>
    </row>
    <row r="3994" spans="1:16" ht="51" hidden="1">
      <c r="A3994" s="256" t="s">
        <v>620</v>
      </c>
      <c r="B3994" s="124"/>
      <c r="C3994" s="125" t="s">
        <v>714</v>
      </c>
      <c r="D3994" s="119">
        <v>43280</v>
      </c>
      <c r="E3994" s="120" t="s">
        <v>7461</v>
      </c>
      <c r="F3994" s="120" t="s">
        <v>11</v>
      </c>
      <c r="G3994" s="120">
        <v>773319</v>
      </c>
      <c r="H3994" s="124"/>
      <c r="I3994" s="128" t="s">
        <v>8129</v>
      </c>
      <c r="J3994" s="124"/>
      <c r="K3994" s="124"/>
      <c r="L3994" s="124"/>
      <c r="M3994" s="124"/>
      <c r="N3994" s="207">
        <v>454.09</v>
      </c>
      <c r="O3994" s="207">
        <v>0</v>
      </c>
      <c r="P3994" s="124" t="s">
        <v>1312</v>
      </c>
    </row>
    <row r="3995" spans="1:16" ht="51" hidden="1">
      <c r="A3995" s="256" t="s">
        <v>620</v>
      </c>
      <c r="B3995" s="124"/>
      <c r="C3995" s="125" t="s">
        <v>714</v>
      </c>
      <c r="D3995" s="119">
        <v>43280</v>
      </c>
      <c r="E3995" s="120" t="s">
        <v>7462</v>
      </c>
      <c r="F3995" s="120" t="s">
        <v>11</v>
      </c>
      <c r="G3995" s="120">
        <v>773322</v>
      </c>
      <c r="H3995" s="124"/>
      <c r="I3995" s="128" t="s">
        <v>8130</v>
      </c>
      <c r="J3995" s="124"/>
      <c r="K3995" s="124"/>
      <c r="L3995" s="124"/>
      <c r="M3995" s="124"/>
      <c r="N3995" s="207">
        <v>85.57</v>
      </c>
      <c r="O3995" s="207">
        <v>0</v>
      </c>
      <c r="P3995" s="124" t="s">
        <v>1312</v>
      </c>
    </row>
    <row r="3996" spans="1:16" ht="51">
      <c r="A3996" s="256" t="s">
        <v>619</v>
      </c>
      <c r="B3996" s="124"/>
      <c r="C3996" s="125" t="s">
        <v>713</v>
      </c>
      <c r="D3996" s="119">
        <v>43283</v>
      </c>
      <c r="E3996" s="120" t="s">
        <v>8188</v>
      </c>
      <c r="F3996" s="120" t="s">
        <v>3</v>
      </c>
      <c r="G3996" s="120">
        <v>1636164</v>
      </c>
      <c r="H3996" s="124"/>
      <c r="I3996" s="128" t="s">
        <v>9054</v>
      </c>
      <c r="J3996" s="124"/>
      <c r="K3996" s="124"/>
      <c r="L3996" s="124"/>
      <c r="M3996" s="124"/>
      <c r="N3996" s="207">
        <v>0</v>
      </c>
      <c r="O3996" s="207">
        <v>125</v>
      </c>
      <c r="P3996" s="124" t="s">
        <v>1312</v>
      </c>
    </row>
    <row r="3997" spans="1:16" ht="51">
      <c r="A3997" s="256">
        <v>373</v>
      </c>
      <c r="B3997" s="124"/>
      <c r="C3997" s="125" t="s">
        <v>1269</v>
      </c>
      <c r="D3997" s="119">
        <v>43283</v>
      </c>
      <c r="E3997" s="120" t="s">
        <v>8189</v>
      </c>
      <c r="F3997" s="120" t="s">
        <v>3</v>
      </c>
      <c r="G3997" s="120">
        <v>1636159</v>
      </c>
      <c r="H3997" s="124"/>
      <c r="I3997" s="128" t="s">
        <v>9055</v>
      </c>
      <c r="J3997" s="124"/>
      <c r="K3997" s="124"/>
      <c r="L3997" s="124"/>
      <c r="M3997" s="124"/>
      <c r="N3997" s="207">
        <v>0</v>
      </c>
      <c r="O3997" s="207">
        <v>489.66</v>
      </c>
      <c r="P3997" s="124" t="s">
        <v>1312</v>
      </c>
    </row>
    <row r="3998" spans="1:16" ht="51">
      <c r="A3998" s="256">
        <v>130</v>
      </c>
      <c r="B3998" s="124"/>
      <c r="C3998" s="125" t="s">
        <v>727</v>
      </c>
      <c r="D3998" s="119">
        <v>43283</v>
      </c>
      <c r="E3998" s="120" t="s">
        <v>8190</v>
      </c>
      <c r="F3998" s="120" t="s">
        <v>3</v>
      </c>
      <c r="G3998" s="120">
        <v>1635980</v>
      </c>
      <c r="H3998" s="124"/>
      <c r="I3998" s="128" t="s">
        <v>9056</v>
      </c>
      <c r="J3998" s="124"/>
      <c r="K3998" s="124"/>
      <c r="L3998" s="124"/>
      <c r="M3998" s="124"/>
      <c r="N3998" s="207">
        <v>0</v>
      </c>
      <c r="O3998" s="207">
        <v>400000</v>
      </c>
      <c r="P3998" s="124" t="s">
        <v>1312</v>
      </c>
    </row>
    <row r="3999" spans="1:16" ht="51">
      <c r="A3999" s="256" t="s">
        <v>619</v>
      </c>
      <c r="B3999" s="124"/>
      <c r="C3999" s="125" t="s">
        <v>713</v>
      </c>
      <c r="D3999" s="119">
        <v>43283</v>
      </c>
      <c r="E3999" s="120" t="s">
        <v>8191</v>
      </c>
      <c r="F3999" s="120" t="s">
        <v>3</v>
      </c>
      <c r="G3999" s="120">
        <v>1636099</v>
      </c>
      <c r="H3999" s="124"/>
      <c r="I3999" s="128" t="s">
        <v>1367</v>
      </c>
      <c r="J3999" s="124"/>
      <c r="K3999" s="124"/>
      <c r="L3999" s="124"/>
      <c r="M3999" s="124"/>
      <c r="N3999" s="207">
        <v>0</v>
      </c>
      <c r="O3999" s="207">
        <v>1016</v>
      </c>
      <c r="P3999" s="124" t="s">
        <v>1312</v>
      </c>
    </row>
    <row r="4000" spans="1:16" ht="51">
      <c r="A4000" s="256" t="s">
        <v>619</v>
      </c>
      <c r="B4000" s="124"/>
      <c r="C4000" s="125" t="s">
        <v>713</v>
      </c>
      <c r="D4000" s="119">
        <v>43283</v>
      </c>
      <c r="E4000" s="120" t="s">
        <v>8192</v>
      </c>
      <c r="F4000" s="120" t="s">
        <v>3</v>
      </c>
      <c r="G4000" s="120">
        <v>1635986</v>
      </c>
      <c r="H4000" s="124"/>
      <c r="I4000" s="128" t="s">
        <v>9057</v>
      </c>
      <c r="J4000" s="124"/>
      <c r="K4000" s="124"/>
      <c r="L4000" s="124"/>
      <c r="M4000" s="124"/>
      <c r="N4000" s="207">
        <v>0</v>
      </c>
      <c r="O4000" s="207">
        <v>150</v>
      </c>
      <c r="P4000" s="124" t="s">
        <v>1312</v>
      </c>
    </row>
    <row r="4001" spans="1:16" ht="51">
      <c r="A4001" s="256" t="s">
        <v>619</v>
      </c>
      <c r="B4001" s="124"/>
      <c r="C4001" s="125" t="s">
        <v>713</v>
      </c>
      <c r="D4001" s="119">
        <v>43283</v>
      </c>
      <c r="E4001" s="120" t="s">
        <v>8193</v>
      </c>
      <c r="F4001" s="120" t="s">
        <v>3</v>
      </c>
      <c r="G4001" s="120">
        <v>1635985</v>
      </c>
      <c r="H4001" s="124"/>
      <c r="I4001" s="128" t="s">
        <v>9058</v>
      </c>
      <c r="J4001" s="124"/>
      <c r="K4001" s="124"/>
      <c r="L4001" s="124"/>
      <c r="M4001" s="124"/>
      <c r="N4001" s="207">
        <v>0</v>
      </c>
      <c r="O4001" s="207">
        <v>150</v>
      </c>
      <c r="P4001" s="124" t="s">
        <v>1312</v>
      </c>
    </row>
    <row r="4002" spans="1:16" ht="51">
      <c r="A4002" s="256" t="s">
        <v>619</v>
      </c>
      <c r="B4002" s="124"/>
      <c r="C4002" s="125" t="s">
        <v>713</v>
      </c>
      <c r="D4002" s="119">
        <v>43283</v>
      </c>
      <c r="E4002" s="120" t="s">
        <v>8194</v>
      </c>
      <c r="F4002" s="120" t="s">
        <v>3</v>
      </c>
      <c r="G4002" s="120">
        <v>1635982</v>
      </c>
      <c r="H4002" s="124"/>
      <c r="I4002" s="128" t="s">
        <v>1369</v>
      </c>
      <c r="J4002" s="124"/>
      <c r="K4002" s="124"/>
      <c r="L4002" s="124"/>
      <c r="M4002" s="124"/>
      <c r="N4002" s="207">
        <v>0</v>
      </c>
      <c r="O4002" s="207">
        <v>1000</v>
      </c>
      <c r="P4002" s="124" t="s">
        <v>1312</v>
      </c>
    </row>
    <row r="4003" spans="1:16" ht="51">
      <c r="A4003" s="256" t="s">
        <v>619</v>
      </c>
      <c r="B4003" s="124"/>
      <c r="C4003" s="125" t="s">
        <v>713</v>
      </c>
      <c r="D4003" s="119">
        <v>43283</v>
      </c>
      <c r="E4003" s="120" t="s">
        <v>8195</v>
      </c>
      <c r="F4003" s="120" t="s">
        <v>3</v>
      </c>
      <c r="G4003" s="120">
        <v>1635961</v>
      </c>
      <c r="H4003" s="124"/>
      <c r="I4003" s="128" t="s">
        <v>9059</v>
      </c>
      <c r="J4003" s="124"/>
      <c r="K4003" s="124"/>
      <c r="L4003" s="124"/>
      <c r="M4003" s="124"/>
      <c r="N4003" s="207">
        <v>0</v>
      </c>
      <c r="O4003" s="207">
        <v>1432.3</v>
      </c>
      <c r="P4003" s="124" t="s">
        <v>1312</v>
      </c>
    </row>
    <row r="4004" spans="1:16" ht="51" hidden="1">
      <c r="A4004" s="256" t="s">
        <v>619</v>
      </c>
      <c r="B4004" s="124"/>
      <c r="C4004" s="125" t="s">
        <v>713</v>
      </c>
      <c r="D4004" s="119">
        <v>43283</v>
      </c>
      <c r="E4004" s="120" t="s">
        <v>8196</v>
      </c>
      <c r="F4004" s="120" t="s">
        <v>1313</v>
      </c>
      <c r="G4004" s="120">
        <v>18246872</v>
      </c>
      <c r="H4004" s="124"/>
      <c r="I4004" s="128" t="s">
        <v>9060</v>
      </c>
      <c r="J4004" s="124"/>
      <c r="K4004" s="124"/>
      <c r="L4004" s="124"/>
      <c r="M4004" s="124"/>
      <c r="N4004" s="207">
        <v>0</v>
      </c>
      <c r="O4004" s="207">
        <v>1557824.78</v>
      </c>
      <c r="P4004" s="124" t="s">
        <v>1312</v>
      </c>
    </row>
    <row r="4005" spans="1:16" ht="76.5" hidden="1">
      <c r="A4005" s="256">
        <v>10</v>
      </c>
      <c r="B4005" s="124"/>
      <c r="C4005" s="125" t="s">
        <v>690</v>
      </c>
      <c r="D4005" s="119">
        <v>43283</v>
      </c>
      <c r="E4005" s="120" t="s">
        <v>8197</v>
      </c>
      <c r="F4005" s="120" t="s">
        <v>15</v>
      </c>
      <c r="G4005" s="120">
        <v>5328</v>
      </c>
      <c r="H4005" s="124"/>
      <c r="I4005" s="128" t="s">
        <v>9061</v>
      </c>
      <c r="J4005" s="124"/>
      <c r="K4005" s="124"/>
      <c r="L4005" s="124"/>
      <c r="M4005" s="124"/>
      <c r="N4005" s="207">
        <v>299.16000000000003</v>
      </c>
      <c r="O4005" s="207">
        <v>0</v>
      </c>
      <c r="P4005" s="124" t="s">
        <v>1312</v>
      </c>
    </row>
    <row r="4006" spans="1:16" ht="89.25" hidden="1">
      <c r="A4006" s="256">
        <v>526</v>
      </c>
      <c r="B4006" s="124"/>
      <c r="C4006" s="125" t="s">
        <v>846</v>
      </c>
      <c r="D4006" s="119">
        <v>43283</v>
      </c>
      <c r="E4006" s="120" t="s">
        <v>8198</v>
      </c>
      <c r="F4006" s="120" t="s">
        <v>15</v>
      </c>
      <c r="G4006" s="120">
        <v>5360</v>
      </c>
      <c r="H4006" s="124"/>
      <c r="I4006" s="128" t="s">
        <v>9062</v>
      </c>
      <c r="J4006" s="124"/>
      <c r="K4006" s="124"/>
      <c r="L4006" s="124"/>
      <c r="M4006" s="124"/>
      <c r="N4006" s="207">
        <v>279.26</v>
      </c>
      <c r="O4006" s="207">
        <v>0</v>
      </c>
      <c r="P4006" s="124" t="s">
        <v>1312</v>
      </c>
    </row>
    <row r="4007" spans="1:16" ht="51" hidden="1">
      <c r="A4007" s="256">
        <v>513</v>
      </c>
      <c r="B4007" s="124"/>
      <c r="C4007" s="125" t="s">
        <v>201</v>
      </c>
      <c r="D4007" s="119">
        <v>43283</v>
      </c>
      <c r="E4007" s="120" t="s">
        <v>8199</v>
      </c>
      <c r="F4007" s="120" t="s">
        <v>11</v>
      </c>
      <c r="G4007" s="120">
        <v>926107</v>
      </c>
      <c r="H4007" s="124"/>
      <c r="I4007" s="128" t="s">
        <v>9063</v>
      </c>
      <c r="J4007" s="124"/>
      <c r="K4007" s="124"/>
      <c r="L4007" s="124"/>
      <c r="M4007" s="124"/>
      <c r="N4007" s="207">
        <v>50</v>
      </c>
      <c r="O4007" s="207">
        <v>0</v>
      </c>
      <c r="P4007" s="124" t="s">
        <v>1312</v>
      </c>
    </row>
    <row r="4008" spans="1:16" ht="89.25" hidden="1">
      <c r="A4008" s="256">
        <v>526</v>
      </c>
      <c r="B4008" s="124"/>
      <c r="C4008" s="125" t="s">
        <v>846</v>
      </c>
      <c r="D4008" s="119">
        <v>43283</v>
      </c>
      <c r="E4008" s="120" t="s">
        <v>8200</v>
      </c>
      <c r="F4008" s="120" t="s">
        <v>15</v>
      </c>
      <c r="G4008" s="120">
        <v>5361</v>
      </c>
      <c r="H4008" s="124"/>
      <c r="I4008" s="128" t="s">
        <v>9064</v>
      </c>
      <c r="J4008" s="124"/>
      <c r="K4008" s="124"/>
      <c r="L4008" s="124"/>
      <c r="M4008" s="124"/>
      <c r="N4008" s="207">
        <v>301.69</v>
      </c>
      <c r="O4008" s="207">
        <v>0</v>
      </c>
      <c r="P4008" s="124" t="s">
        <v>1312</v>
      </c>
    </row>
    <row r="4009" spans="1:16" ht="89.25" hidden="1">
      <c r="A4009" s="256">
        <v>25</v>
      </c>
      <c r="B4009" s="124"/>
      <c r="C4009" s="125" t="s">
        <v>694</v>
      </c>
      <c r="D4009" s="119">
        <v>43283</v>
      </c>
      <c r="E4009" s="120" t="s">
        <v>8201</v>
      </c>
      <c r="F4009" s="120" t="s">
        <v>15</v>
      </c>
      <c r="G4009" s="120">
        <v>5366</v>
      </c>
      <c r="H4009" s="124"/>
      <c r="I4009" s="128" t="s">
        <v>9065</v>
      </c>
      <c r="J4009" s="124"/>
      <c r="K4009" s="124"/>
      <c r="L4009" s="124"/>
      <c r="M4009" s="124"/>
      <c r="N4009" s="207">
        <v>605.32000000000005</v>
      </c>
      <c r="O4009" s="207">
        <v>0</v>
      </c>
      <c r="P4009" s="124" t="s">
        <v>1312</v>
      </c>
    </row>
    <row r="4010" spans="1:16" ht="89.25" hidden="1">
      <c r="A4010" s="256">
        <v>25</v>
      </c>
      <c r="B4010" s="124"/>
      <c r="C4010" s="125" t="s">
        <v>694</v>
      </c>
      <c r="D4010" s="119">
        <v>43283</v>
      </c>
      <c r="E4010" s="120" t="s">
        <v>8202</v>
      </c>
      <c r="F4010" s="120" t="s">
        <v>15</v>
      </c>
      <c r="G4010" s="120">
        <v>5365</v>
      </c>
      <c r="H4010" s="124"/>
      <c r="I4010" s="128" t="s">
        <v>9066</v>
      </c>
      <c r="J4010" s="124"/>
      <c r="K4010" s="124"/>
      <c r="L4010" s="124"/>
      <c r="M4010" s="124"/>
      <c r="N4010" s="207">
        <v>292.57</v>
      </c>
      <c r="O4010" s="207">
        <v>0</v>
      </c>
      <c r="P4010" s="124" t="s">
        <v>1312</v>
      </c>
    </row>
    <row r="4011" spans="1:16" ht="63.75" hidden="1">
      <c r="A4011" s="256">
        <v>20</v>
      </c>
      <c r="B4011" s="124"/>
      <c r="C4011" s="125" t="s">
        <v>693</v>
      </c>
      <c r="D4011" s="119">
        <v>43283</v>
      </c>
      <c r="E4011" s="120" t="s">
        <v>8203</v>
      </c>
      <c r="F4011" s="120" t="s">
        <v>15</v>
      </c>
      <c r="G4011" s="120">
        <v>5350</v>
      </c>
      <c r="H4011" s="124"/>
      <c r="I4011" s="128" t="s">
        <v>9067</v>
      </c>
      <c r="J4011" s="124"/>
      <c r="K4011" s="124"/>
      <c r="L4011" s="124"/>
      <c r="M4011" s="124"/>
      <c r="N4011" s="207">
        <v>333.94</v>
      </c>
      <c r="O4011" s="207">
        <v>0</v>
      </c>
      <c r="P4011" s="124" t="s">
        <v>1312</v>
      </c>
    </row>
    <row r="4012" spans="1:16" ht="89.25" hidden="1">
      <c r="A4012" s="256">
        <v>10</v>
      </c>
      <c r="B4012" s="124"/>
      <c r="C4012" s="125" t="s">
        <v>690</v>
      </c>
      <c r="D4012" s="119">
        <v>43283</v>
      </c>
      <c r="E4012" s="120" t="s">
        <v>8204</v>
      </c>
      <c r="F4012" s="120" t="s">
        <v>15</v>
      </c>
      <c r="G4012" s="120">
        <v>5325</v>
      </c>
      <c r="H4012" s="124"/>
      <c r="I4012" s="128" t="s">
        <v>9068</v>
      </c>
      <c r="J4012" s="124"/>
      <c r="K4012" s="124"/>
      <c r="L4012" s="124"/>
      <c r="M4012" s="124"/>
      <c r="N4012" s="207">
        <v>273.57</v>
      </c>
      <c r="O4012" s="207">
        <v>0</v>
      </c>
      <c r="P4012" s="124" t="s">
        <v>1312</v>
      </c>
    </row>
    <row r="4013" spans="1:16" ht="89.25" hidden="1">
      <c r="A4013" s="256">
        <v>10</v>
      </c>
      <c r="B4013" s="124"/>
      <c r="C4013" s="125" t="s">
        <v>690</v>
      </c>
      <c r="D4013" s="119">
        <v>43283</v>
      </c>
      <c r="E4013" s="120" t="s">
        <v>8205</v>
      </c>
      <c r="F4013" s="120" t="s">
        <v>15</v>
      </c>
      <c r="G4013" s="120">
        <v>5327</v>
      </c>
      <c r="H4013" s="124"/>
      <c r="I4013" s="128" t="s">
        <v>9069</v>
      </c>
      <c r="J4013" s="124"/>
      <c r="K4013" s="124"/>
      <c r="L4013" s="124"/>
      <c r="M4013" s="124"/>
      <c r="N4013" s="207">
        <v>451.1</v>
      </c>
      <c r="O4013" s="207">
        <v>0</v>
      </c>
      <c r="P4013" s="124" t="s">
        <v>1312</v>
      </c>
    </row>
    <row r="4014" spans="1:16" ht="76.5" hidden="1">
      <c r="A4014" s="256">
        <v>10</v>
      </c>
      <c r="B4014" s="124"/>
      <c r="C4014" s="125" t="s">
        <v>690</v>
      </c>
      <c r="D4014" s="119">
        <v>43283</v>
      </c>
      <c r="E4014" s="120" t="s">
        <v>8206</v>
      </c>
      <c r="F4014" s="120" t="s">
        <v>15</v>
      </c>
      <c r="G4014" s="120">
        <v>5329</v>
      </c>
      <c r="H4014" s="124"/>
      <c r="I4014" s="128" t="s">
        <v>9070</v>
      </c>
      <c r="J4014" s="124"/>
      <c r="K4014" s="124"/>
      <c r="L4014" s="124"/>
      <c r="M4014" s="124"/>
      <c r="N4014" s="207">
        <v>333.52</v>
      </c>
      <c r="O4014" s="207">
        <v>0</v>
      </c>
      <c r="P4014" s="124" t="s">
        <v>1312</v>
      </c>
    </row>
    <row r="4015" spans="1:16" ht="76.5" hidden="1">
      <c r="A4015" s="256">
        <v>10</v>
      </c>
      <c r="B4015" s="124"/>
      <c r="C4015" s="125" t="s">
        <v>690</v>
      </c>
      <c r="D4015" s="119">
        <v>43283</v>
      </c>
      <c r="E4015" s="120" t="s">
        <v>8207</v>
      </c>
      <c r="F4015" s="120" t="s">
        <v>15</v>
      </c>
      <c r="G4015" s="120">
        <v>5330</v>
      </c>
      <c r="H4015" s="124"/>
      <c r="I4015" s="128" t="s">
        <v>9071</v>
      </c>
      <c r="J4015" s="124"/>
      <c r="K4015" s="124"/>
      <c r="L4015" s="124"/>
      <c r="M4015" s="124"/>
      <c r="N4015" s="207">
        <v>551.66999999999996</v>
      </c>
      <c r="O4015" s="207">
        <v>0</v>
      </c>
      <c r="P4015" s="124" t="s">
        <v>1312</v>
      </c>
    </row>
    <row r="4016" spans="1:16" ht="76.5" hidden="1">
      <c r="A4016" s="256">
        <v>10</v>
      </c>
      <c r="B4016" s="124"/>
      <c r="C4016" s="125" t="s">
        <v>690</v>
      </c>
      <c r="D4016" s="119">
        <v>43283</v>
      </c>
      <c r="E4016" s="120" t="s">
        <v>8208</v>
      </c>
      <c r="F4016" s="120" t="s">
        <v>15</v>
      </c>
      <c r="G4016" s="120">
        <v>5331</v>
      </c>
      <c r="H4016" s="124"/>
      <c r="I4016" s="128" t="s">
        <v>9072</v>
      </c>
      <c r="J4016" s="124"/>
      <c r="K4016" s="124"/>
      <c r="L4016" s="124"/>
      <c r="M4016" s="124"/>
      <c r="N4016" s="207">
        <v>293.52999999999997</v>
      </c>
      <c r="O4016" s="207">
        <v>0</v>
      </c>
      <c r="P4016" s="124" t="s">
        <v>1312</v>
      </c>
    </row>
    <row r="4017" spans="1:16" ht="89.25" hidden="1">
      <c r="A4017" s="256">
        <v>10</v>
      </c>
      <c r="B4017" s="124"/>
      <c r="C4017" s="125" t="s">
        <v>690</v>
      </c>
      <c r="D4017" s="119">
        <v>43283</v>
      </c>
      <c r="E4017" s="120" t="s">
        <v>8209</v>
      </c>
      <c r="F4017" s="120" t="s">
        <v>15</v>
      </c>
      <c r="G4017" s="120">
        <v>5314</v>
      </c>
      <c r="H4017" s="124"/>
      <c r="I4017" s="128" t="s">
        <v>9073</v>
      </c>
      <c r="J4017" s="124"/>
      <c r="K4017" s="124"/>
      <c r="L4017" s="124"/>
      <c r="M4017" s="124"/>
      <c r="N4017" s="207">
        <v>398.28</v>
      </c>
      <c r="O4017" s="207">
        <v>0</v>
      </c>
      <c r="P4017" s="124" t="s">
        <v>1312</v>
      </c>
    </row>
    <row r="4018" spans="1:16" ht="38.25" hidden="1">
      <c r="A4018" s="256">
        <v>117</v>
      </c>
      <c r="B4018" s="124"/>
      <c r="C4018" s="125" t="s">
        <v>722</v>
      </c>
      <c r="D4018" s="119">
        <v>43283</v>
      </c>
      <c r="E4018" s="120" t="s">
        <v>8210</v>
      </c>
      <c r="F4018" s="120" t="s">
        <v>11</v>
      </c>
      <c r="G4018" s="120">
        <v>926147</v>
      </c>
      <c r="H4018" s="124"/>
      <c r="I4018" s="128" t="s">
        <v>9074</v>
      </c>
      <c r="J4018" s="124"/>
      <c r="K4018" s="124"/>
      <c r="L4018" s="124"/>
      <c r="M4018" s="124"/>
      <c r="N4018" s="207">
        <v>50</v>
      </c>
      <c r="O4018" s="207">
        <v>0</v>
      </c>
      <c r="P4018" s="124" t="s">
        <v>1312</v>
      </c>
    </row>
    <row r="4019" spans="1:16" ht="51" hidden="1">
      <c r="A4019" s="256">
        <v>117</v>
      </c>
      <c r="B4019" s="124"/>
      <c r="C4019" s="125" t="s">
        <v>722</v>
      </c>
      <c r="D4019" s="119">
        <v>43283</v>
      </c>
      <c r="E4019" s="120" t="s">
        <v>8211</v>
      </c>
      <c r="F4019" s="120" t="s">
        <v>11</v>
      </c>
      <c r="G4019" s="120">
        <v>926143</v>
      </c>
      <c r="H4019" s="124"/>
      <c r="I4019" s="128" t="s">
        <v>9075</v>
      </c>
      <c r="J4019" s="124"/>
      <c r="K4019" s="124"/>
      <c r="L4019" s="124"/>
      <c r="M4019" s="124"/>
      <c r="N4019" s="207">
        <v>50</v>
      </c>
      <c r="O4019" s="207">
        <v>0</v>
      </c>
      <c r="P4019" s="124" t="s">
        <v>1312</v>
      </c>
    </row>
    <row r="4020" spans="1:16" ht="51">
      <c r="A4020" s="256" t="s">
        <v>619</v>
      </c>
      <c r="B4020" s="124"/>
      <c r="C4020" s="125" t="s">
        <v>713</v>
      </c>
      <c r="D4020" s="119">
        <v>43284</v>
      </c>
      <c r="E4020" s="120" t="s">
        <v>8212</v>
      </c>
      <c r="F4020" s="120" t="s">
        <v>3</v>
      </c>
      <c r="G4020" s="120">
        <v>1636492</v>
      </c>
      <c r="H4020" s="124"/>
      <c r="I4020" s="128" t="s">
        <v>9076</v>
      </c>
      <c r="J4020" s="124"/>
      <c r="K4020" s="124"/>
      <c r="L4020" s="124"/>
      <c r="M4020" s="124"/>
      <c r="N4020" s="207">
        <v>0</v>
      </c>
      <c r="O4020" s="207">
        <v>1026.18</v>
      </c>
      <c r="P4020" s="124" t="s">
        <v>1312</v>
      </c>
    </row>
    <row r="4021" spans="1:16" ht="51">
      <c r="A4021" s="256">
        <v>155</v>
      </c>
      <c r="B4021" s="124"/>
      <c r="C4021" s="125" t="s">
        <v>744</v>
      </c>
      <c r="D4021" s="119">
        <v>43284</v>
      </c>
      <c r="E4021" s="120" t="s">
        <v>8213</v>
      </c>
      <c r="F4021" s="120" t="s">
        <v>3</v>
      </c>
      <c r="G4021" s="120">
        <v>1636513</v>
      </c>
      <c r="H4021" s="124"/>
      <c r="I4021" s="128" t="s">
        <v>9077</v>
      </c>
      <c r="J4021" s="124"/>
      <c r="K4021" s="124"/>
      <c r="L4021" s="124"/>
      <c r="M4021" s="124"/>
      <c r="N4021" s="207">
        <v>0</v>
      </c>
      <c r="O4021" s="207">
        <v>365</v>
      </c>
      <c r="P4021" s="124" t="s">
        <v>1312</v>
      </c>
    </row>
    <row r="4022" spans="1:16" ht="51">
      <c r="A4022" s="256" t="s">
        <v>619</v>
      </c>
      <c r="B4022" s="124"/>
      <c r="C4022" s="125" t="s">
        <v>713</v>
      </c>
      <c r="D4022" s="119">
        <v>43284</v>
      </c>
      <c r="E4022" s="120" t="s">
        <v>8214</v>
      </c>
      <c r="F4022" s="120" t="s">
        <v>3</v>
      </c>
      <c r="G4022" s="120">
        <v>1636374</v>
      </c>
      <c r="H4022" s="124"/>
      <c r="I4022" s="128" t="s">
        <v>9078</v>
      </c>
      <c r="J4022" s="124"/>
      <c r="K4022" s="124"/>
      <c r="L4022" s="124"/>
      <c r="M4022" s="124"/>
      <c r="N4022" s="207">
        <v>0</v>
      </c>
      <c r="O4022" s="207">
        <v>3321.1800000000003</v>
      </c>
      <c r="P4022" s="124" t="s">
        <v>1312</v>
      </c>
    </row>
    <row r="4023" spans="1:16" ht="51">
      <c r="A4023" s="256" t="s">
        <v>619</v>
      </c>
      <c r="B4023" s="124"/>
      <c r="C4023" s="125" t="s">
        <v>713</v>
      </c>
      <c r="D4023" s="119">
        <v>43284</v>
      </c>
      <c r="E4023" s="120" t="s">
        <v>8215</v>
      </c>
      <c r="F4023" s="120" t="s">
        <v>3</v>
      </c>
      <c r="G4023" s="120">
        <v>1636378</v>
      </c>
      <c r="H4023" s="124"/>
      <c r="I4023" s="128" t="s">
        <v>9079</v>
      </c>
      <c r="J4023" s="124"/>
      <c r="K4023" s="124"/>
      <c r="L4023" s="124"/>
      <c r="M4023" s="124"/>
      <c r="N4023" s="207">
        <v>0</v>
      </c>
      <c r="O4023" s="207">
        <v>695</v>
      </c>
      <c r="P4023" s="124" t="s">
        <v>1312</v>
      </c>
    </row>
    <row r="4024" spans="1:16" ht="38.25">
      <c r="A4024" s="256">
        <v>86</v>
      </c>
      <c r="B4024" s="124"/>
      <c r="C4024" s="125" t="s">
        <v>710</v>
      </c>
      <c r="D4024" s="119">
        <v>43284</v>
      </c>
      <c r="E4024" s="120" t="s">
        <v>8216</v>
      </c>
      <c r="F4024" s="120" t="s">
        <v>3</v>
      </c>
      <c r="G4024" s="120">
        <v>1636412</v>
      </c>
      <c r="H4024" s="124"/>
      <c r="I4024" s="128" t="s">
        <v>9080</v>
      </c>
      <c r="J4024" s="124"/>
      <c r="K4024" s="124"/>
      <c r="L4024" s="124"/>
      <c r="M4024" s="124"/>
      <c r="N4024" s="207">
        <v>0</v>
      </c>
      <c r="O4024" s="207">
        <v>36</v>
      </c>
      <c r="P4024" s="124" t="s">
        <v>1312</v>
      </c>
    </row>
    <row r="4025" spans="1:16" ht="51">
      <c r="A4025" s="256" t="s">
        <v>619</v>
      </c>
      <c r="B4025" s="124"/>
      <c r="C4025" s="125" t="s">
        <v>713</v>
      </c>
      <c r="D4025" s="119">
        <v>43284</v>
      </c>
      <c r="E4025" s="120" t="s">
        <v>8217</v>
      </c>
      <c r="F4025" s="120" t="s">
        <v>3</v>
      </c>
      <c r="G4025" s="120">
        <v>1636465</v>
      </c>
      <c r="H4025" s="124"/>
      <c r="I4025" s="128" t="s">
        <v>9081</v>
      </c>
      <c r="J4025" s="124"/>
      <c r="K4025" s="124"/>
      <c r="L4025" s="124"/>
      <c r="M4025" s="124"/>
      <c r="N4025" s="207">
        <v>0</v>
      </c>
      <c r="O4025" s="207">
        <v>1348.5</v>
      </c>
      <c r="P4025" s="124" t="s">
        <v>1312</v>
      </c>
    </row>
    <row r="4026" spans="1:16" ht="51">
      <c r="A4026" s="256" t="s">
        <v>619</v>
      </c>
      <c r="B4026" s="124"/>
      <c r="C4026" s="125" t="s">
        <v>713</v>
      </c>
      <c r="D4026" s="119">
        <v>43284</v>
      </c>
      <c r="E4026" s="120" t="s">
        <v>8218</v>
      </c>
      <c r="F4026" s="120" t="s">
        <v>3</v>
      </c>
      <c r="G4026" s="120">
        <v>1636604</v>
      </c>
      <c r="H4026" s="124"/>
      <c r="I4026" s="128" t="s">
        <v>9082</v>
      </c>
      <c r="J4026" s="124"/>
      <c r="K4026" s="124"/>
      <c r="L4026" s="124"/>
      <c r="M4026" s="124"/>
      <c r="N4026" s="207">
        <v>0</v>
      </c>
      <c r="O4026" s="207">
        <v>1372.7</v>
      </c>
      <c r="P4026" s="124" t="s">
        <v>1312</v>
      </c>
    </row>
    <row r="4027" spans="1:16" ht="51">
      <c r="A4027" s="256" t="s">
        <v>619</v>
      </c>
      <c r="B4027" s="124"/>
      <c r="C4027" s="125" t="s">
        <v>713</v>
      </c>
      <c r="D4027" s="119">
        <v>43284</v>
      </c>
      <c r="E4027" s="120" t="s">
        <v>8219</v>
      </c>
      <c r="F4027" s="120" t="s">
        <v>3</v>
      </c>
      <c r="G4027" s="120">
        <v>1636607</v>
      </c>
      <c r="H4027" s="124"/>
      <c r="I4027" s="128" t="s">
        <v>9083</v>
      </c>
      <c r="J4027" s="124"/>
      <c r="K4027" s="124"/>
      <c r="L4027" s="124"/>
      <c r="M4027" s="124"/>
      <c r="N4027" s="207">
        <v>0</v>
      </c>
      <c r="O4027" s="207">
        <v>1001.7</v>
      </c>
      <c r="P4027" s="124" t="s">
        <v>1312</v>
      </c>
    </row>
    <row r="4028" spans="1:16" ht="38.25">
      <c r="A4028" s="256">
        <v>592</v>
      </c>
      <c r="B4028" s="124"/>
      <c r="C4028" s="125" t="s">
        <v>862</v>
      </c>
      <c r="D4028" s="119">
        <v>43284</v>
      </c>
      <c r="E4028" s="120" t="s">
        <v>8220</v>
      </c>
      <c r="F4028" s="120" t="s">
        <v>3</v>
      </c>
      <c r="G4028" s="120">
        <v>1636617</v>
      </c>
      <c r="H4028" s="124"/>
      <c r="I4028" s="128" t="s">
        <v>9084</v>
      </c>
      <c r="J4028" s="124"/>
      <c r="K4028" s="124"/>
      <c r="L4028" s="124"/>
      <c r="M4028" s="124"/>
      <c r="N4028" s="207">
        <v>0</v>
      </c>
      <c r="O4028" s="207">
        <v>750</v>
      </c>
      <c r="P4028" s="124" t="s">
        <v>1312</v>
      </c>
    </row>
    <row r="4029" spans="1:16" ht="51">
      <c r="A4029" s="256" t="s">
        <v>619</v>
      </c>
      <c r="B4029" s="124"/>
      <c r="C4029" s="125" t="s">
        <v>713</v>
      </c>
      <c r="D4029" s="119">
        <v>43284</v>
      </c>
      <c r="E4029" s="120" t="s">
        <v>8221</v>
      </c>
      <c r="F4029" s="120" t="s">
        <v>3</v>
      </c>
      <c r="G4029" s="120">
        <v>1636532</v>
      </c>
      <c r="H4029" s="124"/>
      <c r="I4029" s="128" t="s">
        <v>9085</v>
      </c>
      <c r="J4029" s="124"/>
      <c r="K4029" s="124"/>
      <c r="L4029" s="124"/>
      <c r="M4029" s="124"/>
      <c r="N4029" s="207">
        <v>0</v>
      </c>
      <c r="O4029" s="207">
        <v>0.06</v>
      </c>
      <c r="P4029" s="124" t="s">
        <v>3729</v>
      </c>
    </row>
    <row r="4030" spans="1:16" ht="51">
      <c r="A4030" s="256" t="s">
        <v>619</v>
      </c>
      <c r="B4030" s="124"/>
      <c r="C4030" s="125" t="s">
        <v>713</v>
      </c>
      <c r="D4030" s="119">
        <v>43284</v>
      </c>
      <c r="E4030" s="120" t="s">
        <v>8222</v>
      </c>
      <c r="F4030" s="120" t="s">
        <v>3</v>
      </c>
      <c r="G4030" s="120">
        <v>1636548</v>
      </c>
      <c r="H4030" s="124"/>
      <c r="I4030" s="128" t="s">
        <v>9086</v>
      </c>
      <c r="J4030" s="124"/>
      <c r="K4030" s="124"/>
      <c r="L4030" s="124"/>
      <c r="M4030" s="124"/>
      <c r="N4030" s="207">
        <v>0</v>
      </c>
      <c r="O4030" s="207">
        <v>10431.950000000001</v>
      </c>
      <c r="P4030" s="124" t="s">
        <v>1312</v>
      </c>
    </row>
    <row r="4031" spans="1:16" ht="51">
      <c r="A4031" s="256" t="s">
        <v>619</v>
      </c>
      <c r="B4031" s="124"/>
      <c r="C4031" s="125" t="s">
        <v>713</v>
      </c>
      <c r="D4031" s="119">
        <v>43284</v>
      </c>
      <c r="E4031" s="120" t="s">
        <v>8223</v>
      </c>
      <c r="F4031" s="120" t="s">
        <v>3</v>
      </c>
      <c r="G4031" s="120">
        <v>1636553</v>
      </c>
      <c r="H4031" s="124"/>
      <c r="I4031" s="128" t="s">
        <v>9087</v>
      </c>
      <c r="J4031" s="124"/>
      <c r="K4031" s="124"/>
      <c r="L4031" s="124"/>
      <c r="M4031" s="124"/>
      <c r="N4031" s="207">
        <v>0</v>
      </c>
      <c r="O4031" s="207">
        <v>11002.98</v>
      </c>
      <c r="P4031" s="124" t="s">
        <v>1312</v>
      </c>
    </row>
    <row r="4032" spans="1:16" ht="38.25">
      <c r="A4032" s="256">
        <v>70</v>
      </c>
      <c r="B4032" s="124"/>
      <c r="C4032" s="125" t="s">
        <v>705</v>
      </c>
      <c r="D4032" s="119">
        <v>43284</v>
      </c>
      <c r="E4032" s="120" t="s">
        <v>8224</v>
      </c>
      <c r="F4032" s="120" t="s">
        <v>3</v>
      </c>
      <c r="G4032" s="120">
        <v>1636555</v>
      </c>
      <c r="H4032" s="124"/>
      <c r="I4032" s="128" t="s">
        <v>9088</v>
      </c>
      <c r="J4032" s="124"/>
      <c r="K4032" s="124"/>
      <c r="L4032" s="124"/>
      <c r="M4032" s="124"/>
      <c r="N4032" s="207">
        <v>0</v>
      </c>
      <c r="O4032" s="207">
        <v>25</v>
      </c>
      <c r="P4032" s="124" t="s">
        <v>3729</v>
      </c>
    </row>
    <row r="4033" spans="1:16" ht="51">
      <c r="A4033" s="256">
        <v>292</v>
      </c>
      <c r="B4033" s="124"/>
      <c r="C4033" s="125" t="s">
        <v>152</v>
      </c>
      <c r="D4033" s="119">
        <v>43284</v>
      </c>
      <c r="E4033" s="120" t="s">
        <v>8225</v>
      </c>
      <c r="F4033" s="120" t="s">
        <v>3</v>
      </c>
      <c r="G4033" s="120">
        <v>1636559</v>
      </c>
      <c r="H4033" s="124"/>
      <c r="I4033" s="128" t="s">
        <v>9089</v>
      </c>
      <c r="J4033" s="124"/>
      <c r="K4033" s="124"/>
      <c r="L4033" s="124"/>
      <c r="M4033" s="124"/>
      <c r="N4033" s="207">
        <v>0</v>
      </c>
      <c r="O4033" s="207">
        <v>1850</v>
      </c>
      <c r="P4033" s="124" t="s">
        <v>1312</v>
      </c>
    </row>
    <row r="4034" spans="1:16" ht="51">
      <c r="A4034" s="256">
        <v>81</v>
      </c>
      <c r="B4034" s="124"/>
      <c r="C4034" s="125" t="s">
        <v>709</v>
      </c>
      <c r="D4034" s="119">
        <v>43284</v>
      </c>
      <c r="E4034" s="120" t="s">
        <v>8226</v>
      </c>
      <c r="F4034" s="120" t="s">
        <v>3</v>
      </c>
      <c r="G4034" s="120">
        <v>1636573</v>
      </c>
      <c r="H4034" s="124"/>
      <c r="I4034" s="128" t="s">
        <v>9090</v>
      </c>
      <c r="J4034" s="124"/>
      <c r="K4034" s="124"/>
      <c r="L4034" s="124"/>
      <c r="M4034" s="124"/>
      <c r="N4034" s="207">
        <v>0</v>
      </c>
      <c r="O4034" s="207">
        <v>1100</v>
      </c>
      <c r="P4034" s="124" t="s">
        <v>1312</v>
      </c>
    </row>
    <row r="4035" spans="1:16" ht="51">
      <c r="A4035" s="256">
        <v>70</v>
      </c>
      <c r="B4035" s="124"/>
      <c r="C4035" s="125" t="s">
        <v>705</v>
      </c>
      <c r="D4035" s="119">
        <v>43284</v>
      </c>
      <c r="E4035" s="120" t="s">
        <v>8227</v>
      </c>
      <c r="F4035" s="120" t="s">
        <v>3</v>
      </c>
      <c r="G4035" s="120">
        <v>1636419</v>
      </c>
      <c r="H4035" s="124"/>
      <c r="I4035" s="128" t="s">
        <v>9091</v>
      </c>
      <c r="J4035" s="124"/>
      <c r="K4035" s="124"/>
      <c r="L4035" s="124"/>
      <c r="M4035" s="124"/>
      <c r="N4035" s="207">
        <v>0</v>
      </c>
      <c r="O4035" s="207">
        <v>1673</v>
      </c>
      <c r="P4035" s="124" t="s">
        <v>1312</v>
      </c>
    </row>
    <row r="4036" spans="1:16" ht="51">
      <c r="A4036" s="256">
        <v>70</v>
      </c>
      <c r="B4036" s="124"/>
      <c r="C4036" s="125" t="s">
        <v>705</v>
      </c>
      <c r="D4036" s="119">
        <v>43284</v>
      </c>
      <c r="E4036" s="120" t="s">
        <v>8228</v>
      </c>
      <c r="F4036" s="120" t="s">
        <v>3</v>
      </c>
      <c r="G4036" s="120">
        <v>1636421</v>
      </c>
      <c r="H4036" s="124"/>
      <c r="I4036" s="128" t="s">
        <v>9092</v>
      </c>
      <c r="J4036" s="124"/>
      <c r="K4036" s="124"/>
      <c r="L4036" s="124"/>
      <c r="M4036" s="124"/>
      <c r="N4036" s="207">
        <v>0</v>
      </c>
      <c r="O4036" s="207">
        <v>289.5</v>
      </c>
      <c r="P4036" s="124" t="s">
        <v>3729</v>
      </c>
    </row>
    <row r="4037" spans="1:16" ht="38.25">
      <c r="A4037" s="256">
        <v>70</v>
      </c>
      <c r="B4037" s="124"/>
      <c r="C4037" s="125" t="s">
        <v>705</v>
      </c>
      <c r="D4037" s="119">
        <v>43284</v>
      </c>
      <c r="E4037" s="120" t="s">
        <v>8229</v>
      </c>
      <c r="F4037" s="120" t="s">
        <v>3</v>
      </c>
      <c r="G4037" s="120">
        <v>1636423</v>
      </c>
      <c r="H4037" s="124"/>
      <c r="I4037" s="128" t="s">
        <v>9093</v>
      </c>
      <c r="J4037" s="124"/>
      <c r="K4037" s="124"/>
      <c r="L4037" s="124"/>
      <c r="M4037" s="124"/>
      <c r="N4037" s="207">
        <v>0</v>
      </c>
      <c r="O4037" s="207">
        <v>222</v>
      </c>
      <c r="P4037" s="124" t="s">
        <v>1312</v>
      </c>
    </row>
    <row r="4038" spans="1:16" ht="63.75">
      <c r="A4038" s="256">
        <v>87</v>
      </c>
      <c r="B4038" s="124"/>
      <c r="C4038" s="125" t="s">
        <v>711</v>
      </c>
      <c r="D4038" s="119">
        <v>43284</v>
      </c>
      <c r="E4038" s="120" t="s">
        <v>8230</v>
      </c>
      <c r="F4038" s="120" t="s">
        <v>3</v>
      </c>
      <c r="G4038" s="120">
        <v>1636375</v>
      </c>
      <c r="H4038" s="124"/>
      <c r="I4038" s="128" t="s">
        <v>9094</v>
      </c>
      <c r="J4038" s="124"/>
      <c r="K4038" s="124"/>
      <c r="L4038" s="124"/>
      <c r="M4038" s="124"/>
      <c r="N4038" s="207">
        <v>0</v>
      </c>
      <c r="O4038" s="207">
        <v>8098.3</v>
      </c>
      <c r="P4038" s="124" t="s">
        <v>1312</v>
      </c>
    </row>
    <row r="4039" spans="1:16" ht="51">
      <c r="A4039" s="256" t="s">
        <v>619</v>
      </c>
      <c r="B4039" s="124"/>
      <c r="C4039" s="125" t="s">
        <v>713</v>
      </c>
      <c r="D4039" s="119">
        <v>43284</v>
      </c>
      <c r="E4039" s="120" t="s">
        <v>8231</v>
      </c>
      <c r="F4039" s="120" t="s">
        <v>3</v>
      </c>
      <c r="G4039" s="120">
        <v>1636383</v>
      </c>
      <c r="H4039" s="124"/>
      <c r="I4039" s="128" t="s">
        <v>9095</v>
      </c>
      <c r="J4039" s="124"/>
      <c r="K4039" s="124"/>
      <c r="L4039" s="124"/>
      <c r="M4039" s="124"/>
      <c r="N4039" s="207">
        <v>0</v>
      </c>
      <c r="O4039" s="207">
        <v>3679.62</v>
      </c>
      <c r="P4039" s="124" t="s">
        <v>1312</v>
      </c>
    </row>
    <row r="4040" spans="1:16" ht="51">
      <c r="A4040" s="256">
        <v>373</v>
      </c>
      <c r="B4040" s="124"/>
      <c r="C4040" s="125" t="s">
        <v>1269</v>
      </c>
      <c r="D4040" s="119">
        <v>43284</v>
      </c>
      <c r="E4040" s="120" t="s">
        <v>8232</v>
      </c>
      <c r="F4040" s="120" t="s">
        <v>3</v>
      </c>
      <c r="G4040" s="120">
        <v>1636387</v>
      </c>
      <c r="H4040" s="124"/>
      <c r="I4040" s="128" t="s">
        <v>9096</v>
      </c>
      <c r="J4040" s="124"/>
      <c r="K4040" s="124"/>
      <c r="L4040" s="124"/>
      <c r="M4040" s="124"/>
      <c r="N4040" s="207">
        <v>0</v>
      </c>
      <c r="O4040" s="207">
        <v>1468.23</v>
      </c>
      <c r="P4040" s="124" t="s">
        <v>1312</v>
      </c>
    </row>
    <row r="4041" spans="1:16" ht="51">
      <c r="A4041" s="256" t="s">
        <v>619</v>
      </c>
      <c r="B4041" s="124"/>
      <c r="C4041" s="125" t="s">
        <v>713</v>
      </c>
      <c r="D4041" s="119">
        <v>43284</v>
      </c>
      <c r="E4041" s="120" t="s">
        <v>8233</v>
      </c>
      <c r="F4041" s="120" t="s">
        <v>3</v>
      </c>
      <c r="G4041" s="120">
        <v>1636320</v>
      </c>
      <c r="H4041" s="124"/>
      <c r="I4041" s="128" t="s">
        <v>9097</v>
      </c>
      <c r="J4041" s="124"/>
      <c r="K4041" s="124"/>
      <c r="L4041" s="124"/>
      <c r="M4041" s="124"/>
      <c r="N4041" s="207">
        <v>0</v>
      </c>
      <c r="O4041" s="207">
        <v>140</v>
      </c>
      <c r="P4041" s="124" t="s">
        <v>1312</v>
      </c>
    </row>
    <row r="4042" spans="1:16" ht="51">
      <c r="A4042" s="256" t="s">
        <v>619</v>
      </c>
      <c r="B4042" s="124"/>
      <c r="C4042" s="125" t="s">
        <v>713</v>
      </c>
      <c r="D4042" s="119">
        <v>43284</v>
      </c>
      <c r="E4042" s="120" t="s">
        <v>8234</v>
      </c>
      <c r="F4042" s="120" t="s">
        <v>3</v>
      </c>
      <c r="G4042" s="120">
        <v>1636328</v>
      </c>
      <c r="H4042" s="124"/>
      <c r="I4042" s="128" t="s">
        <v>9098</v>
      </c>
      <c r="J4042" s="124"/>
      <c r="K4042" s="124"/>
      <c r="L4042" s="124"/>
      <c r="M4042" s="124"/>
      <c r="N4042" s="207">
        <v>0</v>
      </c>
      <c r="O4042" s="207">
        <v>460</v>
      </c>
      <c r="P4042" s="124" t="s">
        <v>1312</v>
      </c>
    </row>
    <row r="4043" spans="1:16" ht="38.25">
      <c r="A4043" s="256">
        <v>20</v>
      </c>
      <c r="B4043" s="124"/>
      <c r="C4043" s="125" t="s">
        <v>693</v>
      </c>
      <c r="D4043" s="119">
        <v>43284</v>
      </c>
      <c r="E4043" s="120" t="s">
        <v>8235</v>
      </c>
      <c r="F4043" s="120" t="s">
        <v>3</v>
      </c>
      <c r="G4043" s="120">
        <v>1636331</v>
      </c>
      <c r="H4043" s="124"/>
      <c r="I4043" s="128" t="s">
        <v>9099</v>
      </c>
      <c r="J4043" s="124"/>
      <c r="K4043" s="124"/>
      <c r="L4043" s="124"/>
      <c r="M4043" s="124"/>
      <c r="N4043" s="207">
        <v>0</v>
      </c>
      <c r="O4043" s="207">
        <v>168</v>
      </c>
      <c r="P4043" s="124" t="s">
        <v>1312</v>
      </c>
    </row>
    <row r="4044" spans="1:16" ht="51">
      <c r="A4044" s="256">
        <v>373</v>
      </c>
      <c r="B4044" s="124"/>
      <c r="C4044" s="125" t="s">
        <v>1269</v>
      </c>
      <c r="D4044" s="119">
        <v>43284</v>
      </c>
      <c r="E4044" s="120" t="s">
        <v>8236</v>
      </c>
      <c r="F4044" s="120" t="s">
        <v>3</v>
      </c>
      <c r="G4044" s="120">
        <v>1636345</v>
      </c>
      <c r="H4044" s="124"/>
      <c r="I4044" s="128" t="s">
        <v>9100</v>
      </c>
      <c r="J4044" s="124"/>
      <c r="K4044" s="124"/>
      <c r="L4044" s="124"/>
      <c r="M4044" s="124"/>
      <c r="N4044" s="207">
        <v>0</v>
      </c>
      <c r="O4044" s="207">
        <v>2541</v>
      </c>
      <c r="P4044" s="124" t="s">
        <v>1312</v>
      </c>
    </row>
    <row r="4045" spans="1:16" ht="51">
      <c r="A4045" s="256" t="s">
        <v>619</v>
      </c>
      <c r="B4045" s="124"/>
      <c r="C4045" s="125" t="s">
        <v>713</v>
      </c>
      <c r="D4045" s="119">
        <v>43284</v>
      </c>
      <c r="E4045" s="120" t="s">
        <v>8237</v>
      </c>
      <c r="F4045" s="120" t="s">
        <v>3</v>
      </c>
      <c r="G4045" s="120">
        <v>1636350</v>
      </c>
      <c r="H4045" s="124"/>
      <c r="I4045" s="128" t="s">
        <v>1370</v>
      </c>
      <c r="J4045" s="124"/>
      <c r="K4045" s="124"/>
      <c r="L4045" s="124"/>
      <c r="M4045" s="124"/>
      <c r="N4045" s="207">
        <v>0</v>
      </c>
      <c r="O4045" s="207">
        <v>711.18000000000006</v>
      </c>
      <c r="P4045" s="124" t="s">
        <v>1312</v>
      </c>
    </row>
    <row r="4046" spans="1:16" ht="51">
      <c r="A4046" s="256">
        <v>591</v>
      </c>
      <c r="B4046" s="124"/>
      <c r="C4046" s="125" t="s">
        <v>861</v>
      </c>
      <c r="D4046" s="119">
        <v>43284</v>
      </c>
      <c r="E4046" s="120" t="s">
        <v>8238</v>
      </c>
      <c r="F4046" s="120" t="s">
        <v>3</v>
      </c>
      <c r="G4046" s="120">
        <v>1636356</v>
      </c>
      <c r="H4046" s="124"/>
      <c r="I4046" s="128" t="s">
        <v>9101</v>
      </c>
      <c r="J4046" s="124"/>
      <c r="K4046" s="124"/>
      <c r="L4046" s="124"/>
      <c r="M4046" s="124"/>
      <c r="N4046" s="207">
        <v>0</v>
      </c>
      <c r="O4046" s="207">
        <v>212.9</v>
      </c>
      <c r="P4046" s="124" t="s">
        <v>1312</v>
      </c>
    </row>
    <row r="4047" spans="1:16" ht="51">
      <c r="A4047" s="256">
        <v>16</v>
      </c>
      <c r="B4047" s="124"/>
      <c r="C4047" s="125" t="s">
        <v>692</v>
      </c>
      <c r="D4047" s="119">
        <v>43284</v>
      </c>
      <c r="E4047" s="120" t="s">
        <v>8239</v>
      </c>
      <c r="F4047" s="120" t="s">
        <v>3</v>
      </c>
      <c r="G4047" s="120">
        <v>1636372</v>
      </c>
      <c r="H4047" s="124"/>
      <c r="I4047" s="128" t="s">
        <v>9102</v>
      </c>
      <c r="J4047" s="124"/>
      <c r="K4047" s="124"/>
      <c r="L4047" s="124"/>
      <c r="M4047" s="124"/>
      <c r="N4047" s="207">
        <v>0</v>
      </c>
      <c r="O4047" s="207">
        <v>710</v>
      </c>
      <c r="P4047" s="124" t="s">
        <v>1312</v>
      </c>
    </row>
    <row r="4048" spans="1:16" ht="76.5" hidden="1">
      <c r="A4048" s="256">
        <v>291</v>
      </c>
      <c r="B4048" s="124"/>
      <c r="C4048" s="125" t="s">
        <v>794</v>
      </c>
      <c r="D4048" s="119">
        <v>43284</v>
      </c>
      <c r="E4048" s="120" t="s">
        <v>8240</v>
      </c>
      <c r="F4048" s="120" t="s">
        <v>11</v>
      </c>
      <c r="G4048" s="120">
        <v>774927</v>
      </c>
      <c r="H4048" s="124"/>
      <c r="I4048" s="128" t="s">
        <v>9103</v>
      </c>
      <c r="J4048" s="124"/>
      <c r="K4048" s="124"/>
      <c r="L4048" s="124"/>
      <c r="M4048" s="124"/>
      <c r="N4048" s="207">
        <v>50</v>
      </c>
      <c r="O4048" s="207">
        <v>0</v>
      </c>
      <c r="P4048" s="124" t="s">
        <v>1312</v>
      </c>
    </row>
    <row r="4049" spans="1:16" ht="76.5" hidden="1">
      <c r="A4049" s="256">
        <v>291</v>
      </c>
      <c r="B4049" s="124"/>
      <c r="C4049" s="125" t="s">
        <v>794</v>
      </c>
      <c r="D4049" s="119">
        <v>43284</v>
      </c>
      <c r="E4049" s="120" t="s">
        <v>8241</v>
      </c>
      <c r="F4049" s="120" t="s">
        <v>11</v>
      </c>
      <c r="G4049" s="120">
        <v>774928</v>
      </c>
      <c r="H4049" s="124"/>
      <c r="I4049" s="128" t="s">
        <v>9104</v>
      </c>
      <c r="J4049" s="124"/>
      <c r="K4049" s="124"/>
      <c r="L4049" s="124"/>
      <c r="M4049" s="124"/>
      <c r="N4049" s="207">
        <v>50</v>
      </c>
      <c r="O4049" s="207">
        <v>0</v>
      </c>
      <c r="P4049" s="124" t="s">
        <v>1312</v>
      </c>
    </row>
    <row r="4050" spans="1:16" ht="76.5" hidden="1">
      <c r="A4050" s="256">
        <v>513</v>
      </c>
      <c r="B4050" s="124"/>
      <c r="C4050" s="125" t="s">
        <v>201</v>
      </c>
      <c r="D4050" s="119">
        <v>43284</v>
      </c>
      <c r="E4050" s="120" t="s">
        <v>8242</v>
      </c>
      <c r="F4050" s="120" t="s">
        <v>15</v>
      </c>
      <c r="G4050" s="120">
        <v>5379</v>
      </c>
      <c r="H4050" s="124"/>
      <c r="I4050" s="128" t="s">
        <v>9105</v>
      </c>
      <c r="J4050" s="124"/>
      <c r="K4050" s="124"/>
      <c r="L4050" s="124"/>
      <c r="M4050" s="124"/>
      <c r="N4050" s="207">
        <v>50</v>
      </c>
      <c r="O4050" s="207">
        <v>0</v>
      </c>
      <c r="P4050" s="124" t="s">
        <v>1312</v>
      </c>
    </row>
    <row r="4051" spans="1:16" ht="76.5" hidden="1">
      <c r="A4051" s="256">
        <v>513</v>
      </c>
      <c r="B4051" s="124"/>
      <c r="C4051" s="125" t="s">
        <v>201</v>
      </c>
      <c r="D4051" s="119">
        <v>43284</v>
      </c>
      <c r="E4051" s="120" t="s">
        <v>8243</v>
      </c>
      <c r="F4051" s="120" t="s">
        <v>15</v>
      </c>
      <c r="G4051" s="120">
        <v>5378</v>
      </c>
      <c r="H4051" s="124"/>
      <c r="I4051" s="128" t="s">
        <v>9106</v>
      </c>
      <c r="J4051" s="124"/>
      <c r="K4051" s="124"/>
      <c r="L4051" s="124"/>
      <c r="M4051" s="124"/>
      <c r="N4051" s="207">
        <v>50</v>
      </c>
      <c r="O4051" s="207">
        <v>0</v>
      </c>
      <c r="P4051" s="124" t="s">
        <v>1312</v>
      </c>
    </row>
    <row r="4052" spans="1:16" ht="76.5" hidden="1">
      <c r="A4052" s="256">
        <v>513</v>
      </c>
      <c r="B4052" s="124"/>
      <c r="C4052" s="125" t="s">
        <v>201</v>
      </c>
      <c r="D4052" s="119">
        <v>43284</v>
      </c>
      <c r="E4052" s="120" t="s">
        <v>8244</v>
      </c>
      <c r="F4052" s="120" t="s">
        <v>15</v>
      </c>
      <c r="G4052" s="120">
        <v>5380</v>
      </c>
      <c r="H4052" s="124"/>
      <c r="I4052" s="128" t="s">
        <v>9107</v>
      </c>
      <c r="J4052" s="124"/>
      <c r="K4052" s="124"/>
      <c r="L4052" s="124"/>
      <c r="M4052" s="124"/>
      <c r="N4052" s="207">
        <v>50</v>
      </c>
      <c r="O4052" s="207">
        <v>0</v>
      </c>
      <c r="P4052" s="124" t="s">
        <v>1312</v>
      </c>
    </row>
    <row r="4053" spans="1:16" ht="89.25" hidden="1">
      <c r="A4053" s="256">
        <v>25</v>
      </c>
      <c r="B4053" s="124"/>
      <c r="C4053" s="125" t="s">
        <v>694</v>
      </c>
      <c r="D4053" s="119">
        <v>43284</v>
      </c>
      <c r="E4053" s="120" t="s">
        <v>8245</v>
      </c>
      <c r="F4053" s="120" t="s">
        <v>15</v>
      </c>
      <c r="G4053" s="120">
        <v>5368</v>
      </c>
      <c r="H4053" s="124"/>
      <c r="I4053" s="128" t="s">
        <v>9108</v>
      </c>
      <c r="J4053" s="124"/>
      <c r="K4053" s="124"/>
      <c r="L4053" s="124"/>
      <c r="M4053" s="124"/>
      <c r="N4053" s="207">
        <v>884.45</v>
      </c>
      <c r="O4053" s="207">
        <v>0</v>
      </c>
      <c r="P4053" s="124" t="s">
        <v>1312</v>
      </c>
    </row>
    <row r="4054" spans="1:16" ht="89.25" hidden="1">
      <c r="A4054" s="256">
        <v>25</v>
      </c>
      <c r="B4054" s="124"/>
      <c r="C4054" s="125" t="s">
        <v>694</v>
      </c>
      <c r="D4054" s="119">
        <v>43284</v>
      </c>
      <c r="E4054" s="120" t="s">
        <v>8246</v>
      </c>
      <c r="F4054" s="120" t="s">
        <v>15</v>
      </c>
      <c r="G4054" s="120">
        <v>5389</v>
      </c>
      <c r="H4054" s="124"/>
      <c r="I4054" s="128" t="s">
        <v>9109</v>
      </c>
      <c r="J4054" s="124"/>
      <c r="K4054" s="124"/>
      <c r="L4054" s="124"/>
      <c r="M4054" s="124"/>
      <c r="N4054" s="207">
        <v>272.68</v>
      </c>
      <c r="O4054" s="207">
        <v>0</v>
      </c>
      <c r="P4054" s="124" t="s">
        <v>1312</v>
      </c>
    </row>
    <row r="4055" spans="1:16" ht="89.25" hidden="1">
      <c r="A4055" s="256">
        <v>25</v>
      </c>
      <c r="B4055" s="124"/>
      <c r="C4055" s="125" t="s">
        <v>694</v>
      </c>
      <c r="D4055" s="119">
        <v>43284</v>
      </c>
      <c r="E4055" s="120" t="s">
        <v>8247</v>
      </c>
      <c r="F4055" s="120" t="s">
        <v>15</v>
      </c>
      <c r="G4055" s="120">
        <v>5382</v>
      </c>
      <c r="H4055" s="124"/>
      <c r="I4055" s="128" t="s">
        <v>9110</v>
      </c>
      <c r="J4055" s="124"/>
      <c r="K4055" s="124"/>
      <c r="L4055" s="124"/>
      <c r="M4055" s="124"/>
      <c r="N4055" s="207">
        <v>271.85000000000002</v>
      </c>
      <c r="O4055" s="207">
        <v>0</v>
      </c>
      <c r="P4055" s="124" t="s">
        <v>1312</v>
      </c>
    </row>
    <row r="4056" spans="1:16" ht="38.25" hidden="1">
      <c r="A4056" s="256">
        <v>117</v>
      </c>
      <c r="B4056" s="124"/>
      <c r="C4056" s="125" t="s">
        <v>722</v>
      </c>
      <c r="D4056" s="119">
        <v>43284</v>
      </c>
      <c r="E4056" s="120" t="s">
        <v>8248</v>
      </c>
      <c r="F4056" s="120" t="s">
        <v>11</v>
      </c>
      <c r="G4056" s="120">
        <v>926223</v>
      </c>
      <c r="H4056" s="124"/>
      <c r="I4056" s="128" t="s">
        <v>9111</v>
      </c>
      <c r="J4056" s="124"/>
      <c r="K4056" s="124"/>
      <c r="L4056" s="124"/>
      <c r="M4056" s="124"/>
      <c r="N4056" s="207">
        <v>50</v>
      </c>
      <c r="O4056" s="207">
        <v>0</v>
      </c>
      <c r="P4056" s="124" t="s">
        <v>1312</v>
      </c>
    </row>
    <row r="4057" spans="1:16" ht="38.25" hidden="1">
      <c r="A4057" s="256">
        <v>117</v>
      </c>
      <c r="B4057" s="124"/>
      <c r="C4057" s="125" t="s">
        <v>722</v>
      </c>
      <c r="D4057" s="119">
        <v>43284</v>
      </c>
      <c r="E4057" s="120" t="s">
        <v>8249</v>
      </c>
      <c r="F4057" s="120" t="s">
        <v>11</v>
      </c>
      <c r="G4057" s="120">
        <v>926219</v>
      </c>
      <c r="H4057" s="124"/>
      <c r="I4057" s="128" t="s">
        <v>9112</v>
      </c>
      <c r="J4057" s="124"/>
      <c r="K4057" s="124"/>
      <c r="L4057" s="124"/>
      <c r="M4057" s="124"/>
      <c r="N4057" s="207">
        <v>50</v>
      </c>
      <c r="O4057" s="207">
        <v>0</v>
      </c>
      <c r="P4057" s="124" t="s">
        <v>1312</v>
      </c>
    </row>
    <row r="4058" spans="1:16" ht="51" hidden="1">
      <c r="A4058" s="256">
        <v>117</v>
      </c>
      <c r="B4058" s="124"/>
      <c r="C4058" s="125" t="s">
        <v>722</v>
      </c>
      <c r="D4058" s="119">
        <v>43284</v>
      </c>
      <c r="E4058" s="120" t="s">
        <v>8250</v>
      </c>
      <c r="F4058" s="120" t="s">
        <v>11</v>
      </c>
      <c r="G4058" s="120">
        <v>926238</v>
      </c>
      <c r="H4058" s="124"/>
      <c r="I4058" s="128" t="s">
        <v>9113</v>
      </c>
      <c r="J4058" s="124"/>
      <c r="K4058" s="124"/>
      <c r="L4058" s="124"/>
      <c r="M4058" s="124"/>
      <c r="N4058" s="207">
        <v>50</v>
      </c>
      <c r="O4058" s="207">
        <v>0</v>
      </c>
      <c r="P4058" s="124" t="s">
        <v>1312</v>
      </c>
    </row>
    <row r="4059" spans="1:16" ht="51" hidden="1">
      <c r="A4059" s="256">
        <v>513</v>
      </c>
      <c r="B4059" s="124"/>
      <c r="C4059" s="125" t="s">
        <v>201</v>
      </c>
      <c r="D4059" s="119">
        <v>43284</v>
      </c>
      <c r="E4059" s="120" t="s">
        <v>8251</v>
      </c>
      <c r="F4059" s="120" t="s">
        <v>11</v>
      </c>
      <c r="G4059" s="120">
        <v>926257</v>
      </c>
      <c r="H4059" s="124"/>
      <c r="I4059" s="128" t="s">
        <v>9115</v>
      </c>
      <c r="J4059" s="124"/>
      <c r="K4059" s="124"/>
      <c r="L4059" s="124"/>
      <c r="M4059" s="124"/>
      <c r="N4059" s="207">
        <v>50</v>
      </c>
      <c r="O4059" s="207">
        <v>0</v>
      </c>
      <c r="P4059" s="124" t="s">
        <v>1312</v>
      </c>
    </row>
    <row r="4060" spans="1:16" ht="51" hidden="1">
      <c r="A4060" s="256">
        <v>513</v>
      </c>
      <c r="B4060" s="124"/>
      <c r="C4060" s="125" t="s">
        <v>201</v>
      </c>
      <c r="D4060" s="119">
        <v>43284</v>
      </c>
      <c r="E4060" s="120" t="s">
        <v>8252</v>
      </c>
      <c r="F4060" s="120" t="s">
        <v>15</v>
      </c>
      <c r="G4060" s="120">
        <v>775764</v>
      </c>
      <c r="H4060" s="124"/>
      <c r="I4060" s="128" t="s">
        <v>4300</v>
      </c>
      <c r="J4060" s="124"/>
      <c r="K4060" s="124"/>
      <c r="L4060" s="124"/>
      <c r="M4060" s="124"/>
      <c r="N4060" s="207">
        <v>50</v>
      </c>
      <c r="O4060" s="207">
        <v>0</v>
      </c>
      <c r="P4060" s="124" t="s">
        <v>1312</v>
      </c>
    </row>
    <row r="4061" spans="1:16" ht="51" hidden="1">
      <c r="A4061" s="256">
        <v>513</v>
      </c>
      <c r="B4061" s="124"/>
      <c r="C4061" s="125" t="s">
        <v>201</v>
      </c>
      <c r="D4061" s="119">
        <v>43284</v>
      </c>
      <c r="E4061" s="120" t="s">
        <v>8253</v>
      </c>
      <c r="F4061" s="120" t="s">
        <v>15</v>
      </c>
      <c r="G4061" s="120">
        <v>775768</v>
      </c>
      <c r="H4061" s="124"/>
      <c r="I4061" s="128" t="s">
        <v>1389</v>
      </c>
      <c r="J4061" s="124"/>
      <c r="K4061" s="124"/>
      <c r="L4061" s="124"/>
      <c r="M4061" s="124"/>
      <c r="N4061" s="207">
        <v>50</v>
      </c>
      <c r="O4061" s="207">
        <v>0</v>
      </c>
      <c r="P4061" s="124" t="s">
        <v>1312</v>
      </c>
    </row>
    <row r="4062" spans="1:16" ht="38.25" hidden="1">
      <c r="A4062" s="256">
        <v>117</v>
      </c>
      <c r="B4062" s="124"/>
      <c r="C4062" s="125" t="s">
        <v>722</v>
      </c>
      <c r="D4062" s="119">
        <v>43284</v>
      </c>
      <c r="E4062" s="120" t="s">
        <v>8254</v>
      </c>
      <c r="F4062" s="120" t="s">
        <v>11</v>
      </c>
      <c r="G4062" s="120">
        <v>926256</v>
      </c>
      <c r="H4062" s="124"/>
      <c r="I4062" s="128" t="s">
        <v>9117</v>
      </c>
      <c r="J4062" s="124"/>
      <c r="K4062" s="124"/>
      <c r="L4062" s="124"/>
      <c r="M4062" s="124"/>
      <c r="N4062" s="207">
        <v>50</v>
      </c>
      <c r="O4062" s="207">
        <v>0</v>
      </c>
      <c r="P4062" s="124" t="s">
        <v>1312</v>
      </c>
    </row>
    <row r="4063" spans="1:16" ht="51">
      <c r="A4063" s="256" t="s">
        <v>619</v>
      </c>
      <c r="B4063" s="124"/>
      <c r="C4063" s="125" t="s">
        <v>713</v>
      </c>
      <c r="D4063" s="119">
        <v>43285</v>
      </c>
      <c r="E4063" s="120" t="s">
        <v>8255</v>
      </c>
      <c r="F4063" s="120" t="s">
        <v>3</v>
      </c>
      <c r="G4063" s="120">
        <v>1636843</v>
      </c>
      <c r="H4063" s="124"/>
      <c r="I4063" s="128" t="s">
        <v>2676</v>
      </c>
      <c r="J4063" s="124"/>
      <c r="K4063" s="124"/>
      <c r="L4063" s="124"/>
      <c r="M4063" s="124"/>
      <c r="N4063" s="207">
        <v>0</v>
      </c>
      <c r="O4063" s="207">
        <v>800</v>
      </c>
      <c r="P4063" s="124" t="s">
        <v>1312</v>
      </c>
    </row>
    <row r="4064" spans="1:16" ht="51">
      <c r="A4064" s="256">
        <v>373</v>
      </c>
      <c r="B4064" s="124"/>
      <c r="C4064" s="125" t="s">
        <v>1269</v>
      </c>
      <c r="D4064" s="119">
        <v>43285</v>
      </c>
      <c r="E4064" s="120" t="s">
        <v>8256</v>
      </c>
      <c r="F4064" s="120" t="s">
        <v>3</v>
      </c>
      <c r="G4064" s="120">
        <v>1636836</v>
      </c>
      <c r="H4064" s="124"/>
      <c r="I4064" s="128" t="s">
        <v>9118</v>
      </c>
      <c r="J4064" s="124"/>
      <c r="K4064" s="124"/>
      <c r="L4064" s="124"/>
      <c r="M4064" s="124"/>
      <c r="N4064" s="207">
        <v>0</v>
      </c>
      <c r="O4064" s="207">
        <v>5948.46</v>
      </c>
      <c r="P4064" s="124" t="s">
        <v>1312</v>
      </c>
    </row>
    <row r="4065" spans="1:16" ht="51">
      <c r="A4065" s="256" t="s">
        <v>619</v>
      </c>
      <c r="B4065" s="124"/>
      <c r="C4065" s="125" t="s">
        <v>713</v>
      </c>
      <c r="D4065" s="119">
        <v>43285</v>
      </c>
      <c r="E4065" s="120" t="s">
        <v>8257</v>
      </c>
      <c r="F4065" s="120" t="s">
        <v>3</v>
      </c>
      <c r="G4065" s="120">
        <v>1636827</v>
      </c>
      <c r="H4065" s="124"/>
      <c r="I4065" s="128" t="s">
        <v>9119</v>
      </c>
      <c r="J4065" s="124"/>
      <c r="K4065" s="124"/>
      <c r="L4065" s="124"/>
      <c r="M4065" s="124"/>
      <c r="N4065" s="207">
        <v>0</v>
      </c>
      <c r="O4065" s="207">
        <v>1060</v>
      </c>
      <c r="P4065" s="124" t="s">
        <v>1312</v>
      </c>
    </row>
    <row r="4066" spans="1:16" ht="51">
      <c r="A4066" s="256" t="s">
        <v>619</v>
      </c>
      <c r="B4066" s="124"/>
      <c r="C4066" s="125" t="s">
        <v>713</v>
      </c>
      <c r="D4066" s="119">
        <v>43285</v>
      </c>
      <c r="E4066" s="120" t="s">
        <v>8258</v>
      </c>
      <c r="F4066" s="120" t="s">
        <v>3</v>
      </c>
      <c r="G4066" s="120">
        <v>1636819</v>
      </c>
      <c r="H4066" s="124"/>
      <c r="I4066" s="128" t="s">
        <v>9120</v>
      </c>
      <c r="J4066" s="124"/>
      <c r="K4066" s="124"/>
      <c r="L4066" s="124"/>
      <c r="M4066" s="124"/>
      <c r="N4066" s="207">
        <v>0</v>
      </c>
      <c r="O4066" s="207">
        <v>3737.82</v>
      </c>
      <c r="P4066" s="124" t="s">
        <v>1312</v>
      </c>
    </row>
    <row r="4067" spans="1:16" ht="51">
      <c r="A4067" s="256" t="s">
        <v>619</v>
      </c>
      <c r="B4067" s="124"/>
      <c r="C4067" s="125" t="s">
        <v>713</v>
      </c>
      <c r="D4067" s="119">
        <v>43285</v>
      </c>
      <c r="E4067" s="120" t="s">
        <v>8259</v>
      </c>
      <c r="F4067" s="120" t="s">
        <v>3</v>
      </c>
      <c r="G4067" s="120">
        <v>1636903</v>
      </c>
      <c r="H4067" s="124"/>
      <c r="I4067" s="128" t="s">
        <v>1380</v>
      </c>
      <c r="J4067" s="124"/>
      <c r="K4067" s="124"/>
      <c r="L4067" s="124"/>
      <c r="M4067" s="124"/>
      <c r="N4067" s="207">
        <v>0</v>
      </c>
      <c r="O4067" s="207">
        <v>9497</v>
      </c>
      <c r="P4067" s="124" t="s">
        <v>1312</v>
      </c>
    </row>
    <row r="4068" spans="1:16" ht="51">
      <c r="A4068" s="256" t="s">
        <v>619</v>
      </c>
      <c r="B4068" s="124"/>
      <c r="C4068" s="125" t="s">
        <v>713</v>
      </c>
      <c r="D4068" s="119">
        <v>43285</v>
      </c>
      <c r="E4068" s="120" t="s">
        <v>8260</v>
      </c>
      <c r="F4068" s="120" t="s">
        <v>3</v>
      </c>
      <c r="G4068" s="120">
        <v>1636912</v>
      </c>
      <c r="H4068" s="124"/>
      <c r="I4068" s="128" t="s">
        <v>9121</v>
      </c>
      <c r="J4068" s="124"/>
      <c r="K4068" s="124"/>
      <c r="L4068" s="124"/>
      <c r="M4068" s="124"/>
      <c r="N4068" s="207">
        <v>0</v>
      </c>
      <c r="O4068" s="207">
        <v>91</v>
      </c>
      <c r="P4068" s="124" t="s">
        <v>1312</v>
      </c>
    </row>
    <row r="4069" spans="1:16" ht="51">
      <c r="A4069" s="256" t="s">
        <v>619</v>
      </c>
      <c r="B4069" s="124"/>
      <c r="C4069" s="125" t="s">
        <v>713</v>
      </c>
      <c r="D4069" s="119">
        <v>43285</v>
      </c>
      <c r="E4069" s="120" t="s">
        <v>8261</v>
      </c>
      <c r="F4069" s="120" t="s">
        <v>3</v>
      </c>
      <c r="G4069" s="120">
        <v>1636751</v>
      </c>
      <c r="H4069" s="124"/>
      <c r="I4069" s="128" t="s">
        <v>9122</v>
      </c>
      <c r="J4069" s="124"/>
      <c r="K4069" s="124"/>
      <c r="L4069" s="124"/>
      <c r="M4069" s="124"/>
      <c r="N4069" s="207">
        <v>0</v>
      </c>
      <c r="O4069" s="207">
        <v>539.39</v>
      </c>
      <c r="P4069" s="124" t="s">
        <v>1312</v>
      </c>
    </row>
    <row r="4070" spans="1:16" ht="51">
      <c r="A4070" s="256" t="s">
        <v>619</v>
      </c>
      <c r="B4070" s="124"/>
      <c r="C4070" s="125" t="s">
        <v>713</v>
      </c>
      <c r="D4070" s="119">
        <v>43285</v>
      </c>
      <c r="E4070" s="120" t="s">
        <v>8262</v>
      </c>
      <c r="F4070" s="120" t="s">
        <v>3</v>
      </c>
      <c r="G4070" s="120">
        <v>1636752</v>
      </c>
      <c r="H4070" s="124"/>
      <c r="I4070" s="128" t="s">
        <v>9123</v>
      </c>
      <c r="J4070" s="124"/>
      <c r="K4070" s="124"/>
      <c r="L4070" s="124"/>
      <c r="M4070" s="124"/>
      <c r="N4070" s="207">
        <v>0</v>
      </c>
      <c r="O4070" s="207">
        <v>431.52</v>
      </c>
      <c r="P4070" s="124" t="s">
        <v>1312</v>
      </c>
    </row>
    <row r="4071" spans="1:16" ht="51">
      <c r="A4071" s="256" t="s">
        <v>619</v>
      </c>
      <c r="B4071" s="124"/>
      <c r="C4071" s="125" t="s">
        <v>713</v>
      </c>
      <c r="D4071" s="119">
        <v>43285</v>
      </c>
      <c r="E4071" s="120" t="s">
        <v>8263</v>
      </c>
      <c r="F4071" s="120" t="s">
        <v>3</v>
      </c>
      <c r="G4071" s="120">
        <v>1636754</v>
      </c>
      <c r="H4071" s="124"/>
      <c r="I4071" s="128" t="s">
        <v>9124</v>
      </c>
      <c r="J4071" s="124"/>
      <c r="K4071" s="124"/>
      <c r="L4071" s="124"/>
      <c r="M4071" s="124"/>
      <c r="N4071" s="207">
        <v>0</v>
      </c>
      <c r="O4071" s="207">
        <v>93</v>
      </c>
      <c r="P4071" s="124" t="s">
        <v>1312</v>
      </c>
    </row>
    <row r="4072" spans="1:16" ht="51">
      <c r="A4072" s="256">
        <v>20</v>
      </c>
      <c r="B4072" s="124"/>
      <c r="C4072" s="125" t="s">
        <v>693</v>
      </c>
      <c r="D4072" s="119">
        <v>43285</v>
      </c>
      <c r="E4072" s="120" t="s">
        <v>8264</v>
      </c>
      <c r="F4072" s="120" t="s">
        <v>3</v>
      </c>
      <c r="G4072" s="120">
        <v>1636758</v>
      </c>
      <c r="H4072" s="124"/>
      <c r="I4072" s="128" t="s">
        <v>9125</v>
      </c>
      <c r="J4072" s="124"/>
      <c r="K4072" s="124"/>
      <c r="L4072" s="124"/>
      <c r="M4072" s="124"/>
      <c r="N4072" s="207">
        <v>0</v>
      </c>
      <c r="O4072" s="207">
        <v>240</v>
      </c>
      <c r="P4072" s="124" t="s">
        <v>1312</v>
      </c>
    </row>
    <row r="4073" spans="1:16" ht="51">
      <c r="A4073" s="256" t="s">
        <v>619</v>
      </c>
      <c r="B4073" s="124"/>
      <c r="C4073" s="125" t="s">
        <v>713</v>
      </c>
      <c r="D4073" s="119">
        <v>43285</v>
      </c>
      <c r="E4073" s="120" t="s">
        <v>8265</v>
      </c>
      <c r="F4073" s="120" t="s">
        <v>3</v>
      </c>
      <c r="G4073" s="120">
        <v>1636760</v>
      </c>
      <c r="H4073" s="124"/>
      <c r="I4073" s="128" t="s">
        <v>9126</v>
      </c>
      <c r="J4073" s="124"/>
      <c r="K4073" s="124"/>
      <c r="L4073" s="124"/>
      <c r="M4073" s="124"/>
      <c r="N4073" s="207">
        <v>0</v>
      </c>
      <c r="O4073" s="207">
        <v>2075</v>
      </c>
      <c r="P4073" s="124" t="s">
        <v>1312</v>
      </c>
    </row>
    <row r="4074" spans="1:16" ht="51">
      <c r="A4074" s="256" t="s">
        <v>619</v>
      </c>
      <c r="B4074" s="124"/>
      <c r="C4074" s="125" t="s">
        <v>713</v>
      </c>
      <c r="D4074" s="119">
        <v>43285</v>
      </c>
      <c r="E4074" s="120" t="s">
        <v>8266</v>
      </c>
      <c r="F4074" s="120" t="s">
        <v>3</v>
      </c>
      <c r="G4074" s="120">
        <v>1636778</v>
      </c>
      <c r="H4074" s="124"/>
      <c r="I4074" s="128" t="s">
        <v>9127</v>
      </c>
      <c r="J4074" s="124"/>
      <c r="K4074" s="124"/>
      <c r="L4074" s="124"/>
      <c r="M4074" s="124"/>
      <c r="N4074" s="207">
        <v>0</v>
      </c>
      <c r="O4074" s="207">
        <v>31</v>
      </c>
      <c r="P4074" s="124" t="s">
        <v>1312</v>
      </c>
    </row>
    <row r="4075" spans="1:16" ht="51">
      <c r="A4075" s="256" t="s">
        <v>619</v>
      </c>
      <c r="B4075" s="124"/>
      <c r="C4075" s="125" t="s">
        <v>713</v>
      </c>
      <c r="D4075" s="119">
        <v>43285</v>
      </c>
      <c r="E4075" s="120" t="s">
        <v>8267</v>
      </c>
      <c r="F4075" s="120" t="s">
        <v>3</v>
      </c>
      <c r="G4075" s="120">
        <v>1637031</v>
      </c>
      <c r="H4075" s="124"/>
      <c r="I4075" s="128" t="s">
        <v>9128</v>
      </c>
      <c r="J4075" s="124"/>
      <c r="K4075" s="124"/>
      <c r="L4075" s="124"/>
      <c r="M4075" s="124"/>
      <c r="N4075" s="207">
        <v>0</v>
      </c>
      <c r="O4075" s="207">
        <v>395.83</v>
      </c>
      <c r="P4075" s="124" t="s">
        <v>3729</v>
      </c>
    </row>
    <row r="4076" spans="1:16" ht="51">
      <c r="A4076" s="256" t="s">
        <v>619</v>
      </c>
      <c r="B4076" s="124"/>
      <c r="C4076" s="125" t="s">
        <v>713</v>
      </c>
      <c r="D4076" s="119">
        <v>43285</v>
      </c>
      <c r="E4076" s="120" t="s">
        <v>8268</v>
      </c>
      <c r="F4076" s="120" t="s">
        <v>3</v>
      </c>
      <c r="G4076" s="120">
        <v>1636948</v>
      </c>
      <c r="H4076" s="124"/>
      <c r="I4076" s="128" t="s">
        <v>9129</v>
      </c>
      <c r="J4076" s="124"/>
      <c r="K4076" s="124"/>
      <c r="L4076" s="124"/>
      <c r="M4076" s="124"/>
      <c r="N4076" s="207">
        <v>0</v>
      </c>
      <c r="O4076" s="207">
        <v>1000</v>
      </c>
      <c r="P4076" s="124" t="s">
        <v>1312</v>
      </c>
    </row>
    <row r="4077" spans="1:16" ht="51">
      <c r="A4077" s="256" t="s">
        <v>619</v>
      </c>
      <c r="B4077" s="124"/>
      <c r="C4077" s="125" t="s">
        <v>713</v>
      </c>
      <c r="D4077" s="119">
        <v>43285</v>
      </c>
      <c r="E4077" s="120" t="s">
        <v>8269</v>
      </c>
      <c r="F4077" s="120" t="s">
        <v>3</v>
      </c>
      <c r="G4077" s="120">
        <v>1636952</v>
      </c>
      <c r="H4077" s="124"/>
      <c r="I4077" s="128" t="s">
        <v>9130</v>
      </c>
      <c r="J4077" s="124"/>
      <c r="K4077" s="124"/>
      <c r="L4077" s="124"/>
      <c r="M4077" s="124"/>
      <c r="N4077" s="207">
        <v>0</v>
      </c>
      <c r="O4077" s="207">
        <v>7.63</v>
      </c>
      <c r="P4077" s="124" t="s">
        <v>1312</v>
      </c>
    </row>
    <row r="4078" spans="1:16" ht="51">
      <c r="A4078" s="256" t="s">
        <v>619</v>
      </c>
      <c r="B4078" s="124"/>
      <c r="C4078" s="125" t="s">
        <v>713</v>
      </c>
      <c r="D4078" s="119">
        <v>43285</v>
      </c>
      <c r="E4078" s="120" t="s">
        <v>8270</v>
      </c>
      <c r="F4078" s="120" t="s">
        <v>3</v>
      </c>
      <c r="G4078" s="120">
        <v>1636960</v>
      </c>
      <c r="H4078" s="124"/>
      <c r="I4078" s="128" t="s">
        <v>6201</v>
      </c>
      <c r="J4078" s="124"/>
      <c r="K4078" s="124"/>
      <c r="L4078" s="124"/>
      <c r="M4078" s="124"/>
      <c r="N4078" s="207">
        <v>0</v>
      </c>
      <c r="O4078" s="207">
        <v>400</v>
      </c>
      <c r="P4078" s="124" t="s">
        <v>1312</v>
      </c>
    </row>
    <row r="4079" spans="1:16" ht="51">
      <c r="A4079" s="256" t="s">
        <v>619</v>
      </c>
      <c r="B4079" s="124"/>
      <c r="C4079" s="125" t="s">
        <v>713</v>
      </c>
      <c r="D4079" s="119">
        <v>43285</v>
      </c>
      <c r="E4079" s="120" t="s">
        <v>8271</v>
      </c>
      <c r="F4079" s="120" t="s">
        <v>3</v>
      </c>
      <c r="G4079" s="120">
        <v>1636986</v>
      </c>
      <c r="H4079" s="124"/>
      <c r="I4079" s="128" t="s">
        <v>9131</v>
      </c>
      <c r="J4079" s="124"/>
      <c r="K4079" s="124"/>
      <c r="L4079" s="124"/>
      <c r="M4079" s="124"/>
      <c r="N4079" s="207">
        <v>0</v>
      </c>
      <c r="O4079" s="207">
        <v>39.46</v>
      </c>
      <c r="P4079" s="124" t="s">
        <v>1312</v>
      </c>
    </row>
    <row r="4080" spans="1:16" ht="51">
      <c r="A4080" s="256" t="s">
        <v>619</v>
      </c>
      <c r="B4080" s="124"/>
      <c r="C4080" s="125" t="s">
        <v>713</v>
      </c>
      <c r="D4080" s="119">
        <v>43285</v>
      </c>
      <c r="E4080" s="120" t="s">
        <v>8272</v>
      </c>
      <c r="F4080" s="120" t="s">
        <v>3</v>
      </c>
      <c r="G4080" s="120">
        <v>1637023</v>
      </c>
      <c r="H4080" s="124"/>
      <c r="I4080" s="128" t="s">
        <v>9132</v>
      </c>
      <c r="J4080" s="124"/>
      <c r="K4080" s="124"/>
      <c r="L4080" s="124"/>
      <c r="M4080" s="124"/>
      <c r="N4080" s="207">
        <v>0</v>
      </c>
      <c r="O4080" s="207">
        <v>3260.57</v>
      </c>
      <c r="P4080" s="124" t="s">
        <v>1312</v>
      </c>
    </row>
    <row r="4081" spans="1:16" ht="63.75">
      <c r="A4081" s="256">
        <v>155</v>
      </c>
      <c r="B4081" s="124"/>
      <c r="C4081" s="125" t="s">
        <v>744</v>
      </c>
      <c r="D4081" s="119">
        <v>43285</v>
      </c>
      <c r="E4081" s="120" t="s">
        <v>8273</v>
      </c>
      <c r="F4081" s="120" t="s">
        <v>3</v>
      </c>
      <c r="G4081" s="120">
        <v>1636869</v>
      </c>
      <c r="H4081" s="124"/>
      <c r="I4081" s="128" t="s">
        <v>9133</v>
      </c>
      <c r="J4081" s="124"/>
      <c r="K4081" s="124"/>
      <c r="L4081" s="124"/>
      <c r="M4081" s="124"/>
      <c r="N4081" s="207">
        <v>0</v>
      </c>
      <c r="O4081" s="207">
        <v>4560</v>
      </c>
      <c r="P4081" s="124" t="s">
        <v>1312</v>
      </c>
    </row>
    <row r="4082" spans="1:16" ht="63.75">
      <c r="A4082" s="256">
        <v>597</v>
      </c>
      <c r="B4082" s="124"/>
      <c r="C4082" s="125" t="s">
        <v>3387</v>
      </c>
      <c r="D4082" s="119">
        <v>43285</v>
      </c>
      <c r="E4082" s="120" t="s">
        <v>8274</v>
      </c>
      <c r="F4082" s="120" t="s">
        <v>3</v>
      </c>
      <c r="G4082" s="120">
        <v>1636871</v>
      </c>
      <c r="H4082" s="124"/>
      <c r="I4082" s="128" t="s">
        <v>9134</v>
      </c>
      <c r="J4082" s="124"/>
      <c r="K4082" s="124"/>
      <c r="L4082" s="124"/>
      <c r="M4082" s="124"/>
      <c r="N4082" s="207">
        <v>0</v>
      </c>
      <c r="O4082" s="207">
        <v>9620.8000000000011</v>
      </c>
      <c r="P4082" s="124" t="s">
        <v>1312</v>
      </c>
    </row>
    <row r="4083" spans="1:16" ht="51">
      <c r="A4083" s="256">
        <v>16</v>
      </c>
      <c r="B4083" s="124"/>
      <c r="C4083" s="125" t="s">
        <v>692</v>
      </c>
      <c r="D4083" s="119">
        <v>43285</v>
      </c>
      <c r="E4083" s="120" t="s">
        <v>8275</v>
      </c>
      <c r="F4083" s="120" t="s">
        <v>3</v>
      </c>
      <c r="G4083" s="120">
        <v>1636797</v>
      </c>
      <c r="H4083" s="124"/>
      <c r="I4083" s="128" t="s">
        <v>9135</v>
      </c>
      <c r="J4083" s="124"/>
      <c r="K4083" s="124"/>
      <c r="L4083" s="124"/>
      <c r="M4083" s="124"/>
      <c r="N4083" s="207">
        <v>0</v>
      </c>
      <c r="O4083" s="207">
        <v>6620.3</v>
      </c>
      <c r="P4083" s="124" t="s">
        <v>1312</v>
      </c>
    </row>
    <row r="4084" spans="1:16" ht="76.5" hidden="1">
      <c r="A4084" s="256">
        <v>513</v>
      </c>
      <c r="B4084" s="124"/>
      <c r="C4084" s="125" t="s">
        <v>201</v>
      </c>
      <c r="D4084" s="119">
        <v>43285</v>
      </c>
      <c r="E4084" s="120" t="s">
        <v>8276</v>
      </c>
      <c r="F4084" s="120" t="s">
        <v>15</v>
      </c>
      <c r="G4084" s="120">
        <v>776242</v>
      </c>
      <c r="H4084" s="124"/>
      <c r="I4084" s="128" t="s">
        <v>9136</v>
      </c>
      <c r="J4084" s="124"/>
      <c r="K4084" s="124"/>
      <c r="L4084" s="124"/>
      <c r="M4084" s="124"/>
      <c r="N4084" s="207">
        <v>50</v>
      </c>
      <c r="O4084" s="207">
        <v>0</v>
      </c>
      <c r="P4084" s="124" t="s">
        <v>1312</v>
      </c>
    </row>
    <row r="4085" spans="1:16" ht="63.75" hidden="1">
      <c r="A4085" s="256">
        <v>513</v>
      </c>
      <c r="B4085" s="124"/>
      <c r="C4085" s="125" t="s">
        <v>201</v>
      </c>
      <c r="D4085" s="119">
        <v>43285</v>
      </c>
      <c r="E4085" s="120" t="s">
        <v>8277</v>
      </c>
      <c r="F4085" s="120" t="s">
        <v>15</v>
      </c>
      <c r="G4085" s="120">
        <v>776109</v>
      </c>
      <c r="H4085" s="124"/>
      <c r="I4085" s="128" t="s">
        <v>9137</v>
      </c>
      <c r="J4085" s="124"/>
      <c r="K4085" s="124"/>
      <c r="L4085" s="124"/>
      <c r="M4085" s="124"/>
      <c r="N4085" s="207">
        <v>50</v>
      </c>
      <c r="O4085" s="207">
        <v>0</v>
      </c>
      <c r="P4085" s="124" t="s">
        <v>1312</v>
      </c>
    </row>
    <row r="4086" spans="1:16" ht="51">
      <c r="A4086" s="256" t="s">
        <v>619</v>
      </c>
      <c r="B4086" s="124"/>
      <c r="C4086" s="125" t="s">
        <v>713</v>
      </c>
      <c r="D4086" s="119">
        <v>43286</v>
      </c>
      <c r="E4086" s="120" t="s">
        <v>8278</v>
      </c>
      <c r="F4086" s="120" t="s">
        <v>3</v>
      </c>
      <c r="G4086" s="120">
        <v>1637299</v>
      </c>
      <c r="H4086" s="124"/>
      <c r="I4086" s="128" t="s">
        <v>3562</v>
      </c>
      <c r="J4086" s="124"/>
      <c r="K4086" s="124"/>
      <c r="L4086" s="124"/>
      <c r="M4086" s="124"/>
      <c r="N4086" s="207">
        <v>0</v>
      </c>
      <c r="O4086" s="207">
        <v>150</v>
      </c>
      <c r="P4086" s="124" t="s">
        <v>1312</v>
      </c>
    </row>
    <row r="4087" spans="1:16" ht="51">
      <c r="A4087" s="256" t="s">
        <v>619</v>
      </c>
      <c r="B4087" s="124"/>
      <c r="C4087" s="125" t="s">
        <v>713</v>
      </c>
      <c r="D4087" s="119">
        <v>43286</v>
      </c>
      <c r="E4087" s="120" t="s">
        <v>8279</v>
      </c>
      <c r="F4087" s="120" t="s">
        <v>3</v>
      </c>
      <c r="G4087" s="120">
        <v>1637303</v>
      </c>
      <c r="H4087" s="124"/>
      <c r="I4087" s="128" t="s">
        <v>9139</v>
      </c>
      <c r="J4087" s="124"/>
      <c r="K4087" s="124"/>
      <c r="L4087" s="124"/>
      <c r="M4087" s="124"/>
      <c r="N4087" s="207">
        <v>0</v>
      </c>
      <c r="O4087" s="207">
        <v>4310</v>
      </c>
      <c r="P4087" s="124" t="s">
        <v>1312</v>
      </c>
    </row>
    <row r="4088" spans="1:16" ht="51">
      <c r="A4088" s="256" t="s">
        <v>619</v>
      </c>
      <c r="B4088" s="124"/>
      <c r="C4088" s="125" t="s">
        <v>713</v>
      </c>
      <c r="D4088" s="119">
        <v>43286</v>
      </c>
      <c r="E4088" s="120" t="s">
        <v>8280</v>
      </c>
      <c r="F4088" s="120" t="s">
        <v>3</v>
      </c>
      <c r="G4088" s="120">
        <v>1637319</v>
      </c>
      <c r="H4088" s="124"/>
      <c r="I4088" s="128" t="s">
        <v>9140</v>
      </c>
      <c r="J4088" s="124"/>
      <c r="K4088" s="124"/>
      <c r="L4088" s="124"/>
      <c r="M4088" s="124"/>
      <c r="N4088" s="207">
        <v>0</v>
      </c>
      <c r="O4088" s="207">
        <v>1573.55</v>
      </c>
      <c r="P4088" s="124" t="s">
        <v>1312</v>
      </c>
    </row>
    <row r="4089" spans="1:16" ht="38.25">
      <c r="A4089" s="256">
        <v>35</v>
      </c>
      <c r="B4089" s="124"/>
      <c r="C4089" s="125" t="s">
        <v>696</v>
      </c>
      <c r="D4089" s="119">
        <v>43286</v>
      </c>
      <c r="E4089" s="120" t="s">
        <v>8281</v>
      </c>
      <c r="F4089" s="120" t="s">
        <v>3</v>
      </c>
      <c r="G4089" s="120">
        <v>1637333</v>
      </c>
      <c r="H4089" s="124"/>
      <c r="I4089" s="128" t="s">
        <v>9141</v>
      </c>
      <c r="J4089" s="124"/>
      <c r="K4089" s="124"/>
      <c r="L4089" s="124"/>
      <c r="M4089" s="124"/>
      <c r="N4089" s="207">
        <v>0</v>
      </c>
      <c r="O4089" s="207">
        <v>1278</v>
      </c>
      <c r="P4089" s="124" t="s">
        <v>1312</v>
      </c>
    </row>
    <row r="4090" spans="1:16" ht="51">
      <c r="A4090" s="256" t="s">
        <v>619</v>
      </c>
      <c r="B4090" s="124"/>
      <c r="C4090" s="125" t="s">
        <v>713</v>
      </c>
      <c r="D4090" s="119">
        <v>43286</v>
      </c>
      <c r="E4090" s="120" t="s">
        <v>8282</v>
      </c>
      <c r="F4090" s="120" t="s">
        <v>3</v>
      </c>
      <c r="G4090" s="120">
        <v>1637209</v>
      </c>
      <c r="H4090" s="124"/>
      <c r="I4090" s="128" t="s">
        <v>3925</v>
      </c>
      <c r="J4090" s="124"/>
      <c r="K4090" s="124"/>
      <c r="L4090" s="124"/>
      <c r="M4090" s="124"/>
      <c r="N4090" s="207">
        <v>0</v>
      </c>
      <c r="O4090" s="207">
        <v>55</v>
      </c>
      <c r="P4090" s="124" t="s">
        <v>1312</v>
      </c>
    </row>
    <row r="4091" spans="1:16" ht="51">
      <c r="A4091" s="256" t="s">
        <v>619</v>
      </c>
      <c r="B4091" s="124"/>
      <c r="C4091" s="125" t="s">
        <v>713</v>
      </c>
      <c r="D4091" s="119">
        <v>43286</v>
      </c>
      <c r="E4091" s="120" t="s">
        <v>8283</v>
      </c>
      <c r="F4091" s="120" t="s">
        <v>3</v>
      </c>
      <c r="G4091" s="120">
        <v>1637213</v>
      </c>
      <c r="H4091" s="124"/>
      <c r="I4091" s="128" t="s">
        <v>6214</v>
      </c>
      <c r="J4091" s="124"/>
      <c r="K4091" s="124"/>
      <c r="L4091" s="124"/>
      <c r="M4091" s="124"/>
      <c r="N4091" s="207">
        <v>0</v>
      </c>
      <c r="O4091" s="207">
        <v>6200</v>
      </c>
      <c r="P4091" s="124" t="s">
        <v>1312</v>
      </c>
    </row>
    <row r="4092" spans="1:16" ht="63.75">
      <c r="A4092" s="256">
        <v>597</v>
      </c>
      <c r="B4092" s="124"/>
      <c r="C4092" s="125" t="s">
        <v>3387</v>
      </c>
      <c r="D4092" s="119">
        <v>43286</v>
      </c>
      <c r="E4092" s="120" t="s">
        <v>8284</v>
      </c>
      <c r="F4092" s="120" t="s">
        <v>3</v>
      </c>
      <c r="G4092" s="120">
        <v>1637261</v>
      </c>
      <c r="H4092" s="124"/>
      <c r="I4092" s="128" t="s">
        <v>9142</v>
      </c>
      <c r="J4092" s="124"/>
      <c r="K4092" s="124"/>
      <c r="L4092" s="124"/>
      <c r="M4092" s="124"/>
      <c r="N4092" s="207">
        <v>0</v>
      </c>
      <c r="O4092" s="207">
        <v>10000</v>
      </c>
      <c r="P4092" s="124" t="s">
        <v>1312</v>
      </c>
    </row>
    <row r="4093" spans="1:16" ht="51">
      <c r="A4093" s="256" t="s">
        <v>619</v>
      </c>
      <c r="B4093" s="124"/>
      <c r="C4093" s="125" t="s">
        <v>713</v>
      </c>
      <c r="D4093" s="119">
        <v>43286</v>
      </c>
      <c r="E4093" s="120" t="s">
        <v>8285</v>
      </c>
      <c r="F4093" s="120" t="s">
        <v>3</v>
      </c>
      <c r="G4093" s="120">
        <v>1637264</v>
      </c>
      <c r="H4093" s="124"/>
      <c r="I4093" s="128" t="s">
        <v>7502</v>
      </c>
      <c r="J4093" s="124"/>
      <c r="K4093" s="124"/>
      <c r="L4093" s="124"/>
      <c r="M4093" s="124"/>
      <c r="N4093" s="207">
        <v>0</v>
      </c>
      <c r="O4093" s="207">
        <v>390</v>
      </c>
      <c r="P4093" s="124" t="s">
        <v>1312</v>
      </c>
    </row>
    <row r="4094" spans="1:16" ht="63.75">
      <c r="A4094" s="256" t="s">
        <v>619</v>
      </c>
      <c r="B4094" s="124"/>
      <c r="C4094" s="125" t="s">
        <v>713</v>
      </c>
      <c r="D4094" s="119">
        <v>43286</v>
      </c>
      <c r="E4094" s="120" t="s">
        <v>8286</v>
      </c>
      <c r="F4094" s="120" t="s">
        <v>3</v>
      </c>
      <c r="G4094" s="120">
        <v>1637266</v>
      </c>
      <c r="H4094" s="124"/>
      <c r="I4094" s="128" t="s">
        <v>9143</v>
      </c>
      <c r="J4094" s="124"/>
      <c r="K4094" s="124"/>
      <c r="L4094" s="124"/>
      <c r="M4094" s="124"/>
      <c r="N4094" s="207">
        <v>0</v>
      </c>
      <c r="O4094" s="207">
        <v>534.25</v>
      </c>
      <c r="P4094" s="124" t="s">
        <v>1312</v>
      </c>
    </row>
    <row r="4095" spans="1:16" ht="63.75">
      <c r="A4095" s="256" t="s">
        <v>619</v>
      </c>
      <c r="B4095" s="124"/>
      <c r="C4095" s="125" t="s">
        <v>713</v>
      </c>
      <c r="D4095" s="119">
        <v>43286</v>
      </c>
      <c r="E4095" s="120" t="s">
        <v>8287</v>
      </c>
      <c r="F4095" s="120" t="s">
        <v>3</v>
      </c>
      <c r="G4095" s="120">
        <v>1637267</v>
      </c>
      <c r="H4095" s="124"/>
      <c r="I4095" s="128" t="s">
        <v>9144</v>
      </c>
      <c r="J4095" s="124"/>
      <c r="K4095" s="124"/>
      <c r="L4095" s="124"/>
      <c r="M4095" s="124"/>
      <c r="N4095" s="207">
        <v>0</v>
      </c>
      <c r="O4095" s="207">
        <v>7192.52</v>
      </c>
      <c r="P4095" s="124" t="s">
        <v>1312</v>
      </c>
    </row>
    <row r="4096" spans="1:16" ht="51">
      <c r="A4096" s="256">
        <v>25</v>
      </c>
      <c r="B4096" s="124"/>
      <c r="C4096" s="125" t="s">
        <v>694</v>
      </c>
      <c r="D4096" s="119">
        <v>43286</v>
      </c>
      <c r="E4096" s="120" t="s">
        <v>8288</v>
      </c>
      <c r="F4096" s="120" t="s">
        <v>3</v>
      </c>
      <c r="G4096" s="120">
        <v>1637276</v>
      </c>
      <c r="H4096" s="124"/>
      <c r="I4096" s="128" t="s">
        <v>9145</v>
      </c>
      <c r="J4096" s="124"/>
      <c r="K4096" s="124"/>
      <c r="L4096" s="124"/>
      <c r="M4096" s="124"/>
      <c r="N4096" s="207">
        <v>0</v>
      </c>
      <c r="O4096" s="207">
        <v>1750.82</v>
      </c>
      <c r="P4096" s="124" t="s">
        <v>1312</v>
      </c>
    </row>
    <row r="4097" spans="1:16" ht="51">
      <c r="A4097" s="256" t="s">
        <v>619</v>
      </c>
      <c r="B4097" s="124"/>
      <c r="C4097" s="125" t="s">
        <v>713</v>
      </c>
      <c r="D4097" s="119">
        <v>43286</v>
      </c>
      <c r="E4097" s="120" t="s">
        <v>8289</v>
      </c>
      <c r="F4097" s="120" t="s">
        <v>3</v>
      </c>
      <c r="G4097" s="120">
        <v>1637279</v>
      </c>
      <c r="H4097" s="124"/>
      <c r="I4097" s="128" t="s">
        <v>9146</v>
      </c>
      <c r="J4097" s="124"/>
      <c r="K4097" s="124"/>
      <c r="L4097" s="124"/>
      <c r="M4097" s="124"/>
      <c r="N4097" s="207">
        <v>0</v>
      </c>
      <c r="O4097" s="207">
        <v>1277</v>
      </c>
      <c r="P4097" s="124" t="s">
        <v>1312</v>
      </c>
    </row>
    <row r="4098" spans="1:16" ht="51">
      <c r="A4098" s="256">
        <v>132</v>
      </c>
      <c r="B4098" s="124"/>
      <c r="C4098" s="125" t="s">
        <v>728</v>
      </c>
      <c r="D4098" s="119">
        <v>43286</v>
      </c>
      <c r="E4098" s="120" t="s">
        <v>8290</v>
      </c>
      <c r="F4098" s="120" t="s">
        <v>3</v>
      </c>
      <c r="G4098" s="120">
        <v>1637280</v>
      </c>
      <c r="H4098" s="124"/>
      <c r="I4098" s="128" t="s">
        <v>9147</v>
      </c>
      <c r="J4098" s="124"/>
      <c r="K4098" s="124"/>
      <c r="L4098" s="124"/>
      <c r="M4098" s="124"/>
      <c r="N4098" s="207">
        <v>0</v>
      </c>
      <c r="O4098" s="207">
        <v>424.08</v>
      </c>
      <c r="P4098" s="124" t="s">
        <v>1312</v>
      </c>
    </row>
    <row r="4099" spans="1:16" ht="51">
      <c r="A4099" s="256" t="s">
        <v>619</v>
      </c>
      <c r="B4099" s="124"/>
      <c r="C4099" s="125" t="s">
        <v>713</v>
      </c>
      <c r="D4099" s="119">
        <v>43286</v>
      </c>
      <c r="E4099" s="120" t="s">
        <v>8291</v>
      </c>
      <c r="F4099" s="120" t="s">
        <v>3</v>
      </c>
      <c r="G4099" s="120">
        <v>1637281</v>
      </c>
      <c r="H4099" s="124"/>
      <c r="I4099" s="128" t="s">
        <v>9148</v>
      </c>
      <c r="J4099" s="124"/>
      <c r="K4099" s="124"/>
      <c r="L4099" s="124"/>
      <c r="M4099" s="124"/>
      <c r="N4099" s="207">
        <v>0</v>
      </c>
      <c r="O4099" s="207">
        <v>0.4</v>
      </c>
      <c r="P4099" s="124" t="s">
        <v>1312</v>
      </c>
    </row>
    <row r="4100" spans="1:16" ht="51">
      <c r="A4100" s="256" t="s">
        <v>619</v>
      </c>
      <c r="B4100" s="124"/>
      <c r="C4100" s="125" t="s">
        <v>713</v>
      </c>
      <c r="D4100" s="119">
        <v>43286</v>
      </c>
      <c r="E4100" s="120" t="s">
        <v>8292</v>
      </c>
      <c r="F4100" s="120" t="s">
        <v>3</v>
      </c>
      <c r="G4100" s="120">
        <v>1637428</v>
      </c>
      <c r="H4100" s="124"/>
      <c r="I4100" s="128" t="s">
        <v>1384</v>
      </c>
      <c r="J4100" s="124"/>
      <c r="K4100" s="124"/>
      <c r="L4100" s="124"/>
      <c r="M4100" s="124"/>
      <c r="N4100" s="207">
        <v>0</v>
      </c>
      <c r="O4100" s="207">
        <v>800</v>
      </c>
      <c r="P4100" s="124" t="s">
        <v>1312</v>
      </c>
    </row>
    <row r="4101" spans="1:16" ht="51">
      <c r="A4101" s="256" t="s">
        <v>619</v>
      </c>
      <c r="B4101" s="124"/>
      <c r="C4101" s="125" t="s">
        <v>713</v>
      </c>
      <c r="D4101" s="119">
        <v>43286</v>
      </c>
      <c r="E4101" s="120" t="s">
        <v>8293</v>
      </c>
      <c r="F4101" s="120" t="s">
        <v>3</v>
      </c>
      <c r="G4101" s="120">
        <v>1637433</v>
      </c>
      <c r="H4101" s="124"/>
      <c r="I4101" s="128" t="s">
        <v>9149</v>
      </c>
      <c r="J4101" s="124"/>
      <c r="K4101" s="124"/>
      <c r="L4101" s="124"/>
      <c r="M4101" s="124"/>
      <c r="N4101" s="207">
        <v>0</v>
      </c>
      <c r="O4101" s="207">
        <v>5.01</v>
      </c>
      <c r="P4101" s="124" t="s">
        <v>3729</v>
      </c>
    </row>
    <row r="4102" spans="1:16" ht="51">
      <c r="A4102" s="256">
        <v>20</v>
      </c>
      <c r="B4102" s="124"/>
      <c r="C4102" s="125" t="s">
        <v>693</v>
      </c>
      <c r="D4102" s="119">
        <v>43286</v>
      </c>
      <c r="E4102" s="120" t="s">
        <v>8294</v>
      </c>
      <c r="F4102" s="120" t="s">
        <v>3</v>
      </c>
      <c r="G4102" s="120">
        <v>1637462</v>
      </c>
      <c r="H4102" s="124"/>
      <c r="I4102" s="128" t="s">
        <v>9150</v>
      </c>
      <c r="J4102" s="124"/>
      <c r="K4102" s="124"/>
      <c r="L4102" s="124"/>
      <c r="M4102" s="124"/>
      <c r="N4102" s="207">
        <v>0</v>
      </c>
      <c r="O4102" s="207">
        <v>167</v>
      </c>
      <c r="P4102" s="124" t="s">
        <v>1312</v>
      </c>
    </row>
    <row r="4103" spans="1:16" ht="51">
      <c r="A4103" s="256" t="s">
        <v>619</v>
      </c>
      <c r="B4103" s="124"/>
      <c r="C4103" s="125" t="s">
        <v>713</v>
      </c>
      <c r="D4103" s="119">
        <v>43286</v>
      </c>
      <c r="E4103" s="120" t="s">
        <v>8295</v>
      </c>
      <c r="F4103" s="120" t="s">
        <v>3</v>
      </c>
      <c r="G4103" s="120">
        <v>1637473</v>
      </c>
      <c r="H4103" s="124"/>
      <c r="I4103" s="128" t="s">
        <v>9151</v>
      </c>
      <c r="J4103" s="124"/>
      <c r="K4103" s="124"/>
      <c r="L4103" s="124"/>
      <c r="M4103" s="124"/>
      <c r="N4103" s="207">
        <v>0</v>
      </c>
      <c r="O4103" s="207">
        <v>2195</v>
      </c>
      <c r="P4103" s="124" t="s">
        <v>1312</v>
      </c>
    </row>
    <row r="4104" spans="1:16" ht="51">
      <c r="A4104" s="256" t="s">
        <v>619</v>
      </c>
      <c r="B4104" s="124"/>
      <c r="C4104" s="125" t="s">
        <v>713</v>
      </c>
      <c r="D4104" s="119">
        <v>43286</v>
      </c>
      <c r="E4104" s="120" t="s">
        <v>8296</v>
      </c>
      <c r="F4104" s="120" t="s">
        <v>3</v>
      </c>
      <c r="G4104" s="120">
        <v>1637379</v>
      </c>
      <c r="H4104" s="124"/>
      <c r="I4104" s="128" t="s">
        <v>9152</v>
      </c>
      <c r="J4104" s="124"/>
      <c r="K4104" s="124"/>
      <c r="L4104" s="124"/>
      <c r="M4104" s="124"/>
      <c r="N4104" s="207">
        <v>0</v>
      </c>
      <c r="O4104" s="207">
        <v>1124.3800000000001</v>
      </c>
      <c r="P4104" s="124" t="s">
        <v>1312</v>
      </c>
    </row>
    <row r="4105" spans="1:16" ht="51">
      <c r="A4105" s="256" t="s">
        <v>619</v>
      </c>
      <c r="B4105" s="124"/>
      <c r="C4105" s="125" t="s">
        <v>713</v>
      </c>
      <c r="D4105" s="119">
        <v>43286</v>
      </c>
      <c r="E4105" s="120" t="s">
        <v>8297</v>
      </c>
      <c r="F4105" s="120" t="s">
        <v>3</v>
      </c>
      <c r="G4105" s="120">
        <v>1637382</v>
      </c>
      <c r="H4105" s="124"/>
      <c r="I4105" s="128" t="s">
        <v>1371</v>
      </c>
      <c r="J4105" s="124"/>
      <c r="K4105" s="124"/>
      <c r="L4105" s="124"/>
      <c r="M4105" s="124"/>
      <c r="N4105" s="207">
        <v>0</v>
      </c>
      <c r="O4105" s="207">
        <v>1713</v>
      </c>
      <c r="P4105" s="124" t="s">
        <v>1312</v>
      </c>
    </row>
    <row r="4106" spans="1:16" ht="51">
      <c r="A4106" s="256" t="s">
        <v>619</v>
      </c>
      <c r="B4106" s="124"/>
      <c r="C4106" s="125" t="s">
        <v>713</v>
      </c>
      <c r="D4106" s="119">
        <v>43286</v>
      </c>
      <c r="E4106" s="120" t="s">
        <v>8298</v>
      </c>
      <c r="F4106" s="120" t="s">
        <v>3</v>
      </c>
      <c r="G4106" s="120">
        <v>1637420</v>
      </c>
      <c r="H4106" s="124"/>
      <c r="I4106" s="128" t="s">
        <v>9153</v>
      </c>
      <c r="J4106" s="124"/>
      <c r="K4106" s="124"/>
      <c r="L4106" s="124"/>
      <c r="M4106" s="124"/>
      <c r="N4106" s="207">
        <v>0</v>
      </c>
      <c r="O4106" s="207">
        <v>5020</v>
      </c>
      <c r="P4106" s="124" t="s">
        <v>1312</v>
      </c>
    </row>
    <row r="4107" spans="1:16" ht="63.75">
      <c r="A4107" s="256">
        <v>287</v>
      </c>
      <c r="B4107" s="124"/>
      <c r="C4107" s="125" t="s">
        <v>790</v>
      </c>
      <c r="D4107" s="119">
        <v>43286</v>
      </c>
      <c r="E4107" s="120" t="s">
        <v>8299</v>
      </c>
      <c r="F4107" s="120" t="s">
        <v>3</v>
      </c>
      <c r="G4107" s="120">
        <v>1637334</v>
      </c>
      <c r="H4107" s="124"/>
      <c r="I4107" s="128" t="s">
        <v>9154</v>
      </c>
      <c r="J4107" s="124"/>
      <c r="K4107" s="124"/>
      <c r="L4107" s="124"/>
      <c r="M4107" s="124"/>
      <c r="N4107" s="207">
        <v>0</v>
      </c>
      <c r="O4107" s="207">
        <v>0.01</v>
      </c>
      <c r="P4107" s="124" t="s">
        <v>3729</v>
      </c>
    </row>
    <row r="4108" spans="1:16" ht="63.75">
      <c r="A4108" s="256">
        <v>287</v>
      </c>
      <c r="B4108" s="124"/>
      <c r="C4108" s="125" t="s">
        <v>790</v>
      </c>
      <c r="D4108" s="119">
        <v>43286</v>
      </c>
      <c r="E4108" s="120" t="s">
        <v>8300</v>
      </c>
      <c r="F4108" s="120" t="s">
        <v>3</v>
      </c>
      <c r="G4108" s="120">
        <v>1637335</v>
      </c>
      <c r="H4108" s="124"/>
      <c r="I4108" s="128" t="s">
        <v>9155</v>
      </c>
      <c r="J4108" s="124"/>
      <c r="K4108" s="124"/>
      <c r="L4108" s="124"/>
      <c r="M4108" s="124"/>
      <c r="N4108" s="207">
        <v>0</v>
      </c>
      <c r="O4108" s="207">
        <v>26658.52</v>
      </c>
      <c r="P4108" s="124" t="s">
        <v>1312</v>
      </c>
    </row>
    <row r="4109" spans="1:16" ht="63.75">
      <c r="A4109" s="256" t="s">
        <v>619</v>
      </c>
      <c r="B4109" s="124"/>
      <c r="C4109" s="125" t="s">
        <v>713</v>
      </c>
      <c r="D4109" s="119">
        <v>43286</v>
      </c>
      <c r="E4109" s="120" t="s">
        <v>8301</v>
      </c>
      <c r="F4109" s="120" t="s">
        <v>3</v>
      </c>
      <c r="G4109" s="120">
        <v>1637204</v>
      </c>
      <c r="H4109" s="124"/>
      <c r="I4109" s="128" t="s">
        <v>9156</v>
      </c>
      <c r="J4109" s="124"/>
      <c r="K4109" s="124"/>
      <c r="L4109" s="124"/>
      <c r="M4109" s="124"/>
      <c r="N4109" s="207">
        <v>0</v>
      </c>
      <c r="O4109" s="207">
        <v>31235.78</v>
      </c>
      <c r="P4109" s="124" t="s">
        <v>1312</v>
      </c>
    </row>
    <row r="4110" spans="1:16" ht="51">
      <c r="A4110" s="256" t="s">
        <v>619</v>
      </c>
      <c r="B4110" s="124"/>
      <c r="C4110" s="125" t="s">
        <v>713</v>
      </c>
      <c r="D4110" s="119">
        <v>43286</v>
      </c>
      <c r="E4110" s="120" t="s">
        <v>8302</v>
      </c>
      <c r="F4110" s="120" t="s">
        <v>3</v>
      </c>
      <c r="G4110" s="120">
        <v>1637243</v>
      </c>
      <c r="H4110" s="124"/>
      <c r="I4110" s="128" t="s">
        <v>9157</v>
      </c>
      <c r="J4110" s="124"/>
      <c r="K4110" s="124"/>
      <c r="L4110" s="124"/>
      <c r="M4110" s="124"/>
      <c r="N4110" s="207">
        <v>0</v>
      </c>
      <c r="O4110" s="207">
        <v>621</v>
      </c>
      <c r="P4110" s="124" t="s">
        <v>1312</v>
      </c>
    </row>
    <row r="4111" spans="1:16" ht="51">
      <c r="A4111" s="256">
        <v>373</v>
      </c>
      <c r="B4111" s="124"/>
      <c r="C4111" s="125" t="s">
        <v>1269</v>
      </c>
      <c r="D4111" s="119">
        <v>43286</v>
      </c>
      <c r="E4111" s="120" t="s">
        <v>8303</v>
      </c>
      <c r="F4111" s="120" t="s">
        <v>3</v>
      </c>
      <c r="G4111" s="120">
        <v>1637244</v>
      </c>
      <c r="H4111" s="124"/>
      <c r="I4111" s="128" t="s">
        <v>9158</v>
      </c>
      <c r="J4111" s="124"/>
      <c r="K4111" s="124"/>
      <c r="L4111" s="124"/>
      <c r="M4111" s="124"/>
      <c r="N4111" s="207">
        <v>0</v>
      </c>
      <c r="O4111" s="207">
        <v>16614.46</v>
      </c>
      <c r="P4111" s="124" t="s">
        <v>1312</v>
      </c>
    </row>
    <row r="4112" spans="1:16" ht="51">
      <c r="A4112" s="256" t="s">
        <v>619</v>
      </c>
      <c r="B4112" s="124"/>
      <c r="C4112" s="125" t="s">
        <v>713</v>
      </c>
      <c r="D4112" s="119">
        <v>43286</v>
      </c>
      <c r="E4112" s="120" t="s">
        <v>8304</v>
      </c>
      <c r="F4112" s="120" t="s">
        <v>3</v>
      </c>
      <c r="G4112" s="120">
        <v>1637246</v>
      </c>
      <c r="H4112" s="124"/>
      <c r="I4112" s="128" t="s">
        <v>9159</v>
      </c>
      <c r="J4112" s="124"/>
      <c r="K4112" s="124"/>
      <c r="L4112" s="124"/>
      <c r="M4112" s="124"/>
      <c r="N4112" s="207">
        <v>0</v>
      </c>
      <c r="O4112" s="207">
        <v>6138.24</v>
      </c>
      <c r="P4112" s="124" t="s">
        <v>1312</v>
      </c>
    </row>
    <row r="4113" spans="1:16" ht="51">
      <c r="A4113" s="256" t="s">
        <v>619</v>
      </c>
      <c r="B4113" s="124"/>
      <c r="C4113" s="125" t="s">
        <v>713</v>
      </c>
      <c r="D4113" s="119">
        <v>43286</v>
      </c>
      <c r="E4113" s="120" t="s">
        <v>8305</v>
      </c>
      <c r="F4113" s="120" t="s">
        <v>3</v>
      </c>
      <c r="G4113" s="120">
        <v>1637247</v>
      </c>
      <c r="H4113" s="124"/>
      <c r="I4113" s="128" t="s">
        <v>9160</v>
      </c>
      <c r="J4113" s="124"/>
      <c r="K4113" s="124"/>
      <c r="L4113" s="124"/>
      <c r="M4113" s="124"/>
      <c r="N4113" s="207">
        <v>0</v>
      </c>
      <c r="O4113" s="207">
        <v>6138.24</v>
      </c>
      <c r="P4113" s="124" t="s">
        <v>1312</v>
      </c>
    </row>
    <row r="4114" spans="1:16" ht="51">
      <c r="A4114" s="256" t="s">
        <v>619</v>
      </c>
      <c r="B4114" s="124"/>
      <c r="C4114" s="125" t="s">
        <v>713</v>
      </c>
      <c r="D4114" s="119">
        <v>43286</v>
      </c>
      <c r="E4114" s="120" t="s">
        <v>8306</v>
      </c>
      <c r="F4114" s="120" t="s">
        <v>3</v>
      </c>
      <c r="G4114" s="120">
        <v>1637250</v>
      </c>
      <c r="H4114" s="124"/>
      <c r="I4114" s="128" t="s">
        <v>9161</v>
      </c>
      <c r="J4114" s="124"/>
      <c r="K4114" s="124"/>
      <c r="L4114" s="124"/>
      <c r="M4114" s="124"/>
      <c r="N4114" s="207">
        <v>0</v>
      </c>
      <c r="O4114" s="207">
        <v>6719.4400000000005</v>
      </c>
      <c r="P4114" s="124" t="s">
        <v>1312</v>
      </c>
    </row>
    <row r="4115" spans="1:16" ht="51">
      <c r="A4115" s="256" t="s">
        <v>619</v>
      </c>
      <c r="B4115" s="124"/>
      <c r="C4115" s="125" t="s">
        <v>713</v>
      </c>
      <c r="D4115" s="119">
        <v>43286</v>
      </c>
      <c r="E4115" s="120" t="s">
        <v>8307</v>
      </c>
      <c r="F4115" s="120" t="s">
        <v>3</v>
      </c>
      <c r="G4115" s="120">
        <v>1637252</v>
      </c>
      <c r="H4115" s="124"/>
      <c r="I4115" s="128" t="s">
        <v>9162</v>
      </c>
      <c r="J4115" s="124"/>
      <c r="K4115" s="124"/>
      <c r="L4115" s="124"/>
      <c r="M4115" s="124"/>
      <c r="N4115" s="207">
        <v>0</v>
      </c>
      <c r="O4115" s="207">
        <v>6719.4400000000005</v>
      </c>
      <c r="P4115" s="124" t="s">
        <v>1312</v>
      </c>
    </row>
    <row r="4116" spans="1:16" ht="51">
      <c r="A4116" s="256" t="s">
        <v>619</v>
      </c>
      <c r="B4116" s="124"/>
      <c r="C4116" s="125" t="s">
        <v>713</v>
      </c>
      <c r="D4116" s="119">
        <v>43286</v>
      </c>
      <c r="E4116" s="120" t="s">
        <v>8308</v>
      </c>
      <c r="F4116" s="120" t="s">
        <v>3</v>
      </c>
      <c r="G4116" s="120">
        <v>1637202</v>
      </c>
      <c r="H4116" s="124"/>
      <c r="I4116" s="128" t="s">
        <v>9163</v>
      </c>
      <c r="J4116" s="124"/>
      <c r="K4116" s="124"/>
      <c r="L4116" s="124"/>
      <c r="M4116" s="124"/>
      <c r="N4116" s="207">
        <v>0</v>
      </c>
      <c r="O4116" s="207">
        <v>2201.66</v>
      </c>
      <c r="P4116" s="124" t="s">
        <v>1312</v>
      </c>
    </row>
    <row r="4117" spans="1:16" ht="51" hidden="1">
      <c r="A4117" s="256" t="s">
        <v>619</v>
      </c>
      <c r="B4117" s="124"/>
      <c r="C4117" s="125" t="s">
        <v>713</v>
      </c>
      <c r="D4117" s="119">
        <v>43286</v>
      </c>
      <c r="E4117" s="120" t="s">
        <v>8309</v>
      </c>
      <c r="F4117" s="120" t="s">
        <v>1313</v>
      </c>
      <c r="G4117" s="120">
        <v>18301924</v>
      </c>
      <c r="H4117" s="124"/>
      <c r="I4117" s="128" t="s">
        <v>9164</v>
      </c>
      <c r="J4117" s="124"/>
      <c r="K4117" s="124"/>
      <c r="L4117" s="124"/>
      <c r="M4117" s="124"/>
      <c r="N4117" s="207">
        <v>0</v>
      </c>
      <c r="O4117" s="207">
        <v>544.32000000000005</v>
      </c>
      <c r="P4117" s="124" t="s">
        <v>1312</v>
      </c>
    </row>
    <row r="4118" spans="1:16" ht="51" hidden="1">
      <c r="A4118" s="256" t="s">
        <v>620</v>
      </c>
      <c r="B4118" s="124"/>
      <c r="C4118" s="125" t="s">
        <v>714</v>
      </c>
      <c r="D4118" s="119">
        <v>43286</v>
      </c>
      <c r="E4118" s="120" t="s">
        <v>8310</v>
      </c>
      <c r="F4118" s="120" t="s">
        <v>1313</v>
      </c>
      <c r="G4118" s="120">
        <v>18301932</v>
      </c>
      <c r="H4118" s="124"/>
      <c r="I4118" s="128" t="s">
        <v>9165</v>
      </c>
      <c r="J4118" s="124"/>
      <c r="K4118" s="124"/>
      <c r="L4118" s="124"/>
      <c r="M4118" s="124"/>
      <c r="N4118" s="207">
        <v>0</v>
      </c>
      <c r="O4118" s="207">
        <v>948.65</v>
      </c>
      <c r="P4118" s="124" t="s">
        <v>1312</v>
      </c>
    </row>
    <row r="4119" spans="1:16" ht="63.75" hidden="1">
      <c r="A4119" s="256">
        <v>373</v>
      </c>
      <c r="B4119" s="124"/>
      <c r="C4119" s="125" t="s">
        <v>1269</v>
      </c>
      <c r="D4119" s="119">
        <v>43286</v>
      </c>
      <c r="E4119" s="120" t="s">
        <v>8311</v>
      </c>
      <c r="F4119" s="120" t="s">
        <v>1313</v>
      </c>
      <c r="G4119" s="120">
        <v>18287739</v>
      </c>
      <c r="H4119" s="124"/>
      <c r="I4119" s="128" t="s">
        <v>9166</v>
      </c>
      <c r="J4119" s="124"/>
      <c r="K4119" s="124"/>
      <c r="L4119" s="124"/>
      <c r="M4119" s="124"/>
      <c r="N4119" s="207">
        <v>0</v>
      </c>
      <c r="O4119" s="207">
        <v>1720851.08</v>
      </c>
      <c r="P4119" s="124" t="s">
        <v>1312</v>
      </c>
    </row>
    <row r="4120" spans="1:16" ht="76.5" hidden="1">
      <c r="A4120" s="256" t="s">
        <v>620</v>
      </c>
      <c r="B4120" s="124"/>
      <c r="C4120" s="125" t="s">
        <v>714</v>
      </c>
      <c r="D4120" s="119">
        <v>43286</v>
      </c>
      <c r="E4120" s="120" t="s">
        <v>8312</v>
      </c>
      <c r="F4120" s="120" t="s">
        <v>1256</v>
      </c>
      <c r="G4120" s="120">
        <v>18285012</v>
      </c>
      <c r="H4120" s="124"/>
      <c r="I4120" s="128" t="s">
        <v>9167</v>
      </c>
      <c r="J4120" s="124"/>
      <c r="K4120" s="124"/>
      <c r="L4120" s="124"/>
      <c r="M4120" s="124"/>
      <c r="N4120" s="207">
        <v>0</v>
      </c>
      <c r="O4120" s="207">
        <v>9448</v>
      </c>
      <c r="P4120" s="124" t="s">
        <v>1312</v>
      </c>
    </row>
    <row r="4121" spans="1:16" ht="89.25" hidden="1">
      <c r="A4121" s="256">
        <v>513</v>
      </c>
      <c r="B4121" s="124"/>
      <c r="C4121" s="125" t="s">
        <v>201</v>
      </c>
      <c r="D4121" s="119">
        <v>43286</v>
      </c>
      <c r="E4121" s="120" t="s">
        <v>8313</v>
      </c>
      <c r="F4121" s="120" t="s">
        <v>15</v>
      </c>
      <c r="G4121" s="120">
        <v>5392</v>
      </c>
      <c r="H4121" s="124"/>
      <c r="I4121" s="128" t="s">
        <v>9168</v>
      </c>
      <c r="J4121" s="124"/>
      <c r="K4121" s="124"/>
      <c r="L4121" s="124"/>
      <c r="M4121" s="124"/>
      <c r="N4121" s="207">
        <v>166527.10999999999</v>
      </c>
      <c r="O4121" s="207">
        <v>0</v>
      </c>
      <c r="P4121" s="124" t="s">
        <v>1312</v>
      </c>
    </row>
    <row r="4122" spans="1:16" ht="89.25" hidden="1">
      <c r="A4122" s="256">
        <v>513</v>
      </c>
      <c r="B4122" s="124"/>
      <c r="C4122" s="125" t="s">
        <v>201</v>
      </c>
      <c r="D4122" s="119">
        <v>43286</v>
      </c>
      <c r="E4122" s="120" t="s">
        <v>8314</v>
      </c>
      <c r="F4122" s="120" t="s">
        <v>15</v>
      </c>
      <c r="G4122" s="120">
        <v>5394</v>
      </c>
      <c r="H4122" s="124"/>
      <c r="I4122" s="128" t="s">
        <v>9169</v>
      </c>
      <c r="J4122" s="124"/>
      <c r="K4122" s="124"/>
      <c r="L4122" s="124"/>
      <c r="M4122" s="124"/>
      <c r="N4122" s="207">
        <v>297208.19</v>
      </c>
      <c r="O4122" s="207">
        <v>0</v>
      </c>
      <c r="P4122" s="124" t="s">
        <v>1312</v>
      </c>
    </row>
    <row r="4123" spans="1:16" ht="89.25" hidden="1">
      <c r="A4123" s="256">
        <v>513</v>
      </c>
      <c r="B4123" s="124"/>
      <c r="C4123" s="125" t="s">
        <v>201</v>
      </c>
      <c r="D4123" s="119">
        <v>43286</v>
      </c>
      <c r="E4123" s="120" t="s">
        <v>8315</v>
      </c>
      <c r="F4123" s="120" t="s">
        <v>15</v>
      </c>
      <c r="G4123" s="120">
        <v>5391</v>
      </c>
      <c r="H4123" s="124"/>
      <c r="I4123" s="128" t="s">
        <v>9170</v>
      </c>
      <c r="J4123" s="124"/>
      <c r="K4123" s="124"/>
      <c r="L4123" s="124"/>
      <c r="M4123" s="124"/>
      <c r="N4123" s="207">
        <v>348.48</v>
      </c>
      <c r="O4123" s="207">
        <v>0</v>
      </c>
      <c r="P4123" s="124" t="s">
        <v>1312</v>
      </c>
    </row>
    <row r="4124" spans="1:16" ht="89.25" hidden="1">
      <c r="A4124" s="256">
        <v>576</v>
      </c>
      <c r="B4124" s="124"/>
      <c r="C4124" s="125" t="s">
        <v>852</v>
      </c>
      <c r="D4124" s="119">
        <v>43286</v>
      </c>
      <c r="E4124" s="120" t="s">
        <v>8316</v>
      </c>
      <c r="F4124" s="120" t="s">
        <v>15</v>
      </c>
      <c r="G4124" s="120">
        <v>5396</v>
      </c>
      <c r="H4124" s="124"/>
      <c r="I4124" s="128" t="s">
        <v>9171</v>
      </c>
      <c r="J4124" s="124"/>
      <c r="K4124" s="124"/>
      <c r="L4124" s="124"/>
      <c r="M4124" s="124"/>
      <c r="N4124" s="207">
        <v>276.79000000000002</v>
      </c>
      <c r="O4124" s="207">
        <v>0</v>
      </c>
      <c r="P4124" s="124" t="s">
        <v>1312</v>
      </c>
    </row>
    <row r="4125" spans="1:16" ht="63.75" hidden="1">
      <c r="A4125" s="256">
        <v>513</v>
      </c>
      <c r="B4125" s="124"/>
      <c r="C4125" s="125" t="s">
        <v>201</v>
      </c>
      <c r="D4125" s="119">
        <v>43286</v>
      </c>
      <c r="E4125" s="120" t="s">
        <v>8317</v>
      </c>
      <c r="F4125" s="120" t="s">
        <v>15</v>
      </c>
      <c r="G4125" s="120">
        <v>778025</v>
      </c>
      <c r="H4125" s="124"/>
      <c r="I4125" s="128" t="s">
        <v>9172</v>
      </c>
      <c r="J4125" s="124"/>
      <c r="K4125" s="124"/>
      <c r="L4125" s="124"/>
      <c r="M4125" s="124"/>
      <c r="N4125" s="207">
        <v>50</v>
      </c>
      <c r="O4125" s="207">
        <v>0</v>
      </c>
      <c r="P4125" s="124" t="s">
        <v>1312</v>
      </c>
    </row>
    <row r="4126" spans="1:16" ht="51" hidden="1">
      <c r="A4126" s="256">
        <v>513</v>
      </c>
      <c r="B4126" s="124"/>
      <c r="C4126" s="125" t="s">
        <v>201</v>
      </c>
      <c r="D4126" s="119">
        <v>43286</v>
      </c>
      <c r="E4126" s="120" t="s">
        <v>8318</v>
      </c>
      <c r="F4126" s="120" t="s">
        <v>15</v>
      </c>
      <c r="G4126" s="120">
        <v>778027</v>
      </c>
      <c r="H4126" s="124"/>
      <c r="I4126" s="128" t="s">
        <v>5438</v>
      </c>
      <c r="J4126" s="124"/>
      <c r="K4126" s="124"/>
      <c r="L4126" s="124"/>
      <c r="M4126" s="124"/>
      <c r="N4126" s="207">
        <v>50</v>
      </c>
      <c r="O4126" s="207">
        <v>0</v>
      </c>
      <c r="P4126" s="124" t="s">
        <v>1312</v>
      </c>
    </row>
    <row r="4127" spans="1:16" ht="51" hidden="1">
      <c r="A4127" s="256">
        <v>513</v>
      </c>
      <c r="B4127" s="124"/>
      <c r="C4127" s="125" t="s">
        <v>201</v>
      </c>
      <c r="D4127" s="119">
        <v>43286</v>
      </c>
      <c r="E4127" s="120" t="s">
        <v>8319</v>
      </c>
      <c r="F4127" s="120" t="s">
        <v>15</v>
      </c>
      <c r="G4127" s="120">
        <v>778154</v>
      </c>
      <c r="H4127" s="124"/>
      <c r="I4127" s="128" t="s">
        <v>9173</v>
      </c>
      <c r="J4127" s="124"/>
      <c r="K4127" s="124"/>
      <c r="L4127" s="124"/>
      <c r="M4127" s="124"/>
      <c r="N4127" s="207">
        <v>50</v>
      </c>
      <c r="O4127" s="207">
        <v>0</v>
      </c>
      <c r="P4127" s="124" t="s">
        <v>1312</v>
      </c>
    </row>
    <row r="4128" spans="1:16" ht="51">
      <c r="A4128" s="256" t="s">
        <v>619</v>
      </c>
      <c r="B4128" s="124"/>
      <c r="C4128" s="125" t="s">
        <v>713</v>
      </c>
      <c r="D4128" s="119">
        <v>43287</v>
      </c>
      <c r="E4128" s="120" t="s">
        <v>8320</v>
      </c>
      <c r="F4128" s="120" t="s">
        <v>3</v>
      </c>
      <c r="G4128" s="120">
        <v>1637644</v>
      </c>
      <c r="H4128" s="124"/>
      <c r="I4128" s="128" t="s">
        <v>9174</v>
      </c>
      <c r="J4128" s="124"/>
      <c r="K4128" s="124"/>
      <c r="L4128" s="124"/>
      <c r="M4128" s="124"/>
      <c r="N4128" s="207">
        <v>0</v>
      </c>
      <c r="O4128" s="207">
        <v>876.7</v>
      </c>
      <c r="P4128" s="124" t="s">
        <v>1312</v>
      </c>
    </row>
    <row r="4129" spans="1:16" ht="51">
      <c r="A4129" s="256" t="s">
        <v>619</v>
      </c>
      <c r="B4129" s="124"/>
      <c r="C4129" s="125" t="s">
        <v>713</v>
      </c>
      <c r="D4129" s="119">
        <v>43287</v>
      </c>
      <c r="E4129" s="120" t="s">
        <v>8321</v>
      </c>
      <c r="F4129" s="120" t="s">
        <v>3</v>
      </c>
      <c r="G4129" s="120">
        <v>1637649</v>
      </c>
      <c r="H4129" s="124"/>
      <c r="I4129" s="128" t="s">
        <v>9175</v>
      </c>
      <c r="J4129" s="124"/>
      <c r="K4129" s="124"/>
      <c r="L4129" s="124"/>
      <c r="M4129" s="124"/>
      <c r="N4129" s="207">
        <v>0</v>
      </c>
      <c r="O4129" s="207">
        <v>237.89000000000001</v>
      </c>
      <c r="P4129" s="124" t="s">
        <v>1312</v>
      </c>
    </row>
    <row r="4130" spans="1:16" ht="51">
      <c r="A4130" s="256">
        <v>35</v>
      </c>
      <c r="B4130" s="124"/>
      <c r="C4130" s="125" t="s">
        <v>696</v>
      </c>
      <c r="D4130" s="119">
        <v>43287</v>
      </c>
      <c r="E4130" s="120" t="s">
        <v>8322</v>
      </c>
      <c r="F4130" s="120" t="s">
        <v>3</v>
      </c>
      <c r="G4130" s="120">
        <v>1637671</v>
      </c>
      <c r="H4130" s="124"/>
      <c r="I4130" s="128" t="s">
        <v>1386</v>
      </c>
      <c r="J4130" s="124"/>
      <c r="K4130" s="124"/>
      <c r="L4130" s="124"/>
      <c r="M4130" s="124"/>
      <c r="N4130" s="207">
        <v>0</v>
      </c>
      <c r="O4130" s="207">
        <v>1500</v>
      </c>
      <c r="P4130" s="124" t="s">
        <v>1312</v>
      </c>
    </row>
    <row r="4131" spans="1:16" ht="51">
      <c r="A4131" s="256" t="s">
        <v>619</v>
      </c>
      <c r="B4131" s="124"/>
      <c r="C4131" s="125" t="s">
        <v>713</v>
      </c>
      <c r="D4131" s="119">
        <v>43287</v>
      </c>
      <c r="E4131" s="120" t="s">
        <v>8323</v>
      </c>
      <c r="F4131" s="120" t="s">
        <v>3</v>
      </c>
      <c r="G4131" s="120">
        <v>1637678</v>
      </c>
      <c r="H4131" s="124"/>
      <c r="I4131" s="128" t="s">
        <v>4047</v>
      </c>
      <c r="J4131" s="124"/>
      <c r="K4131" s="124"/>
      <c r="L4131" s="124"/>
      <c r="M4131" s="124"/>
      <c r="N4131" s="207">
        <v>0</v>
      </c>
      <c r="O4131" s="207">
        <v>15477.64</v>
      </c>
      <c r="P4131" s="124" t="s">
        <v>1312</v>
      </c>
    </row>
    <row r="4132" spans="1:16" ht="51">
      <c r="A4132" s="256" t="s">
        <v>619</v>
      </c>
      <c r="B4132" s="124"/>
      <c r="C4132" s="125" t="s">
        <v>713</v>
      </c>
      <c r="D4132" s="119">
        <v>43287</v>
      </c>
      <c r="E4132" s="120" t="s">
        <v>8324</v>
      </c>
      <c r="F4132" s="120" t="s">
        <v>3</v>
      </c>
      <c r="G4132" s="120">
        <v>1637851</v>
      </c>
      <c r="H4132" s="124"/>
      <c r="I4132" s="128" t="s">
        <v>9176</v>
      </c>
      <c r="J4132" s="124"/>
      <c r="K4132" s="124"/>
      <c r="L4132" s="124"/>
      <c r="M4132" s="124"/>
      <c r="N4132" s="207">
        <v>0</v>
      </c>
      <c r="O4132" s="207">
        <v>1537.5</v>
      </c>
      <c r="P4132" s="124" t="s">
        <v>1312</v>
      </c>
    </row>
    <row r="4133" spans="1:16" ht="51">
      <c r="A4133" s="256">
        <v>681</v>
      </c>
      <c r="B4133" s="124"/>
      <c r="C4133" s="125" t="s">
        <v>237</v>
      </c>
      <c r="D4133" s="119">
        <v>43287</v>
      </c>
      <c r="E4133" s="120" t="s">
        <v>8325</v>
      </c>
      <c r="F4133" s="120" t="s">
        <v>3</v>
      </c>
      <c r="G4133" s="120">
        <v>1637729</v>
      </c>
      <c r="H4133" s="124"/>
      <c r="I4133" s="128" t="s">
        <v>9177</v>
      </c>
      <c r="J4133" s="124"/>
      <c r="K4133" s="124"/>
      <c r="L4133" s="124"/>
      <c r="M4133" s="124"/>
      <c r="N4133" s="207">
        <v>0</v>
      </c>
      <c r="O4133" s="207">
        <v>50</v>
      </c>
      <c r="P4133" s="124" t="s">
        <v>1312</v>
      </c>
    </row>
    <row r="4134" spans="1:16" ht="51">
      <c r="A4134" s="256">
        <v>20</v>
      </c>
      <c r="B4134" s="124"/>
      <c r="C4134" s="125" t="s">
        <v>693</v>
      </c>
      <c r="D4134" s="119">
        <v>43287</v>
      </c>
      <c r="E4134" s="120" t="s">
        <v>8326</v>
      </c>
      <c r="F4134" s="120" t="s">
        <v>3</v>
      </c>
      <c r="G4134" s="120">
        <v>1637740</v>
      </c>
      <c r="H4134" s="124"/>
      <c r="I4134" s="128" t="s">
        <v>9178</v>
      </c>
      <c r="J4134" s="124"/>
      <c r="K4134" s="124"/>
      <c r="L4134" s="124"/>
      <c r="M4134" s="124"/>
      <c r="N4134" s="207">
        <v>0</v>
      </c>
      <c r="O4134" s="207">
        <v>7248</v>
      </c>
      <c r="P4134" s="124" t="s">
        <v>1312</v>
      </c>
    </row>
    <row r="4135" spans="1:16" ht="51">
      <c r="A4135" s="256" t="s">
        <v>619</v>
      </c>
      <c r="B4135" s="124"/>
      <c r="C4135" s="125" t="s">
        <v>713</v>
      </c>
      <c r="D4135" s="119">
        <v>43287</v>
      </c>
      <c r="E4135" s="120" t="s">
        <v>8327</v>
      </c>
      <c r="F4135" s="120" t="s">
        <v>3</v>
      </c>
      <c r="G4135" s="120">
        <v>1637741</v>
      </c>
      <c r="H4135" s="124"/>
      <c r="I4135" s="128" t="s">
        <v>9179</v>
      </c>
      <c r="J4135" s="124"/>
      <c r="K4135" s="124"/>
      <c r="L4135" s="124"/>
      <c r="M4135" s="124"/>
      <c r="N4135" s="207">
        <v>0</v>
      </c>
      <c r="O4135" s="207">
        <v>83</v>
      </c>
      <c r="P4135" s="124" t="s">
        <v>1312</v>
      </c>
    </row>
    <row r="4136" spans="1:16" ht="38.25">
      <c r="A4136" s="256">
        <v>572</v>
      </c>
      <c r="B4136" s="124"/>
      <c r="C4136" s="125" t="s">
        <v>848</v>
      </c>
      <c r="D4136" s="119">
        <v>43287</v>
      </c>
      <c r="E4136" s="120" t="s">
        <v>8328</v>
      </c>
      <c r="F4136" s="120" t="s">
        <v>3</v>
      </c>
      <c r="G4136" s="120">
        <v>1637805</v>
      </c>
      <c r="H4136" s="124"/>
      <c r="I4136" s="128" t="s">
        <v>9180</v>
      </c>
      <c r="J4136" s="124"/>
      <c r="K4136" s="124"/>
      <c r="L4136" s="124"/>
      <c r="M4136" s="124"/>
      <c r="N4136" s="207">
        <v>0</v>
      </c>
      <c r="O4136" s="207">
        <v>16</v>
      </c>
      <c r="P4136" s="124" t="s">
        <v>1312</v>
      </c>
    </row>
    <row r="4137" spans="1:16" ht="51">
      <c r="A4137" s="256" t="s">
        <v>619</v>
      </c>
      <c r="B4137" s="124"/>
      <c r="C4137" s="125" t="s">
        <v>713</v>
      </c>
      <c r="D4137" s="119">
        <v>43287</v>
      </c>
      <c r="E4137" s="120" t="s">
        <v>8329</v>
      </c>
      <c r="F4137" s="120" t="s">
        <v>3</v>
      </c>
      <c r="G4137" s="120">
        <v>1637809</v>
      </c>
      <c r="H4137" s="124"/>
      <c r="I4137" s="128" t="s">
        <v>9181</v>
      </c>
      <c r="J4137" s="124"/>
      <c r="K4137" s="124"/>
      <c r="L4137" s="124"/>
      <c r="M4137" s="124"/>
      <c r="N4137" s="207">
        <v>0</v>
      </c>
      <c r="O4137" s="207">
        <v>3890</v>
      </c>
      <c r="P4137" s="124" t="s">
        <v>1312</v>
      </c>
    </row>
    <row r="4138" spans="1:16" ht="63.75">
      <c r="A4138" s="256" t="s">
        <v>619</v>
      </c>
      <c r="B4138" s="124"/>
      <c r="C4138" s="125" t="s">
        <v>713</v>
      </c>
      <c r="D4138" s="119">
        <v>43287</v>
      </c>
      <c r="E4138" s="120" t="s">
        <v>8330</v>
      </c>
      <c r="F4138" s="120" t="s">
        <v>3</v>
      </c>
      <c r="G4138" s="120">
        <v>1637755</v>
      </c>
      <c r="H4138" s="124"/>
      <c r="I4138" s="128" t="s">
        <v>9182</v>
      </c>
      <c r="J4138" s="124"/>
      <c r="K4138" s="124"/>
      <c r="L4138" s="124"/>
      <c r="M4138" s="124"/>
      <c r="N4138" s="207">
        <v>0</v>
      </c>
      <c r="O4138" s="207">
        <v>1626.3</v>
      </c>
      <c r="P4138" s="124" t="s">
        <v>1312</v>
      </c>
    </row>
    <row r="4139" spans="1:16" ht="51">
      <c r="A4139" s="256">
        <v>292</v>
      </c>
      <c r="B4139" s="124"/>
      <c r="C4139" s="125" t="s">
        <v>152</v>
      </c>
      <c r="D4139" s="119">
        <v>43287</v>
      </c>
      <c r="E4139" s="120" t="s">
        <v>8331</v>
      </c>
      <c r="F4139" s="120" t="s">
        <v>3</v>
      </c>
      <c r="G4139" s="120">
        <v>1637632</v>
      </c>
      <c r="H4139" s="124"/>
      <c r="I4139" s="128" t="s">
        <v>9183</v>
      </c>
      <c r="J4139" s="124"/>
      <c r="K4139" s="124"/>
      <c r="L4139" s="124"/>
      <c r="M4139" s="124"/>
      <c r="N4139" s="207">
        <v>0</v>
      </c>
      <c r="O4139" s="207">
        <v>900</v>
      </c>
      <c r="P4139" s="124" t="s">
        <v>1312</v>
      </c>
    </row>
    <row r="4140" spans="1:16" ht="51">
      <c r="A4140" s="256">
        <v>47</v>
      </c>
      <c r="B4140" s="124"/>
      <c r="C4140" s="125" t="s">
        <v>699</v>
      </c>
      <c r="D4140" s="119">
        <v>43287</v>
      </c>
      <c r="E4140" s="120" t="s">
        <v>8332</v>
      </c>
      <c r="F4140" s="120" t="s">
        <v>3</v>
      </c>
      <c r="G4140" s="120">
        <v>1637641</v>
      </c>
      <c r="H4140" s="124"/>
      <c r="I4140" s="128" t="s">
        <v>9184</v>
      </c>
      <c r="J4140" s="124"/>
      <c r="K4140" s="124"/>
      <c r="L4140" s="124"/>
      <c r="M4140" s="124"/>
      <c r="N4140" s="207">
        <v>0</v>
      </c>
      <c r="O4140" s="207">
        <v>72629.5</v>
      </c>
      <c r="P4140" s="124" t="s">
        <v>1312</v>
      </c>
    </row>
    <row r="4141" spans="1:16" ht="51">
      <c r="A4141" s="256" t="s">
        <v>619</v>
      </c>
      <c r="B4141" s="124"/>
      <c r="C4141" s="125" t="s">
        <v>713</v>
      </c>
      <c r="D4141" s="119">
        <v>43287</v>
      </c>
      <c r="E4141" s="120" t="s">
        <v>8333</v>
      </c>
      <c r="F4141" s="120" t="s">
        <v>3</v>
      </c>
      <c r="G4141" s="120">
        <v>1637654</v>
      </c>
      <c r="H4141" s="124"/>
      <c r="I4141" s="128" t="s">
        <v>9185</v>
      </c>
      <c r="J4141" s="124"/>
      <c r="K4141" s="124"/>
      <c r="L4141" s="124"/>
      <c r="M4141" s="124"/>
      <c r="N4141" s="207">
        <v>0</v>
      </c>
      <c r="O4141" s="207">
        <v>6836.99</v>
      </c>
      <c r="P4141" s="124" t="s">
        <v>1312</v>
      </c>
    </row>
    <row r="4142" spans="1:16" ht="63.75">
      <c r="A4142" s="256">
        <v>347</v>
      </c>
      <c r="B4142" s="124"/>
      <c r="C4142" s="125" t="s">
        <v>821</v>
      </c>
      <c r="D4142" s="119">
        <v>43287</v>
      </c>
      <c r="E4142" s="120" t="s">
        <v>8334</v>
      </c>
      <c r="F4142" s="120" t="s">
        <v>3</v>
      </c>
      <c r="G4142" s="120">
        <v>1637656</v>
      </c>
      <c r="H4142" s="124"/>
      <c r="I4142" s="128" t="s">
        <v>9186</v>
      </c>
      <c r="J4142" s="124"/>
      <c r="K4142" s="124"/>
      <c r="L4142" s="124"/>
      <c r="M4142" s="124"/>
      <c r="N4142" s="207">
        <v>0</v>
      </c>
      <c r="O4142" s="207">
        <v>82.53</v>
      </c>
      <c r="P4142" s="124" t="s">
        <v>1312</v>
      </c>
    </row>
    <row r="4143" spans="1:16" ht="63.75">
      <c r="A4143" s="256">
        <v>347</v>
      </c>
      <c r="B4143" s="124"/>
      <c r="C4143" s="125" t="s">
        <v>821</v>
      </c>
      <c r="D4143" s="119">
        <v>43287</v>
      </c>
      <c r="E4143" s="120" t="s">
        <v>8335</v>
      </c>
      <c r="F4143" s="120" t="s">
        <v>3</v>
      </c>
      <c r="G4143" s="120">
        <v>1637659</v>
      </c>
      <c r="H4143" s="124"/>
      <c r="I4143" s="128" t="s">
        <v>9187</v>
      </c>
      <c r="J4143" s="124"/>
      <c r="K4143" s="124"/>
      <c r="L4143" s="124"/>
      <c r="M4143" s="124"/>
      <c r="N4143" s="207">
        <v>0</v>
      </c>
      <c r="O4143" s="207">
        <v>512.26</v>
      </c>
      <c r="P4143" s="124" t="s">
        <v>1312</v>
      </c>
    </row>
    <row r="4144" spans="1:16" ht="63.75">
      <c r="A4144" s="256">
        <v>87</v>
      </c>
      <c r="B4144" s="124"/>
      <c r="C4144" s="125" t="s">
        <v>711</v>
      </c>
      <c r="D4144" s="119">
        <v>43287</v>
      </c>
      <c r="E4144" s="120" t="s">
        <v>8336</v>
      </c>
      <c r="F4144" s="120" t="s">
        <v>3</v>
      </c>
      <c r="G4144" s="120">
        <v>1637680</v>
      </c>
      <c r="H4144" s="124"/>
      <c r="I4144" s="128" t="s">
        <v>9188</v>
      </c>
      <c r="J4144" s="124"/>
      <c r="K4144" s="124"/>
      <c r="L4144" s="124"/>
      <c r="M4144" s="124"/>
      <c r="N4144" s="207">
        <v>0</v>
      </c>
      <c r="O4144" s="207">
        <v>1113</v>
      </c>
      <c r="P4144" s="124" t="s">
        <v>1312</v>
      </c>
    </row>
    <row r="4145" spans="1:16" ht="51">
      <c r="A4145" s="256" t="s">
        <v>619</v>
      </c>
      <c r="B4145" s="124"/>
      <c r="C4145" s="125" t="s">
        <v>713</v>
      </c>
      <c r="D4145" s="119">
        <v>43287</v>
      </c>
      <c r="E4145" s="120" t="s">
        <v>8337</v>
      </c>
      <c r="F4145" s="120" t="s">
        <v>3</v>
      </c>
      <c r="G4145" s="120">
        <v>1637690</v>
      </c>
      <c r="H4145" s="124"/>
      <c r="I4145" s="128" t="s">
        <v>9189</v>
      </c>
      <c r="J4145" s="124"/>
      <c r="K4145" s="124"/>
      <c r="L4145" s="124"/>
      <c r="M4145" s="124"/>
      <c r="N4145" s="207">
        <v>0</v>
      </c>
      <c r="O4145" s="207">
        <v>195.32</v>
      </c>
      <c r="P4145" s="124" t="s">
        <v>1312</v>
      </c>
    </row>
    <row r="4146" spans="1:16" ht="63.75">
      <c r="A4146" s="256">
        <v>513</v>
      </c>
      <c r="B4146" s="124"/>
      <c r="C4146" s="125" t="s">
        <v>201</v>
      </c>
      <c r="D4146" s="119">
        <v>43287</v>
      </c>
      <c r="E4146" s="120" t="s">
        <v>8338</v>
      </c>
      <c r="F4146" s="120" t="s">
        <v>3</v>
      </c>
      <c r="G4146" s="120">
        <v>1637703</v>
      </c>
      <c r="H4146" s="124"/>
      <c r="I4146" s="128" t="s">
        <v>9190</v>
      </c>
      <c r="J4146" s="124"/>
      <c r="K4146" s="124"/>
      <c r="L4146" s="124"/>
      <c r="M4146" s="124"/>
      <c r="N4146" s="207">
        <v>0</v>
      </c>
      <c r="O4146" s="207">
        <v>2154.4</v>
      </c>
      <c r="P4146" s="124" t="s">
        <v>1312</v>
      </c>
    </row>
    <row r="4147" spans="1:16" ht="63.75">
      <c r="A4147" s="256">
        <v>513</v>
      </c>
      <c r="B4147" s="124"/>
      <c r="C4147" s="125" t="s">
        <v>201</v>
      </c>
      <c r="D4147" s="119">
        <v>43287</v>
      </c>
      <c r="E4147" s="120" t="s">
        <v>8339</v>
      </c>
      <c r="F4147" s="120" t="s">
        <v>3</v>
      </c>
      <c r="G4147" s="120">
        <v>1637704</v>
      </c>
      <c r="H4147" s="124"/>
      <c r="I4147" s="128" t="s">
        <v>9191</v>
      </c>
      <c r="J4147" s="124"/>
      <c r="K4147" s="124"/>
      <c r="L4147" s="124"/>
      <c r="M4147" s="124"/>
      <c r="N4147" s="207">
        <v>0</v>
      </c>
      <c r="O4147" s="207">
        <v>34218.53</v>
      </c>
      <c r="P4147" s="124" t="s">
        <v>1312</v>
      </c>
    </row>
    <row r="4148" spans="1:16" ht="63.75">
      <c r="A4148" s="256">
        <v>25</v>
      </c>
      <c r="B4148" s="124"/>
      <c r="C4148" s="125" t="s">
        <v>694</v>
      </c>
      <c r="D4148" s="119">
        <v>43287</v>
      </c>
      <c r="E4148" s="120" t="s">
        <v>8340</v>
      </c>
      <c r="F4148" s="120" t="s">
        <v>3</v>
      </c>
      <c r="G4148" s="120">
        <v>1637716</v>
      </c>
      <c r="H4148" s="124"/>
      <c r="I4148" s="128" t="s">
        <v>9192</v>
      </c>
      <c r="J4148" s="124"/>
      <c r="K4148" s="124"/>
      <c r="L4148" s="124"/>
      <c r="M4148" s="124"/>
      <c r="N4148" s="207">
        <v>0</v>
      </c>
      <c r="O4148" s="207">
        <v>844666.8</v>
      </c>
      <c r="P4148" s="124" t="s">
        <v>1312</v>
      </c>
    </row>
    <row r="4149" spans="1:16" ht="76.5" hidden="1">
      <c r="A4149" s="256">
        <v>513</v>
      </c>
      <c r="B4149" s="124"/>
      <c r="C4149" s="125" t="s">
        <v>201</v>
      </c>
      <c r="D4149" s="119">
        <v>43287</v>
      </c>
      <c r="E4149" s="120" t="s">
        <v>8341</v>
      </c>
      <c r="F4149" s="120" t="s">
        <v>1313</v>
      </c>
      <c r="G4149" s="120">
        <v>18320029</v>
      </c>
      <c r="H4149" s="124"/>
      <c r="I4149" s="128" t="s">
        <v>9193</v>
      </c>
      <c r="J4149" s="124"/>
      <c r="K4149" s="124"/>
      <c r="L4149" s="124"/>
      <c r="M4149" s="124"/>
      <c r="N4149" s="207">
        <v>55579.519999999997</v>
      </c>
      <c r="O4149" s="207">
        <v>0</v>
      </c>
      <c r="P4149" s="124" t="s">
        <v>1312</v>
      </c>
    </row>
    <row r="4150" spans="1:16" ht="51" hidden="1">
      <c r="A4150" s="256">
        <v>513</v>
      </c>
      <c r="B4150" s="124"/>
      <c r="C4150" s="125" t="s">
        <v>201</v>
      </c>
      <c r="D4150" s="119">
        <v>43287</v>
      </c>
      <c r="E4150" s="120" t="s">
        <v>8342</v>
      </c>
      <c r="F4150" s="120" t="s">
        <v>15</v>
      </c>
      <c r="G4150" s="120">
        <v>778550</v>
      </c>
      <c r="H4150" s="124"/>
      <c r="I4150" s="128" t="s">
        <v>4316</v>
      </c>
      <c r="J4150" s="124"/>
      <c r="K4150" s="124"/>
      <c r="L4150" s="124"/>
      <c r="M4150" s="124"/>
      <c r="N4150" s="207">
        <v>50</v>
      </c>
      <c r="O4150" s="207">
        <v>0</v>
      </c>
      <c r="P4150" s="124" t="s">
        <v>1312</v>
      </c>
    </row>
    <row r="4151" spans="1:16" ht="76.5" hidden="1">
      <c r="A4151" s="256">
        <v>513</v>
      </c>
      <c r="B4151" s="124"/>
      <c r="C4151" s="125" t="s">
        <v>201</v>
      </c>
      <c r="D4151" s="119">
        <v>43287</v>
      </c>
      <c r="E4151" s="120" t="s">
        <v>8343</v>
      </c>
      <c r="F4151" s="120" t="s">
        <v>13</v>
      </c>
      <c r="G4151" s="120">
        <v>926419</v>
      </c>
      <c r="H4151" s="124"/>
      <c r="I4151" s="128" t="s">
        <v>9194</v>
      </c>
      <c r="J4151" s="124"/>
      <c r="K4151" s="124"/>
      <c r="L4151" s="124"/>
      <c r="M4151" s="124"/>
      <c r="N4151" s="207">
        <v>39331.1</v>
      </c>
      <c r="O4151" s="207">
        <v>0</v>
      </c>
      <c r="P4151" s="124" t="s">
        <v>1312</v>
      </c>
    </row>
    <row r="4152" spans="1:16" ht="51" hidden="1">
      <c r="A4152" s="256">
        <v>513</v>
      </c>
      <c r="B4152" s="124"/>
      <c r="C4152" s="125" t="s">
        <v>201</v>
      </c>
      <c r="D4152" s="119">
        <v>43287</v>
      </c>
      <c r="E4152" s="120" t="s">
        <v>8344</v>
      </c>
      <c r="F4152" s="120" t="s">
        <v>15</v>
      </c>
      <c r="G4152" s="120">
        <v>779253</v>
      </c>
      <c r="H4152" s="124"/>
      <c r="I4152" s="128" t="s">
        <v>4240</v>
      </c>
      <c r="J4152" s="124"/>
      <c r="K4152" s="124"/>
      <c r="L4152" s="124"/>
      <c r="M4152" s="124"/>
      <c r="N4152" s="207">
        <v>50</v>
      </c>
      <c r="O4152" s="207">
        <v>0</v>
      </c>
      <c r="P4152" s="124" t="s">
        <v>1312</v>
      </c>
    </row>
    <row r="4153" spans="1:16" ht="51" hidden="1">
      <c r="A4153" s="256">
        <v>513</v>
      </c>
      <c r="B4153" s="124"/>
      <c r="C4153" s="125" t="s">
        <v>201</v>
      </c>
      <c r="D4153" s="119">
        <v>43287</v>
      </c>
      <c r="E4153" s="120" t="s">
        <v>8345</v>
      </c>
      <c r="F4153" s="120" t="s">
        <v>15</v>
      </c>
      <c r="G4153" s="120">
        <v>779251</v>
      </c>
      <c r="H4153" s="124"/>
      <c r="I4153" s="128" t="s">
        <v>4240</v>
      </c>
      <c r="J4153" s="124"/>
      <c r="K4153" s="124"/>
      <c r="L4153" s="124"/>
      <c r="M4153" s="124"/>
      <c r="N4153" s="207">
        <v>50</v>
      </c>
      <c r="O4153" s="207">
        <v>0</v>
      </c>
      <c r="P4153" s="124" t="s">
        <v>1312</v>
      </c>
    </row>
    <row r="4154" spans="1:16" ht="63.75" hidden="1">
      <c r="A4154" s="256">
        <v>291</v>
      </c>
      <c r="B4154" s="124"/>
      <c r="C4154" s="125" t="s">
        <v>794</v>
      </c>
      <c r="D4154" s="119">
        <v>43287</v>
      </c>
      <c r="E4154" s="120" t="s">
        <v>8346</v>
      </c>
      <c r="F4154" s="120" t="s">
        <v>11</v>
      </c>
      <c r="G4154" s="120">
        <v>779125</v>
      </c>
      <c r="H4154" s="124"/>
      <c r="I4154" s="128" t="s">
        <v>9195</v>
      </c>
      <c r="J4154" s="124"/>
      <c r="K4154" s="124"/>
      <c r="L4154" s="124"/>
      <c r="M4154" s="124"/>
      <c r="N4154" s="207">
        <v>50</v>
      </c>
      <c r="O4154" s="207">
        <v>0</v>
      </c>
      <c r="P4154" s="124" t="s">
        <v>1312</v>
      </c>
    </row>
    <row r="4155" spans="1:16" ht="51" hidden="1">
      <c r="A4155" s="256">
        <v>513</v>
      </c>
      <c r="B4155" s="124"/>
      <c r="C4155" s="125" t="s">
        <v>201</v>
      </c>
      <c r="D4155" s="119">
        <v>43287</v>
      </c>
      <c r="E4155" s="120" t="s">
        <v>8347</v>
      </c>
      <c r="F4155" s="120" t="s">
        <v>11</v>
      </c>
      <c r="G4155" s="120">
        <v>926474</v>
      </c>
      <c r="H4155" s="124"/>
      <c r="I4155" s="128" t="s">
        <v>9196</v>
      </c>
      <c r="J4155" s="124"/>
      <c r="K4155" s="124"/>
      <c r="L4155" s="124"/>
      <c r="M4155" s="124"/>
      <c r="N4155" s="207">
        <v>50</v>
      </c>
      <c r="O4155" s="207">
        <v>0</v>
      </c>
      <c r="P4155" s="124" t="s">
        <v>1312</v>
      </c>
    </row>
    <row r="4156" spans="1:16" ht="51">
      <c r="A4156" s="256">
        <v>591</v>
      </c>
      <c r="B4156" s="124"/>
      <c r="C4156" s="125" t="s">
        <v>861</v>
      </c>
      <c r="D4156" s="119">
        <v>43290</v>
      </c>
      <c r="E4156" s="120" t="s">
        <v>8348</v>
      </c>
      <c r="F4156" s="120" t="s">
        <v>3</v>
      </c>
      <c r="G4156" s="120">
        <v>1638298</v>
      </c>
      <c r="H4156" s="124"/>
      <c r="I4156" s="128" t="s">
        <v>9197</v>
      </c>
      <c r="J4156" s="124"/>
      <c r="K4156" s="124"/>
      <c r="L4156" s="124"/>
      <c r="M4156" s="124"/>
      <c r="N4156" s="207">
        <v>0</v>
      </c>
      <c r="O4156" s="207">
        <v>0.85</v>
      </c>
      <c r="P4156" s="124" t="s">
        <v>1312</v>
      </c>
    </row>
    <row r="4157" spans="1:16" ht="38.25">
      <c r="A4157" s="256">
        <v>35</v>
      </c>
      <c r="B4157" s="124"/>
      <c r="C4157" s="125" t="s">
        <v>696</v>
      </c>
      <c r="D4157" s="119">
        <v>43290</v>
      </c>
      <c r="E4157" s="120" t="s">
        <v>8349</v>
      </c>
      <c r="F4157" s="120" t="s">
        <v>3</v>
      </c>
      <c r="G4157" s="120">
        <v>1638304</v>
      </c>
      <c r="H4157" s="124"/>
      <c r="I4157" s="128" t="s">
        <v>9198</v>
      </c>
      <c r="J4157" s="124"/>
      <c r="K4157" s="124"/>
      <c r="L4157" s="124"/>
      <c r="M4157" s="124"/>
      <c r="N4157" s="207">
        <v>0</v>
      </c>
      <c r="O4157" s="207">
        <v>1203.3900000000001</v>
      </c>
      <c r="P4157" s="124" t="s">
        <v>1312</v>
      </c>
    </row>
    <row r="4158" spans="1:16" ht="51">
      <c r="A4158" s="256">
        <v>373</v>
      </c>
      <c r="B4158" s="124"/>
      <c r="C4158" s="125" t="s">
        <v>1269</v>
      </c>
      <c r="D4158" s="119">
        <v>43290</v>
      </c>
      <c r="E4158" s="120" t="s">
        <v>8350</v>
      </c>
      <c r="F4158" s="120" t="s">
        <v>3</v>
      </c>
      <c r="G4158" s="120">
        <v>1638309</v>
      </c>
      <c r="H4158" s="124"/>
      <c r="I4158" s="128" t="s">
        <v>9199</v>
      </c>
      <c r="J4158" s="124"/>
      <c r="K4158" s="124"/>
      <c r="L4158" s="124"/>
      <c r="M4158" s="124"/>
      <c r="N4158" s="207">
        <v>0</v>
      </c>
      <c r="O4158" s="207">
        <v>634.28</v>
      </c>
      <c r="P4158" s="124" t="s">
        <v>1312</v>
      </c>
    </row>
    <row r="4159" spans="1:16" ht="51">
      <c r="A4159" s="256">
        <v>291</v>
      </c>
      <c r="B4159" s="124"/>
      <c r="C4159" s="125" t="s">
        <v>794</v>
      </c>
      <c r="D4159" s="119">
        <v>43290</v>
      </c>
      <c r="E4159" s="120" t="s">
        <v>8351</v>
      </c>
      <c r="F4159" s="120" t="s">
        <v>3</v>
      </c>
      <c r="G4159" s="120">
        <v>1638315</v>
      </c>
      <c r="H4159" s="124"/>
      <c r="I4159" s="128" t="s">
        <v>9200</v>
      </c>
      <c r="J4159" s="124"/>
      <c r="K4159" s="124"/>
      <c r="L4159" s="124"/>
      <c r="M4159" s="124"/>
      <c r="N4159" s="207">
        <v>0</v>
      </c>
      <c r="O4159" s="207">
        <v>35</v>
      </c>
      <c r="P4159" s="124" t="s">
        <v>1312</v>
      </c>
    </row>
    <row r="4160" spans="1:16" ht="51">
      <c r="A4160" s="256">
        <v>20</v>
      </c>
      <c r="B4160" s="124"/>
      <c r="C4160" s="125" t="s">
        <v>693</v>
      </c>
      <c r="D4160" s="119">
        <v>43290</v>
      </c>
      <c r="E4160" s="120" t="s">
        <v>8352</v>
      </c>
      <c r="F4160" s="120" t="s">
        <v>3</v>
      </c>
      <c r="G4160" s="120">
        <v>1638341</v>
      </c>
      <c r="H4160" s="124"/>
      <c r="I4160" s="128" t="s">
        <v>9201</v>
      </c>
      <c r="J4160" s="124"/>
      <c r="K4160" s="124"/>
      <c r="L4160" s="124"/>
      <c r="M4160" s="124"/>
      <c r="N4160" s="207">
        <v>0</v>
      </c>
      <c r="O4160" s="207">
        <v>9060</v>
      </c>
      <c r="P4160" s="124" t="s">
        <v>1312</v>
      </c>
    </row>
    <row r="4161" spans="1:16" ht="51">
      <c r="A4161" s="256" t="s">
        <v>619</v>
      </c>
      <c r="B4161" s="124"/>
      <c r="C4161" s="125" t="s">
        <v>713</v>
      </c>
      <c r="D4161" s="119">
        <v>43290</v>
      </c>
      <c r="E4161" s="120" t="s">
        <v>8353</v>
      </c>
      <c r="F4161" s="120" t="s">
        <v>3</v>
      </c>
      <c r="G4161" s="120">
        <v>1638263</v>
      </c>
      <c r="H4161" s="124"/>
      <c r="I4161" s="128" t="s">
        <v>9202</v>
      </c>
      <c r="J4161" s="124"/>
      <c r="K4161" s="124"/>
      <c r="L4161" s="124"/>
      <c r="M4161" s="124"/>
      <c r="N4161" s="207">
        <v>0</v>
      </c>
      <c r="O4161" s="207">
        <v>0.5</v>
      </c>
      <c r="P4161" s="124" t="s">
        <v>1312</v>
      </c>
    </row>
    <row r="4162" spans="1:16" ht="51">
      <c r="A4162" s="256" t="s">
        <v>619</v>
      </c>
      <c r="B4162" s="124"/>
      <c r="C4162" s="125" t="s">
        <v>713</v>
      </c>
      <c r="D4162" s="119">
        <v>43290</v>
      </c>
      <c r="E4162" s="120" t="s">
        <v>8354</v>
      </c>
      <c r="F4162" s="120" t="s">
        <v>3</v>
      </c>
      <c r="G4162" s="120">
        <v>1638266</v>
      </c>
      <c r="H4162" s="124"/>
      <c r="I4162" s="128" t="s">
        <v>7967</v>
      </c>
      <c r="J4162" s="124"/>
      <c r="K4162" s="124"/>
      <c r="L4162" s="124"/>
      <c r="M4162" s="124"/>
      <c r="N4162" s="207">
        <v>0</v>
      </c>
      <c r="O4162" s="207">
        <v>0.01</v>
      </c>
      <c r="P4162" s="124" t="s">
        <v>1312</v>
      </c>
    </row>
    <row r="4163" spans="1:16" ht="63.75">
      <c r="A4163" s="256" t="s">
        <v>619</v>
      </c>
      <c r="B4163" s="124"/>
      <c r="C4163" s="125" t="s">
        <v>713</v>
      </c>
      <c r="D4163" s="119">
        <v>43290</v>
      </c>
      <c r="E4163" s="120" t="s">
        <v>8355</v>
      </c>
      <c r="F4163" s="120" t="s">
        <v>3</v>
      </c>
      <c r="G4163" s="120">
        <v>1638089</v>
      </c>
      <c r="H4163" s="124"/>
      <c r="I4163" s="128" t="s">
        <v>9203</v>
      </c>
      <c r="J4163" s="124"/>
      <c r="K4163" s="124"/>
      <c r="L4163" s="124"/>
      <c r="M4163" s="124"/>
      <c r="N4163" s="207">
        <v>0</v>
      </c>
      <c r="O4163" s="207">
        <v>2668.15</v>
      </c>
      <c r="P4163" s="124" t="s">
        <v>1312</v>
      </c>
    </row>
    <row r="4164" spans="1:16" ht="51">
      <c r="A4164" s="256" t="s">
        <v>619</v>
      </c>
      <c r="B4164" s="124"/>
      <c r="C4164" s="125" t="s">
        <v>713</v>
      </c>
      <c r="D4164" s="119">
        <v>43290</v>
      </c>
      <c r="E4164" s="120" t="s">
        <v>8356</v>
      </c>
      <c r="F4164" s="120" t="s">
        <v>3</v>
      </c>
      <c r="G4164" s="120">
        <v>1638126</v>
      </c>
      <c r="H4164" s="124"/>
      <c r="I4164" s="128" t="s">
        <v>9204</v>
      </c>
      <c r="J4164" s="124"/>
      <c r="K4164" s="124"/>
      <c r="L4164" s="124"/>
      <c r="M4164" s="124"/>
      <c r="N4164" s="207">
        <v>0</v>
      </c>
      <c r="O4164" s="207">
        <v>1126</v>
      </c>
      <c r="P4164" s="124" t="s">
        <v>1312</v>
      </c>
    </row>
    <row r="4165" spans="1:16" ht="51">
      <c r="A4165" s="256" t="s">
        <v>619</v>
      </c>
      <c r="B4165" s="124"/>
      <c r="C4165" s="125" t="s">
        <v>713</v>
      </c>
      <c r="D4165" s="119">
        <v>43290</v>
      </c>
      <c r="E4165" s="120" t="s">
        <v>8357</v>
      </c>
      <c r="F4165" s="120" t="s">
        <v>3</v>
      </c>
      <c r="G4165" s="120">
        <v>1638132</v>
      </c>
      <c r="H4165" s="124"/>
      <c r="I4165" s="128" t="s">
        <v>9205</v>
      </c>
      <c r="J4165" s="124"/>
      <c r="K4165" s="124"/>
      <c r="L4165" s="124"/>
      <c r="M4165" s="124"/>
      <c r="N4165" s="207">
        <v>0</v>
      </c>
      <c r="O4165" s="207">
        <v>10958.32</v>
      </c>
      <c r="P4165" s="124" t="s">
        <v>1312</v>
      </c>
    </row>
    <row r="4166" spans="1:16" ht="51">
      <c r="A4166" s="256" t="s">
        <v>619</v>
      </c>
      <c r="B4166" s="124"/>
      <c r="C4166" s="125" t="s">
        <v>713</v>
      </c>
      <c r="D4166" s="119">
        <v>43290</v>
      </c>
      <c r="E4166" s="120" t="s">
        <v>8358</v>
      </c>
      <c r="F4166" s="120" t="s">
        <v>3</v>
      </c>
      <c r="G4166" s="120">
        <v>1638144</v>
      </c>
      <c r="H4166" s="124"/>
      <c r="I4166" s="128" t="s">
        <v>9206</v>
      </c>
      <c r="J4166" s="124"/>
      <c r="K4166" s="124"/>
      <c r="L4166" s="124"/>
      <c r="M4166" s="124"/>
      <c r="N4166" s="207">
        <v>0</v>
      </c>
      <c r="O4166" s="207">
        <v>569.20000000000005</v>
      </c>
      <c r="P4166" s="124" t="s">
        <v>1312</v>
      </c>
    </row>
    <row r="4167" spans="1:16" ht="63.75">
      <c r="A4167" s="256">
        <v>291</v>
      </c>
      <c r="B4167" s="124"/>
      <c r="C4167" s="125" t="s">
        <v>794</v>
      </c>
      <c r="D4167" s="119">
        <v>43290</v>
      </c>
      <c r="E4167" s="120" t="s">
        <v>8359</v>
      </c>
      <c r="F4167" s="120" t="s">
        <v>3</v>
      </c>
      <c r="G4167" s="120">
        <v>1638152</v>
      </c>
      <c r="H4167" s="124"/>
      <c r="I4167" s="128" t="s">
        <v>9207</v>
      </c>
      <c r="J4167" s="124"/>
      <c r="K4167" s="124"/>
      <c r="L4167" s="124"/>
      <c r="M4167" s="124"/>
      <c r="N4167" s="207">
        <v>0</v>
      </c>
      <c r="O4167" s="207">
        <v>89989.900000000009</v>
      </c>
      <c r="P4167" s="124" t="s">
        <v>1312</v>
      </c>
    </row>
    <row r="4168" spans="1:16" ht="51">
      <c r="A4168" s="256" t="s">
        <v>619</v>
      </c>
      <c r="B4168" s="124"/>
      <c r="C4168" s="125" t="s">
        <v>713</v>
      </c>
      <c r="D4168" s="119">
        <v>43290</v>
      </c>
      <c r="E4168" s="120" t="s">
        <v>8360</v>
      </c>
      <c r="F4168" s="120" t="s">
        <v>3</v>
      </c>
      <c r="G4168" s="120">
        <v>1638162</v>
      </c>
      <c r="H4168" s="124"/>
      <c r="I4168" s="128" t="s">
        <v>9208</v>
      </c>
      <c r="J4168" s="124"/>
      <c r="K4168" s="124"/>
      <c r="L4168" s="124"/>
      <c r="M4168" s="124"/>
      <c r="N4168" s="207">
        <v>0</v>
      </c>
      <c r="O4168" s="207">
        <v>133.91</v>
      </c>
      <c r="P4168" s="124" t="s">
        <v>1312</v>
      </c>
    </row>
    <row r="4169" spans="1:16" ht="51">
      <c r="A4169" s="256">
        <v>20</v>
      </c>
      <c r="B4169" s="124"/>
      <c r="C4169" s="125" t="s">
        <v>693</v>
      </c>
      <c r="D4169" s="119">
        <v>43290</v>
      </c>
      <c r="E4169" s="120" t="s">
        <v>8361</v>
      </c>
      <c r="F4169" s="120" t="s">
        <v>3</v>
      </c>
      <c r="G4169" s="120">
        <v>1638192</v>
      </c>
      <c r="H4169" s="124"/>
      <c r="I4169" s="128" t="s">
        <v>9209</v>
      </c>
      <c r="J4169" s="124"/>
      <c r="K4169" s="124"/>
      <c r="L4169" s="124"/>
      <c r="M4169" s="124"/>
      <c r="N4169" s="207">
        <v>0</v>
      </c>
      <c r="O4169" s="207">
        <v>41032</v>
      </c>
      <c r="P4169" s="124" t="s">
        <v>1312</v>
      </c>
    </row>
    <row r="4170" spans="1:16" ht="38.25">
      <c r="A4170" s="256">
        <v>526</v>
      </c>
      <c r="B4170" s="124"/>
      <c r="C4170" s="125" t="s">
        <v>846</v>
      </c>
      <c r="D4170" s="119">
        <v>43290</v>
      </c>
      <c r="E4170" s="120" t="s">
        <v>8362</v>
      </c>
      <c r="F4170" s="120" t="s">
        <v>3</v>
      </c>
      <c r="G4170" s="120">
        <v>1638062</v>
      </c>
      <c r="H4170" s="124"/>
      <c r="I4170" s="128" t="s">
        <v>9210</v>
      </c>
      <c r="J4170" s="124"/>
      <c r="K4170" s="124"/>
      <c r="L4170" s="124"/>
      <c r="M4170" s="124"/>
      <c r="N4170" s="207">
        <v>0</v>
      </c>
      <c r="O4170" s="207">
        <v>400</v>
      </c>
      <c r="P4170" s="124" t="s">
        <v>1312</v>
      </c>
    </row>
    <row r="4171" spans="1:16" ht="51">
      <c r="A4171" s="256" t="s">
        <v>619</v>
      </c>
      <c r="B4171" s="124"/>
      <c r="C4171" s="125" t="s">
        <v>713</v>
      </c>
      <c r="D4171" s="119">
        <v>43290</v>
      </c>
      <c r="E4171" s="120" t="s">
        <v>8363</v>
      </c>
      <c r="F4171" s="120" t="s">
        <v>3</v>
      </c>
      <c r="G4171" s="120">
        <v>1638063</v>
      </c>
      <c r="H4171" s="124"/>
      <c r="I4171" s="128" t="s">
        <v>9211</v>
      </c>
      <c r="J4171" s="124"/>
      <c r="K4171" s="124"/>
      <c r="L4171" s="124"/>
      <c r="M4171" s="124"/>
      <c r="N4171" s="207">
        <v>0</v>
      </c>
      <c r="O4171" s="207">
        <v>201</v>
      </c>
      <c r="P4171" s="124" t="s">
        <v>1312</v>
      </c>
    </row>
    <row r="4172" spans="1:16" ht="51">
      <c r="A4172" s="256" t="s">
        <v>619</v>
      </c>
      <c r="B4172" s="124"/>
      <c r="C4172" s="125" t="s">
        <v>713</v>
      </c>
      <c r="D4172" s="119">
        <v>43290</v>
      </c>
      <c r="E4172" s="120" t="s">
        <v>8364</v>
      </c>
      <c r="F4172" s="120" t="s">
        <v>3</v>
      </c>
      <c r="G4172" s="120">
        <v>1638091</v>
      </c>
      <c r="H4172" s="124"/>
      <c r="I4172" s="128" t="s">
        <v>9212</v>
      </c>
      <c r="J4172" s="124"/>
      <c r="K4172" s="124"/>
      <c r="L4172" s="124"/>
      <c r="M4172" s="124"/>
      <c r="N4172" s="207">
        <v>0</v>
      </c>
      <c r="O4172" s="207">
        <v>3641.62</v>
      </c>
      <c r="P4172" s="124" t="s">
        <v>1312</v>
      </c>
    </row>
    <row r="4173" spans="1:16" ht="51">
      <c r="A4173" s="256" t="s">
        <v>619</v>
      </c>
      <c r="B4173" s="124"/>
      <c r="C4173" s="125" t="s">
        <v>713</v>
      </c>
      <c r="D4173" s="119">
        <v>43290</v>
      </c>
      <c r="E4173" s="120" t="s">
        <v>8365</v>
      </c>
      <c r="F4173" s="120" t="s">
        <v>3</v>
      </c>
      <c r="G4173" s="120">
        <v>1638153</v>
      </c>
      <c r="H4173" s="124"/>
      <c r="I4173" s="128" t="s">
        <v>9213</v>
      </c>
      <c r="J4173" s="124"/>
      <c r="K4173" s="124"/>
      <c r="L4173" s="124"/>
      <c r="M4173" s="124"/>
      <c r="N4173" s="207">
        <v>0</v>
      </c>
      <c r="O4173" s="207">
        <v>1018</v>
      </c>
      <c r="P4173" s="124" t="s">
        <v>1312</v>
      </c>
    </row>
    <row r="4174" spans="1:16" ht="51">
      <c r="A4174" s="256" t="s">
        <v>619</v>
      </c>
      <c r="B4174" s="124"/>
      <c r="C4174" s="125" t="s">
        <v>713</v>
      </c>
      <c r="D4174" s="119">
        <v>43290</v>
      </c>
      <c r="E4174" s="120" t="s">
        <v>8366</v>
      </c>
      <c r="F4174" s="120" t="s">
        <v>3</v>
      </c>
      <c r="G4174" s="120">
        <v>1638148</v>
      </c>
      <c r="H4174" s="124"/>
      <c r="I4174" s="128" t="s">
        <v>7967</v>
      </c>
      <c r="J4174" s="124"/>
      <c r="K4174" s="124"/>
      <c r="L4174" s="124"/>
      <c r="M4174" s="124"/>
      <c r="N4174" s="207">
        <v>0</v>
      </c>
      <c r="O4174" s="207">
        <v>307.94</v>
      </c>
      <c r="P4174" s="124" t="s">
        <v>1312</v>
      </c>
    </row>
    <row r="4175" spans="1:16" ht="38.25">
      <c r="A4175" s="256">
        <v>585</v>
      </c>
      <c r="B4175" s="124"/>
      <c r="C4175" s="125" t="s">
        <v>221</v>
      </c>
      <c r="D4175" s="119">
        <v>43290</v>
      </c>
      <c r="E4175" s="120" t="s">
        <v>8367</v>
      </c>
      <c r="F4175" s="120" t="s">
        <v>3</v>
      </c>
      <c r="G4175" s="120">
        <v>1638145</v>
      </c>
      <c r="H4175" s="124"/>
      <c r="I4175" s="128" t="s">
        <v>9214</v>
      </c>
      <c r="J4175" s="124"/>
      <c r="K4175" s="124"/>
      <c r="L4175" s="124"/>
      <c r="M4175" s="124"/>
      <c r="N4175" s="207">
        <v>0</v>
      </c>
      <c r="O4175" s="207">
        <v>123.5</v>
      </c>
      <c r="P4175" s="124" t="s">
        <v>1312</v>
      </c>
    </row>
    <row r="4176" spans="1:16" ht="38.25">
      <c r="A4176" s="256">
        <v>234</v>
      </c>
      <c r="B4176" s="124"/>
      <c r="C4176" s="125" t="s">
        <v>124</v>
      </c>
      <c r="D4176" s="119">
        <v>43290</v>
      </c>
      <c r="E4176" s="120" t="s">
        <v>8368</v>
      </c>
      <c r="F4176" s="120" t="s">
        <v>3</v>
      </c>
      <c r="G4176" s="120">
        <v>1638139</v>
      </c>
      <c r="H4176" s="124"/>
      <c r="I4176" s="128" t="s">
        <v>9215</v>
      </c>
      <c r="J4176" s="124"/>
      <c r="K4176" s="124"/>
      <c r="L4176" s="124"/>
      <c r="M4176" s="124"/>
      <c r="N4176" s="207">
        <v>0</v>
      </c>
      <c r="O4176" s="207">
        <v>1045</v>
      </c>
      <c r="P4176" s="124" t="s">
        <v>1312</v>
      </c>
    </row>
    <row r="4177" spans="1:16" ht="51">
      <c r="A4177" s="256" t="s">
        <v>619</v>
      </c>
      <c r="B4177" s="124"/>
      <c r="C4177" s="125" t="s">
        <v>713</v>
      </c>
      <c r="D4177" s="119">
        <v>43290</v>
      </c>
      <c r="E4177" s="120" t="s">
        <v>8369</v>
      </c>
      <c r="F4177" s="120" t="s">
        <v>3</v>
      </c>
      <c r="G4177" s="120">
        <v>1638135</v>
      </c>
      <c r="H4177" s="124"/>
      <c r="I4177" s="128" t="s">
        <v>9216</v>
      </c>
      <c r="J4177" s="124"/>
      <c r="K4177" s="124"/>
      <c r="L4177" s="124"/>
      <c r="M4177" s="124"/>
      <c r="N4177" s="207">
        <v>0</v>
      </c>
      <c r="O4177" s="207">
        <v>1669</v>
      </c>
      <c r="P4177" s="124" t="s">
        <v>1312</v>
      </c>
    </row>
    <row r="4178" spans="1:16" ht="63.75" hidden="1">
      <c r="A4178" s="256">
        <v>513</v>
      </c>
      <c r="B4178" s="124"/>
      <c r="C4178" s="125" t="s">
        <v>201</v>
      </c>
      <c r="D4178" s="119">
        <v>43290</v>
      </c>
      <c r="E4178" s="120" t="s">
        <v>8370</v>
      </c>
      <c r="F4178" s="120" t="s">
        <v>15</v>
      </c>
      <c r="G4178" s="120">
        <v>779665</v>
      </c>
      <c r="H4178" s="124"/>
      <c r="I4178" s="128" t="s">
        <v>6277</v>
      </c>
      <c r="J4178" s="124"/>
      <c r="K4178" s="124"/>
      <c r="L4178" s="124"/>
      <c r="M4178" s="124"/>
      <c r="N4178" s="207">
        <v>50</v>
      </c>
      <c r="O4178" s="207">
        <v>0</v>
      </c>
      <c r="P4178" s="124" t="s">
        <v>1312</v>
      </c>
    </row>
    <row r="4179" spans="1:16" ht="51" hidden="1">
      <c r="A4179" s="256">
        <v>513</v>
      </c>
      <c r="B4179" s="124"/>
      <c r="C4179" s="125" t="s">
        <v>201</v>
      </c>
      <c r="D4179" s="119">
        <v>43290</v>
      </c>
      <c r="E4179" s="120" t="s">
        <v>8371</v>
      </c>
      <c r="F4179" s="120" t="s">
        <v>15</v>
      </c>
      <c r="G4179" s="120">
        <v>779667</v>
      </c>
      <c r="H4179" s="124"/>
      <c r="I4179" s="128" t="s">
        <v>5472</v>
      </c>
      <c r="J4179" s="124"/>
      <c r="K4179" s="124"/>
      <c r="L4179" s="124"/>
      <c r="M4179" s="124"/>
      <c r="N4179" s="207">
        <v>50</v>
      </c>
      <c r="O4179" s="207">
        <v>0</v>
      </c>
      <c r="P4179" s="124" t="s">
        <v>1312</v>
      </c>
    </row>
    <row r="4180" spans="1:16" ht="63.75" hidden="1">
      <c r="A4180" s="256">
        <v>597</v>
      </c>
      <c r="B4180" s="124"/>
      <c r="C4180" s="125" t="s">
        <v>3387</v>
      </c>
      <c r="D4180" s="119">
        <v>43290</v>
      </c>
      <c r="E4180" s="120" t="s">
        <v>8372</v>
      </c>
      <c r="F4180" s="120" t="s">
        <v>11</v>
      </c>
      <c r="G4180" s="120">
        <v>926553</v>
      </c>
      <c r="H4180" s="124"/>
      <c r="I4180" s="128" t="s">
        <v>9217</v>
      </c>
      <c r="J4180" s="124"/>
      <c r="K4180" s="124"/>
      <c r="L4180" s="124"/>
      <c r="M4180" s="124"/>
      <c r="N4180" s="207">
        <v>50</v>
      </c>
      <c r="O4180" s="207">
        <v>0</v>
      </c>
      <c r="P4180" s="124" t="s">
        <v>1312</v>
      </c>
    </row>
    <row r="4181" spans="1:16" ht="89.25" hidden="1">
      <c r="A4181" s="256" t="s">
        <v>619</v>
      </c>
      <c r="B4181" s="124"/>
      <c r="C4181" s="125" t="s">
        <v>713</v>
      </c>
      <c r="D4181" s="119">
        <v>43290</v>
      </c>
      <c r="E4181" s="120" t="s">
        <v>8373</v>
      </c>
      <c r="F4181" s="120" t="s">
        <v>6</v>
      </c>
      <c r="G4181" s="120">
        <v>926616</v>
      </c>
      <c r="H4181" s="124"/>
      <c r="I4181" s="128" t="s">
        <v>9218</v>
      </c>
      <c r="J4181" s="124"/>
      <c r="K4181" s="124"/>
      <c r="L4181" s="124"/>
      <c r="M4181" s="124"/>
      <c r="N4181" s="207">
        <v>0</v>
      </c>
      <c r="O4181" s="207">
        <v>3116.99</v>
      </c>
      <c r="P4181" s="124" t="s">
        <v>1312</v>
      </c>
    </row>
    <row r="4182" spans="1:16" ht="89.25" hidden="1">
      <c r="A4182" s="256" t="s">
        <v>619</v>
      </c>
      <c r="B4182" s="124"/>
      <c r="C4182" s="125" t="s">
        <v>713</v>
      </c>
      <c r="D4182" s="119">
        <v>43290</v>
      </c>
      <c r="E4182" s="120" t="s">
        <v>8374</v>
      </c>
      <c r="F4182" s="120" t="s">
        <v>6</v>
      </c>
      <c r="G4182" s="120">
        <v>926616</v>
      </c>
      <c r="H4182" s="124"/>
      <c r="I4182" s="128" t="s">
        <v>9219</v>
      </c>
      <c r="J4182" s="124"/>
      <c r="K4182" s="124"/>
      <c r="L4182" s="124"/>
      <c r="M4182" s="124"/>
      <c r="N4182" s="207">
        <v>0</v>
      </c>
      <c r="O4182" s="207">
        <v>6460.13</v>
      </c>
      <c r="P4182" s="124" t="s">
        <v>1312</v>
      </c>
    </row>
    <row r="4183" spans="1:16" ht="76.5" hidden="1">
      <c r="A4183" s="256">
        <v>86</v>
      </c>
      <c r="B4183" s="124"/>
      <c r="C4183" s="125" t="s">
        <v>710</v>
      </c>
      <c r="D4183" s="119">
        <v>43290</v>
      </c>
      <c r="E4183" s="120" t="s">
        <v>8375</v>
      </c>
      <c r="F4183" s="120" t="s">
        <v>6</v>
      </c>
      <c r="G4183" s="120">
        <v>926627</v>
      </c>
      <c r="H4183" s="124"/>
      <c r="I4183" s="128" t="s">
        <v>9220</v>
      </c>
      <c r="J4183" s="124"/>
      <c r="K4183" s="124"/>
      <c r="L4183" s="124"/>
      <c r="M4183" s="124"/>
      <c r="N4183" s="207">
        <v>0</v>
      </c>
      <c r="O4183" s="207">
        <v>21037.55</v>
      </c>
      <c r="P4183" s="124" t="s">
        <v>1312</v>
      </c>
    </row>
    <row r="4184" spans="1:16" ht="51" hidden="1">
      <c r="A4184" s="256">
        <v>513</v>
      </c>
      <c r="B4184" s="124"/>
      <c r="C4184" s="125" t="s">
        <v>201</v>
      </c>
      <c r="D4184" s="119">
        <v>43290</v>
      </c>
      <c r="E4184" s="120" t="s">
        <v>8376</v>
      </c>
      <c r="F4184" s="120" t="s">
        <v>15</v>
      </c>
      <c r="G4184" s="120">
        <v>779729</v>
      </c>
      <c r="H4184" s="124"/>
      <c r="I4184" s="128" t="s">
        <v>9221</v>
      </c>
      <c r="J4184" s="124"/>
      <c r="K4184" s="124"/>
      <c r="L4184" s="124"/>
      <c r="M4184" s="124"/>
      <c r="N4184" s="207">
        <v>50</v>
      </c>
      <c r="O4184" s="207">
        <v>0</v>
      </c>
      <c r="P4184" s="124" t="s">
        <v>1312</v>
      </c>
    </row>
    <row r="4185" spans="1:16" ht="51" hidden="1">
      <c r="A4185" s="256">
        <v>513</v>
      </c>
      <c r="B4185" s="124"/>
      <c r="C4185" s="125" t="s">
        <v>201</v>
      </c>
      <c r="D4185" s="119">
        <v>43290</v>
      </c>
      <c r="E4185" s="120" t="s">
        <v>8377</v>
      </c>
      <c r="F4185" s="120" t="s">
        <v>15</v>
      </c>
      <c r="G4185" s="120">
        <v>779727</v>
      </c>
      <c r="H4185" s="124"/>
      <c r="I4185" s="128" t="s">
        <v>9222</v>
      </c>
      <c r="J4185" s="124"/>
      <c r="K4185" s="124"/>
      <c r="L4185" s="124"/>
      <c r="M4185" s="124"/>
      <c r="N4185" s="207">
        <v>50</v>
      </c>
      <c r="O4185" s="207">
        <v>0</v>
      </c>
      <c r="P4185" s="124" t="s">
        <v>1312</v>
      </c>
    </row>
    <row r="4186" spans="1:16" ht="51" hidden="1">
      <c r="A4186" s="256">
        <v>513</v>
      </c>
      <c r="B4186" s="124"/>
      <c r="C4186" s="125" t="s">
        <v>201</v>
      </c>
      <c r="D4186" s="119">
        <v>43290</v>
      </c>
      <c r="E4186" s="120" t="s">
        <v>8378</v>
      </c>
      <c r="F4186" s="120" t="s">
        <v>15</v>
      </c>
      <c r="G4186" s="120">
        <v>779725</v>
      </c>
      <c r="H4186" s="124"/>
      <c r="I4186" s="128" t="s">
        <v>4300</v>
      </c>
      <c r="J4186" s="124"/>
      <c r="K4186" s="124"/>
      <c r="L4186" s="124"/>
      <c r="M4186" s="124"/>
      <c r="N4186" s="207">
        <v>50</v>
      </c>
      <c r="O4186" s="207">
        <v>0</v>
      </c>
      <c r="P4186" s="124" t="s">
        <v>1312</v>
      </c>
    </row>
    <row r="4187" spans="1:16" ht="51" hidden="1">
      <c r="A4187" s="256">
        <v>117</v>
      </c>
      <c r="B4187" s="124"/>
      <c r="C4187" s="125" t="s">
        <v>722</v>
      </c>
      <c r="D4187" s="119">
        <v>43290</v>
      </c>
      <c r="E4187" s="120" t="s">
        <v>8379</v>
      </c>
      <c r="F4187" s="120" t="s">
        <v>11</v>
      </c>
      <c r="G4187" s="120">
        <v>926632</v>
      </c>
      <c r="H4187" s="124"/>
      <c r="I4187" s="128" t="s">
        <v>9223</v>
      </c>
      <c r="J4187" s="124"/>
      <c r="K4187" s="124"/>
      <c r="L4187" s="124"/>
      <c r="M4187" s="124"/>
      <c r="N4187" s="207">
        <v>50</v>
      </c>
      <c r="O4187" s="207">
        <v>0</v>
      </c>
      <c r="P4187" s="124" t="s">
        <v>1312</v>
      </c>
    </row>
    <row r="4188" spans="1:16" ht="63.75" hidden="1">
      <c r="A4188" s="256">
        <v>597</v>
      </c>
      <c r="B4188" s="124"/>
      <c r="C4188" s="125" t="s">
        <v>3387</v>
      </c>
      <c r="D4188" s="119">
        <v>43290</v>
      </c>
      <c r="E4188" s="120" t="s">
        <v>8380</v>
      </c>
      <c r="F4188" s="120" t="s">
        <v>6</v>
      </c>
      <c r="G4188" s="120">
        <v>926676</v>
      </c>
      <c r="H4188" s="124"/>
      <c r="I4188" s="128" t="s">
        <v>9224</v>
      </c>
      <c r="J4188" s="124"/>
      <c r="K4188" s="124"/>
      <c r="L4188" s="124"/>
      <c r="M4188" s="124"/>
      <c r="N4188" s="207">
        <v>0</v>
      </c>
      <c r="O4188" s="207">
        <v>755231.88</v>
      </c>
      <c r="P4188" s="124" t="s">
        <v>1312</v>
      </c>
    </row>
    <row r="4189" spans="1:16" ht="63.75" hidden="1">
      <c r="A4189" s="256">
        <v>597</v>
      </c>
      <c r="B4189" s="124"/>
      <c r="C4189" s="125" t="s">
        <v>3387</v>
      </c>
      <c r="D4189" s="119">
        <v>43290</v>
      </c>
      <c r="E4189" s="120" t="s">
        <v>8381</v>
      </c>
      <c r="F4189" s="120" t="s">
        <v>6</v>
      </c>
      <c r="G4189" s="120">
        <v>926676</v>
      </c>
      <c r="H4189" s="124"/>
      <c r="I4189" s="128" t="s">
        <v>9225</v>
      </c>
      <c r="J4189" s="124"/>
      <c r="K4189" s="124"/>
      <c r="L4189" s="124"/>
      <c r="M4189" s="124"/>
      <c r="N4189" s="207">
        <v>0</v>
      </c>
      <c r="O4189" s="207">
        <v>1905350.29</v>
      </c>
      <c r="P4189" s="124" t="s">
        <v>1312</v>
      </c>
    </row>
    <row r="4190" spans="1:16" ht="63.75" hidden="1">
      <c r="A4190" s="256">
        <v>597</v>
      </c>
      <c r="B4190" s="124"/>
      <c r="C4190" s="125" t="s">
        <v>3387</v>
      </c>
      <c r="D4190" s="119">
        <v>43290</v>
      </c>
      <c r="E4190" s="120" t="s">
        <v>8382</v>
      </c>
      <c r="F4190" s="120" t="s">
        <v>6</v>
      </c>
      <c r="G4190" s="120">
        <v>926676</v>
      </c>
      <c r="H4190" s="124"/>
      <c r="I4190" s="128" t="s">
        <v>9226</v>
      </c>
      <c r="J4190" s="124"/>
      <c r="K4190" s="124"/>
      <c r="L4190" s="124"/>
      <c r="M4190" s="124"/>
      <c r="N4190" s="207">
        <v>0</v>
      </c>
      <c r="O4190" s="207">
        <v>144330.64000000001</v>
      </c>
      <c r="P4190" s="124" t="s">
        <v>1312</v>
      </c>
    </row>
    <row r="4191" spans="1:16" ht="51" hidden="1">
      <c r="A4191" s="256">
        <v>132</v>
      </c>
      <c r="B4191" s="124"/>
      <c r="C4191" s="125" t="s">
        <v>728</v>
      </c>
      <c r="D4191" s="119">
        <v>43290</v>
      </c>
      <c r="E4191" s="120" t="s">
        <v>8383</v>
      </c>
      <c r="F4191" s="120" t="s">
        <v>15</v>
      </c>
      <c r="G4191" s="120">
        <v>926699</v>
      </c>
      <c r="H4191" s="124"/>
      <c r="I4191" s="128" t="s">
        <v>9227</v>
      </c>
      <c r="J4191" s="124"/>
      <c r="K4191" s="124"/>
      <c r="L4191" s="124"/>
      <c r="M4191" s="124"/>
      <c r="N4191" s="207">
        <v>242390.81</v>
      </c>
      <c r="O4191" s="207">
        <v>0</v>
      </c>
      <c r="P4191" s="124" t="s">
        <v>1312</v>
      </c>
    </row>
    <row r="4192" spans="1:16" ht="63.75" hidden="1">
      <c r="A4192" s="256" t="s">
        <v>620</v>
      </c>
      <c r="B4192" s="124"/>
      <c r="C4192" s="125" t="s">
        <v>714</v>
      </c>
      <c r="D4192" s="119">
        <v>43290</v>
      </c>
      <c r="E4192" s="120" t="s">
        <v>8384</v>
      </c>
      <c r="F4192" s="120" t="s">
        <v>13</v>
      </c>
      <c r="G4192" s="120">
        <v>926691</v>
      </c>
      <c r="H4192" s="124"/>
      <c r="I4192" s="128" t="s">
        <v>9228</v>
      </c>
      <c r="J4192" s="124"/>
      <c r="K4192" s="124"/>
      <c r="L4192" s="124"/>
      <c r="M4192" s="124"/>
      <c r="N4192" s="207">
        <v>16624579.15</v>
      </c>
      <c r="O4192" s="207">
        <v>0</v>
      </c>
      <c r="P4192" s="124" t="s">
        <v>1312</v>
      </c>
    </row>
    <row r="4193" spans="1:16" ht="51">
      <c r="A4193" s="256">
        <v>373</v>
      </c>
      <c r="B4193" s="124"/>
      <c r="C4193" s="125" t="s">
        <v>1269</v>
      </c>
      <c r="D4193" s="119">
        <v>43291</v>
      </c>
      <c r="E4193" s="120" t="s">
        <v>8385</v>
      </c>
      <c r="F4193" s="120" t="s">
        <v>3</v>
      </c>
      <c r="G4193" s="120">
        <v>1638655</v>
      </c>
      <c r="H4193" s="124"/>
      <c r="I4193" s="128" t="s">
        <v>9229</v>
      </c>
      <c r="J4193" s="124"/>
      <c r="K4193" s="124"/>
      <c r="L4193" s="124"/>
      <c r="M4193" s="124"/>
      <c r="N4193" s="207">
        <v>0</v>
      </c>
      <c r="O4193" s="207">
        <v>103.45</v>
      </c>
      <c r="P4193" s="124" t="s">
        <v>1312</v>
      </c>
    </row>
    <row r="4194" spans="1:16" ht="63.75">
      <c r="A4194" s="256">
        <v>48</v>
      </c>
      <c r="B4194" s="124"/>
      <c r="C4194" s="125" t="s">
        <v>700</v>
      </c>
      <c r="D4194" s="119">
        <v>43291</v>
      </c>
      <c r="E4194" s="120" t="s">
        <v>8386</v>
      </c>
      <c r="F4194" s="120" t="s">
        <v>3</v>
      </c>
      <c r="G4194" s="120">
        <v>1638656</v>
      </c>
      <c r="H4194" s="124"/>
      <c r="I4194" s="128" t="s">
        <v>9230</v>
      </c>
      <c r="J4194" s="124"/>
      <c r="K4194" s="124"/>
      <c r="L4194" s="124"/>
      <c r="M4194" s="124"/>
      <c r="N4194" s="207">
        <v>0</v>
      </c>
      <c r="O4194" s="207">
        <v>200</v>
      </c>
      <c r="P4194" s="124" t="s">
        <v>1312</v>
      </c>
    </row>
    <row r="4195" spans="1:16" ht="38.25">
      <c r="A4195" s="256">
        <v>155</v>
      </c>
      <c r="B4195" s="124"/>
      <c r="C4195" s="125" t="s">
        <v>744</v>
      </c>
      <c r="D4195" s="119">
        <v>43291</v>
      </c>
      <c r="E4195" s="120" t="s">
        <v>8387</v>
      </c>
      <c r="F4195" s="120" t="s">
        <v>3</v>
      </c>
      <c r="G4195" s="120">
        <v>1638660</v>
      </c>
      <c r="H4195" s="124"/>
      <c r="I4195" s="128" t="s">
        <v>9231</v>
      </c>
      <c r="J4195" s="124"/>
      <c r="K4195" s="124"/>
      <c r="L4195" s="124"/>
      <c r="M4195" s="124"/>
      <c r="N4195" s="207">
        <v>0</v>
      </c>
      <c r="O4195" s="207">
        <v>15</v>
      </c>
      <c r="P4195" s="124" t="s">
        <v>1312</v>
      </c>
    </row>
    <row r="4196" spans="1:16" ht="51">
      <c r="A4196" s="256" t="s">
        <v>619</v>
      </c>
      <c r="B4196" s="124"/>
      <c r="C4196" s="125" t="s">
        <v>713</v>
      </c>
      <c r="D4196" s="119">
        <v>43291</v>
      </c>
      <c r="E4196" s="120" t="s">
        <v>8388</v>
      </c>
      <c r="F4196" s="120" t="s">
        <v>3</v>
      </c>
      <c r="G4196" s="120">
        <v>1638663</v>
      </c>
      <c r="H4196" s="124"/>
      <c r="I4196" s="128" t="s">
        <v>9232</v>
      </c>
      <c r="J4196" s="124"/>
      <c r="K4196" s="124"/>
      <c r="L4196" s="124"/>
      <c r="M4196" s="124"/>
      <c r="N4196" s="207">
        <v>0</v>
      </c>
      <c r="O4196" s="207">
        <v>3663</v>
      </c>
      <c r="P4196" s="124" t="s">
        <v>1312</v>
      </c>
    </row>
    <row r="4197" spans="1:16" ht="51">
      <c r="A4197" s="256">
        <v>373</v>
      </c>
      <c r="B4197" s="124"/>
      <c r="C4197" s="125" t="s">
        <v>1269</v>
      </c>
      <c r="D4197" s="119">
        <v>43291</v>
      </c>
      <c r="E4197" s="120" t="s">
        <v>8389</v>
      </c>
      <c r="F4197" s="120" t="s">
        <v>3</v>
      </c>
      <c r="G4197" s="120">
        <v>1638669</v>
      </c>
      <c r="H4197" s="124"/>
      <c r="I4197" s="128" t="s">
        <v>9233</v>
      </c>
      <c r="J4197" s="124"/>
      <c r="K4197" s="124"/>
      <c r="L4197" s="124"/>
      <c r="M4197" s="124"/>
      <c r="N4197" s="207">
        <v>0</v>
      </c>
      <c r="O4197" s="207">
        <v>14101.75</v>
      </c>
      <c r="P4197" s="124" t="s">
        <v>1312</v>
      </c>
    </row>
    <row r="4198" spans="1:16" ht="51">
      <c r="A4198" s="256" t="s">
        <v>619</v>
      </c>
      <c r="B4198" s="124"/>
      <c r="C4198" s="125" t="s">
        <v>713</v>
      </c>
      <c r="D4198" s="119">
        <v>43291</v>
      </c>
      <c r="E4198" s="120" t="s">
        <v>8390</v>
      </c>
      <c r="F4198" s="120" t="s">
        <v>3</v>
      </c>
      <c r="G4198" s="120">
        <v>1638616</v>
      </c>
      <c r="H4198" s="124"/>
      <c r="I4198" s="128" t="s">
        <v>9234</v>
      </c>
      <c r="J4198" s="124"/>
      <c r="K4198" s="124"/>
      <c r="L4198" s="124"/>
      <c r="M4198" s="124"/>
      <c r="N4198" s="207">
        <v>0</v>
      </c>
      <c r="O4198" s="207">
        <v>1168.0899999999999</v>
      </c>
      <c r="P4198" s="124" t="s">
        <v>1312</v>
      </c>
    </row>
    <row r="4199" spans="1:16" ht="51">
      <c r="A4199" s="256" t="s">
        <v>619</v>
      </c>
      <c r="B4199" s="124"/>
      <c r="C4199" s="125" t="s">
        <v>713</v>
      </c>
      <c r="D4199" s="119">
        <v>43291</v>
      </c>
      <c r="E4199" s="120" t="s">
        <v>8391</v>
      </c>
      <c r="F4199" s="120" t="s">
        <v>3</v>
      </c>
      <c r="G4199" s="120">
        <v>1638605</v>
      </c>
      <c r="H4199" s="124"/>
      <c r="I4199" s="128" t="s">
        <v>9235</v>
      </c>
      <c r="J4199" s="124"/>
      <c r="K4199" s="124"/>
      <c r="L4199" s="124"/>
      <c r="M4199" s="124"/>
      <c r="N4199" s="207">
        <v>0</v>
      </c>
      <c r="O4199" s="207">
        <v>24.05</v>
      </c>
      <c r="P4199" s="124" t="s">
        <v>1312</v>
      </c>
    </row>
    <row r="4200" spans="1:16" ht="38.25">
      <c r="A4200" s="256">
        <v>10</v>
      </c>
      <c r="B4200" s="124"/>
      <c r="C4200" s="125" t="s">
        <v>690</v>
      </c>
      <c r="D4200" s="119">
        <v>43291</v>
      </c>
      <c r="E4200" s="120" t="s">
        <v>8392</v>
      </c>
      <c r="F4200" s="120" t="s">
        <v>3</v>
      </c>
      <c r="G4200" s="120">
        <v>1638578</v>
      </c>
      <c r="H4200" s="124"/>
      <c r="I4200" s="128" t="s">
        <v>9236</v>
      </c>
      <c r="J4200" s="124"/>
      <c r="K4200" s="124"/>
      <c r="L4200" s="124"/>
      <c r="M4200" s="124"/>
      <c r="N4200" s="207">
        <v>0</v>
      </c>
      <c r="O4200" s="207">
        <v>316.89</v>
      </c>
      <c r="P4200" s="124" t="s">
        <v>1312</v>
      </c>
    </row>
    <row r="4201" spans="1:16" ht="38.25">
      <c r="A4201" s="256">
        <v>35</v>
      </c>
      <c r="B4201" s="124"/>
      <c r="C4201" s="125" t="s">
        <v>696</v>
      </c>
      <c r="D4201" s="119">
        <v>43291</v>
      </c>
      <c r="E4201" s="120" t="s">
        <v>8393</v>
      </c>
      <c r="F4201" s="120" t="s">
        <v>3</v>
      </c>
      <c r="G4201" s="120">
        <v>1638570</v>
      </c>
      <c r="H4201" s="124"/>
      <c r="I4201" s="128" t="s">
        <v>9237</v>
      </c>
      <c r="J4201" s="124"/>
      <c r="K4201" s="124"/>
      <c r="L4201" s="124"/>
      <c r="M4201" s="124"/>
      <c r="N4201" s="207">
        <v>0</v>
      </c>
      <c r="O4201" s="207">
        <v>232.5</v>
      </c>
      <c r="P4201" s="124" t="s">
        <v>1312</v>
      </c>
    </row>
    <row r="4202" spans="1:16" ht="51">
      <c r="A4202" s="256" t="s">
        <v>619</v>
      </c>
      <c r="B4202" s="124"/>
      <c r="C4202" s="125" t="s">
        <v>713</v>
      </c>
      <c r="D4202" s="119">
        <v>43291</v>
      </c>
      <c r="E4202" s="120" t="s">
        <v>8394</v>
      </c>
      <c r="F4202" s="120" t="s">
        <v>3</v>
      </c>
      <c r="G4202" s="120">
        <v>1638733</v>
      </c>
      <c r="H4202" s="124"/>
      <c r="I4202" s="128" t="s">
        <v>9238</v>
      </c>
      <c r="J4202" s="124"/>
      <c r="K4202" s="124"/>
      <c r="L4202" s="124"/>
      <c r="M4202" s="124"/>
      <c r="N4202" s="207">
        <v>0</v>
      </c>
      <c r="O4202" s="207">
        <v>2143.1999999999998</v>
      </c>
      <c r="P4202" s="124" t="s">
        <v>1312</v>
      </c>
    </row>
    <row r="4203" spans="1:16" ht="51">
      <c r="A4203" s="256" t="s">
        <v>619</v>
      </c>
      <c r="B4203" s="124"/>
      <c r="C4203" s="125" t="s">
        <v>713</v>
      </c>
      <c r="D4203" s="119">
        <v>43291</v>
      </c>
      <c r="E4203" s="120" t="s">
        <v>8395</v>
      </c>
      <c r="F4203" s="120" t="s">
        <v>3</v>
      </c>
      <c r="G4203" s="120">
        <v>1638700</v>
      </c>
      <c r="H4203" s="124"/>
      <c r="I4203" s="128" t="s">
        <v>9239</v>
      </c>
      <c r="J4203" s="124"/>
      <c r="K4203" s="124"/>
      <c r="L4203" s="124"/>
      <c r="M4203" s="124"/>
      <c r="N4203" s="207">
        <v>0</v>
      </c>
      <c r="O4203" s="207">
        <v>2890</v>
      </c>
      <c r="P4203" s="124" t="s">
        <v>1312</v>
      </c>
    </row>
    <row r="4204" spans="1:16" ht="63.75">
      <c r="A4204" s="256">
        <v>20</v>
      </c>
      <c r="B4204" s="124"/>
      <c r="C4204" s="125" t="s">
        <v>693</v>
      </c>
      <c r="D4204" s="119">
        <v>43291</v>
      </c>
      <c r="E4204" s="120" t="s">
        <v>8396</v>
      </c>
      <c r="F4204" s="120" t="s">
        <v>3</v>
      </c>
      <c r="G4204" s="120">
        <v>1638590</v>
      </c>
      <c r="H4204" s="124"/>
      <c r="I4204" s="128" t="s">
        <v>9240</v>
      </c>
      <c r="J4204" s="124"/>
      <c r="K4204" s="124"/>
      <c r="L4204" s="124"/>
      <c r="M4204" s="124"/>
      <c r="N4204" s="207">
        <v>0</v>
      </c>
      <c r="O4204" s="207">
        <v>184</v>
      </c>
      <c r="P4204" s="124" t="s">
        <v>3729</v>
      </c>
    </row>
    <row r="4205" spans="1:16" ht="63.75">
      <c r="A4205" s="256">
        <v>20</v>
      </c>
      <c r="B4205" s="124"/>
      <c r="C4205" s="125" t="s">
        <v>693</v>
      </c>
      <c r="D4205" s="119">
        <v>43291</v>
      </c>
      <c r="E4205" s="120" t="s">
        <v>8397</v>
      </c>
      <c r="F4205" s="120" t="s">
        <v>3</v>
      </c>
      <c r="G4205" s="120">
        <v>1638588</v>
      </c>
      <c r="H4205" s="124"/>
      <c r="I4205" s="128" t="s">
        <v>9241</v>
      </c>
      <c r="J4205" s="124"/>
      <c r="K4205" s="124"/>
      <c r="L4205" s="124"/>
      <c r="M4205" s="124"/>
      <c r="N4205" s="207">
        <v>0</v>
      </c>
      <c r="O4205" s="207">
        <v>720</v>
      </c>
      <c r="P4205" s="124" t="s">
        <v>3729</v>
      </c>
    </row>
    <row r="4206" spans="1:16" ht="63.75">
      <c r="A4206" s="256">
        <v>20</v>
      </c>
      <c r="B4206" s="124"/>
      <c r="C4206" s="125" t="s">
        <v>693</v>
      </c>
      <c r="D4206" s="119">
        <v>43291</v>
      </c>
      <c r="E4206" s="120" t="s">
        <v>8398</v>
      </c>
      <c r="F4206" s="120" t="s">
        <v>3</v>
      </c>
      <c r="G4206" s="120">
        <v>1638587</v>
      </c>
      <c r="H4206" s="124"/>
      <c r="I4206" s="128" t="s">
        <v>9242</v>
      </c>
      <c r="J4206" s="124"/>
      <c r="K4206" s="124"/>
      <c r="L4206" s="124"/>
      <c r="M4206" s="124"/>
      <c r="N4206" s="207">
        <v>0</v>
      </c>
      <c r="O4206" s="207">
        <v>6146.62</v>
      </c>
      <c r="P4206" s="124" t="s">
        <v>3729</v>
      </c>
    </row>
    <row r="4207" spans="1:16" ht="63.75">
      <c r="A4207" s="256">
        <v>20</v>
      </c>
      <c r="B4207" s="124"/>
      <c r="C4207" s="125" t="s">
        <v>693</v>
      </c>
      <c r="D4207" s="119">
        <v>43291</v>
      </c>
      <c r="E4207" s="120" t="s">
        <v>8399</v>
      </c>
      <c r="F4207" s="120" t="s">
        <v>3</v>
      </c>
      <c r="G4207" s="120">
        <v>1638579</v>
      </c>
      <c r="H4207" s="124"/>
      <c r="I4207" s="128" t="s">
        <v>9243</v>
      </c>
      <c r="J4207" s="124"/>
      <c r="K4207" s="124"/>
      <c r="L4207" s="124"/>
      <c r="M4207" s="124"/>
      <c r="N4207" s="207">
        <v>0</v>
      </c>
      <c r="O4207" s="207">
        <v>400</v>
      </c>
      <c r="P4207" s="124" t="s">
        <v>3729</v>
      </c>
    </row>
    <row r="4208" spans="1:16" ht="51">
      <c r="A4208" s="256">
        <v>373</v>
      </c>
      <c r="B4208" s="124"/>
      <c r="C4208" s="125" t="s">
        <v>1269</v>
      </c>
      <c r="D4208" s="119">
        <v>43291</v>
      </c>
      <c r="E4208" s="120" t="s">
        <v>8400</v>
      </c>
      <c r="F4208" s="120" t="s">
        <v>3</v>
      </c>
      <c r="G4208" s="120">
        <v>1638566</v>
      </c>
      <c r="H4208" s="124"/>
      <c r="I4208" s="128" t="s">
        <v>9244</v>
      </c>
      <c r="J4208" s="124"/>
      <c r="K4208" s="124"/>
      <c r="L4208" s="124"/>
      <c r="M4208" s="124"/>
      <c r="N4208" s="207">
        <v>0</v>
      </c>
      <c r="O4208" s="207">
        <v>10669.35</v>
      </c>
      <c r="P4208" s="124" t="s">
        <v>1312</v>
      </c>
    </row>
    <row r="4209" spans="1:16" ht="51">
      <c r="A4209" s="256" t="s">
        <v>619</v>
      </c>
      <c r="B4209" s="124"/>
      <c r="C4209" s="125" t="s">
        <v>713</v>
      </c>
      <c r="D4209" s="119">
        <v>43291</v>
      </c>
      <c r="E4209" s="120" t="s">
        <v>8401</v>
      </c>
      <c r="F4209" s="120" t="s">
        <v>3</v>
      </c>
      <c r="G4209" s="120">
        <v>1638533</v>
      </c>
      <c r="H4209" s="124"/>
      <c r="I4209" s="128" t="s">
        <v>9245</v>
      </c>
      <c r="J4209" s="124"/>
      <c r="K4209" s="124"/>
      <c r="L4209" s="124"/>
      <c r="M4209" s="124"/>
      <c r="N4209" s="207">
        <v>0</v>
      </c>
      <c r="O4209" s="207">
        <v>1726</v>
      </c>
      <c r="P4209" s="124" t="s">
        <v>1312</v>
      </c>
    </row>
    <row r="4210" spans="1:16" ht="38.25">
      <c r="A4210" s="256">
        <v>254</v>
      </c>
      <c r="B4210" s="124"/>
      <c r="C4210" s="125" t="s">
        <v>779</v>
      </c>
      <c r="D4210" s="119">
        <v>43291</v>
      </c>
      <c r="E4210" s="120" t="s">
        <v>8402</v>
      </c>
      <c r="F4210" s="120" t="s">
        <v>3</v>
      </c>
      <c r="G4210" s="120">
        <v>1638519</v>
      </c>
      <c r="H4210" s="124"/>
      <c r="I4210" s="128" t="s">
        <v>9246</v>
      </c>
      <c r="J4210" s="124"/>
      <c r="K4210" s="124"/>
      <c r="L4210" s="124"/>
      <c r="M4210" s="124"/>
      <c r="N4210" s="207">
        <v>0</v>
      </c>
      <c r="O4210" s="207">
        <v>185.5</v>
      </c>
      <c r="P4210" s="124" t="s">
        <v>1312</v>
      </c>
    </row>
    <row r="4211" spans="1:16" ht="63.75" hidden="1">
      <c r="A4211" s="256">
        <v>513</v>
      </c>
      <c r="B4211" s="124"/>
      <c r="C4211" s="125" t="s">
        <v>201</v>
      </c>
      <c r="D4211" s="119">
        <v>43291</v>
      </c>
      <c r="E4211" s="120" t="s">
        <v>8403</v>
      </c>
      <c r="F4211" s="120" t="s">
        <v>15</v>
      </c>
      <c r="G4211" s="120">
        <v>780058</v>
      </c>
      <c r="H4211" s="124"/>
      <c r="I4211" s="128" t="s">
        <v>9247</v>
      </c>
      <c r="J4211" s="124"/>
      <c r="K4211" s="124"/>
      <c r="L4211" s="124"/>
      <c r="M4211" s="124"/>
      <c r="N4211" s="207">
        <v>50</v>
      </c>
      <c r="O4211" s="207">
        <v>0</v>
      </c>
      <c r="P4211" s="124" t="s">
        <v>1312</v>
      </c>
    </row>
    <row r="4212" spans="1:16" ht="38.25" hidden="1">
      <c r="A4212" s="256">
        <v>129</v>
      </c>
      <c r="B4212" s="124"/>
      <c r="C4212" s="125" t="s">
        <v>726</v>
      </c>
      <c r="D4212" s="119">
        <v>43291</v>
      </c>
      <c r="E4212" s="120" t="s">
        <v>8404</v>
      </c>
      <c r="F4212" s="120" t="s">
        <v>6</v>
      </c>
      <c r="G4212" s="120">
        <v>996000</v>
      </c>
      <c r="H4212" s="124"/>
      <c r="I4212" s="128" t="s">
        <v>9248</v>
      </c>
      <c r="J4212" s="124"/>
      <c r="K4212" s="124"/>
      <c r="L4212" s="124"/>
      <c r="M4212" s="124"/>
      <c r="N4212" s="207">
        <v>0</v>
      </c>
      <c r="O4212" s="207">
        <v>336020</v>
      </c>
      <c r="P4212" s="124" t="s">
        <v>1312</v>
      </c>
    </row>
    <row r="4213" spans="1:16" ht="89.25" hidden="1">
      <c r="A4213" s="256">
        <v>513</v>
      </c>
      <c r="B4213" s="124"/>
      <c r="C4213" s="125" t="s">
        <v>201</v>
      </c>
      <c r="D4213" s="119">
        <v>43291</v>
      </c>
      <c r="E4213" s="120" t="s">
        <v>8405</v>
      </c>
      <c r="F4213" s="120" t="s">
        <v>15</v>
      </c>
      <c r="G4213" s="120">
        <v>5429</v>
      </c>
      <c r="H4213" s="124"/>
      <c r="I4213" s="128" t="s">
        <v>9249</v>
      </c>
      <c r="J4213" s="124"/>
      <c r="K4213" s="124"/>
      <c r="L4213" s="124"/>
      <c r="M4213" s="124"/>
      <c r="N4213" s="207">
        <v>1083.6600000000001</v>
      </c>
      <c r="O4213" s="207">
        <v>0</v>
      </c>
      <c r="P4213" s="124" t="s">
        <v>1312</v>
      </c>
    </row>
    <row r="4214" spans="1:16" ht="102" hidden="1">
      <c r="A4214" s="256">
        <v>513</v>
      </c>
      <c r="B4214" s="124"/>
      <c r="C4214" s="125" t="s">
        <v>201</v>
      </c>
      <c r="D4214" s="119">
        <v>43291</v>
      </c>
      <c r="E4214" s="120" t="s">
        <v>8406</v>
      </c>
      <c r="F4214" s="120" t="s">
        <v>15</v>
      </c>
      <c r="G4214" s="120">
        <v>5428</v>
      </c>
      <c r="H4214" s="124"/>
      <c r="I4214" s="128" t="s">
        <v>9250</v>
      </c>
      <c r="J4214" s="124"/>
      <c r="K4214" s="124"/>
      <c r="L4214" s="124"/>
      <c r="M4214" s="124"/>
      <c r="N4214" s="207">
        <v>293.94</v>
      </c>
      <c r="O4214" s="207">
        <v>0</v>
      </c>
      <c r="P4214" s="124" t="s">
        <v>1312</v>
      </c>
    </row>
    <row r="4215" spans="1:16" ht="38.25" hidden="1">
      <c r="A4215" s="256">
        <v>373</v>
      </c>
      <c r="B4215" s="124"/>
      <c r="C4215" s="125" t="s">
        <v>1269</v>
      </c>
      <c r="D4215" s="119">
        <v>43291</v>
      </c>
      <c r="E4215" s="120" t="s">
        <v>8407</v>
      </c>
      <c r="F4215" s="120" t="s">
        <v>1313</v>
      </c>
      <c r="G4215" s="120">
        <v>179381</v>
      </c>
      <c r="H4215" s="124"/>
      <c r="I4215" s="128" t="s">
        <v>9251</v>
      </c>
      <c r="J4215" s="124"/>
      <c r="K4215" s="124"/>
      <c r="L4215" s="124"/>
      <c r="M4215" s="124"/>
      <c r="N4215" s="207">
        <v>0</v>
      </c>
      <c r="O4215" s="207">
        <v>1298335.1100000001</v>
      </c>
      <c r="P4215" s="124" t="s">
        <v>1312</v>
      </c>
    </row>
    <row r="4216" spans="1:16" ht="38.25" hidden="1">
      <c r="A4216" s="256">
        <v>373</v>
      </c>
      <c r="B4216" s="124"/>
      <c r="C4216" s="125" t="s">
        <v>1269</v>
      </c>
      <c r="D4216" s="119">
        <v>43291</v>
      </c>
      <c r="E4216" s="120" t="s">
        <v>8408</v>
      </c>
      <c r="F4216" s="120" t="s">
        <v>1313</v>
      </c>
      <c r="G4216" s="120">
        <v>179380</v>
      </c>
      <c r="H4216" s="124"/>
      <c r="I4216" s="128" t="s">
        <v>9252</v>
      </c>
      <c r="J4216" s="124"/>
      <c r="K4216" s="124"/>
      <c r="L4216" s="124"/>
      <c r="M4216" s="124"/>
      <c r="N4216" s="207">
        <v>0</v>
      </c>
      <c r="O4216" s="207">
        <v>4327783.7</v>
      </c>
      <c r="P4216" s="124" t="s">
        <v>1312</v>
      </c>
    </row>
    <row r="4217" spans="1:16" ht="51" hidden="1">
      <c r="A4217" s="256" t="s">
        <v>619</v>
      </c>
      <c r="B4217" s="124"/>
      <c r="C4217" s="125" t="s">
        <v>713</v>
      </c>
      <c r="D4217" s="119">
        <v>43291</v>
      </c>
      <c r="E4217" s="120" t="s">
        <v>8409</v>
      </c>
      <c r="F4217" s="120" t="s">
        <v>6</v>
      </c>
      <c r="G4217" s="120">
        <v>996256</v>
      </c>
      <c r="H4217" s="124"/>
      <c r="I4217" s="128" t="s">
        <v>9253</v>
      </c>
      <c r="J4217" s="124"/>
      <c r="K4217" s="124"/>
      <c r="L4217" s="124"/>
      <c r="M4217" s="124"/>
      <c r="N4217" s="207">
        <v>0</v>
      </c>
      <c r="O4217" s="207">
        <v>9070.83</v>
      </c>
      <c r="P4217" s="124" t="s">
        <v>1312</v>
      </c>
    </row>
    <row r="4218" spans="1:16" ht="51" hidden="1">
      <c r="A4218" s="256">
        <v>117</v>
      </c>
      <c r="B4218" s="124"/>
      <c r="C4218" s="125" t="s">
        <v>722</v>
      </c>
      <c r="D4218" s="119">
        <v>43291</v>
      </c>
      <c r="E4218" s="120" t="s">
        <v>8410</v>
      </c>
      <c r="F4218" s="120" t="s">
        <v>11</v>
      </c>
      <c r="G4218" s="120">
        <v>926884</v>
      </c>
      <c r="H4218" s="124"/>
      <c r="I4218" s="128" t="s">
        <v>9254</v>
      </c>
      <c r="J4218" s="124"/>
      <c r="K4218" s="124"/>
      <c r="L4218" s="124"/>
      <c r="M4218" s="124"/>
      <c r="N4218" s="207">
        <v>50</v>
      </c>
      <c r="O4218" s="207">
        <v>0</v>
      </c>
      <c r="P4218" s="124" t="s">
        <v>1312</v>
      </c>
    </row>
    <row r="4219" spans="1:16" ht="63.75" hidden="1">
      <c r="A4219" s="256" t="s">
        <v>626</v>
      </c>
      <c r="B4219" s="124"/>
      <c r="C4219" s="125" t="s">
        <v>1234</v>
      </c>
      <c r="D4219" s="119">
        <v>43291</v>
      </c>
      <c r="E4219" s="120" t="s">
        <v>8411</v>
      </c>
      <c r="F4219" s="120" t="s">
        <v>6</v>
      </c>
      <c r="G4219" s="120">
        <v>996284</v>
      </c>
      <c r="H4219" s="124"/>
      <c r="I4219" s="128" t="s">
        <v>9255</v>
      </c>
      <c r="J4219" s="124"/>
      <c r="K4219" s="124"/>
      <c r="L4219" s="124"/>
      <c r="M4219" s="124"/>
      <c r="N4219" s="207">
        <v>0</v>
      </c>
      <c r="O4219" s="207">
        <v>6124.8</v>
      </c>
      <c r="P4219" s="124" t="s">
        <v>1312</v>
      </c>
    </row>
    <row r="4220" spans="1:16" ht="63.75" hidden="1">
      <c r="A4220" s="256" t="s">
        <v>626</v>
      </c>
      <c r="B4220" s="124"/>
      <c r="C4220" s="125" t="s">
        <v>1234</v>
      </c>
      <c r="D4220" s="119">
        <v>43291</v>
      </c>
      <c r="E4220" s="120" t="s">
        <v>8412</v>
      </c>
      <c r="F4220" s="120" t="s">
        <v>6</v>
      </c>
      <c r="G4220" s="120">
        <v>996285</v>
      </c>
      <c r="H4220" s="124"/>
      <c r="I4220" s="128" t="s">
        <v>9256</v>
      </c>
      <c r="J4220" s="124"/>
      <c r="K4220" s="124"/>
      <c r="L4220" s="124"/>
      <c r="M4220" s="124"/>
      <c r="N4220" s="207">
        <v>0</v>
      </c>
      <c r="O4220" s="207">
        <v>375.96</v>
      </c>
      <c r="P4220" s="124" t="s">
        <v>1312</v>
      </c>
    </row>
    <row r="4221" spans="1:16" ht="38.25">
      <c r="A4221" s="256">
        <v>373</v>
      </c>
      <c r="B4221" s="124"/>
      <c r="C4221" s="125" t="s">
        <v>1269</v>
      </c>
      <c r="D4221" s="119">
        <v>43292</v>
      </c>
      <c r="E4221" s="120" t="s">
        <v>8413</v>
      </c>
      <c r="F4221" s="120" t="s">
        <v>3</v>
      </c>
      <c r="G4221" s="120">
        <v>1639033</v>
      </c>
      <c r="H4221" s="124"/>
      <c r="I4221" s="128" t="s">
        <v>9257</v>
      </c>
      <c r="J4221" s="124"/>
      <c r="K4221" s="124"/>
      <c r="L4221" s="124"/>
      <c r="M4221" s="124"/>
      <c r="N4221" s="207">
        <v>0</v>
      </c>
      <c r="O4221" s="207">
        <v>6.3900000000000006</v>
      </c>
      <c r="P4221" s="124" t="s">
        <v>1312</v>
      </c>
    </row>
    <row r="4222" spans="1:16" ht="51">
      <c r="A4222" s="256" t="s">
        <v>619</v>
      </c>
      <c r="B4222" s="124"/>
      <c r="C4222" s="125" t="s">
        <v>713</v>
      </c>
      <c r="D4222" s="119">
        <v>43292</v>
      </c>
      <c r="E4222" s="120" t="s">
        <v>8414</v>
      </c>
      <c r="F4222" s="120" t="s">
        <v>3</v>
      </c>
      <c r="G4222" s="120">
        <v>1639048</v>
      </c>
      <c r="H4222" s="124"/>
      <c r="I4222" s="128" t="s">
        <v>9258</v>
      </c>
      <c r="J4222" s="124"/>
      <c r="K4222" s="124"/>
      <c r="L4222" s="124"/>
      <c r="M4222" s="124"/>
      <c r="N4222" s="207">
        <v>0</v>
      </c>
      <c r="O4222" s="207">
        <v>800</v>
      </c>
      <c r="P4222" s="124" t="s">
        <v>1312</v>
      </c>
    </row>
    <row r="4223" spans="1:16" ht="51">
      <c r="A4223" s="256" t="s">
        <v>619</v>
      </c>
      <c r="B4223" s="124"/>
      <c r="C4223" s="125" t="s">
        <v>713</v>
      </c>
      <c r="D4223" s="119">
        <v>43292</v>
      </c>
      <c r="E4223" s="120" t="s">
        <v>8415</v>
      </c>
      <c r="F4223" s="120" t="s">
        <v>3</v>
      </c>
      <c r="G4223" s="120">
        <v>1639059</v>
      </c>
      <c r="H4223" s="124"/>
      <c r="I4223" s="128" t="s">
        <v>9259</v>
      </c>
      <c r="J4223" s="124"/>
      <c r="K4223" s="124"/>
      <c r="L4223" s="124"/>
      <c r="M4223" s="124"/>
      <c r="N4223" s="207">
        <v>0</v>
      </c>
      <c r="O4223" s="207">
        <v>60</v>
      </c>
      <c r="P4223" s="124" t="s">
        <v>1312</v>
      </c>
    </row>
    <row r="4224" spans="1:16" ht="51">
      <c r="A4224" s="256">
        <v>234</v>
      </c>
      <c r="B4224" s="124"/>
      <c r="C4224" s="125" t="s">
        <v>124</v>
      </c>
      <c r="D4224" s="119">
        <v>43292</v>
      </c>
      <c r="E4224" s="120" t="s">
        <v>8416</v>
      </c>
      <c r="F4224" s="120" t="s">
        <v>3</v>
      </c>
      <c r="G4224" s="120">
        <v>1639060</v>
      </c>
      <c r="H4224" s="124"/>
      <c r="I4224" s="128" t="s">
        <v>9260</v>
      </c>
      <c r="J4224" s="124"/>
      <c r="K4224" s="124"/>
      <c r="L4224" s="124"/>
      <c r="M4224" s="124"/>
      <c r="N4224" s="207">
        <v>0</v>
      </c>
      <c r="O4224" s="207">
        <v>42.5</v>
      </c>
      <c r="P4224" s="124" t="s">
        <v>1312</v>
      </c>
    </row>
    <row r="4225" spans="1:16" ht="51">
      <c r="A4225" s="256">
        <v>234</v>
      </c>
      <c r="B4225" s="124"/>
      <c r="C4225" s="125" t="s">
        <v>124</v>
      </c>
      <c r="D4225" s="119">
        <v>43292</v>
      </c>
      <c r="E4225" s="120" t="s">
        <v>8417</v>
      </c>
      <c r="F4225" s="120" t="s">
        <v>3</v>
      </c>
      <c r="G4225" s="120">
        <v>1639061</v>
      </c>
      <c r="H4225" s="124"/>
      <c r="I4225" s="128" t="s">
        <v>9261</v>
      </c>
      <c r="J4225" s="124"/>
      <c r="K4225" s="124"/>
      <c r="L4225" s="124"/>
      <c r="M4225" s="124"/>
      <c r="N4225" s="207">
        <v>0</v>
      </c>
      <c r="O4225" s="207">
        <v>1183.5</v>
      </c>
      <c r="P4225" s="124" t="s">
        <v>1312</v>
      </c>
    </row>
    <row r="4226" spans="1:16" ht="63.75">
      <c r="A4226" s="256">
        <v>234</v>
      </c>
      <c r="B4226" s="124"/>
      <c r="C4226" s="125" t="s">
        <v>124</v>
      </c>
      <c r="D4226" s="119">
        <v>43292</v>
      </c>
      <c r="E4226" s="120" t="s">
        <v>8418</v>
      </c>
      <c r="F4226" s="120" t="s">
        <v>3</v>
      </c>
      <c r="G4226" s="120">
        <v>1639062</v>
      </c>
      <c r="H4226" s="124"/>
      <c r="I4226" s="128" t="s">
        <v>9262</v>
      </c>
      <c r="J4226" s="124"/>
      <c r="K4226" s="124"/>
      <c r="L4226" s="124"/>
      <c r="M4226" s="124"/>
      <c r="N4226" s="207">
        <v>0</v>
      </c>
      <c r="O4226" s="207">
        <v>58.5</v>
      </c>
      <c r="P4226" s="124" t="s">
        <v>1312</v>
      </c>
    </row>
    <row r="4227" spans="1:16" ht="51">
      <c r="A4227" s="256" t="s">
        <v>619</v>
      </c>
      <c r="B4227" s="124"/>
      <c r="C4227" s="125" t="s">
        <v>713</v>
      </c>
      <c r="D4227" s="119">
        <v>43292</v>
      </c>
      <c r="E4227" s="120" t="s">
        <v>8419</v>
      </c>
      <c r="F4227" s="120" t="s">
        <v>3</v>
      </c>
      <c r="G4227" s="120">
        <v>1639063</v>
      </c>
      <c r="H4227" s="124"/>
      <c r="I4227" s="128" t="s">
        <v>9263</v>
      </c>
      <c r="J4227" s="124"/>
      <c r="K4227" s="124"/>
      <c r="L4227" s="124"/>
      <c r="M4227" s="124"/>
      <c r="N4227" s="207">
        <v>0</v>
      </c>
      <c r="O4227" s="207">
        <v>80</v>
      </c>
      <c r="P4227" s="124" t="s">
        <v>1312</v>
      </c>
    </row>
    <row r="4228" spans="1:16" ht="51">
      <c r="A4228" s="256">
        <v>35</v>
      </c>
      <c r="B4228" s="124"/>
      <c r="C4228" s="125" t="s">
        <v>696</v>
      </c>
      <c r="D4228" s="119">
        <v>43292</v>
      </c>
      <c r="E4228" s="120" t="s">
        <v>8420</v>
      </c>
      <c r="F4228" s="120" t="s">
        <v>3</v>
      </c>
      <c r="G4228" s="120">
        <v>1639090</v>
      </c>
      <c r="H4228" s="124"/>
      <c r="I4228" s="128" t="s">
        <v>9264</v>
      </c>
      <c r="J4228" s="124"/>
      <c r="K4228" s="124"/>
      <c r="L4228" s="124"/>
      <c r="M4228" s="124"/>
      <c r="N4228" s="207">
        <v>0</v>
      </c>
      <c r="O4228" s="207">
        <v>1200</v>
      </c>
      <c r="P4228" s="124" t="s">
        <v>1312</v>
      </c>
    </row>
    <row r="4229" spans="1:16" ht="51">
      <c r="A4229" s="256" t="s">
        <v>619</v>
      </c>
      <c r="B4229" s="124"/>
      <c r="C4229" s="125" t="s">
        <v>713</v>
      </c>
      <c r="D4229" s="119">
        <v>43292</v>
      </c>
      <c r="E4229" s="120" t="s">
        <v>8421</v>
      </c>
      <c r="F4229" s="120" t="s">
        <v>3</v>
      </c>
      <c r="G4229" s="120">
        <v>1639107</v>
      </c>
      <c r="H4229" s="124"/>
      <c r="I4229" s="128" t="s">
        <v>1395</v>
      </c>
      <c r="J4229" s="124"/>
      <c r="K4229" s="124"/>
      <c r="L4229" s="124"/>
      <c r="M4229" s="124"/>
      <c r="N4229" s="207">
        <v>0</v>
      </c>
      <c r="O4229" s="207">
        <v>1015.09</v>
      </c>
      <c r="P4229" s="124" t="s">
        <v>1312</v>
      </c>
    </row>
    <row r="4230" spans="1:16" ht="51">
      <c r="A4230" s="256" t="s">
        <v>619</v>
      </c>
      <c r="B4230" s="124"/>
      <c r="C4230" s="125" t="s">
        <v>713</v>
      </c>
      <c r="D4230" s="119">
        <v>43292</v>
      </c>
      <c r="E4230" s="120" t="s">
        <v>8422</v>
      </c>
      <c r="F4230" s="120" t="s">
        <v>3</v>
      </c>
      <c r="G4230" s="120">
        <v>1639110</v>
      </c>
      <c r="H4230" s="124"/>
      <c r="I4230" s="128" t="s">
        <v>1373</v>
      </c>
      <c r="J4230" s="124"/>
      <c r="K4230" s="124"/>
      <c r="L4230" s="124"/>
      <c r="M4230" s="124"/>
      <c r="N4230" s="207">
        <v>0</v>
      </c>
      <c r="O4230" s="207">
        <v>1829.9</v>
      </c>
      <c r="P4230" s="124" t="s">
        <v>1312</v>
      </c>
    </row>
    <row r="4231" spans="1:16" ht="51">
      <c r="A4231" s="256" t="s">
        <v>619</v>
      </c>
      <c r="B4231" s="124"/>
      <c r="C4231" s="125" t="s">
        <v>713</v>
      </c>
      <c r="D4231" s="119">
        <v>43292</v>
      </c>
      <c r="E4231" s="120" t="s">
        <v>8423</v>
      </c>
      <c r="F4231" s="120" t="s">
        <v>3</v>
      </c>
      <c r="G4231" s="120">
        <v>1639111</v>
      </c>
      <c r="H4231" s="124"/>
      <c r="I4231" s="128" t="s">
        <v>1383</v>
      </c>
      <c r="J4231" s="124"/>
      <c r="K4231" s="124"/>
      <c r="L4231" s="124"/>
      <c r="M4231" s="124"/>
      <c r="N4231" s="207">
        <v>0</v>
      </c>
      <c r="O4231" s="207">
        <v>1212.6200000000001</v>
      </c>
      <c r="P4231" s="124" t="s">
        <v>1312</v>
      </c>
    </row>
    <row r="4232" spans="1:16" ht="51">
      <c r="A4232" s="256">
        <v>225</v>
      </c>
      <c r="B4232" s="124"/>
      <c r="C4232" s="125" t="s">
        <v>766</v>
      </c>
      <c r="D4232" s="119">
        <v>43292</v>
      </c>
      <c r="E4232" s="120" t="s">
        <v>8424</v>
      </c>
      <c r="F4232" s="120" t="s">
        <v>3</v>
      </c>
      <c r="G4232" s="120">
        <v>1639016</v>
      </c>
      <c r="H4232" s="124"/>
      <c r="I4232" s="128" t="s">
        <v>9265</v>
      </c>
      <c r="J4232" s="124"/>
      <c r="K4232" s="124"/>
      <c r="L4232" s="124"/>
      <c r="M4232" s="124"/>
      <c r="N4232" s="207">
        <v>0</v>
      </c>
      <c r="O4232" s="207">
        <v>40</v>
      </c>
      <c r="P4232" s="124" t="s">
        <v>3729</v>
      </c>
    </row>
    <row r="4233" spans="1:16" ht="51">
      <c r="A4233" s="256" t="s">
        <v>619</v>
      </c>
      <c r="B4233" s="124"/>
      <c r="C4233" s="125" t="s">
        <v>713</v>
      </c>
      <c r="D4233" s="119">
        <v>43292</v>
      </c>
      <c r="E4233" s="120" t="s">
        <v>8425</v>
      </c>
      <c r="F4233" s="120" t="s">
        <v>3</v>
      </c>
      <c r="G4233" s="120">
        <v>1638998</v>
      </c>
      <c r="H4233" s="124"/>
      <c r="I4233" s="128" t="s">
        <v>9266</v>
      </c>
      <c r="J4233" s="124"/>
      <c r="K4233" s="124"/>
      <c r="L4233" s="124"/>
      <c r="M4233" s="124"/>
      <c r="N4233" s="207">
        <v>0</v>
      </c>
      <c r="O4233" s="207">
        <v>222</v>
      </c>
      <c r="P4233" s="124" t="s">
        <v>1312</v>
      </c>
    </row>
    <row r="4234" spans="1:16" ht="51">
      <c r="A4234" s="256" t="s">
        <v>619</v>
      </c>
      <c r="B4234" s="124"/>
      <c r="C4234" s="125" t="s">
        <v>713</v>
      </c>
      <c r="D4234" s="119">
        <v>43292</v>
      </c>
      <c r="E4234" s="120" t="s">
        <v>8426</v>
      </c>
      <c r="F4234" s="120" t="s">
        <v>3</v>
      </c>
      <c r="G4234" s="120">
        <v>1638995</v>
      </c>
      <c r="H4234" s="124"/>
      <c r="I4234" s="128" t="s">
        <v>9267</v>
      </c>
      <c r="J4234" s="124"/>
      <c r="K4234" s="124"/>
      <c r="L4234" s="124"/>
      <c r="M4234" s="124"/>
      <c r="N4234" s="207">
        <v>0</v>
      </c>
      <c r="O4234" s="207">
        <v>630</v>
      </c>
      <c r="P4234" s="124" t="s">
        <v>1312</v>
      </c>
    </row>
    <row r="4235" spans="1:16" ht="38.25">
      <c r="A4235" s="256">
        <v>35</v>
      </c>
      <c r="B4235" s="124"/>
      <c r="C4235" s="125" t="s">
        <v>696</v>
      </c>
      <c r="D4235" s="119">
        <v>43292</v>
      </c>
      <c r="E4235" s="120" t="s">
        <v>8427</v>
      </c>
      <c r="F4235" s="120" t="s">
        <v>3</v>
      </c>
      <c r="G4235" s="120">
        <v>1638984</v>
      </c>
      <c r="H4235" s="124"/>
      <c r="I4235" s="128" t="s">
        <v>9268</v>
      </c>
      <c r="J4235" s="124"/>
      <c r="K4235" s="124"/>
      <c r="L4235" s="124"/>
      <c r="M4235" s="124"/>
      <c r="N4235" s="207">
        <v>0</v>
      </c>
      <c r="O4235" s="207">
        <v>371</v>
      </c>
      <c r="P4235" s="124" t="s">
        <v>1312</v>
      </c>
    </row>
    <row r="4236" spans="1:16" ht="51">
      <c r="A4236" s="256" t="s">
        <v>619</v>
      </c>
      <c r="B4236" s="124"/>
      <c r="C4236" s="125" t="s">
        <v>713</v>
      </c>
      <c r="D4236" s="119">
        <v>43292</v>
      </c>
      <c r="E4236" s="120" t="s">
        <v>8428</v>
      </c>
      <c r="F4236" s="120" t="s">
        <v>3</v>
      </c>
      <c r="G4236" s="120">
        <v>1638976</v>
      </c>
      <c r="H4236" s="124"/>
      <c r="I4236" s="128" t="s">
        <v>9269</v>
      </c>
      <c r="J4236" s="124"/>
      <c r="K4236" s="124"/>
      <c r="L4236" s="124"/>
      <c r="M4236" s="124"/>
      <c r="N4236" s="207">
        <v>0</v>
      </c>
      <c r="O4236" s="207">
        <v>173</v>
      </c>
      <c r="P4236" s="124" t="s">
        <v>1312</v>
      </c>
    </row>
    <row r="4237" spans="1:16" ht="51">
      <c r="A4237" s="256" t="s">
        <v>619</v>
      </c>
      <c r="B4237" s="124"/>
      <c r="C4237" s="125" t="s">
        <v>713</v>
      </c>
      <c r="D4237" s="119">
        <v>43292</v>
      </c>
      <c r="E4237" s="120" t="s">
        <v>8429</v>
      </c>
      <c r="F4237" s="120" t="s">
        <v>3</v>
      </c>
      <c r="G4237" s="120">
        <v>1638975</v>
      </c>
      <c r="H4237" s="124"/>
      <c r="I4237" s="128" t="s">
        <v>9270</v>
      </c>
      <c r="J4237" s="124"/>
      <c r="K4237" s="124"/>
      <c r="L4237" s="124"/>
      <c r="M4237" s="124"/>
      <c r="N4237" s="207">
        <v>0</v>
      </c>
      <c r="O4237" s="207">
        <v>1250</v>
      </c>
      <c r="P4237" s="124" t="s">
        <v>1312</v>
      </c>
    </row>
    <row r="4238" spans="1:16" ht="51">
      <c r="A4238" s="256">
        <v>373</v>
      </c>
      <c r="B4238" s="124"/>
      <c r="C4238" s="125" t="s">
        <v>1269</v>
      </c>
      <c r="D4238" s="119">
        <v>43292</v>
      </c>
      <c r="E4238" s="120" t="s">
        <v>8430</v>
      </c>
      <c r="F4238" s="120" t="s">
        <v>3</v>
      </c>
      <c r="G4238" s="120">
        <v>1638968</v>
      </c>
      <c r="H4238" s="124"/>
      <c r="I4238" s="128" t="s">
        <v>9271</v>
      </c>
      <c r="J4238" s="124"/>
      <c r="K4238" s="124"/>
      <c r="L4238" s="124"/>
      <c r="M4238" s="124"/>
      <c r="N4238" s="207">
        <v>0</v>
      </c>
      <c r="O4238" s="207">
        <v>1203.97</v>
      </c>
      <c r="P4238" s="124" t="s">
        <v>1312</v>
      </c>
    </row>
    <row r="4239" spans="1:16" ht="51">
      <c r="A4239" s="256" t="s">
        <v>619</v>
      </c>
      <c r="B4239" s="124"/>
      <c r="C4239" s="125" t="s">
        <v>713</v>
      </c>
      <c r="D4239" s="119">
        <v>43292</v>
      </c>
      <c r="E4239" s="120" t="s">
        <v>8431</v>
      </c>
      <c r="F4239" s="120" t="s">
        <v>3</v>
      </c>
      <c r="G4239" s="120">
        <v>1639144</v>
      </c>
      <c r="H4239" s="124"/>
      <c r="I4239" s="128" t="s">
        <v>9272</v>
      </c>
      <c r="J4239" s="124"/>
      <c r="K4239" s="124"/>
      <c r="L4239" s="124"/>
      <c r="M4239" s="124"/>
      <c r="N4239" s="207">
        <v>0</v>
      </c>
      <c r="O4239" s="207">
        <v>4135.08</v>
      </c>
      <c r="P4239" s="124" t="s">
        <v>1312</v>
      </c>
    </row>
    <row r="4240" spans="1:16" ht="63.75">
      <c r="A4240" s="256" t="s">
        <v>619</v>
      </c>
      <c r="B4240" s="124"/>
      <c r="C4240" s="125" t="s">
        <v>713</v>
      </c>
      <c r="D4240" s="119">
        <v>43292</v>
      </c>
      <c r="E4240" s="120" t="s">
        <v>8432</v>
      </c>
      <c r="F4240" s="120" t="s">
        <v>3</v>
      </c>
      <c r="G4240" s="120">
        <v>1639037</v>
      </c>
      <c r="H4240" s="124"/>
      <c r="I4240" s="128" t="s">
        <v>9273</v>
      </c>
      <c r="J4240" s="124"/>
      <c r="K4240" s="124"/>
      <c r="L4240" s="124"/>
      <c r="M4240" s="124"/>
      <c r="N4240" s="207">
        <v>0</v>
      </c>
      <c r="O4240" s="207">
        <v>12</v>
      </c>
      <c r="P4240" s="124" t="s">
        <v>1312</v>
      </c>
    </row>
    <row r="4241" spans="1:16" ht="63.75">
      <c r="A4241" s="256" t="s">
        <v>619</v>
      </c>
      <c r="B4241" s="124"/>
      <c r="C4241" s="125" t="s">
        <v>713</v>
      </c>
      <c r="D4241" s="119">
        <v>43292</v>
      </c>
      <c r="E4241" s="120" t="s">
        <v>8433</v>
      </c>
      <c r="F4241" s="120" t="s">
        <v>3</v>
      </c>
      <c r="G4241" s="120">
        <v>1639034</v>
      </c>
      <c r="H4241" s="124"/>
      <c r="I4241" s="128" t="s">
        <v>9274</v>
      </c>
      <c r="J4241" s="124"/>
      <c r="K4241" s="124"/>
      <c r="L4241" s="124"/>
      <c r="M4241" s="124"/>
      <c r="N4241" s="207">
        <v>0</v>
      </c>
      <c r="O4241" s="207">
        <v>28851.23</v>
      </c>
      <c r="P4241" s="124" t="s">
        <v>1312</v>
      </c>
    </row>
    <row r="4242" spans="1:16" ht="63.75">
      <c r="A4242" s="256" t="s">
        <v>619</v>
      </c>
      <c r="B4242" s="124"/>
      <c r="C4242" s="125" t="s">
        <v>713</v>
      </c>
      <c r="D4242" s="119">
        <v>43292</v>
      </c>
      <c r="E4242" s="120" t="s">
        <v>8434</v>
      </c>
      <c r="F4242" s="120" t="s">
        <v>3</v>
      </c>
      <c r="G4242" s="120">
        <v>1639011</v>
      </c>
      <c r="H4242" s="124"/>
      <c r="I4242" s="128" t="s">
        <v>9275</v>
      </c>
      <c r="J4242" s="124"/>
      <c r="K4242" s="124"/>
      <c r="L4242" s="124"/>
      <c r="M4242" s="124"/>
      <c r="N4242" s="207">
        <v>0</v>
      </c>
      <c r="O4242" s="207">
        <v>15211.62</v>
      </c>
      <c r="P4242" s="124" t="s">
        <v>1312</v>
      </c>
    </row>
    <row r="4243" spans="1:16" ht="51">
      <c r="A4243" s="256" t="s">
        <v>619</v>
      </c>
      <c r="B4243" s="124"/>
      <c r="C4243" s="125" t="s">
        <v>713</v>
      </c>
      <c r="D4243" s="119">
        <v>43292</v>
      </c>
      <c r="E4243" s="120" t="s">
        <v>8435</v>
      </c>
      <c r="F4243" s="120" t="s">
        <v>3</v>
      </c>
      <c r="G4243" s="120">
        <v>1638985</v>
      </c>
      <c r="H4243" s="124"/>
      <c r="I4243" s="128" t="s">
        <v>9276</v>
      </c>
      <c r="J4243" s="124"/>
      <c r="K4243" s="124"/>
      <c r="L4243" s="124"/>
      <c r="M4243" s="124"/>
      <c r="N4243" s="207">
        <v>0</v>
      </c>
      <c r="O4243" s="207">
        <v>21687.4</v>
      </c>
      <c r="P4243" s="124" t="s">
        <v>1312</v>
      </c>
    </row>
    <row r="4244" spans="1:16" ht="51">
      <c r="A4244" s="256" t="s">
        <v>619</v>
      </c>
      <c r="B4244" s="124"/>
      <c r="C4244" s="125" t="s">
        <v>713</v>
      </c>
      <c r="D4244" s="119">
        <v>43292</v>
      </c>
      <c r="E4244" s="120" t="s">
        <v>8436</v>
      </c>
      <c r="F4244" s="120" t="s">
        <v>3</v>
      </c>
      <c r="G4244" s="120">
        <v>1638983</v>
      </c>
      <c r="H4244" s="124"/>
      <c r="I4244" s="128" t="s">
        <v>9277</v>
      </c>
      <c r="J4244" s="124"/>
      <c r="K4244" s="124"/>
      <c r="L4244" s="124"/>
      <c r="M4244" s="124"/>
      <c r="N4244" s="207">
        <v>0</v>
      </c>
      <c r="O4244" s="207">
        <v>728</v>
      </c>
      <c r="P4244" s="124" t="s">
        <v>1312</v>
      </c>
    </row>
    <row r="4245" spans="1:16" ht="51">
      <c r="A4245" s="256" t="s">
        <v>619</v>
      </c>
      <c r="B4245" s="124"/>
      <c r="C4245" s="125" t="s">
        <v>713</v>
      </c>
      <c r="D4245" s="119">
        <v>43292</v>
      </c>
      <c r="E4245" s="120" t="s">
        <v>8437</v>
      </c>
      <c r="F4245" s="120" t="s">
        <v>3</v>
      </c>
      <c r="G4245" s="120">
        <v>1638982</v>
      </c>
      <c r="H4245" s="124"/>
      <c r="I4245" s="128" t="s">
        <v>9278</v>
      </c>
      <c r="J4245" s="124"/>
      <c r="K4245" s="124"/>
      <c r="L4245" s="124"/>
      <c r="M4245" s="124"/>
      <c r="N4245" s="207">
        <v>0</v>
      </c>
      <c r="O4245" s="207">
        <v>7253.78</v>
      </c>
      <c r="P4245" s="124" t="s">
        <v>1312</v>
      </c>
    </row>
    <row r="4246" spans="1:16" ht="51">
      <c r="A4246" s="256" t="s">
        <v>619</v>
      </c>
      <c r="B4246" s="124"/>
      <c r="C4246" s="125" t="s">
        <v>713</v>
      </c>
      <c r="D4246" s="119">
        <v>43292</v>
      </c>
      <c r="E4246" s="120" t="s">
        <v>8438</v>
      </c>
      <c r="F4246" s="120" t="s">
        <v>3</v>
      </c>
      <c r="G4246" s="120">
        <v>1638957</v>
      </c>
      <c r="H4246" s="124"/>
      <c r="I4246" s="128" t="s">
        <v>9279</v>
      </c>
      <c r="J4246" s="124"/>
      <c r="K4246" s="124"/>
      <c r="L4246" s="124"/>
      <c r="M4246" s="124"/>
      <c r="N4246" s="207">
        <v>0</v>
      </c>
      <c r="O4246" s="207">
        <v>8541.5400000000009</v>
      </c>
      <c r="P4246" s="124" t="s">
        <v>1312</v>
      </c>
    </row>
    <row r="4247" spans="1:16" ht="51">
      <c r="A4247" s="256" t="s">
        <v>619</v>
      </c>
      <c r="B4247" s="124"/>
      <c r="C4247" s="125" t="s">
        <v>713</v>
      </c>
      <c r="D4247" s="119">
        <v>43292</v>
      </c>
      <c r="E4247" s="120" t="s">
        <v>8439</v>
      </c>
      <c r="F4247" s="120" t="s">
        <v>3</v>
      </c>
      <c r="G4247" s="120">
        <v>1638931</v>
      </c>
      <c r="H4247" s="124"/>
      <c r="I4247" s="128" t="s">
        <v>9280</v>
      </c>
      <c r="J4247" s="124"/>
      <c r="K4247" s="124"/>
      <c r="L4247" s="124"/>
      <c r="M4247" s="124"/>
      <c r="N4247" s="207">
        <v>0</v>
      </c>
      <c r="O4247" s="207">
        <v>613.35</v>
      </c>
      <c r="P4247" s="124" t="s">
        <v>1312</v>
      </c>
    </row>
    <row r="4248" spans="1:16" ht="102" hidden="1">
      <c r="A4248" s="256">
        <v>585</v>
      </c>
      <c r="B4248" s="124"/>
      <c r="C4248" s="125" t="s">
        <v>221</v>
      </c>
      <c r="D4248" s="119">
        <v>43292</v>
      </c>
      <c r="E4248" s="120" t="s">
        <v>8440</v>
      </c>
      <c r="F4248" s="120" t="s">
        <v>1257</v>
      </c>
      <c r="G4248" s="120">
        <v>5423</v>
      </c>
      <c r="H4248" s="124"/>
      <c r="I4248" s="128" t="s">
        <v>9281</v>
      </c>
      <c r="J4248" s="124"/>
      <c r="K4248" s="124"/>
      <c r="L4248" s="124"/>
      <c r="M4248" s="124"/>
      <c r="N4248" s="207">
        <v>26.66</v>
      </c>
      <c r="O4248" s="207">
        <v>0</v>
      </c>
      <c r="P4248" s="124" t="s">
        <v>1312</v>
      </c>
    </row>
    <row r="4249" spans="1:16" ht="89.25" hidden="1">
      <c r="A4249" s="256">
        <v>585</v>
      </c>
      <c r="B4249" s="124"/>
      <c r="C4249" s="125" t="s">
        <v>221</v>
      </c>
      <c r="D4249" s="119">
        <v>43292</v>
      </c>
      <c r="E4249" s="120" t="s">
        <v>8441</v>
      </c>
      <c r="F4249" s="120" t="s">
        <v>15</v>
      </c>
      <c r="G4249" s="120">
        <v>5423</v>
      </c>
      <c r="H4249" s="124"/>
      <c r="I4249" s="128" t="s">
        <v>9282</v>
      </c>
      <c r="J4249" s="124"/>
      <c r="K4249" s="124"/>
      <c r="L4249" s="124"/>
      <c r="M4249" s="124"/>
      <c r="N4249" s="207">
        <v>271.85000000000002</v>
      </c>
      <c r="O4249" s="207">
        <v>0</v>
      </c>
      <c r="P4249" s="124" t="s">
        <v>1312</v>
      </c>
    </row>
    <row r="4250" spans="1:16" ht="51" hidden="1">
      <c r="A4250" s="256">
        <v>513</v>
      </c>
      <c r="B4250" s="124"/>
      <c r="C4250" s="125" t="s">
        <v>201</v>
      </c>
      <c r="D4250" s="119">
        <v>43292</v>
      </c>
      <c r="E4250" s="120" t="s">
        <v>8442</v>
      </c>
      <c r="F4250" s="120" t="s">
        <v>15</v>
      </c>
      <c r="G4250" s="120">
        <v>781392</v>
      </c>
      <c r="H4250" s="124"/>
      <c r="I4250" s="128" t="s">
        <v>5458</v>
      </c>
      <c r="J4250" s="124"/>
      <c r="K4250" s="124"/>
      <c r="L4250" s="124"/>
      <c r="M4250" s="124"/>
      <c r="N4250" s="207">
        <v>50</v>
      </c>
      <c r="O4250" s="207">
        <v>0</v>
      </c>
      <c r="P4250" s="124" t="s">
        <v>1312</v>
      </c>
    </row>
    <row r="4251" spans="1:16" ht="51" hidden="1">
      <c r="A4251" s="256">
        <v>513</v>
      </c>
      <c r="B4251" s="124"/>
      <c r="C4251" s="125" t="s">
        <v>201</v>
      </c>
      <c r="D4251" s="119">
        <v>43292</v>
      </c>
      <c r="E4251" s="120" t="s">
        <v>8443</v>
      </c>
      <c r="F4251" s="120" t="s">
        <v>15</v>
      </c>
      <c r="G4251" s="120">
        <v>781389</v>
      </c>
      <c r="H4251" s="124"/>
      <c r="I4251" s="128" t="s">
        <v>9283</v>
      </c>
      <c r="J4251" s="124"/>
      <c r="K4251" s="124"/>
      <c r="L4251" s="124"/>
      <c r="M4251" s="124"/>
      <c r="N4251" s="207">
        <v>50</v>
      </c>
      <c r="O4251" s="207">
        <v>0</v>
      </c>
      <c r="P4251" s="124" t="s">
        <v>1312</v>
      </c>
    </row>
    <row r="4252" spans="1:16" ht="51" hidden="1">
      <c r="A4252" s="256">
        <v>513</v>
      </c>
      <c r="B4252" s="124"/>
      <c r="C4252" s="125" t="s">
        <v>201</v>
      </c>
      <c r="D4252" s="119">
        <v>43292</v>
      </c>
      <c r="E4252" s="120" t="s">
        <v>8444</v>
      </c>
      <c r="F4252" s="120" t="s">
        <v>15</v>
      </c>
      <c r="G4252" s="120">
        <v>781382</v>
      </c>
      <c r="H4252" s="124"/>
      <c r="I4252" s="128" t="s">
        <v>9283</v>
      </c>
      <c r="J4252" s="124"/>
      <c r="K4252" s="124"/>
      <c r="L4252" s="124"/>
      <c r="M4252" s="124"/>
      <c r="N4252" s="207">
        <v>50</v>
      </c>
      <c r="O4252" s="207">
        <v>0</v>
      </c>
      <c r="P4252" s="124" t="s">
        <v>1312</v>
      </c>
    </row>
    <row r="4253" spans="1:16" ht="76.5" hidden="1">
      <c r="A4253" s="256">
        <v>291</v>
      </c>
      <c r="B4253" s="124"/>
      <c r="C4253" s="125" t="s">
        <v>794</v>
      </c>
      <c r="D4253" s="119">
        <v>43292</v>
      </c>
      <c r="E4253" s="120" t="s">
        <v>8445</v>
      </c>
      <c r="F4253" s="120" t="s">
        <v>11</v>
      </c>
      <c r="G4253" s="120">
        <v>781398</v>
      </c>
      <c r="H4253" s="124"/>
      <c r="I4253" s="128" t="s">
        <v>9284</v>
      </c>
      <c r="J4253" s="124"/>
      <c r="K4253" s="124"/>
      <c r="L4253" s="124"/>
      <c r="M4253" s="124"/>
      <c r="N4253" s="207">
        <v>50</v>
      </c>
      <c r="O4253" s="207">
        <v>0</v>
      </c>
      <c r="P4253" s="124" t="s">
        <v>1312</v>
      </c>
    </row>
    <row r="4254" spans="1:16" ht="89.25" hidden="1">
      <c r="A4254" s="256">
        <v>526</v>
      </c>
      <c r="B4254" s="124"/>
      <c r="C4254" s="125" t="s">
        <v>846</v>
      </c>
      <c r="D4254" s="119">
        <v>43292</v>
      </c>
      <c r="E4254" s="120" t="s">
        <v>8446</v>
      </c>
      <c r="F4254" s="120" t="s">
        <v>15</v>
      </c>
      <c r="G4254" s="120">
        <v>5445</v>
      </c>
      <c r="H4254" s="124"/>
      <c r="I4254" s="128" t="s">
        <v>9285</v>
      </c>
      <c r="J4254" s="124"/>
      <c r="K4254" s="124"/>
      <c r="L4254" s="124"/>
      <c r="M4254" s="124"/>
      <c r="N4254" s="207">
        <v>376.47</v>
      </c>
      <c r="O4254" s="207">
        <v>0</v>
      </c>
      <c r="P4254" s="124" t="s">
        <v>1312</v>
      </c>
    </row>
    <row r="4255" spans="1:16" ht="89.25" hidden="1">
      <c r="A4255" s="256">
        <v>25</v>
      </c>
      <c r="B4255" s="124"/>
      <c r="C4255" s="125" t="s">
        <v>694</v>
      </c>
      <c r="D4255" s="119">
        <v>43292</v>
      </c>
      <c r="E4255" s="120" t="s">
        <v>8447</v>
      </c>
      <c r="F4255" s="120" t="s">
        <v>15</v>
      </c>
      <c r="G4255" s="120">
        <v>5441</v>
      </c>
      <c r="H4255" s="124"/>
      <c r="I4255" s="128" t="s">
        <v>9286</v>
      </c>
      <c r="J4255" s="124"/>
      <c r="K4255" s="124"/>
      <c r="L4255" s="124"/>
      <c r="M4255" s="124"/>
      <c r="N4255" s="207">
        <v>362.2</v>
      </c>
      <c r="O4255" s="207">
        <v>0</v>
      </c>
      <c r="P4255" s="124" t="s">
        <v>1312</v>
      </c>
    </row>
    <row r="4256" spans="1:16" ht="89.25" hidden="1">
      <c r="A4256" s="256">
        <v>526</v>
      </c>
      <c r="B4256" s="124"/>
      <c r="C4256" s="125" t="s">
        <v>846</v>
      </c>
      <c r="D4256" s="119">
        <v>43292</v>
      </c>
      <c r="E4256" s="120" t="s">
        <v>8448</v>
      </c>
      <c r="F4256" s="120" t="s">
        <v>15</v>
      </c>
      <c r="G4256" s="120">
        <v>5444</v>
      </c>
      <c r="H4256" s="124"/>
      <c r="I4256" s="128" t="s">
        <v>9287</v>
      </c>
      <c r="J4256" s="124"/>
      <c r="K4256" s="124"/>
      <c r="L4256" s="124"/>
      <c r="M4256" s="124"/>
      <c r="N4256" s="207">
        <v>486.78</v>
      </c>
      <c r="O4256" s="207">
        <v>0</v>
      </c>
      <c r="P4256" s="124" t="s">
        <v>1312</v>
      </c>
    </row>
    <row r="4257" spans="1:16" ht="89.25" hidden="1">
      <c r="A4257" s="256">
        <v>25</v>
      </c>
      <c r="B4257" s="124"/>
      <c r="C4257" s="125" t="s">
        <v>694</v>
      </c>
      <c r="D4257" s="119">
        <v>43292</v>
      </c>
      <c r="E4257" s="120" t="s">
        <v>8449</v>
      </c>
      <c r="F4257" s="120" t="s">
        <v>15</v>
      </c>
      <c r="G4257" s="120">
        <v>5440</v>
      </c>
      <c r="H4257" s="124"/>
      <c r="I4257" s="128" t="s">
        <v>9288</v>
      </c>
      <c r="J4257" s="124"/>
      <c r="K4257" s="124"/>
      <c r="L4257" s="124"/>
      <c r="M4257" s="124"/>
      <c r="N4257" s="207">
        <v>373.31</v>
      </c>
      <c r="O4257" s="207">
        <v>0</v>
      </c>
      <c r="P4257" s="124" t="s">
        <v>1312</v>
      </c>
    </row>
    <row r="4258" spans="1:16" ht="89.25" hidden="1">
      <c r="A4258" s="256">
        <v>513</v>
      </c>
      <c r="B4258" s="124"/>
      <c r="C4258" s="125" t="s">
        <v>201</v>
      </c>
      <c r="D4258" s="119">
        <v>43292</v>
      </c>
      <c r="E4258" s="120" t="s">
        <v>8450</v>
      </c>
      <c r="F4258" s="120" t="s">
        <v>15</v>
      </c>
      <c r="G4258" s="120">
        <v>5437</v>
      </c>
      <c r="H4258" s="124"/>
      <c r="I4258" s="128" t="s">
        <v>9289</v>
      </c>
      <c r="J4258" s="124"/>
      <c r="K4258" s="124"/>
      <c r="L4258" s="124"/>
      <c r="M4258" s="124"/>
      <c r="N4258" s="207">
        <v>12691.13</v>
      </c>
      <c r="O4258" s="207">
        <v>0</v>
      </c>
      <c r="P4258" s="124" t="s">
        <v>1312</v>
      </c>
    </row>
    <row r="4259" spans="1:16" ht="76.5" hidden="1">
      <c r="A4259" s="256">
        <v>287</v>
      </c>
      <c r="B4259" s="124"/>
      <c r="C4259" s="125" t="s">
        <v>790</v>
      </c>
      <c r="D4259" s="119">
        <v>43292</v>
      </c>
      <c r="E4259" s="120" t="s">
        <v>8451</v>
      </c>
      <c r="F4259" s="120" t="s">
        <v>11</v>
      </c>
      <c r="G4259" s="120">
        <v>782068</v>
      </c>
      <c r="H4259" s="124"/>
      <c r="I4259" s="128" t="s">
        <v>9290</v>
      </c>
      <c r="J4259" s="124"/>
      <c r="K4259" s="124"/>
      <c r="L4259" s="124"/>
      <c r="M4259" s="124"/>
      <c r="N4259" s="207">
        <v>50</v>
      </c>
      <c r="O4259" s="207">
        <v>0</v>
      </c>
      <c r="P4259" s="124" t="s">
        <v>1312</v>
      </c>
    </row>
    <row r="4260" spans="1:16" ht="51" hidden="1">
      <c r="A4260" s="256">
        <v>513</v>
      </c>
      <c r="B4260" s="124"/>
      <c r="C4260" s="125" t="s">
        <v>201</v>
      </c>
      <c r="D4260" s="119">
        <v>43292</v>
      </c>
      <c r="E4260" s="120" t="s">
        <v>8452</v>
      </c>
      <c r="F4260" s="120" t="s">
        <v>11</v>
      </c>
      <c r="G4260" s="120">
        <v>927053</v>
      </c>
      <c r="H4260" s="124"/>
      <c r="I4260" s="128" t="s">
        <v>9291</v>
      </c>
      <c r="J4260" s="124"/>
      <c r="K4260" s="124"/>
      <c r="L4260" s="124"/>
      <c r="M4260" s="124"/>
      <c r="N4260" s="207">
        <v>50</v>
      </c>
      <c r="O4260" s="207">
        <v>0</v>
      </c>
      <c r="P4260" s="124" t="s">
        <v>1312</v>
      </c>
    </row>
    <row r="4261" spans="1:16" ht="76.5" hidden="1">
      <c r="A4261" s="256">
        <v>597</v>
      </c>
      <c r="B4261" s="124"/>
      <c r="C4261" s="125" t="s">
        <v>3387</v>
      </c>
      <c r="D4261" s="119">
        <v>43292</v>
      </c>
      <c r="E4261" s="120" t="s">
        <v>8453</v>
      </c>
      <c r="F4261" s="120" t="s">
        <v>13</v>
      </c>
      <c r="G4261" s="120">
        <v>927040</v>
      </c>
      <c r="H4261" s="124"/>
      <c r="I4261" s="128" t="s">
        <v>9292</v>
      </c>
      <c r="J4261" s="124"/>
      <c r="K4261" s="124"/>
      <c r="L4261" s="124"/>
      <c r="M4261" s="124"/>
      <c r="N4261" s="207">
        <v>348</v>
      </c>
      <c r="O4261" s="207">
        <v>0</v>
      </c>
      <c r="P4261" s="124" t="s">
        <v>1312</v>
      </c>
    </row>
    <row r="4262" spans="1:16" ht="76.5" hidden="1">
      <c r="A4262" s="256">
        <v>597</v>
      </c>
      <c r="B4262" s="124"/>
      <c r="C4262" s="125" t="s">
        <v>3387</v>
      </c>
      <c r="D4262" s="119">
        <v>43292</v>
      </c>
      <c r="E4262" s="120" t="s">
        <v>8454</v>
      </c>
      <c r="F4262" s="120" t="s">
        <v>11</v>
      </c>
      <c r="G4262" s="120">
        <v>927040</v>
      </c>
      <c r="H4262" s="124"/>
      <c r="I4262" s="128" t="s">
        <v>9293</v>
      </c>
      <c r="J4262" s="124"/>
      <c r="K4262" s="124"/>
      <c r="L4262" s="124"/>
      <c r="M4262" s="124"/>
      <c r="N4262" s="207">
        <v>50</v>
      </c>
      <c r="O4262" s="207">
        <v>0</v>
      </c>
      <c r="P4262" s="124" t="s">
        <v>1312</v>
      </c>
    </row>
    <row r="4263" spans="1:16" ht="51">
      <c r="A4263" s="256">
        <v>373</v>
      </c>
      <c r="B4263" s="124"/>
      <c r="C4263" s="125" t="s">
        <v>1269</v>
      </c>
      <c r="D4263" s="119">
        <v>43293</v>
      </c>
      <c r="E4263" s="120" t="s">
        <v>8455</v>
      </c>
      <c r="F4263" s="120" t="s">
        <v>3</v>
      </c>
      <c r="G4263" s="120">
        <v>1639489</v>
      </c>
      <c r="H4263" s="124"/>
      <c r="I4263" s="128" t="s">
        <v>9294</v>
      </c>
      <c r="J4263" s="124"/>
      <c r="K4263" s="124"/>
      <c r="L4263" s="124"/>
      <c r="M4263" s="124"/>
      <c r="N4263" s="207">
        <v>0</v>
      </c>
      <c r="O4263" s="207">
        <v>24054.47</v>
      </c>
      <c r="P4263" s="124" t="s">
        <v>1312</v>
      </c>
    </row>
    <row r="4264" spans="1:16" ht="51">
      <c r="A4264" s="256" t="s">
        <v>619</v>
      </c>
      <c r="B4264" s="124"/>
      <c r="C4264" s="125" t="s">
        <v>713</v>
      </c>
      <c r="D4264" s="119">
        <v>43293</v>
      </c>
      <c r="E4264" s="120" t="s">
        <v>8456</v>
      </c>
      <c r="F4264" s="120" t="s">
        <v>3</v>
      </c>
      <c r="G4264" s="120">
        <v>1639529</v>
      </c>
      <c r="H4264" s="124"/>
      <c r="I4264" s="128" t="s">
        <v>9295</v>
      </c>
      <c r="J4264" s="124"/>
      <c r="K4264" s="124"/>
      <c r="L4264" s="124"/>
      <c r="M4264" s="124"/>
      <c r="N4264" s="207">
        <v>0</v>
      </c>
      <c r="O4264" s="207">
        <v>3591.48</v>
      </c>
      <c r="P4264" s="124" t="s">
        <v>1312</v>
      </c>
    </row>
    <row r="4265" spans="1:16" ht="63.75">
      <c r="A4265" s="256">
        <v>266</v>
      </c>
      <c r="B4265" s="124"/>
      <c r="C4265" s="125" t="s">
        <v>781</v>
      </c>
      <c r="D4265" s="119">
        <v>43293</v>
      </c>
      <c r="E4265" s="120" t="s">
        <v>8457</v>
      </c>
      <c r="F4265" s="120" t="s">
        <v>3</v>
      </c>
      <c r="G4265" s="120">
        <v>1639378</v>
      </c>
      <c r="H4265" s="124"/>
      <c r="I4265" s="128" t="s">
        <v>9296</v>
      </c>
      <c r="J4265" s="124"/>
      <c r="K4265" s="124"/>
      <c r="L4265" s="124"/>
      <c r="M4265" s="124"/>
      <c r="N4265" s="207">
        <v>0</v>
      </c>
      <c r="O4265" s="207">
        <v>6864.1500000000005</v>
      </c>
      <c r="P4265" s="124" t="s">
        <v>1312</v>
      </c>
    </row>
    <row r="4266" spans="1:16" ht="51">
      <c r="A4266" s="256">
        <v>591</v>
      </c>
      <c r="B4266" s="124"/>
      <c r="C4266" s="125" t="s">
        <v>861</v>
      </c>
      <c r="D4266" s="119">
        <v>43293</v>
      </c>
      <c r="E4266" s="120" t="s">
        <v>8458</v>
      </c>
      <c r="F4266" s="120" t="s">
        <v>3</v>
      </c>
      <c r="G4266" s="120">
        <v>1639380</v>
      </c>
      <c r="H4266" s="124"/>
      <c r="I4266" s="128" t="s">
        <v>9297</v>
      </c>
      <c r="J4266" s="124"/>
      <c r="K4266" s="124"/>
      <c r="L4266" s="124"/>
      <c r="M4266" s="124"/>
      <c r="N4266" s="207">
        <v>0</v>
      </c>
      <c r="O4266" s="207">
        <v>306.67</v>
      </c>
      <c r="P4266" s="124" t="s">
        <v>1312</v>
      </c>
    </row>
    <row r="4267" spans="1:16" ht="51">
      <c r="A4267" s="256" t="s">
        <v>619</v>
      </c>
      <c r="B4267" s="124"/>
      <c r="C4267" s="125" t="s">
        <v>713</v>
      </c>
      <c r="D4267" s="119">
        <v>43293</v>
      </c>
      <c r="E4267" s="120" t="s">
        <v>8459</v>
      </c>
      <c r="F4267" s="120" t="s">
        <v>3</v>
      </c>
      <c r="G4267" s="120">
        <v>1639410</v>
      </c>
      <c r="H4267" s="124"/>
      <c r="I4267" s="128" t="s">
        <v>9298</v>
      </c>
      <c r="J4267" s="124"/>
      <c r="K4267" s="124"/>
      <c r="L4267" s="124"/>
      <c r="M4267" s="124"/>
      <c r="N4267" s="207">
        <v>0</v>
      </c>
      <c r="O4267" s="207">
        <v>195.5</v>
      </c>
      <c r="P4267" s="124" t="s">
        <v>1312</v>
      </c>
    </row>
    <row r="4268" spans="1:16" ht="51">
      <c r="A4268" s="256" t="s">
        <v>619</v>
      </c>
      <c r="B4268" s="124"/>
      <c r="C4268" s="125" t="s">
        <v>713</v>
      </c>
      <c r="D4268" s="119">
        <v>43293</v>
      </c>
      <c r="E4268" s="120" t="s">
        <v>8460</v>
      </c>
      <c r="F4268" s="120" t="s">
        <v>3</v>
      </c>
      <c r="G4268" s="120">
        <v>1639412</v>
      </c>
      <c r="H4268" s="124"/>
      <c r="I4268" s="128" t="s">
        <v>9299</v>
      </c>
      <c r="J4268" s="124"/>
      <c r="K4268" s="124"/>
      <c r="L4268" s="124"/>
      <c r="M4268" s="124"/>
      <c r="N4268" s="207">
        <v>0</v>
      </c>
      <c r="O4268" s="207">
        <v>93.5</v>
      </c>
      <c r="P4268" s="124" t="s">
        <v>1312</v>
      </c>
    </row>
    <row r="4269" spans="1:16" ht="51">
      <c r="A4269" s="256" t="s">
        <v>619</v>
      </c>
      <c r="B4269" s="124"/>
      <c r="C4269" s="125" t="s">
        <v>713</v>
      </c>
      <c r="D4269" s="119">
        <v>43293</v>
      </c>
      <c r="E4269" s="120" t="s">
        <v>8461</v>
      </c>
      <c r="F4269" s="120" t="s">
        <v>3</v>
      </c>
      <c r="G4269" s="120">
        <v>1639415</v>
      </c>
      <c r="H4269" s="124"/>
      <c r="I4269" s="128" t="s">
        <v>9300</v>
      </c>
      <c r="J4269" s="124"/>
      <c r="K4269" s="124"/>
      <c r="L4269" s="124"/>
      <c r="M4269" s="124"/>
      <c r="N4269" s="207">
        <v>0</v>
      </c>
      <c r="O4269" s="207">
        <v>93.5</v>
      </c>
      <c r="P4269" s="124" t="s">
        <v>1312</v>
      </c>
    </row>
    <row r="4270" spans="1:16" ht="51">
      <c r="A4270" s="256" t="s">
        <v>619</v>
      </c>
      <c r="B4270" s="124"/>
      <c r="C4270" s="125" t="s">
        <v>713</v>
      </c>
      <c r="D4270" s="119">
        <v>43293</v>
      </c>
      <c r="E4270" s="120" t="s">
        <v>8462</v>
      </c>
      <c r="F4270" s="120" t="s">
        <v>3</v>
      </c>
      <c r="G4270" s="120">
        <v>1639417</v>
      </c>
      <c r="H4270" s="124"/>
      <c r="I4270" s="128" t="s">
        <v>9301</v>
      </c>
      <c r="J4270" s="124"/>
      <c r="K4270" s="124"/>
      <c r="L4270" s="124"/>
      <c r="M4270" s="124"/>
      <c r="N4270" s="207">
        <v>0</v>
      </c>
      <c r="O4270" s="207">
        <v>93.5</v>
      </c>
      <c r="P4270" s="124" t="s">
        <v>1312</v>
      </c>
    </row>
    <row r="4271" spans="1:16" ht="51">
      <c r="A4271" s="256" t="s">
        <v>619</v>
      </c>
      <c r="B4271" s="124"/>
      <c r="C4271" s="125" t="s">
        <v>713</v>
      </c>
      <c r="D4271" s="119">
        <v>43293</v>
      </c>
      <c r="E4271" s="120" t="s">
        <v>8463</v>
      </c>
      <c r="F4271" s="120" t="s">
        <v>3</v>
      </c>
      <c r="G4271" s="120">
        <v>1639420</v>
      </c>
      <c r="H4271" s="124"/>
      <c r="I4271" s="128" t="s">
        <v>9302</v>
      </c>
      <c r="J4271" s="124"/>
      <c r="K4271" s="124"/>
      <c r="L4271" s="124"/>
      <c r="M4271" s="124"/>
      <c r="N4271" s="207">
        <v>0</v>
      </c>
      <c r="O4271" s="207">
        <v>195.5</v>
      </c>
      <c r="P4271" s="124" t="s">
        <v>1312</v>
      </c>
    </row>
    <row r="4272" spans="1:16" ht="51">
      <c r="A4272" s="256" t="s">
        <v>619</v>
      </c>
      <c r="B4272" s="124"/>
      <c r="C4272" s="125" t="s">
        <v>713</v>
      </c>
      <c r="D4272" s="119">
        <v>43293</v>
      </c>
      <c r="E4272" s="120" t="s">
        <v>8464</v>
      </c>
      <c r="F4272" s="120" t="s">
        <v>3</v>
      </c>
      <c r="G4272" s="120">
        <v>1639422</v>
      </c>
      <c r="H4272" s="124"/>
      <c r="I4272" s="128" t="s">
        <v>9303</v>
      </c>
      <c r="J4272" s="124"/>
      <c r="K4272" s="124"/>
      <c r="L4272" s="124"/>
      <c r="M4272" s="124"/>
      <c r="N4272" s="207">
        <v>0</v>
      </c>
      <c r="O4272" s="207">
        <v>195.5</v>
      </c>
      <c r="P4272" s="124" t="s">
        <v>1312</v>
      </c>
    </row>
    <row r="4273" spans="1:16" ht="51">
      <c r="A4273" s="256" t="s">
        <v>619</v>
      </c>
      <c r="B4273" s="124"/>
      <c r="C4273" s="125" t="s">
        <v>713</v>
      </c>
      <c r="D4273" s="119">
        <v>43293</v>
      </c>
      <c r="E4273" s="120" t="s">
        <v>8465</v>
      </c>
      <c r="F4273" s="120" t="s">
        <v>3</v>
      </c>
      <c r="G4273" s="120">
        <v>1639423</v>
      </c>
      <c r="H4273" s="124"/>
      <c r="I4273" s="128" t="s">
        <v>9304</v>
      </c>
      <c r="J4273" s="124"/>
      <c r="K4273" s="124"/>
      <c r="L4273" s="124"/>
      <c r="M4273" s="124"/>
      <c r="N4273" s="207">
        <v>0</v>
      </c>
      <c r="O4273" s="207">
        <v>93.5</v>
      </c>
      <c r="P4273" s="124" t="s">
        <v>1312</v>
      </c>
    </row>
    <row r="4274" spans="1:16" ht="51">
      <c r="A4274" s="256" t="s">
        <v>619</v>
      </c>
      <c r="B4274" s="124"/>
      <c r="C4274" s="125" t="s">
        <v>713</v>
      </c>
      <c r="D4274" s="119">
        <v>43293</v>
      </c>
      <c r="E4274" s="120" t="s">
        <v>8466</v>
      </c>
      <c r="F4274" s="120" t="s">
        <v>3</v>
      </c>
      <c r="G4274" s="120">
        <v>1639454</v>
      </c>
      <c r="H4274" s="124"/>
      <c r="I4274" s="128" t="s">
        <v>9305</v>
      </c>
      <c r="J4274" s="124"/>
      <c r="K4274" s="124"/>
      <c r="L4274" s="124"/>
      <c r="M4274" s="124"/>
      <c r="N4274" s="207">
        <v>0</v>
      </c>
      <c r="O4274" s="207">
        <v>446.31</v>
      </c>
      <c r="P4274" s="124" t="s">
        <v>1312</v>
      </c>
    </row>
    <row r="4275" spans="1:16" ht="51">
      <c r="A4275" s="256">
        <v>47</v>
      </c>
      <c r="B4275" s="124"/>
      <c r="C4275" s="125" t="s">
        <v>699</v>
      </c>
      <c r="D4275" s="119">
        <v>43293</v>
      </c>
      <c r="E4275" s="120" t="s">
        <v>8467</v>
      </c>
      <c r="F4275" s="120" t="s">
        <v>3</v>
      </c>
      <c r="G4275" s="120">
        <v>1639625</v>
      </c>
      <c r="H4275" s="124"/>
      <c r="I4275" s="128" t="s">
        <v>9306</v>
      </c>
      <c r="J4275" s="124"/>
      <c r="K4275" s="124"/>
      <c r="L4275" s="124"/>
      <c r="M4275" s="124"/>
      <c r="N4275" s="207">
        <v>0</v>
      </c>
      <c r="O4275" s="207">
        <v>1373</v>
      </c>
      <c r="P4275" s="124" t="s">
        <v>1312</v>
      </c>
    </row>
    <row r="4276" spans="1:16" ht="51">
      <c r="A4276" s="256" t="s">
        <v>619</v>
      </c>
      <c r="B4276" s="124"/>
      <c r="C4276" s="125" t="s">
        <v>713</v>
      </c>
      <c r="D4276" s="119">
        <v>43293</v>
      </c>
      <c r="E4276" s="120" t="s">
        <v>8468</v>
      </c>
      <c r="F4276" s="120" t="s">
        <v>3</v>
      </c>
      <c r="G4276" s="120">
        <v>1639549</v>
      </c>
      <c r="H4276" s="124"/>
      <c r="I4276" s="128" t="s">
        <v>9307</v>
      </c>
      <c r="J4276" s="124"/>
      <c r="K4276" s="124"/>
      <c r="L4276" s="124"/>
      <c r="M4276" s="124"/>
      <c r="N4276" s="207">
        <v>0</v>
      </c>
      <c r="O4276" s="207">
        <v>0.01</v>
      </c>
      <c r="P4276" s="124" t="s">
        <v>3729</v>
      </c>
    </row>
    <row r="4277" spans="1:16" ht="51">
      <c r="A4277" s="256">
        <v>132</v>
      </c>
      <c r="B4277" s="124"/>
      <c r="C4277" s="125" t="s">
        <v>728</v>
      </c>
      <c r="D4277" s="119">
        <v>43293</v>
      </c>
      <c r="E4277" s="120" t="s">
        <v>8469</v>
      </c>
      <c r="F4277" s="120" t="s">
        <v>3</v>
      </c>
      <c r="G4277" s="120">
        <v>1639568</v>
      </c>
      <c r="H4277" s="124"/>
      <c r="I4277" s="128" t="s">
        <v>9308</v>
      </c>
      <c r="J4277" s="124"/>
      <c r="K4277" s="124"/>
      <c r="L4277" s="124"/>
      <c r="M4277" s="124"/>
      <c r="N4277" s="207">
        <v>0</v>
      </c>
      <c r="O4277" s="207">
        <v>25</v>
      </c>
      <c r="P4277" s="124" t="s">
        <v>1312</v>
      </c>
    </row>
    <row r="4278" spans="1:16" ht="51">
      <c r="A4278" s="256" t="s">
        <v>619</v>
      </c>
      <c r="B4278" s="124"/>
      <c r="C4278" s="125" t="s">
        <v>713</v>
      </c>
      <c r="D4278" s="119">
        <v>43293</v>
      </c>
      <c r="E4278" s="120" t="s">
        <v>8470</v>
      </c>
      <c r="F4278" s="120" t="s">
        <v>3</v>
      </c>
      <c r="G4278" s="120">
        <v>1639578</v>
      </c>
      <c r="H4278" s="124"/>
      <c r="I4278" s="128" t="s">
        <v>6239</v>
      </c>
      <c r="J4278" s="124"/>
      <c r="K4278" s="124"/>
      <c r="L4278" s="124"/>
      <c r="M4278" s="124"/>
      <c r="N4278" s="207">
        <v>0</v>
      </c>
      <c r="O4278" s="207">
        <v>500</v>
      </c>
      <c r="P4278" s="124" t="s">
        <v>1312</v>
      </c>
    </row>
    <row r="4279" spans="1:16" ht="51">
      <c r="A4279" s="256">
        <v>41</v>
      </c>
      <c r="B4279" s="124"/>
      <c r="C4279" s="125" t="s">
        <v>697</v>
      </c>
      <c r="D4279" s="119">
        <v>43293</v>
      </c>
      <c r="E4279" s="120" t="s">
        <v>8471</v>
      </c>
      <c r="F4279" s="120" t="s">
        <v>3</v>
      </c>
      <c r="G4279" s="120">
        <v>1639589</v>
      </c>
      <c r="H4279" s="124"/>
      <c r="I4279" s="128" t="s">
        <v>9309</v>
      </c>
      <c r="J4279" s="124"/>
      <c r="K4279" s="124"/>
      <c r="L4279" s="124"/>
      <c r="M4279" s="124"/>
      <c r="N4279" s="207">
        <v>0</v>
      </c>
      <c r="O4279" s="207">
        <v>27</v>
      </c>
      <c r="P4279" s="124" t="s">
        <v>3729</v>
      </c>
    </row>
    <row r="4280" spans="1:16" ht="51">
      <c r="A4280" s="256" t="s">
        <v>619</v>
      </c>
      <c r="B4280" s="124"/>
      <c r="C4280" s="125" t="s">
        <v>713</v>
      </c>
      <c r="D4280" s="119">
        <v>43293</v>
      </c>
      <c r="E4280" s="120" t="s">
        <v>8472</v>
      </c>
      <c r="F4280" s="120" t="s">
        <v>3</v>
      </c>
      <c r="G4280" s="120">
        <v>1639328</v>
      </c>
      <c r="H4280" s="124"/>
      <c r="I4280" s="128" t="s">
        <v>3902</v>
      </c>
      <c r="J4280" s="124"/>
      <c r="K4280" s="124"/>
      <c r="L4280" s="124"/>
      <c r="M4280" s="124"/>
      <c r="N4280" s="207">
        <v>0</v>
      </c>
      <c r="O4280" s="207">
        <v>647.59</v>
      </c>
      <c r="P4280" s="124" t="s">
        <v>1312</v>
      </c>
    </row>
    <row r="4281" spans="1:16" ht="51">
      <c r="A4281" s="256">
        <v>378</v>
      </c>
      <c r="B4281" s="124"/>
      <c r="C4281" s="125" t="s">
        <v>1274</v>
      </c>
      <c r="D4281" s="119">
        <v>43293</v>
      </c>
      <c r="E4281" s="120" t="s">
        <v>8473</v>
      </c>
      <c r="F4281" s="120" t="s">
        <v>3</v>
      </c>
      <c r="G4281" s="120">
        <v>1639358</v>
      </c>
      <c r="H4281" s="124"/>
      <c r="I4281" s="128" t="s">
        <v>9310</v>
      </c>
      <c r="J4281" s="124"/>
      <c r="K4281" s="124"/>
      <c r="L4281" s="124"/>
      <c r="M4281" s="124"/>
      <c r="N4281" s="207">
        <v>0</v>
      </c>
      <c r="O4281" s="207">
        <v>299.15000000000003</v>
      </c>
      <c r="P4281" s="124" t="s">
        <v>1312</v>
      </c>
    </row>
    <row r="4282" spans="1:16" ht="76.5" hidden="1">
      <c r="A4282" s="256">
        <v>373</v>
      </c>
      <c r="B4282" s="124"/>
      <c r="C4282" s="125" t="s">
        <v>1269</v>
      </c>
      <c r="D4282" s="119">
        <v>43293</v>
      </c>
      <c r="E4282" s="120" t="s">
        <v>8474</v>
      </c>
      <c r="F4282" s="120" t="s">
        <v>1313</v>
      </c>
      <c r="G4282" s="120">
        <v>179432</v>
      </c>
      <c r="H4282" s="124"/>
      <c r="I4282" s="128" t="s">
        <v>9311</v>
      </c>
      <c r="J4282" s="124"/>
      <c r="K4282" s="124"/>
      <c r="L4282" s="124"/>
      <c r="M4282" s="124"/>
      <c r="N4282" s="207">
        <v>0</v>
      </c>
      <c r="O4282" s="207">
        <v>2850171.53</v>
      </c>
      <c r="P4282" s="124" t="s">
        <v>1312</v>
      </c>
    </row>
    <row r="4283" spans="1:16" ht="89.25" hidden="1">
      <c r="A4283" s="256">
        <v>513</v>
      </c>
      <c r="B4283" s="124"/>
      <c r="C4283" s="125" t="s">
        <v>201</v>
      </c>
      <c r="D4283" s="119">
        <v>43293</v>
      </c>
      <c r="E4283" s="120" t="s">
        <v>8475</v>
      </c>
      <c r="F4283" s="120" t="s">
        <v>15</v>
      </c>
      <c r="G4283" s="120">
        <v>5448</v>
      </c>
      <c r="H4283" s="124"/>
      <c r="I4283" s="128" t="s">
        <v>9312</v>
      </c>
      <c r="J4283" s="124"/>
      <c r="K4283" s="124"/>
      <c r="L4283" s="124"/>
      <c r="M4283" s="124"/>
      <c r="N4283" s="207">
        <v>294.56</v>
      </c>
      <c r="O4283" s="207">
        <v>0</v>
      </c>
      <c r="P4283" s="124" t="s">
        <v>1312</v>
      </c>
    </row>
    <row r="4284" spans="1:16" ht="63.75" hidden="1">
      <c r="A4284" s="256">
        <v>513</v>
      </c>
      <c r="B4284" s="124"/>
      <c r="C4284" s="125" t="s">
        <v>201</v>
      </c>
      <c r="D4284" s="119">
        <v>43293</v>
      </c>
      <c r="E4284" s="120" t="s">
        <v>8476</v>
      </c>
      <c r="F4284" s="120" t="s">
        <v>15</v>
      </c>
      <c r="G4284" s="120">
        <v>782993</v>
      </c>
      <c r="H4284" s="124"/>
      <c r="I4284" s="128" t="s">
        <v>9313</v>
      </c>
      <c r="J4284" s="124"/>
      <c r="K4284" s="124"/>
      <c r="L4284" s="124"/>
      <c r="M4284" s="124"/>
      <c r="N4284" s="207">
        <v>50</v>
      </c>
      <c r="O4284" s="207">
        <v>0</v>
      </c>
      <c r="P4284" s="124" t="s">
        <v>1312</v>
      </c>
    </row>
    <row r="4285" spans="1:16" ht="76.5" hidden="1">
      <c r="A4285" s="256" t="s">
        <v>619</v>
      </c>
      <c r="B4285" s="124"/>
      <c r="C4285" s="125" t="s">
        <v>713</v>
      </c>
      <c r="D4285" s="119">
        <v>43293</v>
      </c>
      <c r="E4285" s="120" t="s">
        <v>8477</v>
      </c>
      <c r="F4285" s="120" t="s">
        <v>1313</v>
      </c>
      <c r="G4285" s="120">
        <v>179411</v>
      </c>
      <c r="H4285" s="124"/>
      <c r="I4285" s="128" t="s">
        <v>9314</v>
      </c>
      <c r="J4285" s="124"/>
      <c r="K4285" s="124"/>
      <c r="L4285" s="124"/>
      <c r="M4285" s="124"/>
      <c r="N4285" s="207">
        <v>0</v>
      </c>
      <c r="O4285" s="207">
        <v>2987017</v>
      </c>
      <c r="P4285" s="124" t="s">
        <v>1312</v>
      </c>
    </row>
    <row r="4286" spans="1:16" ht="51" hidden="1">
      <c r="A4286" s="256">
        <v>513</v>
      </c>
      <c r="B4286" s="124"/>
      <c r="C4286" s="125" t="s">
        <v>201</v>
      </c>
      <c r="D4286" s="119">
        <v>43293</v>
      </c>
      <c r="E4286" s="120" t="s">
        <v>8478</v>
      </c>
      <c r="F4286" s="120" t="s">
        <v>11</v>
      </c>
      <c r="G4286" s="120">
        <v>927122</v>
      </c>
      <c r="H4286" s="124"/>
      <c r="I4286" s="128" t="s">
        <v>9315</v>
      </c>
      <c r="J4286" s="124"/>
      <c r="K4286" s="124"/>
      <c r="L4286" s="124"/>
      <c r="M4286" s="124"/>
      <c r="N4286" s="207">
        <v>50</v>
      </c>
      <c r="O4286" s="207">
        <v>0</v>
      </c>
      <c r="P4286" s="124" t="s">
        <v>1312</v>
      </c>
    </row>
    <row r="4287" spans="1:16" ht="102" hidden="1">
      <c r="A4287" s="256" t="s">
        <v>620</v>
      </c>
      <c r="B4287" s="124"/>
      <c r="C4287" s="125" t="s">
        <v>714</v>
      </c>
      <c r="D4287" s="119">
        <v>43293</v>
      </c>
      <c r="E4287" s="120" t="s">
        <v>8479</v>
      </c>
      <c r="F4287" s="120" t="s">
        <v>1256</v>
      </c>
      <c r="G4287" s="120">
        <v>179469</v>
      </c>
      <c r="H4287" s="124"/>
      <c r="I4287" s="128" t="s">
        <v>9316</v>
      </c>
      <c r="J4287" s="124"/>
      <c r="K4287" s="124"/>
      <c r="L4287" s="124"/>
      <c r="M4287" s="124"/>
      <c r="N4287" s="207">
        <v>0</v>
      </c>
      <c r="O4287" s="207">
        <v>246</v>
      </c>
      <c r="P4287" s="124" t="s">
        <v>1312</v>
      </c>
    </row>
    <row r="4288" spans="1:16" ht="63.75" hidden="1">
      <c r="A4288" s="256">
        <v>525</v>
      </c>
      <c r="B4288" s="124"/>
      <c r="C4288" s="125" t="s">
        <v>206</v>
      </c>
      <c r="D4288" s="119">
        <v>43293</v>
      </c>
      <c r="E4288" s="120" t="s">
        <v>8480</v>
      </c>
      <c r="F4288" s="120" t="s">
        <v>6</v>
      </c>
      <c r="G4288" s="120">
        <v>783153</v>
      </c>
      <c r="H4288" s="124"/>
      <c r="I4288" s="128" t="s">
        <v>9317</v>
      </c>
      <c r="J4288" s="124"/>
      <c r="K4288" s="124"/>
      <c r="L4288" s="124"/>
      <c r="M4288" s="124"/>
      <c r="N4288" s="207">
        <v>0</v>
      </c>
      <c r="O4288" s="207">
        <v>2376088.39</v>
      </c>
      <c r="P4288" s="124" t="s">
        <v>1312</v>
      </c>
    </row>
    <row r="4289" spans="1:16" ht="63.75" hidden="1">
      <c r="A4289" s="256">
        <v>525</v>
      </c>
      <c r="B4289" s="124"/>
      <c r="C4289" s="125" t="s">
        <v>206</v>
      </c>
      <c r="D4289" s="119">
        <v>43293</v>
      </c>
      <c r="E4289" s="120" t="s">
        <v>8481</v>
      </c>
      <c r="F4289" s="120" t="s">
        <v>15</v>
      </c>
      <c r="G4289" s="120">
        <v>783154</v>
      </c>
      <c r="H4289" s="124"/>
      <c r="I4289" s="128" t="s">
        <v>9318</v>
      </c>
      <c r="J4289" s="124"/>
      <c r="K4289" s="124"/>
      <c r="L4289" s="124"/>
      <c r="M4289" s="124"/>
      <c r="N4289" s="207">
        <v>50</v>
      </c>
      <c r="O4289" s="207">
        <v>0</v>
      </c>
      <c r="P4289" s="124" t="s">
        <v>1312</v>
      </c>
    </row>
    <row r="4290" spans="1:16" ht="51" hidden="1">
      <c r="A4290" s="256">
        <v>513</v>
      </c>
      <c r="B4290" s="124"/>
      <c r="C4290" s="125" t="s">
        <v>201</v>
      </c>
      <c r="D4290" s="119">
        <v>43293</v>
      </c>
      <c r="E4290" s="120" t="s">
        <v>8482</v>
      </c>
      <c r="F4290" s="120" t="s">
        <v>15</v>
      </c>
      <c r="G4290" s="120">
        <v>783248</v>
      </c>
      <c r="H4290" s="124"/>
      <c r="I4290" s="128" t="s">
        <v>4316</v>
      </c>
      <c r="J4290" s="124"/>
      <c r="K4290" s="124"/>
      <c r="L4290" s="124"/>
      <c r="M4290" s="124"/>
      <c r="N4290" s="207">
        <v>50</v>
      </c>
      <c r="O4290" s="207">
        <v>0</v>
      </c>
      <c r="P4290" s="124" t="s">
        <v>1312</v>
      </c>
    </row>
    <row r="4291" spans="1:16" ht="51">
      <c r="A4291" s="256">
        <v>373</v>
      </c>
      <c r="B4291" s="124"/>
      <c r="C4291" s="125" t="s">
        <v>1269</v>
      </c>
      <c r="D4291" s="119">
        <v>43294</v>
      </c>
      <c r="E4291" s="120" t="s">
        <v>8483</v>
      </c>
      <c r="F4291" s="120" t="s">
        <v>3</v>
      </c>
      <c r="G4291" s="120">
        <v>1639889</v>
      </c>
      <c r="H4291" s="124"/>
      <c r="I4291" s="128" t="s">
        <v>9319</v>
      </c>
      <c r="J4291" s="124"/>
      <c r="K4291" s="124"/>
      <c r="L4291" s="124"/>
      <c r="M4291" s="124"/>
      <c r="N4291" s="207">
        <v>0</v>
      </c>
      <c r="O4291" s="207">
        <v>86688.49</v>
      </c>
      <c r="P4291" s="124" t="s">
        <v>1312</v>
      </c>
    </row>
    <row r="4292" spans="1:16" ht="51">
      <c r="A4292" s="256">
        <v>340</v>
      </c>
      <c r="B4292" s="124"/>
      <c r="C4292" s="125" t="s">
        <v>814</v>
      </c>
      <c r="D4292" s="119">
        <v>43294</v>
      </c>
      <c r="E4292" s="120" t="s">
        <v>8484</v>
      </c>
      <c r="F4292" s="120" t="s">
        <v>3</v>
      </c>
      <c r="G4292" s="120">
        <v>1639857</v>
      </c>
      <c r="H4292" s="124"/>
      <c r="I4292" s="128" t="s">
        <v>9320</v>
      </c>
      <c r="J4292" s="124"/>
      <c r="K4292" s="124"/>
      <c r="L4292" s="124"/>
      <c r="M4292" s="124"/>
      <c r="N4292" s="207">
        <v>0</v>
      </c>
      <c r="O4292" s="207">
        <v>0.97</v>
      </c>
      <c r="P4292" s="124" t="s">
        <v>1312</v>
      </c>
    </row>
    <row r="4293" spans="1:16" ht="63.75">
      <c r="A4293" s="256">
        <v>10</v>
      </c>
      <c r="B4293" s="124"/>
      <c r="C4293" s="125" t="s">
        <v>690</v>
      </c>
      <c r="D4293" s="119">
        <v>43294</v>
      </c>
      <c r="E4293" s="120" t="s">
        <v>8485</v>
      </c>
      <c r="F4293" s="120" t="s">
        <v>3</v>
      </c>
      <c r="G4293" s="120">
        <v>1639905</v>
      </c>
      <c r="H4293" s="124"/>
      <c r="I4293" s="128" t="s">
        <v>9321</v>
      </c>
      <c r="J4293" s="124"/>
      <c r="K4293" s="124"/>
      <c r="L4293" s="124"/>
      <c r="M4293" s="124"/>
      <c r="N4293" s="207">
        <v>0</v>
      </c>
      <c r="O4293" s="207">
        <v>13093.36</v>
      </c>
      <c r="P4293" s="124" t="s">
        <v>1312</v>
      </c>
    </row>
    <row r="4294" spans="1:16" ht="51">
      <c r="A4294" s="256" t="s">
        <v>619</v>
      </c>
      <c r="B4294" s="124"/>
      <c r="C4294" s="125" t="s">
        <v>713</v>
      </c>
      <c r="D4294" s="119">
        <v>43294</v>
      </c>
      <c r="E4294" s="120" t="s">
        <v>8486</v>
      </c>
      <c r="F4294" s="120" t="s">
        <v>3</v>
      </c>
      <c r="G4294" s="120">
        <v>1639923</v>
      </c>
      <c r="H4294" s="124"/>
      <c r="I4294" s="128" t="s">
        <v>9295</v>
      </c>
      <c r="J4294" s="124"/>
      <c r="K4294" s="124"/>
      <c r="L4294" s="124"/>
      <c r="M4294" s="124"/>
      <c r="N4294" s="207">
        <v>0</v>
      </c>
      <c r="O4294" s="207">
        <v>0.55000000000000004</v>
      </c>
      <c r="P4294" s="124" t="s">
        <v>1312</v>
      </c>
    </row>
    <row r="4295" spans="1:16" ht="51">
      <c r="A4295" s="256" t="s">
        <v>619</v>
      </c>
      <c r="B4295" s="124"/>
      <c r="C4295" s="125" t="s">
        <v>713</v>
      </c>
      <c r="D4295" s="119">
        <v>43294</v>
      </c>
      <c r="E4295" s="120" t="s">
        <v>8487</v>
      </c>
      <c r="F4295" s="120" t="s">
        <v>3</v>
      </c>
      <c r="G4295" s="120">
        <v>1639954</v>
      </c>
      <c r="H4295" s="124"/>
      <c r="I4295" s="128" t="s">
        <v>9322</v>
      </c>
      <c r="J4295" s="124"/>
      <c r="K4295" s="124"/>
      <c r="L4295" s="124"/>
      <c r="M4295" s="124"/>
      <c r="N4295" s="207">
        <v>0</v>
      </c>
      <c r="O4295" s="207">
        <v>1050.5</v>
      </c>
      <c r="P4295" s="124" t="s">
        <v>1312</v>
      </c>
    </row>
    <row r="4296" spans="1:16" ht="51">
      <c r="A4296" s="256" t="s">
        <v>619</v>
      </c>
      <c r="B4296" s="124"/>
      <c r="C4296" s="125" t="s">
        <v>713</v>
      </c>
      <c r="D4296" s="119">
        <v>43294</v>
      </c>
      <c r="E4296" s="120" t="s">
        <v>8488</v>
      </c>
      <c r="F4296" s="120" t="s">
        <v>3</v>
      </c>
      <c r="G4296" s="120">
        <v>1639971</v>
      </c>
      <c r="H4296" s="124"/>
      <c r="I4296" s="128" t="s">
        <v>9323</v>
      </c>
      <c r="J4296" s="124"/>
      <c r="K4296" s="124"/>
      <c r="L4296" s="124"/>
      <c r="M4296" s="124"/>
      <c r="N4296" s="207">
        <v>0</v>
      </c>
      <c r="O4296" s="207">
        <v>25</v>
      </c>
      <c r="P4296" s="124" t="s">
        <v>1312</v>
      </c>
    </row>
    <row r="4297" spans="1:16" ht="51">
      <c r="A4297" s="256" t="s">
        <v>619</v>
      </c>
      <c r="B4297" s="124"/>
      <c r="C4297" s="125" t="s">
        <v>713</v>
      </c>
      <c r="D4297" s="119">
        <v>43294</v>
      </c>
      <c r="E4297" s="120" t="s">
        <v>8489</v>
      </c>
      <c r="F4297" s="120" t="s">
        <v>3</v>
      </c>
      <c r="G4297" s="120">
        <v>1639832</v>
      </c>
      <c r="H4297" s="124"/>
      <c r="I4297" s="128" t="s">
        <v>9324</v>
      </c>
      <c r="J4297" s="124"/>
      <c r="K4297" s="124"/>
      <c r="L4297" s="124"/>
      <c r="M4297" s="124"/>
      <c r="N4297" s="207">
        <v>0</v>
      </c>
      <c r="O4297" s="207">
        <v>185.5</v>
      </c>
      <c r="P4297" s="124" t="s">
        <v>1312</v>
      </c>
    </row>
    <row r="4298" spans="1:16" ht="51">
      <c r="A4298" s="256">
        <v>340</v>
      </c>
      <c r="B4298" s="124"/>
      <c r="C4298" s="125" t="s">
        <v>814</v>
      </c>
      <c r="D4298" s="119">
        <v>43294</v>
      </c>
      <c r="E4298" s="120" t="s">
        <v>8490</v>
      </c>
      <c r="F4298" s="120" t="s">
        <v>3</v>
      </c>
      <c r="G4298" s="120">
        <v>1639856</v>
      </c>
      <c r="H4298" s="124"/>
      <c r="I4298" s="128" t="s">
        <v>9325</v>
      </c>
      <c r="J4298" s="124"/>
      <c r="K4298" s="124"/>
      <c r="L4298" s="124"/>
      <c r="M4298" s="124"/>
      <c r="N4298" s="207">
        <v>0</v>
      </c>
      <c r="O4298" s="207">
        <v>406.74</v>
      </c>
      <c r="P4298" s="124" t="s">
        <v>1312</v>
      </c>
    </row>
    <row r="4299" spans="1:16" ht="51">
      <c r="A4299" s="256" t="s">
        <v>619</v>
      </c>
      <c r="B4299" s="124"/>
      <c r="C4299" s="125" t="s">
        <v>713</v>
      </c>
      <c r="D4299" s="119">
        <v>43294</v>
      </c>
      <c r="E4299" s="120" t="s">
        <v>8491</v>
      </c>
      <c r="F4299" s="120" t="s">
        <v>3</v>
      </c>
      <c r="G4299" s="120">
        <v>1640067</v>
      </c>
      <c r="H4299" s="124"/>
      <c r="I4299" s="128" t="s">
        <v>9326</v>
      </c>
      <c r="J4299" s="124"/>
      <c r="K4299" s="124"/>
      <c r="L4299" s="124"/>
      <c r="M4299" s="124"/>
      <c r="N4299" s="207">
        <v>0</v>
      </c>
      <c r="O4299" s="207">
        <v>7667.07</v>
      </c>
      <c r="P4299" s="124" t="s">
        <v>1312</v>
      </c>
    </row>
    <row r="4300" spans="1:16" ht="38.25">
      <c r="A4300" s="256">
        <v>16</v>
      </c>
      <c r="B4300" s="124"/>
      <c r="C4300" s="125" t="s">
        <v>692</v>
      </c>
      <c r="D4300" s="119">
        <v>43294</v>
      </c>
      <c r="E4300" s="120" t="s">
        <v>8492</v>
      </c>
      <c r="F4300" s="120" t="s">
        <v>3</v>
      </c>
      <c r="G4300" s="120">
        <v>1640107</v>
      </c>
      <c r="H4300" s="124"/>
      <c r="I4300" s="128" t="s">
        <v>9327</v>
      </c>
      <c r="J4300" s="124"/>
      <c r="K4300" s="124"/>
      <c r="L4300" s="124"/>
      <c r="M4300" s="124"/>
      <c r="N4300" s="207">
        <v>0</v>
      </c>
      <c r="O4300" s="207">
        <v>6000</v>
      </c>
      <c r="P4300" s="124" t="s">
        <v>1312</v>
      </c>
    </row>
    <row r="4301" spans="1:16" ht="63.75">
      <c r="A4301" s="256">
        <v>378</v>
      </c>
      <c r="B4301" s="124"/>
      <c r="C4301" s="125" t="s">
        <v>1274</v>
      </c>
      <c r="D4301" s="119">
        <v>43294</v>
      </c>
      <c r="E4301" s="120" t="s">
        <v>8493</v>
      </c>
      <c r="F4301" s="120" t="s">
        <v>3</v>
      </c>
      <c r="G4301" s="120">
        <v>1639975</v>
      </c>
      <c r="H4301" s="124"/>
      <c r="I4301" s="128" t="s">
        <v>9328</v>
      </c>
      <c r="J4301" s="124"/>
      <c r="K4301" s="124"/>
      <c r="L4301" s="124"/>
      <c r="M4301" s="124"/>
      <c r="N4301" s="207">
        <v>0</v>
      </c>
      <c r="O4301" s="207">
        <v>877.71</v>
      </c>
      <c r="P4301" s="124" t="s">
        <v>1312</v>
      </c>
    </row>
    <row r="4302" spans="1:16" ht="51">
      <c r="A4302" s="256">
        <v>292</v>
      </c>
      <c r="B4302" s="124"/>
      <c r="C4302" s="125" t="s">
        <v>152</v>
      </c>
      <c r="D4302" s="119">
        <v>43294</v>
      </c>
      <c r="E4302" s="120" t="s">
        <v>8494</v>
      </c>
      <c r="F4302" s="120" t="s">
        <v>3</v>
      </c>
      <c r="G4302" s="120">
        <v>1639980</v>
      </c>
      <c r="H4302" s="124"/>
      <c r="I4302" s="128" t="s">
        <v>3905</v>
      </c>
      <c r="J4302" s="124"/>
      <c r="K4302" s="124"/>
      <c r="L4302" s="124"/>
      <c r="M4302" s="124"/>
      <c r="N4302" s="207">
        <v>0</v>
      </c>
      <c r="O4302" s="207">
        <v>71</v>
      </c>
      <c r="P4302" s="124" t="s">
        <v>1312</v>
      </c>
    </row>
    <row r="4303" spans="1:16" ht="51">
      <c r="A4303" s="256">
        <v>292</v>
      </c>
      <c r="B4303" s="124"/>
      <c r="C4303" s="125" t="s">
        <v>152</v>
      </c>
      <c r="D4303" s="119">
        <v>43294</v>
      </c>
      <c r="E4303" s="120" t="s">
        <v>8495</v>
      </c>
      <c r="F4303" s="120" t="s">
        <v>3</v>
      </c>
      <c r="G4303" s="120">
        <v>1639981</v>
      </c>
      <c r="H4303" s="124"/>
      <c r="I4303" s="128" t="s">
        <v>3905</v>
      </c>
      <c r="J4303" s="124"/>
      <c r="K4303" s="124"/>
      <c r="L4303" s="124"/>
      <c r="M4303" s="124"/>
      <c r="N4303" s="207">
        <v>0</v>
      </c>
      <c r="O4303" s="207">
        <v>99</v>
      </c>
      <c r="P4303" s="124" t="s">
        <v>1312</v>
      </c>
    </row>
    <row r="4304" spans="1:16" ht="51">
      <c r="A4304" s="256">
        <v>292</v>
      </c>
      <c r="B4304" s="124"/>
      <c r="C4304" s="125" t="s">
        <v>152</v>
      </c>
      <c r="D4304" s="119">
        <v>43294</v>
      </c>
      <c r="E4304" s="120" t="s">
        <v>8496</v>
      </c>
      <c r="F4304" s="120" t="s">
        <v>3</v>
      </c>
      <c r="G4304" s="120">
        <v>1639982</v>
      </c>
      <c r="H4304" s="124"/>
      <c r="I4304" s="128" t="s">
        <v>3905</v>
      </c>
      <c r="J4304" s="124"/>
      <c r="K4304" s="124"/>
      <c r="L4304" s="124"/>
      <c r="M4304" s="124"/>
      <c r="N4304" s="207">
        <v>0</v>
      </c>
      <c r="O4304" s="207">
        <v>96</v>
      </c>
      <c r="P4304" s="124" t="s">
        <v>1312</v>
      </c>
    </row>
    <row r="4305" spans="1:16" ht="51">
      <c r="A4305" s="256">
        <v>292</v>
      </c>
      <c r="B4305" s="124"/>
      <c r="C4305" s="125" t="s">
        <v>152</v>
      </c>
      <c r="D4305" s="119">
        <v>43294</v>
      </c>
      <c r="E4305" s="120" t="s">
        <v>8497</v>
      </c>
      <c r="F4305" s="120" t="s">
        <v>3</v>
      </c>
      <c r="G4305" s="120">
        <v>1639984</v>
      </c>
      <c r="H4305" s="124"/>
      <c r="I4305" s="128" t="s">
        <v>3905</v>
      </c>
      <c r="J4305" s="124"/>
      <c r="K4305" s="124"/>
      <c r="L4305" s="124"/>
      <c r="M4305" s="124"/>
      <c r="N4305" s="207">
        <v>0</v>
      </c>
      <c r="O4305" s="207">
        <v>102</v>
      </c>
      <c r="P4305" s="124" t="s">
        <v>1312</v>
      </c>
    </row>
    <row r="4306" spans="1:16" ht="51">
      <c r="A4306" s="256">
        <v>292</v>
      </c>
      <c r="B4306" s="124"/>
      <c r="C4306" s="125" t="s">
        <v>152</v>
      </c>
      <c r="D4306" s="119">
        <v>43294</v>
      </c>
      <c r="E4306" s="120" t="s">
        <v>8498</v>
      </c>
      <c r="F4306" s="120" t="s">
        <v>3</v>
      </c>
      <c r="G4306" s="120">
        <v>1639985</v>
      </c>
      <c r="H4306" s="124"/>
      <c r="I4306" s="128" t="s">
        <v>3905</v>
      </c>
      <c r="J4306" s="124"/>
      <c r="K4306" s="124"/>
      <c r="L4306" s="124"/>
      <c r="M4306" s="124"/>
      <c r="N4306" s="207">
        <v>0</v>
      </c>
      <c r="O4306" s="207">
        <v>106</v>
      </c>
      <c r="P4306" s="124" t="s">
        <v>1312</v>
      </c>
    </row>
    <row r="4307" spans="1:16" ht="51">
      <c r="A4307" s="256">
        <v>292</v>
      </c>
      <c r="B4307" s="124"/>
      <c r="C4307" s="125" t="s">
        <v>152</v>
      </c>
      <c r="D4307" s="119">
        <v>43294</v>
      </c>
      <c r="E4307" s="120" t="s">
        <v>8499</v>
      </c>
      <c r="F4307" s="120" t="s">
        <v>3</v>
      </c>
      <c r="G4307" s="120">
        <v>1639986</v>
      </c>
      <c r="H4307" s="124"/>
      <c r="I4307" s="128" t="s">
        <v>3905</v>
      </c>
      <c r="J4307" s="124"/>
      <c r="K4307" s="124"/>
      <c r="L4307" s="124"/>
      <c r="M4307" s="124"/>
      <c r="N4307" s="207">
        <v>0</v>
      </c>
      <c r="O4307" s="207">
        <v>91</v>
      </c>
      <c r="P4307" s="124" t="s">
        <v>1312</v>
      </c>
    </row>
    <row r="4308" spans="1:16" ht="51">
      <c r="A4308" s="256">
        <v>292</v>
      </c>
      <c r="B4308" s="124"/>
      <c r="C4308" s="125" t="s">
        <v>152</v>
      </c>
      <c r="D4308" s="119">
        <v>43294</v>
      </c>
      <c r="E4308" s="120" t="s">
        <v>8500</v>
      </c>
      <c r="F4308" s="120" t="s">
        <v>3</v>
      </c>
      <c r="G4308" s="120">
        <v>1639987</v>
      </c>
      <c r="H4308" s="124"/>
      <c r="I4308" s="128" t="s">
        <v>3905</v>
      </c>
      <c r="J4308" s="124"/>
      <c r="K4308" s="124"/>
      <c r="L4308" s="124"/>
      <c r="M4308" s="124"/>
      <c r="N4308" s="207">
        <v>0</v>
      </c>
      <c r="O4308" s="207">
        <v>74</v>
      </c>
      <c r="P4308" s="124" t="s">
        <v>1312</v>
      </c>
    </row>
    <row r="4309" spans="1:16" ht="51">
      <c r="A4309" s="256">
        <v>292</v>
      </c>
      <c r="B4309" s="124"/>
      <c r="C4309" s="125" t="s">
        <v>152</v>
      </c>
      <c r="D4309" s="119">
        <v>43294</v>
      </c>
      <c r="E4309" s="120" t="s">
        <v>8501</v>
      </c>
      <c r="F4309" s="120" t="s">
        <v>3</v>
      </c>
      <c r="G4309" s="120">
        <v>1639988</v>
      </c>
      <c r="H4309" s="124"/>
      <c r="I4309" s="128" t="s">
        <v>3905</v>
      </c>
      <c r="J4309" s="124"/>
      <c r="K4309" s="124"/>
      <c r="L4309" s="124"/>
      <c r="M4309" s="124"/>
      <c r="N4309" s="207">
        <v>0</v>
      </c>
      <c r="O4309" s="207">
        <v>73</v>
      </c>
      <c r="P4309" s="124" t="s">
        <v>1312</v>
      </c>
    </row>
    <row r="4310" spans="1:16" ht="51">
      <c r="A4310" s="256">
        <v>292</v>
      </c>
      <c r="B4310" s="124"/>
      <c r="C4310" s="125" t="s">
        <v>152</v>
      </c>
      <c r="D4310" s="119">
        <v>43294</v>
      </c>
      <c r="E4310" s="120" t="s">
        <v>8502</v>
      </c>
      <c r="F4310" s="120" t="s">
        <v>3</v>
      </c>
      <c r="G4310" s="120">
        <v>1639991</v>
      </c>
      <c r="H4310" s="124"/>
      <c r="I4310" s="128" t="s">
        <v>3905</v>
      </c>
      <c r="J4310" s="124"/>
      <c r="K4310" s="124"/>
      <c r="L4310" s="124"/>
      <c r="M4310" s="124"/>
      <c r="N4310" s="207">
        <v>0</v>
      </c>
      <c r="O4310" s="207">
        <v>101</v>
      </c>
      <c r="P4310" s="124" t="s">
        <v>1312</v>
      </c>
    </row>
    <row r="4311" spans="1:16" ht="51">
      <c r="A4311" s="256">
        <v>292</v>
      </c>
      <c r="B4311" s="124"/>
      <c r="C4311" s="125" t="s">
        <v>152</v>
      </c>
      <c r="D4311" s="119">
        <v>43294</v>
      </c>
      <c r="E4311" s="120" t="s">
        <v>8503</v>
      </c>
      <c r="F4311" s="120" t="s">
        <v>3</v>
      </c>
      <c r="G4311" s="120">
        <v>1639992</v>
      </c>
      <c r="H4311" s="124"/>
      <c r="I4311" s="128" t="s">
        <v>3905</v>
      </c>
      <c r="J4311" s="124"/>
      <c r="K4311" s="124"/>
      <c r="L4311" s="124"/>
      <c r="M4311" s="124"/>
      <c r="N4311" s="207">
        <v>0</v>
      </c>
      <c r="O4311" s="207">
        <v>89</v>
      </c>
      <c r="P4311" s="124" t="s">
        <v>1312</v>
      </c>
    </row>
    <row r="4312" spans="1:16" ht="51">
      <c r="A4312" s="256" t="s">
        <v>626</v>
      </c>
      <c r="B4312" s="124"/>
      <c r="C4312" s="125" t="s">
        <v>1234</v>
      </c>
      <c r="D4312" s="119">
        <v>43294</v>
      </c>
      <c r="E4312" s="120" t="s">
        <v>8504</v>
      </c>
      <c r="F4312" s="120" t="s">
        <v>3</v>
      </c>
      <c r="G4312" s="120">
        <v>1639883</v>
      </c>
      <c r="H4312" s="124"/>
      <c r="I4312" s="128" t="s">
        <v>9329</v>
      </c>
      <c r="J4312" s="124"/>
      <c r="K4312" s="124"/>
      <c r="L4312" s="124"/>
      <c r="M4312" s="124"/>
      <c r="N4312" s="207">
        <v>0</v>
      </c>
      <c r="O4312" s="207">
        <v>254734.23</v>
      </c>
      <c r="P4312" s="124" t="s">
        <v>1312</v>
      </c>
    </row>
    <row r="4313" spans="1:16" ht="63.75">
      <c r="A4313" s="256" t="s">
        <v>619</v>
      </c>
      <c r="B4313" s="124"/>
      <c r="C4313" s="125" t="s">
        <v>713</v>
      </c>
      <c r="D4313" s="119">
        <v>43294</v>
      </c>
      <c r="E4313" s="120" t="s">
        <v>8505</v>
      </c>
      <c r="F4313" s="120" t="s">
        <v>3</v>
      </c>
      <c r="G4313" s="120">
        <v>1639890</v>
      </c>
      <c r="H4313" s="124"/>
      <c r="I4313" s="128" t="s">
        <v>9330</v>
      </c>
      <c r="J4313" s="124"/>
      <c r="K4313" s="124"/>
      <c r="L4313" s="124"/>
      <c r="M4313" s="124"/>
      <c r="N4313" s="207">
        <v>0</v>
      </c>
      <c r="O4313" s="207">
        <v>8930.68</v>
      </c>
      <c r="P4313" s="124" t="s">
        <v>1312</v>
      </c>
    </row>
    <row r="4314" spans="1:16" ht="63.75">
      <c r="A4314" s="256">
        <v>680</v>
      </c>
      <c r="B4314" s="124"/>
      <c r="C4314" s="125" t="s">
        <v>866</v>
      </c>
      <c r="D4314" s="119">
        <v>43294</v>
      </c>
      <c r="E4314" s="120" t="s">
        <v>8506</v>
      </c>
      <c r="F4314" s="120" t="s">
        <v>3</v>
      </c>
      <c r="G4314" s="120">
        <v>1639834</v>
      </c>
      <c r="H4314" s="124"/>
      <c r="I4314" s="128" t="s">
        <v>9331</v>
      </c>
      <c r="J4314" s="124"/>
      <c r="K4314" s="124"/>
      <c r="L4314" s="124"/>
      <c r="M4314" s="124"/>
      <c r="N4314" s="207">
        <v>0</v>
      </c>
      <c r="O4314" s="207">
        <v>1181.48</v>
      </c>
      <c r="P4314" s="124" t="s">
        <v>1312</v>
      </c>
    </row>
    <row r="4315" spans="1:16" ht="63.75">
      <c r="A4315" s="256">
        <v>680</v>
      </c>
      <c r="B4315" s="124"/>
      <c r="C4315" s="125" t="s">
        <v>866</v>
      </c>
      <c r="D4315" s="119">
        <v>43294</v>
      </c>
      <c r="E4315" s="120" t="s">
        <v>8507</v>
      </c>
      <c r="F4315" s="120" t="s">
        <v>3</v>
      </c>
      <c r="G4315" s="120">
        <v>1639835</v>
      </c>
      <c r="H4315" s="124"/>
      <c r="I4315" s="128" t="s">
        <v>9332</v>
      </c>
      <c r="J4315" s="124"/>
      <c r="K4315" s="124"/>
      <c r="L4315" s="124"/>
      <c r="M4315" s="124"/>
      <c r="N4315" s="207">
        <v>0</v>
      </c>
      <c r="O4315" s="207">
        <v>17776.670000000002</v>
      </c>
      <c r="P4315" s="124" t="s">
        <v>1312</v>
      </c>
    </row>
    <row r="4316" spans="1:16" ht="63.75">
      <c r="A4316" s="256">
        <v>680</v>
      </c>
      <c r="B4316" s="124"/>
      <c r="C4316" s="125" t="s">
        <v>866</v>
      </c>
      <c r="D4316" s="119">
        <v>43294</v>
      </c>
      <c r="E4316" s="120" t="s">
        <v>8508</v>
      </c>
      <c r="F4316" s="120" t="s">
        <v>3</v>
      </c>
      <c r="G4316" s="120">
        <v>1639838</v>
      </c>
      <c r="H4316" s="124"/>
      <c r="I4316" s="128" t="s">
        <v>9333</v>
      </c>
      <c r="J4316" s="124"/>
      <c r="K4316" s="124"/>
      <c r="L4316" s="124"/>
      <c r="M4316" s="124"/>
      <c r="N4316" s="207">
        <v>0</v>
      </c>
      <c r="O4316" s="207">
        <v>15162.66</v>
      </c>
      <c r="P4316" s="124" t="s">
        <v>1312</v>
      </c>
    </row>
    <row r="4317" spans="1:16" ht="51">
      <c r="A4317" s="256" t="s">
        <v>626</v>
      </c>
      <c r="B4317" s="124"/>
      <c r="C4317" s="125" t="s">
        <v>1234</v>
      </c>
      <c r="D4317" s="119">
        <v>43294</v>
      </c>
      <c r="E4317" s="120" t="s">
        <v>8509</v>
      </c>
      <c r="F4317" s="120" t="s">
        <v>3</v>
      </c>
      <c r="G4317" s="120">
        <v>1639880</v>
      </c>
      <c r="H4317" s="124"/>
      <c r="I4317" s="128" t="s">
        <v>9334</v>
      </c>
      <c r="J4317" s="124"/>
      <c r="K4317" s="124"/>
      <c r="L4317" s="124"/>
      <c r="M4317" s="124"/>
      <c r="N4317" s="207">
        <v>0</v>
      </c>
      <c r="O4317" s="207">
        <v>10793.04</v>
      </c>
      <c r="P4317" s="124" t="s">
        <v>1312</v>
      </c>
    </row>
    <row r="4318" spans="1:16" ht="51">
      <c r="A4318" s="256" t="s">
        <v>626</v>
      </c>
      <c r="B4318" s="124"/>
      <c r="C4318" s="125" t="s">
        <v>1234</v>
      </c>
      <c r="D4318" s="119">
        <v>43294</v>
      </c>
      <c r="E4318" s="120" t="s">
        <v>8510</v>
      </c>
      <c r="F4318" s="120" t="s">
        <v>3</v>
      </c>
      <c r="G4318" s="120">
        <v>1639881</v>
      </c>
      <c r="H4318" s="124"/>
      <c r="I4318" s="128" t="s">
        <v>9335</v>
      </c>
      <c r="J4318" s="124"/>
      <c r="K4318" s="124"/>
      <c r="L4318" s="124"/>
      <c r="M4318" s="124"/>
      <c r="N4318" s="207">
        <v>0</v>
      </c>
      <c r="O4318" s="207">
        <v>349.6</v>
      </c>
      <c r="P4318" s="124" t="s">
        <v>1312</v>
      </c>
    </row>
    <row r="4319" spans="1:16" ht="89.25" hidden="1">
      <c r="A4319" s="256">
        <v>513</v>
      </c>
      <c r="B4319" s="124"/>
      <c r="C4319" s="125" t="s">
        <v>201</v>
      </c>
      <c r="D4319" s="119">
        <v>43294</v>
      </c>
      <c r="E4319" s="120" t="s">
        <v>8511</v>
      </c>
      <c r="F4319" s="120" t="s">
        <v>15</v>
      </c>
      <c r="G4319" s="120">
        <v>5452</v>
      </c>
      <c r="H4319" s="124"/>
      <c r="I4319" s="128" t="s">
        <v>9336</v>
      </c>
      <c r="J4319" s="124"/>
      <c r="K4319" s="124"/>
      <c r="L4319" s="124"/>
      <c r="M4319" s="124"/>
      <c r="N4319" s="207">
        <v>50</v>
      </c>
      <c r="O4319" s="207">
        <v>0</v>
      </c>
      <c r="P4319" s="124" t="s">
        <v>1312</v>
      </c>
    </row>
    <row r="4320" spans="1:16" ht="51" hidden="1">
      <c r="A4320" s="256">
        <v>513</v>
      </c>
      <c r="B4320" s="124"/>
      <c r="C4320" s="125" t="s">
        <v>201</v>
      </c>
      <c r="D4320" s="119">
        <v>43294</v>
      </c>
      <c r="E4320" s="120" t="s">
        <v>8512</v>
      </c>
      <c r="F4320" s="120" t="s">
        <v>15</v>
      </c>
      <c r="G4320" s="120">
        <v>783727</v>
      </c>
      <c r="H4320" s="124"/>
      <c r="I4320" s="128" t="s">
        <v>4240</v>
      </c>
      <c r="J4320" s="124"/>
      <c r="K4320" s="124"/>
      <c r="L4320" s="124"/>
      <c r="M4320" s="124"/>
      <c r="N4320" s="207">
        <v>50</v>
      </c>
      <c r="O4320" s="207">
        <v>0</v>
      </c>
      <c r="P4320" s="124" t="s">
        <v>1312</v>
      </c>
    </row>
    <row r="4321" spans="1:16" ht="51" hidden="1">
      <c r="A4321" s="256">
        <v>513</v>
      </c>
      <c r="B4321" s="124"/>
      <c r="C4321" s="125" t="s">
        <v>201</v>
      </c>
      <c r="D4321" s="119">
        <v>43294</v>
      </c>
      <c r="E4321" s="120" t="s">
        <v>8513</v>
      </c>
      <c r="F4321" s="120" t="s">
        <v>15</v>
      </c>
      <c r="G4321" s="120">
        <v>783729</v>
      </c>
      <c r="H4321" s="124"/>
      <c r="I4321" s="128" t="s">
        <v>5472</v>
      </c>
      <c r="J4321" s="124"/>
      <c r="K4321" s="124"/>
      <c r="L4321" s="124"/>
      <c r="M4321" s="124"/>
      <c r="N4321" s="207">
        <v>50</v>
      </c>
      <c r="O4321" s="207">
        <v>0</v>
      </c>
      <c r="P4321" s="124" t="s">
        <v>1312</v>
      </c>
    </row>
    <row r="4322" spans="1:16" ht="51" hidden="1">
      <c r="A4322" s="256" t="s">
        <v>619</v>
      </c>
      <c r="B4322" s="124"/>
      <c r="C4322" s="125" t="s">
        <v>713</v>
      </c>
      <c r="D4322" s="119">
        <v>43294</v>
      </c>
      <c r="E4322" s="120" t="s">
        <v>8514</v>
      </c>
      <c r="F4322" s="120" t="s">
        <v>6</v>
      </c>
      <c r="G4322" s="120">
        <v>997681</v>
      </c>
      <c r="H4322" s="124"/>
      <c r="I4322" s="128" t="s">
        <v>9337</v>
      </c>
      <c r="J4322" s="124"/>
      <c r="K4322" s="124"/>
      <c r="L4322" s="124"/>
      <c r="M4322" s="124"/>
      <c r="N4322" s="207">
        <v>0</v>
      </c>
      <c r="O4322" s="207">
        <v>4670.3599999999997</v>
      </c>
      <c r="P4322" s="124" t="s">
        <v>1312</v>
      </c>
    </row>
    <row r="4323" spans="1:16" ht="89.25" hidden="1">
      <c r="A4323" s="256">
        <v>30</v>
      </c>
      <c r="B4323" s="124"/>
      <c r="C4323" s="125" t="s">
        <v>695</v>
      </c>
      <c r="D4323" s="119">
        <v>43294</v>
      </c>
      <c r="E4323" s="120" t="s">
        <v>8515</v>
      </c>
      <c r="F4323" s="120" t="s">
        <v>15</v>
      </c>
      <c r="G4323" s="120">
        <v>5459</v>
      </c>
      <c r="H4323" s="124"/>
      <c r="I4323" s="128" t="s">
        <v>9338</v>
      </c>
      <c r="J4323" s="124"/>
      <c r="K4323" s="124"/>
      <c r="L4323" s="124"/>
      <c r="M4323" s="124"/>
      <c r="N4323" s="207">
        <v>271.37</v>
      </c>
      <c r="O4323" s="207">
        <v>0</v>
      </c>
      <c r="P4323" s="124" t="s">
        <v>1312</v>
      </c>
    </row>
    <row r="4324" spans="1:16" ht="89.25" hidden="1">
      <c r="A4324" s="256">
        <v>670</v>
      </c>
      <c r="B4324" s="124"/>
      <c r="C4324" s="125" t="s">
        <v>235</v>
      </c>
      <c r="D4324" s="119">
        <v>43294</v>
      </c>
      <c r="E4324" s="120" t="s">
        <v>8516</v>
      </c>
      <c r="F4324" s="120" t="s">
        <v>15</v>
      </c>
      <c r="G4324" s="120">
        <v>5455</v>
      </c>
      <c r="H4324" s="124"/>
      <c r="I4324" s="128" t="s">
        <v>9339</v>
      </c>
      <c r="J4324" s="124"/>
      <c r="K4324" s="124"/>
      <c r="L4324" s="124"/>
      <c r="M4324" s="124"/>
      <c r="N4324" s="207">
        <v>304.3</v>
      </c>
      <c r="O4324" s="207">
        <v>0</v>
      </c>
      <c r="P4324" s="124" t="s">
        <v>1312</v>
      </c>
    </row>
    <row r="4325" spans="1:16" ht="38.25" hidden="1">
      <c r="A4325" s="256">
        <v>117</v>
      </c>
      <c r="B4325" s="124"/>
      <c r="C4325" s="125" t="s">
        <v>722</v>
      </c>
      <c r="D4325" s="119">
        <v>43294</v>
      </c>
      <c r="E4325" s="120" t="s">
        <v>8517</v>
      </c>
      <c r="F4325" s="120" t="s">
        <v>11</v>
      </c>
      <c r="G4325" s="120">
        <v>927187</v>
      </c>
      <c r="H4325" s="124"/>
      <c r="I4325" s="128" t="s">
        <v>9340</v>
      </c>
      <c r="J4325" s="124"/>
      <c r="K4325" s="124"/>
      <c r="L4325" s="124"/>
      <c r="M4325" s="124"/>
      <c r="N4325" s="207">
        <v>50</v>
      </c>
      <c r="O4325" s="207">
        <v>0</v>
      </c>
      <c r="P4325" s="124" t="s">
        <v>1312</v>
      </c>
    </row>
    <row r="4326" spans="1:16" ht="51" hidden="1">
      <c r="A4326" s="256">
        <v>86</v>
      </c>
      <c r="B4326" s="124"/>
      <c r="C4326" s="125" t="s">
        <v>710</v>
      </c>
      <c r="D4326" s="119">
        <v>43294</v>
      </c>
      <c r="E4326" s="120" t="s">
        <v>8518</v>
      </c>
      <c r="F4326" s="120" t="s">
        <v>6</v>
      </c>
      <c r="G4326" s="120">
        <v>927199</v>
      </c>
      <c r="H4326" s="124"/>
      <c r="I4326" s="128" t="s">
        <v>9341</v>
      </c>
      <c r="J4326" s="124"/>
      <c r="K4326" s="124"/>
      <c r="L4326" s="124"/>
      <c r="M4326" s="124"/>
      <c r="N4326" s="207">
        <v>0</v>
      </c>
      <c r="O4326" s="207">
        <v>14.6</v>
      </c>
      <c r="P4326" s="124" t="s">
        <v>1312</v>
      </c>
    </row>
    <row r="4327" spans="1:16" ht="63.75" hidden="1">
      <c r="A4327" s="256">
        <v>513</v>
      </c>
      <c r="B4327" s="124"/>
      <c r="C4327" s="125" t="s">
        <v>201</v>
      </c>
      <c r="D4327" s="119">
        <v>43294</v>
      </c>
      <c r="E4327" s="120" t="s">
        <v>8519</v>
      </c>
      <c r="F4327" s="120" t="s">
        <v>15</v>
      </c>
      <c r="G4327" s="120">
        <v>784333</v>
      </c>
      <c r="H4327" s="124"/>
      <c r="I4327" s="128" t="s">
        <v>6386</v>
      </c>
      <c r="J4327" s="124"/>
      <c r="K4327" s="124"/>
      <c r="L4327" s="124"/>
      <c r="M4327" s="124"/>
      <c r="N4327" s="207">
        <v>50</v>
      </c>
      <c r="O4327" s="207">
        <v>0</v>
      </c>
      <c r="P4327" s="124" t="s">
        <v>1312</v>
      </c>
    </row>
    <row r="4328" spans="1:16" ht="51" hidden="1">
      <c r="A4328" s="256">
        <v>513</v>
      </c>
      <c r="B4328" s="124"/>
      <c r="C4328" s="125" t="s">
        <v>201</v>
      </c>
      <c r="D4328" s="119">
        <v>43294</v>
      </c>
      <c r="E4328" s="120" t="s">
        <v>8520</v>
      </c>
      <c r="F4328" s="120" t="s">
        <v>15</v>
      </c>
      <c r="G4328" s="120">
        <v>784331</v>
      </c>
      <c r="H4328" s="124"/>
      <c r="I4328" s="128" t="s">
        <v>1388</v>
      </c>
      <c r="J4328" s="124"/>
      <c r="K4328" s="124"/>
      <c r="L4328" s="124"/>
      <c r="M4328" s="124"/>
      <c r="N4328" s="207">
        <v>50</v>
      </c>
      <c r="O4328" s="207">
        <v>0</v>
      </c>
      <c r="P4328" s="124" t="s">
        <v>1312</v>
      </c>
    </row>
    <row r="4329" spans="1:16" ht="51" hidden="1">
      <c r="A4329" s="256">
        <v>513</v>
      </c>
      <c r="B4329" s="124"/>
      <c r="C4329" s="125" t="s">
        <v>201</v>
      </c>
      <c r="D4329" s="119">
        <v>43294</v>
      </c>
      <c r="E4329" s="120" t="s">
        <v>8521</v>
      </c>
      <c r="F4329" s="120" t="s">
        <v>15</v>
      </c>
      <c r="G4329" s="120">
        <v>784335</v>
      </c>
      <c r="H4329" s="124"/>
      <c r="I4329" s="128" t="s">
        <v>9342</v>
      </c>
      <c r="J4329" s="124"/>
      <c r="K4329" s="124"/>
      <c r="L4329" s="124"/>
      <c r="M4329" s="124"/>
      <c r="N4329" s="207">
        <v>50</v>
      </c>
      <c r="O4329" s="207">
        <v>0</v>
      </c>
      <c r="P4329" s="124" t="s">
        <v>1312</v>
      </c>
    </row>
    <row r="4330" spans="1:16" ht="51" hidden="1">
      <c r="A4330" s="256">
        <v>117</v>
      </c>
      <c r="B4330" s="124"/>
      <c r="C4330" s="125" t="s">
        <v>722</v>
      </c>
      <c r="D4330" s="119">
        <v>43294</v>
      </c>
      <c r="E4330" s="120" t="s">
        <v>8522</v>
      </c>
      <c r="F4330" s="120" t="s">
        <v>11</v>
      </c>
      <c r="G4330" s="120">
        <v>927205</v>
      </c>
      <c r="H4330" s="124"/>
      <c r="I4330" s="128" t="s">
        <v>9343</v>
      </c>
      <c r="J4330" s="124"/>
      <c r="K4330" s="124"/>
      <c r="L4330" s="124"/>
      <c r="M4330" s="124"/>
      <c r="N4330" s="207">
        <v>50</v>
      </c>
      <c r="O4330" s="207">
        <v>0</v>
      </c>
      <c r="P4330" s="124" t="s">
        <v>1312</v>
      </c>
    </row>
    <row r="4331" spans="1:16" ht="51" hidden="1">
      <c r="A4331" s="256">
        <v>513</v>
      </c>
      <c r="B4331" s="124"/>
      <c r="C4331" s="125" t="s">
        <v>201</v>
      </c>
      <c r="D4331" s="119">
        <v>43294</v>
      </c>
      <c r="E4331" s="120" t="s">
        <v>8523</v>
      </c>
      <c r="F4331" s="120" t="s">
        <v>15</v>
      </c>
      <c r="G4331" s="120">
        <v>784345</v>
      </c>
      <c r="H4331" s="124"/>
      <c r="I4331" s="128" t="s">
        <v>1389</v>
      </c>
      <c r="J4331" s="124"/>
      <c r="K4331" s="124"/>
      <c r="L4331" s="124"/>
      <c r="M4331" s="124"/>
      <c r="N4331" s="207">
        <v>50</v>
      </c>
      <c r="O4331" s="207">
        <v>0</v>
      </c>
      <c r="P4331" s="124" t="s">
        <v>1312</v>
      </c>
    </row>
    <row r="4332" spans="1:16" ht="51" hidden="1">
      <c r="A4332" s="256">
        <v>513</v>
      </c>
      <c r="B4332" s="124"/>
      <c r="C4332" s="125" t="s">
        <v>201</v>
      </c>
      <c r="D4332" s="119">
        <v>43294</v>
      </c>
      <c r="E4332" s="120" t="s">
        <v>8524</v>
      </c>
      <c r="F4332" s="120" t="s">
        <v>15</v>
      </c>
      <c r="G4332" s="120">
        <v>784347</v>
      </c>
      <c r="H4332" s="124"/>
      <c r="I4332" s="128" t="s">
        <v>6507</v>
      </c>
      <c r="J4332" s="124"/>
      <c r="K4332" s="124"/>
      <c r="L4332" s="124"/>
      <c r="M4332" s="124"/>
      <c r="N4332" s="207">
        <v>50</v>
      </c>
      <c r="O4332" s="207">
        <v>0</v>
      </c>
      <c r="P4332" s="124" t="s">
        <v>1312</v>
      </c>
    </row>
    <row r="4333" spans="1:16" ht="51" hidden="1">
      <c r="A4333" s="256">
        <v>513</v>
      </c>
      <c r="B4333" s="124"/>
      <c r="C4333" s="125" t="s">
        <v>201</v>
      </c>
      <c r="D4333" s="119">
        <v>43294</v>
      </c>
      <c r="E4333" s="120" t="s">
        <v>8525</v>
      </c>
      <c r="F4333" s="120" t="s">
        <v>15</v>
      </c>
      <c r="G4333" s="120">
        <v>784339</v>
      </c>
      <c r="H4333" s="124"/>
      <c r="I4333" s="128" t="s">
        <v>9344</v>
      </c>
      <c r="J4333" s="124"/>
      <c r="K4333" s="124"/>
      <c r="L4333" s="124"/>
      <c r="M4333" s="124"/>
      <c r="N4333" s="207">
        <v>50</v>
      </c>
      <c r="O4333" s="207">
        <v>0</v>
      </c>
      <c r="P4333" s="124" t="s">
        <v>1312</v>
      </c>
    </row>
    <row r="4334" spans="1:16" ht="63.75" hidden="1">
      <c r="A4334" s="256">
        <v>597</v>
      </c>
      <c r="B4334" s="124"/>
      <c r="C4334" s="125" t="s">
        <v>3387</v>
      </c>
      <c r="D4334" s="119">
        <v>43294</v>
      </c>
      <c r="E4334" s="120" t="s">
        <v>8526</v>
      </c>
      <c r="F4334" s="120" t="s">
        <v>11</v>
      </c>
      <c r="G4334" s="120">
        <v>927200</v>
      </c>
      <c r="H4334" s="124"/>
      <c r="I4334" s="128" t="s">
        <v>9345</v>
      </c>
      <c r="J4334" s="124"/>
      <c r="K4334" s="124"/>
      <c r="L4334" s="124"/>
      <c r="M4334" s="124"/>
      <c r="N4334" s="207">
        <v>710</v>
      </c>
      <c r="O4334" s="207">
        <v>0</v>
      </c>
      <c r="P4334" s="124" t="s">
        <v>1312</v>
      </c>
    </row>
    <row r="4335" spans="1:16" ht="51">
      <c r="A4335" s="256" t="s">
        <v>619</v>
      </c>
      <c r="B4335" s="124"/>
      <c r="C4335" s="125" t="s">
        <v>713</v>
      </c>
      <c r="D4335" s="119">
        <v>43298</v>
      </c>
      <c r="E4335" s="120" t="s">
        <v>8527</v>
      </c>
      <c r="F4335" s="120" t="s">
        <v>3</v>
      </c>
      <c r="G4335" s="120">
        <v>1640424</v>
      </c>
      <c r="H4335" s="124"/>
      <c r="I4335" s="128" t="s">
        <v>9346</v>
      </c>
      <c r="J4335" s="124"/>
      <c r="K4335" s="124"/>
      <c r="L4335" s="124"/>
      <c r="M4335" s="124"/>
      <c r="N4335" s="207">
        <v>0</v>
      </c>
      <c r="O4335" s="207">
        <v>40</v>
      </c>
      <c r="P4335" s="124" t="s">
        <v>1312</v>
      </c>
    </row>
    <row r="4336" spans="1:16" ht="51">
      <c r="A4336" s="256" t="s">
        <v>619</v>
      </c>
      <c r="B4336" s="124"/>
      <c r="C4336" s="125" t="s">
        <v>713</v>
      </c>
      <c r="D4336" s="119">
        <v>43298</v>
      </c>
      <c r="E4336" s="120" t="s">
        <v>8528</v>
      </c>
      <c r="F4336" s="120" t="s">
        <v>3</v>
      </c>
      <c r="G4336" s="120">
        <v>1640426</v>
      </c>
      <c r="H4336" s="124"/>
      <c r="I4336" s="128" t="s">
        <v>9347</v>
      </c>
      <c r="J4336" s="124"/>
      <c r="K4336" s="124"/>
      <c r="L4336" s="124"/>
      <c r="M4336" s="124"/>
      <c r="N4336" s="207">
        <v>0</v>
      </c>
      <c r="O4336" s="207">
        <v>3353.4</v>
      </c>
      <c r="P4336" s="124" t="s">
        <v>1312</v>
      </c>
    </row>
    <row r="4337" spans="1:16" ht="51">
      <c r="A4337" s="256" t="s">
        <v>619</v>
      </c>
      <c r="B4337" s="124"/>
      <c r="C4337" s="125" t="s">
        <v>713</v>
      </c>
      <c r="D4337" s="119">
        <v>43298</v>
      </c>
      <c r="E4337" s="120" t="s">
        <v>8529</v>
      </c>
      <c r="F4337" s="120" t="s">
        <v>3</v>
      </c>
      <c r="G4337" s="120">
        <v>1640342</v>
      </c>
      <c r="H4337" s="124"/>
      <c r="I4337" s="128" t="s">
        <v>7737</v>
      </c>
      <c r="J4337" s="124"/>
      <c r="K4337" s="124"/>
      <c r="L4337" s="124"/>
      <c r="M4337" s="124"/>
      <c r="N4337" s="207">
        <v>0</v>
      </c>
      <c r="O4337" s="207">
        <v>1020.88</v>
      </c>
      <c r="P4337" s="124" t="s">
        <v>1312</v>
      </c>
    </row>
    <row r="4338" spans="1:16" ht="51">
      <c r="A4338" s="256" t="s">
        <v>619</v>
      </c>
      <c r="B4338" s="124"/>
      <c r="C4338" s="125" t="s">
        <v>713</v>
      </c>
      <c r="D4338" s="119">
        <v>43298</v>
      </c>
      <c r="E4338" s="120" t="s">
        <v>8530</v>
      </c>
      <c r="F4338" s="120" t="s">
        <v>3</v>
      </c>
      <c r="G4338" s="120">
        <v>1640338</v>
      </c>
      <c r="H4338" s="124"/>
      <c r="I4338" s="128" t="s">
        <v>9348</v>
      </c>
      <c r="J4338" s="124"/>
      <c r="K4338" s="124"/>
      <c r="L4338" s="124"/>
      <c r="M4338" s="124"/>
      <c r="N4338" s="207">
        <v>0</v>
      </c>
      <c r="O4338" s="207">
        <v>720.36</v>
      </c>
      <c r="P4338" s="124" t="s">
        <v>1312</v>
      </c>
    </row>
    <row r="4339" spans="1:16" ht="51">
      <c r="A4339" s="256" t="s">
        <v>619</v>
      </c>
      <c r="B4339" s="124"/>
      <c r="C4339" s="125" t="s">
        <v>713</v>
      </c>
      <c r="D4339" s="119">
        <v>43298</v>
      </c>
      <c r="E4339" s="120" t="s">
        <v>8531</v>
      </c>
      <c r="F4339" s="120" t="s">
        <v>3</v>
      </c>
      <c r="G4339" s="120">
        <v>1640336</v>
      </c>
      <c r="H4339" s="124"/>
      <c r="I4339" s="128" t="s">
        <v>9349</v>
      </c>
      <c r="J4339" s="124"/>
      <c r="K4339" s="124"/>
      <c r="L4339" s="124"/>
      <c r="M4339" s="124"/>
      <c r="N4339" s="207">
        <v>0</v>
      </c>
      <c r="O4339" s="207">
        <v>93.5</v>
      </c>
      <c r="P4339" s="124" t="s">
        <v>1312</v>
      </c>
    </row>
    <row r="4340" spans="1:16" ht="51">
      <c r="A4340" s="256" t="s">
        <v>619</v>
      </c>
      <c r="B4340" s="124"/>
      <c r="C4340" s="125" t="s">
        <v>713</v>
      </c>
      <c r="D4340" s="119">
        <v>43298</v>
      </c>
      <c r="E4340" s="120" t="s">
        <v>8532</v>
      </c>
      <c r="F4340" s="120" t="s">
        <v>3</v>
      </c>
      <c r="G4340" s="120">
        <v>1640332</v>
      </c>
      <c r="H4340" s="124"/>
      <c r="I4340" s="128" t="s">
        <v>9350</v>
      </c>
      <c r="J4340" s="124"/>
      <c r="K4340" s="124"/>
      <c r="L4340" s="124"/>
      <c r="M4340" s="124"/>
      <c r="N4340" s="207">
        <v>0</v>
      </c>
      <c r="O4340" s="207">
        <v>324</v>
      </c>
      <c r="P4340" s="124" t="s">
        <v>1312</v>
      </c>
    </row>
    <row r="4341" spans="1:16" ht="51">
      <c r="A4341" s="256" t="s">
        <v>619</v>
      </c>
      <c r="B4341" s="124"/>
      <c r="C4341" s="125" t="s">
        <v>713</v>
      </c>
      <c r="D4341" s="119">
        <v>43298</v>
      </c>
      <c r="E4341" s="120" t="s">
        <v>8533</v>
      </c>
      <c r="F4341" s="120" t="s">
        <v>3</v>
      </c>
      <c r="G4341" s="120">
        <v>1640528</v>
      </c>
      <c r="H4341" s="124"/>
      <c r="I4341" s="128" t="s">
        <v>9352</v>
      </c>
      <c r="J4341" s="124"/>
      <c r="K4341" s="124"/>
      <c r="L4341" s="124"/>
      <c r="M4341" s="124"/>
      <c r="N4341" s="207">
        <v>0</v>
      </c>
      <c r="O4341" s="207">
        <v>11765.54</v>
      </c>
      <c r="P4341" s="124" t="s">
        <v>1312</v>
      </c>
    </row>
    <row r="4342" spans="1:16" ht="38.25">
      <c r="A4342" s="256">
        <v>373</v>
      </c>
      <c r="B4342" s="124"/>
      <c r="C4342" s="125" t="s">
        <v>1269</v>
      </c>
      <c r="D4342" s="119">
        <v>43298</v>
      </c>
      <c r="E4342" s="120" t="s">
        <v>8534</v>
      </c>
      <c r="F4342" s="120" t="s">
        <v>3</v>
      </c>
      <c r="G4342" s="120">
        <v>1640465</v>
      </c>
      <c r="H4342" s="124"/>
      <c r="I4342" s="128" t="s">
        <v>9353</v>
      </c>
      <c r="J4342" s="124"/>
      <c r="K4342" s="124"/>
      <c r="L4342" s="124"/>
      <c r="M4342" s="124"/>
      <c r="N4342" s="207">
        <v>0</v>
      </c>
      <c r="O4342" s="207">
        <v>134.83000000000001</v>
      </c>
      <c r="P4342" s="124" t="s">
        <v>1312</v>
      </c>
    </row>
    <row r="4343" spans="1:16" ht="38.25">
      <c r="A4343" s="256">
        <v>373</v>
      </c>
      <c r="B4343" s="124"/>
      <c r="C4343" s="125" t="s">
        <v>1269</v>
      </c>
      <c r="D4343" s="119">
        <v>43298</v>
      </c>
      <c r="E4343" s="120" t="s">
        <v>8535</v>
      </c>
      <c r="F4343" s="120" t="s">
        <v>3</v>
      </c>
      <c r="G4343" s="120">
        <v>1640462</v>
      </c>
      <c r="H4343" s="124"/>
      <c r="I4343" s="128" t="s">
        <v>9354</v>
      </c>
      <c r="J4343" s="124"/>
      <c r="K4343" s="124"/>
      <c r="L4343" s="124"/>
      <c r="M4343" s="124"/>
      <c r="N4343" s="207">
        <v>0</v>
      </c>
      <c r="O4343" s="207">
        <v>2300</v>
      </c>
      <c r="P4343" s="124" t="s">
        <v>1312</v>
      </c>
    </row>
    <row r="4344" spans="1:16" ht="63.75">
      <c r="A4344" s="256" t="s">
        <v>619</v>
      </c>
      <c r="B4344" s="124"/>
      <c r="C4344" s="125" t="s">
        <v>713</v>
      </c>
      <c r="D4344" s="119">
        <v>43298</v>
      </c>
      <c r="E4344" s="120" t="s">
        <v>8536</v>
      </c>
      <c r="F4344" s="120" t="s">
        <v>3</v>
      </c>
      <c r="G4344" s="120">
        <v>1640234</v>
      </c>
      <c r="H4344" s="124"/>
      <c r="I4344" s="128" t="s">
        <v>9355</v>
      </c>
      <c r="J4344" s="124"/>
      <c r="K4344" s="124"/>
      <c r="L4344" s="124"/>
      <c r="M4344" s="124"/>
      <c r="N4344" s="207">
        <v>0</v>
      </c>
      <c r="O4344" s="207">
        <v>498151.81</v>
      </c>
      <c r="P4344" s="124" t="s">
        <v>1312</v>
      </c>
    </row>
    <row r="4345" spans="1:16" ht="51">
      <c r="A4345" s="256" t="s">
        <v>622</v>
      </c>
      <c r="B4345" s="124"/>
      <c r="C4345" s="125" t="s">
        <v>715</v>
      </c>
      <c r="D4345" s="119">
        <v>43298</v>
      </c>
      <c r="E4345" s="120" t="s">
        <v>8537</v>
      </c>
      <c r="F4345" s="120" t="s">
        <v>3</v>
      </c>
      <c r="G4345" s="120">
        <v>1640231</v>
      </c>
      <c r="H4345" s="124"/>
      <c r="I4345" s="128" t="s">
        <v>9356</v>
      </c>
      <c r="J4345" s="124"/>
      <c r="K4345" s="124"/>
      <c r="L4345" s="124"/>
      <c r="M4345" s="124"/>
      <c r="N4345" s="207">
        <v>0</v>
      </c>
      <c r="O4345" s="207">
        <v>20000</v>
      </c>
      <c r="P4345" s="124" t="s">
        <v>1312</v>
      </c>
    </row>
    <row r="4346" spans="1:16" ht="63.75">
      <c r="A4346" s="256">
        <v>373</v>
      </c>
      <c r="B4346" s="124"/>
      <c r="C4346" s="125" t="s">
        <v>1269</v>
      </c>
      <c r="D4346" s="119">
        <v>43298</v>
      </c>
      <c r="E4346" s="120" t="s">
        <v>8538</v>
      </c>
      <c r="F4346" s="120" t="s">
        <v>3</v>
      </c>
      <c r="G4346" s="120">
        <v>1640302</v>
      </c>
      <c r="H4346" s="124"/>
      <c r="I4346" s="128" t="s">
        <v>9357</v>
      </c>
      <c r="J4346" s="124"/>
      <c r="K4346" s="124"/>
      <c r="L4346" s="124"/>
      <c r="M4346" s="124"/>
      <c r="N4346" s="207">
        <v>0</v>
      </c>
      <c r="O4346" s="207">
        <v>228.52</v>
      </c>
      <c r="P4346" s="124" t="s">
        <v>1312</v>
      </c>
    </row>
    <row r="4347" spans="1:16" ht="51">
      <c r="A4347" s="256">
        <v>20</v>
      </c>
      <c r="B4347" s="124"/>
      <c r="C4347" s="125" t="s">
        <v>693</v>
      </c>
      <c r="D4347" s="119">
        <v>43298</v>
      </c>
      <c r="E4347" s="120" t="s">
        <v>8539</v>
      </c>
      <c r="F4347" s="120" t="s">
        <v>3</v>
      </c>
      <c r="G4347" s="120">
        <v>1640268</v>
      </c>
      <c r="H4347" s="124"/>
      <c r="I4347" s="128" t="s">
        <v>9358</v>
      </c>
      <c r="J4347" s="124"/>
      <c r="K4347" s="124"/>
      <c r="L4347" s="124"/>
      <c r="M4347" s="124"/>
      <c r="N4347" s="207">
        <v>0</v>
      </c>
      <c r="O4347" s="207">
        <v>55</v>
      </c>
      <c r="P4347" s="124" t="s">
        <v>1312</v>
      </c>
    </row>
    <row r="4348" spans="1:16" ht="51">
      <c r="A4348" s="256" t="s">
        <v>619</v>
      </c>
      <c r="B4348" s="124"/>
      <c r="C4348" s="125" t="s">
        <v>713</v>
      </c>
      <c r="D4348" s="119">
        <v>43298</v>
      </c>
      <c r="E4348" s="120" t="s">
        <v>8540</v>
      </c>
      <c r="F4348" s="120" t="s">
        <v>3</v>
      </c>
      <c r="G4348" s="120">
        <v>1640242</v>
      </c>
      <c r="H4348" s="124"/>
      <c r="I4348" s="128" t="s">
        <v>9359</v>
      </c>
      <c r="J4348" s="124"/>
      <c r="K4348" s="124"/>
      <c r="L4348" s="124"/>
      <c r="M4348" s="124"/>
      <c r="N4348" s="207">
        <v>0</v>
      </c>
      <c r="O4348" s="207">
        <v>899.86</v>
      </c>
      <c r="P4348" s="124" t="s">
        <v>1312</v>
      </c>
    </row>
    <row r="4349" spans="1:16" ht="76.5" hidden="1">
      <c r="A4349" s="256">
        <v>373</v>
      </c>
      <c r="B4349" s="124"/>
      <c r="C4349" s="125" t="s">
        <v>1269</v>
      </c>
      <c r="D4349" s="119">
        <v>43298</v>
      </c>
      <c r="E4349" s="120" t="s">
        <v>8541</v>
      </c>
      <c r="F4349" s="120" t="s">
        <v>1313</v>
      </c>
      <c r="G4349" s="120">
        <v>179477</v>
      </c>
      <c r="H4349" s="124"/>
      <c r="I4349" s="128" t="s">
        <v>9360</v>
      </c>
      <c r="J4349" s="124"/>
      <c r="K4349" s="124"/>
      <c r="L4349" s="124"/>
      <c r="M4349" s="124"/>
      <c r="N4349" s="207">
        <v>0</v>
      </c>
      <c r="O4349" s="207">
        <v>2638290.5099999998</v>
      </c>
      <c r="P4349" s="124" t="s">
        <v>1312</v>
      </c>
    </row>
    <row r="4350" spans="1:16" ht="89.25" hidden="1">
      <c r="A4350" s="256">
        <v>576</v>
      </c>
      <c r="B4350" s="124"/>
      <c r="C4350" s="125" t="s">
        <v>852</v>
      </c>
      <c r="D4350" s="119">
        <v>43298</v>
      </c>
      <c r="E4350" s="120" t="s">
        <v>8542</v>
      </c>
      <c r="F4350" s="120" t="s">
        <v>15</v>
      </c>
      <c r="G4350" s="120">
        <v>5470</v>
      </c>
      <c r="H4350" s="124"/>
      <c r="I4350" s="128" t="s">
        <v>9361</v>
      </c>
      <c r="J4350" s="124"/>
      <c r="K4350" s="124"/>
      <c r="L4350" s="124"/>
      <c r="M4350" s="124"/>
      <c r="N4350" s="207">
        <v>675.91</v>
      </c>
      <c r="O4350" s="207">
        <v>0</v>
      </c>
      <c r="P4350" s="124" t="s">
        <v>1312</v>
      </c>
    </row>
    <row r="4351" spans="1:16" ht="102" hidden="1">
      <c r="A4351" s="256">
        <v>20</v>
      </c>
      <c r="B4351" s="124"/>
      <c r="C4351" s="125" t="s">
        <v>693</v>
      </c>
      <c r="D4351" s="119">
        <v>43298</v>
      </c>
      <c r="E4351" s="120" t="s">
        <v>8543</v>
      </c>
      <c r="F4351" s="120" t="s">
        <v>15</v>
      </c>
      <c r="G4351" s="120">
        <v>5469</v>
      </c>
      <c r="H4351" s="124"/>
      <c r="I4351" s="128" t="s">
        <v>9362</v>
      </c>
      <c r="J4351" s="124"/>
      <c r="K4351" s="124"/>
      <c r="L4351" s="124"/>
      <c r="M4351" s="124"/>
      <c r="N4351" s="207">
        <v>338.6</v>
      </c>
      <c r="O4351" s="207">
        <v>0</v>
      </c>
      <c r="P4351" s="124" t="s">
        <v>1312</v>
      </c>
    </row>
    <row r="4352" spans="1:16" ht="51" hidden="1">
      <c r="A4352" s="256">
        <v>513</v>
      </c>
      <c r="B4352" s="124"/>
      <c r="C4352" s="125" t="s">
        <v>201</v>
      </c>
      <c r="D4352" s="119">
        <v>43298</v>
      </c>
      <c r="E4352" s="120" t="s">
        <v>8544</v>
      </c>
      <c r="F4352" s="120" t="s">
        <v>11</v>
      </c>
      <c r="G4352" s="120">
        <v>927247</v>
      </c>
      <c r="H4352" s="124"/>
      <c r="I4352" s="128" t="s">
        <v>9363</v>
      </c>
      <c r="J4352" s="124"/>
      <c r="K4352" s="124"/>
      <c r="L4352" s="124"/>
      <c r="M4352" s="124"/>
      <c r="N4352" s="207">
        <v>50</v>
      </c>
      <c r="O4352" s="207">
        <v>0</v>
      </c>
      <c r="P4352" s="124" t="s">
        <v>1312</v>
      </c>
    </row>
    <row r="4353" spans="1:16" ht="51" hidden="1">
      <c r="A4353" s="256">
        <v>117</v>
      </c>
      <c r="B4353" s="124"/>
      <c r="C4353" s="125" t="s">
        <v>722</v>
      </c>
      <c r="D4353" s="119">
        <v>43298</v>
      </c>
      <c r="E4353" s="120" t="s">
        <v>8545</v>
      </c>
      <c r="F4353" s="120" t="s">
        <v>11</v>
      </c>
      <c r="G4353" s="120">
        <v>927240</v>
      </c>
      <c r="H4353" s="124"/>
      <c r="I4353" s="128" t="s">
        <v>9364</v>
      </c>
      <c r="J4353" s="124"/>
      <c r="K4353" s="124"/>
      <c r="L4353" s="124"/>
      <c r="M4353" s="124"/>
      <c r="N4353" s="207">
        <v>50</v>
      </c>
      <c r="O4353" s="207">
        <v>0</v>
      </c>
      <c r="P4353" s="124" t="s">
        <v>1312</v>
      </c>
    </row>
    <row r="4354" spans="1:16" ht="51" hidden="1">
      <c r="A4354" s="256">
        <v>513</v>
      </c>
      <c r="B4354" s="124"/>
      <c r="C4354" s="125" t="s">
        <v>201</v>
      </c>
      <c r="D4354" s="119">
        <v>43298</v>
      </c>
      <c r="E4354" s="120" t="s">
        <v>8546</v>
      </c>
      <c r="F4354" s="120" t="s">
        <v>15</v>
      </c>
      <c r="G4354" s="120">
        <v>785655</v>
      </c>
      <c r="H4354" s="124"/>
      <c r="I4354" s="128" t="s">
        <v>4300</v>
      </c>
      <c r="J4354" s="124"/>
      <c r="K4354" s="124"/>
      <c r="L4354" s="124"/>
      <c r="M4354" s="124"/>
      <c r="N4354" s="207">
        <v>50</v>
      </c>
      <c r="O4354" s="207">
        <v>0</v>
      </c>
      <c r="P4354" s="124" t="s">
        <v>1312</v>
      </c>
    </row>
    <row r="4355" spans="1:16" ht="63.75" hidden="1">
      <c r="A4355" s="256">
        <v>513</v>
      </c>
      <c r="B4355" s="124"/>
      <c r="C4355" s="125" t="s">
        <v>201</v>
      </c>
      <c r="D4355" s="119">
        <v>43298</v>
      </c>
      <c r="E4355" s="120" t="s">
        <v>8547</v>
      </c>
      <c r="F4355" s="120" t="s">
        <v>6</v>
      </c>
      <c r="G4355" s="120">
        <v>998657</v>
      </c>
      <c r="H4355" s="124"/>
      <c r="I4355" s="128" t="s">
        <v>9365</v>
      </c>
      <c r="J4355" s="124"/>
      <c r="K4355" s="124"/>
      <c r="L4355" s="124"/>
      <c r="M4355" s="124"/>
      <c r="N4355" s="207">
        <v>0</v>
      </c>
      <c r="O4355" s="207">
        <v>23968914.32</v>
      </c>
      <c r="P4355" s="124" t="s">
        <v>1312</v>
      </c>
    </row>
    <row r="4356" spans="1:16" ht="51" hidden="1">
      <c r="A4356" s="256">
        <v>513</v>
      </c>
      <c r="B4356" s="124"/>
      <c r="C4356" s="125" t="s">
        <v>201</v>
      </c>
      <c r="D4356" s="119">
        <v>43298</v>
      </c>
      <c r="E4356" s="120" t="s">
        <v>8548</v>
      </c>
      <c r="F4356" s="120" t="s">
        <v>11</v>
      </c>
      <c r="G4356" s="120">
        <v>927290</v>
      </c>
      <c r="H4356" s="124"/>
      <c r="I4356" s="128" t="s">
        <v>9366</v>
      </c>
      <c r="J4356" s="124"/>
      <c r="K4356" s="124"/>
      <c r="L4356" s="124"/>
      <c r="M4356" s="124"/>
      <c r="N4356" s="207">
        <v>50</v>
      </c>
      <c r="O4356" s="207">
        <v>0</v>
      </c>
      <c r="P4356" s="124" t="s">
        <v>1312</v>
      </c>
    </row>
    <row r="4357" spans="1:16" ht="38.25" hidden="1">
      <c r="A4357" s="256">
        <v>117</v>
      </c>
      <c r="B4357" s="124"/>
      <c r="C4357" s="125" t="s">
        <v>722</v>
      </c>
      <c r="D4357" s="119">
        <v>43298</v>
      </c>
      <c r="E4357" s="120" t="s">
        <v>8549</v>
      </c>
      <c r="F4357" s="120" t="s">
        <v>11</v>
      </c>
      <c r="G4357" s="120">
        <v>927276</v>
      </c>
      <c r="H4357" s="124"/>
      <c r="I4357" s="128" t="s">
        <v>9367</v>
      </c>
      <c r="J4357" s="124"/>
      <c r="K4357" s="124"/>
      <c r="L4357" s="124"/>
      <c r="M4357" s="124"/>
      <c r="N4357" s="207">
        <v>50</v>
      </c>
      <c r="O4357" s="207">
        <v>0</v>
      </c>
      <c r="P4357" s="124" t="s">
        <v>1312</v>
      </c>
    </row>
    <row r="4358" spans="1:16" ht="51">
      <c r="A4358" s="256" t="s">
        <v>619</v>
      </c>
      <c r="B4358" s="124"/>
      <c r="C4358" s="125" t="s">
        <v>713</v>
      </c>
      <c r="D4358" s="119">
        <v>43299</v>
      </c>
      <c r="E4358" s="120" t="s">
        <v>8550</v>
      </c>
      <c r="F4358" s="120" t="s">
        <v>3</v>
      </c>
      <c r="G4358" s="120">
        <v>1640852</v>
      </c>
      <c r="H4358" s="124"/>
      <c r="I4358" s="128" t="s">
        <v>9368</v>
      </c>
      <c r="J4358" s="124"/>
      <c r="K4358" s="124"/>
      <c r="L4358" s="124"/>
      <c r="M4358" s="124"/>
      <c r="N4358" s="207">
        <v>0</v>
      </c>
      <c r="O4358" s="207">
        <v>2000</v>
      </c>
      <c r="P4358" s="124" t="s">
        <v>1312</v>
      </c>
    </row>
    <row r="4359" spans="1:16" ht="63.75">
      <c r="A4359" s="256">
        <v>25</v>
      </c>
      <c r="B4359" s="124"/>
      <c r="C4359" s="125" t="s">
        <v>694</v>
      </c>
      <c r="D4359" s="119">
        <v>43299</v>
      </c>
      <c r="E4359" s="120" t="s">
        <v>8551</v>
      </c>
      <c r="F4359" s="120" t="s">
        <v>3</v>
      </c>
      <c r="G4359" s="120">
        <v>1640777</v>
      </c>
      <c r="H4359" s="124"/>
      <c r="I4359" s="128" t="s">
        <v>9369</v>
      </c>
      <c r="J4359" s="124"/>
      <c r="K4359" s="124"/>
      <c r="L4359" s="124"/>
      <c r="M4359" s="124"/>
      <c r="N4359" s="207">
        <v>0</v>
      </c>
      <c r="O4359" s="207">
        <v>1715.81</v>
      </c>
      <c r="P4359" s="124" t="s">
        <v>1312</v>
      </c>
    </row>
    <row r="4360" spans="1:16" ht="63.75">
      <c r="A4360" s="256">
        <v>598</v>
      </c>
      <c r="B4360" s="124"/>
      <c r="C4360" s="125" t="s">
        <v>5519</v>
      </c>
      <c r="D4360" s="119">
        <v>43299</v>
      </c>
      <c r="E4360" s="120" t="s">
        <v>8552</v>
      </c>
      <c r="F4360" s="120" t="s">
        <v>3</v>
      </c>
      <c r="G4360" s="120">
        <v>1640742</v>
      </c>
      <c r="H4360" s="124"/>
      <c r="I4360" s="128" t="s">
        <v>9370</v>
      </c>
      <c r="J4360" s="124"/>
      <c r="K4360" s="124"/>
      <c r="L4360" s="124"/>
      <c r="M4360" s="124"/>
      <c r="N4360" s="207">
        <v>0</v>
      </c>
      <c r="O4360" s="207">
        <v>2852</v>
      </c>
      <c r="P4360" s="124" t="s">
        <v>1312</v>
      </c>
    </row>
    <row r="4361" spans="1:16" ht="51">
      <c r="A4361" s="256" t="s">
        <v>619</v>
      </c>
      <c r="B4361" s="124"/>
      <c r="C4361" s="125" t="s">
        <v>713</v>
      </c>
      <c r="D4361" s="119">
        <v>43299</v>
      </c>
      <c r="E4361" s="120" t="s">
        <v>8553</v>
      </c>
      <c r="F4361" s="120" t="s">
        <v>3</v>
      </c>
      <c r="G4361" s="120">
        <v>1640732</v>
      </c>
      <c r="H4361" s="124"/>
      <c r="I4361" s="128" t="s">
        <v>9371</v>
      </c>
      <c r="J4361" s="124"/>
      <c r="K4361" s="124"/>
      <c r="L4361" s="124"/>
      <c r="M4361" s="124"/>
      <c r="N4361" s="207">
        <v>0</v>
      </c>
      <c r="O4361" s="207">
        <v>2000</v>
      </c>
      <c r="P4361" s="124" t="s">
        <v>1312</v>
      </c>
    </row>
    <row r="4362" spans="1:16" ht="51">
      <c r="A4362" s="256">
        <v>85</v>
      </c>
      <c r="B4362" s="124"/>
      <c r="C4362" s="125" t="s">
        <v>3388</v>
      </c>
      <c r="D4362" s="119">
        <v>43299</v>
      </c>
      <c r="E4362" s="120" t="s">
        <v>8554</v>
      </c>
      <c r="F4362" s="120" t="s">
        <v>3</v>
      </c>
      <c r="G4362" s="120">
        <v>1640971</v>
      </c>
      <c r="H4362" s="124"/>
      <c r="I4362" s="128" t="s">
        <v>9372</v>
      </c>
      <c r="J4362" s="124"/>
      <c r="K4362" s="124"/>
      <c r="L4362" s="124"/>
      <c r="M4362" s="124"/>
      <c r="N4362" s="207">
        <v>0</v>
      </c>
      <c r="O4362" s="207">
        <v>120</v>
      </c>
      <c r="P4362" s="124" t="s">
        <v>1312</v>
      </c>
    </row>
    <row r="4363" spans="1:16" ht="51">
      <c r="A4363" s="256" t="s">
        <v>619</v>
      </c>
      <c r="B4363" s="124"/>
      <c r="C4363" s="125" t="s">
        <v>713</v>
      </c>
      <c r="D4363" s="119">
        <v>43299</v>
      </c>
      <c r="E4363" s="120" t="s">
        <v>8555</v>
      </c>
      <c r="F4363" s="120" t="s">
        <v>3</v>
      </c>
      <c r="G4363" s="120">
        <v>1640959</v>
      </c>
      <c r="H4363" s="124"/>
      <c r="I4363" s="128" t="s">
        <v>9373</v>
      </c>
      <c r="J4363" s="124"/>
      <c r="K4363" s="124"/>
      <c r="L4363" s="124"/>
      <c r="M4363" s="124"/>
      <c r="N4363" s="207">
        <v>0</v>
      </c>
      <c r="O4363" s="207">
        <v>57</v>
      </c>
      <c r="P4363" s="124" t="s">
        <v>1312</v>
      </c>
    </row>
    <row r="4364" spans="1:16" ht="51">
      <c r="A4364" s="256">
        <v>81</v>
      </c>
      <c r="B4364" s="124"/>
      <c r="C4364" s="125" t="s">
        <v>709</v>
      </c>
      <c r="D4364" s="119">
        <v>43299</v>
      </c>
      <c r="E4364" s="120" t="s">
        <v>8556</v>
      </c>
      <c r="F4364" s="120" t="s">
        <v>3</v>
      </c>
      <c r="G4364" s="120">
        <v>1640956</v>
      </c>
      <c r="H4364" s="124"/>
      <c r="I4364" s="128" t="s">
        <v>9374</v>
      </c>
      <c r="J4364" s="124"/>
      <c r="K4364" s="124"/>
      <c r="L4364" s="124"/>
      <c r="M4364" s="124"/>
      <c r="N4364" s="207">
        <v>0</v>
      </c>
      <c r="O4364" s="207">
        <v>1819</v>
      </c>
      <c r="P4364" s="124" t="s">
        <v>1312</v>
      </c>
    </row>
    <row r="4365" spans="1:16" ht="38.25">
      <c r="A4365" s="256">
        <v>20</v>
      </c>
      <c r="B4365" s="124"/>
      <c r="C4365" s="125" t="s">
        <v>693</v>
      </c>
      <c r="D4365" s="119">
        <v>43299</v>
      </c>
      <c r="E4365" s="120" t="s">
        <v>8557</v>
      </c>
      <c r="F4365" s="120" t="s">
        <v>3</v>
      </c>
      <c r="G4365" s="120">
        <v>1640913</v>
      </c>
      <c r="H4365" s="124"/>
      <c r="I4365" s="128" t="s">
        <v>6355</v>
      </c>
      <c r="J4365" s="124"/>
      <c r="K4365" s="124"/>
      <c r="L4365" s="124"/>
      <c r="M4365" s="124"/>
      <c r="N4365" s="207">
        <v>0</v>
      </c>
      <c r="O4365" s="207">
        <v>320</v>
      </c>
      <c r="P4365" s="124" t="s">
        <v>1312</v>
      </c>
    </row>
    <row r="4366" spans="1:16" ht="51">
      <c r="A4366" s="256">
        <v>680</v>
      </c>
      <c r="B4366" s="124"/>
      <c r="C4366" s="125" t="s">
        <v>866</v>
      </c>
      <c r="D4366" s="119">
        <v>43299</v>
      </c>
      <c r="E4366" s="120" t="s">
        <v>8558</v>
      </c>
      <c r="F4366" s="120" t="s">
        <v>3</v>
      </c>
      <c r="G4366" s="120">
        <v>1640799</v>
      </c>
      <c r="H4366" s="124"/>
      <c r="I4366" s="128" t="s">
        <v>9375</v>
      </c>
      <c r="J4366" s="124"/>
      <c r="K4366" s="124"/>
      <c r="L4366" s="124"/>
      <c r="M4366" s="124"/>
      <c r="N4366" s="207">
        <v>0</v>
      </c>
      <c r="O4366" s="207">
        <v>9753.1200000000008</v>
      </c>
      <c r="P4366" s="124" t="s">
        <v>1312</v>
      </c>
    </row>
    <row r="4367" spans="1:16" ht="51">
      <c r="A4367" s="256">
        <v>16</v>
      </c>
      <c r="B4367" s="124"/>
      <c r="C4367" s="125" t="s">
        <v>692</v>
      </c>
      <c r="D4367" s="119">
        <v>43299</v>
      </c>
      <c r="E4367" s="120" t="s">
        <v>8559</v>
      </c>
      <c r="F4367" s="120" t="s">
        <v>3</v>
      </c>
      <c r="G4367" s="120">
        <v>1640781</v>
      </c>
      <c r="H4367" s="124"/>
      <c r="I4367" s="128" t="s">
        <v>9376</v>
      </c>
      <c r="J4367" s="124"/>
      <c r="K4367" s="124"/>
      <c r="L4367" s="124"/>
      <c r="M4367" s="124"/>
      <c r="N4367" s="207">
        <v>0</v>
      </c>
      <c r="O4367" s="207">
        <v>1313.3</v>
      </c>
      <c r="P4367" s="124" t="s">
        <v>3729</v>
      </c>
    </row>
    <row r="4368" spans="1:16" ht="51">
      <c r="A4368" s="256">
        <v>16</v>
      </c>
      <c r="B4368" s="124"/>
      <c r="C4368" s="125" t="s">
        <v>692</v>
      </c>
      <c r="D4368" s="119">
        <v>43299</v>
      </c>
      <c r="E4368" s="120" t="s">
        <v>8560</v>
      </c>
      <c r="F4368" s="120" t="s">
        <v>3</v>
      </c>
      <c r="G4368" s="120">
        <v>1640779</v>
      </c>
      <c r="H4368" s="124"/>
      <c r="I4368" s="128" t="s">
        <v>9377</v>
      </c>
      <c r="J4368" s="124"/>
      <c r="K4368" s="124"/>
      <c r="L4368" s="124"/>
      <c r="M4368" s="124"/>
      <c r="N4368" s="207">
        <v>0</v>
      </c>
      <c r="O4368" s="207">
        <v>735</v>
      </c>
      <c r="P4368" s="124" t="s">
        <v>3729</v>
      </c>
    </row>
    <row r="4369" spans="1:16" ht="51">
      <c r="A4369" s="256" t="s">
        <v>619</v>
      </c>
      <c r="B4369" s="124"/>
      <c r="C4369" s="125" t="s">
        <v>713</v>
      </c>
      <c r="D4369" s="119">
        <v>43299</v>
      </c>
      <c r="E4369" s="120" t="s">
        <v>8561</v>
      </c>
      <c r="F4369" s="120" t="s">
        <v>3</v>
      </c>
      <c r="G4369" s="120">
        <v>1640743</v>
      </c>
      <c r="H4369" s="124"/>
      <c r="I4369" s="128" t="s">
        <v>9378</v>
      </c>
      <c r="J4369" s="124"/>
      <c r="K4369" s="124"/>
      <c r="L4369" s="124"/>
      <c r="M4369" s="124"/>
      <c r="N4369" s="207">
        <v>0</v>
      </c>
      <c r="O4369" s="207">
        <v>5965</v>
      </c>
      <c r="P4369" s="124" t="s">
        <v>1312</v>
      </c>
    </row>
    <row r="4370" spans="1:16" ht="51">
      <c r="A4370" s="256" t="s">
        <v>619</v>
      </c>
      <c r="B4370" s="124"/>
      <c r="C4370" s="125" t="s">
        <v>713</v>
      </c>
      <c r="D4370" s="119">
        <v>43299</v>
      </c>
      <c r="E4370" s="120" t="s">
        <v>8562</v>
      </c>
      <c r="F4370" s="120" t="s">
        <v>3</v>
      </c>
      <c r="G4370" s="120">
        <v>1640741</v>
      </c>
      <c r="H4370" s="124"/>
      <c r="I4370" s="128" t="s">
        <v>9379</v>
      </c>
      <c r="J4370" s="124"/>
      <c r="K4370" s="124"/>
      <c r="L4370" s="124"/>
      <c r="M4370" s="124"/>
      <c r="N4370" s="207">
        <v>0</v>
      </c>
      <c r="O4370" s="207">
        <v>18378.5</v>
      </c>
      <c r="P4370" s="124" t="s">
        <v>1312</v>
      </c>
    </row>
    <row r="4371" spans="1:16" ht="51">
      <c r="A4371" s="256" t="s">
        <v>619</v>
      </c>
      <c r="B4371" s="124"/>
      <c r="C4371" s="125" t="s">
        <v>713</v>
      </c>
      <c r="D4371" s="119">
        <v>43299</v>
      </c>
      <c r="E4371" s="120" t="s">
        <v>8563</v>
      </c>
      <c r="F4371" s="120" t="s">
        <v>3</v>
      </c>
      <c r="G4371" s="120">
        <v>1640739</v>
      </c>
      <c r="H4371" s="124"/>
      <c r="I4371" s="128" t="s">
        <v>9380</v>
      </c>
      <c r="J4371" s="124"/>
      <c r="K4371" s="124"/>
      <c r="L4371" s="124"/>
      <c r="M4371" s="124"/>
      <c r="N4371" s="207">
        <v>0</v>
      </c>
      <c r="O4371" s="207">
        <v>3785.2400000000002</v>
      </c>
      <c r="P4371" s="124" t="s">
        <v>1312</v>
      </c>
    </row>
    <row r="4372" spans="1:16" ht="51">
      <c r="A4372" s="256" t="s">
        <v>619</v>
      </c>
      <c r="B4372" s="124"/>
      <c r="C4372" s="125" t="s">
        <v>713</v>
      </c>
      <c r="D4372" s="119">
        <v>43299</v>
      </c>
      <c r="E4372" s="120" t="s">
        <v>8564</v>
      </c>
      <c r="F4372" s="120" t="s">
        <v>3</v>
      </c>
      <c r="G4372" s="120">
        <v>1640738</v>
      </c>
      <c r="H4372" s="124"/>
      <c r="I4372" s="128" t="s">
        <v>9381</v>
      </c>
      <c r="J4372" s="124"/>
      <c r="K4372" s="124"/>
      <c r="L4372" s="124"/>
      <c r="M4372" s="124"/>
      <c r="N4372" s="207">
        <v>0</v>
      </c>
      <c r="O4372" s="207">
        <v>3026.26</v>
      </c>
      <c r="P4372" s="124" t="s">
        <v>1312</v>
      </c>
    </row>
    <row r="4373" spans="1:16" ht="63.75" hidden="1">
      <c r="A4373" s="256">
        <v>86</v>
      </c>
      <c r="B4373" s="124"/>
      <c r="C4373" s="125" t="s">
        <v>710</v>
      </c>
      <c r="D4373" s="119">
        <v>43299</v>
      </c>
      <c r="E4373" s="120" t="s">
        <v>8565</v>
      </c>
      <c r="F4373" s="120" t="s">
        <v>6</v>
      </c>
      <c r="G4373" s="120">
        <v>998908</v>
      </c>
      <c r="H4373" s="124"/>
      <c r="I4373" s="128" t="s">
        <v>9382</v>
      </c>
      <c r="J4373" s="124"/>
      <c r="K4373" s="124"/>
      <c r="L4373" s="124"/>
      <c r="M4373" s="124"/>
      <c r="N4373" s="207">
        <v>0</v>
      </c>
      <c r="O4373" s="207">
        <v>2500000</v>
      </c>
      <c r="P4373" s="124" t="s">
        <v>1312</v>
      </c>
    </row>
    <row r="4374" spans="1:16" ht="76.5" hidden="1">
      <c r="A4374" s="256">
        <v>20</v>
      </c>
      <c r="B4374" s="124"/>
      <c r="C4374" s="125" t="s">
        <v>693</v>
      </c>
      <c r="D4374" s="119">
        <v>43299</v>
      </c>
      <c r="E4374" s="120" t="s">
        <v>8566</v>
      </c>
      <c r="F4374" s="120" t="s">
        <v>15</v>
      </c>
      <c r="G4374" s="120">
        <v>5472</v>
      </c>
      <c r="H4374" s="124"/>
      <c r="I4374" s="128" t="s">
        <v>9383</v>
      </c>
      <c r="J4374" s="124"/>
      <c r="K4374" s="124"/>
      <c r="L4374" s="124"/>
      <c r="M4374" s="124"/>
      <c r="N4374" s="207">
        <v>381.54</v>
      </c>
      <c r="O4374" s="207">
        <v>0</v>
      </c>
      <c r="P4374" s="124" t="s">
        <v>1312</v>
      </c>
    </row>
    <row r="4375" spans="1:16" ht="63.75" hidden="1">
      <c r="A4375" s="256">
        <v>20</v>
      </c>
      <c r="B4375" s="124"/>
      <c r="C4375" s="125" t="s">
        <v>693</v>
      </c>
      <c r="D4375" s="119">
        <v>43299</v>
      </c>
      <c r="E4375" s="120" t="s">
        <v>8567</v>
      </c>
      <c r="F4375" s="120" t="s">
        <v>15</v>
      </c>
      <c r="G4375" s="120">
        <v>5475</v>
      </c>
      <c r="H4375" s="124"/>
      <c r="I4375" s="128" t="s">
        <v>9384</v>
      </c>
      <c r="J4375" s="124"/>
      <c r="K4375" s="124"/>
      <c r="L4375" s="124"/>
      <c r="M4375" s="124"/>
      <c r="N4375" s="207">
        <v>613</v>
      </c>
      <c r="O4375" s="207">
        <v>0</v>
      </c>
      <c r="P4375" s="124" t="s">
        <v>1312</v>
      </c>
    </row>
    <row r="4376" spans="1:16" ht="76.5" hidden="1">
      <c r="A4376" s="256" t="s">
        <v>619</v>
      </c>
      <c r="B4376" s="124"/>
      <c r="C4376" s="125" t="s">
        <v>713</v>
      </c>
      <c r="D4376" s="119">
        <v>43299</v>
      </c>
      <c r="E4376" s="120" t="s">
        <v>8568</v>
      </c>
      <c r="F4376" s="120" t="s">
        <v>6</v>
      </c>
      <c r="G4376" s="120">
        <v>999157</v>
      </c>
      <c r="H4376" s="124"/>
      <c r="I4376" s="128" t="s">
        <v>9385</v>
      </c>
      <c r="J4376" s="124"/>
      <c r="K4376" s="124"/>
      <c r="L4376" s="124"/>
      <c r="M4376" s="124"/>
      <c r="N4376" s="207">
        <v>0</v>
      </c>
      <c r="O4376" s="207">
        <v>155440.97</v>
      </c>
      <c r="P4376" s="124" t="s">
        <v>1312</v>
      </c>
    </row>
    <row r="4377" spans="1:16" ht="63.75" hidden="1">
      <c r="A4377" s="256" t="s">
        <v>619</v>
      </c>
      <c r="B4377" s="124"/>
      <c r="C4377" s="125" t="s">
        <v>713</v>
      </c>
      <c r="D4377" s="119">
        <v>43299</v>
      </c>
      <c r="E4377" s="120" t="s">
        <v>8569</v>
      </c>
      <c r="F4377" s="120" t="s">
        <v>6</v>
      </c>
      <c r="G4377" s="120">
        <v>999159</v>
      </c>
      <c r="H4377" s="124"/>
      <c r="I4377" s="128" t="s">
        <v>9386</v>
      </c>
      <c r="J4377" s="124"/>
      <c r="K4377" s="124"/>
      <c r="L4377" s="124"/>
      <c r="M4377" s="124"/>
      <c r="N4377" s="207">
        <v>0</v>
      </c>
      <c r="O4377" s="207">
        <v>283.83999999999997</v>
      </c>
      <c r="P4377" s="124" t="s">
        <v>1312</v>
      </c>
    </row>
    <row r="4378" spans="1:16" ht="102" hidden="1">
      <c r="A4378" s="256">
        <v>86</v>
      </c>
      <c r="B4378" s="124"/>
      <c r="C4378" s="125" t="s">
        <v>710</v>
      </c>
      <c r="D4378" s="119">
        <v>43299</v>
      </c>
      <c r="E4378" s="120" t="s">
        <v>8570</v>
      </c>
      <c r="F4378" s="120" t="s">
        <v>6</v>
      </c>
      <c r="G4378" s="120">
        <v>927330</v>
      </c>
      <c r="H4378" s="124"/>
      <c r="I4378" s="128" t="s">
        <v>9387</v>
      </c>
      <c r="J4378" s="124"/>
      <c r="K4378" s="124"/>
      <c r="L4378" s="124"/>
      <c r="M4378" s="124"/>
      <c r="N4378" s="207">
        <v>0</v>
      </c>
      <c r="O4378" s="207">
        <v>1120208.6000000001</v>
      </c>
      <c r="P4378" s="124" t="s">
        <v>1312</v>
      </c>
    </row>
    <row r="4379" spans="1:16" ht="63.75" hidden="1">
      <c r="A4379" s="256">
        <v>267</v>
      </c>
      <c r="B4379" s="124"/>
      <c r="C4379" s="125" t="s">
        <v>782</v>
      </c>
      <c r="D4379" s="119">
        <v>43299</v>
      </c>
      <c r="E4379" s="120" t="s">
        <v>8571</v>
      </c>
      <c r="F4379" s="120" t="s">
        <v>6</v>
      </c>
      <c r="G4379" s="120">
        <v>999162</v>
      </c>
      <c r="H4379" s="124"/>
      <c r="I4379" s="128" t="s">
        <v>9388</v>
      </c>
      <c r="J4379" s="124"/>
      <c r="K4379" s="124"/>
      <c r="L4379" s="124"/>
      <c r="M4379" s="124"/>
      <c r="N4379" s="207">
        <v>0</v>
      </c>
      <c r="O4379" s="207">
        <v>317.36</v>
      </c>
      <c r="P4379" s="124" t="s">
        <v>1312</v>
      </c>
    </row>
    <row r="4380" spans="1:16" ht="51" hidden="1">
      <c r="A4380" s="256">
        <v>513</v>
      </c>
      <c r="B4380" s="124"/>
      <c r="C4380" s="125" t="s">
        <v>201</v>
      </c>
      <c r="D4380" s="119">
        <v>43299</v>
      </c>
      <c r="E4380" s="120" t="s">
        <v>8572</v>
      </c>
      <c r="F4380" s="120" t="s">
        <v>15</v>
      </c>
      <c r="G4380" s="120">
        <v>786988</v>
      </c>
      <c r="H4380" s="124"/>
      <c r="I4380" s="128" t="s">
        <v>9389</v>
      </c>
      <c r="J4380" s="124"/>
      <c r="K4380" s="124"/>
      <c r="L4380" s="124"/>
      <c r="M4380" s="124"/>
      <c r="N4380" s="207">
        <v>50</v>
      </c>
      <c r="O4380" s="207">
        <v>0</v>
      </c>
      <c r="P4380" s="124" t="s">
        <v>1312</v>
      </c>
    </row>
    <row r="4381" spans="1:16" ht="51" hidden="1">
      <c r="A4381" s="256">
        <v>513</v>
      </c>
      <c r="B4381" s="124"/>
      <c r="C4381" s="125" t="s">
        <v>201</v>
      </c>
      <c r="D4381" s="119">
        <v>43299</v>
      </c>
      <c r="E4381" s="120" t="s">
        <v>8573</v>
      </c>
      <c r="F4381" s="120" t="s">
        <v>15</v>
      </c>
      <c r="G4381" s="120">
        <v>786990</v>
      </c>
      <c r="H4381" s="124"/>
      <c r="I4381" s="128" t="s">
        <v>9390</v>
      </c>
      <c r="J4381" s="124"/>
      <c r="K4381" s="124"/>
      <c r="L4381" s="124"/>
      <c r="M4381" s="124"/>
      <c r="N4381" s="207">
        <v>50</v>
      </c>
      <c r="O4381" s="207">
        <v>0</v>
      </c>
      <c r="P4381" s="124" t="s">
        <v>1312</v>
      </c>
    </row>
    <row r="4382" spans="1:16" ht="51" hidden="1">
      <c r="A4382" s="256">
        <v>513</v>
      </c>
      <c r="B4382" s="124"/>
      <c r="C4382" s="125" t="s">
        <v>201</v>
      </c>
      <c r="D4382" s="119">
        <v>43299</v>
      </c>
      <c r="E4382" s="120" t="s">
        <v>8574</v>
      </c>
      <c r="F4382" s="120" t="s">
        <v>15</v>
      </c>
      <c r="G4382" s="120">
        <v>787068</v>
      </c>
      <c r="H4382" s="124"/>
      <c r="I4382" s="128" t="s">
        <v>9391</v>
      </c>
      <c r="J4382" s="124"/>
      <c r="K4382" s="124"/>
      <c r="L4382" s="124"/>
      <c r="M4382" s="124"/>
      <c r="N4382" s="207">
        <v>50</v>
      </c>
      <c r="O4382" s="207">
        <v>0</v>
      </c>
      <c r="P4382" s="124" t="s">
        <v>1312</v>
      </c>
    </row>
    <row r="4383" spans="1:16" ht="51">
      <c r="A4383" s="256" t="s">
        <v>619</v>
      </c>
      <c r="B4383" s="124"/>
      <c r="C4383" s="125" t="s">
        <v>713</v>
      </c>
      <c r="D4383" s="119">
        <v>43300</v>
      </c>
      <c r="E4383" s="120" t="s">
        <v>8575</v>
      </c>
      <c r="F4383" s="120" t="s">
        <v>3</v>
      </c>
      <c r="G4383" s="120">
        <v>1641318</v>
      </c>
      <c r="H4383" s="124"/>
      <c r="I4383" s="128" t="s">
        <v>9392</v>
      </c>
      <c r="J4383" s="124"/>
      <c r="K4383" s="124"/>
      <c r="L4383" s="124"/>
      <c r="M4383" s="124"/>
      <c r="N4383" s="207">
        <v>0</v>
      </c>
      <c r="O4383" s="207">
        <v>38.26</v>
      </c>
      <c r="P4383" s="124" t="s">
        <v>1312</v>
      </c>
    </row>
    <row r="4384" spans="1:16" ht="51">
      <c r="A4384" s="256">
        <v>20</v>
      </c>
      <c r="B4384" s="124"/>
      <c r="C4384" s="125" t="s">
        <v>693</v>
      </c>
      <c r="D4384" s="119">
        <v>43300</v>
      </c>
      <c r="E4384" s="120" t="s">
        <v>8576</v>
      </c>
      <c r="F4384" s="120" t="s">
        <v>3</v>
      </c>
      <c r="G4384" s="120">
        <v>1641331</v>
      </c>
      <c r="H4384" s="124"/>
      <c r="I4384" s="128" t="s">
        <v>9393</v>
      </c>
      <c r="J4384" s="124"/>
      <c r="K4384" s="124"/>
      <c r="L4384" s="124"/>
      <c r="M4384" s="124"/>
      <c r="N4384" s="207">
        <v>0</v>
      </c>
      <c r="O4384" s="207">
        <v>3624</v>
      </c>
      <c r="P4384" s="124" t="s">
        <v>1312</v>
      </c>
    </row>
    <row r="4385" spans="1:16" ht="51">
      <c r="A4385" s="256" t="s">
        <v>619</v>
      </c>
      <c r="B4385" s="124"/>
      <c r="C4385" s="125" t="s">
        <v>713</v>
      </c>
      <c r="D4385" s="119">
        <v>43300</v>
      </c>
      <c r="E4385" s="120" t="s">
        <v>8577</v>
      </c>
      <c r="F4385" s="120" t="s">
        <v>3</v>
      </c>
      <c r="G4385" s="120">
        <v>1641336</v>
      </c>
      <c r="H4385" s="124"/>
      <c r="I4385" s="128" t="s">
        <v>9394</v>
      </c>
      <c r="J4385" s="124"/>
      <c r="K4385" s="124"/>
      <c r="L4385" s="124"/>
      <c r="M4385" s="124"/>
      <c r="N4385" s="207">
        <v>0</v>
      </c>
      <c r="O4385" s="207">
        <v>1367.32</v>
      </c>
      <c r="P4385" s="124" t="s">
        <v>1312</v>
      </c>
    </row>
    <row r="4386" spans="1:16" ht="51">
      <c r="A4386" s="256" t="s">
        <v>619</v>
      </c>
      <c r="B4386" s="124"/>
      <c r="C4386" s="125" t="s">
        <v>713</v>
      </c>
      <c r="D4386" s="119">
        <v>43300</v>
      </c>
      <c r="E4386" s="120" t="s">
        <v>8578</v>
      </c>
      <c r="F4386" s="120" t="s">
        <v>3</v>
      </c>
      <c r="G4386" s="120">
        <v>1641255</v>
      </c>
      <c r="H4386" s="124"/>
      <c r="I4386" s="128" t="s">
        <v>9395</v>
      </c>
      <c r="J4386" s="124"/>
      <c r="K4386" s="124"/>
      <c r="L4386" s="124"/>
      <c r="M4386" s="124"/>
      <c r="N4386" s="207">
        <v>0</v>
      </c>
      <c r="O4386" s="207">
        <v>195.5</v>
      </c>
      <c r="P4386" s="124" t="s">
        <v>1312</v>
      </c>
    </row>
    <row r="4387" spans="1:16" ht="51">
      <c r="A4387" s="256" t="s">
        <v>619</v>
      </c>
      <c r="B4387" s="124"/>
      <c r="C4387" s="125" t="s">
        <v>713</v>
      </c>
      <c r="D4387" s="119">
        <v>43300</v>
      </c>
      <c r="E4387" s="120" t="s">
        <v>8579</v>
      </c>
      <c r="F4387" s="120" t="s">
        <v>3</v>
      </c>
      <c r="G4387" s="120">
        <v>1641262</v>
      </c>
      <c r="H4387" s="124"/>
      <c r="I4387" s="128" t="s">
        <v>9396</v>
      </c>
      <c r="J4387" s="124"/>
      <c r="K4387" s="124"/>
      <c r="L4387" s="124"/>
      <c r="M4387" s="124"/>
      <c r="N4387" s="207">
        <v>0</v>
      </c>
      <c r="O4387" s="207">
        <v>2046.78</v>
      </c>
      <c r="P4387" s="124" t="s">
        <v>1312</v>
      </c>
    </row>
    <row r="4388" spans="1:16" ht="51">
      <c r="A4388" s="256" t="s">
        <v>619</v>
      </c>
      <c r="B4388" s="124"/>
      <c r="C4388" s="125" t="s">
        <v>713</v>
      </c>
      <c r="D4388" s="119">
        <v>43300</v>
      </c>
      <c r="E4388" s="120" t="s">
        <v>8580</v>
      </c>
      <c r="F4388" s="120" t="s">
        <v>3</v>
      </c>
      <c r="G4388" s="120">
        <v>1641264</v>
      </c>
      <c r="H4388" s="124"/>
      <c r="I4388" s="128" t="s">
        <v>9397</v>
      </c>
      <c r="J4388" s="124"/>
      <c r="K4388" s="124"/>
      <c r="L4388" s="124"/>
      <c r="M4388" s="124"/>
      <c r="N4388" s="207">
        <v>0</v>
      </c>
      <c r="O4388" s="207">
        <v>190</v>
      </c>
      <c r="P4388" s="124" t="s">
        <v>1312</v>
      </c>
    </row>
    <row r="4389" spans="1:16" ht="51">
      <c r="A4389" s="256" t="s">
        <v>619</v>
      </c>
      <c r="B4389" s="124"/>
      <c r="C4389" s="125" t="s">
        <v>713</v>
      </c>
      <c r="D4389" s="119">
        <v>43300</v>
      </c>
      <c r="E4389" s="120" t="s">
        <v>8581</v>
      </c>
      <c r="F4389" s="120" t="s">
        <v>3</v>
      </c>
      <c r="G4389" s="120">
        <v>1641287</v>
      </c>
      <c r="H4389" s="124"/>
      <c r="I4389" s="128" t="s">
        <v>3659</v>
      </c>
      <c r="J4389" s="124"/>
      <c r="K4389" s="124"/>
      <c r="L4389" s="124"/>
      <c r="M4389" s="124"/>
      <c r="N4389" s="207">
        <v>0</v>
      </c>
      <c r="O4389" s="207">
        <v>700</v>
      </c>
      <c r="P4389" s="124" t="s">
        <v>1312</v>
      </c>
    </row>
    <row r="4390" spans="1:16" ht="51">
      <c r="A4390" s="256" t="s">
        <v>619</v>
      </c>
      <c r="B4390" s="124"/>
      <c r="C4390" s="125" t="s">
        <v>713</v>
      </c>
      <c r="D4390" s="119">
        <v>43300</v>
      </c>
      <c r="E4390" s="120" t="s">
        <v>8582</v>
      </c>
      <c r="F4390" s="120" t="s">
        <v>3</v>
      </c>
      <c r="G4390" s="120">
        <v>1641289</v>
      </c>
      <c r="H4390" s="124"/>
      <c r="I4390" s="128" t="s">
        <v>9398</v>
      </c>
      <c r="J4390" s="124"/>
      <c r="K4390" s="124"/>
      <c r="L4390" s="124"/>
      <c r="M4390" s="124"/>
      <c r="N4390" s="207">
        <v>0</v>
      </c>
      <c r="O4390" s="207">
        <v>36</v>
      </c>
      <c r="P4390" s="124" t="s">
        <v>1312</v>
      </c>
    </row>
    <row r="4391" spans="1:16" ht="63.75">
      <c r="A4391" s="256" t="s">
        <v>619</v>
      </c>
      <c r="B4391" s="124"/>
      <c r="C4391" s="125" t="s">
        <v>713</v>
      </c>
      <c r="D4391" s="119">
        <v>43300</v>
      </c>
      <c r="E4391" s="120" t="s">
        <v>8583</v>
      </c>
      <c r="F4391" s="120" t="s">
        <v>3</v>
      </c>
      <c r="G4391" s="120">
        <v>1641235</v>
      </c>
      <c r="H4391" s="124"/>
      <c r="I4391" s="128" t="s">
        <v>9399</v>
      </c>
      <c r="J4391" s="124"/>
      <c r="K4391" s="124"/>
      <c r="L4391" s="124"/>
      <c r="M4391" s="124"/>
      <c r="N4391" s="207">
        <v>0</v>
      </c>
      <c r="O4391" s="207">
        <v>30282.940000000002</v>
      </c>
      <c r="P4391" s="124" t="s">
        <v>1312</v>
      </c>
    </row>
    <row r="4392" spans="1:16" ht="51">
      <c r="A4392" s="256" t="s">
        <v>619</v>
      </c>
      <c r="B4392" s="124"/>
      <c r="C4392" s="125" t="s">
        <v>713</v>
      </c>
      <c r="D4392" s="119">
        <v>43300</v>
      </c>
      <c r="E4392" s="120" t="s">
        <v>8584</v>
      </c>
      <c r="F4392" s="120" t="s">
        <v>3</v>
      </c>
      <c r="G4392" s="120">
        <v>1641197</v>
      </c>
      <c r="H4392" s="124"/>
      <c r="I4392" s="128" t="s">
        <v>9400</v>
      </c>
      <c r="J4392" s="124"/>
      <c r="K4392" s="124"/>
      <c r="L4392" s="124"/>
      <c r="M4392" s="124"/>
      <c r="N4392" s="207">
        <v>0</v>
      </c>
      <c r="O4392" s="207">
        <v>775.24</v>
      </c>
      <c r="P4392" s="124" t="s">
        <v>1312</v>
      </c>
    </row>
    <row r="4393" spans="1:16" ht="51">
      <c r="A4393" s="256" t="s">
        <v>619</v>
      </c>
      <c r="B4393" s="124"/>
      <c r="C4393" s="125" t="s">
        <v>713</v>
      </c>
      <c r="D4393" s="119">
        <v>43300</v>
      </c>
      <c r="E4393" s="120" t="s">
        <v>8585</v>
      </c>
      <c r="F4393" s="120" t="s">
        <v>3</v>
      </c>
      <c r="G4393" s="120">
        <v>1641200</v>
      </c>
      <c r="H4393" s="124"/>
      <c r="I4393" s="128" t="s">
        <v>9401</v>
      </c>
      <c r="J4393" s="124"/>
      <c r="K4393" s="124"/>
      <c r="L4393" s="124"/>
      <c r="M4393" s="124"/>
      <c r="N4393" s="207">
        <v>0</v>
      </c>
      <c r="O4393" s="207">
        <v>12014.710000000001</v>
      </c>
      <c r="P4393" s="124" t="s">
        <v>1312</v>
      </c>
    </row>
    <row r="4394" spans="1:16" ht="51">
      <c r="A4394" s="256" t="s">
        <v>619</v>
      </c>
      <c r="B4394" s="124"/>
      <c r="C4394" s="125" t="s">
        <v>713</v>
      </c>
      <c r="D4394" s="119">
        <v>43300</v>
      </c>
      <c r="E4394" s="120" t="s">
        <v>8586</v>
      </c>
      <c r="F4394" s="120" t="s">
        <v>3</v>
      </c>
      <c r="G4394" s="120">
        <v>1641202</v>
      </c>
      <c r="H4394" s="124"/>
      <c r="I4394" s="128" t="s">
        <v>9402</v>
      </c>
      <c r="J4394" s="124"/>
      <c r="K4394" s="124"/>
      <c r="L4394" s="124"/>
      <c r="M4394" s="124"/>
      <c r="N4394" s="207">
        <v>0</v>
      </c>
      <c r="O4394" s="207">
        <v>2167.85</v>
      </c>
      <c r="P4394" s="124" t="s">
        <v>1312</v>
      </c>
    </row>
    <row r="4395" spans="1:16" ht="51">
      <c r="A4395" s="256">
        <v>591</v>
      </c>
      <c r="B4395" s="124"/>
      <c r="C4395" s="125" t="s">
        <v>861</v>
      </c>
      <c r="D4395" s="119">
        <v>43300</v>
      </c>
      <c r="E4395" s="120" t="s">
        <v>8587</v>
      </c>
      <c r="F4395" s="120" t="s">
        <v>3</v>
      </c>
      <c r="G4395" s="120">
        <v>1641165</v>
      </c>
      <c r="H4395" s="124"/>
      <c r="I4395" s="128" t="s">
        <v>9403</v>
      </c>
      <c r="J4395" s="124"/>
      <c r="K4395" s="124"/>
      <c r="L4395" s="124"/>
      <c r="M4395" s="124"/>
      <c r="N4395" s="207">
        <v>0</v>
      </c>
      <c r="O4395" s="207">
        <v>700</v>
      </c>
      <c r="P4395" s="124" t="s">
        <v>1312</v>
      </c>
    </row>
    <row r="4396" spans="1:16" ht="51">
      <c r="A4396" s="256" t="s">
        <v>619</v>
      </c>
      <c r="B4396" s="124"/>
      <c r="C4396" s="125" t="s">
        <v>713</v>
      </c>
      <c r="D4396" s="119">
        <v>43300</v>
      </c>
      <c r="E4396" s="120" t="s">
        <v>8588</v>
      </c>
      <c r="F4396" s="120" t="s">
        <v>3</v>
      </c>
      <c r="G4396" s="120">
        <v>1641182</v>
      </c>
      <c r="H4396" s="124"/>
      <c r="I4396" s="128" t="s">
        <v>9404</v>
      </c>
      <c r="J4396" s="124"/>
      <c r="K4396" s="124"/>
      <c r="L4396" s="124"/>
      <c r="M4396" s="124"/>
      <c r="N4396" s="207">
        <v>0</v>
      </c>
      <c r="O4396" s="207">
        <v>640</v>
      </c>
      <c r="P4396" s="124" t="s">
        <v>1312</v>
      </c>
    </row>
    <row r="4397" spans="1:16" ht="51">
      <c r="A4397" s="256" t="s">
        <v>619</v>
      </c>
      <c r="B4397" s="124"/>
      <c r="C4397" s="125" t="s">
        <v>713</v>
      </c>
      <c r="D4397" s="119">
        <v>43300</v>
      </c>
      <c r="E4397" s="120" t="s">
        <v>8589</v>
      </c>
      <c r="F4397" s="120" t="s">
        <v>3</v>
      </c>
      <c r="G4397" s="120">
        <v>1641188</v>
      </c>
      <c r="H4397" s="124"/>
      <c r="I4397" s="128" t="s">
        <v>9405</v>
      </c>
      <c r="J4397" s="124"/>
      <c r="K4397" s="124"/>
      <c r="L4397" s="124"/>
      <c r="M4397" s="124"/>
      <c r="N4397" s="207">
        <v>0</v>
      </c>
      <c r="O4397" s="207">
        <v>254.34</v>
      </c>
      <c r="P4397" s="124" t="s">
        <v>1312</v>
      </c>
    </row>
    <row r="4398" spans="1:16" ht="63.75">
      <c r="A4398" s="256">
        <v>373</v>
      </c>
      <c r="B4398" s="124"/>
      <c r="C4398" s="125" t="s">
        <v>1269</v>
      </c>
      <c r="D4398" s="119">
        <v>43300</v>
      </c>
      <c r="E4398" s="120" t="s">
        <v>8590</v>
      </c>
      <c r="F4398" s="120" t="s">
        <v>3</v>
      </c>
      <c r="G4398" s="120">
        <v>1641210</v>
      </c>
      <c r="H4398" s="124"/>
      <c r="I4398" s="128" t="s">
        <v>9406</v>
      </c>
      <c r="J4398" s="124"/>
      <c r="K4398" s="124"/>
      <c r="L4398" s="124"/>
      <c r="M4398" s="124"/>
      <c r="N4398" s="207">
        <v>0</v>
      </c>
      <c r="O4398" s="207">
        <v>1833.16</v>
      </c>
      <c r="P4398" s="124" t="s">
        <v>1312</v>
      </c>
    </row>
    <row r="4399" spans="1:16" ht="63.75" hidden="1">
      <c r="A4399" s="256">
        <v>513</v>
      </c>
      <c r="B4399" s="124"/>
      <c r="C4399" s="125" t="s">
        <v>201</v>
      </c>
      <c r="D4399" s="119">
        <v>43300</v>
      </c>
      <c r="E4399" s="120" t="s">
        <v>8591</v>
      </c>
      <c r="F4399" s="120" t="s">
        <v>15</v>
      </c>
      <c r="G4399" s="120">
        <v>787241</v>
      </c>
      <c r="H4399" s="124"/>
      <c r="I4399" s="128" t="s">
        <v>9407</v>
      </c>
      <c r="J4399" s="124"/>
      <c r="K4399" s="124"/>
      <c r="L4399" s="124"/>
      <c r="M4399" s="124"/>
      <c r="N4399" s="207">
        <v>50</v>
      </c>
      <c r="O4399" s="207">
        <v>0</v>
      </c>
      <c r="P4399" s="124" t="s">
        <v>1312</v>
      </c>
    </row>
    <row r="4400" spans="1:16" ht="63.75" hidden="1">
      <c r="A4400" s="256">
        <v>513</v>
      </c>
      <c r="B4400" s="124"/>
      <c r="C4400" s="125" t="s">
        <v>201</v>
      </c>
      <c r="D4400" s="119">
        <v>43300</v>
      </c>
      <c r="E4400" s="120" t="s">
        <v>8592</v>
      </c>
      <c r="F4400" s="120" t="s">
        <v>15</v>
      </c>
      <c r="G4400" s="120">
        <v>787235</v>
      </c>
      <c r="H4400" s="124"/>
      <c r="I4400" s="128" t="s">
        <v>9408</v>
      </c>
      <c r="J4400" s="124"/>
      <c r="K4400" s="124"/>
      <c r="L4400" s="124"/>
      <c r="M4400" s="124"/>
      <c r="N4400" s="207">
        <v>50</v>
      </c>
      <c r="O4400" s="207">
        <v>0</v>
      </c>
      <c r="P4400" s="124" t="s">
        <v>1312</v>
      </c>
    </row>
    <row r="4401" spans="1:16" ht="89.25" hidden="1">
      <c r="A4401" s="256">
        <v>513</v>
      </c>
      <c r="B4401" s="124"/>
      <c r="C4401" s="125" t="s">
        <v>201</v>
      </c>
      <c r="D4401" s="119">
        <v>43300</v>
      </c>
      <c r="E4401" s="120" t="s">
        <v>8593</v>
      </c>
      <c r="F4401" s="120" t="s">
        <v>15</v>
      </c>
      <c r="G4401" s="120">
        <v>5485</v>
      </c>
      <c r="H4401" s="124"/>
      <c r="I4401" s="128" t="s">
        <v>9409</v>
      </c>
      <c r="J4401" s="124"/>
      <c r="K4401" s="124"/>
      <c r="L4401" s="124"/>
      <c r="M4401" s="124"/>
      <c r="N4401" s="207">
        <v>50</v>
      </c>
      <c r="O4401" s="207">
        <v>0</v>
      </c>
      <c r="P4401" s="124" t="s">
        <v>1312</v>
      </c>
    </row>
    <row r="4402" spans="1:16" ht="51" hidden="1">
      <c r="A4402" s="256">
        <v>513</v>
      </c>
      <c r="B4402" s="124"/>
      <c r="C4402" s="125" t="s">
        <v>201</v>
      </c>
      <c r="D4402" s="119">
        <v>43300</v>
      </c>
      <c r="E4402" s="120" t="s">
        <v>8594</v>
      </c>
      <c r="F4402" s="120" t="s">
        <v>15</v>
      </c>
      <c r="G4402" s="120">
        <v>787706</v>
      </c>
      <c r="H4402" s="124"/>
      <c r="I4402" s="128" t="s">
        <v>4300</v>
      </c>
      <c r="J4402" s="124"/>
      <c r="K4402" s="124"/>
      <c r="L4402" s="124"/>
      <c r="M4402" s="124"/>
      <c r="N4402" s="207">
        <v>50</v>
      </c>
      <c r="O4402" s="207">
        <v>0</v>
      </c>
      <c r="P4402" s="124" t="s">
        <v>1312</v>
      </c>
    </row>
    <row r="4403" spans="1:16" ht="76.5" hidden="1">
      <c r="A4403" s="256">
        <v>291</v>
      </c>
      <c r="B4403" s="124"/>
      <c r="C4403" s="125" t="s">
        <v>794</v>
      </c>
      <c r="D4403" s="119">
        <v>43300</v>
      </c>
      <c r="E4403" s="120" t="s">
        <v>8595</v>
      </c>
      <c r="F4403" s="120" t="s">
        <v>11</v>
      </c>
      <c r="G4403" s="120">
        <v>787713</v>
      </c>
      <c r="H4403" s="124"/>
      <c r="I4403" s="128" t="s">
        <v>9410</v>
      </c>
      <c r="J4403" s="124"/>
      <c r="K4403" s="124"/>
      <c r="L4403" s="124"/>
      <c r="M4403" s="124"/>
      <c r="N4403" s="207">
        <v>50</v>
      </c>
      <c r="O4403" s="207">
        <v>0</v>
      </c>
      <c r="P4403" s="124" t="s">
        <v>1312</v>
      </c>
    </row>
    <row r="4404" spans="1:16" ht="89.25" hidden="1">
      <c r="A4404" s="256">
        <v>15</v>
      </c>
      <c r="B4404" s="124"/>
      <c r="C4404" s="125" t="s">
        <v>691</v>
      </c>
      <c r="D4404" s="119">
        <v>43300</v>
      </c>
      <c r="E4404" s="120" t="s">
        <v>8596</v>
      </c>
      <c r="F4404" s="120" t="s">
        <v>15</v>
      </c>
      <c r="G4404" s="120">
        <v>5480</v>
      </c>
      <c r="H4404" s="124"/>
      <c r="I4404" s="128" t="s">
        <v>9411</v>
      </c>
      <c r="J4404" s="124"/>
      <c r="K4404" s="124"/>
      <c r="L4404" s="124"/>
      <c r="M4404" s="124"/>
      <c r="N4404" s="207">
        <v>1319.17</v>
      </c>
      <c r="O4404" s="207">
        <v>0</v>
      </c>
      <c r="P4404" s="124" t="s">
        <v>1312</v>
      </c>
    </row>
    <row r="4405" spans="1:16" ht="89.25" hidden="1">
      <c r="A4405" s="256">
        <v>10</v>
      </c>
      <c r="B4405" s="124"/>
      <c r="C4405" s="125" t="s">
        <v>690</v>
      </c>
      <c r="D4405" s="119">
        <v>43300</v>
      </c>
      <c r="E4405" s="120" t="s">
        <v>8597</v>
      </c>
      <c r="F4405" s="120" t="s">
        <v>15</v>
      </c>
      <c r="G4405" s="120">
        <v>5487</v>
      </c>
      <c r="H4405" s="124"/>
      <c r="I4405" s="128" t="s">
        <v>9412</v>
      </c>
      <c r="J4405" s="124"/>
      <c r="K4405" s="124"/>
      <c r="L4405" s="124"/>
      <c r="M4405" s="124"/>
      <c r="N4405" s="207">
        <v>311.16000000000003</v>
      </c>
      <c r="O4405" s="207">
        <v>0</v>
      </c>
      <c r="P4405" s="124" t="s">
        <v>1312</v>
      </c>
    </row>
    <row r="4406" spans="1:16" ht="76.5" hidden="1">
      <c r="A4406" s="256">
        <v>10</v>
      </c>
      <c r="B4406" s="124"/>
      <c r="C4406" s="125" t="s">
        <v>690</v>
      </c>
      <c r="D4406" s="119">
        <v>43300</v>
      </c>
      <c r="E4406" s="120" t="s">
        <v>8598</v>
      </c>
      <c r="F4406" s="120" t="s">
        <v>15</v>
      </c>
      <c r="G4406" s="120">
        <v>5486</v>
      </c>
      <c r="H4406" s="124"/>
      <c r="I4406" s="128" t="s">
        <v>9413</v>
      </c>
      <c r="J4406" s="124"/>
      <c r="K4406" s="124"/>
      <c r="L4406" s="124"/>
      <c r="M4406" s="124"/>
      <c r="N4406" s="207">
        <v>276.86</v>
      </c>
      <c r="O4406" s="207">
        <v>0</v>
      </c>
      <c r="P4406" s="124" t="s">
        <v>1312</v>
      </c>
    </row>
    <row r="4407" spans="1:16" ht="51" hidden="1">
      <c r="A4407" s="256">
        <v>513</v>
      </c>
      <c r="B4407" s="124"/>
      <c r="C4407" s="125" t="s">
        <v>201</v>
      </c>
      <c r="D4407" s="119">
        <v>43300</v>
      </c>
      <c r="E4407" s="120" t="s">
        <v>8599</v>
      </c>
      <c r="F4407" s="120" t="s">
        <v>15</v>
      </c>
      <c r="G4407" s="120">
        <v>787739</v>
      </c>
      <c r="H4407" s="124"/>
      <c r="I4407" s="128" t="s">
        <v>9283</v>
      </c>
      <c r="J4407" s="124"/>
      <c r="K4407" s="124"/>
      <c r="L4407" s="124"/>
      <c r="M4407" s="124"/>
      <c r="N4407" s="207">
        <v>50</v>
      </c>
      <c r="O4407" s="207">
        <v>0</v>
      </c>
      <c r="P4407" s="124" t="s">
        <v>1312</v>
      </c>
    </row>
    <row r="4408" spans="1:16" ht="51" hidden="1">
      <c r="A4408" s="256">
        <v>513</v>
      </c>
      <c r="B4408" s="124"/>
      <c r="C4408" s="125" t="s">
        <v>201</v>
      </c>
      <c r="D4408" s="119">
        <v>43300</v>
      </c>
      <c r="E4408" s="120" t="s">
        <v>8600</v>
      </c>
      <c r="F4408" s="120" t="s">
        <v>11</v>
      </c>
      <c r="G4408" s="120">
        <v>927484</v>
      </c>
      <c r="H4408" s="124"/>
      <c r="I4408" s="128" t="s">
        <v>9414</v>
      </c>
      <c r="J4408" s="124"/>
      <c r="K4408" s="124"/>
      <c r="L4408" s="124"/>
      <c r="M4408" s="124"/>
      <c r="N4408" s="207">
        <v>50</v>
      </c>
      <c r="O4408" s="207">
        <v>0</v>
      </c>
      <c r="P4408" s="124" t="s">
        <v>1312</v>
      </c>
    </row>
    <row r="4409" spans="1:16" ht="51" hidden="1">
      <c r="A4409" s="256">
        <v>513</v>
      </c>
      <c r="B4409" s="124"/>
      <c r="C4409" s="125" t="s">
        <v>201</v>
      </c>
      <c r="D4409" s="119">
        <v>43300</v>
      </c>
      <c r="E4409" s="120" t="s">
        <v>8601</v>
      </c>
      <c r="F4409" s="120" t="s">
        <v>11</v>
      </c>
      <c r="G4409" s="120">
        <v>927462</v>
      </c>
      <c r="H4409" s="124"/>
      <c r="I4409" s="128" t="s">
        <v>9415</v>
      </c>
      <c r="J4409" s="124"/>
      <c r="K4409" s="124"/>
      <c r="L4409" s="124"/>
      <c r="M4409" s="124"/>
      <c r="N4409" s="207">
        <v>50</v>
      </c>
      <c r="O4409" s="207">
        <v>0</v>
      </c>
      <c r="P4409" s="124" t="s">
        <v>1312</v>
      </c>
    </row>
    <row r="4410" spans="1:16" ht="51" hidden="1">
      <c r="A4410" s="256">
        <v>15</v>
      </c>
      <c r="B4410" s="124"/>
      <c r="C4410" s="125" t="s">
        <v>691</v>
      </c>
      <c r="D4410" s="119">
        <v>43300</v>
      </c>
      <c r="E4410" s="120" t="s">
        <v>8602</v>
      </c>
      <c r="F4410" s="120" t="s">
        <v>6</v>
      </c>
      <c r="G4410" s="120">
        <v>999700</v>
      </c>
      <c r="H4410" s="124"/>
      <c r="I4410" s="128" t="s">
        <v>9416</v>
      </c>
      <c r="J4410" s="124"/>
      <c r="K4410" s="124"/>
      <c r="L4410" s="124"/>
      <c r="M4410" s="124"/>
      <c r="N4410" s="207">
        <v>0</v>
      </c>
      <c r="O4410" s="207">
        <v>87</v>
      </c>
      <c r="P4410" s="124" t="s">
        <v>1312</v>
      </c>
    </row>
    <row r="4411" spans="1:16" ht="51" hidden="1">
      <c r="A4411" s="256">
        <v>513</v>
      </c>
      <c r="B4411" s="124"/>
      <c r="C4411" s="125" t="s">
        <v>201</v>
      </c>
      <c r="D4411" s="119">
        <v>43300</v>
      </c>
      <c r="E4411" s="120" t="s">
        <v>8603</v>
      </c>
      <c r="F4411" s="120" t="s">
        <v>15</v>
      </c>
      <c r="G4411" s="120">
        <v>788186</v>
      </c>
      <c r="H4411" s="124"/>
      <c r="I4411" s="128" t="s">
        <v>4231</v>
      </c>
      <c r="J4411" s="124"/>
      <c r="K4411" s="124"/>
      <c r="L4411" s="124"/>
      <c r="M4411" s="124"/>
      <c r="N4411" s="207">
        <v>50</v>
      </c>
      <c r="O4411" s="207">
        <v>0</v>
      </c>
      <c r="P4411" s="124" t="s">
        <v>1312</v>
      </c>
    </row>
    <row r="4412" spans="1:16" ht="63.75" hidden="1">
      <c r="A4412" s="256">
        <v>513</v>
      </c>
      <c r="B4412" s="124"/>
      <c r="C4412" s="125" t="s">
        <v>201</v>
      </c>
      <c r="D4412" s="119">
        <v>43300</v>
      </c>
      <c r="E4412" s="120" t="s">
        <v>8604</v>
      </c>
      <c r="F4412" s="120" t="s">
        <v>15</v>
      </c>
      <c r="G4412" s="120">
        <v>788269</v>
      </c>
      <c r="H4412" s="124"/>
      <c r="I4412" s="128" t="s">
        <v>4250</v>
      </c>
      <c r="J4412" s="124"/>
      <c r="K4412" s="124"/>
      <c r="L4412" s="124"/>
      <c r="M4412" s="124"/>
      <c r="N4412" s="207">
        <v>50</v>
      </c>
      <c r="O4412" s="207">
        <v>0</v>
      </c>
      <c r="P4412" s="124" t="s">
        <v>1312</v>
      </c>
    </row>
    <row r="4413" spans="1:16" ht="89.25" hidden="1">
      <c r="A4413" s="256">
        <v>373</v>
      </c>
      <c r="B4413" s="124"/>
      <c r="C4413" s="125" t="s">
        <v>1269</v>
      </c>
      <c r="D4413" s="119">
        <v>43300</v>
      </c>
      <c r="E4413" s="120" t="s">
        <v>8605</v>
      </c>
      <c r="F4413" s="120" t="s">
        <v>1313</v>
      </c>
      <c r="G4413" s="120">
        <v>179552</v>
      </c>
      <c r="H4413" s="124"/>
      <c r="I4413" s="128" t="s">
        <v>9417</v>
      </c>
      <c r="J4413" s="124"/>
      <c r="K4413" s="124"/>
      <c r="L4413" s="124"/>
      <c r="M4413" s="124"/>
      <c r="N4413" s="207">
        <v>0</v>
      </c>
      <c r="O4413" s="207">
        <v>9388068.9399999995</v>
      </c>
      <c r="P4413" s="124" t="s">
        <v>1312</v>
      </c>
    </row>
    <row r="4414" spans="1:16" ht="51" hidden="1">
      <c r="A4414" s="256">
        <v>117</v>
      </c>
      <c r="B4414" s="124"/>
      <c r="C4414" s="125" t="s">
        <v>722</v>
      </c>
      <c r="D4414" s="119">
        <v>43300</v>
      </c>
      <c r="E4414" s="120" t="s">
        <v>8606</v>
      </c>
      <c r="F4414" s="120" t="s">
        <v>11</v>
      </c>
      <c r="G4414" s="120">
        <v>927499</v>
      </c>
      <c r="H4414" s="124"/>
      <c r="I4414" s="128" t="s">
        <v>9418</v>
      </c>
      <c r="J4414" s="124"/>
      <c r="K4414" s="124"/>
      <c r="L4414" s="124"/>
      <c r="M4414" s="124"/>
      <c r="N4414" s="207">
        <v>50</v>
      </c>
      <c r="O4414" s="207">
        <v>0</v>
      </c>
      <c r="P4414" s="124" t="s">
        <v>1312</v>
      </c>
    </row>
    <row r="4415" spans="1:16" ht="51">
      <c r="A4415" s="256" t="s">
        <v>619</v>
      </c>
      <c r="B4415" s="124"/>
      <c r="C4415" s="125" t="s">
        <v>713</v>
      </c>
      <c r="D4415" s="119">
        <v>43301</v>
      </c>
      <c r="E4415" s="120" t="s">
        <v>8607</v>
      </c>
      <c r="F4415" s="120" t="s">
        <v>3</v>
      </c>
      <c r="G4415" s="120">
        <v>1641637</v>
      </c>
      <c r="H4415" s="124"/>
      <c r="I4415" s="128" t="s">
        <v>9419</v>
      </c>
      <c r="J4415" s="124"/>
      <c r="K4415" s="124"/>
      <c r="L4415" s="124"/>
      <c r="M4415" s="124"/>
      <c r="N4415" s="207">
        <v>0</v>
      </c>
      <c r="O4415" s="207">
        <v>1379.5</v>
      </c>
      <c r="P4415" s="124" t="s">
        <v>1312</v>
      </c>
    </row>
    <row r="4416" spans="1:16" ht="51">
      <c r="A4416" s="256" t="s">
        <v>619</v>
      </c>
      <c r="B4416" s="124"/>
      <c r="C4416" s="125" t="s">
        <v>713</v>
      </c>
      <c r="D4416" s="119">
        <v>43301</v>
      </c>
      <c r="E4416" s="120" t="s">
        <v>8608</v>
      </c>
      <c r="F4416" s="120" t="s">
        <v>3</v>
      </c>
      <c r="G4416" s="120">
        <v>1641642</v>
      </c>
      <c r="H4416" s="124"/>
      <c r="I4416" s="128" t="s">
        <v>9420</v>
      </c>
      <c r="J4416" s="124"/>
      <c r="K4416" s="124"/>
      <c r="L4416" s="124"/>
      <c r="M4416" s="124"/>
      <c r="N4416" s="207">
        <v>0</v>
      </c>
      <c r="O4416" s="207">
        <v>1379.5</v>
      </c>
      <c r="P4416" s="124" t="s">
        <v>1312</v>
      </c>
    </row>
    <row r="4417" spans="1:16" ht="51">
      <c r="A4417" s="256" t="s">
        <v>619</v>
      </c>
      <c r="B4417" s="124"/>
      <c r="C4417" s="125" t="s">
        <v>713</v>
      </c>
      <c r="D4417" s="119">
        <v>43301</v>
      </c>
      <c r="E4417" s="120" t="s">
        <v>8609</v>
      </c>
      <c r="F4417" s="120" t="s">
        <v>3</v>
      </c>
      <c r="G4417" s="120">
        <v>1641643</v>
      </c>
      <c r="H4417" s="124"/>
      <c r="I4417" s="128" t="s">
        <v>9421</v>
      </c>
      <c r="J4417" s="124"/>
      <c r="K4417" s="124"/>
      <c r="L4417" s="124"/>
      <c r="M4417" s="124"/>
      <c r="N4417" s="207">
        <v>0</v>
      </c>
      <c r="O4417" s="207">
        <v>1379.5</v>
      </c>
      <c r="P4417" s="124" t="s">
        <v>1312</v>
      </c>
    </row>
    <row r="4418" spans="1:16" ht="38.25">
      <c r="A4418" s="256">
        <v>35</v>
      </c>
      <c r="B4418" s="124"/>
      <c r="C4418" s="125" t="s">
        <v>696</v>
      </c>
      <c r="D4418" s="119">
        <v>43301</v>
      </c>
      <c r="E4418" s="120" t="s">
        <v>8610</v>
      </c>
      <c r="F4418" s="120" t="s">
        <v>3</v>
      </c>
      <c r="G4418" s="120">
        <v>1641645</v>
      </c>
      <c r="H4418" s="124"/>
      <c r="I4418" s="128" t="s">
        <v>9422</v>
      </c>
      <c r="J4418" s="124"/>
      <c r="K4418" s="124"/>
      <c r="L4418" s="124"/>
      <c r="M4418" s="124"/>
      <c r="N4418" s="207">
        <v>0</v>
      </c>
      <c r="O4418" s="207">
        <v>2000</v>
      </c>
      <c r="P4418" s="124" t="s">
        <v>1312</v>
      </c>
    </row>
    <row r="4419" spans="1:16" ht="38.25">
      <c r="A4419" s="256">
        <v>70</v>
      </c>
      <c r="B4419" s="124"/>
      <c r="C4419" s="125" t="s">
        <v>705</v>
      </c>
      <c r="D4419" s="119">
        <v>43301</v>
      </c>
      <c r="E4419" s="120" t="s">
        <v>8611</v>
      </c>
      <c r="F4419" s="120" t="s">
        <v>3</v>
      </c>
      <c r="G4419" s="120">
        <v>1641675</v>
      </c>
      <c r="H4419" s="124"/>
      <c r="I4419" s="128" t="s">
        <v>9423</v>
      </c>
      <c r="J4419" s="124"/>
      <c r="K4419" s="124"/>
      <c r="L4419" s="124"/>
      <c r="M4419" s="124"/>
      <c r="N4419" s="207">
        <v>0</v>
      </c>
      <c r="O4419" s="207">
        <v>0.05</v>
      </c>
      <c r="P4419" s="124" t="s">
        <v>3729</v>
      </c>
    </row>
    <row r="4420" spans="1:16" ht="63.75">
      <c r="A4420" s="256" t="s">
        <v>619</v>
      </c>
      <c r="B4420" s="124"/>
      <c r="C4420" s="125" t="s">
        <v>713</v>
      </c>
      <c r="D4420" s="119">
        <v>43301</v>
      </c>
      <c r="E4420" s="120" t="s">
        <v>8612</v>
      </c>
      <c r="F4420" s="120" t="s">
        <v>3</v>
      </c>
      <c r="G4420" s="120">
        <v>1641695</v>
      </c>
      <c r="H4420" s="124"/>
      <c r="I4420" s="128" t="s">
        <v>9424</v>
      </c>
      <c r="J4420" s="124"/>
      <c r="K4420" s="124"/>
      <c r="L4420" s="124"/>
      <c r="M4420" s="124"/>
      <c r="N4420" s="207">
        <v>0</v>
      </c>
      <c r="O4420" s="207">
        <v>570.52</v>
      </c>
      <c r="P4420" s="124" t="s">
        <v>1312</v>
      </c>
    </row>
    <row r="4421" spans="1:16" ht="63.75">
      <c r="A4421" s="256" t="s">
        <v>619</v>
      </c>
      <c r="B4421" s="124"/>
      <c r="C4421" s="125" t="s">
        <v>713</v>
      </c>
      <c r="D4421" s="119">
        <v>43301</v>
      </c>
      <c r="E4421" s="120" t="s">
        <v>8613</v>
      </c>
      <c r="F4421" s="120" t="s">
        <v>3</v>
      </c>
      <c r="G4421" s="120">
        <v>1641696</v>
      </c>
      <c r="H4421" s="124"/>
      <c r="I4421" s="128" t="s">
        <v>9425</v>
      </c>
      <c r="J4421" s="124"/>
      <c r="K4421" s="124"/>
      <c r="L4421" s="124"/>
      <c r="M4421" s="124"/>
      <c r="N4421" s="207">
        <v>0</v>
      </c>
      <c r="O4421" s="207">
        <v>485.31</v>
      </c>
      <c r="P4421" s="124" t="s">
        <v>1312</v>
      </c>
    </row>
    <row r="4422" spans="1:16" ht="63.75">
      <c r="A4422" s="256" t="s">
        <v>619</v>
      </c>
      <c r="B4422" s="124"/>
      <c r="C4422" s="125" t="s">
        <v>713</v>
      </c>
      <c r="D4422" s="119">
        <v>43301</v>
      </c>
      <c r="E4422" s="120" t="s">
        <v>8614</v>
      </c>
      <c r="F4422" s="120" t="s">
        <v>3</v>
      </c>
      <c r="G4422" s="120">
        <v>1641697</v>
      </c>
      <c r="H4422" s="124"/>
      <c r="I4422" s="128" t="s">
        <v>9426</v>
      </c>
      <c r="J4422" s="124"/>
      <c r="K4422" s="124"/>
      <c r="L4422" s="124"/>
      <c r="M4422" s="124"/>
      <c r="N4422" s="207">
        <v>0</v>
      </c>
      <c r="O4422" s="207">
        <v>933.5</v>
      </c>
      <c r="P4422" s="124" t="s">
        <v>1312</v>
      </c>
    </row>
    <row r="4423" spans="1:16" ht="63.75">
      <c r="A4423" s="256" t="s">
        <v>619</v>
      </c>
      <c r="B4423" s="124"/>
      <c r="C4423" s="125" t="s">
        <v>713</v>
      </c>
      <c r="D4423" s="119">
        <v>43301</v>
      </c>
      <c r="E4423" s="120" t="s">
        <v>8615</v>
      </c>
      <c r="F4423" s="120" t="s">
        <v>3</v>
      </c>
      <c r="G4423" s="120">
        <v>1641699</v>
      </c>
      <c r="H4423" s="124"/>
      <c r="I4423" s="128" t="s">
        <v>9427</v>
      </c>
      <c r="J4423" s="124"/>
      <c r="K4423" s="124"/>
      <c r="L4423" s="124"/>
      <c r="M4423" s="124"/>
      <c r="N4423" s="207">
        <v>0</v>
      </c>
      <c r="O4423" s="207">
        <v>46.83</v>
      </c>
      <c r="P4423" s="124" t="s">
        <v>1312</v>
      </c>
    </row>
    <row r="4424" spans="1:16" ht="63.75">
      <c r="A4424" s="256" t="s">
        <v>619</v>
      </c>
      <c r="B4424" s="124"/>
      <c r="C4424" s="125" t="s">
        <v>713</v>
      </c>
      <c r="D4424" s="119">
        <v>43301</v>
      </c>
      <c r="E4424" s="120" t="s">
        <v>8616</v>
      </c>
      <c r="F4424" s="120" t="s">
        <v>3</v>
      </c>
      <c r="G4424" s="120">
        <v>1641700</v>
      </c>
      <c r="H4424" s="124"/>
      <c r="I4424" s="128" t="s">
        <v>9428</v>
      </c>
      <c r="J4424" s="124"/>
      <c r="K4424" s="124"/>
      <c r="L4424" s="124"/>
      <c r="M4424" s="124"/>
      <c r="N4424" s="207">
        <v>0</v>
      </c>
      <c r="O4424" s="207">
        <v>5</v>
      </c>
      <c r="P4424" s="124" t="s">
        <v>1312</v>
      </c>
    </row>
    <row r="4425" spans="1:16" ht="63.75">
      <c r="A4425" s="256" t="s">
        <v>619</v>
      </c>
      <c r="B4425" s="124"/>
      <c r="C4425" s="125" t="s">
        <v>713</v>
      </c>
      <c r="D4425" s="119">
        <v>43301</v>
      </c>
      <c r="E4425" s="120" t="s">
        <v>8617</v>
      </c>
      <c r="F4425" s="120" t="s">
        <v>3</v>
      </c>
      <c r="G4425" s="120">
        <v>1641701</v>
      </c>
      <c r="H4425" s="124"/>
      <c r="I4425" s="128" t="s">
        <v>9429</v>
      </c>
      <c r="J4425" s="124"/>
      <c r="K4425" s="124"/>
      <c r="L4425" s="124"/>
      <c r="M4425" s="124"/>
      <c r="N4425" s="207">
        <v>0</v>
      </c>
      <c r="O4425" s="207">
        <v>2</v>
      </c>
      <c r="P4425" s="124" t="s">
        <v>1312</v>
      </c>
    </row>
    <row r="4426" spans="1:16" ht="63.75">
      <c r="A4426" s="256" t="s">
        <v>619</v>
      </c>
      <c r="B4426" s="124"/>
      <c r="C4426" s="125" t="s">
        <v>713</v>
      </c>
      <c r="D4426" s="119">
        <v>43301</v>
      </c>
      <c r="E4426" s="120" t="s">
        <v>8618</v>
      </c>
      <c r="F4426" s="120" t="s">
        <v>3</v>
      </c>
      <c r="G4426" s="120">
        <v>1641702</v>
      </c>
      <c r="H4426" s="124"/>
      <c r="I4426" s="128" t="s">
        <v>9430</v>
      </c>
      <c r="J4426" s="124"/>
      <c r="K4426" s="124"/>
      <c r="L4426" s="124"/>
      <c r="M4426" s="124"/>
      <c r="N4426" s="207">
        <v>0</v>
      </c>
      <c r="O4426" s="207">
        <v>4.7</v>
      </c>
      <c r="P4426" s="124" t="s">
        <v>1312</v>
      </c>
    </row>
    <row r="4427" spans="1:16" ht="51">
      <c r="A4427" s="256">
        <v>373</v>
      </c>
      <c r="B4427" s="124"/>
      <c r="C4427" s="125" t="s">
        <v>1269</v>
      </c>
      <c r="D4427" s="119">
        <v>43301</v>
      </c>
      <c r="E4427" s="120" t="s">
        <v>8619</v>
      </c>
      <c r="F4427" s="120" t="s">
        <v>3</v>
      </c>
      <c r="G4427" s="120">
        <v>1641711</v>
      </c>
      <c r="H4427" s="124"/>
      <c r="I4427" s="128" t="s">
        <v>9431</v>
      </c>
      <c r="J4427" s="124"/>
      <c r="K4427" s="124"/>
      <c r="L4427" s="124"/>
      <c r="M4427" s="124"/>
      <c r="N4427" s="207">
        <v>0</v>
      </c>
      <c r="O4427" s="207">
        <v>1940.54</v>
      </c>
      <c r="P4427" s="124" t="s">
        <v>1312</v>
      </c>
    </row>
    <row r="4428" spans="1:16" ht="38.25">
      <c r="A4428" s="256">
        <v>20</v>
      </c>
      <c r="B4428" s="124"/>
      <c r="C4428" s="125" t="s">
        <v>693</v>
      </c>
      <c r="D4428" s="119">
        <v>43301</v>
      </c>
      <c r="E4428" s="120" t="s">
        <v>8620</v>
      </c>
      <c r="F4428" s="120" t="s">
        <v>3</v>
      </c>
      <c r="G4428" s="120">
        <v>1641884</v>
      </c>
      <c r="H4428" s="124"/>
      <c r="I4428" s="128" t="s">
        <v>9432</v>
      </c>
      <c r="J4428" s="124"/>
      <c r="K4428" s="124"/>
      <c r="L4428" s="124"/>
      <c r="M4428" s="124"/>
      <c r="N4428" s="207">
        <v>0</v>
      </c>
      <c r="O4428" s="207">
        <v>1525.5</v>
      </c>
      <c r="P4428" s="124" t="s">
        <v>1312</v>
      </c>
    </row>
    <row r="4429" spans="1:16" ht="38.25">
      <c r="A4429" s="256">
        <v>35</v>
      </c>
      <c r="B4429" s="124"/>
      <c r="C4429" s="125" t="s">
        <v>696</v>
      </c>
      <c r="D4429" s="119">
        <v>43301</v>
      </c>
      <c r="E4429" s="120" t="s">
        <v>8621</v>
      </c>
      <c r="F4429" s="120" t="s">
        <v>3</v>
      </c>
      <c r="G4429" s="120">
        <v>1641795</v>
      </c>
      <c r="H4429" s="124"/>
      <c r="I4429" s="128" t="s">
        <v>9433</v>
      </c>
      <c r="J4429" s="124"/>
      <c r="K4429" s="124"/>
      <c r="L4429" s="124"/>
      <c r="M4429" s="124"/>
      <c r="N4429" s="207">
        <v>0</v>
      </c>
      <c r="O4429" s="207">
        <v>676.5</v>
      </c>
      <c r="P4429" s="124" t="s">
        <v>1312</v>
      </c>
    </row>
    <row r="4430" spans="1:16" ht="38.25">
      <c r="A4430" s="256">
        <v>35</v>
      </c>
      <c r="B4430" s="124"/>
      <c r="C4430" s="125" t="s">
        <v>696</v>
      </c>
      <c r="D4430" s="119">
        <v>43301</v>
      </c>
      <c r="E4430" s="120" t="s">
        <v>8622</v>
      </c>
      <c r="F4430" s="120" t="s">
        <v>3</v>
      </c>
      <c r="G4430" s="120">
        <v>1641799</v>
      </c>
      <c r="H4430" s="124"/>
      <c r="I4430" s="128" t="s">
        <v>9434</v>
      </c>
      <c r="J4430" s="124"/>
      <c r="K4430" s="124"/>
      <c r="L4430" s="124"/>
      <c r="M4430" s="124"/>
      <c r="N4430" s="207">
        <v>0</v>
      </c>
      <c r="O4430" s="207">
        <v>676.5</v>
      </c>
      <c r="P4430" s="124" t="s">
        <v>1312</v>
      </c>
    </row>
    <row r="4431" spans="1:16" ht="51">
      <c r="A4431" s="256" t="s">
        <v>619</v>
      </c>
      <c r="B4431" s="124"/>
      <c r="C4431" s="125" t="s">
        <v>713</v>
      </c>
      <c r="D4431" s="119">
        <v>43301</v>
      </c>
      <c r="E4431" s="120" t="s">
        <v>8623</v>
      </c>
      <c r="F4431" s="120" t="s">
        <v>3</v>
      </c>
      <c r="G4431" s="120">
        <v>1641800</v>
      </c>
      <c r="H4431" s="124"/>
      <c r="I4431" s="128" t="s">
        <v>9435</v>
      </c>
      <c r="J4431" s="124"/>
      <c r="K4431" s="124"/>
      <c r="L4431" s="124"/>
      <c r="M4431" s="124"/>
      <c r="N4431" s="207">
        <v>0</v>
      </c>
      <c r="O4431" s="207">
        <v>1500</v>
      </c>
      <c r="P4431" s="124" t="s">
        <v>1312</v>
      </c>
    </row>
    <row r="4432" spans="1:16" ht="51">
      <c r="A4432" s="256">
        <v>132</v>
      </c>
      <c r="B4432" s="124"/>
      <c r="C4432" s="125" t="s">
        <v>728</v>
      </c>
      <c r="D4432" s="119">
        <v>43301</v>
      </c>
      <c r="E4432" s="120" t="s">
        <v>8624</v>
      </c>
      <c r="F4432" s="120" t="s">
        <v>3</v>
      </c>
      <c r="G4432" s="120">
        <v>1641815</v>
      </c>
      <c r="H4432" s="124"/>
      <c r="I4432" s="128" t="s">
        <v>9436</v>
      </c>
      <c r="J4432" s="124"/>
      <c r="K4432" s="124"/>
      <c r="L4432" s="124"/>
      <c r="M4432" s="124"/>
      <c r="N4432" s="207">
        <v>0</v>
      </c>
      <c r="O4432" s="207">
        <v>2724.42</v>
      </c>
      <c r="P4432" s="124" t="s">
        <v>1312</v>
      </c>
    </row>
    <row r="4433" spans="1:16" ht="51">
      <c r="A4433" s="256">
        <v>132</v>
      </c>
      <c r="B4433" s="124"/>
      <c r="C4433" s="125" t="s">
        <v>728</v>
      </c>
      <c r="D4433" s="119">
        <v>43301</v>
      </c>
      <c r="E4433" s="120" t="s">
        <v>8625</v>
      </c>
      <c r="F4433" s="120" t="s">
        <v>3</v>
      </c>
      <c r="G4433" s="120">
        <v>1641828</v>
      </c>
      <c r="H4433" s="124"/>
      <c r="I4433" s="128" t="s">
        <v>9437</v>
      </c>
      <c r="J4433" s="124"/>
      <c r="K4433" s="124"/>
      <c r="L4433" s="124"/>
      <c r="M4433" s="124"/>
      <c r="N4433" s="207">
        <v>0</v>
      </c>
      <c r="O4433" s="207">
        <v>1816</v>
      </c>
      <c r="P4433" s="124" t="s">
        <v>1312</v>
      </c>
    </row>
    <row r="4434" spans="1:16" ht="63.75">
      <c r="A4434" s="256" t="s">
        <v>619</v>
      </c>
      <c r="B4434" s="124"/>
      <c r="C4434" s="125" t="s">
        <v>713</v>
      </c>
      <c r="D4434" s="119">
        <v>43301</v>
      </c>
      <c r="E4434" s="120" t="s">
        <v>8626</v>
      </c>
      <c r="F4434" s="120" t="s">
        <v>3</v>
      </c>
      <c r="G4434" s="120">
        <v>1641839</v>
      </c>
      <c r="H4434" s="124"/>
      <c r="I4434" s="128" t="s">
        <v>9438</v>
      </c>
      <c r="J4434" s="124"/>
      <c r="K4434" s="124"/>
      <c r="L4434" s="124"/>
      <c r="M4434" s="124"/>
      <c r="N4434" s="207">
        <v>0</v>
      </c>
      <c r="O4434" s="207">
        <v>2079.65</v>
      </c>
      <c r="P4434" s="124" t="s">
        <v>1312</v>
      </c>
    </row>
    <row r="4435" spans="1:16" ht="38.25">
      <c r="A4435" s="256">
        <v>526</v>
      </c>
      <c r="B4435" s="124"/>
      <c r="C4435" s="125" t="s">
        <v>846</v>
      </c>
      <c r="D4435" s="119">
        <v>43301</v>
      </c>
      <c r="E4435" s="120" t="s">
        <v>8627</v>
      </c>
      <c r="F4435" s="120" t="s">
        <v>3</v>
      </c>
      <c r="G4435" s="120">
        <v>1641853</v>
      </c>
      <c r="H4435" s="124"/>
      <c r="I4435" s="128" t="s">
        <v>9439</v>
      </c>
      <c r="J4435" s="124"/>
      <c r="K4435" s="124"/>
      <c r="L4435" s="124"/>
      <c r="M4435" s="124"/>
      <c r="N4435" s="207">
        <v>0</v>
      </c>
      <c r="O4435" s="207">
        <v>227</v>
      </c>
      <c r="P4435" s="124" t="s">
        <v>1312</v>
      </c>
    </row>
    <row r="4436" spans="1:16" ht="51">
      <c r="A4436" s="256">
        <v>580</v>
      </c>
      <c r="B4436" s="124"/>
      <c r="C4436" s="125" t="s">
        <v>217</v>
      </c>
      <c r="D4436" s="119">
        <v>43301</v>
      </c>
      <c r="E4436" s="120" t="s">
        <v>8628</v>
      </c>
      <c r="F4436" s="120" t="s">
        <v>3</v>
      </c>
      <c r="G4436" s="120">
        <v>1641860</v>
      </c>
      <c r="H4436" s="124"/>
      <c r="I4436" s="128" t="s">
        <v>9440</v>
      </c>
      <c r="J4436" s="124"/>
      <c r="K4436" s="124"/>
      <c r="L4436" s="124"/>
      <c r="M4436" s="124"/>
      <c r="N4436" s="207">
        <v>0</v>
      </c>
      <c r="O4436" s="207">
        <v>5.89</v>
      </c>
      <c r="P4436" s="124" t="s">
        <v>1312</v>
      </c>
    </row>
    <row r="4437" spans="1:16" ht="63.75">
      <c r="A4437" s="256" t="s">
        <v>619</v>
      </c>
      <c r="B4437" s="124"/>
      <c r="C4437" s="125" t="s">
        <v>713</v>
      </c>
      <c r="D4437" s="119">
        <v>43301</v>
      </c>
      <c r="E4437" s="120" t="s">
        <v>8629</v>
      </c>
      <c r="F4437" s="120" t="s">
        <v>3</v>
      </c>
      <c r="G4437" s="120">
        <v>1641671</v>
      </c>
      <c r="H4437" s="124"/>
      <c r="I4437" s="128" t="s">
        <v>9441</v>
      </c>
      <c r="J4437" s="124"/>
      <c r="K4437" s="124"/>
      <c r="L4437" s="124"/>
      <c r="M4437" s="124"/>
      <c r="N4437" s="207">
        <v>0</v>
      </c>
      <c r="O4437" s="207">
        <v>24696.350000000002</v>
      </c>
      <c r="P4437" s="124" t="s">
        <v>1312</v>
      </c>
    </row>
    <row r="4438" spans="1:16" ht="51">
      <c r="A4438" s="256" t="s">
        <v>619</v>
      </c>
      <c r="B4438" s="124"/>
      <c r="C4438" s="125" t="s">
        <v>713</v>
      </c>
      <c r="D4438" s="119">
        <v>43301</v>
      </c>
      <c r="E4438" s="120" t="s">
        <v>8630</v>
      </c>
      <c r="F4438" s="120" t="s">
        <v>3</v>
      </c>
      <c r="G4438" s="120">
        <v>1641559</v>
      </c>
      <c r="H4438" s="124"/>
      <c r="I4438" s="128" t="s">
        <v>9442</v>
      </c>
      <c r="J4438" s="124"/>
      <c r="K4438" s="124"/>
      <c r="L4438" s="124"/>
      <c r="M4438" s="124"/>
      <c r="N4438" s="207">
        <v>0</v>
      </c>
      <c r="O4438" s="207">
        <v>103.87</v>
      </c>
      <c r="P4438" s="124" t="s">
        <v>1312</v>
      </c>
    </row>
    <row r="4439" spans="1:16" ht="51">
      <c r="A4439" s="256">
        <v>70</v>
      </c>
      <c r="B4439" s="124"/>
      <c r="C4439" s="125" t="s">
        <v>705</v>
      </c>
      <c r="D4439" s="119">
        <v>43301</v>
      </c>
      <c r="E4439" s="120" t="s">
        <v>8631</v>
      </c>
      <c r="F4439" s="120" t="s">
        <v>3</v>
      </c>
      <c r="G4439" s="120">
        <v>1641591</v>
      </c>
      <c r="H4439" s="124"/>
      <c r="I4439" s="128" t="s">
        <v>9443</v>
      </c>
      <c r="J4439" s="124"/>
      <c r="K4439" s="124"/>
      <c r="L4439" s="124"/>
      <c r="M4439" s="124"/>
      <c r="N4439" s="207">
        <v>0</v>
      </c>
      <c r="O4439" s="207">
        <v>2</v>
      </c>
      <c r="P4439" s="124" t="s">
        <v>1312</v>
      </c>
    </row>
    <row r="4440" spans="1:16" ht="51">
      <c r="A4440" s="256">
        <v>86</v>
      </c>
      <c r="B4440" s="124"/>
      <c r="C4440" s="125" t="s">
        <v>710</v>
      </c>
      <c r="D4440" s="119">
        <v>43301</v>
      </c>
      <c r="E4440" s="120" t="s">
        <v>8632</v>
      </c>
      <c r="F4440" s="120" t="s">
        <v>3</v>
      </c>
      <c r="G4440" s="120">
        <v>1641602</v>
      </c>
      <c r="H4440" s="124"/>
      <c r="I4440" s="128" t="s">
        <v>9444</v>
      </c>
      <c r="J4440" s="124"/>
      <c r="K4440" s="124"/>
      <c r="L4440" s="124"/>
      <c r="M4440" s="124"/>
      <c r="N4440" s="207">
        <v>0</v>
      </c>
      <c r="O4440" s="207">
        <v>618</v>
      </c>
      <c r="P4440" s="124" t="s">
        <v>1312</v>
      </c>
    </row>
    <row r="4441" spans="1:16" ht="51">
      <c r="A4441" s="256">
        <v>20</v>
      </c>
      <c r="B4441" s="124"/>
      <c r="C4441" s="125" t="s">
        <v>693</v>
      </c>
      <c r="D4441" s="119">
        <v>43301</v>
      </c>
      <c r="E4441" s="120" t="s">
        <v>8633</v>
      </c>
      <c r="F4441" s="120" t="s">
        <v>3</v>
      </c>
      <c r="G4441" s="120">
        <v>1641534</v>
      </c>
      <c r="H4441" s="124"/>
      <c r="I4441" s="128" t="s">
        <v>6173</v>
      </c>
      <c r="J4441" s="124"/>
      <c r="K4441" s="124"/>
      <c r="L4441" s="124"/>
      <c r="M4441" s="124"/>
      <c r="N4441" s="207">
        <v>0</v>
      </c>
      <c r="O4441" s="207">
        <v>168</v>
      </c>
      <c r="P4441" s="124" t="s">
        <v>1312</v>
      </c>
    </row>
    <row r="4442" spans="1:16" ht="51">
      <c r="A4442" s="256">
        <v>20</v>
      </c>
      <c r="B4442" s="124"/>
      <c r="C4442" s="125" t="s">
        <v>693</v>
      </c>
      <c r="D4442" s="119">
        <v>43301</v>
      </c>
      <c r="E4442" s="120" t="s">
        <v>8634</v>
      </c>
      <c r="F4442" s="120" t="s">
        <v>3</v>
      </c>
      <c r="G4442" s="120">
        <v>1641537</v>
      </c>
      <c r="H4442" s="124"/>
      <c r="I4442" s="128" t="s">
        <v>9445</v>
      </c>
      <c r="J4442" s="124"/>
      <c r="K4442" s="124"/>
      <c r="L4442" s="124"/>
      <c r="M4442" s="124"/>
      <c r="N4442" s="207">
        <v>0</v>
      </c>
      <c r="O4442" s="207">
        <v>8640</v>
      </c>
      <c r="P4442" s="124" t="s">
        <v>1312</v>
      </c>
    </row>
    <row r="4443" spans="1:16" ht="51">
      <c r="A4443" s="256" t="s">
        <v>619</v>
      </c>
      <c r="B4443" s="124"/>
      <c r="C4443" s="125" t="s">
        <v>713</v>
      </c>
      <c r="D4443" s="119">
        <v>43301</v>
      </c>
      <c r="E4443" s="120" t="s">
        <v>8635</v>
      </c>
      <c r="F4443" s="120" t="s">
        <v>3</v>
      </c>
      <c r="G4443" s="120">
        <v>1641542</v>
      </c>
      <c r="H4443" s="124"/>
      <c r="I4443" s="128" t="s">
        <v>9446</v>
      </c>
      <c r="J4443" s="124"/>
      <c r="K4443" s="124"/>
      <c r="L4443" s="124"/>
      <c r="M4443" s="124"/>
      <c r="N4443" s="207">
        <v>0</v>
      </c>
      <c r="O4443" s="207">
        <v>3935.65</v>
      </c>
      <c r="P4443" s="124" t="s">
        <v>1312</v>
      </c>
    </row>
    <row r="4444" spans="1:16" ht="51">
      <c r="A4444" s="256" t="s">
        <v>619</v>
      </c>
      <c r="B4444" s="124"/>
      <c r="C4444" s="125" t="s">
        <v>713</v>
      </c>
      <c r="D4444" s="119">
        <v>43301</v>
      </c>
      <c r="E4444" s="120" t="s">
        <v>8636</v>
      </c>
      <c r="F4444" s="120" t="s">
        <v>3</v>
      </c>
      <c r="G4444" s="120">
        <v>1641569</v>
      </c>
      <c r="H4444" s="124"/>
      <c r="I4444" s="128" t="s">
        <v>9447</v>
      </c>
      <c r="J4444" s="124"/>
      <c r="K4444" s="124"/>
      <c r="L4444" s="124"/>
      <c r="M4444" s="124"/>
      <c r="N4444" s="207">
        <v>0</v>
      </c>
      <c r="O4444" s="207">
        <v>260.66000000000003</v>
      </c>
      <c r="P4444" s="124" t="s">
        <v>1312</v>
      </c>
    </row>
    <row r="4445" spans="1:16" ht="51">
      <c r="A4445" s="256">
        <v>526</v>
      </c>
      <c r="B4445" s="124"/>
      <c r="C4445" s="125" t="s">
        <v>846</v>
      </c>
      <c r="D4445" s="119">
        <v>43301</v>
      </c>
      <c r="E4445" s="120" t="s">
        <v>8637</v>
      </c>
      <c r="F4445" s="120" t="s">
        <v>3</v>
      </c>
      <c r="G4445" s="120">
        <v>1641573</v>
      </c>
      <c r="H4445" s="124"/>
      <c r="I4445" s="128" t="s">
        <v>9448</v>
      </c>
      <c r="J4445" s="124"/>
      <c r="K4445" s="124"/>
      <c r="L4445" s="124"/>
      <c r="M4445" s="124"/>
      <c r="N4445" s="207">
        <v>0</v>
      </c>
      <c r="O4445" s="207">
        <v>1180</v>
      </c>
      <c r="P4445" s="124" t="s">
        <v>1312</v>
      </c>
    </row>
    <row r="4446" spans="1:16" ht="51">
      <c r="A4446" s="256" t="s">
        <v>619</v>
      </c>
      <c r="B4446" s="124"/>
      <c r="C4446" s="125" t="s">
        <v>713</v>
      </c>
      <c r="D4446" s="119">
        <v>43301</v>
      </c>
      <c r="E4446" s="120" t="s">
        <v>8638</v>
      </c>
      <c r="F4446" s="120" t="s">
        <v>3</v>
      </c>
      <c r="G4446" s="120">
        <v>1641585</v>
      </c>
      <c r="H4446" s="124"/>
      <c r="I4446" s="128" t="s">
        <v>9449</v>
      </c>
      <c r="J4446" s="124"/>
      <c r="K4446" s="124"/>
      <c r="L4446" s="124"/>
      <c r="M4446" s="124"/>
      <c r="N4446" s="207">
        <v>0</v>
      </c>
      <c r="O4446" s="207">
        <v>220</v>
      </c>
      <c r="P4446" s="124" t="s">
        <v>1312</v>
      </c>
    </row>
    <row r="4447" spans="1:16" ht="51">
      <c r="A4447" s="256" t="s">
        <v>619</v>
      </c>
      <c r="B4447" s="124"/>
      <c r="C4447" s="125" t="s">
        <v>713</v>
      </c>
      <c r="D4447" s="119">
        <v>43301</v>
      </c>
      <c r="E4447" s="120" t="s">
        <v>8639</v>
      </c>
      <c r="F4447" s="120" t="s">
        <v>3</v>
      </c>
      <c r="G4447" s="120">
        <v>1641605</v>
      </c>
      <c r="H4447" s="124"/>
      <c r="I4447" s="128" t="s">
        <v>9450</v>
      </c>
      <c r="J4447" s="124"/>
      <c r="K4447" s="124"/>
      <c r="L4447" s="124"/>
      <c r="M4447" s="124"/>
      <c r="N4447" s="207">
        <v>0</v>
      </c>
      <c r="O4447" s="207">
        <v>1459.33</v>
      </c>
      <c r="P4447" s="124" t="s">
        <v>1312</v>
      </c>
    </row>
    <row r="4448" spans="1:16" ht="51">
      <c r="A4448" s="256" t="s">
        <v>619</v>
      </c>
      <c r="B4448" s="124"/>
      <c r="C4448" s="125" t="s">
        <v>713</v>
      </c>
      <c r="D4448" s="119">
        <v>43301</v>
      </c>
      <c r="E4448" s="120" t="s">
        <v>8640</v>
      </c>
      <c r="F4448" s="120" t="s">
        <v>3</v>
      </c>
      <c r="G4448" s="120">
        <v>1641621</v>
      </c>
      <c r="H4448" s="124"/>
      <c r="I4448" s="128" t="s">
        <v>9451</v>
      </c>
      <c r="J4448" s="124"/>
      <c r="K4448" s="124"/>
      <c r="L4448" s="124"/>
      <c r="M4448" s="124"/>
      <c r="N4448" s="207">
        <v>0</v>
      </c>
      <c r="O4448" s="207">
        <v>2687</v>
      </c>
      <c r="P4448" s="124" t="s">
        <v>1312</v>
      </c>
    </row>
    <row r="4449" spans="1:16" ht="51">
      <c r="A4449" s="256" t="s">
        <v>619</v>
      </c>
      <c r="B4449" s="124"/>
      <c r="C4449" s="125" t="s">
        <v>713</v>
      </c>
      <c r="D4449" s="119">
        <v>43301</v>
      </c>
      <c r="E4449" s="120" t="s">
        <v>8641</v>
      </c>
      <c r="F4449" s="120" t="s">
        <v>3</v>
      </c>
      <c r="G4449" s="120">
        <v>1641623</v>
      </c>
      <c r="H4449" s="124"/>
      <c r="I4449" s="128" t="s">
        <v>9452</v>
      </c>
      <c r="J4449" s="124"/>
      <c r="K4449" s="124"/>
      <c r="L4449" s="124"/>
      <c r="M4449" s="124"/>
      <c r="N4449" s="207">
        <v>0</v>
      </c>
      <c r="O4449" s="207">
        <v>2190</v>
      </c>
      <c r="P4449" s="124" t="s">
        <v>1312</v>
      </c>
    </row>
    <row r="4450" spans="1:16" ht="76.5" hidden="1">
      <c r="A4450" s="256">
        <v>373</v>
      </c>
      <c r="B4450" s="124"/>
      <c r="C4450" s="125" t="s">
        <v>1269</v>
      </c>
      <c r="D4450" s="119">
        <v>43301</v>
      </c>
      <c r="E4450" s="120" t="s">
        <v>8642</v>
      </c>
      <c r="F4450" s="120" t="s">
        <v>1313</v>
      </c>
      <c r="G4450" s="120">
        <v>179591</v>
      </c>
      <c r="H4450" s="124"/>
      <c r="I4450" s="128" t="s">
        <v>9453</v>
      </c>
      <c r="J4450" s="124"/>
      <c r="K4450" s="124"/>
      <c r="L4450" s="124"/>
      <c r="M4450" s="124"/>
      <c r="N4450" s="207">
        <v>0</v>
      </c>
      <c r="O4450" s="207">
        <v>12434431.699999999</v>
      </c>
      <c r="P4450" s="124" t="s">
        <v>1312</v>
      </c>
    </row>
    <row r="4451" spans="1:16" ht="38.25" hidden="1">
      <c r="A4451" s="256">
        <v>117</v>
      </c>
      <c r="B4451" s="124"/>
      <c r="C4451" s="125" t="s">
        <v>722</v>
      </c>
      <c r="D4451" s="119">
        <v>43301</v>
      </c>
      <c r="E4451" s="120" t="s">
        <v>8643</v>
      </c>
      <c r="F4451" s="120" t="s">
        <v>11</v>
      </c>
      <c r="G4451" s="120">
        <v>927542</v>
      </c>
      <c r="H4451" s="124"/>
      <c r="I4451" s="128" t="s">
        <v>9454</v>
      </c>
      <c r="J4451" s="124"/>
      <c r="K4451" s="124"/>
      <c r="L4451" s="124"/>
      <c r="M4451" s="124"/>
      <c r="N4451" s="207">
        <v>50</v>
      </c>
      <c r="O4451" s="207">
        <v>0</v>
      </c>
      <c r="P4451" s="124" t="s">
        <v>1312</v>
      </c>
    </row>
    <row r="4452" spans="1:16" ht="76.5" hidden="1">
      <c r="A4452" s="256">
        <v>597</v>
      </c>
      <c r="B4452" s="124"/>
      <c r="C4452" s="125" t="s">
        <v>3387</v>
      </c>
      <c r="D4452" s="119">
        <v>43301</v>
      </c>
      <c r="E4452" s="120" t="s">
        <v>8644</v>
      </c>
      <c r="F4452" s="120" t="s">
        <v>11</v>
      </c>
      <c r="G4452" s="120">
        <v>927567</v>
      </c>
      <c r="H4452" s="124"/>
      <c r="I4452" s="128" t="s">
        <v>9455</v>
      </c>
      <c r="J4452" s="124"/>
      <c r="K4452" s="124"/>
      <c r="L4452" s="124"/>
      <c r="M4452" s="124"/>
      <c r="N4452" s="207">
        <v>2969.07</v>
      </c>
      <c r="O4452" s="207">
        <v>0</v>
      </c>
      <c r="P4452" s="124" t="s">
        <v>1312</v>
      </c>
    </row>
    <row r="4453" spans="1:16" ht="51" hidden="1">
      <c r="A4453" s="256">
        <v>513</v>
      </c>
      <c r="B4453" s="124"/>
      <c r="C4453" s="125" t="s">
        <v>201</v>
      </c>
      <c r="D4453" s="119">
        <v>43301</v>
      </c>
      <c r="E4453" s="120" t="s">
        <v>8645</v>
      </c>
      <c r="F4453" s="120" t="s">
        <v>11</v>
      </c>
      <c r="G4453" s="120">
        <v>927594</v>
      </c>
      <c r="H4453" s="124"/>
      <c r="I4453" s="128" t="s">
        <v>9456</v>
      </c>
      <c r="J4453" s="124"/>
      <c r="K4453" s="124"/>
      <c r="L4453" s="124"/>
      <c r="M4453" s="124"/>
      <c r="N4453" s="207">
        <v>50</v>
      </c>
      <c r="O4453" s="207">
        <v>0</v>
      </c>
      <c r="P4453" s="124" t="s">
        <v>1312</v>
      </c>
    </row>
    <row r="4454" spans="1:16" ht="51" hidden="1">
      <c r="A4454" s="256">
        <v>513</v>
      </c>
      <c r="B4454" s="124"/>
      <c r="C4454" s="125" t="s">
        <v>201</v>
      </c>
      <c r="D4454" s="119">
        <v>43301</v>
      </c>
      <c r="E4454" s="120" t="s">
        <v>8646</v>
      </c>
      <c r="F4454" s="120" t="s">
        <v>11</v>
      </c>
      <c r="G4454" s="120">
        <v>927596</v>
      </c>
      <c r="H4454" s="124"/>
      <c r="I4454" s="128" t="s">
        <v>9457</v>
      </c>
      <c r="J4454" s="124"/>
      <c r="K4454" s="124"/>
      <c r="L4454" s="124"/>
      <c r="M4454" s="124"/>
      <c r="N4454" s="207">
        <v>50</v>
      </c>
      <c r="O4454" s="207">
        <v>0</v>
      </c>
      <c r="P4454" s="124" t="s">
        <v>1312</v>
      </c>
    </row>
    <row r="4455" spans="1:16" ht="51" hidden="1">
      <c r="A4455" s="256">
        <v>513</v>
      </c>
      <c r="B4455" s="124"/>
      <c r="C4455" s="125" t="s">
        <v>201</v>
      </c>
      <c r="D4455" s="119">
        <v>43301</v>
      </c>
      <c r="E4455" s="120" t="s">
        <v>8647</v>
      </c>
      <c r="F4455" s="120" t="s">
        <v>15</v>
      </c>
      <c r="G4455" s="120">
        <v>789187</v>
      </c>
      <c r="H4455" s="124"/>
      <c r="I4455" s="128" t="s">
        <v>6507</v>
      </c>
      <c r="J4455" s="124"/>
      <c r="K4455" s="124"/>
      <c r="L4455" s="124"/>
      <c r="M4455" s="124"/>
      <c r="N4455" s="207">
        <v>50</v>
      </c>
      <c r="O4455" s="207">
        <v>0</v>
      </c>
      <c r="P4455" s="124" t="s">
        <v>1312</v>
      </c>
    </row>
    <row r="4456" spans="1:16" ht="51">
      <c r="A4456" s="256" t="s">
        <v>619</v>
      </c>
      <c r="B4456" s="124"/>
      <c r="C4456" s="125" t="s">
        <v>713</v>
      </c>
      <c r="D4456" s="119">
        <v>43304</v>
      </c>
      <c r="E4456" s="120" t="s">
        <v>8648</v>
      </c>
      <c r="F4456" s="120" t="s">
        <v>3</v>
      </c>
      <c r="G4456" s="120">
        <v>1642145</v>
      </c>
      <c r="H4456" s="124"/>
      <c r="I4456" s="128" t="s">
        <v>9458</v>
      </c>
      <c r="J4456" s="124"/>
      <c r="K4456" s="124"/>
      <c r="L4456" s="124"/>
      <c r="M4456" s="124"/>
      <c r="N4456" s="207">
        <v>0</v>
      </c>
      <c r="O4456" s="207">
        <v>354.1</v>
      </c>
      <c r="P4456" s="124" t="s">
        <v>1312</v>
      </c>
    </row>
    <row r="4457" spans="1:16" ht="63.75">
      <c r="A4457" s="256">
        <v>373</v>
      </c>
      <c r="B4457" s="124"/>
      <c r="C4457" s="125" t="s">
        <v>1269</v>
      </c>
      <c r="D4457" s="119">
        <v>43304</v>
      </c>
      <c r="E4457" s="120" t="s">
        <v>8649</v>
      </c>
      <c r="F4457" s="120" t="s">
        <v>3</v>
      </c>
      <c r="G4457" s="120">
        <v>1642178</v>
      </c>
      <c r="H4457" s="124"/>
      <c r="I4457" s="128" t="s">
        <v>9459</v>
      </c>
      <c r="J4457" s="124"/>
      <c r="K4457" s="124"/>
      <c r="L4457" s="124"/>
      <c r="M4457" s="124"/>
      <c r="N4457" s="207">
        <v>0</v>
      </c>
      <c r="O4457" s="207">
        <v>4865</v>
      </c>
      <c r="P4457" s="124" t="s">
        <v>1312</v>
      </c>
    </row>
    <row r="4458" spans="1:16" ht="51">
      <c r="A4458" s="256">
        <v>585</v>
      </c>
      <c r="B4458" s="124"/>
      <c r="C4458" s="125" t="s">
        <v>221</v>
      </c>
      <c r="D4458" s="119">
        <v>43304</v>
      </c>
      <c r="E4458" s="120" t="s">
        <v>8650</v>
      </c>
      <c r="F4458" s="120" t="s">
        <v>3</v>
      </c>
      <c r="G4458" s="120">
        <v>1642128</v>
      </c>
      <c r="H4458" s="124"/>
      <c r="I4458" s="128" t="s">
        <v>9460</v>
      </c>
      <c r="J4458" s="124"/>
      <c r="K4458" s="124"/>
      <c r="L4458" s="124"/>
      <c r="M4458" s="124"/>
      <c r="N4458" s="207">
        <v>0</v>
      </c>
      <c r="O4458" s="207">
        <v>1829.1200000000001</v>
      </c>
      <c r="P4458" s="124" t="s">
        <v>1312</v>
      </c>
    </row>
    <row r="4459" spans="1:16" ht="51">
      <c r="A4459" s="256" t="s">
        <v>619</v>
      </c>
      <c r="B4459" s="124"/>
      <c r="C4459" s="125" t="s">
        <v>713</v>
      </c>
      <c r="D4459" s="119">
        <v>43304</v>
      </c>
      <c r="E4459" s="120" t="s">
        <v>8651</v>
      </c>
      <c r="F4459" s="120" t="s">
        <v>3</v>
      </c>
      <c r="G4459" s="120">
        <v>1642098</v>
      </c>
      <c r="H4459" s="124"/>
      <c r="I4459" s="128" t="s">
        <v>9461</v>
      </c>
      <c r="J4459" s="124"/>
      <c r="K4459" s="124"/>
      <c r="L4459" s="124"/>
      <c r="M4459" s="124"/>
      <c r="N4459" s="207">
        <v>0</v>
      </c>
      <c r="O4459" s="207">
        <v>1688.03</v>
      </c>
      <c r="P4459" s="124" t="s">
        <v>1312</v>
      </c>
    </row>
    <row r="4460" spans="1:16" ht="38.25">
      <c r="A4460" s="256">
        <v>378</v>
      </c>
      <c r="B4460" s="124"/>
      <c r="C4460" s="125" t="s">
        <v>1274</v>
      </c>
      <c r="D4460" s="119">
        <v>43304</v>
      </c>
      <c r="E4460" s="120" t="s">
        <v>8652</v>
      </c>
      <c r="F4460" s="120" t="s">
        <v>3</v>
      </c>
      <c r="G4460" s="120">
        <v>1642276</v>
      </c>
      <c r="H4460" s="124"/>
      <c r="I4460" s="128" t="s">
        <v>9462</v>
      </c>
      <c r="J4460" s="124"/>
      <c r="K4460" s="124"/>
      <c r="L4460" s="124"/>
      <c r="M4460" s="124"/>
      <c r="N4460" s="207">
        <v>0</v>
      </c>
      <c r="O4460" s="207">
        <v>16716.55</v>
      </c>
      <c r="P4460" s="124" t="s">
        <v>1312</v>
      </c>
    </row>
    <row r="4461" spans="1:16" ht="51">
      <c r="A4461" s="256">
        <v>373</v>
      </c>
      <c r="B4461" s="124"/>
      <c r="C4461" s="125" t="s">
        <v>1269</v>
      </c>
      <c r="D4461" s="119">
        <v>43304</v>
      </c>
      <c r="E4461" s="120" t="s">
        <v>8653</v>
      </c>
      <c r="F4461" s="120" t="s">
        <v>3</v>
      </c>
      <c r="G4461" s="120">
        <v>1642259</v>
      </c>
      <c r="H4461" s="124"/>
      <c r="I4461" s="128" t="s">
        <v>9463</v>
      </c>
      <c r="J4461" s="124"/>
      <c r="K4461" s="124"/>
      <c r="L4461" s="124"/>
      <c r="M4461" s="124"/>
      <c r="N4461" s="207">
        <v>0</v>
      </c>
      <c r="O4461" s="207">
        <v>10743.130000000001</v>
      </c>
      <c r="P4461" s="124" t="s">
        <v>1312</v>
      </c>
    </row>
    <row r="4462" spans="1:16" ht="51">
      <c r="A4462" s="256" t="s">
        <v>619</v>
      </c>
      <c r="B4462" s="124"/>
      <c r="C4462" s="125" t="s">
        <v>713</v>
      </c>
      <c r="D4462" s="119">
        <v>43304</v>
      </c>
      <c r="E4462" s="120" t="s">
        <v>8654</v>
      </c>
      <c r="F4462" s="120" t="s">
        <v>3</v>
      </c>
      <c r="G4462" s="120">
        <v>1642257</v>
      </c>
      <c r="H4462" s="124"/>
      <c r="I4462" s="128" t="s">
        <v>9464</v>
      </c>
      <c r="J4462" s="124"/>
      <c r="K4462" s="124"/>
      <c r="L4462" s="124"/>
      <c r="M4462" s="124"/>
      <c r="N4462" s="207">
        <v>0</v>
      </c>
      <c r="O4462" s="207">
        <v>80</v>
      </c>
      <c r="P4462" s="124" t="s">
        <v>1312</v>
      </c>
    </row>
    <row r="4463" spans="1:16" ht="38.25">
      <c r="A4463" s="256">
        <v>526</v>
      </c>
      <c r="B4463" s="124"/>
      <c r="C4463" s="125" t="s">
        <v>846</v>
      </c>
      <c r="D4463" s="119">
        <v>43304</v>
      </c>
      <c r="E4463" s="120" t="s">
        <v>8655</v>
      </c>
      <c r="F4463" s="120" t="s">
        <v>3</v>
      </c>
      <c r="G4463" s="120">
        <v>1642240</v>
      </c>
      <c r="H4463" s="124"/>
      <c r="I4463" s="128" t="s">
        <v>9465</v>
      </c>
      <c r="J4463" s="124"/>
      <c r="K4463" s="124"/>
      <c r="L4463" s="124"/>
      <c r="M4463" s="124"/>
      <c r="N4463" s="207">
        <v>0</v>
      </c>
      <c r="O4463" s="207">
        <v>45</v>
      </c>
      <c r="P4463" s="124" t="s">
        <v>1312</v>
      </c>
    </row>
    <row r="4464" spans="1:16" ht="63.75">
      <c r="A4464" s="256">
        <v>598</v>
      </c>
      <c r="B4464" s="124"/>
      <c r="C4464" s="125" t="s">
        <v>5519</v>
      </c>
      <c r="D4464" s="119">
        <v>43304</v>
      </c>
      <c r="E4464" s="120" t="s">
        <v>8656</v>
      </c>
      <c r="F4464" s="120" t="s">
        <v>3</v>
      </c>
      <c r="G4464" s="120">
        <v>1642207</v>
      </c>
      <c r="H4464" s="124"/>
      <c r="I4464" s="128" t="s">
        <v>9466</v>
      </c>
      <c r="J4464" s="124"/>
      <c r="K4464" s="124"/>
      <c r="L4464" s="124"/>
      <c r="M4464" s="124"/>
      <c r="N4464" s="207">
        <v>0</v>
      </c>
      <c r="O4464" s="207">
        <v>2948</v>
      </c>
      <c r="P4464" s="124" t="s">
        <v>1312</v>
      </c>
    </row>
    <row r="4465" spans="1:16" ht="51">
      <c r="A4465" s="256" t="s">
        <v>619</v>
      </c>
      <c r="B4465" s="124"/>
      <c r="C4465" s="125" t="s">
        <v>713</v>
      </c>
      <c r="D4465" s="119">
        <v>43304</v>
      </c>
      <c r="E4465" s="120" t="s">
        <v>8657</v>
      </c>
      <c r="F4465" s="120" t="s">
        <v>3</v>
      </c>
      <c r="G4465" s="120">
        <v>1642204</v>
      </c>
      <c r="H4465" s="124"/>
      <c r="I4465" s="128" t="s">
        <v>9467</v>
      </c>
      <c r="J4465" s="124"/>
      <c r="K4465" s="124"/>
      <c r="L4465" s="124"/>
      <c r="M4465" s="124"/>
      <c r="N4465" s="207">
        <v>0</v>
      </c>
      <c r="O4465" s="207">
        <v>10765.27</v>
      </c>
      <c r="P4465" s="124" t="s">
        <v>1312</v>
      </c>
    </row>
    <row r="4466" spans="1:16" ht="51">
      <c r="A4466" s="256" t="s">
        <v>619</v>
      </c>
      <c r="B4466" s="124"/>
      <c r="C4466" s="125" t="s">
        <v>713</v>
      </c>
      <c r="D4466" s="119">
        <v>43304</v>
      </c>
      <c r="E4466" s="120" t="s">
        <v>8658</v>
      </c>
      <c r="F4466" s="120" t="s">
        <v>3</v>
      </c>
      <c r="G4466" s="120">
        <v>1642203</v>
      </c>
      <c r="H4466" s="124"/>
      <c r="I4466" s="128" t="s">
        <v>9468</v>
      </c>
      <c r="J4466" s="124"/>
      <c r="K4466" s="124"/>
      <c r="L4466" s="124"/>
      <c r="M4466" s="124"/>
      <c r="N4466" s="207">
        <v>0</v>
      </c>
      <c r="O4466" s="207">
        <v>4259.97</v>
      </c>
      <c r="P4466" s="124" t="s">
        <v>1312</v>
      </c>
    </row>
    <row r="4467" spans="1:16" ht="38.25">
      <c r="A4467" s="256">
        <v>70</v>
      </c>
      <c r="B4467" s="124"/>
      <c r="C4467" s="125" t="s">
        <v>705</v>
      </c>
      <c r="D4467" s="119">
        <v>43304</v>
      </c>
      <c r="E4467" s="120" t="s">
        <v>8659</v>
      </c>
      <c r="F4467" s="120" t="s">
        <v>3</v>
      </c>
      <c r="G4467" s="120">
        <v>1642195</v>
      </c>
      <c r="H4467" s="124"/>
      <c r="I4467" s="128" t="s">
        <v>9469</v>
      </c>
      <c r="J4467" s="124"/>
      <c r="K4467" s="124"/>
      <c r="L4467" s="124"/>
      <c r="M4467" s="124"/>
      <c r="N4467" s="207">
        <v>0</v>
      </c>
      <c r="O4467" s="207">
        <v>879.75</v>
      </c>
      <c r="P4467" s="124" t="s">
        <v>1312</v>
      </c>
    </row>
    <row r="4468" spans="1:16" ht="38.25">
      <c r="A4468" s="256">
        <v>20</v>
      </c>
      <c r="B4468" s="124"/>
      <c r="C4468" s="125" t="s">
        <v>693</v>
      </c>
      <c r="D4468" s="119">
        <v>43304</v>
      </c>
      <c r="E4468" s="120" t="s">
        <v>8660</v>
      </c>
      <c r="F4468" s="120" t="s">
        <v>3</v>
      </c>
      <c r="G4468" s="120">
        <v>1642194</v>
      </c>
      <c r="H4468" s="124"/>
      <c r="I4468" s="128" t="s">
        <v>9470</v>
      </c>
      <c r="J4468" s="124"/>
      <c r="K4468" s="124"/>
      <c r="L4468" s="124"/>
      <c r="M4468" s="124"/>
      <c r="N4468" s="207">
        <v>0</v>
      </c>
      <c r="O4468" s="207">
        <v>1956.52</v>
      </c>
      <c r="P4468" s="124" t="s">
        <v>1312</v>
      </c>
    </row>
    <row r="4469" spans="1:16" ht="51">
      <c r="A4469" s="256" t="s">
        <v>619</v>
      </c>
      <c r="B4469" s="124"/>
      <c r="C4469" s="125" t="s">
        <v>713</v>
      </c>
      <c r="D4469" s="119">
        <v>43304</v>
      </c>
      <c r="E4469" s="120" t="s">
        <v>8661</v>
      </c>
      <c r="F4469" s="120" t="s">
        <v>3</v>
      </c>
      <c r="G4469" s="120">
        <v>1642064</v>
      </c>
      <c r="H4469" s="124"/>
      <c r="I4469" s="128" t="s">
        <v>9471</v>
      </c>
      <c r="J4469" s="124"/>
      <c r="K4469" s="124"/>
      <c r="L4469" s="124"/>
      <c r="M4469" s="124"/>
      <c r="N4469" s="207">
        <v>0</v>
      </c>
      <c r="O4469" s="207">
        <v>6640.24</v>
      </c>
      <c r="P4469" s="124" t="s">
        <v>1312</v>
      </c>
    </row>
    <row r="4470" spans="1:16" ht="51">
      <c r="A4470" s="256" t="s">
        <v>619</v>
      </c>
      <c r="B4470" s="124"/>
      <c r="C4470" s="125" t="s">
        <v>713</v>
      </c>
      <c r="D4470" s="119">
        <v>43304</v>
      </c>
      <c r="E4470" s="120" t="s">
        <v>8662</v>
      </c>
      <c r="F4470" s="120" t="s">
        <v>3</v>
      </c>
      <c r="G4470" s="120">
        <v>1642062</v>
      </c>
      <c r="H4470" s="124"/>
      <c r="I4470" s="128" t="s">
        <v>9472</v>
      </c>
      <c r="J4470" s="124"/>
      <c r="K4470" s="124"/>
      <c r="L4470" s="124"/>
      <c r="M4470" s="124"/>
      <c r="N4470" s="207">
        <v>0</v>
      </c>
      <c r="O4470" s="207">
        <v>6640.24</v>
      </c>
      <c r="P4470" s="124" t="s">
        <v>1312</v>
      </c>
    </row>
    <row r="4471" spans="1:16" ht="63.75">
      <c r="A4471" s="256">
        <v>291</v>
      </c>
      <c r="B4471" s="124"/>
      <c r="C4471" s="125" t="s">
        <v>794</v>
      </c>
      <c r="D4471" s="119">
        <v>43304</v>
      </c>
      <c r="E4471" s="120" t="s">
        <v>8663</v>
      </c>
      <c r="F4471" s="120" t="s">
        <v>3</v>
      </c>
      <c r="G4471" s="120">
        <v>1642055</v>
      </c>
      <c r="H4471" s="124"/>
      <c r="I4471" s="128" t="s">
        <v>9473</v>
      </c>
      <c r="J4471" s="124"/>
      <c r="K4471" s="124"/>
      <c r="L4471" s="124"/>
      <c r="M4471" s="124"/>
      <c r="N4471" s="207">
        <v>0</v>
      </c>
      <c r="O4471" s="207">
        <v>2500</v>
      </c>
      <c r="P4471" s="124" t="s">
        <v>1312</v>
      </c>
    </row>
    <row r="4472" spans="1:16" ht="51">
      <c r="A4472" s="256" t="s">
        <v>619</v>
      </c>
      <c r="B4472" s="124"/>
      <c r="C4472" s="125" t="s">
        <v>713</v>
      </c>
      <c r="D4472" s="119">
        <v>43304</v>
      </c>
      <c r="E4472" s="120" t="s">
        <v>8664</v>
      </c>
      <c r="F4472" s="120" t="s">
        <v>3</v>
      </c>
      <c r="G4472" s="120">
        <v>1642014</v>
      </c>
      <c r="H4472" s="124"/>
      <c r="I4472" s="128" t="s">
        <v>9474</v>
      </c>
      <c r="J4472" s="124"/>
      <c r="K4472" s="124"/>
      <c r="L4472" s="124"/>
      <c r="M4472" s="124"/>
      <c r="N4472" s="207">
        <v>0</v>
      </c>
      <c r="O4472" s="207">
        <v>1379.32</v>
      </c>
      <c r="P4472" s="124" t="s">
        <v>1312</v>
      </c>
    </row>
    <row r="4473" spans="1:16" ht="63.75" hidden="1">
      <c r="A4473" s="256">
        <v>340</v>
      </c>
      <c r="B4473" s="124"/>
      <c r="C4473" s="125" t="s">
        <v>814</v>
      </c>
      <c r="D4473" s="119">
        <v>43304</v>
      </c>
      <c r="E4473" s="120" t="s">
        <v>8665</v>
      </c>
      <c r="F4473" s="120" t="s">
        <v>6</v>
      </c>
      <c r="G4473" s="120">
        <v>790477</v>
      </c>
      <c r="H4473" s="124"/>
      <c r="I4473" s="128" t="s">
        <v>9475</v>
      </c>
      <c r="J4473" s="124"/>
      <c r="K4473" s="124"/>
      <c r="L4473" s="124"/>
      <c r="M4473" s="124"/>
      <c r="N4473" s="207">
        <v>0</v>
      </c>
      <c r="O4473" s="207">
        <v>88756.05</v>
      </c>
      <c r="P4473" s="124" t="s">
        <v>1312</v>
      </c>
    </row>
    <row r="4474" spans="1:16" ht="63.75" hidden="1">
      <c r="A4474" s="256" t="s">
        <v>619</v>
      </c>
      <c r="B4474" s="124"/>
      <c r="C4474" s="125" t="s">
        <v>713</v>
      </c>
      <c r="D4474" s="119">
        <v>43304</v>
      </c>
      <c r="E4474" s="120" t="s">
        <v>8666</v>
      </c>
      <c r="F4474" s="120" t="s">
        <v>6</v>
      </c>
      <c r="G4474" s="120">
        <v>1000804</v>
      </c>
      <c r="H4474" s="124"/>
      <c r="I4474" s="128" t="s">
        <v>9476</v>
      </c>
      <c r="J4474" s="124"/>
      <c r="K4474" s="124"/>
      <c r="L4474" s="124"/>
      <c r="M4474" s="124"/>
      <c r="N4474" s="207">
        <v>0</v>
      </c>
      <c r="O4474" s="207">
        <v>21028.16</v>
      </c>
      <c r="P4474" s="124" t="s">
        <v>1312</v>
      </c>
    </row>
    <row r="4475" spans="1:16" ht="76.5" hidden="1">
      <c r="A4475" s="256">
        <v>46</v>
      </c>
      <c r="B4475" s="124"/>
      <c r="C4475" s="125" t="s">
        <v>698</v>
      </c>
      <c r="D4475" s="119">
        <v>43304</v>
      </c>
      <c r="E4475" s="120" t="s">
        <v>8667</v>
      </c>
      <c r="F4475" s="120" t="s">
        <v>6</v>
      </c>
      <c r="G4475" s="120">
        <v>927798</v>
      </c>
      <c r="H4475" s="124"/>
      <c r="I4475" s="128" t="s">
        <v>9477</v>
      </c>
      <c r="J4475" s="124"/>
      <c r="K4475" s="124"/>
      <c r="L4475" s="124"/>
      <c r="M4475" s="124"/>
      <c r="N4475" s="207">
        <v>0</v>
      </c>
      <c r="O4475" s="207">
        <v>54797.61</v>
      </c>
      <c r="P4475" s="124" t="s">
        <v>1312</v>
      </c>
    </row>
    <row r="4476" spans="1:16" ht="38.25" hidden="1">
      <c r="A4476" s="256">
        <v>117</v>
      </c>
      <c r="B4476" s="124"/>
      <c r="C4476" s="125" t="s">
        <v>722</v>
      </c>
      <c r="D4476" s="119">
        <v>43304</v>
      </c>
      <c r="E4476" s="120" t="s">
        <v>8668</v>
      </c>
      <c r="F4476" s="120" t="s">
        <v>11</v>
      </c>
      <c r="G4476" s="120">
        <v>927682</v>
      </c>
      <c r="H4476" s="124"/>
      <c r="I4476" s="128" t="s">
        <v>9478</v>
      </c>
      <c r="J4476" s="124"/>
      <c r="K4476" s="124"/>
      <c r="L4476" s="124"/>
      <c r="M4476" s="124"/>
      <c r="N4476" s="207">
        <v>50</v>
      </c>
      <c r="O4476" s="207">
        <v>0</v>
      </c>
      <c r="P4476" s="124" t="s">
        <v>1312</v>
      </c>
    </row>
    <row r="4477" spans="1:16" ht="51" hidden="1">
      <c r="A4477" s="256">
        <v>117</v>
      </c>
      <c r="B4477" s="124"/>
      <c r="C4477" s="125" t="s">
        <v>722</v>
      </c>
      <c r="D4477" s="119">
        <v>43304</v>
      </c>
      <c r="E4477" s="120" t="s">
        <v>8669</v>
      </c>
      <c r="F4477" s="120" t="s">
        <v>11</v>
      </c>
      <c r="G4477" s="120">
        <v>927791</v>
      </c>
      <c r="H4477" s="124"/>
      <c r="I4477" s="128" t="s">
        <v>9479</v>
      </c>
      <c r="J4477" s="124"/>
      <c r="K4477" s="124"/>
      <c r="L4477" s="124"/>
      <c r="M4477" s="124"/>
      <c r="N4477" s="207">
        <v>50</v>
      </c>
      <c r="O4477" s="207">
        <v>0</v>
      </c>
      <c r="P4477" s="124" t="s">
        <v>1312</v>
      </c>
    </row>
    <row r="4478" spans="1:16" ht="89.25" hidden="1">
      <c r="A4478" s="256">
        <v>46</v>
      </c>
      <c r="B4478" s="124"/>
      <c r="C4478" s="125" t="s">
        <v>698</v>
      </c>
      <c r="D4478" s="119">
        <v>43304</v>
      </c>
      <c r="E4478" s="120" t="s">
        <v>8670</v>
      </c>
      <c r="F4478" s="120" t="s">
        <v>11</v>
      </c>
      <c r="G4478" s="120">
        <v>927798</v>
      </c>
      <c r="H4478" s="124"/>
      <c r="I4478" s="128" t="s">
        <v>9480</v>
      </c>
      <c r="J4478" s="124"/>
      <c r="K4478" s="124"/>
      <c r="L4478" s="124"/>
      <c r="M4478" s="124"/>
      <c r="N4478" s="207">
        <v>50</v>
      </c>
      <c r="O4478" s="207">
        <v>0</v>
      </c>
      <c r="P4478" s="124" t="s">
        <v>1312</v>
      </c>
    </row>
    <row r="4479" spans="1:16" ht="63.75" hidden="1">
      <c r="A4479" s="256">
        <v>513</v>
      </c>
      <c r="B4479" s="124"/>
      <c r="C4479" s="125" t="s">
        <v>201</v>
      </c>
      <c r="D4479" s="119">
        <v>43304</v>
      </c>
      <c r="E4479" s="120" t="s">
        <v>8671</v>
      </c>
      <c r="F4479" s="120" t="s">
        <v>15</v>
      </c>
      <c r="G4479" s="120">
        <v>789777</v>
      </c>
      <c r="H4479" s="124"/>
      <c r="I4479" s="128" t="s">
        <v>9481</v>
      </c>
      <c r="J4479" s="124"/>
      <c r="K4479" s="124"/>
      <c r="L4479" s="124"/>
      <c r="M4479" s="124"/>
      <c r="N4479" s="207">
        <v>50</v>
      </c>
      <c r="O4479" s="207">
        <v>0</v>
      </c>
      <c r="P4479" s="124" t="s">
        <v>1312</v>
      </c>
    </row>
    <row r="4480" spans="1:16" ht="76.5" hidden="1">
      <c r="A4480" s="256">
        <v>291</v>
      </c>
      <c r="B4480" s="124"/>
      <c r="C4480" s="125" t="s">
        <v>794</v>
      </c>
      <c r="D4480" s="119">
        <v>43304</v>
      </c>
      <c r="E4480" s="120" t="s">
        <v>8672</v>
      </c>
      <c r="F4480" s="120" t="s">
        <v>11</v>
      </c>
      <c r="G4480" s="120">
        <v>789997</v>
      </c>
      <c r="H4480" s="124"/>
      <c r="I4480" s="128" t="s">
        <v>9482</v>
      </c>
      <c r="J4480" s="124"/>
      <c r="K4480" s="124"/>
      <c r="L4480" s="124"/>
      <c r="M4480" s="124"/>
      <c r="N4480" s="207">
        <v>50</v>
      </c>
      <c r="O4480" s="207">
        <v>0</v>
      </c>
      <c r="P4480" s="124" t="s">
        <v>1312</v>
      </c>
    </row>
    <row r="4481" spans="1:16" ht="102" hidden="1">
      <c r="A4481" s="256">
        <v>117</v>
      </c>
      <c r="B4481" s="124"/>
      <c r="C4481" s="125" t="s">
        <v>722</v>
      </c>
      <c r="D4481" s="119">
        <v>43304</v>
      </c>
      <c r="E4481" s="120" t="s">
        <v>8673</v>
      </c>
      <c r="F4481" s="120" t="s">
        <v>15</v>
      </c>
      <c r="G4481" s="120">
        <v>5490</v>
      </c>
      <c r="H4481" s="124"/>
      <c r="I4481" s="128" t="s">
        <v>9483</v>
      </c>
      <c r="J4481" s="124"/>
      <c r="K4481" s="124"/>
      <c r="L4481" s="124"/>
      <c r="M4481" s="124"/>
      <c r="N4481" s="207">
        <v>613</v>
      </c>
      <c r="O4481" s="207">
        <v>0</v>
      </c>
      <c r="P4481" s="124" t="s">
        <v>1312</v>
      </c>
    </row>
    <row r="4482" spans="1:16" ht="102" hidden="1">
      <c r="A4482" s="256">
        <v>117</v>
      </c>
      <c r="B4482" s="124"/>
      <c r="C4482" s="125" t="s">
        <v>722</v>
      </c>
      <c r="D4482" s="119">
        <v>43304</v>
      </c>
      <c r="E4482" s="120" t="s">
        <v>8674</v>
      </c>
      <c r="F4482" s="120" t="s">
        <v>15</v>
      </c>
      <c r="G4482" s="120">
        <v>5491</v>
      </c>
      <c r="H4482" s="124"/>
      <c r="I4482" s="128" t="s">
        <v>9484</v>
      </c>
      <c r="J4482" s="124"/>
      <c r="K4482" s="124"/>
      <c r="L4482" s="124"/>
      <c r="M4482" s="124"/>
      <c r="N4482" s="207">
        <v>381.48</v>
      </c>
      <c r="O4482" s="207">
        <v>0</v>
      </c>
      <c r="P4482" s="124" t="s">
        <v>1312</v>
      </c>
    </row>
    <row r="4483" spans="1:16" ht="63.75">
      <c r="A4483" s="256">
        <v>597</v>
      </c>
      <c r="B4483" s="124"/>
      <c r="C4483" s="125" t="s">
        <v>3387</v>
      </c>
      <c r="D4483" s="119">
        <v>43305</v>
      </c>
      <c r="E4483" s="120" t="s">
        <v>8675</v>
      </c>
      <c r="F4483" s="120" t="s">
        <v>3</v>
      </c>
      <c r="G4483" s="120">
        <v>1642599</v>
      </c>
      <c r="H4483" s="124"/>
      <c r="I4483" s="128" t="s">
        <v>9485</v>
      </c>
      <c r="J4483" s="124"/>
      <c r="K4483" s="124"/>
      <c r="L4483" s="124"/>
      <c r="M4483" s="124"/>
      <c r="N4483" s="207">
        <v>0</v>
      </c>
      <c r="O4483" s="207">
        <v>466.95</v>
      </c>
      <c r="P4483" s="124" t="s">
        <v>1312</v>
      </c>
    </row>
    <row r="4484" spans="1:16" ht="51">
      <c r="A4484" s="256" t="s">
        <v>619</v>
      </c>
      <c r="B4484" s="124"/>
      <c r="C4484" s="125" t="s">
        <v>713</v>
      </c>
      <c r="D4484" s="119">
        <v>43305</v>
      </c>
      <c r="E4484" s="120" t="s">
        <v>8676</v>
      </c>
      <c r="F4484" s="120" t="s">
        <v>3</v>
      </c>
      <c r="G4484" s="120">
        <v>1642600</v>
      </c>
      <c r="H4484" s="124"/>
      <c r="I4484" s="128" t="s">
        <v>9486</v>
      </c>
      <c r="J4484" s="124"/>
      <c r="K4484" s="124"/>
      <c r="L4484" s="124"/>
      <c r="M4484" s="124"/>
      <c r="N4484" s="207">
        <v>0</v>
      </c>
      <c r="O4484" s="207">
        <v>138</v>
      </c>
      <c r="P4484" s="124" t="s">
        <v>1312</v>
      </c>
    </row>
    <row r="4485" spans="1:16" ht="51">
      <c r="A4485" s="256" t="s">
        <v>619</v>
      </c>
      <c r="B4485" s="124"/>
      <c r="C4485" s="125" t="s">
        <v>713</v>
      </c>
      <c r="D4485" s="119">
        <v>43305</v>
      </c>
      <c r="E4485" s="120" t="s">
        <v>8677</v>
      </c>
      <c r="F4485" s="120" t="s">
        <v>3</v>
      </c>
      <c r="G4485" s="120">
        <v>1642601</v>
      </c>
      <c r="H4485" s="124"/>
      <c r="I4485" s="128" t="s">
        <v>9487</v>
      </c>
      <c r="J4485" s="124"/>
      <c r="K4485" s="124"/>
      <c r="L4485" s="124"/>
      <c r="M4485" s="124"/>
      <c r="N4485" s="207">
        <v>0</v>
      </c>
      <c r="O4485" s="207">
        <v>140</v>
      </c>
      <c r="P4485" s="124" t="s">
        <v>1312</v>
      </c>
    </row>
    <row r="4486" spans="1:16" ht="51">
      <c r="A4486" s="256">
        <v>526</v>
      </c>
      <c r="B4486" s="124"/>
      <c r="C4486" s="125" t="s">
        <v>846</v>
      </c>
      <c r="D4486" s="119">
        <v>43305</v>
      </c>
      <c r="E4486" s="120" t="s">
        <v>8678</v>
      </c>
      <c r="F4486" s="120" t="s">
        <v>3</v>
      </c>
      <c r="G4486" s="120">
        <v>1642602</v>
      </c>
      <c r="H4486" s="124"/>
      <c r="I4486" s="128" t="s">
        <v>9488</v>
      </c>
      <c r="J4486" s="124"/>
      <c r="K4486" s="124"/>
      <c r="L4486" s="124"/>
      <c r="M4486" s="124"/>
      <c r="N4486" s="207">
        <v>0</v>
      </c>
      <c r="O4486" s="207">
        <v>51</v>
      </c>
      <c r="P4486" s="124" t="s">
        <v>1312</v>
      </c>
    </row>
    <row r="4487" spans="1:16" ht="63.75">
      <c r="A4487" s="256" t="s">
        <v>619</v>
      </c>
      <c r="B4487" s="124"/>
      <c r="C4487" s="125" t="s">
        <v>713</v>
      </c>
      <c r="D4487" s="119">
        <v>43305</v>
      </c>
      <c r="E4487" s="120" t="s">
        <v>8679</v>
      </c>
      <c r="F4487" s="120" t="s">
        <v>3</v>
      </c>
      <c r="G4487" s="120">
        <v>1642603</v>
      </c>
      <c r="H4487" s="124"/>
      <c r="I4487" s="128" t="s">
        <v>9489</v>
      </c>
      <c r="J4487" s="124"/>
      <c r="K4487" s="124"/>
      <c r="L4487" s="124"/>
      <c r="M4487" s="124"/>
      <c r="N4487" s="207">
        <v>0</v>
      </c>
      <c r="O4487" s="207">
        <v>1379.33</v>
      </c>
      <c r="P4487" s="124" t="s">
        <v>1312</v>
      </c>
    </row>
    <row r="4488" spans="1:16" ht="63.75">
      <c r="A4488" s="256" t="s">
        <v>619</v>
      </c>
      <c r="B4488" s="124"/>
      <c r="C4488" s="125" t="s">
        <v>713</v>
      </c>
      <c r="D4488" s="119">
        <v>43305</v>
      </c>
      <c r="E4488" s="120" t="s">
        <v>8680</v>
      </c>
      <c r="F4488" s="120" t="s">
        <v>3</v>
      </c>
      <c r="G4488" s="120">
        <v>1642605</v>
      </c>
      <c r="H4488" s="124"/>
      <c r="I4488" s="128" t="s">
        <v>9490</v>
      </c>
      <c r="J4488" s="124"/>
      <c r="K4488" s="124"/>
      <c r="L4488" s="124"/>
      <c r="M4488" s="124"/>
      <c r="N4488" s="207">
        <v>0</v>
      </c>
      <c r="O4488" s="207">
        <v>138</v>
      </c>
      <c r="P4488" s="124" t="s">
        <v>1312</v>
      </c>
    </row>
    <row r="4489" spans="1:16" ht="51">
      <c r="A4489" s="256">
        <v>526</v>
      </c>
      <c r="B4489" s="124"/>
      <c r="C4489" s="125" t="s">
        <v>846</v>
      </c>
      <c r="D4489" s="119">
        <v>43305</v>
      </c>
      <c r="E4489" s="120" t="s">
        <v>8681</v>
      </c>
      <c r="F4489" s="120" t="s">
        <v>3</v>
      </c>
      <c r="G4489" s="120">
        <v>1642653</v>
      </c>
      <c r="H4489" s="124"/>
      <c r="I4489" s="128" t="s">
        <v>9491</v>
      </c>
      <c r="J4489" s="124"/>
      <c r="K4489" s="124"/>
      <c r="L4489" s="124"/>
      <c r="M4489" s="124"/>
      <c r="N4489" s="207">
        <v>0</v>
      </c>
      <c r="O4489" s="207">
        <v>51</v>
      </c>
      <c r="P4489" s="124" t="s">
        <v>1312</v>
      </c>
    </row>
    <row r="4490" spans="1:16" ht="63.75">
      <c r="A4490" s="256">
        <v>598</v>
      </c>
      <c r="B4490" s="124"/>
      <c r="C4490" s="125" t="s">
        <v>5519</v>
      </c>
      <c r="D4490" s="119">
        <v>43305</v>
      </c>
      <c r="E4490" s="120" t="s">
        <v>8682</v>
      </c>
      <c r="F4490" s="120" t="s">
        <v>3</v>
      </c>
      <c r="G4490" s="120">
        <v>1642475</v>
      </c>
      <c r="H4490" s="124"/>
      <c r="I4490" s="128" t="s">
        <v>9492</v>
      </c>
      <c r="J4490" s="124"/>
      <c r="K4490" s="124"/>
      <c r="L4490" s="124"/>
      <c r="M4490" s="124"/>
      <c r="N4490" s="207">
        <v>0</v>
      </c>
      <c r="O4490" s="207">
        <v>1318.02</v>
      </c>
      <c r="P4490" s="124" t="s">
        <v>1312</v>
      </c>
    </row>
    <row r="4491" spans="1:16" ht="51">
      <c r="A4491" s="256" t="s">
        <v>619</v>
      </c>
      <c r="B4491" s="124"/>
      <c r="C4491" s="125" t="s">
        <v>713</v>
      </c>
      <c r="D4491" s="119">
        <v>43305</v>
      </c>
      <c r="E4491" s="120" t="s">
        <v>8683</v>
      </c>
      <c r="F4491" s="120" t="s">
        <v>3</v>
      </c>
      <c r="G4491" s="120">
        <v>1642486</v>
      </c>
      <c r="H4491" s="124"/>
      <c r="I4491" s="128" t="s">
        <v>9493</v>
      </c>
      <c r="J4491" s="124"/>
      <c r="K4491" s="124"/>
      <c r="L4491" s="124"/>
      <c r="M4491" s="124"/>
      <c r="N4491" s="207">
        <v>0</v>
      </c>
      <c r="O4491" s="207">
        <v>7746.99</v>
      </c>
      <c r="P4491" s="124" t="s">
        <v>1312</v>
      </c>
    </row>
    <row r="4492" spans="1:16" ht="51">
      <c r="A4492" s="256" t="s">
        <v>619</v>
      </c>
      <c r="B4492" s="124"/>
      <c r="C4492" s="125" t="s">
        <v>713</v>
      </c>
      <c r="D4492" s="119">
        <v>43305</v>
      </c>
      <c r="E4492" s="120" t="s">
        <v>8684</v>
      </c>
      <c r="F4492" s="120" t="s">
        <v>3</v>
      </c>
      <c r="G4492" s="120">
        <v>1642488</v>
      </c>
      <c r="H4492" s="124"/>
      <c r="I4492" s="128" t="s">
        <v>9494</v>
      </c>
      <c r="J4492" s="124"/>
      <c r="K4492" s="124"/>
      <c r="L4492" s="124"/>
      <c r="M4492" s="124"/>
      <c r="N4492" s="207">
        <v>0</v>
      </c>
      <c r="O4492" s="207">
        <v>1379.33</v>
      </c>
      <c r="P4492" s="124" t="s">
        <v>1312</v>
      </c>
    </row>
    <row r="4493" spans="1:16" ht="51">
      <c r="A4493" s="256" t="s">
        <v>619</v>
      </c>
      <c r="B4493" s="124"/>
      <c r="C4493" s="125" t="s">
        <v>713</v>
      </c>
      <c r="D4493" s="119">
        <v>43305</v>
      </c>
      <c r="E4493" s="120" t="s">
        <v>8685</v>
      </c>
      <c r="F4493" s="120" t="s">
        <v>3</v>
      </c>
      <c r="G4493" s="120">
        <v>1642489</v>
      </c>
      <c r="H4493" s="124"/>
      <c r="I4493" s="128" t="s">
        <v>9495</v>
      </c>
      <c r="J4493" s="124"/>
      <c r="K4493" s="124"/>
      <c r="L4493" s="124"/>
      <c r="M4493" s="124"/>
      <c r="N4493" s="207">
        <v>0</v>
      </c>
      <c r="O4493" s="207">
        <v>14800</v>
      </c>
      <c r="P4493" s="124" t="s">
        <v>1312</v>
      </c>
    </row>
    <row r="4494" spans="1:16" ht="51">
      <c r="A4494" s="256" t="s">
        <v>619</v>
      </c>
      <c r="B4494" s="124"/>
      <c r="C4494" s="125" t="s">
        <v>713</v>
      </c>
      <c r="D4494" s="119">
        <v>43305</v>
      </c>
      <c r="E4494" s="120" t="s">
        <v>8686</v>
      </c>
      <c r="F4494" s="120" t="s">
        <v>3</v>
      </c>
      <c r="G4494" s="120">
        <v>1642502</v>
      </c>
      <c r="H4494" s="124"/>
      <c r="I4494" s="128" t="s">
        <v>9496</v>
      </c>
      <c r="J4494" s="124"/>
      <c r="K4494" s="124"/>
      <c r="L4494" s="124"/>
      <c r="M4494" s="124"/>
      <c r="N4494" s="207">
        <v>0</v>
      </c>
      <c r="O4494" s="207">
        <v>60.45</v>
      </c>
      <c r="P4494" s="124" t="s">
        <v>3729</v>
      </c>
    </row>
    <row r="4495" spans="1:16" ht="51">
      <c r="A4495" s="256" t="s">
        <v>619</v>
      </c>
      <c r="B4495" s="124"/>
      <c r="C4495" s="125" t="s">
        <v>713</v>
      </c>
      <c r="D4495" s="119">
        <v>43305</v>
      </c>
      <c r="E4495" s="120" t="s">
        <v>8687</v>
      </c>
      <c r="F4495" s="120" t="s">
        <v>3</v>
      </c>
      <c r="G4495" s="120">
        <v>1642587</v>
      </c>
      <c r="H4495" s="124"/>
      <c r="I4495" s="128" t="s">
        <v>9497</v>
      </c>
      <c r="J4495" s="124"/>
      <c r="K4495" s="124"/>
      <c r="L4495" s="124"/>
      <c r="M4495" s="124"/>
      <c r="N4495" s="207">
        <v>0</v>
      </c>
      <c r="O4495" s="207">
        <v>1382</v>
      </c>
      <c r="P4495" s="124" t="s">
        <v>1312</v>
      </c>
    </row>
    <row r="4496" spans="1:16" ht="51">
      <c r="A4496" s="256" t="s">
        <v>619</v>
      </c>
      <c r="B4496" s="124"/>
      <c r="C4496" s="125" t="s">
        <v>713</v>
      </c>
      <c r="D4496" s="119">
        <v>43305</v>
      </c>
      <c r="E4496" s="120" t="s">
        <v>8688</v>
      </c>
      <c r="F4496" s="120" t="s">
        <v>3</v>
      </c>
      <c r="G4496" s="120">
        <v>1642723</v>
      </c>
      <c r="H4496" s="124"/>
      <c r="I4496" s="128" t="s">
        <v>9498</v>
      </c>
      <c r="J4496" s="124"/>
      <c r="K4496" s="124"/>
      <c r="L4496" s="124"/>
      <c r="M4496" s="124"/>
      <c r="N4496" s="207">
        <v>0</v>
      </c>
      <c r="O4496" s="207">
        <v>4222.46</v>
      </c>
      <c r="P4496" s="124" t="s">
        <v>1312</v>
      </c>
    </row>
    <row r="4497" spans="1:16" ht="51">
      <c r="A4497" s="256" t="s">
        <v>619</v>
      </c>
      <c r="B4497" s="124"/>
      <c r="C4497" s="125" t="s">
        <v>713</v>
      </c>
      <c r="D4497" s="119">
        <v>43305</v>
      </c>
      <c r="E4497" s="120" t="s">
        <v>8689</v>
      </c>
      <c r="F4497" s="120" t="s">
        <v>3</v>
      </c>
      <c r="G4497" s="120">
        <v>1642724</v>
      </c>
      <c r="H4497" s="124"/>
      <c r="I4497" s="128" t="s">
        <v>9499</v>
      </c>
      <c r="J4497" s="124"/>
      <c r="K4497" s="124"/>
      <c r="L4497" s="124"/>
      <c r="M4497" s="124"/>
      <c r="N4497" s="207">
        <v>0</v>
      </c>
      <c r="O4497" s="207">
        <v>4222.46</v>
      </c>
      <c r="P4497" s="124" t="s">
        <v>1312</v>
      </c>
    </row>
    <row r="4498" spans="1:16" ht="51">
      <c r="A4498" s="256" t="s">
        <v>619</v>
      </c>
      <c r="B4498" s="124"/>
      <c r="C4498" s="125" t="s">
        <v>713</v>
      </c>
      <c r="D4498" s="119">
        <v>43305</v>
      </c>
      <c r="E4498" s="120" t="s">
        <v>8690</v>
      </c>
      <c r="F4498" s="120" t="s">
        <v>3</v>
      </c>
      <c r="G4498" s="120">
        <v>1642725</v>
      </c>
      <c r="H4498" s="124"/>
      <c r="I4498" s="128" t="s">
        <v>9500</v>
      </c>
      <c r="J4498" s="124"/>
      <c r="K4498" s="124"/>
      <c r="L4498" s="124"/>
      <c r="M4498" s="124"/>
      <c r="N4498" s="207">
        <v>0</v>
      </c>
      <c r="O4498" s="207">
        <v>2270.4500000000003</v>
      </c>
      <c r="P4498" s="124" t="s">
        <v>1312</v>
      </c>
    </row>
    <row r="4499" spans="1:16" ht="51">
      <c r="A4499" s="256" t="s">
        <v>619</v>
      </c>
      <c r="B4499" s="124"/>
      <c r="C4499" s="125" t="s">
        <v>713</v>
      </c>
      <c r="D4499" s="119">
        <v>43305</v>
      </c>
      <c r="E4499" s="120" t="s">
        <v>8691</v>
      </c>
      <c r="F4499" s="120" t="s">
        <v>3</v>
      </c>
      <c r="G4499" s="120">
        <v>1642726</v>
      </c>
      <c r="H4499" s="124"/>
      <c r="I4499" s="128" t="s">
        <v>9501</v>
      </c>
      <c r="J4499" s="124"/>
      <c r="K4499" s="124"/>
      <c r="L4499" s="124"/>
      <c r="M4499" s="124"/>
      <c r="N4499" s="207">
        <v>0</v>
      </c>
      <c r="O4499" s="207">
        <v>2270.4500000000003</v>
      </c>
      <c r="P4499" s="124" t="s">
        <v>1312</v>
      </c>
    </row>
    <row r="4500" spans="1:16" ht="63.75">
      <c r="A4500" s="256" t="s">
        <v>619</v>
      </c>
      <c r="B4500" s="124"/>
      <c r="C4500" s="125" t="s">
        <v>713</v>
      </c>
      <c r="D4500" s="119">
        <v>43305</v>
      </c>
      <c r="E4500" s="120" t="s">
        <v>8692</v>
      </c>
      <c r="F4500" s="120" t="s">
        <v>3</v>
      </c>
      <c r="G4500" s="120">
        <v>1642659</v>
      </c>
      <c r="H4500" s="124"/>
      <c r="I4500" s="128" t="s">
        <v>9502</v>
      </c>
      <c r="J4500" s="124"/>
      <c r="K4500" s="124"/>
      <c r="L4500" s="124"/>
      <c r="M4500" s="124"/>
      <c r="N4500" s="207">
        <v>0</v>
      </c>
      <c r="O4500" s="207">
        <v>523.70000000000005</v>
      </c>
      <c r="P4500" s="124" t="s">
        <v>1312</v>
      </c>
    </row>
    <row r="4501" spans="1:16" ht="51">
      <c r="A4501" s="256">
        <v>373</v>
      </c>
      <c r="B4501" s="124"/>
      <c r="C4501" s="125" t="s">
        <v>1269</v>
      </c>
      <c r="D4501" s="119">
        <v>43305</v>
      </c>
      <c r="E4501" s="120" t="s">
        <v>8693</v>
      </c>
      <c r="F4501" s="120" t="s">
        <v>3</v>
      </c>
      <c r="G4501" s="120">
        <v>1642660</v>
      </c>
      <c r="H4501" s="124"/>
      <c r="I4501" s="128" t="s">
        <v>9503</v>
      </c>
      <c r="J4501" s="124"/>
      <c r="K4501" s="124"/>
      <c r="L4501" s="124"/>
      <c r="M4501" s="124"/>
      <c r="N4501" s="207">
        <v>0</v>
      </c>
      <c r="O4501" s="207">
        <v>1135.06</v>
      </c>
      <c r="P4501" s="124" t="s">
        <v>1312</v>
      </c>
    </row>
    <row r="4502" spans="1:16" ht="51">
      <c r="A4502" s="256" t="s">
        <v>619</v>
      </c>
      <c r="B4502" s="124"/>
      <c r="C4502" s="125" t="s">
        <v>713</v>
      </c>
      <c r="D4502" s="119">
        <v>43305</v>
      </c>
      <c r="E4502" s="120" t="s">
        <v>8694</v>
      </c>
      <c r="F4502" s="120" t="s">
        <v>3</v>
      </c>
      <c r="G4502" s="120">
        <v>1642678</v>
      </c>
      <c r="H4502" s="124"/>
      <c r="I4502" s="128" t="s">
        <v>9504</v>
      </c>
      <c r="J4502" s="124"/>
      <c r="K4502" s="124"/>
      <c r="L4502" s="124"/>
      <c r="M4502" s="124"/>
      <c r="N4502" s="207">
        <v>0</v>
      </c>
      <c r="O4502" s="207">
        <v>0.06</v>
      </c>
      <c r="P4502" s="124" t="s">
        <v>3729</v>
      </c>
    </row>
    <row r="4503" spans="1:16" ht="63.75">
      <c r="A4503" s="256">
        <v>598</v>
      </c>
      <c r="B4503" s="124"/>
      <c r="C4503" s="125" t="s">
        <v>5519</v>
      </c>
      <c r="D4503" s="119">
        <v>43305</v>
      </c>
      <c r="E4503" s="120" t="s">
        <v>8695</v>
      </c>
      <c r="F4503" s="120" t="s">
        <v>3</v>
      </c>
      <c r="G4503" s="120">
        <v>1642716</v>
      </c>
      <c r="H4503" s="124"/>
      <c r="I4503" s="128" t="s">
        <v>9505</v>
      </c>
      <c r="J4503" s="124"/>
      <c r="K4503" s="124"/>
      <c r="L4503" s="124"/>
      <c r="M4503" s="124"/>
      <c r="N4503" s="207">
        <v>0</v>
      </c>
      <c r="O4503" s="207">
        <v>45</v>
      </c>
      <c r="P4503" s="124" t="s">
        <v>1312</v>
      </c>
    </row>
    <row r="4504" spans="1:16" ht="63.75">
      <c r="A4504" s="256">
        <v>70</v>
      </c>
      <c r="B4504" s="124"/>
      <c r="C4504" s="125" t="s">
        <v>705</v>
      </c>
      <c r="D4504" s="119">
        <v>43305</v>
      </c>
      <c r="E4504" s="120" t="s">
        <v>8696</v>
      </c>
      <c r="F4504" s="120" t="s">
        <v>3</v>
      </c>
      <c r="G4504" s="120">
        <v>1642457</v>
      </c>
      <c r="H4504" s="124"/>
      <c r="I4504" s="128" t="s">
        <v>9506</v>
      </c>
      <c r="J4504" s="124"/>
      <c r="K4504" s="124"/>
      <c r="L4504" s="124"/>
      <c r="M4504" s="124"/>
      <c r="N4504" s="207">
        <v>0</v>
      </c>
      <c r="O4504" s="207">
        <v>100</v>
      </c>
      <c r="P4504" s="124" t="s">
        <v>1312</v>
      </c>
    </row>
    <row r="4505" spans="1:16" ht="63.75">
      <c r="A4505" s="256" t="s">
        <v>619</v>
      </c>
      <c r="B4505" s="124"/>
      <c r="C4505" s="125" t="s">
        <v>713</v>
      </c>
      <c r="D4505" s="119">
        <v>43305</v>
      </c>
      <c r="E4505" s="120" t="s">
        <v>8697</v>
      </c>
      <c r="F4505" s="120" t="s">
        <v>3</v>
      </c>
      <c r="G4505" s="120">
        <v>1642464</v>
      </c>
      <c r="H4505" s="124"/>
      <c r="I4505" s="128" t="s">
        <v>9507</v>
      </c>
      <c r="J4505" s="124"/>
      <c r="K4505" s="124"/>
      <c r="L4505" s="124"/>
      <c r="M4505" s="124"/>
      <c r="N4505" s="207">
        <v>0</v>
      </c>
      <c r="O4505" s="207">
        <v>1677.48</v>
      </c>
      <c r="P4505" s="124" t="s">
        <v>1312</v>
      </c>
    </row>
    <row r="4506" spans="1:16" ht="63.75">
      <c r="A4506" s="256" t="s">
        <v>619</v>
      </c>
      <c r="B4506" s="124"/>
      <c r="C4506" s="125" t="s">
        <v>713</v>
      </c>
      <c r="D4506" s="119">
        <v>43305</v>
      </c>
      <c r="E4506" s="120" t="s">
        <v>8698</v>
      </c>
      <c r="F4506" s="120" t="s">
        <v>3</v>
      </c>
      <c r="G4506" s="120">
        <v>1642465</v>
      </c>
      <c r="H4506" s="124"/>
      <c r="I4506" s="128" t="s">
        <v>9508</v>
      </c>
      <c r="J4506" s="124"/>
      <c r="K4506" s="124"/>
      <c r="L4506" s="124"/>
      <c r="M4506" s="124"/>
      <c r="N4506" s="207">
        <v>0</v>
      </c>
      <c r="O4506" s="207">
        <v>1608.17</v>
      </c>
      <c r="P4506" s="124" t="s">
        <v>1312</v>
      </c>
    </row>
    <row r="4507" spans="1:16" ht="51">
      <c r="A4507" s="256">
        <v>86</v>
      </c>
      <c r="B4507" s="124"/>
      <c r="C4507" s="125" t="s">
        <v>710</v>
      </c>
      <c r="D4507" s="119">
        <v>43305</v>
      </c>
      <c r="E4507" s="120" t="s">
        <v>8699</v>
      </c>
      <c r="F4507" s="120" t="s">
        <v>3</v>
      </c>
      <c r="G4507" s="120">
        <v>1642496</v>
      </c>
      <c r="H4507" s="124"/>
      <c r="I4507" s="128" t="s">
        <v>9509</v>
      </c>
      <c r="J4507" s="124"/>
      <c r="K4507" s="124"/>
      <c r="L4507" s="124"/>
      <c r="M4507" s="124"/>
      <c r="N4507" s="207">
        <v>0</v>
      </c>
      <c r="O4507" s="207">
        <v>1027</v>
      </c>
      <c r="P4507" s="124" t="s">
        <v>1312</v>
      </c>
    </row>
    <row r="4508" spans="1:16" ht="51">
      <c r="A4508" s="256">
        <v>86</v>
      </c>
      <c r="B4508" s="124"/>
      <c r="C4508" s="125" t="s">
        <v>710</v>
      </c>
      <c r="D4508" s="119">
        <v>43305</v>
      </c>
      <c r="E4508" s="120" t="s">
        <v>8700</v>
      </c>
      <c r="F4508" s="120" t="s">
        <v>3</v>
      </c>
      <c r="G4508" s="120">
        <v>1642503</v>
      </c>
      <c r="H4508" s="124"/>
      <c r="I4508" s="128" t="s">
        <v>9510</v>
      </c>
      <c r="J4508" s="124"/>
      <c r="K4508" s="124"/>
      <c r="L4508" s="124"/>
      <c r="M4508" s="124"/>
      <c r="N4508" s="207">
        <v>0</v>
      </c>
      <c r="O4508" s="207">
        <v>648</v>
      </c>
      <c r="P4508" s="124" t="s">
        <v>1312</v>
      </c>
    </row>
    <row r="4509" spans="1:16" ht="51">
      <c r="A4509" s="256">
        <v>86</v>
      </c>
      <c r="B4509" s="124"/>
      <c r="C4509" s="125" t="s">
        <v>710</v>
      </c>
      <c r="D4509" s="119">
        <v>43305</v>
      </c>
      <c r="E4509" s="120" t="s">
        <v>8701</v>
      </c>
      <c r="F4509" s="120" t="s">
        <v>3</v>
      </c>
      <c r="G4509" s="120">
        <v>1642546</v>
      </c>
      <c r="H4509" s="124"/>
      <c r="I4509" s="128" t="s">
        <v>9511</v>
      </c>
      <c r="J4509" s="124"/>
      <c r="K4509" s="124"/>
      <c r="L4509" s="124"/>
      <c r="M4509" s="124"/>
      <c r="N4509" s="207">
        <v>0</v>
      </c>
      <c r="O4509" s="207">
        <v>5095</v>
      </c>
      <c r="P4509" s="124" t="s">
        <v>1312</v>
      </c>
    </row>
    <row r="4510" spans="1:16" ht="51">
      <c r="A4510" s="256">
        <v>86</v>
      </c>
      <c r="B4510" s="124"/>
      <c r="C4510" s="125" t="s">
        <v>710</v>
      </c>
      <c r="D4510" s="119">
        <v>43305</v>
      </c>
      <c r="E4510" s="120" t="s">
        <v>8702</v>
      </c>
      <c r="F4510" s="120" t="s">
        <v>3</v>
      </c>
      <c r="G4510" s="120">
        <v>1642549</v>
      </c>
      <c r="H4510" s="124"/>
      <c r="I4510" s="128" t="s">
        <v>9512</v>
      </c>
      <c r="J4510" s="124"/>
      <c r="K4510" s="124"/>
      <c r="L4510" s="124"/>
      <c r="M4510" s="124"/>
      <c r="N4510" s="207">
        <v>0</v>
      </c>
      <c r="O4510" s="207">
        <v>180000</v>
      </c>
      <c r="P4510" s="124" t="s">
        <v>1312</v>
      </c>
    </row>
    <row r="4511" spans="1:16" ht="63.75">
      <c r="A4511" s="256">
        <v>591</v>
      </c>
      <c r="B4511" s="124"/>
      <c r="C4511" s="125" t="s">
        <v>861</v>
      </c>
      <c r="D4511" s="119">
        <v>43305</v>
      </c>
      <c r="E4511" s="120" t="s">
        <v>8703</v>
      </c>
      <c r="F4511" s="120" t="s">
        <v>3</v>
      </c>
      <c r="G4511" s="120">
        <v>1642564</v>
      </c>
      <c r="H4511" s="124"/>
      <c r="I4511" s="128" t="s">
        <v>9513</v>
      </c>
      <c r="J4511" s="124"/>
      <c r="K4511" s="124"/>
      <c r="L4511" s="124"/>
      <c r="M4511" s="124"/>
      <c r="N4511" s="207">
        <v>0</v>
      </c>
      <c r="O4511" s="207">
        <v>334229.28000000003</v>
      </c>
      <c r="P4511" s="124" t="s">
        <v>1312</v>
      </c>
    </row>
    <row r="4512" spans="1:16" ht="63.75">
      <c r="A4512" s="256">
        <v>591</v>
      </c>
      <c r="B4512" s="124"/>
      <c r="C4512" s="125" t="s">
        <v>861</v>
      </c>
      <c r="D4512" s="119">
        <v>43305</v>
      </c>
      <c r="E4512" s="120" t="s">
        <v>8704</v>
      </c>
      <c r="F4512" s="120" t="s">
        <v>3</v>
      </c>
      <c r="G4512" s="120">
        <v>1642567</v>
      </c>
      <c r="H4512" s="124"/>
      <c r="I4512" s="128" t="s">
        <v>9514</v>
      </c>
      <c r="J4512" s="124"/>
      <c r="K4512" s="124"/>
      <c r="L4512" s="124"/>
      <c r="M4512" s="124"/>
      <c r="N4512" s="207">
        <v>0</v>
      </c>
      <c r="O4512" s="207">
        <v>70000</v>
      </c>
      <c r="P4512" s="124" t="s">
        <v>1312</v>
      </c>
    </row>
    <row r="4513" spans="1:16" ht="51">
      <c r="A4513" s="256">
        <v>86</v>
      </c>
      <c r="B4513" s="124"/>
      <c r="C4513" s="125" t="s">
        <v>710</v>
      </c>
      <c r="D4513" s="119">
        <v>43305</v>
      </c>
      <c r="E4513" s="120" t="s">
        <v>8705</v>
      </c>
      <c r="F4513" s="120" t="s">
        <v>3</v>
      </c>
      <c r="G4513" s="120">
        <v>1642577</v>
      </c>
      <c r="H4513" s="124"/>
      <c r="I4513" s="128" t="s">
        <v>9515</v>
      </c>
      <c r="J4513" s="124"/>
      <c r="K4513" s="124"/>
      <c r="L4513" s="124"/>
      <c r="M4513" s="124"/>
      <c r="N4513" s="207">
        <v>0</v>
      </c>
      <c r="O4513" s="207">
        <v>1148</v>
      </c>
      <c r="P4513" s="124" t="s">
        <v>1312</v>
      </c>
    </row>
    <row r="4514" spans="1:16" ht="63.75">
      <c r="A4514" s="256" t="s">
        <v>619</v>
      </c>
      <c r="B4514" s="124"/>
      <c r="C4514" s="125" t="s">
        <v>713</v>
      </c>
      <c r="D4514" s="119">
        <v>43305</v>
      </c>
      <c r="E4514" s="120" t="s">
        <v>8706</v>
      </c>
      <c r="F4514" s="120" t="s">
        <v>3</v>
      </c>
      <c r="G4514" s="120">
        <v>1642581</v>
      </c>
      <c r="H4514" s="124"/>
      <c r="I4514" s="128" t="s">
        <v>9516</v>
      </c>
      <c r="J4514" s="124"/>
      <c r="K4514" s="124"/>
      <c r="L4514" s="124"/>
      <c r="M4514" s="124"/>
      <c r="N4514" s="207">
        <v>0</v>
      </c>
      <c r="O4514" s="207">
        <v>15117.09</v>
      </c>
      <c r="P4514" s="124" t="s">
        <v>1312</v>
      </c>
    </row>
    <row r="4515" spans="1:16" ht="63.75">
      <c r="A4515" s="256">
        <v>291</v>
      </c>
      <c r="B4515" s="124"/>
      <c r="C4515" s="125" t="s">
        <v>794</v>
      </c>
      <c r="D4515" s="119">
        <v>43305</v>
      </c>
      <c r="E4515" s="120" t="s">
        <v>8707</v>
      </c>
      <c r="F4515" s="120" t="s">
        <v>3</v>
      </c>
      <c r="G4515" s="120">
        <v>1642589</v>
      </c>
      <c r="H4515" s="124"/>
      <c r="I4515" s="128" t="s">
        <v>9517</v>
      </c>
      <c r="J4515" s="124"/>
      <c r="K4515" s="124"/>
      <c r="L4515" s="124"/>
      <c r="M4515" s="124"/>
      <c r="N4515" s="207">
        <v>0</v>
      </c>
      <c r="O4515" s="207">
        <v>14091.27</v>
      </c>
      <c r="P4515" s="124" t="s">
        <v>1312</v>
      </c>
    </row>
    <row r="4516" spans="1:16" ht="63.75">
      <c r="A4516" s="256">
        <v>513</v>
      </c>
      <c r="B4516" s="124"/>
      <c r="C4516" s="125" t="s">
        <v>201</v>
      </c>
      <c r="D4516" s="119">
        <v>43305</v>
      </c>
      <c r="E4516" s="120" t="s">
        <v>8708</v>
      </c>
      <c r="F4516" s="120" t="s">
        <v>3</v>
      </c>
      <c r="G4516" s="120">
        <v>1642594</v>
      </c>
      <c r="H4516" s="124"/>
      <c r="I4516" s="128" t="s">
        <v>9518</v>
      </c>
      <c r="J4516" s="124"/>
      <c r="K4516" s="124"/>
      <c r="L4516" s="124"/>
      <c r="M4516" s="124"/>
      <c r="N4516" s="207">
        <v>0</v>
      </c>
      <c r="O4516" s="207">
        <v>574.22</v>
      </c>
      <c r="P4516" s="124" t="s">
        <v>1312</v>
      </c>
    </row>
    <row r="4517" spans="1:16" ht="63.75" hidden="1">
      <c r="A4517" s="256">
        <v>513</v>
      </c>
      <c r="B4517" s="124"/>
      <c r="C4517" s="125" t="s">
        <v>201</v>
      </c>
      <c r="D4517" s="119">
        <v>43305</v>
      </c>
      <c r="E4517" s="120" t="s">
        <v>8709</v>
      </c>
      <c r="F4517" s="120" t="s">
        <v>15</v>
      </c>
      <c r="G4517" s="120">
        <v>791154</v>
      </c>
      <c r="H4517" s="124"/>
      <c r="I4517" s="128" t="s">
        <v>9519</v>
      </c>
      <c r="J4517" s="124"/>
      <c r="K4517" s="124"/>
      <c r="L4517" s="124"/>
      <c r="M4517" s="124"/>
      <c r="N4517" s="207">
        <v>50</v>
      </c>
      <c r="O4517" s="207">
        <v>0</v>
      </c>
      <c r="P4517" s="124" t="s">
        <v>1312</v>
      </c>
    </row>
    <row r="4518" spans="1:16" ht="51" hidden="1">
      <c r="A4518" s="256">
        <v>513</v>
      </c>
      <c r="B4518" s="124"/>
      <c r="C4518" s="125" t="s">
        <v>201</v>
      </c>
      <c r="D4518" s="119">
        <v>43305</v>
      </c>
      <c r="E4518" s="120" t="s">
        <v>8710</v>
      </c>
      <c r="F4518" s="120" t="s">
        <v>15</v>
      </c>
      <c r="G4518" s="120">
        <v>791164</v>
      </c>
      <c r="H4518" s="124"/>
      <c r="I4518" s="128" t="s">
        <v>5458</v>
      </c>
      <c r="J4518" s="124"/>
      <c r="K4518" s="124"/>
      <c r="L4518" s="124"/>
      <c r="M4518" s="124"/>
      <c r="N4518" s="207">
        <v>50</v>
      </c>
      <c r="O4518" s="207">
        <v>0</v>
      </c>
      <c r="P4518" s="124" t="s">
        <v>1312</v>
      </c>
    </row>
    <row r="4519" spans="1:16" ht="102" hidden="1">
      <c r="A4519" s="256">
        <v>117</v>
      </c>
      <c r="B4519" s="124"/>
      <c r="C4519" s="125" t="s">
        <v>722</v>
      </c>
      <c r="D4519" s="119">
        <v>43305</v>
      </c>
      <c r="E4519" s="120" t="s">
        <v>8711</v>
      </c>
      <c r="F4519" s="120" t="s">
        <v>15</v>
      </c>
      <c r="G4519" s="120">
        <v>5505</v>
      </c>
      <c r="H4519" s="124"/>
      <c r="I4519" s="128" t="s">
        <v>9521</v>
      </c>
      <c r="J4519" s="124"/>
      <c r="K4519" s="124"/>
      <c r="L4519" s="124"/>
      <c r="M4519" s="124"/>
      <c r="N4519" s="207">
        <v>3731.76</v>
      </c>
      <c r="O4519" s="207">
        <v>0</v>
      </c>
      <c r="P4519" s="124" t="s">
        <v>1312</v>
      </c>
    </row>
    <row r="4520" spans="1:16" ht="51" hidden="1">
      <c r="A4520" s="256">
        <v>117</v>
      </c>
      <c r="B4520" s="124"/>
      <c r="C4520" s="125" t="s">
        <v>722</v>
      </c>
      <c r="D4520" s="119">
        <v>43305</v>
      </c>
      <c r="E4520" s="120" t="s">
        <v>8712</v>
      </c>
      <c r="F4520" s="120" t="s">
        <v>11</v>
      </c>
      <c r="G4520" s="120">
        <v>927926</v>
      </c>
      <c r="H4520" s="124"/>
      <c r="I4520" s="128" t="s">
        <v>9522</v>
      </c>
      <c r="J4520" s="124"/>
      <c r="K4520" s="124"/>
      <c r="L4520" s="124"/>
      <c r="M4520" s="124"/>
      <c r="N4520" s="207">
        <v>50</v>
      </c>
      <c r="O4520" s="207">
        <v>0</v>
      </c>
      <c r="P4520" s="124" t="s">
        <v>1312</v>
      </c>
    </row>
    <row r="4521" spans="1:16" ht="51" hidden="1">
      <c r="A4521" s="256">
        <v>513</v>
      </c>
      <c r="B4521" s="124"/>
      <c r="C4521" s="125" t="s">
        <v>201</v>
      </c>
      <c r="D4521" s="119">
        <v>43305</v>
      </c>
      <c r="E4521" s="120" t="s">
        <v>8713</v>
      </c>
      <c r="F4521" s="120" t="s">
        <v>15</v>
      </c>
      <c r="G4521" s="120">
        <v>791570</v>
      </c>
      <c r="H4521" s="124"/>
      <c r="I4521" s="128" t="s">
        <v>9523</v>
      </c>
      <c r="J4521" s="124"/>
      <c r="K4521" s="124"/>
      <c r="L4521" s="124"/>
      <c r="M4521" s="124"/>
      <c r="N4521" s="207">
        <v>50</v>
      </c>
      <c r="O4521" s="207">
        <v>0</v>
      </c>
      <c r="P4521" s="124" t="s">
        <v>1312</v>
      </c>
    </row>
    <row r="4522" spans="1:16" ht="51" hidden="1">
      <c r="A4522" s="256">
        <v>513</v>
      </c>
      <c r="B4522" s="124"/>
      <c r="C4522" s="125" t="s">
        <v>201</v>
      </c>
      <c r="D4522" s="119">
        <v>43305</v>
      </c>
      <c r="E4522" s="120" t="s">
        <v>8714</v>
      </c>
      <c r="F4522" s="120" t="s">
        <v>15</v>
      </c>
      <c r="G4522" s="120">
        <v>791564</v>
      </c>
      <c r="H4522" s="124"/>
      <c r="I4522" s="128" t="s">
        <v>9523</v>
      </c>
      <c r="J4522" s="124"/>
      <c r="K4522" s="124"/>
      <c r="L4522" s="124"/>
      <c r="M4522" s="124"/>
      <c r="N4522" s="207">
        <v>50</v>
      </c>
      <c r="O4522" s="207">
        <v>0</v>
      </c>
      <c r="P4522" s="124" t="s">
        <v>1312</v>
      </c>
    </row>
    <row r="4523" spans="1:16" ht="51" hidden="1">
      <c r="A4523" s="256">
        <v>117</v>
      </c>
      <c r="B4523" s="124"/>
      <c r="C4523" s="125" t="s">
        <v>722</v>
      </c>
      <c r="D4523" s="119">
        <v>43305</v>
      </c>
      <c r="E4523" s="120" t="s">
        <v>8715</v>
      </c>
      <c r="F4523" s="120" t="s">
        <v>11</v>
      </c>
      <c r="G4523" s="120">
        <v>927953</v>
      </c>
      <c r="H4523" s="124"/>
      <c r="I4523" s="128" t="s">
        <v>9524</v>
      </c>
      <c r="J4523" s="124"/>
      <c r="K4523" s="124"/>
      <c r="L4523" s="124"/>
      <c r="M4523" s="124"/>
      <c r="N4523" s="207">
        <v>50</v>
      </c>
      <c r="O4523" s="207">
        <v>0</v>
      </c>
      <c r="P4523" s="124" t="s">
        <v>1312</v>
      </c>
    </row>
    <row r="4524" spans="1:16" ht="51" hidden="1">
      <c r="A4524" s="256">
        <v>513</v>
      </c>
      <c r="B4524" s="124"/>
      <c r="C4524" s="125" t="s">
        <v>201</v>
      </c>
      <c r="D4524" s="119">
        <v>43305</v>
      </c>
      <c r="E4524" s="120" t="s">
        <v>8716</v>
      </c>
      <c r="F4524" s="120" t="s">
        <v>15</v>
      </c>
      <c r="G4524" s="120">
        <v>791825</v>
      </c>
      <c r="H4524" s="124"/>
      <c r="I4524" s="128" t="s">
        <v>1388</v>
      </c>
      <c r="J4524" s="124"/>
      <c r="K4524" s="124"/>
      <c r="L4524" s="124"/>
      <c r="M4524" s="124"/>
      <c r="N4524" s="207">
        <v>50</v>
      </c>
      <c r="O4524" s="207">
        <v>0</v>
      </c>
      <c r="P4524" s="124" t="s">
        <v>1312</v>
      </c>
    </row>
    <row r="4525" spans="1:16" ht="51" hidden="1">
      <c r="A4525" s="256">
        <v>513</v>
      </c>
      <c r="B4525" s="124"/>
      <c r="C4525" s="125" t="s">
        <v>201</v>
      </c>
      <c r="D4525" s="119">
        <v>43305</v>
      </c>
      <c r="E4525" s="120" t="s">
        <v>8717</v>
      </c>
      <c r="F4525" s="120" t="s">
        <v>15</v>
      </c>
      <c r="G4525" s="120">
        <v>791823</v>
      </c>
      <c r="H4525" s="124"/>
      <c r="I4525" s="128" t="s">
        <v>1389</v>
      </c>
      <c r="J4525" s="124"/>
      <c r="K4525" s="124"/>
      <c r="L4525" s="124"/>
      <c r="M4525" s="124"/>
      <c r="N4525" s="207">
        <v>50</v>
      </c>
      <c r="O4525" s="207">
        <v>0</v>
      </c>
      <c r="P4525" s="124" t="s">
        <v>1312</v>
      </c>
    </row>
    <row r="4526" spans="1:16" ht="89.25" hidden="1">
      <c r="A4526" s="256">
        <v>86</v>
      </c>
      <c r="B4526" s="124"/>
      <c r="C4526" s="125" t="s">
        <v>710</v>
      </c>
      <c r="D4526" s="119">
        <v>43305</v>
      </c>
      <c r="E4526" s="120" t="s">
        <v>8718</v>
      </c>
      <c r="F4526" s="120" t="s">
        <v>15</v>
      </c>
      <c r="G4526" s="120">
        <v>5500</v>
      </c>
      <c r="H4526" s="124"/>
      <c r="I4526" s="128" t="s">
        <v>9525</v>
      </c>
      <c r="J4526" s="124"/>
      <c r="K4526" s="124"/>
      <c r="L4526" s="124"/>
      <c r="M4526" s="124"/>
      <c r="N4526" s="207">
        <v>306.02</v>
      </c>
      <c r="O4526" s="207">
        <v>0</v>
      </c>
      <c r="P4526" s="124" t="s">
        <v>1312</v>
      </c>
    </row>
    <row r="4527" spans="1:16" ht="51" hidden="1">
      <c r="A4527" s="256">
        <v>513</v>
      </c>
      <c r="B4527" s="124"/>
      <c r="C4527" s="125" t="s">
        <v>201</v>
      </c>
      <c r="D4527" s="119">
        <v>43305</v>
      </c>
      <c r="E4527" s="120" t="s">
        <v>8719</v>
      </c>
      <c r="F4527" s="120" t="s">
        <v>15</v>
      </c>
      <c r="G4527" s="120">
        <v>791560</v>
      </c>
      <c r="H4527" s="124"/>
      <c r="I4527" s="128" t="s">
        <v>9523</v>
      </c>
      <c r="J4527" s="124"/>
      <c r="K4527" s="124"/>
      <c r="L4527" s="124"/>
      <c r="M4527" s="124"/>
      <c r="N4527" s="207">
        <v>50</v>
      </c>
      <c r="O4527" s="207">
        <v>0</v>
      </c>
      <c r="P4527" s="124" t="s">
        <v>1312</v>
      </c>
    </row>
    <row r="4528" spans="1:16" ht="51" hidden="1">
      <c r="A4528" s="256">
        <v>513</v>
      </c>
      <c r="B4528" s="124"/>
      <c r="C4528" s="125" t="s">
        <v>201</v>
      </c>
      <c r="D4528" s="119">
        <v>43305</v>
      </c>
      <c r="E4528" s="120" t="s">
        <v>8720</v>
      </c>
      <c r="F4528" s="120" t="s">
        <v>15</v>
      </c>
      <c r="G4528" s="120">
        <v>791562</v>
      </c>
      <c r="H4528" s="124"/>
      <c r="I4528" s="128" t="s">
        <v>9523</v>
      </c>
      <c r="J4528" s="124"/>
      <c r="K4528" s="124"/>
      <c r="L4528" s="124"/>
      <c r="M4528" s="124"/>
      <c r="N4528" s="207">
        <v>50</v>
      </c>
      <c r="O4528" s="207">
        <v>0</v>
      </c>
      <c r="P4528" s="124" t="s">
        <v>1312</v>
      </c>
    </row>
    <row r="4529" spans="1:16" ht="51" hidden="1">
      <c r="A4529" s="256">
        <v>117</v>
      </c>
      <c r="B4529" s="124"/>
      <c r="C4529" s="125" t="s">
        <v>722</v>
      </c>
      <c r="D4529" s="119">
        <v>43305</v>
      </c>
      <c r="E4529" s="120" t="s">
        <v>8721</v>
      </c>
      <c r="F4529" s="120" t="s">
        <v>11</v>
      </c>
      <c r="G4529" s="120">
        <v>927967</v>
      </c>
      <c r="H4529" s="124"/>
      <c r="I4529" s="128" t="s">
        <v>9526</v>
      </c>
      <c r="J4529" s="124"/>
      <c r="K4529" s="124"/>
      <c r="L4529" s="124"/>
      <c r="M4529" s="124"/>
      <c r="N4529" s="207">
        <v>50</v>
      </c>
      <c r="O4529" s="207">
        <v>0</v>
      </c>
      <c r="P4529" s="124" t="s">
        <v>1312</v>
      </c>
    </row>
    <row r="4530" spans="1:16" ht="51" hidden="1">
      <c r="A4530" s="256">
        <v>513</v>
      </c>
      <c r="B4530" s="124"/>
      <c r="C4530" s="125" t="s">
        <v>201</v>
      </c>
      <c r="D4530" s="119">
        <v>43305</v>
      </c>
      <c r="E4530" s="120" t="s">
        <v>8722</v>
      </c>
      <c r="F4530" s="120" t="s">
        <v>11</v>
      </c>
      <c r="G4530" s="120">
        <v>927960</v>
      </c>
      <c r="H4530" s="124"/>
      <c r="I4530" s="128" t="s">
        <v>9527</v>
      </c>
      <c r="J4530" s="124"/>
      <c r="K4530" s="124"/>
      <c r="L4530" s="124"/>
      <c r="M4530" s="124"/>
      <c r="N4530" s="207">
        <v>50</v>
      </c>
      <c r="O4530" s="207">
        <v>0</v>
      </c>
      <c r="P4530" s="124" t="s">
        <v>1312</v>
      </c>
    </row>
    <row r="4531" spans="1:16" ht="102" hidden="1">
      <c r="A4531" s="256">
        <v>378</v>
      </c>
      <c r="B4531" s="124"/>
      <c r="C4531" s="125" t="s">
        <v>1274</v>
      </c>
      <c r="D4531" s="119">
        <v>43305</v>
      </c>
      <c r="E4531" s="120" t="s">
        <v>8723</v>
      </c>
      <c r="F4531" s="120" t="s">
        <v>11</v>
      </c>
      <c r="G4531" s="120">
        <v>927937</v>
      </c>
      <c r="H4531" s="124"/>
      <c r="I4531" s="128" t="s">
        <v>9528</v>
      </c>
      <c r="J4531" s="124"/>
      <c r="K4531" s="124"/>
      <c r="L4531" s="124"/>
      <c r="M4531" s="124"/>
      <c r="N4531" s="207">
        <v>456.8</v>
      </c>
      <c r="O4531" s="207">
        <v>0</v>
      </c>
      <c r="P4531" s="124" t="s">
        <v>1312</v>
      </c>
    </row>
    <row r="4532" spans="1:16" ht="38.25">
      <c r="A4532" s="256">
        <v>20</v>
      </c>
      <c r="B4532" s="124"/>
      <c r="C4532" s="125" t="s">
        <v>693</v>
      </c>
      <c r="D4532" s="119">
        <v>43306</v>
      </c>
      <c r="E4532" s="120" t="s">
        <v>8724</v>
      </c>
      <c r="F4532" s="120" t="s">
        <v>3</v>
      </c>
      <c r="G4532" s="120">
        <v>1643028</v>
      </c>
      <c r="H4532" s="124"/>
      <c r="I4532" s="128" t="s">
        <v>9529</v>
      </c>
      <c r="J4532" s="124"/>
      <c r="K4532" s="124"/>
      <c r="L4532" s="124"/>
      <c r="M4532" s="124"/>
      <c r="N4532" s="207">
        <v>0</v>
      </c>
      <c r="O4532" s="207">
        <v>45</v>
      </c>
      <c r="P4532" s="124" t="s">
        <v>1312</v>
      </c>
    </row>
    <row r="4533" spans="1:16" ht="38.25">
      <c r="A4533" s="256">
        <v>526</v>
      </c>
      <c r="B4533" s="124"/>
      <c r="C4533" s="125" t="s">
        <v>846</v>
      </c>
      <c r="D4533" s="119">
        <v>43306</v>
      </c>
      <c r="E4533" s="120" t="s">
        <v>8725</v>
      </c>
      <c r="F4533" s="120" t="s">
        <v>3</v>
      </c>
      <c r="G4533" s="120">
        <v>1643045</v>
      </c>
      <c r="H4533" s="124"/>
      <c r="I4533" s="128" t="s">
        <v>9530</v>
      </c>
      <c r="J4533" s="124"/>
      <c r="K4533" s="124"/>
      <c r="L4533" s="124"/>
      <c r="M4533" s="124"/>
      <c r="N4533" s="207">
        <v>0</v>
      </c>
      <c r="O4533" s="207">
        <v>51</v>
      </c>
      <c r="P4533" s="124" t="s">
        <v>1312</v>
      </c>
    </row>
    <row r="4534" spans="1:16" ht="38.25">
      <c r="A4534" s="256">
        <v>526</v>
      </c>
      <c r="B4534" s="124"/>
      <c r="C4534" s="125" t="s">
        <v>846</v>
      </c>
      <c r="D4534" s="119">
        <v>43306</v>
      </c>
      <c r="E4534" s="120" t="s">
        <v>8726</v>
      </c>
      <c r="F4534" s="120" t="s">
        <v>3</v>
      </c>
      <c r="G4534" s="120">
        <v>1643047</v>
      </c>
      <c r="H4534" s="124"/>
      <c r="I4534" s="128" t="s">
        <v>9531</v>
      </c>
      <c r="J4534" s="124"/>
      <c r="K4534" s="124"/>
      <c r="L4534" s="124"/>
      <c r="M4534" s="124"/>
      <c r="N4534" s="207">
        <v>0</v>
      </c>
      <c r="O4534" s="207">
        <v>60</v>
      </c>
      <c r="P4534" s="124" t="s">
        <v>1312</v>
      </c>
    </row>
    <row r="4535" spans="1:16" ht="38.25">
      <c r="A4535" s="256">
        <v>526</v>
      </c>
      <c r="B4535" s="124"/>
      <c r="C4535" s="125" t="s">
        <v>846</v>
      </c>
      <c r="D4535" s="119">
        <v>43306</v>
      </c>
      <c r="E4535" s="120" t="s">
        <v>8727</v>
      </c>
      <c r="F4535" s="120" t="s">
        <v>3</v>
      </c>
      <c r="G4535" s="120">
        <v>1643049</v>
      </c>
      <c r="H4535" s="124"/>
      <c r="I4535" s="128" t="s">
        <v>9532</v>
      </c>
      <c r="J4535" s="124"/>
      <c r="K4535" s="124"/>
      <c r="L4535" s="124"/>
      <c r="M4535" s="124"/>
      <c r="N4535" s="207">
        <v>0</v>
      </c>
      <c r="O4535" s="207">
        <v>60</v>
      </c>
      <c r="P4535" s="124" t="s">
        <v>1312</v>
      </c>
    </row>
    <row r="4536" spans="1:16" ht="51">
      <c r="A4536" s="256">
        <v>25</v>
      </c>
      <c r="B4536" s="124"/>
      <c r="C4536" s="125" t="s">
        <v>694</v>
      </c>
      <c r="D4536" s="119">
        <v>43306</v>
      </c>
      <c r="E4536" s="120" t="s">
        <v>8728</v>
      </c>
      <c r="F4536" s="120" t="s">
        <v>3</v>
      </c>
      <c r="G4536" s="120">
        <v>1642990</v>
      </c>
      <c r="H4536" s="124"/>
      <c r="I4536" s="128" t="s">
        <v>9533</v>
      </c>
      <c r="J4536" s="124"/>
      <c r="K4536" s="124"/>
      <c r="L4536" s="124"/>
      <c r="M4536" s="124"/>
      <c r="N4536" s="207">
        <v>0</v>
      </c>
      <c r="O4536" s="207">
        <v>172</v>
      </c>
      <c r="P4536" s="124" t="s">
        <v>1312</v>
      </c>
    </row>
    <row r="4537" spans="1:16" ht="51">
      <c r="A4537" s="256" t="s">
        <v>619</v>
      </c>
      <c r="B4537" s="124"/>
      <c r="C4537" s="125" t="s">
        <v>713</v>
      </c>
      <c r="D4537" s="119">
        <v>43306</v>
      </c>
      <c r="E4537" s="120" t="s">
        <v>8729</v>
      </c>
      <c r="F4537" s="120" t="s">
        <v>3</v>
      </c>
      <c r="G4537" s="120">
        <v>1642979</v>
      </c>
      <c r="H4537" s="124"/>
      <c r="I4537" s="128" t="s">
        <v>9534</v>
      </c>
      <c r="J4537" s="124"/>
      <c r="K4537" s="124"/>
      <c r="L4537" s="124"/>
      <c r="M4537" s="124"/>
      <c r="N4537" s="207">
        <v>0</v>
      </c>
      <c r="O4537" s="207">
        <v>2151.7200000000003</v>
      </c>
      <c r="P4537" s="124" t="s">
        <v>1312</v>
      </c>
    </row>
    <row r="4538" spans="1:16" ht="51">
      <c r="A4538" s="256" t="s">
        <v>619</v>
      </c>
      <c r="B4538" s="124"/>
      <c r="C4538" s="125" t="s">
        <v>713</v>
      </c>
      <c r="D4538" s="119">
        <v>43306</v>
      </c>
      <c r="E4538" s="120" t="s">
        <v>8730</v>
      </c>
      <c r="F4538" s="120" t="s">
        <v>3</v>
      </c>
      <c r="G4538" s="120">
        <v>1642978</v>
      </c>
      <c r="H4538" s="124"/>
      <c r="I4538" s="128" t="s">
        <v>9535</v>
      </c>
      <c r="J4538" s="124"/>
      <c r="K4538" s="124"/>
      <c r="L4538" s="124"/>
      <c r="M4538" s="124"/>
      <c r="N4538" s="207">
        <v>0</v>
      </c>
      <c r="O4538" s="207">
        <v>2692</v>
      </c>
      <c r="P4538" s="124" t="s">
        <v>1312</v>
      </c>
    </row>
    <row r="4539" spans="1:16" ht="51">
      <c r="A4539" s="256" t="s">
        <v>619</v>
      </c>
      <c r="B4539" s="124"/>
      <c r="C4539" s="125" t="s">
        <v>713</v>
      </c>
      <c r="D4539" s="119">
        <v>43306</v>
      </c>
      <c r="E4539" s="120" t="s">
        <v>8731</v>
      </c>
      <c r="F4539" s="120" t="s">
        <v>3</v>
      </c>
      <c r="G4539" s="120">
        <v>1642975</v>
      </c>
      <c r="H4539" s="124"/>
      <c r="I4539" s="128" t="s">
        <v>9536</v>
      </c>
      <c r="J4539" s="124"/>
      <c r="K4539" s="124"/>
      <c r="L4539" s="124"/>
      <c r="M4539" s="124"/>
      <c r="N4539" s="207">
        <v>0</v>
      </c>
      <c r="O4539" s="207">
        <v>262.22000000000003</v>
      </c>
      <c r="P4539" s="124" t="s">
        <v>1312</v>
      </c>
    </row>
    <row r="4540" spans="1:16" ht="51">
      <c r="A4540" s="256" t="s">
        <v>619</v>
      </c>
      <c r="B4540" s="124"/>
      <c r="C4540" s="125" t="s">
        <v>713</v>
      </c>
      <c r="D4540" s="119">
        <v>43306</v>
      </c>
      <c r="E4540" s="120" t="s">
        <v>8732</v>
      </c>
      <c r="F4540" s="120" t="s">
        <v>3</v>
      </c>
      <c r="G4540" s="120">
        <v>1642974</v>
      </c>
      <c r="H4540" s="124"/>
      <c r="I4540" s="128" t="s">
        <v>9537</v>
      </c>
      <c r="J4540" s="124"/>
      <c r="K4540" s="124"/>
      <c r="L4540" s="124"/>
      <c r="M4540" s="124"/>
      <c r="N4540" s="207">
        <v>0</v>
      </c>
      <c r="O4540" s="207">
        <v>750.65</v>
      </c>
      <c r="P4540" s="124" t="s">
        <v>1312</v>
      </c>
    </row>
    <row r="4541" spans="1:16" ht="51">
      <c r="A4541" s="256" t="s">
        <v>619</v>
      </c>
      <c r="B4541" s="124"/>
      <c r="C4541" s="125" t="s">
        <v>713</v>
      </c>
      <c r="D4541" s="119">
        <v>43306</v>
      </c>
      <c r="E4541" s="120" t="s">
        <v>8733</v>
      </c>
      <c r="F4541" s="120" t="s">
        <v>3</v>
      </c>
      <c r="G4541" s="120">
        <v>1642973</v>
      </c>
      <c r="H4541" s="124"/>
      <c r="I4541" s="128" t="s">
        <v>9538</v>
      </c>
      <c r="J4541" s="124"/>
      <c r="K4541" s="124"/>
      <c r="L4541" s="124"/>
      <c r="M4541" s="124"/>
      <c r="N4541" s="207">
        <v>0</v>
      </c>
      <c r="O4541" s="207">
        <v>2530</v>
      </c>
      <c r="P4541" s="124" t="s">
        <v>1312</v>
      </c>
    </row>
    <row r="4542" spans="1:16" ht="51">
      <c r="A4542" s="256" t="s">
        <v>619</v>
      </c>
      <c r="B4542" s="124"/>
      <c r="C4542" s="125" t="s">
        <v>713</v>
      </c>
      <c r="D4542" s="119">
        <v>43306</v>
      </c>
      <c r="E4542" s="120" t="s">
        <v>8734</v>
      </c>
      <c r="F4542" s="120" t="s">
        <v>3</v>
      </c>
      <c r="G4542" s="120">
        <v>1642972</v>
      </c>
      <c r="H4542" s="124"/>
      <c r="I4542" s="128" t="s">
        <v>9539</v>
      </c>
      <c r="J4542" s="124"/>
      <c r="K4542" s="124"/>
      <c r="L4542" s="124"/>
      <c r="M4542" s="124"/>
      <c r="N4542" s="207">
        <v>0</v>
      </c>
      <c r="O4542" s="207">
        <v>68.63</v>
      </c>
      <c r="P4542" s="124" t="s">
        <v>1312</v>
      </c>
    </row>
    <row r="4543" spans="1:16" ht="51">
      <c r="A4543" s="256" t="s">
        <v>619</v>
      </c>
      <c r="B4543" s="124"/>
      <c r="C4543" s="125" t="s">
        <v>713</v>
      </c>
      <c r="D4543" s="119">
        <v>43306</v>
      </c>
      <c r="E4543" s="120" t="s">
        <v>8735</v>
      </c>
      <c r="F4543" s="120" t="s">
        <v>3</v>
      </c>
      <c r="G4543" s="120">
        <v>1642970</v>
      </c>
      <c r="H4543" s="124"/>
      <c r="I4543" s="128" t="s">
        <v>9540</v>
      </c>
      <c r="J4543" s="124"/>
      <c r="K4543" s="124"/>
      <c r="L4543" s="124"/>
      <c r="M4543" s="124"/>
      <c r="N4543" s="207">
        <v>0</v>
      </c>
      <c r="O4543" s="207">
        <v>323.17</v>
      </c>
      <c r="P4543" s="124" t="s">
        <v>1312</v>
      </c>
    </row>
    <row r="4544" spans="1:16" ht="51">
      <c r="A4544" s="256" t="s">
        <v>619</v>
      </c>
      <c r="B4544" s="124"/>
      <c r="C4544" s="125" t="s">
        <v>713</v>
      </c>
      <c r="D4544" s="119">
        <v>43306</v>
      </c>
      <c r="E4544" s="120" t="s">
        <v>8736</v>
      </c>
      <c r="F4544" s="120" t="s">
        <v>3</v>
      </c>
      <c r="G4544" s="120">
        <v>1642967</v>
      </c>
      <c r="H4544" s="124"/>
      <c r="I4544" s="128" t="s">
        <v>7698</v>
      </c>
      <c r="J4544" s="124"/>
      <c r="K4544" s="124"/>
      <c r="L4544" s="124"/>
      <c r="M4544" s="124"/>
      <c r="N4544" s="207">
        <v>0</v>
      </c>
      <c r="O4544" s="207">
        <v>1000</v>
      </c>
      <c r="P4544" s="124" t="s">
        <v>1312</v>
      </c>
    </row>
    <row r="4545" spans="1:16" ht="51">
      <c r="A4545" s="256" t="s">
        <v>619</v>
      </c>
      <c r="B4545" s="124"/>
      <c r="C4545" s="125" t="s">
        <v>713</v>
      </c>
      <c r="D4545" s="119">
        <v>43306</v>
      </c>
      <c r="E4545" s="120" t="s">
        <v>8737</v>
      </c>
      <c r="F4545" s="120" t="s">
        <v>3</v>
      </c>
      <c r="G4545" s="120">
        <v>1643140</v>
      </c>
      <c r="H4545" s="124"/>
      <c r="I4545" s="128" t="s">
        <v>9541</v>
      </c>
      <c r="J4545" s="124"/>
      <c r="K4545" s="124"/>
      <c r="L4545" s="124"/>
      <c r="M4545" s="124"/>
      <c r="N4545" s="207">
        <v>0</v>
      </c>
      <c r="O4545" s="207">
        <v>371</v>
      </c>
      <c r="P4545" s="124" t="s">
        <v>1312</v>
      </c>
    </row>
    <row r="4546" spans="1:16" ht="38.25">
      <c r="A4546" s="256">
        <v>373</v>
      </c>
      <c r="B4546" s="124"/>
      <c r="C4546" s="125" t="s">
        <v>1269</v>
      </c>
      <c r="D4546" s="119">
        <v>43306</v>
      </c>
      <c r="E4546" s="120" t="s">
        <v>8738</v>
      </c>
      <c r="F4546" s="120" t="s">
        <v>3</v>
      </c>
      <c r="G4546" s="120">
        <v>1643118</v>
      </c>
      <c r="H4546" s="124"/>
      <c r="I4546" s="128" t="s">
        <v>9542</v>
      </c>
      <c r="J4546" s="124"/>
      <c r="K4546" s="124"/>
      <c r="L4546" s="124"/>
      <c r="M4546" s="124"/>
      <c r="N4546" s="207">
        <v>0</v>
      </c>
      <c r="O4546" s="207">
        <v>20.440000000000001</v>
      </c>
      <c r="P4546" s="124" t="s">
        <v>1312</v>
      </c>
    </row>
    <row r="4547" spans="1:16" ht="38.25">
      <c r="A4547" s="256">
        <v>592</v>
      </c>
      <c r="B4547" s="124"/>
      <c r="C4547" s="125" t="s">
        <v>862</v>
      </c>
      <c r="D4547" s="119">
        <v>43306</v>
      </c>
      <c r="E4547" s="120" t="s">
        <v>8739</v>
      </c>
      <c r="F4547" s="120" t="s">
        <v>3</v>
      </c>
      <c r="G4547" s="120">
        <v>1643108</v>
      </c>
      <c r="H4547" s="124"/>
      <c r="I4547" s="128" t="s">
        <v>9543</v>
      </c>
      <c r="J4547" s="124"/>
      <c r="K4547" s="124"/>
      <c r="L4547" s="124"/>
      <c r="M4547" s="124"/>
      <c r="N4547" s="207">
        <v>0</v>
      </c>
      <c r="O4547" s="207">
        <v>100</v>
      </c>
      <c r="P4547" s="124" t="s">
        <v>1312</v>
      </c>
    </row>
    <row r="4548" spans="1:16" ht="38.25">
      <c r="A4548" s="256">
        <v>70</v>
      </c>
      <c r="B4548" s="124"/>
      <c r="C4548" s="125" t="s">
        <v>705</v>
      </c>
      <c r="D4548" s="119">
        <v>43306</v>
      </c>
      <c r="E4548" s="120" t="s">
        <v>8740</v>
      </c>
      <c r="F4548" s="120" t="s">
        <v>3</v>
      </c>
      <c r="G4548" s="120">
        <v>1643107</v>
      </c>
      <c r="H4548" s="124"/>
      <c r="I4548" s="128" t="s">
        <v>9544</v>
      </c>
      <c r="J4548" s="124"/>
      <c r="K4548" s="124"/>
      <c r="L4548" s="124"/>
      <c r="M4548" s="124"/>
      <c r="N4548" s="207">
        <v>0</v>
      </c>
      <c r="O4548" s="207">
        <v>0.1</v>
      </c>
      <c r="P4548" s="124" t="s">
        <v>3729</v>
      </c>
    </row>
    <row r="4549" spans="1:16" ht="51">
      <c r="A4549" s="256" t="s">
        <v>619</v>
      </c>
      <c r="B4549" s="124"/>
      <c r="C4549" s="125" t="s">
        <v>713</v>
      </c>
      <c r="D4549" s="119">
        <v>43306</v>
      </c>
      <c r="E4549" s="120" t="s">
        <v>8741</v>
      </c>
      <c r="F4549" s="120" t="s">
        <v>3</v>
      </c>
      <c r="G4549" s="120">
        <v>1643100</v>
      </c>
      <c r="H4549" s="124"/>
      <c r="I4549" s="128" t="s">
        <v>9545</v>
      </c>
      <c r="J4549" s="124"/>
      <c r="K4549" s="124"/>
      <c r="L4549" s="124"/>
      <c r="M4549" s="124"/>
      <c r="N4549" s="207">
        <v>0</v>
      </c>
      <c r="O4549" s="207">
        <v>140</v>
      </c>
      <c r="P4549" s="124" t="s">
        <v>1312</v>
      </c>
    </row>
    <row r="4550" spans="1:16" ht="51">
      <c r="A4550" s="256" t="s">
        <v>619</v>
      </c>
      <c r="B4550" s="124"/>
      <c r="C4550" s="125" t="s">
        <v>713</v>
      </c>
      <c r="D4550" s="119">
        <v>43306</v>
      </c>
      <c r="E4550" s="120" t="s">
        <v>8742</v>
      </c>
      <c r="F4550" s="120" t="s">
        <v>3</v>
      </c>
      <c r="G4550" s="120">
        <v>1643072</v>
      </c>
      <c r="H4550" s="124"/>
      <c r="I4550" s="128" t="s">
        <v>9546</v>
      </c>
      <c r="J4550" s="124"/>
      <c r="K4550" s="124"/>
      <c r="L4550" s="124"/>
      <c r="M4550" s="124"/>
      <c r="N4550" s="207">
        <v>0</v>
      </c>
      <c r="O4550" s="207">
        <v>10</v>
      </c>
      <c r="P4550" s="124" t="s">
        <v>1312</v>
      </c>
    </row>
    <row r="4551" spans="1:16" ht="51">
      <c r="A4551" s="256" t="s">
        <v>619</v>
      </c>
      <c r="B4551" s="124"/>
      <c r="C4551" s="125" t="s">
        <v>713</v>
      </c>
      <c r="D4551" s="119">
        <v>43306</v>
      </c>
      <c r="E4551" s="120" t="s">
        <v>8743</v>
      </c>
      <c r="F4551" s="120" t="s">
        <v>3</v>
      </c>
      <c r="G4551" s="120">
        <v>1643071</v>
      </c>
      <c r="H4551" s="124"/>
      <c r="I4551" s="128" t="s">
        <v>9547</v>
      </c>
      <c r="J4551" s="124"/>
      <c r="K4551" s="124"/>
      <c r="L4551" s="124"/>
      <c r="M4551" s="124"/>
      <c r="N4551" s="207">
        <v>0</v>
      </c>
      <c r="O4551" s="207">
        <v>986</v>
      </c>
      <c r="P4551" s="124" t="s">
        <v>1312</v>
      </c>
    </row>
    <row r="4552" spans="1:16" ht="51">
      <c r="A4552" s="256" t="s">
        <v>619</v>
      </c>
      <c r="B4552" s="124"/>
      <c r="C4552" s="125" t="s">
        <v>713</v>
      </c>
      <c r="D4552" s="119">
        <v>43306</v>
      </c>
      <c r="E4552" s="120" t="s">
        <v>8744</v>
      </c>
      <c r="F4552" s="120" t="s">
        <v>3</v>
      </c>
      <c r="G4552" s="120">
        <v>1643070</v>
      </c>
      <c r="H4552" s="124"/>
      <c r="I4552" s="128" t="s">
        <v>9548</v>
      </c>
      <c r="J4552" s="124"/>
      <c r="K4552" s="124"/>
      <c r="L4552" s="124"/>
      <c r="M4552" s="124"/>
      <c r="N4552" s="207">
        <v>0</v>
      </c>
      <c r="O4552" s="207">
        <v>55</v>
      </c>
      <c r="P4552" s="124" t="s">
        <v>1312</v>
      </c>
    </row>
    <row r="4553" spans="1:16" ht="51">
      <c r="A4553" s="256" t="s">
        <v>619</v>
      </c>
      <c r="B4553" s="124"/>
      <c r="C4553" s="125" t="s">
        <v>713</v>
      </c>
      <c r="D4553" s="119">
        <v>43306</v>
      </c>
      <c r="E4553" s="120" t="s">
        <v>8745</v>
      </c>
      <c r="F4553" s="120" t="s">
        <v>3</v>
      </c>
      <c r="G4553" s="120">
        <v>1643069</v>
      </c>
      <c r="H4553" s="124"/>
      <c r="I4553" s="128" t="s">
        <v>9549</v>
      </c>
      <c r="J4553" s="124"/>
      <c r="K4553" s="124"/>
      <c r="L4553" s="124"/>
      <c r="M4553" s="124"/>
      <c r="N4553" s="207">
        <v>0</v>
      </c>
      <c r="O4553" s="207">
        <v>357.53000000000003</v>
      </c>
      <c r="P4553" s="124" t="s">
        <v>1312</v>
      </c>
    </row>
    <row r="4554" spans="1:16" ht="63.75">
      <c r="A4554" s="256" t="s">
        <v>619</v>
      </c>
      <c r="B4554" s="124"/>
      <c r="C4554" s="125" t="s">
        <v>713</v>
      </c>
      <c r="D4554" s="119">
        <v>43306</v>
      </c>
      <c r="E4554" s="120" t="s">
        <v>8746</v>
      </c>
      <c r="F4554" s="120" t="s">
        <v>3</v>
      </c>
      <c r="G4554" s="120">
        <v>1642969</v>
      </c>
      <c r="H4554" s="124"/>
      <c r="I4554" s="128" t="s">
        <v>9550</v>
      </c>
      <c r="J4554" s="124"/>
      <c r="K4554" s="124"/>
      <c r="L4554" s="124"/>
      <c r="M4554" s="124"/>
      <c r="N4554" s="207">
        <v>0</v>
      </c>
      <c r="O4554" s="207">
        <v>4363.6000000000004</v>
      </c>
      <c r="P4554" s="124" t="s">
        <v>1312</v>
      </c>
    </row>
    <row r="4555" spans="1:16" ht="76.5">
      <c r="A4555" s="256" t="s">
        <v>619</v>
      </c>
      <c r="B4555" s="124"/>
      <c r="C4555" s="125" t="s">
        <v>713</v>
      </c>
      <c r="D4555" s="119">
        <v>43306</v>
      </c>
      <c r="E4555" s="120" t="s">
        <v>8747</v>
      </c>
      <c r="F4555" s="120" t="s">
        <v>3</v>
      </c>
      <c r="G4555" s="120">
        <v>1642966</v>
      </c>
      <c r="H4555" s="124"/>
      <c r="I4555" s="128" t="s">
        <v>9551</v>
      </c>
      <c r="J4555" s="124"/>
      <c r="K4555" s="124"/>
      <c r="L4555" s="124"/>
      <c r="M4555" s="124"/>
      <c r="N4555" s="207">
        <v>0</v>
      </c>
      <c r="O4555" s="207">
        <v>18656.78</v>
      </c>
      <c r="P4555" s="124" t="s">
        <v>1312</v>
      </c>
    </row>
    <row r="4556" spans="1:16" ht="51">
      <c r="A4556" s="256" t="s">
        <v>619</v>
      </c>
      <c r="B4556" s="124"/>
      <c r="C4556" s="125" t="s">
        <v>713</v>
      </c>
      <c r="D4556" s="119">
        <v>43306</v>
      </c>
      <c r="E4556" s="120" t="s">
        <v>8748</v>
      </c>
      <c r="F4556" s="120" t="s">
        <v>3</v>
      </c>
      <c r="G4556" s="120">
        <v>1642953</v>
      </c>
      <c r="H4556" s="124"/>
      <c r="I4556" s="128" t="s">
        <v>9552</v>
      </c>
      <c r="J4556" s="124"/>
      <c r="K4556" s="124"/>
      <c r="L4556" s="124"/>
      <c r="M4556" s="124"/>
      <c r="N4556" s="207">
        <v>0</v>
      </c>
      <c r="O4556" s="207">
        <v>2998.34</v>
      </c>
      <c r="P4556" s="124" t="s">
        <v>1312</v>
      </c>
    </row>
    <row r="4557" spans="1:16" ht="63.75">
      <c r="A4557" s="256" t="s">
        <v>619</v>
      </c>
      <c r="B4557" s="124"/>
      <c r="C4557" s="125" t="s">
        <v>713</v>
      </c>
      <c r="D4557" s="119">
        <v>43306</v>
      </c>
      <c r="E4557" s="120" t="s">
        <v>8749</v>
      </c>
      <c r="F4557" s="120" t="s">
        <v>3</v>
      </c>
      <c r="G4557" s="120">
        <v>1642945</v>
      </c>
      <c r="H4557" s="124"/>
      <c r="I4557" s="128" t="s">
        <v>9553</v>
      </c>
      <c r="J4557" s="124"/>
      <c r="K4557" s="124"/>
      <c r="L4557" s="124"/>
      <c r="M4557" s="124"/>
      <c r="N4557" s="207">
        <v>0</v>
      </c>
      <c r="O4557" s="207">
        <v>19289.490000000002</v>
      </c>
      <c r="P4557" s="124" t="s">
        <v>1312</v>
      </c>
    </row>
    <row r="4558" spans="1:16" ht="51">
      <c r="A4558" s="256">
        <v>35</v>
      </c>
      <c r="B4558" s="124"/>
      <c r="C4558" s="125" t="s">
        <v>696</v>
      </c>
      <c r="D4558" s="119">
        <v>43306</v>
      </c>
      <c r="E4558" s="120" t="s">
        <v>8750</v>
      </c>
      <c r="F4558" s="120" t="s">
        <v>3</v>
      </c>
      <c r="G4558" s="120">
        <v>1642942</v>
      </c>
      <c r="H4558" s="124"/>
      <c r="I4558" s="128" t="s">
        <v>9554</v>
      </c>
      <c r="J4558" s="124"/>
      <c r="K4558" s="124"/>
      <c r="L4558" s="124"/>
      <c r="M4558" s="124"/>
      <c r="N4558" s="207">
        <v>0</v>
      </c>
      <c r="O4558" s="207">
        <v>697.4</v>
      </c>
      <c r="P4558" s="124" t="s">
        <v>1312</v>
      </c>
    </row>
    <row r="4559" spans="1:16" ht="63.75">
      <c r="A4559" s="256" t="s">
        <v>619</v>
      </c>
      <c r="B4559" s="124"/>
      <c r="C4559" s="125" t="s">
        <v>713</v>
      </c>
      <c r="D4559" s="119">
        <v>43306</v>
      </c>
      <c r="E4559" s="120" t="s">
        <v>8751</v>
      </c>
      <c r="F4559" s="120" t="s">
        <v>3</v>
      </c>
      <c r="G4559" s="120">
        <v>1642938</v>
      </c>
      <c r="H4559" s="124"/>
      <c r="I4559" s="128" t="s">
        <v>9555</v>
      </c>
      <c r="J4559" s="124"/>
      <c r="K4559" s="124"/>
      <c r="L4559" s="124"/>
      <c r="M4559" s="124"/>
      <c r="N4559" s="207">
        <v>0</v>
      </c>
      <c r="O4559" s="207">
        <v>12735.16</v>
      </c>
      <c r="P4559" s="124" t="s">
        <v>1312</v>
      </c>
    </row>
    <row r="4560" spans="1:16" ht="51">
      <c r="A4560" s="256" t="s">
        <v>619</v>
      </c>
      <c r="B4560" s="124"/>
      <c r="C4560" s="125" t="s">
        <v>713</v>
      </c>
      <c r="D4560" s="119">
        <v>43306</v>
      </c>
      <c r="E4560" s="120" t="s">
        <v>8752</v>
      </c>
      <c r="F4560" s="120" t="s">
        <v>3</v>
      </c>
      <c r="G4560" s="120">
        <v>1642931</v>
      </c>
      <c r="H4560" s="124"/>
      <c r="I4560" s="128" t="s">
        <v>9556</v>
      </c>
      <c r="J4560" s="124"/>
      <c r="K4560" s="124"/>
      <c r="L4560" s="124"/>
      <c r="M4560" s="124"/>
      <c r="N4560" s="207">
        <v>0</v>
      </c>
      <c r="O4560" s="207">
        <v>393.45</v>
      </c>
      <c r="P4560" s="124" t="s">
        <v>1312</v>
      </c>
    </row>
    <row r="4561" spans="1:16" ht="51">
      <c r="A4561" s="256" t="s">
        <v>619</v>
      </c>
      <c r="B4561" s="124"/>
      <c r="C4561" s="125" t="s">
        <v>713</v>
      </c>
      <c r="D4561" s="119">
        <v>43306</v>
      </c>
      <c r="E4561" s="120" t="s">
        <v>8753</v>
      </c>
      <c r="F4561" s="120" t="s">
        <v>3</v>
      </c>
      <c r="G4561" s="120">
        <v>1642929</v>
      </c>
      <c r="H4561" s="124"/>
      <c r="I4561" s="128" t="s">
        <v>9557</v>
      </c>
      <c r="J4561" s="124"/>
      <c r="K4561" s="124"/>
      <c r="L4561" s="124"/>
      <c r="M4561" s="124"/>
      <c r="N4561" s="207">
        <v>0</v>
      </c>
      <c r="O4561" s="207">
        <v>6296.25</v>
      </c>
      <c r="P4561" s="124" t="s">
        <v>1312</v>
      </c>
    </row>
    <row r="4562" spans="1:16" ht="51">
      <c r="A4562" s="256" t="s">
        <v>619</v>
      </c>
      <c r="B4562" s="124"/>
      <c r="C4562" s="125" t="s">
        <v>713</v>
      </c>
      <c r="D4562" s="119">
        <v>43306</v>
      </c>
      <c r="E4562" s="120" t="s">
        <v>8754</v>
      </c>
      <c r="F4562" s="120" t="s">
        <v>3</v>
      </c>
      <c r="G4562" s="120">
        <v>1642921</v>
      </c>
      <c r="H4562" s="124"/>
      <c r="I4562" s="128" t="s">
        <v>9558</v>
      </c>
      <c r="J4562" s="124"/>
      <c r="K4562" s="124"/>
      <c r="L4562" s="124"/>
      <c r="M4562" s="124"/>
      <c r="N4562" s="207">
        <v>0</v>
      </c>
      <c r="O4562" s="207">
        <v>190</v>
      </c>
      <c r="P4562" s="124" t="s">
        <v>1312</v>
      </c>
    </row>
    <row r="4563" spans="1:16" ht="51">
      <c r="A4563" s="256" t="s">
        <v>619</v>
      </c>
      <c r="B4563" s="124"/>
      <c r="C4563" s="125" t="s">
        <v>713</v>
      </c>
      <c r="D4563" s="119">
        <v>43306</v>
      </c>
      <c r="E4563" s="120" t="s">
        <v>8755</v>
      </c>
      <c r="F4563" s="120" t="s">
        <v>3</v>
      </c>
      <c r="G4563" s="120">
        <v>1642915</v>
      </c>
      <c r="H4563" s="124"/>
      <c r="I4563" s="128" t="s">
        <v>9559</v>
      </c>
      <c r="J4563" s="124"/>
      <c r="K4563" s="124"/>
      <c r="L4563" s="124"/>
      <c r="M4563" s="124"/>
      <c r="N4563" s="207">
        <v>0</v>
      </c>
      <c r="O4563" s="207">
        <v>190</v>
      </c>
      <c r="P4563" s="124" t="s">
        <v>1312</v>
      </c>
    </row>
    <row r="4564" spans="1:16" ht="76.5" hidden="1">
      <c r="A4564" s="256">
        <v>513</v>
      </c>
      <c r="B4564" s="124"/>
      <c r="C4564" s="125" t="s">
        <v>201</v>
      </c>
      <c r="D4564" s="119">
        <v>43306</v>
      </c>
      <c r="E4564" s="120" t="s">
        <v>8756</v>
      </c>
      <c r="F4564" s="120" t="s">
        <v>15</v>
      </c>
      <c r="G4564" s="120">
        <v>792020</v>
      </c>
      <c r="H4564" s="124"/>
      <c r="I4564" s="128" t="s">
        <v>9560</v>
      </c>
      <c r="J4564" s="124"/>
      <c r="K4564" s="124"/>
      <c r="L4564" s="124"/>
      <c r="M4564" s="124"/>
      <c r="N4564" s="207">
        <v>50</v>
      </c>
      <c r="O4564" s="207">
        <v>0</v>
      </c>
      <c r="P4564" s="124" t="s">
        <v>1312</v>
      </c>
    </row>
    <row r="4565" spans="1:16" ht="89.25" hidden="1">
      <c r="A4565" s="256">
        <v>576</v>
      </c>
      <c r="B4565" s="124"/>
      <c r="C4565" s="125" t="s">
        <v>852</v>
      </c>
      <c r="D4565" s="119">
        <v>43306</v>
      </c>
      <c r="E4565" s="120" t="s">
        <v>8757</v>
      </c>
      <c r="F4565" s="120" t="s">
        <v>15</v>
      </c>
      <c r="G4565" s="120">
        <v>5509</v>
      </c>
      <c r="H4565" s="124"/>
      <c r="I4565" s="128" t="s">
        <v>9561</v>
      </c>
      <c r="J4565" s="124"/>
      <c r="K4565" s="124"/>
      <c r="L4565" s="124"/>
      <c r="M4565" s="124"/>
      <c r="N4565" s="207">
        <v>481.08</v>
      </c>
      <c r="O4565" s="207">
        <v>0</v>
      </c>
      <c r="P4565" s="124" t="s">
        <v>1312</v>
      </c>
    </row>
    <row r="4566" spans="1:16" ht="89.25" hidden="1">
      <c r="A4566" s="256">
        <v>576</v>
      </c>
      <c r="B4566" s="124"/>
      <c r="C4566" s="125" t="s">
        <v>852</v>
      </c>
      <c r="D4566" s="119">
        <v>43306</v>
      </c>
      <c r="E4566" s="120" t="s">
        <v>8758</v>
      </c>
      <c r="F4566" s="120" t="s">
        <v>15</v>
      </c>
      <c r="G4566" s="120">
        <v>5510</v>
      </c>
      <c r="H4566" s="124"/>
      <c r="I4566" s="128" t="s">
        <v>9562</v>
      </c>
      <c r="J4566" s="124"/>
      <c r="K4566" s="124"/>
      <c r="L4566" s="124"/>
      <c r="M4566" s="124"/>
      <c r="N4566" s="207">
        <v>475.73</v>
      </c>
      <c r="O4566" s="207">
        <v>0</v>
      </c>
      <c r="P4566" s="124" t="s">
        <v>1312</v>
      </c>
    </row>
    <row r="4567" spans="1:16" ht="76.5" hidden="1">
      <c r="A4567" s="256">
        <v>513</v>
      </c>
      <c r="B4567" s="124"/>
      <c r="C4567" s="125" t="s">
        <v>201</v>
      </c>
      <c r="D4567" s="119">
        <v>43306</v>
      </c>
      <c r="E4567" s="120" t="s">
        <v>8759</v>
      </c>
      <c r="F4567" s="120" t="s">
        <v>11</v>
      </c>
      <c r="G4567" s="120">
        <v>927984</v>
      </c>
      <c r="H4567" s="124"/>
      <c r="I4567" s="128" t="s">
        <v>9563</v>
      </c>
      <c r="J4567" s="124"/>
      <c r="K4567" s="124"/>
      <c r="L4567" s="124"/>
      <c r="M4567" s="124"/>
      <c r="N4567" s="207">
        <v>270</v>
      </c>
      <c r="O4567" s="207">
        <v>0</v>
      </c>
      <c r="P4567" s="124" t="s">
        <v>1312</v>
      </c>
    </row>
    <row r="4568" spans="1:16" ht="76.5" hidden="1">
      <c r="A4568" s="256">
        <v>513</v>
      </c>
      <c r="B4568" s="124"/>
      <c r="C4568" s="125" t="s">
        <v>201</v>
      </c>
      <c r="D4568" s="119">
        <v>43306</v>
      </c>
      <c r="E4568" s="120" t="s">
        <v>8760</v>
      </c>
      <c r="F4568" s="120" t="s">
        <v>11</v>
      </c>
      <c r="G4568" s="120">
        <v>927981</v>
      </c>
      <c r="H4568" s="124"/>
      <c r="I4568" s="128" t="s">
        <v>9564</v>
      </c>
      <c r="J4568" s="124"/>
      <c r="K4568" s="124"/>
      <c r="L4568" s="124"/>
      <c r="M4568" s="124"/>
      <c r="N4568" s="207">
        <v>270</v>
      </c>
      <c r="O4568" s="207">
        <v>0</v>
      </c>
      <c r="P4568" s="124" t="s">
        <v>1312</v>
      </c>
    </row>
    <row r="4569" spans="1:16" ht="51" hidden="1">
      <c r="A4569" s="256">
        <v>41</v>
      </c>
      <c r="B4569" s="124"/>
      <c r="C4569" s="125" t="s">
        <v>697</v>
      </c>
      <c r="D4569" s="119">
        <v>43306</v>
      </c>
      <c r="E4569" s="120" t="s">
        <v>8761</v>
      </c>
      <c r="F4569" s="120" t="s">
        <v>6</v>
      </c>
      <c r="G4569" s="120">
        <v>928111</v>
      </c>
      <c r="H4569" s="124"/>
      <c r="I4569" s="128" t="s">
        <v>9565</v>
      </c>
      <c r="J4569" s="124"/>
      <c r="K4569" s="124"/>
      <c r="L4569" s="124"/>
      <c r="M4569" s="124"/>
      <c r="N4569" s="207">
        <v>0</v>
      </c>
      <c r="O4569" s="207">
        <v>551232</v>
      </c>
      <c r="P4569" s="124" t="s">
        <v>1312</v>
      </c>
    </row>
    <row r="4570" spans="1:16" ht="51" hidden="1">
      <c r="A4570" s="256">
        <v>117</v>
      </c>
      <c r="B4570" s="124"/>
      <c r="C4570" s="125" t="s">
        <v>722</v>
      </c>
      <c r="D4570" s="119">
        <v>43306</v>
      </c>
      <c r="E4570" s="120" t="s">
        <v>8762</v>
      </c>
      <c r="F4570" s="120" t="s">
        <v>11</v>
      </c>
      <c r="G4570" s="120">
        <v>928137</v>
      </c>
      <c r="H4570" s="124"/>
      <c r="I4570" s="128" t="s">
        <v>9566</v>
      </c>
      <c r="J4570" s="124"/>
      <c r="K4570" s="124"/>
      <c r="L4570" s="124"/>
      <c r="M4570" s="124"/>
      <c r="N4570" s="207">
        <v>50</v>
      </c>
      <c r="O4570" s="207">
        <v>0</v>
      </c>
      <c r="P4570" s="124" t="s">
        <v>1312</v>
      </c>
    </row>
    <row r="4571" spans="1:16" ht="51">
      <c r="A4571" s="256" t="s">
        <v>619</v>
      </c>
      <c r="B4571" s="124"/>
      <c r="C4571" s="125" t="s">
        <v>713</v>
      </c>
      <c r="D4571" s="119">
        <v>43307</v>
      </c>
      <c r="E4571" s="120" t="s">
        <v>8763</v>
      </c>
      <c r="F4571" s="120" t="s">
        <v>3</v>
      </c>
      <c r="G4571" s="120">
        <v>1643374</v>
      </c>
      <c r="H4571" s="124"/>
      <c r="I4571" s="128" t="s">
        <v>9567</v>
      </c>
      <c r="J4571" s="124"/>
      <c r="K4571" s="124"/>
      <c r="L4571" s="124"/>
      <c r="M4571" s="124"/>
      <c r="N4571" s="207">
        <v>0</v>
      </c>
      <c r="O4571" s="207">
        <v>1344</v>
      </c>
      <c r="P4571" s="124" t="s">
        <v>1312</v>
      </c>
    </row>
    <row r="4572" spans="1:16" ht="51">
      <c r="A4572" s="256">
        <v>47</v>
      </c>
      <c r="B4572" s="124"/>
      <c r="C4572" s="125" t="s">
        <v>699</v>
      </c>
      <c r="D4572" s="119">
        <v>43307</v>
      </c>
      <c r="E4572" s="120" t="s">
        <v>8764</v>
      </c>
      <c r="F4572" s="120" t="s">
        <v>3</v>
      </c>
      <c r="G4572" s="120">
        <v>1643334</v>
      </c>
      <c r="H4572" s="124"/>
      <c r="I4572" s="128" t="s">
        <v>9568</v>
      </c>
      <c r="J4572" s="124"/>
      <c r="K4572" s="124"/>
      <c r="L4572" s="124"/>
      <c r="M4572" s="124"/>
      <c r="N4572" s="207">
        <v>0</v>
      </c>
      <c r="O4572" s="207">
        <v>270</v>
      </c>
      <c r="P4572" s="124" t="s">
        <v>1312</v>
      </c>
    </row>
    <row r="4573" spans="1:16" ht="38.25">
      <c r="A4573" s="256">
        <v>86</v>
      </c>
      <c r="B4573" s="124"/>
      <c r="C4573" s="125" t="s">
        <v>710</v>
      </c>
      <c r="D4573" s="119">
        <v>43307</v>
      </c>
      <c r="E4573" s="120" t="s">
        <v>8765</v>
      </c>
      <c r="F4573" s="120" t="s">
        <v>3</v>
      </c>
      <c r="G4573" s="120">
        <v>1643401</v>
      </c>
      <c r="H4573" s="124"/>
      <c r="I4573" s="128" t="s">
        <v>9569</v>
      </c>
      <c r="J4573" s="124"/>
      <c r="K4573" s="124"/>
      <c r="L4573" s="124"/>
      <c r="M4573" s="124"/>
      <c r="N4573" s="207">
        <v>0</v>
      </c>
      <c r="O4573" s="207">
        <v>2338.46</v>
      </c>
      <c r="P4573" s="124" t="s">
        <v>1312</v>
      </c>
    </row>
    <row r="4574" spans="1:16" ht="51">
      <c r="A4574" s="256" t="s">
        <v>619</v>
      </c>
      <c r="B4574" s="124"/>
      <c r="C4574" s="125" t="s">
        <v>713</v>
      </c>
      <c r="D4574" s="119">
        <v>43307</v>
      </c>
      <c r="E4574" s="120" t="s">
        <v>8766</v>
      </c>
      <c r="F4574" s="120" t="s">
        <v>3</v>
      </c>
      <c r="G4574" s="120">
        <v>1643412</v>
      </c>
      <c r="H4574" s="124"/>
      <c r="I4574" s="128" t="s">
        <v>9570</v>
      </c>
      <c r="J4574" s="124"/>
      <c r="K4574" s="124"/>
      <c r="L4574" s="124"/>
      <c r="M4574" s="124"/>
      <c r="N4574" s="207">
        <v>0</v>
      </c>
      <c r="O4574" s="207">
        <v>15952.32</v>
      </c>
      <c r="P4574" s="124" t="s">
        <v>1312</v>
      </c>
    </row>
    <row r="4575" spans="1:16" ht="51">
      <c r="A4575" s="256">
        <v>25</v>
      </c>
      <c r="B4575" s="124"/>
      <c r="C4575" s="125" t="s">
        <v>694</v>
      </c>
      <c r="D4575" s="119">
        <v>43307</v>
      </c>
      <c r="E4575" s="120" t="s">
        <v>8767</v>
      </c>
      <c r="F4575" s="120" t="s">
        <v>3</v>
      </c>
      <c r="G4575" s="120">
        <v>1643280</v>
      </c>
      <c r="H4575" s="124"/>
      <c r="I4575" s="128" t="s">
        <v>9571</v>
      </c>
      <c r="J4575" s="124"/>
      <c r="K4575" s="124"/>
      <c r="L4575" s="124"/>
      <c r="M4575" s="124"/>
      <c r="N4575" s="207">
        <v>0</v>
      </c>
      <c r="O4575" s="207">
        <v>687.34</v>
      </c>
      <c r="P4575" s="124" t="s">
        <v>1312</v>
      </c>
    </row>
    <row r="4576" spans="1:16" ht="51">
      <c r="A4576" s="256" t="s">
        <v>619</v>
      </c>
      <c r="B4576" s="124"/>
      <c r="C4576" s="125" t="s">
        <v>713</v>
      </c>
      <c r="D4576" s="119">
        <v>43307</v>
      </c>
      <c r="E4576" s="120" t="s">
        <v>8768</v>
      </c>
      <c r="F4576" s="120" t="s">
        <v>3</v>
      </c>
      <c r="G4576" s="120">
        <v>1643281</v>
      </c>
      <c r="H4576" s="124"/>
      <c r="I4576" s="128" t="s">
        <v>9572</v>
      </c>
      <c r="J4576" s="124"/>
      <c r="K4576" s="124"/>
      <c r="L4576" s="124"/>
      <c r="M4576" s="124"/>
      <c r="N4576" s="207">
        <v>0</v>
      </c>
      <c r="O4576" s="207">
        <v>3217.07</v>
      </c>
      <c r="P4576" s="124" t="s">
        <v>1312</v>
      </c>
    </row>
    <row r="4577" spans="1:16" ht="51">
      <c r="A4577" s="256">
        <v>25</v>
      </c>
      <c r="B4577" s="124"/>
      <c r="C4577" s="125" t="s">
        <v>694</v>
      </c>
      <c r="D4577" s="119">
        <v>43307</v>
      </c>
      <c r="E4577" s="120" t="s">
        <v>8769</v>
      </c>
      <c r="F4577" s="120" t="s">
        <v>3</v>
      </c>
      <c r="G4577" s="120">
        <v>1643282</v>
      </c>
      <c r="H4577" s="124"/>
      <c r="I4577" s="128" t="s">
        <v>9573</v>
      </c>
      <c r="J4577" s="124"/>
      <c r="K4577" s="124"/>
      <c r="L4577" s="124"/>
      <c r="M4577" s="124"/>
      <c r="N4577" s="207">
        <v>0</v>
      </c>
      <c r="O4577" s="207">
        <v>735.35</v>
      </c>
      <c r="P4577" s="124" t="s">
        <v>1312</v>
      </c>
    </row>
    <row r="4578" spans="1:16" ht="51">
      <c r="A4578" s="256" t="s">
        <v>619</v>
      </c>
      <c r="B4578" s="124"/>
      <c r="C4578" s="125" t="s">
        <v>713</v>
      </c>
      <c r="D4578" s="119">
        <v>43307</v>
      </c>
      <c r="E4578" s="120" t="s">
        <v>8770</v>
      </c>
      <c r="F4578" s="120" t="s">
        <v>3</v>
      </c>
      <c r="G4578" s="120">
        <v>1643283</v>
      </c>
      <c r="H4578" s="124"/>
      <c r="I4578" s="128" t="s">
        <v>9574</v>
      </c>
      <c r="J4578" s="124"/>
      <c r="K4578" s="124"/>
      <c r="L4578" s="124"/>
      <c r="M4578" s="124"/>
      <c r="N4578" s="207">
        <v>0</v>
      </c>
      <c r="O4578" s="207">
        <v>3217.07</v>
      </c>
      <c r="P4578" s="124" t="s">
        <v>1312</v>
      </c>
    </row>
    <row r="4579" spans="1:16" ht="51">
      <c r="A4579" s="256" t="s">
        <v>619</v>
      </c>
      <c r="B4579" s="124"/>
      <c r="C4579" s="125" t="s">
        <v>713</v>
      </c>
      <c r="D4579" s="119">
        <v>43307</v>
      </c>
      <c r="E4579" s="120" t="s">
        <v>8771</v>
      </c>
      <c r="F4579" s="120" t="s">
        <v>3</v>
      </c>
      <c r="G4579" s="120">
        <v>1643512</v>
      </c>
      <c r="H4579" s="124"/>
      <c r="I4579" s="128" t="s">
        <v>9575</v>
      </c>
      <c r="J4579" s="124"/>
      <c r="K4579" s="124"/>
      <c r="L4579" s="124"/>
      <c r="M4579" s="124"/>
      <c r="N4579" s="207">
        <v>0</v>
      </c>
      <c r="O4579" s="207">
        <v>705.47</v>
      </c>
      <c r="P4579" s="124" t="s">
        <v>1312</v>
      </c>
    </row>
    <row r="4580" spans="1:16" ht="51">
      <c r="A4580" s="256" t="s">
        <v>619</v>
      </c>
      <c r="B4580" s="124"/>
      <c r="C4580" s="125" t="s">
        <v>713</v>
      </c>
      <c r="D4580" s="119">
        <v>43307</v>
      </c>
      <c r="E4580" s="120" t="s">
        <v>8772</v>
      </c>
      <c r="F4580" s="120" t="s">
        <v>3</v>
      </c>
      <c r="G4580" s="120">
        <v>1643513</v>
      </c>
      <c r="H4580" s="124"/>
      <c r="I4580" s="128" t="s">
        <v>9576</v>
      </c>
      <c r="J4580" s="124"/>
      <c r="K4580" s="124"/>
      <c r="L4580" s="124"/>
      <c r="M4580" s="124"/>
      <c r="N4580" s="207">
        <v>0</v>
      </c>
      <c r="O4580" s="207">
        <v>9764.6200000000008</v>
      </c>
      <c r="P4580" s="124" t="s">
        <v>1312</v>
      </c>
    </row>
    <row r="4581" spans="1:16" ht="38.25">
      <c r="A4581" s="256">
        <v>16</v>
      </c>
      <c r="B4581" s="124"/>
      <c r="C4581" s="125" t="s">
        <v>692</v>
      </c>
      <c r="D4581" s="119">
        <v>43307</v>
      </c>
      <c r="E4581" s="120" t="s">
        <v>8773</v>
      </c>
      <c r="F4581" s="120" t="s">
        <v>3</v>
      </c>
      <c r="G4581" s="120">
        <v>1643517</v>
      </c>
      <c r="H4581" s="124"/>
      <c r="I4581" s="128" t="s">
        <v>9577</v>
      </c>
      <c r="J4581" s="124"/>
      <c r="K4581" s="124"/>
      <c r="L4581" s="124"/>
      <c r="M4581" s="124"/>
      <c r="N4581" s="207">
        <v>0</v>
      </c>
      <c r="O4581" s="207">
        <v>2733</v>
      </c>
      <c r="P4581" s="124" t="s">
        <v>1312</v>
      </c>
    </row>
    <row r="4582" spans="1:16" ht="51">
      <c r="A4582" s="256">
        <v>373</v>
      </c>
      <c r="B4582" s="124"/>
      <c r="C4582" s="125" t="s">
        <v>1269</v>
      </c>
      <c r="D4582" s="119">
        <v>43307</v>
      </c>
      <c r="E4582" s="120" t="s">
        <v>8774</v>
      </c>
      <c r="F4582" s="120" t="s">
        <v>3</v>
      </c>
      <c r="G4582" s="120">
        <v>1643579</v>
      </c>
      <c r="H4582" s="124"/>
      <c r="I4582" s="128" t="s">
        <v>9578</v>
      </c>
      <c r="J4582" s="124"/>
      <c r="K4582" s="124"/>
      <c r="L4582" s="124"/>
      <c r="M4582" s="124"/>
      <c r="N4582" s="207">
        <v>0</v>
      </c>
      <c r="O4582" s="207">
        <v>28.25</v>
      </c>
      <c r="P4582" s="124" t="s">
        <v>1312</v>
      </c>
    </row>
    <row r="4583" spans="1:16" ht="51">
      <c r="A4583" s="256">
        <v>373</v>
      </c>
      <c r="B4583" s="124"/>
      <c r="C4583" s="125" t="s">
        <v>1269</v>
      </c>
      <c r="D4583" s="119">
        <v>43307</v>
      </c>
      <c r="E4583" s="120" t="s">
        <v>8775</v>
      </c>
      <c r="F4583" s="120" t="s">
        <v>3</v>
      </c>
      <c r="G4583" s="120">
        <v>1643581</v>
      </c>
      <c r="H4583" s="124"/>
      <c r="I4583" s="128" t="s">
        <v>9579</v>
      </c>
      <c r="J4583" s="124"/>
      <c r="K4583" s="124"/>
      <c r="L4583" s="124"/>
      <c r="M4583" s="124"/>
      <c r="N4583" s="207">
        <v>0</v>
      </c>
      <c r="O4583" s="207">
        <v>273.87</v>
      </c>
      <c r="P4583" s="124" t="s">
        <v>1312</v>
      </c>
    </row>
    <row r="4584" spans="1:16" ht="51">
      <c r="A4584" s="256" t="s">
        <v>619</v>
      </c>
      <c r="B4584" s="124"/>
      <c r="C4584" s="125" t="s">
        <v>713</v>
      </c>
      <c r="D4584" s="119">
        <v>43307</v>
      </c>
      <c r="E4584" s="120" t="s">
        <v>8776</v>
      </c>
      <c r="F4584" s="120" t="s">
        <v>3</v>
      </c>
      <c r="G4584" s="120">
        <v>1643463</v>
      </c>
      <c r="H4584" s="124"/>
      <c r="I4584" s="128" t="s">
        <v>9580</v>
      </c>
      <c r="J4584" s="124"/>
      <c r="K4584" s="124"/>
      <c r="L4584" s="124"/>
      <c r="M4584" s="124"/>
      <c r="N4584" s="207">
        <v>0</v>
      </c>
      <c r="O4584" s="207">
        <v>1367.32</v>
      </c>
      <c r="P4584" s="124" t="s">
        <v>1312</v>
      </c>
    </row>
    <row r="4585" spans="1:16" ht="63.75">
      <c r="A4585" s="256" t="s">
        <v>619</v>
      </c>
      <c r="B4585" s="124"/>
      <c r="C4585" s="125" t="s">
        <v>713</v>
      </c>
      <c r="D4585" s="119">
        <v>43307</v>
      </c>
      <c r="E4585" s="120" t="s">
        <v>8777</v>
      </c>
      <c r="F4585" s="120" t="s">
        <v>3</v>
      </c>
      <c r="G4585" s="120">
        <v>1643464</v>
      </c>
      <c r="H4585" s="124"/>
      <c r="I4585" s="128" t="s">
        <v>9581</v>
      </c>
      <c r="J4585" s="124"/>
      <c r="K4585" s="124"/>
      <c r="L4585" s="124"/>
      <c r="M4585" s="124"/>
      <c r="N4585" s="207">
        <v>0</v>
      </c>
      <c r="O4585" s="207">
        <v>107845.79000000001</v>
      </c>
      <c r="P4585" s="124" t="s">
        <v>1312</v>
      </c>
    </row>
    <row r="4586" spans="1:16" ht="38.25">
      <c r="A4586" s="256">
        <v>16</v>
      </c>
      <c r="B4586" s="124"/>
      <c r="C4586" s="125" t="s">
        <v>692</v>
      </c>
      <c r="D4586" s="119">
        <v>43307</v>
      </c>
      <c r="E4586" s="120" t="s">
        <v>8778</v>
      </c>
      <c r="F4586" s="120" t="s">
        <v>3</v>
      </c>
      <c r="G4586" s="120">
        <v>1643466</v>
      </c>
      <c r="H4586" s="124"/>
      <c r="I4586" s="128" t="s">
        <v>9582</v>
      </c>
      <c r="J4586" s="124"/>
      <c r="K4586" s="124"/>
      <c r="L4586" s="124"/>
      <c r="M4586" s="124"/>
      <c r="N4586" s="207">
        <v>0</v>
      </c>
      <c r="O4586" s="207">
        <v>134</v>
      </c>
      <c r="P4586" s="124" t="s">
        <v>1312</v>
      </c>
    </row>
    <row r="4587" spans="1:16" ht="63.75">
      <c r="A4587" s="256" t="s">
        <v>619</v>
      </c>
      <c r="B4587" s="124"/>
      <c r="C4587" s="125" t="s">
        <v>713</v>
      </c>
      <c r="D4587" s="119">
        <v>43307</v>
      </c>
      <c r="E4587" s="120" t="s">
        <v>8779</v>
      </c>
      <c r="F4587" s="120" t="s">
        <v>3</v>
      </c>
      <c r="G4587" s="120">
        <v>1643469</v>
      </c>
      <c r="H4587" s="124"/>
      <c r="I4587" s="128" t="s">
        <v>9583</v>
      </c>
      <c r="J4587" s="124"/>
      <c r="K4587" s="124"/>
      <c r="L4587" s="124"/>
      <c r="M4587" s="124"/>
      <c r="N4587" s="207">
        <v>0</v>
      </c>
      <c r="O4587" s="207">
        <v>0.8</v>
      </c>
      <c r="P4587" s="124" t="s">
        <v>1312</v>
      </c>
    </row>
    <row r="4588" spans="1:16" ht="51">
      <c r="A4588" s="256" t="s">
        <v>619</v>
      </c>
      <c r="B4588" s="124"/>
      <c r="C4588" s="125" t="s">
        <v>713</v>
      </c>
      <c r="D4588" s="119">
        <v>43307</v>
      </c>
      <c r="E4588" s="120" t="s">
        <v>8780</v>
      </c>
      <c r="F4588" s="120" t="s">
        <v>3</v>
      </c>
      <c r="G4588" s="120">
        <v>1643481</v>
      </c>
      <c r="H4588" s="124"/>
      <c r="I4588" s="128" t="s">
        <v>9584</v>
      </c>
      <c r="J4588" s="124"/>
      <c r="K4588" s="124"/>
      <c r="L4588" s="124"/>
      <c r="M4588" s="124"/>
      <c r="N4588" s="207">
        <v>0</v>
      </c>
      <c r="O4588" s="207">
        <v>110</v>
      </c>
      <c r="P4588" s="124" t="s">
        <v>1312</v>
      </c>
    </row>
    <row r="4589" spans="1:16" ht="51">
      <c r="A4589" s="256" t="s">
        <v>619</v>
      </c>
      <c r="B4589" s="124"/>
      <c r="C4589" s="125" t="s">
        <v>713</v>
      </c>
      <c r="D4589" s="119">
        <v>43307</v>
      </c>
      <c r="E4589" s="120" t="s">
        <v>8781</v>
      </c>
      <c r="F4589" s="120" t="s">
        <v>3</v>
      </c>
      <c r="G4589" s="120">
        <v>1643482</v>
      </c>
      <c r="H4589" s="124"/>
      <c r="I4589" s="128" t="s">
        <v>9585</v>
      </c>
      <c r="J4589" s="124"/>
      <c r="K4589" s="124"/>
      <c r="L4589" s="124"/>
      <c r="M4589" s="124"/>
      <c r="N4589" s="207">
        <v>0</v>
      </c>
      <c r="O4589" s="207">
        <v>160</v>
      </c>
      <c r="P4589" s="124" t="s">
        <v>1312</v>
      </c>
    </row>
    <row r="4590" spans="1:16" ht="51">
      <c r="A4590" s="256" t="s">
        <v>619</v>
      </c>
      <c r="B4590" s="124"/>
      <c r="C4590" s="125" t="s">
        <v>713</v>
      </c>
      <c r="D4590" s="119">
        <v>43307</v>
      </c>
      <c r="E4590" s="120" t="s">
        <v>8782</v>
      </c>
      <c r="F4590" s="120" t="s">
        <v>3</v>
      </c>
      <c r="G4590" s="120">
        <v>1643483</v>
      </c>
      <c r="H4590" s="124"/>
      <c r="I4590" s="128" t="s">
        <v>9586</v>
      </c>
      <c r="J4590" s="124"/>
      <c r="K4590" s="124"/>
      <c r="L4590" s="124"/>
      <c r="M4590" s="124"/>
      <c r="N4590" s="207">
        <v>0</v>
      </c>
      <c r="O4590" s="207">
        <v>4898.7</v>
      </c>
      <c r="P4590" s="124" t="s">
        <v>1312</v>
      </c>
    </row>
    <row r="4591" spans="1:16" ht="51">
      <c r="A4591" s="256" t="s">
        <v>619</v>
      </c>
      <c r="B4591" s="124"/>
      <c r="C4591" s="125" t="s">
        <v>713</v>
      </c>
      <c r="D4591" s="119">
        <v>43307</v>
      </c>
      <c r="E4591" s="120" t="s">
        <v>8783</v>
      </c>
      <c r="F4591" s="120" t="s">
        <v>3</v>
      </c>
      <c r="G4591" s="120">
        <v>1643484</v>
      </c>
      <c r="H4591" s="124"/>
      <c r="I4591" s="128" t="s">
        <v>9587</v>
      </c>
      <c r="J4591" s="124"/>
      <c r="K4591" s="124"/>
      <c r="L4591" s="124"/>
      <c r="M4591" s="124"/>
      <c r="N4591" s="207">
        <v>0</v>
      </c>
      <c r="O4591" s="207">
        <v>70</v>
      </c>
      <c r="P4591" s="124" t="s">
        <v>1312</v>
      </c>
    </row>
    <row r="4592" spans="1:16" ht="51">
      <c r="A4592" s="256" t="s">
        <v>619</v>
      </c>
      <c r="B4592" s="124"/>
      <c r="C4592" s="125" t="s">
        <v>713</v>
      </c>
      <c r="D4592" s="119">
        <v>43307</v>
      </c>
      <c r="E4592" s="120" t="s">
        <v>8784</v>
      </c>
      <c r="F4592" s="120" t="s">
        <v>3</v>
      </c>
      <c r="G4592" s="120">
        <v>1643486</v>
      </c>
      <c r="H4592" s="124"/>
      <c r="I4592" s="128" t="s">
        <v>9588</v>
      </c>
      <c r="J4592" s="124"/>
      <c r="K4592" s="124"/>
      <c r="L4592" s="124"/>
      <c r="M4592" s="124"/>
      <c r="N4592" s="207">
        <v>0</v>
      </c>
      <c r="O4592" s="207">
        <v>263.67</v>
      </c>
      <c r="P4592" s="124" t="s">
        <v>1312</v>
      </c>
    </row>
    <row r="4593" spans="1:16" ht="51">
      <c r="A4593" s="256" t="s">
        <v>619</v>
      </c>
      <c r="B4593" s="124"/>
      <c r="C4593" s="125" t="s">
        <v>713</v>
      </c>
      <c r="D4593" s="119">
        <v>43307</v>
      </c>
      <c r="E4593" s="120" t="s">
        <v>8785</v>
      </c>
      <c r="F4593" s="120" t="s">
        <v>3</v>
      </c>
      <c r="G4593" s="120">
        <v>1643487</v>
      </c>
      <c r="H4593" s="124"/>
      <c r="I4593" s="128" t="s">
        <v>9589</v>
      </c>
      <c r="J4593" s="124"/>
      <c r="K4593" s="124"/>
      <c r="L4593" s="124"/>
      <c r="M4593" s="124"/>
      <c r="N4593" s="207">
        <v>0</v>
      </c>
      <c r="O4593" s="207">
        <v>92.4</v>
      </c>
      <c r="P4593" s="124" t="s">
        <v>1312</v>
      </c>
    </row>
    <row r="4594" spans="1:16" ht="51">
      <c r="A4594" s="256" t="s">
        <v>619</v>
      </c>
      <c r="B4594" s="124"/>
      <c r="C4594" s="125" t="s">
        <v>713</v>
      </c>
      <c r="D4594" s="119">
        <v>43307</v>
      </c>
      <c r="E4594" s="120" t="s">
        <v>8786</v>
      </c>
      <c r="F4594" s="120" t="s">
        <v>3</v>
      </c>
      <c r="G4594" s="120">
        <v>1643490</v>
      </c>
      <c r="H4594" s="124"/>
      <c r="I4594" s="128" t="s">
        <v>9590</v>
      </c>
      <c r="J4594" s="124"/>
      <c r="K4594" s="124"/>
      <c r="L4594" s="124"/>
      <c r="M4594" s="124"/>
      <c r="N4594" s="207">
        <v>0</v>
      </c>
      <c r="O4594" s="207">
        <v>33.43</v>
      </c>
      <c r="P4594" s="124" t="s">
        <v>1312</v>
      </c>
    </row>
    <row r="4595" spans="1:16" ht="51">
      <c r="A4595" s="256" t="s">
        <v>619</v>
      </c>
      <c r="B4595" s="124"/>
      <c r="C4595" s="125" t="s">
        <v>713</v>
      </c>
      <c r="D4595" s="119">
        <v>43307</v>
      </c>
      <c r="E4595" s="120" t="s">
        <v>8787</v>
      </c>
      <c r="F4595" s="120" t="s">
        <v>3</v>
      </c>
      <c r="G4595" s="120">
        <v>1643491</v>
      </c>
      <c r="H4595" s="124"/>
      <c r="I4595" s="128" t="s">
        <v>9591</v>
      </c>
      <c r="J4595" s="124"/>
      <c r="K4595" s="124"/>
      <c r="L4595" s="124"/>
      <c r="M4595" s="124"/>
      <c r="N4595" s="207">
        <v>0</v>
      </c>
      <c r="O4595" s="207">
        <v>70</v>
      </c>
      <c r="P4595" s="124" t="s">
        <v>1312</v>
      </c>
    </row>
    <row r="4596" spans="1:16" ht="51">
      <c r="A4596" s="256" t="s">
        <v>619</v>
      </c>
      <c r="B4596" s="124"/>
      <c r="C4596" s="125" t="s">
        <v>713</v>
      </c>
      <c r="D4596" s="119">
        <v>43307</v>
      </c>
      <c r="E4596" s="120" t="s">
        <v>8788</v>
      </c>
      <c r="F4596" s="120" t="s">
        <v>3</v>
      </c>
      <c r="G4596" s="120">
        <v>1643493</v>
      </c>
      <c r="H4596" s="124"/>
      <c r="I4596" s="128" t="s">
        <v>9592</v>
      </c>
      <c r="J4596" s="124"/>
      <c r="K4596" s="124"/>
      <c r="L4596" s="124"/>
      <c r="M4596" s="124"/>
      <c r="N4596" s="207">
        <v>0</v>
      </c>
      <c r="O4596" s="207">
        <v>14</v>
      </c>
      <c r="P4596" s="124" t="s">
        <v>1312</v>
      </c>
    </row>
    <row r="4597" spans="1:16" ht="51">
      <c r="A4597" s="256" t="s">
        <v>619</v>
      </c>
      <c r="B4597" s="124"/>
      <c r="C4597" s="125" t="s">
        <v>713</v>
      </c>
      <c r="D4597" s="119">
        <v>43307</v>
      </c>
      <c r="E4597" s="120" t="s">
        <v>8789</v>
      </c>
      <c r="F4597" s="120" t="s">
        <v>3</v>
      </c>
      <c r="G4597" s="120">
        <v>1643501</v>
      </c>
      <c r="H4597" s="124"/>
      <c r="I4597" s="128" t="s">
        <v>9593</v>
      </c>
      <c r="J4597" s="124"/>
      <c r="K4597" s="124"/>
      <c r="L4597" s="124"/>
      <c r="M4597" s="124"/>
      <c r="N4597" s="207">
        <v>0</v>
      </c>
      <c r="O4597" s="207">
        <v>4024</v>
      </c>
      <c r="P4597" s="124" t="s">
        <v>1312</v>
      </c>
    </row>
    <row r="4598" spans="1:16" ht="51">
      <c r="A4598" s="256" t="s">
        <v>619</v>
      </c>
      <c r="B4598" s="124"/>
      <c r="C4598" s="125" t="s">
        <v>713</v>
      </c>
      <c r="D4598" s="119">
        <v>43307</v>
      </c>
      <c r="E4598" s="120" t="s">
        <v>8790</v>
      </c>
      <c r="F4598" s="120" t="s">
        <v>3</v>
      </c>
      <c r="G4598" s="120">
        <v>1643362</v>
      </c>
      <c r="H4598" s="124"/>
      <c r="I4598" s="128" t="s">
        <v>9594</v>
      </c>
      <c r="J4598" s="124"/>
      <c r="K4598" s="124"/>
      <c r="L4598" s="124"/>
      <c r="M4598" s="124"/>
      <c r="N4598" s="207">
        <v>0</v>
      </c>
      <c r="O4598" s="207">
        <v>220</v>
      </c>
      <c r="P4598" s="124" t="s">
        <v>1312</v>
      </c>
    </row>
    <row r="4599" spans="1:16" ht="63.75">
      <c r="A4599" s="256">
        <v>592</v>
      </c>
      <c r="B4599" s="124"/>
      <c r="C4599" s="125" t="s">
        <v>862</v>
      </c>
      <c r="D4599" s="119">
        <v>43307</v>
      </c>
      <c r="E4599" s="120" t="s">
        <v>8791</v>
      </c>
      <c r="F4599" s="120" t="s">
        <v>3</v>
      </c>
      <c r="G4599" s="120">
        <v>1643364</v>
      </c>
      <c r="H4599" s="124"/>
      <c r="I4599" s="128" t="s">
        <v>9595</v>
      </c>
      <c r="J4599" s="124"/>
      <c r="K4599" s="124"/>
      <c r="L4599" s="124"/>
      <c r="M4599" s="124"/>
      <c r="N4599" s="207">
        <v>0</v>
      </c>
      <c r="O4599" s="207">
        <v>2004</v>
      </c>
      <c r="P4599" s="124" t="s">
        <v>1312</v>
      </c>
    </row>
    <row r="4600" spans="1:16" ht="63.75">
      <c r="A4600" s="256">
        <v>35</v>
      </c>
      <c r="B4600" s="124"/>
      <c r="C4600" s="125" t="s">
        <v>696</v>
      </c>
      <c r="D4600" s="119">
        <v>43307</v>
      </c>
      <c r="E4600" s="120" t="s">
        <v>8792</v>
      </c>
      <c r="F4600" s="120" t="s">
        <v>3</v>
      </c>
      <c r="G4600" s="120">
        <v>1643365</v>
      </c>
      <c r="H4600" s="124"/>
      <c r="I4600" s="128" t="s">
        <v>9596</v>
      </c>
      <c r="J4600" s="124"/>
      <c r="K4600" s="124"/>
      <c r="L4600" s="124"/>
      <c r="M4600" s="124"/>
      <c r="N4600" s="207">
        <v>0</v>
      </c>
      <c r="O4600" s="207">
        <v>310</v>
      </c>
      <c r="P4600" s="124" t="s">
        <v>1312</v>
      </c>
    </row>
    <row r="4601" spans="1:16" ht="63.75">
      <c r="A4601" s="256">
        <v>35</v>
      </c>
      <c r="B4601" s="124"/>
      <c r="C4601" s="125" t="s">
        <v>696</v>
      </c>
      <c r="D4601" s="119">
        <v>43307</v>
      </c>
      <c r="E4601" s="120" t="s">
        <v>8793</v>
      </c>
      <c r="F4601" s="120" t="s">
        <v>3</v>
      </c>
      <c r="G4601" s="120">
        <v>1643367</v>
      </c>
      <c r="H4601" s="124"/>
      <c r="I4601" s="128" t="s">
        <v>9597</v>
      </c>
      <c r="J4601" s="124"/>
      <c r="K4601" s="124"/>
      <c r="L4601" s="124"/>
      <c r="M4601" s="124"/>
      <c r="N4601" s="207">
        <v>0</v>
      </c>
      <c r="O4601" s="207">
        <v>310</v>
      </c>
      <c r="P4601" s="124" t="s">
        <v>1312</v>
      </c>
    </row>
    <row r="4602" spans="1:16" ht="51">
      <c r="A4602" s="256">
        <v>86</v>
      </c>
      <c r="B4602" s="124"/>
      <c r="C4602" s="125" t="s">
        <v>710</v>
      </c>
      <c r="D4602" s="119">
        <v>43307</v>
      </c>
      <c r="E4602" s="120" t="s">
        <v>8794</v>
      </c>
      <c r="F4602" s="120" t="s">
        <v>3</v>
      </c>
      <c r="G4602" s="120">
        <v>1643376</v>
      </c>
      <c r="H4602" s="124"/>
      <c r="I4602" s="128" t="s">
        <v>9598</v>
      </c>
      <c r="J4602" s="124"/>
      <c r="K4602" s="124"/>
      <c r="L4602" s="124"/>
      <c r="M4602" s="124"/>
      <c r="N4602" s="207">
        <v>0</v>
      </c>
      <c r="O4602" s="207">
        <v>10000</v>
      </c>
      <c r="P4602" s="124" t="s">
        <v>1312</v>
      </c>
    </row>
    <row r="4603" spans="1:16" ht="51">
      <c r="A4603" s="256">
        <v>86</v>
      </c>
      <c r="B4603" s="124"/>
      <c r="C4603" s="125" t="s">
        <v>710</v>
      </c>
      <c r="D4603" s="119">
        <v>43307</v>
      </c>
      <c r="E4603" s="120" t="s">
        <v>8795</v>
      </c>
      <c r="F4603" s="120" t="s">
        <v>3</v>
      </c>
      <c r="G4603" s="120">
        <v>1643378</v>
      </c>
      <c r="H4603" s="124"/>
      <c r="I4603" s="128" t="s">
        <v>9599</v>
      </c>
      <c r="J4603" s="124"/>
      <c r="K4603" s="124"/>
      <c r="L4603" s="124"/>
      <c r="M4603" s="124"/>
      <c r="N4603" s="207">
        <v>0</v>
      </c>
      <c r="O4603" s="207">
        <v>25470.670000000002</v>
      </c>
      <c r="P4603" s="124" t="s">
        <v>1312</v>
      </c>
    </row>
    <row r="4604" spans="1:16" ht="51">
      <c r="A4604" s="256">
        <v>86</v>
      </c>
      <c r="B4604" s="124"/>
      <c r="C4604" s="125" t="s">
        <v>710</v>
      </c>
      <c r="D4604" s="119">
        <v>43307</v>
      </c>
      <c r="E4604" s="120" t="s">
        <v>8796</v>
      </c>
      <c r="F4604" s="120" t="s">
        <v>3</v>
      </c>
      <c r="G4604" s="120">
        <v>1643379</v>
      </c>
      <c r="H4604" s="124"/>
      <c r="I4604" s="128" t="s">
        <v>9600</v>
      </c>
      <c r="J4604" s="124"/>
      <c r="K4604" s="124"/>
      <c r="L4604" s="124"/>
      <c r="M4604" s="124"/>
      <c r="N4604" s="207">
        <v>0</v>
      </c>
      <c r="O4604" s="207">
        <v>5130</v>
      </c>
      <c r="P4604" s="124" t="s">
        <v>1312</v>
      </c>
    </row>
    <row r="4605" spans="1:16" ht="76.5">
      <c r="A4605" s="256">
        <v>375</v>
      </c>
      <c r="B4605" s="124"/>
      <c r="C4605" s="125" t="s">
        <v>1271</v>
      </c>
      <c r="D4605" s="119">
        <v>43307</v>
      </c>
      <c r="E4605" s="120" t="s">
        <v>8797</v>
      </c>
      <c r="F4605" s="120" t="s">
        <v>3</v>
      </c>
      <c r="G4605" s="120">
        <v>1643356</v>
      </c>
      <c r="H4605" s="124"/>
      <c r="I4605" s="128" t="s">
        <v>9601</v>
      </c>
      <c r="J4605" s="124"/>
      <c r="K4605" s="124"/>
      <c r="L4605" s="124"/>
      <c r="M4605" s="124"/>
      <c r="N4605" s="207">
        <v>0</v>
      </c>
      <c r="O4605" s="207">
        <v>7466.42</v>
      </c>
      <c r="P4605" s="124" t="s">
        <v>1312</v>
      </c>
    </row>
    <row r="4606" spans="1:16" ht="89.25" hidden="1">
      <c r="A4606" s="256">
        <v>20</v>
      </c>
      <c r="B4606" s="124"/>
      <c r="C4606" s="125" t="s">
        <v>693</v>
      </c>
      <c r="D4606" s="119">
        <v>43307</v>
      </c>
      <c r="E4606" s="120" t="s">
        <v>8798</v>
      </c>
      <c r="F4606" s="120" t="s">
        <v>15</v>
      </c>
      <c r="G4606" s="120">
        <v>5515</v>
      </c>
      <c r="H4606" s="124"/>
      <c r="I4606" s="128" t="s">
        <v>9602</v>
      </c>
      <c r="J4606" s="124"/>
      <c r="K4606" s="124"/>
      <c r="L4606" s="124"/>
      <c r="M4606" s="124"/>
      <c r="N4606" s="207">
        <v>462.22</v>
      </c>
      <c r="O4606" s="207">
        <v>0</v>
      </c>
      <c r="P4606" s="124" t="s">
        <v>1312</v>
      </c>
    </row>
    <row r="4607" spans="1:16" ht="63.75" hidden="1">
      <c r="A4607" s="256">
        <v>41</v>
      </c>
      <c r="B4607" s="124"/>
      <c r="C4607" s="125" t="s">
        <v>697</v>
      </c>
      <c r="D4607" s="119">
        <v>43307</v>
      </c>
      <c r="E4607" s="120" t="s">
        <v>8799</v>
      </c>
      <c r="F4607" s="120" t="s">
        <v>1256</v>
      </c>
      <c r="G4607" s="120">
        <v>179585</v>
      </c>
      <c r="H4607" s="124"/>
      <c r="I4607" s="128" t="s">
        <v>9603</v>
      </c>
      <c r="J4607" s="124"/>
      <c r="K4607" s="124"/>
      <c r="L4607" s="124"/>
      <c r="M4607" s="124"/>
      <c r="N4607" s="207">
        <v>0</v>
      </c>
      <c r="O4607" s="207">
        <v>707832</v>
      </c>
      <c r="P4607" s="124" t="s">
        <v>1312</v>
      </c>
    </row>
    <row r="4608" spans="1:16" ht="63.75" hidden="1">
      <c r="A4608" s="256">
        <v>41</v>
      </c>
      <c r="B4608" s="124"/>
      <c r="C4608" s="125" t="s">
        <v>697</v>
      </c>
      <c r="D4608" s="119">
        <v>43307</v>
      </c>
      <c r="E4608" s="120" t="s">
        <v>8799</v>
      </c>
      <c r="F4608" s="120" t="s">
        <v>1256</v>
      </c>
      <c r="G4608" s="120">
        <v>179603</v>
      </c>
      <c r="H4608" s="124"/>
      <c r="I4608" s="128" t="s">
        <v>9604</v>
      </c>
      <c r="J4608" s="124"/>
      <c r="K4608" s="124"/>
      <c r="L4608" s="124"/>
      <c r="M4608" s="124"/>
      <c r="N4608" s="207">
        <v>0</v>
      </c>
      <c r="O4608" s="207">
        <v>48546</v>
      </c>
      <c r="P4608" s="124" t="s">
        <v>1312</v>
      </c>
    </row>
    <row r="4609" spans="1:16" ht="63.75" hidden="1">
      <c r="A4609" s="256">
        <v>41</v>
      </c>
      <c r="B4609" s="124"/>
      <c r="C4609" s="125" t="s">
        <v>697</v>
      </c>
      <c r="D4609" s="119">
        <v>43307</v>
      </c>
      <c r="E4609" s="120" t="s">
        <v>8799</v>
      </c>
      <c r="F4609" s="120" t="s">
        <v>1256</v>
      </c>
      <c r="G4609" s="120">
        <v>179646</v>
      </c>
      <c r="H4609" s="124"/>
      <c r="I4609" s="128" t="s">
        <v>9605</v>
      </c>
      <c r="J4609" s="124"/>
      <c r="K4609" s="124"/>
      <c r="L4609" s="124"/>
      <c r="M4609" s="124"/>
      <c r="N4609" s="207">
        <v>0</v>
      </c>
      <c r="O4609" s="207">
        <v>17226</v>
      </c>
      <c r="P4609" s="124" t="s">
        <v>1312</v>
      </c>
    </row>
    <row r="4610" spans="1:16" ht="63.75" hidden="1">
      <c r="A4610" s="256">
        <v>41</v>
      </c>
      <c r="B4610" s="124"/>
      <c r="C4610" s="125" t="s">
        <v>697</v>
      </c>
      <c r="D4610" s="119">
        <v>43307</v>
      </c>
      <c r="E4610" s="120" t="s">
        <v>8799</v>
      </c>
      <c r="F4610" s="120" t="s">
        <v>1256</v>
      </c>
      <c r="G4610" s="120">
        <v>179602</v>
      </c>
      <c r="H4610" s="124"/>
      <c r="I4610" s="128" t="s">
        <v>9606</v>
      </c>
      <c r="J4610" s="124"/>
      <c r="K4610" s="124"/>
      <c r="L4610" s="124"/>
      <c r="M4610" s="124"/>
      <c r="N4610" s="207">
        <v>0</v>
      </c>
      <c r="O4610" s="207">
        <v>12528</v>
      </c>
      <c r="P4610" s="124" t="s">
        <v>1312</v>
      </c>
    </row>
    <row r="4611" spans="1:16" ht="63.75" hidden="1">
      <c r="A4611" s="256">
        <v>41</v>
      </c>
      <c r="B4611" s="124"/>
      <c r="C4611" s="125" t="s">
        <v>697</v>
      </c>
      <c r="D4611" s="119">
        <v>43307</v>
      </c>
      <c r="E4611" s="120" t="s">
        <v>8799</v>
      </c>
      <c r="F4611" s="120" t="s">
        <v>1256</v>
      </c>
      <c r="G4611" s="120">
        <v>179616</v>
      </c>
      <c r="H4611" s="124"/>
      <c r="I4611" s="128" t="s">
        <v>9607</v>
      </c>
      <c r="J4611" s="124"/>
      <c r="K4611" s="124"/>
      <c r="L4611" s="124"/>
      <c r="M4611" s="124"/>
      <c r="N4611" s="207">
        <v>0</v>
      </c>
      <c r="O4611" s="207">
        <v>468234</v>
      </c>
      <c r="P4611" s="124" t="s">
        <v>1312</v>
      </c>
    </row>
    <row r="4612" spans="1:16" ht="63.75" hidden="1">
      <c r="A4612" s="256">
        <v>41</v>
      </c>
      <c r="B4612" s="124"/>
      <c r="C4612" s="125" t="s">
        <v>697</v>
      </c>
      <c r="D4612" s="119">
        <v>43307</v>
      </c>
      <c r="E4612" s="120" t="s">
        <v>8799</v>
      </c>
      <c r="F4612" s="120" t="s">
        <v>1256</v>
      </c>
      <c r="G4612" s="120">
        <v>179583</v>
      </c>
      <c r="H4612" s="124"/>
      <c r="I4612" s="128" t="s">
        <v>9608</v>
      </c>
      <c r="J4612" s="124"/>
      <c r="K4612" s="124"/>
      <c r="L4612" s="124"/>
      <c r="M4612" s="124"/>
      <c r="N4612" s="207">
        <v>0</v>
      </c>
      <c r="O4612" s="207">
        <v>156600</v>
      </c>
      <c r="P4612" s="124" t="s">
        <v>1312</v>
      </c>
    </row>
    <row r="4613" spans="1:16" ht="89.25" hidden="1">
      <c r="A4613" s="256">
        <v>513</v>
      </c>
      <c r="B4613" s="124"/>
      <c r="C4613" s="125" t="s">
        <v>201</v>
      </c>
      <c r="D4613" s="119">
        <v>43307</v>
      </c>
      <c r="E4613" s="120" t="s">
        <v>8800</v>
      </c>
      <c r="F4613" s="120" t="s">
        <v>15</v>
      </c>
      <c r="G4613" s="120">
        <v>5519</v>
      </c>
      <c r="H4613" s="124"/>
      <c r="I4613" s="128" t="s">
        <v>9609</v>
      </c>
      <c r="J4613" s="124"/>
      <c r="K4613" s="124"/>
      <c r="L4613" s="124"/>
      <c r="M4613" s="124"/>
      <c r="N4613" s="207">
        <v>50</v>
      </c>
      <c r="O4613" s="207">
        <v>0</v>
      </c>
      <c r="P4613" s="124" t="s">
        <v>1312</v>
      </c>
    </row>
    <row r="4614" spans="1:16" ht="63.75" hidden="1">
      <c r="A4614" s="256">
        <v>513</v>
      </c>
      <c r="B4614" s="124"/>
      <c r="C4614" s="125" t="s">
        <v>201</v>
      </c>
      <c r="D4614" s="119">
        <v>43307</v>
      </c>
      <c r="E4614" s="120" t="s">
        <v>8801</v>
      </c>
      <c r="F4614" s="120" t="s">
        <v>15</v>
      </c>
      <c r="G4614" s="120">
        <v>793154</v>
      </c>
      <c r="H4614" s="124"/>
      <c r="I4614" s="128" t="s">
        <v>9610</v>
      </c>
      <c r="J4614" s="124"/>
      <c r="K4614" s="124"/>
      <c r="L4614" s="124"/>
      <c r="M4614" s="124"/>
      <c r="N4614" s="207">
        <v>50</v>
      </c>
      <c r="O4614" s="207">
        <v>0</v>
      </c>
      <c r="P4614" s="124" t="s">
        <v>1312</v>
      </c>
    </row>
    <row r="4615" spans="1:16" ht="63.75" hidden="1">
      <c r="A4615" s="256">
        <v>513</v>
      </c>
      <c r="B4615" s="124"/>
      <c r="C4615" s="125" t="s">
        <v>201</v>
      </c>
      <c r="D4615" s="119">
        <v>43307</v>
      </c>
      <c r="E4615" s="120" t="s">
        <v>8802</v>
      </c>
      <c r="F4615" s="120" t="s">
        <v>15</v>
      </c>
      <c r="G4615" s="120">
        <v>793145</v>
      </c>
      <c r="H4615" s="124"/>
      <c r="I4615" s="128" t="s">
        <v>9611</v>
      </c>
      <c r="J4615" s="124"/>
      <c r="K4615" s="124"/>
      <c r="L4615" s="124"/>
      <c r="M4615" s="124"/>
      <c r="N4615" s="207">
        <v>50</v>
      </c>
      <c r="O4615" s="207">
        <v>0</v>
      </c>
      <c r="P4615" s="124" t="s">
        <v>1312</v>
      </c>
    </row>
    <row r="4616" spans="1:16" ht="63.75" hidden="1">
      <c r="A4616" s="256">
        <v>513</v>
      </c>
      <c r="B4616" s="124"/>
      <c r="C4616" s="125" t="s">
        <v>201</v>
      </c>
      <c r="D4616" s="119">
        <v>43307</v>
      </c>
      <c r="E4616" s="120" t="s">
        <v>8803</v>
      </c>
      <c r="F4616" s="120" t="s">
        <v>15</v>
      </c>
      <c r="G4616" s="120">
        <v>793131</v>
      </c>
      <c r="H4616" s="124"/>
      <c r="I4616" s="128" t="s">
        <v>9612</v>
      </c>
      <c r="J4616" s="124"/>
      <c r="K4616" s="124"/>
      <c r="L4616" s="124"/>
      <c r="M4616" s="124"/>
      <c r="N4616" s="207">
        <v>50</v>
      </c>
      <c r="O4616" s="207">
        <v>0</v>
      </c>
      <c r="P4616" s="124" t="s">
        <v>1312</v>
      </c>
    </row>
    <row r="4617" spans="1:16" ht="63.75" hidden="1">
      <c r="A4617" s="256">
        <v>41</v>
      </c>
      <c r="B4617" s="124"/>
      <c r="C4617" s="125" t="s">
        <v>697</v>
      </c>
      <c r="D4617" s="119">
        <v>43307</v>
      </c>
      <c r="E4617" s="120" t="s">
        <v>8804</v>
      </c>
      <c r="F4617" s="120" t="s">
        <v>1256</v>
      </c>
      <c r="G4617" s="120">
        <v>179661</v>
      </c>
      <c r="H4617" s="124"/>
      <c r="I4617" s="128" t="s">
        <v>9613</v>
      </c>
      <c r="J4617" s="124"/>
      <c r="K4617" s="124"/>
      <c r="L4617" s="124"/>
      <c r="M4617" s="124"/>
      <c r="N4617" s="207">
        <v>0</v>
      </c>
      <c r="O4617" s="207">
        <v>43848</v>
      </c>
      <c r="P4617" s="124" t="s">
        <v>1312</v>
      </c>
    </row>
    <row r="4618" spans="1:16" ht="76.5" hidden="1">
      <c r="A4618" s="256" t="s">
        <v>619</v>
      </c>
      <c r="B4618" s="124"/>
      <c r="C4618" s="125" t="s">
        <v>713</v>
      </c>
      <c r="D4618" s="119">
        <v>43307</v>
      </c>
      <c r="E4618" s="120" t="s">
        <v>8805</v>
      </c>
      <c r="F4618" s="120" t="s">
        <v>1313</v>
      </c>
      <c r="G4618" s="120">
        <v>179672</v>
      </c>
      <c r="H4618" s="124"/>
      <c r="I4618" s="128" t="s">
        <v>9614</v>
      </c>
      <c r="J4618" s="124"/>
      <c r="K4618" s="124"/>
      <c r="L4618" s="124"/>
      <c r="M4618" s="124"/>
      <c r="N4618" s="207">
        <v>0</v>
      </c>
      <c r="O4618" s="207">
        <v>13586.03</v>
      </c>
      <c r="P4618" s="124" t="s">
        <v>1312</v>
      </c>
    </row>
    <row r="4619" spans="1:16" ht="63.75" hidden="1">
      <c r="A4619" s="256" t="s">
        <v>619</v>
      </c>
      <c r="B4619" s="124"/>
      <c r="C4619" s="125" t="s">
        <v>713</v>
      </c>
      <c r="D4619" s="119">
        <v>43307</v>
      </c>
      <c r="E4619" s="120" t="s">
        <v>8805</v>
      </c>
      <c r="F4619" s="120" t="s">
        <v>1313</v>
      </c>
      <c r="G4619" s="120">
        <v>179676</v>
      </c>
      <c r="H4619" s="124"/>
      <c r="I4619" s="128" t="s">
        <v>9615</v>
      </c>
      <c r="J4619" s="124"/>
      <c r="K4619" s="124"/>
      <c r="L4619" s="124"/>
      <c r="M4619" s="124"/>
      <c r="N4619" s="207">
        <v>0</v>
      </c>
      <c r="O4619" s="207">
        <v>24943.89</v>
      </c>
      <c r="P4619" s="124" t="s">
        <v>1312</v>
      </c>
    </row>
    <row r="4620" spans="1:16" ht="63.75" hidden="1">
      <c r="A4620" s="256" t="s">
        <v>619</v>
      </c>
      <c r="B4620" s="124"/>
      <c r="C4620" s="125" t="s">
        <v>713</v>
      </c>
      <c r="D4620" s="119">
        <v>43307</v>
      </c>
      <c r="E4620" s="120" t="s">
        <v>8805</v>
      </c>
      <c r="F4620" s="120" t="s">
        <v>1313</v>
      </c>
      <c r="G4620" s="120">
        <v>179671</v>
      </c>
      <c r="H4620" s="124"/>
      <c r="I4620" s="128" t="s">
        <v>9616</v>
      </c>
      <c r="J4620" s="124"/>
      <c r="K4620" s="124"/>
      <c r="L4620" s="124"/>
      <c r="M4620" s="124"/>
      <c r="N4620" s="207">
        <v>0</v>
      </c>
      <c r="O4620" s="207">
        <v>4584.88</v>
      </c>
      <c r="P4620" s="124" t="s">
        <v>1312</v>
      </c>
    </row>
    <row r="4621" spans="1:16" ht="51" hidden="1">
      <c r="A4621" s="256" t="s">
        <v>619</v>
      </c>
      <c r="B4621" s="124"/>
      <c r="C4621" s="125" t="s">
        <v>713</v>
      </c>
      <c r="D4621" s="119">
        <v>43307</v>
      </c>
      <c r="E4621" s="120" t="s">
        <v>8805</v>
      </c>
      <c r="F4621" s="120" t="s">
        <v>1313</v>
      </c>
      <c r="G4621" s="120">
        <v>179675</v>
      </c>
      <c r="H4621" s="124"/>
      <c r="I4621" s="128" t="s">
        <v>9617</v>
      </c>
      <c r="J4621" s="124"/>
      <c r="K4621" s="124"/>
      <c r="L4621" s="124"/>
      <c r="M4621" s="124"/>
      <c r="N4621" s="207">
        <v>0</v>
      </c>
      <c r="O4621" s="207">
        <v>258073.46</v>
      </c>
      <c r="P4621" s="124" t="s">
        <v>1312</v>
      </c>
    </row>
    <row r="4622" spans="1:16" ht="76.5" hidden="1">
      <c r="A4622" s="256" t="s">
        <v>619</v>
      </c>
      <c r="B4622" s="124"/>
      <c r="C4622" s="125" t="s">
        <v>713</v>
      </c>
      <c r="D4622" s="119">
        <v>43307</v>
      </c>
      <c r="E4622" s="120" t="s">
        <v>8805</v>
      </c>
      <c r="F4622" s="120" t="s">
        <v>1313</v>
      </c>
      <c r="G4622" s="120">
        <v>179673</v>
      </c>
      <c r="H4622" s="124"/>
      <c r="I4622" s="128" t="s">
        <v>9618</v>
      </c>
      <c r="J4622" s="124"/>
      <c r="K4622" s="124"/>
      <c r="L4622" s="124"/>
      <c r="M4622" s="124"/>
      <c r="N4622" s="207">
        <v>0</v>
      </c>
      <c r="O4622" s="207">
        <v>115320.19</v>
      </c>
      <c r="P4622" s="124" t="s">
        <v>1312</v>
      </c>
    </row>
    <row r="4623" spans="1:16" ht="76.5" hidden="1">
      <c r="A4623" s="256" t="s">
        <v>619</v>
      </c>
      <c r="B4623" s="124"/>
      <c r="C4623" s="125" t="s">
        <v>713</v>
      </c>
      <c r="D4623" s="119">
        <v>43307</v>
      </c>
      <c r="E4623" s="120" t="s">
        <v>8805</v>
      </c>
      <c r="F4623" s="120" t="s">
        <v>1313</v>
      </c>
      <c r="G4623" s="120">
        <v>179674</v>
      </c>
      <c r="H4623" s="124"/>
      <c r="I4623" s="128" t="s">
        <v>9619</v>
      </c>
      <c r="J4623" s="124"/>
      <c r="K4623" s="124"/>
      <c r="L4623" s="124"/>
      <c r="M4623" s="124"/>
      <c r="N4623" s="207">
        <v>0</v>
      </c>
      <c r="O4623" s="207">
        <v>148188.45000000001</v>
      </c>
      <c r="P4623" s="124" t="s">
        <v>1312</v>
      </c>
    </row>
    <row r="4624" spans="1:16" ht="51" hidden="1">
      <c r="A4624" s="256">
        <v>117</v>
      </c>
      <c r="B4624" s="124"/>
      <c r="C4624" s="125" t="s">
        <v>722</v>
      </c>
      <c r="D4624" s="119">
        <v>43307</v>
      </c>
      <c r="E4624" s="120" t="s">
        <v>8806</v>
      </c>
      <c r="F4624" s="120" t="s">
        <v>11</v>
      </c>
      <c r="G4624" s="120">
        <v>928172</v>
      </c>
      <c r="H4624" s="124"/>
      <c r="I4624" s="128" t="s">
        <v>9620</v>
      </c>
      <c r="J4624" s="124"/>
      <c r="K4624" s="124"/>
      <c r="L4624" s="124"/>
      <c r="M4624" s="124"/>
      <c r="N4624" s="207">
        <v>50</v>
      </c>
      <c r="O4624" s="207">
        <v>0</v>
      </c>
      <c r="P4624" s="124" t="s">
        <v>1312</v>
      </c>
    </row>
    <row r="4625" spans="1:16" ht="76.5" hidden="1">
      <c r="A4625" s="256" t="s">
        <v>620</v>
      </c>
      <c r="B4625" s="124"/>
      <c r="C4625" s="125" t="s">
        <v>714</v>
      </c>
      <c r="D4625" s="119">
        <v>43307</v>
      </c>
      <c r="E4625" s="120" t="s">
        <v>8807</v>
      </c>
      <c r="F4625" s="120" t="s">
        <v>13</v>
      </c>
      <c r="G4625" s="120">
        <v>928214</v>
      </c>
      <c r="H4625" s="124"/>
      <c r="I4625" s="128" t="s">
        <v>9621</v>
      </c>
      <c r="J4625" s="124"/>
      <c r="K4625" s="124"/>
      <c r="L4625" s="124"/>
      <c r="M4625" s="124"/>
      <c r="N4625" s="207">
        <v>35700</v>
      </c>
      <c r="O4625" s="207">
        <v>0</v>
      </c>
      <c r="P4625" s="124" t="s">
        <v>1312</v>
      </c>
    </row>
    <row r="4626" spans="1:16" ht="51" hidden="1">
      <c r="A4626" s="256">
        <v>513</v>
      </c>
      <c r="B4626" s="124"/>
      <c r="C4626" s="125" t="s">
        <v>201</v>
      </c>
      <c r="D4626" s="119">
        <v>43307</v>
      </c>
      <c r="E4626" s="120" t="s">
        <v>8808</v>
      </c>
      <c r="F4626" s="120" t="s">
        <v>15</v>
      </c>
      <c r="G4626" s="120">
        <v>793522</v>
      </c>
      <c r="H4626" s="124"/>
      <c r="I4626" s="128" t="s">
        <v>9342</v>
      </c>
      <c r="J4626" s="124"/>
      <c r="K4626" s="124"/>
      <c r="L4626" s="124"/>
      <c r="M4626" s="124"/>
      <c r="N4626" s="207">
        <v>50</v>
      </c>
      <c r="O4626" s="207">
        <v>0</v>
      </c>
      <c r="P4626" s="124" t="s">
        <v>1312</v>
      </c>
    </row>
    <row r="4627" spans="1:16" ht="51">
      <c r="A4627" s="256" t="s">
        <v>619</v>
      </c>
      <c r="B4627" s="124"/>
      <c r="C4627" s="125" t="s">
        <v>713</v>
      </c>
      <c r="D4627" s="119">
        <v>43308</v>
      </c>
      <c r="E4627" s="120" t="s">
        <v>8809</v>
      </c>
      <c r="F4627" s="120" t="s">
        <v>3</v>
      </c>
      <c r="G4627" s="120">
        <v>1643718</v>
      </c>
      <c r="H4627" s="124"/>
      <c r="I4627" s="128" t="s">
        <v>9622</v>
      </c>
      <c r="J4627" s="124"/>
      <c r="K4627" s="124"/>
      <c r="L4627" s="124"/>
      <c r="M4627" s="124"/>
      <c r="N4627" s="207">
        <v>0</v>
      </c>
      <c r="O4627" s="207">
        <v>1239.5</v>
      </c>
      <c r="P4627" s="124" t="s">
        <v>1312</v>
      </c>
    </row>
    <row r="4628" spans="1:16" ht="51">
      <c r="A4628" s="256" t="s">
        <v>619</v>
      </c>
      <c r="B4628" s="124"/>
      <c r="C4628" s="125" t="s">
        <v>713</v>
      </c>
      <c r="D4628" s="119">
        <v>43308</v>
      </c>
      <c r="E4628" s="120" t="s">
        <v>8810</v>
      </c>
      <c r="F4628" s="120" t="s">
        <v>3</v>
      </c>
      <c r="G4628" s="120">
        <v>1643730</v>
      </c>
      <c r="H4628" s="124"/>
      <c r="I4628" s="128" t="s">
        <v>9623</v>
      </c>
      <c r="J4628" s="124"/>
      <c r="K4628" s="124"/>
      <c r="L4628" s="124"/>
      <c r="M4628" s="124"/>
      <c r="N4628" s="207">
        <v>0</v>
      </c>
      <c r="O4628" s="207">
        <v>140</v>
      </c>
      <c r="P4628" s="124" t="s">
        <v>1312</v>
      </c>
    </row>
    <row r="4629" spans="1:16" ht="51">
      <c r="A4629" s="256" t="s">
        <v>619</v>
      </c>
      <c r="B4629" s="124"/>
      <c r="C4629" s="125" t="s">
        <v>713</v>
      </c>
      <c r="D4629" s="119">
        <v>43308</v>
      </c>
      <c r="E4629" s="120" t="s">
        <v>8811</v>
      </c>
      <c r="F4629" s="120" t="s">
        <v>3</v>
      </c>
      <c r="G4629" s="120">
        <v>1643732</v>
      </c>
      <c r="H4629" s="124"/>
      <c r="I4629" s="128" t="s">
        <v>9624</v>
      </c>
      <c r="J4629" s="124"/>
      <c r="K4629" s="124"/>
      <c r="L4629" s="124"/>
      <c r="M4629" s="124"/>
      <c r="N4629" s="207">
        <v>0</v>
      </c>
      <c r="O4629" s="207">
        <v>199</v>
      </c>
      <c r="P4629" s="124" t="s">
        <v>1312</v>
      </c>
    </row>
    <row r="4630" spans="1:16" ht="51">
      <c r="A4630" s="256" t="s">
        <v>619</v>
      </c>
      <c r="B4630" s="124"/>
      <c r="C4630" s="125" t="s">
        <v>713</v>
      </c>
      <c r="D4630" s="119">
        <v>43308</v>
      </c>
      <c r="E4630" s="120" t="s">
        <v>8812</v>
      </c>
      <c r="F4630" s="120" t="s">
        <v>3</v>
      </c>
      <c r="G4630" s="120">
        <v>1643752</v>
      </c>
      <c r="H4630" s="124"/>
      <c r="I4630" s="128" t="s">
        <v>9625</v>
      </c>
      <c r="J4630" s="124"/>
      <c r="K4630" s="124"/>
      <c r="L4630" s="124"/>
      <c r="M4630" s="124"/>
      <c r="N4630" s="207">
        <v>0</v>
      </c>
      <c r="O4630" s="207">
        <v>220</v>
      </c>
      <c r="P4630" s="124" t="s">
        <v>1312</v>
      </c>
    </row>
    <row r="4631" spans="1:16" ht="51">
      <c r="A4631" s="256" t="s">
        <v>619</v>
      </c>
      <c r="B4631" s="124"/>
      <c r="C4631" s="125" t="s">
        <v>713</v>
      </c>
      <c r="D4631" s="119">
        <v>43308</v>
      </c>
      <c r="E4631" s="120" t="s">
        <v>8813</v>
      </c>
      <c r="F4631" s="120" t="s">
        <v>3</v>
      </c>
      <c r="G4631" s="120">
        <v>1643755</v>
      </c>
      <c r="H4631" s="124"/>
      <c r="I4631" s="128" t="s">
        <v>9626</v>
      </c>
      <c r="J4631" s="124"/>
      <c r="K4631" s="124"/>
      <c r="L4631" s="124"/>
      <c r="M4631" s="124"/>
      <c r="N4631" s="207">
        <v>0</v>
      </c>
      <c r="O4631" s="207">
        <v>140</v>
      </c>
      <c r="P4631" s="124" t="s">
        <v>1312</v>
      </c>
    </row>
    <row r="4632" spans="1:16" ht="51">
      <c r="A4632" s="256" t="s">
        <v>619</v>
      </c>
      <c r="B4632" s="124"/>
      <c r="C4632" s="125" t="s">
        <v>713</v>
      </c>
      <c r="D4632" s="119">
        <v>43308</v>
      </c>
      <c r="E4632" s="120" t="s">
        <v>8814</v>
      </c>
      <c r="F4632" s="120" t="s">
        <v>3</v>
      </c>
      <c r="G4632" s="120">
        <v>1643756</v>
      </c>
      <c r="H4632" s="124"/>
      <c r="I4632" s="128" t="s">
        <v>9627</v>
      </c>
      <c r="J4632" s="124"/>
      <c r="K4632" s="124"/>
      <c r="L4632" s="124"/>
      <c r="M4632" s="124"/>
      <c r="N4632" s="207">
        <v>0</v>
      </c>
      <c r="O4632" s="207">
        <v>140</v>
      </c>
      <c r="P4632" s="124" t="s">
        <v>1312</v>
      </c>
    </row>
    <row r="4633" spans="1:16" ht="51">
      <c r="A4633" s="256" t="s">
        <v>619</v>
      </c>
      <c r="B4633" s="124"/>
      <c r="C4633" s="125" t="s">
        <v>713</v>
      </c>
      <c r="D4633" s="119">
        <v>43308</v>
      </c>
      <c r="E4633" s="120" t="s">
        <v>8815</v>
      </c>
      <c r="F4633" s="120" t="s">
        <v>3</v>
      </c>
      <c r="G4633" s="120">
        <v>1643757</v>
      </c>
      <c r="H4633" s="124"/>
      <c r="I4633" s="128" t="s">
        <v>9628</v>
      </c>
      <c r="J4633" s="124"/>
      <c r="K4633" s="124"/>
      <c r="L4633" s="124"/>
      <c r="M4633" s="124"/>
      <c r="N4633" s="207">
        <v>0</v>
      </c>
      <c r="O4633" s="207">
        <v>140</v>
      </c>
      <c r="P4633" s="124" t="s">
        <v>1312</v>
      </c>
    </row>
    <row r="4634" spans="1:16" ht="51">
      <c r="A4634" s="256" t="s">
        <v>619</v>
      </c>
      <c r="B4634" s="124"/>
      <c r="C4634" s="125" t="s">
        <v>713</v>
      </c>
      <c r="D4634" s="119">
        <v>43308</v>
      </c>
      <c r="E4634" s="120" t="s">
        <v>8816</v>
      </c>
      <c r="F4634" s="120" t="s">
        <v>3</v>
      </c>
      <c r="G4634" s="120">
        <v>1643758</v>
      </c>
      <c r="H4634" s="124"/>
      <c r="I4634" s="128" t="s">
        <v>9629</v>
      </c>
      <c r="J4634" s="124"/>
      <c r="K4634" s="124"/>
      <c r="L4634" s="124"/>
      <c r="M4634" s="124"/>
      <c r="N4634" s="207">
        <v>0</v>
      </c>
      <c r="O4634" s="207">
        <v>140</v>
      </c>
      <c r="P4634" s="124" t="s">
        <v>1312</v>
      </c>
    </row>
    <row r="4635" spans="1:16" ht="51">
      <c r="A4635" s="256" t="s">
        <v>619</v>
      </c>
      <c r="B4635" s="124"/>
      <c r="C4635" s="125" t="s">
        <v>713</v>
      </c>
      <c r="D4635" s="119">
        <v>43308</v>
      </c>
      <c r="E4635" s="120" t="s">
        <v>8817</v>
      </c>
      <c r="F4635" s="120" t="s">
        <v>3</v>
      </c>
      <c r="G4635" s="120">
        <v>1643760</v>
      </c>
      <c r="H4635" s="124"/>
      <c r="I4635" s="128" t="s">
        <v>9630</v>
      </c>
      <c r="J4635" s="124"/>
      <c r="K4635" s="124"/>
      <c r="L4635" s="124"/>
      <c r="M4635" s="124"/>
      <c r="N4635" s="207">
        <v>0</v>
      </c>
      <c r="O4635" s="207">
        <v>140</v>
      </c>
      <c r="P4635" s="124" t="s">
        <v>1312</v>
      </c>
    </row>
    <row r="4636" spans="1:16" ht="51">
      <c r="A4636" s="256" t="s">
        <v>619</v>
      </c>
      <c r="B4636" s="124"/>
      <c r="C4636" s="125" t="s">
        <v>713</v>
      </c>
      <c r="D4636" s="119">
        <v>43308</v>
      </c>
      <c r="E4636" s="120" t="s">
        <v>8818</v>
      </c>
      <c r="F4636" s="120" t="s">
        <v>3</v>
      </c>
      <c r="G4636" s="120">
        <v>1643761</v>
      </c>
      <c r="H4636" s="124"/>
      <c r="I4636" s="128" t="s">
        <v>9631</v>
      </c>
      <c r="J4636" s="124"/>
      <c r="K4636" s="124"/>
      <c r="L4636" s="124"/>
      <c r="M4636" s="124"/>
      <c r="N4636" s="207">
        <v>0</v>
      </c>
      <c r="O4636" s="207">
        <v>140</v>
      </c>
      <c r="P4636" s="124" t="s">
        <v>1312</v>
      </c>
    </row>
    <row r="4637" spans="1:16" ht="51">
      <c r="A4637" s="256" t="s">
        <v>619</v>
      </c>
      <c r="B4637" s="124"/>
      <c r="C4637" s="125" t="s">
        <v>713</v>
      </c>
      <c r="D4637" s="119">
        <v>43308</v>
      </c>
      <c r="E4637" s="120" t="s">
        <v>8819</v>
      </c>
      <c r="F4637" s="120" t="s">
        <v>3</v>
      </c>
      <c r="G4637" s="120">
        <v>1643765</v>
      </c>
      <c r="H4637" s="124"/>
      <c r="I4637" s="128" t="s">
        <v>9632</v>
      </c>
      <c r="J4637" s="124"/>
      <c r="K4637" s="124"/>
      <c r="L4637" s="124"/>
      <c r="M4637" s="124"/>
      <c r="N4637" s="207">
        <v>0</v>
      </c>
      <c r="O4637" s="207">
        <v>140</v>
      </c>
      <c r="P4637" s="124" t="s">
        <v>1312</v>
      </c>
    </row>
    <row r="4638" spans="1:16" ht="51">
      <c r="A4638" s="256" t="s">
        <v>619</v>
      </c>
      <c r="B4638" s="124"/>
      <c r="C4638" s="125" t="s">
        <v>713</v>
      </c>
      <c r="D4638" s="119">
        <v>43308</v>
      </c>
      <c r="E4638" s="120" t="s">
        <v>8820</v>
      </c>
      <c r="F4638" s="120" t="s">
        <v>3</v>
      </c>
      <c r="G4638" s="120">
        <v>1643767</v>
      </c>
      <c r="H4638" s="124"/>
      <c r="I4638" s="128" t="s">
        <v>9633</v>
      </c>
      <c r="J4638" s="124"/>
      <c r="K4638" s="124"/>
      <c r="L4638" s="124"/>
      <c r="M4638" s="124"/>
      <c r="N4638" s="207">
        <v>0</v>
      </c>
      <c r="O4638" s="207">
        <v>140</v>
      </c>
      <c r="P4638" s="124" t="s">
        <v>1312</v>
      </c>
    </row>
    <row r="4639" spans="1:16" ht="51">
      <c r="A4639" s="256" t="s">
        <v>619</v>
      </c>
      <c r="B4639" s="124"/>
      <c r="C4639" s="125" t="s">
        <v>713</v>
      </c>
      <c r="D4639" s="119">
        <v>43308</v>
      </c>
      <c r="E4639" s="120" t="s">
        <v>8821</v>
      </c>
      <c r="F4639" s="120" t="s">
        <v>3</v>
      </c>
      <c r="G4639" s="120">
        <v>1643768</v>
      </c>
      <c r="H4639" s="124"/>
      <c r="I4639" s="128" t="s">
        <v>9634</v>
      </c>
      <c r="J4639" s="124"/>
      <c r="K4639" s="124"/>
      <c r="L4639" s="124"/>
      <c r="M4639" s="124"/>
      <c r="N4639" s="207">
        <v>0</v>
      </c>
      <c r="O4639" s="207">
        <v>140</v>
      </c>
      <c r="P4639" s="124" t="s">
        <v>1312</v>
      </c>
    </row>
    <row r="4640" spans="1:16" ht="51">
      <c r="A4640" s="256" t="s">
        <v>619</v>
      </c>
      <c r="B4640" s="124"/>
      <c r="C4640" s="125" t="s">
        <v>713</v>
      </c>
      <c r="D4640" s="119">
        <v>43308</v>
      </c>
      <c r="E4640" s="120" t="s">
        <v>8822</v>
      </c>
      <c r="F4640" s="120" t="s">
        <v>3</v>
      </c>
      <c r="G4640" s="120">
        <v>1643771</v>
      </c>
      <c r="H4640" s="124"/>
      <c r="I4640" s="128" t="s">
        <v>9635</v>
      </c>
      <c r="J4640" s="124"/>
      <c r="K4640" s="124"/>
      <c r="L4640" s="124"/>
      <c r="M4640" s="124"/>
      <c r="N4640" s="207">
        <v>0</v>
      </c>
      <c r="O4640" s="207">
        <v>140</v>
      </c>
      <c r="P4640" s="124" t="s">
        <v>1312</v>
      </c>
    </row>
    <row r="4641" spans="1:16" ht="51">
      <c r="A4641" s="256" t="s">
        <v>619</v>
      </c>
      <c r="B4641" s="124"/>
      <c r="C4641" s="125" t="s">
        <v>713</v>
      </c>
      <c r="D4641" s="119">
        <v>43308</v>
      </c>
      <c r="E4641" s="120" t="s">
        <v>8823</v>
      </c>
      <c r="F4641" s="120" t="s">
        <v>3</v>
      </c>
      <c r="G4641" s="120">
        <v>1643772</v>
      </c>
      <c r="H4641" s="124"/>
      <c r="I4641" s="128" t="s">
        <v>9636</v>
      </c>
      <c r="J4641" s="124"/>
      <c r="K4641" s="124"/>
      <c r="L4641" s="124"/>
      <c r="M4641" s="124"/>
      <c r="N4641" s="207">
        <v>0</v>
      </c>
      <c r="O4641" s="207">
        <v>140</v>
      </c>
      <c r="P4641" s="124" t="s">
        <v>1312</v>
      </c>
    </row>
    <row r="4642" spans="1:16" ht="51">
      <c r="A4642" s="256" t="s">
        <v>619</v>
      </c>
      <c r="B4642" s="124"/>
      <c r="C4642" s="125" t="s">
        <v>713</v>
      </c>
      <c r="D4642" s="119">
        <v>43308</v>
      </c>
      <c r="E4642" s="120" t="s">
        <v>8824</v>
      </c>
      <c r="F4642" s="120" t="s">
        <v>3</v>
      </c>
      <c r="G4642" s="120">
        <v>1643775</v>
      </c>
      <c r="H4642" s="124"/>
      <c r="I4642" s="128" t="s">
        <v>9637</v>
      </c>
      <c r="J4642" s="124"/>
      <c r="K4642" s="124"/>
      <c r="L4642" s="124"/>
      <c r="M4642" s="124"/>
      <c r="N4642" s="207">
        <v>0</v>
      </c>
      <c r="O4642" s="207">
        <v>140</v>
      </c>
      <c r="P4642" s="124" t="s">
        <v>1312</v>
      </c>
    </row>
    <row r="4643" spans="1:16" ht="51">
      <c r="A4643" s="256" t="s">
        <v>619</v>
      </c>
      <c r="B4643" s="124"/>
      <c r="C4643" s="125" t="s">
        <v>713</v>
      </c>
      <c r="D4643" s="119">
        <v>43308</v>
      </c>
      <c r="E4643" s="120" t="s">
        <v>8825</v>
      </c>
      <c r="F4643" s="120" t="s">
        <v>3</v>
      </c>
      <c r="G4643" s="120">
        <v>1643777</v>
      </c>
      <c r="H4643" s="124"/>
      <c r="I4643" s="128" t="s">
        <v>9638</v>
      </c>
      <c r="J4643" s="124"/>
      <c r="K4643" s="124"/>
      <c r="L4643" s="124"/>
      <c r="M4643" s="124"/>
      <c r="N4643" s="207">
        <v>0</v>
      </c>
      <c r="O4643" s="207">
        <v>140</v>
      </c>
      <c r="P4643" s="124" t="s">
        <v>1312</v>
      </c>
    </row>
    <row r="4644" spans="1:16" ht="51">
      <c r="A4644" s="256" t="s">
        <v>619</v>
      </c>
      <c r="B4644" s="124"/>
      <c r="C4644" s="125" t="s">
        <v>713</v>
      </c>
      <c r="D4644" s="119">
        <v>43308</v>
      </c>
      <c r="E4644" s="120" t="s">
        <v>8826</v>
      </c>
      <c r="F4644" s="120" t="s">
        <v>3</v>
      </c>
      <c r="G4644" s="120">
        <v>1643778</v>
      </c>
      <c r="H4644" s="124"/>
      <c r="I4644" s="128" t="s">
        <v>9639</v>
      </c>
      <c r="J4644" s="124"/>
      <c r="K4644" s="124"/>
      <c r="L4644" s="124"/>
      <c r="M4644" s="124"/>
      <c r="N4644" s="207">
        <v>0</v>
      </c>
      <c r="O4644" s="207">
        <v>140</v>
      </c>
      <c r="P4644" s="124" t="s">
        <v>1312</v>
      </c>
    </row>
    <row r="4645" spans="1:16" ht="51">
      <c r="A4645" s="256" t="s">
        <v>619</v>
      </c>
      <c r="B4645" s="124"/>
      <c r="C4645" s="125" t="s">
        <v>713</v>
      </c>
      <c r="D4645" s="119">
        <v>43308</v>
      </c>
      <c r="E4645" s="120" t="s">
        <v>8827</v>
      </c>
      <c r="F4645" s="120" t="s">
        <v>3</v>
      </c>
      <c r="G4645" s="120">
        <v>1643781</v>
      </c>
      <c r="H4645" s="124"/>
      <c r="I4645" s="128" t="s">
        <v>9640</v>
      </c>
      <c r="J4645" s="124"/>
      <c r="K4645" s="124"/>
      <c r="L4645" s="124"/>
      <c r="M4645" s="124"/>
      <c r="N4645" s="207">
        <v>0</v>
      </c>
      <c r="O4645" s="207">
        <v>140</v>
      </c>
      <c r="P4645" s="124" t="s">
        <v>1312</v>
      </c>
    </row>
    <row r="4646" spans="1:16" ht="51">
      <c r="A4646" s="256" t="s">
        <v>619</v>
      </c>
      <c r="B4646" s="124"/>
      <c r="C4646" s="125" t="s">
        <v>713</v>
      </c>
      <c r="D4646" s="119">
        <v>43308</v>
      </c>
      <c r="E4646" s="120" t="s">
        <v>8828</v>
      </c>
      <c r="F4646" s="120" t="s">
        <v>3</v>
      </c>
      <c r="G4646" s="120">
        <v>1643783</v>
      </c>
      <c r="H4646" s="124"/>
      <c r="I4646" s="128" t="s">
        <v>9641</v>
      </c>
      <c r="J4646" s="124"/>
      <c r="K4646" s="124"/>
      <c r="L4646" s="124"/>
      <c r="M4646" s="124"/>
      <c r="N4646" s="207">
        <v>0</v>
      </c>
      <c r="O4646" s="207">
        <v>140</v>
      </c>
      <c r="P4646" s="124" t="s">
        <v>1312</v>
      </c>
    </row>
    <row r="4647" spans="1:16" ht="51">
      <c r="A4647" s="256" t="s">
        <v>619</v>
      </c>
      <c r="B4647" s="124"/>
      <c r="C4647" s="125" t="s">
        <v>713</v>
      </c>
      <c r="D4647" s="119">
        <v>43308</v>
      </c>
      <c r="E4647" s="120" t="s">
        <v>8829</v>
      </c>
      <c r="F4647" s="120" t="s">
        <v>3</v>
      </c>
      <c r="G4647" s="120">
        <v>1643785</v>
      </c>
      <c r="H4647" s="124"/>
      <c r="I4647" s="128" t="s">
        <v>9642</v>
      </c>
      <c r="J4647" s="124"/>
      <c r="K4647" s="124"/>
      <c r="L4647" s="124"/>
      <c r="M4647" s="124"/>
      <c r="N4647" s="207">
        <v>0</v>
      </c>
      <c r="O4647" s="207">
        <v>140</v>
      </c>
      <c r="P4647" s="124" t="s">
        <v>1312</v>
      </c>
    </row>
    <row r="4648" spans="1:16" ht="51">
      <c r="A4648" s="256" t="s">
        <v>619</v>
      </c>
      <c r="B4648" s="124"/>
      <c r="C4648" s="125" t="s">
        <v>713</v>
      </c>
      <c r="D4648" s="119">
        <v>43308</v>
      </c>
      <c r="E4648" s="120" t="s">
        <v>8830</v>
      </c>
      <c r="F4648" s="120" t="s">
        <v>3</v>
      </c>
      <c r="G4648" s="120">
        <v>1643786</v>
      </c>
      <c r="H4648" s="124"/>
      <c r="I4648" s="128" t="s">
        <v>9643</v>
      </c>
      <c r="J4648" s="124"/>
      <c r="K4648" s="124"/>
      <c r="L4648" s="124"/>
      <c r="M4648" s="124"/>
      <c r="N4648" s="207">
        <v>0</v>
      </c>
      <c r="O4648" s="207">
        <v>140</v>
      </c>
      <c r="P4648" s="124" t="s">
        <v>1312</v>
      </c>
    </row>
    <row r="4649" spans="1:16" ht="51">
      <c r="A4649" s="256" t="s">
        <v>619</v>
      </c>
      <c r="B4649" s="124"/>
      <c r="C4649" s="125" t="s">
        <v>713</v>
      </c>
      <c r="D4649" s="119">
        <v>43308</v>
      </c>
      <c r="E4649" s="120" t="s">
        <v>8831</v>
      </c>
      <c r="F4649" s="120" t="s">
        <v>3</v>
      </c>
      <c r="G4649" s="120">
        <v>1643788</v>
      </c>
      <c r="H4649" s="124"/>
      <c r="I4649" s="128" t="s">
        <v>9644</v>
      </c>
      <c r="J4649" s="124"/>
      <c r="K4649" s="124"/>
      <c r="L4649" s="124"/>
      <c r="M4649" s="124"/>
      <c r="N4649" s="207">
        <v>0</v>
      </c>
      <c r="O4649" s="207">
        <v>140</v>
      </c>
      <c r="P4649" s="124" t="s">
        <v>1312</v>
      </c>
    </row>
    <row r="4650" spans="1:16" ht="51">
      <c r="A4650" s="256">
        <v>526</v>
      </c>
      <c r="B4650" s="124"/>
      <c r="C4650" s="125" t="s">
        <v>846</v>
      </c>
      <c r="D4650" s="119">
        <v>43308</v>
      </c>
      <c r="E4650" s="120" t="s">
        <v>8832</v>
      </c>
      <c r="F4650" s="120" t="s">
        <v>3</v>
      </c>
      <c r="G4650" s="120">
        <v>1643712</v>
      </c>
      <c r="H4650" s="124"/>
      <c r="I4650" s="128" t="s">
        <v>9645</v>
      </c>
      <c r="J4650" s="124"/>
      <c r="K4650" s="124"/>
      <c r="L4650" s="124"/>
      <c r="M4650" s="124"/>
      <c r="N4650" s="207">
        <v>0</v>
      </c>
      <c r="O4650" s="207">
        <v>200</v>
      </c>
      <c r="P4650" s="124" t="s">
        <v>1312</v>
      </c>
    </row>
    <row r="4651" spans="1:16" ht="51">
      <c r="A4651" s="256">
        <v>373</v>
      </c>
      <c r="B4651" s="124"/>
      <c r="C4651" s="125" t="s">
        <v>1269</v>
      </c>
      <c r="D4651" s="119">
        <v>43308</v>
      </c>
      <c r="E4651" s="120" t="s">
        <v>8833</v>
      </c>
      <c r="F4651" s="120" t="s">
        <v>3</v>
      </c>
      <c r="G4651" s="120">
        <v>1643994</v>
      </c>
      <c r="H4651" s="124"/>
      <c r="I4651" s="128" t="s">
        <v>9646</v>
      </c>
      <c r="J4651" s="124"/>
      <c r="K4651" s="124"/>
      <c r="L4651" s="124"/>
      <c r="M4651" s="124"/>
      <c r="N4651" s="207">
        <v>0</v>
      </c>
      <c r="O4651" s="207">
        <v>55035</v>
      </c>
      <c r="P4651" s="124" t="s">
        <v>1312</v>
      </c>
    </row>
    <row r="4652" spans="1:16" ht="51">
      <c r="A4652" s="256">
        <v>20</v>
      </c>
      <c r="B4652" s="124"/>
      <c r="C4652" s="125" t="s">
        <v>693</v>
      </c>
      <c r="D4652" s="119">
        <v>43308</v>
      </c>
      <c r="E4652" s="120" t="s">
        <v>8834</v>
      </c>
      <c r="F4652" s="120" t="s">
        <v>3</v>
      </c>
      <c r="G4652" s="120">
        <v>1644010</v>
      </c>
      <c r="H4652" s="124"/>
      <c r="I4652" s="128" t="s">
        <v>9647</v>
      </c>
      <c r="J4652" s="124"/>
      <c r="K4652" s="124"/>
      <c r="L4652" s="124"/>
      <c r="M4652" s="124"/>
      <c r="N4652" s="207">
        <v>0</v>
      </c>
      <c r="O4652" s="207">
        <v>138</v>
      </c>
      <c r="P4652" s="124" t="s">
        <v>1312</v>
      </c>
    </row>
    <row r="4653" spans="1:16" ht="51">
      <c r="A4653" s="256">
        <v>20</v>
      </c>
      <c r="B4653" s="124"/>
      <c r="C4653" s="125" t="s">
        <v>693</v>
      </c>
      <c r="D4653" s="119">
        <v>43308</v>
      </c>
      <c r="E4653" s="120" t="s">
        <v>8835</v>
      </c>
      <c r="F4653" s="120" t="s">
        <v>3</v>
      </c>
      <c r="G4653" s="120">
        <v>1644012</v>
      </c>
      <c r="H4653" s="124"/>
      <c r="I4653" s="128" t="s">
        <v>9648</v>
      </c>
      <c r="J4653" s="124"/>
      <c r="K4653" s="124"/>
      <c r="L4653" s="124"/>
      <c r="M4653" s="124"/>
      <c r="N4653" s="207">
        <v>0</v>
      </c>
      <c r="O4653" s="207">
        <v>138</v>
      </c>
      <c r="P4653" s="124" t="s">
        <v>1312</v>
      </c>
    </row>
    <row r="4654" spans="1:16" ht="51">
      <c r="A4654" s="256">
        <v>155</v>
      </c>
      <c r="B4654" s="124"/>
      <c r="C4654" s="125" t="s">
        <v>744</v>
      </c>
      <c r="D4654" s="119">
        <v>43308</v>
      </c>
      <c r="E4654" s="120" t="s">
        <v>8836</v>
      </c>
      <c r="F4654" s="120" t="s">
        <v>3</v>
      </c>
      <c r="G4654" s="120">
        <v>1644015</v>
      </c>
      <c r="H4654" s="124"/>
      <c r="I4654" s="128" t="s">
        <v>9649</v>
      </c>
      <c r="J4654" s="124"/>
      <c r="K4654" s="124"/>
      <c r="L4654" s="124"/>
      <c r="M4654" s="124"/>
      <c r="N4654" s="207">
        <v>0</v>
      </c>
      <c r="O4654" s="207">
        <v>1488</v>
      </c>
      <c r="P4654" s="124" t="s">
        <v>1312</v>
      </c>
    </row>
    <row r="4655" spans="1:16" ht="38.25">
      <c r="A4655" s="256">
        <v>526</v>
      </c>
      <c r="B4655" s="124"/>
      <c r="C4655" s="125" t="s">
        <v>846</v>
      </c>
      <c r="D4655" s="119">
        <v>43308</v>
      </c>
      <c r="E4655" s="120" t="s">
        <v>8837</v>
      </c>
      <c r="F4655" s="120" t="s">
        <v>3</v>
      </c>
      <c r="G4655" s="120">
        <v>1644022</v>
      </c>
      <c r="H4655" s="124"/>
      <c r="I4655" s="128" t="s">
        <v>9650</v>
      </c>
      <c r="J4655" s="124"/>
      <c r="K4655" s="124"/>
      <c r="L4655" s="124"/>
      <c r="M4655" s="124"/>
      <c r="N4655" s="207">
        <v>0</v>
      </c>
      <c r="O4655" s="207">
        <v>919</v>
      </c>
      <c r="P4655" s="124" t="s">
        <v>1312</v>
      </c>
    </row>
    <row r="4656" spans="1:16" ht="51">
      <c r="A4656" s="256" t="s">
        <v>619</v>
      </c>
      <c r="B4656" s="124"/>
      <c r="C4656" s="125" t="s">
        <v>713</v>
      </c>
      <c r="D4656" s="119">
        <v>43308</v>
      </c>
      <c r="E4656" s="120" t="s">
        <v>8838</v>
      </c>
      <c r="F4656" s="120" t="s">
        <v>3</v>
      </c>
      <c r="G4656" s="120">
        <v>1643790</v>
      </c>
      <c r="H4656" s="124"/>
      <c r="I4656" s="128" t="s">
        <v>9651</v>
      </c>
      <c r="J4656" s="124"/>
      <c r="K4656" s="124"/>
      <c r="L4656" s="124"/>
      <c r="M4656" s="124"/>
      <c r="N4656" s="207">
        <v>0</v>
      </c>
      <c r="O4656" s="207">
        <v>140</v>
      </c>
      <c r="P4656" s="124" t="s">
        <v>1312</v>
      </c>
    </row>
    <row r="4657" spans="1:16" ht="51">
      <c r="A4657" s="256" t="s">
        <v>619</v>
      </c>
      <c r="B4657" s="124"/>
      <c r="C4657" s="125" t="s">
        <v>713</v>
      </c>
      <c r="D4657" s="119">
        <v>43308</v>
      </c>
      <c r="E4657" s="120" t="s">
        <v>8839</v>
      </c>
      <c r="F4657" s="120" t="s">
        <v>3</v>
      </c>
      <c r="G4657" s="120">
        <v>1643797</v>
      </c>
      <c r="H4657" s="124"/>
      <c r="I4657" s="128" t="s">
        <v>9652</v>
      </c>
      <c r="J4657" s="124"/>
      <c r="K4657" s="124"/>
      <c r="L4657" s="124"/>
      <c r="M4657" s="124"/>
      <c r="N4657" s="207">
        <v>0</v>
      </c>
      <c r="O4657" s="207">
        <v>1617.5</v>
      </c>
      <c r="P4657" s="124" t="s">
        <v>1312</v>
      </c>
    </row>
    <row r="4658" spans="1:16" ht="51">
      <c r="A4658" s="256" t="s">
        <v>619</v>
      </c>
      <c r="B4658" s="124"/>
      <c r="C4658" s="125" t="s">
        <v>713</v>
      </c>
      <c r="D4658" s="119">
        <v>43308</v>
      </c>
      <c r="E4658" s="120" t="s">
        <v>8840</v>
      </c>
      <c r="F4658" s="120" t="s">
        <v>3</v>
      </c>
      <c r="G4658" s="120">
        <v>1643825</v>
      </c>
      <c r="H4658" s="124"/>
      <c r="I4658" s="128" t="s">
        <v>9653</v>
      </c>
      <c r="J4658" s="124"/>
      <c r="K4658" s="124"/>
      <c r="L4658" s="124"/>
      <c r="M4658" s="124"/>
      <c r="N4658" s="207">
        <v>0</v>
      </c>
      <c r="O4658" s="207">
        <v>478</v>
      </c>
      <c r="P4658" s="124" t="s">
        <v>1312</v>
      </c>
    </row>
    <row r="4659" spans="1:16" ht="63.75">
      <c r="A4659" s="256">
        <v>344</v>
      </c>
      <c r="B4659" s="124"/>
      <c r="C4659" s="125" t="s">
        <v>818</v>
      </c>
      <c r="D4659" s="119">
        <v>43308</v>
      </c>
      <c r="E4659" s="120" t="s">
        <v>8841</v>
      </c>
      <c r="F4659" s="120" t="s">
        <v>3</v>
      </c>
      <c r="G4659" s="120">
        <v>1643851</v>
      </c>
      <c r="H4659" s="124"/>
      <c r="I4659" s="128" t="s">
        <v>9654</v>
      </c>
      <c r="J4659" s="124"/>
      <c r="K4659" s="124"/>
      <c r="L4659" s="124"/>
      <c r="M4659" s="124"/>
      <c r="N4659" s="207">
        <v>0</v>
      </c>
      <c r="O4659" s="207">
        <v>550.68000000000006</v>
      </c>
      <c r="P4659" s="124" t="s">
        <v>1312</v>
      </c>
    </row>
    <row r="4660" spans="1:16" ht="63.75">
      <c r="A4660" s="256">
        <v>344</v>
      </c>
      <c r="B4660" s="124"/>
      <c r="C4660" s="125" t="s">
        <v>818</v>
      </c>
      <c r="D4660" s="119">
        <v>43308</v>
      </c>
      <c r="E4660" s="120" t="s">
        <v>8842</v>
      </c>
      <c r="F4660" s="120" t="s">
        <v>3</v>
      </c>
      <c r="G4660" s="120">
        <v>1643853</v>
      </c>
      <c r="H4660" s="124"/>
      <c r="I4660" s="128" t="s">
        <v>9655</v>
      </c>
      <c r="J4660" s="124"/>
      <c r="K4660" s="124"/>
      <c r="L4660" s="124"/>
      <c r="M4660" s="124"/>
      <c r="N4660" s="207">
        <v>0</v>
      </c>
      <c r="O4660" s="207">
        <v>2649.14</v>
      </c>
      <c r="P4660" s="124" t="s">
        <v>1312</v>
      </c>
    </row>
    <row r="4661" spans="1:16" ht="63.75">
      <c r="A4661" s="256">
        <v>344</v>
      </c>
      <c r="B4661" s="124"/>
      <c r="C4661" s="125" t="s">
        <v>818</v>
      </c>
      <c r="D4661" s="119">
        <v>43308</v>
      </c>
      <c r="E4661" s="120" t="s">
        <v>8843</v>
      </c>
      <c r="F4661" s="120" t="s">
        <v>3</v>
      </c>
      <c r="G4661" s="120">
        <v>1643855</v>
      </c>
      <c r="H4661" s="124"/>
      <c r="I4661" s="128" t="s">
        <v>9656</v>
      </c>
      <c r="J4661" s="124"/>
      <c r="K4661" s="124"/>
      <c r="L4661" s="124"/>
      <c r="M4661" s="124"/>
      <c r="N4661" s="207">
        <v>0</v>
      </c>
      <c r="O4661" s="207">
        <v>540</v>
      </c>
      <c r="P4661" s="124" t="s">
        <v>1312</v>
      </c>
    </row>
    <row r="4662" spans="1:16" ht="63.75">
      <c r="A4662" s="256">
        <v>344</v>
      </c>
      <c r="B4662" s="124"/>
      <c r="C4662" s="125" t="s">
        <v>818</v>
      </c>
      <c r="D4662" s="119">
        <v>43308</v>
      </c>
      <c r="E4662" s="120" t="s">
        <v>8844</v>
      </c>
      <c r="F4662" s="120" t="s">
        <v>3</v>
      </c>
      <c r="G4662" s="120">
        <v>1643856</v>
      </c>
      <c r="H4662" s="124"/>
      <c r="I4662" s="128" t="s">
        <v>9657</v>
      </c>
      <c r="J4662" s="124"/>
      <c r="K4662" s="124"/>
      <c r="L4662" s="124"/>
      <c r="M4662" s="124"/>
      <c r="N4662" s="207">
        <v>0</v>
      </c>
      <c r="O4662" s="207">
        <v>230</v>
      </c>
      <c r="P4662" s="124" t="s">
        <v>1312</v>
      </c>
    </row>
    <row r="4663" spans="1:16" ht="63.75">
      <c r="A4663" s="256">
        <v>344</v>
      </c>
      <c r="B4663" s="124"/>
      <c r="C4663" s="125" t="s">
        <v>818</v>
      </c>
      <c r="D4663" s="119">
        <v>43308</v>
      </c>
      <c r="E4663" s="120" t="s">
        <v>8845</v>
      </c>
      <c r="F4663" s="120" t="s">
        <v>3</v>
      </c>
      <c r="G4663" s="120">
        <v>1643858</v>
      </c>
      <c r="H4663" s="124"/>
      <c r="I4663" s="128" t="s">
        <v>9658</v>
      </c>
      <c r="J4663" s="124"/>
      <c r="K4663" s="124"/>
      <c r="L4663" s="124"/>
      <c r="M4663" s="124"/>
      <c r="N4663" s="207">
        <v>0</v>
      </c>
      <c r="O4663" s="207">
        <v>4258.8</v>
      </c>
      <c r="P4663" s="124" t="s">
        <v>1312</v>
      </c>
    </row>
    <row r="4664" spans="1:16" ht="63.75">
      <c r="A4664" s="256">
        <v>344</v>
      </c>
      <c r="B4664" s="124"/>
      <c r="C4664" s="125" t="s">
        <v>818</v>
      </c>
      <c r="D4664" s="119">
        <v>43308</v>
      </c>
      <c r="E4664" s="120" t="s">
        <v>8846</v>
      </c>
      <c r="F4664" s="120" t="s">
        <v>3</v>
      </c>
      <c r="G4664" s="120">
        <v>1643859</v>
      </c>
      <c r="H4664" s="124"/>
      <c r="I4664" s="128" t="s">
        <v>9659</v>
      </c>
      <c r="J4664" s="124"/>
      <c r="K4664" s="124"/>
      <c r="L4664" s="124"/>
      <c r="M4664" s="124"/>
      <c r="N4664" s="207">
        <v>0</v>
      </c>
      <c r="O4664" s="207">
        <v>260</v>
      </c>
      <c r="P4664" s="124" t="s">
        <v>1312</v>
      </c>
    </row>
    <row r="4665" spans="1:16" ht="63.75">
      <c r="A4665" s="256">
        <v>344</v>
      </c>
      <c r="B4665" s="124"/>
      <c r="C4665" s="125" t="s">
        <v>818</v>
      </c>
      <c r="D4665" s="119">
        <v>43308</v>
      </c>
      <c r="E4665" s="120" t="s">
        <v>8847</v>
      </c>
      <c r="F4665" s="120" t="s">
        <v>3</v>
      </c>
      <c r="G4665" s="120">
        <v>1643860</v>
      </c>
      <c r="H4665" s="124"/>
      <c r="I4665" s="128" t="s">
        <v>9660</v>
      </c>
      <c r="J4665" s="124"/>
      <c r="K4665" s="124"/>
      <c r="L4665" s="124"/>
      <c r="M4665" s="124"/>
      <c r="N4665" s="207">
        <v>0</v>
      </c>
      <c r="O4665" s="207">
        <v>80</v>
      </c>
      <c r="P4665" s="124" t="s">
        <v>1312</v>
      </c>
    </row>
    <row r="4666" spans="1:16" ht="63.75">
      <c r="A4666" s="256">
        <v>344</v>
      </c>
      <c r="B4666" s="124"/>
      <c r="C4666" s="125" t="s">
        <v>818</v>
      </c>
      <c r="D4666" s="119">
        <v>43308</v>
      </c>
      <c r="E4666" s="120" t="s">
        <v>8848</v>
      </c>
      <c r="F4666" s="120" t="s">
        <v>3</v>
      </c>
      <c r="G4666" s="120">
        <v>1643861</v>
      </c>
      <c r="H4666" s="124"/>
      <c r="I4666" s="128" t="s">
        <v>9661</v>
      </c>
      <c r="J4666" s="124"/>
      <c r="K4666" s="124"/>
      <c r="L4666" s="124"/>
      <c r="M4666" s="124"/>
      <c r="N4666" s="207">
        <v>0</v>
      </c>
      <c r="O4666" s="207">
        <v>548.56000000000006</v>
      </c>
      <c r="P4666" s="124" t="s">
        <v>1312</v>
      </c>
    </row>
    <row r="4667" spans="1:16" ht="63.75">
      <c r="A4667" s="256">
        <v>344</v>
      </c>
      <c r="B4667" s="124"/>
      <c r="C4667" s="125" t="s">
        <v>818</v>
      </c>
      <c r="D4667" s="119">
        <v>43308</v>
      </c>
      <c r="E4667" s="120" t="s">
        <v>8849</v>
      </c>
      <c r="F4667" s="120" t="s">
        <v>3</v>
      </c>
      <c r="G4667" s="120">
        <v>1643864</v>
      </c>
      <c r="H4667" s="124"/>
      <c r="I4667" s="128" t="s">
        <v>9662</v>
      </c>
      <c r="J4667" s="124"/>
      <c r="K4667" s="124"/>
      <c r="L4667" s="124"/>
      <c r="M4667" s="124"/>
      <c r="N4667" s="207">
        <v>0</v>
      </c>
      <c r="O4667" s="207">
        <v>716</v>
      </c>
      <c r="P4667" s="124" t="s">
        <v>1312</v>
      </c>
    </row>
    <row r="4668" spans="1:16" ht="51">
      <c r="A4668" s="256">
        <v>576</v>
      </c>
      <c r="B4668" s="124"/>
      <c r="C4668" s="125" t="s">
        <v>852</v>
      </c>
      <c r="D4668" s="119">
        <v>43308</v>
      </c>
      <c r="E4668" s="120" t="s">
        <v>8850</v>
      </c>
      <c r="F4668" s="120" t="s">
        <v>3</v>
      </c>
      <c r="G4668" s="120">
        <v>1643909</v>
      </c>
      <c r="H4668" s="124"/>
      <c r="I4668" s="128" t="s">
        <v>9663</v>
      </c>
      <c r="J4668" s="124"/>
      <c r="K4668" s="124"/>
      <c r="L4668" s="124"/>
      <c r="M4668" s="124"/>
      <c r="N4668" s="207">
        <v>0</v>
      </c>
      <c r="O4668" s="207">
        <v>5375.42</v>
      </c>
      <c r="P4668" s="124" t="s">
        <v>1312</v>
      </c>
    </row>
    <row r="4669" spans="1:16" ht="51">
      <c r="A4669" s="256">
        <v>292</v>
      </c>
      <c r="B4669" s="124"/>
      <c r="C4669" s="125" t="s">
        <v>152</v>
      </c>
      <c r="D4669" s="119">
        <v>43308</v>
      </c>
      <c r="E4669" s="120" t="s">
        <v>8851</v>
      </c>
      <c r="F4669" s="120" t="s">
        <v>3</v>
      </c>
      <c r="G4669" s="120">
        <v>1643896</v>
      </c>
      <c r="H4669" s="124"/>
      <c r="I4669" s="128" t="s">
        <v>9664</v>
      </c>
      <c r="J4669" s="124"/>
      <c r="K4669" s="124"/>
      <c r="L4669" s="124"/>
      <c r="M4669" s="124"/>
      <c r="N4669" s="207">
        <v>0</v>
      </c>
      <c r="O4669" s="207">
        <v>240.18</v>
      </c>
      <c r="P4669" s="124" t="s">
        <v>1312</v>
      </c>
    </row>
    <row r="4670" spans="1:16" ht="63.75">
      <c r="A4670" s="256">
        <v>344</v>
      </c>
      <c r="B4670" s="124"/>
      <c r="C4670" s="125" t="s">
        <v>818</v>
      </c>
      <c r="D4670" s="119">
        <v>43308</v>
      </c>
      <c r="E4670" s="120" t="s">
        <v>8852</v>
      </c>
      <c r="F4670" s="120" t="s">
        <v>3</v>
      </c>
      <c r="G4670" s="120">
        <v>1643866</v>
      </c>
      <c r="H4670" s="124"/>
      <c r="I4670" s="128" t="s">
        <v>9665</v>
      </c>
      <c r="J4670" s="124"/>
      <c r="K4670" s="124"/>
      <c r="L4670" s="124"/>
      <c r="M4670" s="124"/>
      <c r="N4670" s="207">
        <v>0</v>
      </c>
      <c r="O4670" s="207">
        <v>438</v>
      </c>
      <c r="P4670" s="124" t="s">
        <v>1312</v>
      </c>
    </row>
    <row r="4671" spans="1:16" ht="76.5" hidden="1">
      <c r="A4671" s="256">
        <v>291</v>
      </c>
      <c r="B4671" s="124"/>
      <c r="C4671" s="125" t="s">
        <v>794</v>
      </c>
      <c r="D4671" s="119">
        <v>43308</v>
      </c>
      <c r="E4671" s="120" t="s">
        <v>8853</v>
      </c>
      <c r="F4671" s="120" t="s">
        <v>11</v>
      </c>
      <c r="G4671" s="120">
        <v>794251</v>
      </c>
      <c r="H4671" s="124"/>
      <c r="I4671" s="128" t="s">
        <v>9666</v>
      </c>
      <c r="J4671" s="124"/>
      <c r="K4671" s="124"/>
      <c r="L4671" s="124"/>
      <c r="M4671" s="124"/>
      <c r="N4671" s="207">
        <v>50</v>
      </c>
      <c r="O4671" s="207">
        <v>0</v>
      </c>
      <c r="P4671" s="124" t="s">
        <v>1312</v>
      </c>
    </row>
    <row r="4672" spans="1:16" ht="63.75" hidden="1">
      <c r="A4672" s="256">
        <v>513</v>
      </c>
      <c r="B4672" s="124"/>
      <c r="C4672" s="125" t="s">
        <v>201</v>
      </c>
      <c r="D4672" s="119">
        <v>43308</v>
      </c>
      <c r="E4672" s="120" t="s">
        <v>8854</v>
      </c>
      <c r="F4672" s="120" t="s">
        <v>15</v>
      </c>
      <c r="G4672" s="120">
        <v>794440</v>
      </c>
      <c r="H4672" s="124"/>
      <c r="I4672" s="128" t="s">
        <v>9667</v>
      </c>
      <c r="J4672" s="124"/>
      <c r="K4672" s="124"/>
      <c r="L4672" s="124"/>
      <c r="M4672" s="124"/>
      <c r="N4672" s="207">
        <v>50</v>
      </c>
      <c r="O4672" s="207">
        <v>0</v>
      </c>
      <c r="P4672" s="124" t="s">
        <v>1312</v>
      </c>
    </row>
    <row r="4673" spans="1:16" ht="51" hidden="1">
      <c r="A4673" s="256">
        <v>513</v>
      </c>
      <c r="B4673" s="124"/>
      <c r="C4673" s="125" t="s">
        <v>201</v>
      </c>
      <c r="D4673" s="119">
        <v>43308</v>
      </c>
      <c r="E4673" s="120" t="s">
        <v>8855</v>
      </c>
      <c r="F4673" s="120" t="s">
        <v>11</v>
      </c>
      <c r="G4673" s="120">
        <v>928302</v>
      </c>
      <c r="H4673" s="124"/>
      <c r="I4673" s="128" t="s">
        <v>9668</v>
      </c>
      <c r="J4673" s="124"/>
      <c r="K4673" s="124"/>
      <c r="L4673" s="124"/>
      <c r="M4673" s="124"/>
      <c r="N4673" s="207">
        <v>50</v>
      </c>
      <c r="O4673" s="207">
        <v>0</v>
      </c>
      <c r="P4673" s="124" t="s">
        <v>1312</v>
      </c>
    </row>
    <row r="4674" spans="1:16" ht="89.25" hidden="1">
      <c r="A4674" s="256">
        <v>25</v>
      </c>
      <c r="B4674" s="124"/>
      <c r="C4674" s="125" t="s">
        <v>694</v>
      </c>
      <c r="D4674" s="119">
        <v>43308</v>
      </c>
      <c r="E4674" s="120" t="s">
        <v>8856</v>
      </c>
      <c r="F4674" s="120" t="s">
        <v>15</v>
      </c>
      <c r="G4674" s="120">
        <v>5526</v>
      </c>
      <c r="H4674" s="124"/>
      <c r="I4674" s="128" t="s">
        <v>9669</v>
      </c>
      <c r="J4674" s="124"/>
      <c r="K4674" s="124"/>
      <c r="L4674" s="124"/>
      <c r="M4674" s="124"/>
      <c r="N4674" s="207">
        <v>637.55999999999995</v>
      </c>
      <c r="O4674" s="207">
        <v>0</v>
      </c>
      <c r="P4674" s="124" t="s">
        <v>1312</v>
      </c>
    </row>
    <row r="4675" spans="1:16" ht="76.5" hidden="1">
      <c r="A4675" s="256" t="s">
        <v>620</v>
      </c>
      <c r="B4675" s="124"/>
      <c r="C4675" s="125" t="s">
        <v>714</v>
      </c>
      <c r="D4675" s="119">
        <v>43308</v>
      </c>
      <c r="E4675" s="120" t="s">
        <v>8857</v>
      </c>
      <c r="F4675" s="120" t="s">
        <v>13</v>
      </c>
      <c r="G4675" s="120">
        <v>928369</v>
      </c>
      <c r="H4675" s="124"/>
      <c r="I4675" s="128" t="s">
        <v>9670</v>
      </c>
      <c r="J4675" s="124"/>
      <c r="K4675" s="124"/>
      <c r="L4675" s="124"/>
      <c r="M4675" s="124"/>
      <c r="N4675" s="207">
        <v>202980</v>
      </c>
      <c r="O4675" s="207">
        <v>0</v>
      </c>
      <c r="P4675" s="124" t="s">
        <v>1312</v>
      </c>
    </row>
    <row r="4676" spans="1:16" ht="63.75" hidden="1">
      <c r="A4676" s="256">
        <v>513</v>
      </c>
      <c r="B4676" s="124"/>
      <c r="C4676" s="125" t="s">
        <v>201</v>
      </c>
      <c r="D4676" s="119">
        <v>43308</v>
      </c>
      <c r="E4676" s="120" t="s">
        <v>8858</v>
      </c>
      <c r="F4676" s="120" t="s">
        <v>15</v>
      </c>
      <c r="G4676" s="120">
        <v>794879</v>
      </c>
      <c r="H4676" s="124"/>
      <c r="I4676" s="128" t="s">
        <v>9671</v>
      </c>
      <c r="J4676" s="124"/>
      <c r="K4676" s="124"/>
      <c r="L4676" s="124"/>
      <c r="M4676" s="124"/>
      <c r="N4676" s="207">
        <v>50</v>
      </c>
      <c r="O4676" s="207">
        <v>0</v>
      </c>
      <c r="P4676" s="124" t="s">
        <v>1312</v>
      </c>
    </row>
    <row r="4677" spans="1:16" ht="76.5" hidden="1">
      <c r="A4677" s="256">
        <v>117</v>
      </c>
      <c r="B4677" s="124"/>
      <c r="C4677" s="125" t="s">
        <v>722</v>
      </c>
      <c r="D4677" s="119">
        <v>43308</v>
      </c>
      <c r="E4677" s="120" t="s">
        <v>8859</v>
      </c>
      <c r="F4677" s="120" t="s">
        <v>11</v>
      </c>
      <c r="G4677" s="120">
        <v>928393</v>
      </c>
      <c r="H4677" s="124"/>
      <c r="I4677" s="128" t="s">
        <v>9672</v>
      </c>
      <c r="J4677" s="124"/>
      <c r="K4677" s="124"/>
      <c r="L4677" s="124"/>
      <c r="M4677" s="124"/>
      <c r="N4677" s="207">
        <v>50</v>
      </c>
      <c r="O4677" s="207">
        <v>0</v>
      </c>
      <c r="P4677" s="124" t="s">
        <v>1312</v>
      </c>
    </row>
    <row r="4678" spans="1:16" hidden="1">
      <c r="A4678" s="256" t="s">
        <v>1365</v>
      </c>
      <c r="B4678" s="124"/>
      <c r="C4678" s="125" t="s">
        <v>1365</v>
      </c>
      <c r="D4678" s="119">
        <v>43308</v>
      </c>
      <c r="E4678" s="120" t="s">
        <v>8860</v>
      </c>
      <c r="F4678" s="120" t="s">
        <v>13</v>
      </c>
      <c r="G4678" s="120">
        <v>384929</v>
      </c>
      <c r="H4678" s="124"/>
      <c r="I4678" s="128" t="s">
        <v>1390</v>
      </c>
      <c r="J4678" s="124"/>
      <c r="K4678" s="124"/>
      <c r="L4678" s="124"/>
      <c r="M4678" s="124"/>
      <c r="N4678" s="207">
        <v>5733.73</v>
      </c>
      <c r="O4678" s="207">
        <v>0</v>
      </c>
      <c r="P4678" s="124" t="s">
        <v>1312</v>
      </c>
    </row>
    <row r="4679" spans="1:16" hidden="1">
      <c r="A4679" s="256" t="s">
        <v>1365</v>
      </c>
      <c r="B4679" s="124"/>
      <c r="C4679" s="125" t="s">
        <v>1365</v>
      </c>
      <c r="D4679" s="119">
        <v>43308</v>
      </c>
      <c r="E4679" s="120" t="s">
        <v>8861</v>
      </c>
      <c r="F4679" s="120" t="s">
        <v>13</v>
      </c>
      <c r="G4679" s="120">
        <v>384931</v>
      </c>
      <c r="H4679" s="124"/>
      <c r="I4679" s="128" t="s">
        <v>1390</v>
      </c>
      <c r="J4679" s="124"/>
      <c r="K4679" s="124"/>
      <c r="L4679" s="124"/>
      <c r="M4679" s="124"/>
      <c r="N4679" s="207">
        <v>5733.73</v>
      </c>
      <c r="O4679" s="207">
        <v>0</v>
      </c>
      <c r="P4679" s="124" t="s">
        <v>1312</v>
      </c>
    </row>
    <row r="4680" spans="1:16" hidden="1">
      <c r="A4680" s="256" t="s">
        <v>1365</v>
      </c>
      <c r="B4680" s="124"/>
      <c r="C4680" s="125" t="s">
        <v>1365</v>
      </c>
      <c r="D4680" s="119">
        <v>43308</v>
      </c>
      <c r="E4680" s="120" t="s">
        <v>8862</v>
      </c>
      <c r="F4680" s="120" t="s">
        <v>13</v>
      </c>
      <c r="G4680" s="120">
        <v>384933</v>
      </c>
      <c r="H4680" s="124"/>
      <c r="I4680" s="128" t="s">
        <v>1390</v>
      </c>
      <c r="J4680" s="124"/>
      <c r="K4680" s="124"/>
      <c r="L4680" s="124"/>
      <c r="M4680" s="124"/>
      <c r="N4680" s="207">
        <v>5733.73</v>
      </c>
      <c r="O4680" s="207">
        <v>0</v>
      </c>
      <c r="P4680" s="124" t="s">
        <v>1312</v>
      </c>
    </row>
    <row r="4681" spans="1:16" hidden="1">
      <c r="A4681" s="256" t="s">
        <v>1365</v>
      </c>
      <c r="B4681" s="124"/>
      <c r="C4681" s="125" t="s">
        <v>1365</v>
      </c>
      <c r="D4681" s="119">
        <v>43308</v>
      </c>
      <c r="E4681" s="120" t="s">
        <v>8863</v>
      </c>
      <c r="F4681" s="120" t="s">
        <v>13</v>
      </c>
      <c r="G4681" s="120">
        <v>384935</v>
      </c>
      <c r="H4681" s="124"/>
      <c r="I4681" s="128" t="s">
        <v>1390</v>
      </c>
      <c r="J4681" s="124"/>
      <c r="K4681" s="124"/>
      <c r="L4681" s="124"/>
      <c r="M4681" s="124"/>
      <c r="N4681" s="207">
        <v>5733.73</v>
      </c>
      <c r="O4681" s="207">
        <v>0</v>
      </c>
      <c r="P4681" s="124" t="s">
        <v>1312</v>
      </c>
    </row>
    <row r="4682" spans="1:16" hidden="1">
      <c r="A4682" s="256" t="s">
        <v>1365</v>
      </c>
      <c r="B4682" s="124"/>
      <c r="C4682" s="125" t="s">
        <v>1365</v>
      </c>
      <c r="D4682" s="119">
        <v>43308</v>
      </c>
      <c r="E4682" s="120" t="s">
        <v>8864</v>
      </c>
      <c r="F4682" s="120" t="s">
        <v>13</v>
      </c>
      <c r="G4682" s="120">
        <v>384937</v>
      </c>
      <c r="H4682" s="124"/>
      <c r="I4682" s="128" t="s">
        <v>1390</v>
      </c>
      <c r="J4682" s="124"/>
      <c r="K4682" s="124"/>
      <c r="L4682" s="124"/>
      <c r="M4682" s="124"/>
      <c r="N4682" s="207">
        <v>5733.73</v>
      </c>
      <c r="O4682" s="207">
        <v>0</v>
      </c>
      <c r="P4682" s="124" t="s">
        <v>1312</v>
      </c>
    </row>
    <row r="4683" spans="1:16" hidden="1">
      <c r="A4683" s="256" t="s">
        <v>1365</v>
      </c>
      <c r="B4683" s="124"/>
      <c r="C4683" s="125" t="s">
        <v>1365</v>
      </c>
      <c r="D4683" s="119">
        <v>43308</v>
      </c>
      <c r="E4683" s="120" t="s">
        <v>8865</v>
      </c>
      <c r="F4683" s="120" t="s">
        <v>13</v>
      </c>
      <c r="G4683" s="120">
        <v>384939</v>
      </c>
      <c r="H4683" s="124"/>
      <c r="I4683" s="128" t="s">
        <v>1390</v>
      </c>
      <c r="J4683" s="124"/>
      <c r="K4683" s="124"/>
      <c r="L4683" s="124"/>
      <c r="M4683" s="124"/>
      <c r="N4683" s="207">
        <v>46375.73</v>
      </c>
      <c r="O4683" s="207">
        <v>0</v>
      </c>
      <c r="P4683" s="124" t="s">
        <v>1312</v>
      </c>
    </row>
    <row r="4684" spans="1:16" hidden="1">
      <c r="A4684" s="256" t="s">
        <v>1365</v>
      </c>
      <c r="B4684" s="124"/>
      <c r="C4684" s="125" t="s">
        <v>1365</v>
      </c>
      <c r="D4684" s="119">
        <v>43308</v>
      </c>
      <c r="E4684" s="120" t="s">
        <v>8866</v>
      </c>
      <c r="F4684" s="120" t="s">
        <v>13</v>
      </c>
      <c r="G4684" s="120">
        <v>384941</v>
      </c>
      <c r="H4684" s="124"/>
      <c r="I4684" s="128" t="s">
        <v>1390</v>
      </c>
      <c r="J4684" s="124"/>
      <c r="K4684" s="124"/>
      <c r="L4684" s="124"/>
      <c r="M4684" s="124"/>
      <c r="N4684" s="207">
        <v>27474.92</v>
      </c>
      <c r="O4684" s="207">
        <v>0</v>
      </c>
      <c r="P4684" s="124" t="s">
        <v>1312</v>
      </c>
    </row>
    <row r="4685" spans="1:16" hidden="1">
      <c r="A4685" s="256" t="s">
        <v>1365</v>
      </c>
      <c r="B4685" s="124"/>
      <c r="C4685" s="125" t="s">
        <v>1365</v>
      </c>
      <c r="D4685" s="119">
        <v>43308</v>
      </c>
      <c r="E4685" s="120" t="s">
        <v>8867</v>
      </c>
      <c r="F4685" s="120" t="s">
        <v>13</v>
      </c>
      <c r="G4685" s="120">
        <v>384943</v>
      </c>
      <c r="H4685" s="124"/>
      <c r="I4685" s="128" t="s">
        <v>1390</v>
      </c>
      <c r="J4685" s="124"/>
      <c r="K4685" s="124"/>
      <c r="L4685" s="124"/>
      <c r="M4685" s="124"/>
      <c r="N4685" s="207">
        <v>3045.22</v>
      </c>
      <c r="O4685" s="207">
        <v>0</v>
      </c>
      <c r="P4685" s="124" t="s">
        <v>1312</v>
      </c>
    </row>
    <row r="4686" spans="1:16" hidden="1">
      <c r="A4686" s="256" t="s">
        <v>1365</v>
      </c>
      <c r="B4686" s="124"/>
      <c r="C4686" s="125" t="s">
        <v>1365</v>
      </c>
      <c r="D4686" s="119">
        <v>43308</v>
      </c>
      <c r="E4686" s="120" t="s">
        <v>8868</v>
      </c>
      <c r="F4686" s="120" t="s">
        <v>13</v>
      </c>
      <c r="G4686" s="120">
        <v>384945</v>
      </c>
      <c r="H4686" s="124"/>
      <c r="I4686" s="128" t="s">
        <v>1390</v>
      </c>
      <c r="J4686" s="124"/>
      <c r="K4686" s="124"/>
      <c r="L4686" s="124"/>
      <c r="M4686" s="124"/>
      <c r="N4686" s="207">
        <v>12223.29</v>
      </c>
      <c r="O4686" s="207">
        <v>0</v>
      </c>
      <c r="P4686" s="124" t="s">
        <v>1312</v>
      </c>
    </row>
    <row r="4687" spans="1:16" hidden="1">
      <c r="A4687" s="256" t="s">
        <v>1365</v>
      </c>
      <c r="B4687" s="124"/>
      <c r="C4687" s="125" t="s">
        <v>1365</v>
      </c>
      <c r="D4687" s="119">
        <v>43308</v>
      </c>
      <c r="E4687" s="120" t="s">
        <v>8869</v>
      </c>
      <c r="F4687" s="120" t="s">
        <v>13</v>
      </c>
      <c r="G4687" s="120">
        <v>384947</v>
      </c>
      <c r="H4687" s="124"/>
      <c r="I4687" s="128" t="s">
        <v>1390</v>
      </c>
      <c r="J4687" s="124"/>
      <c r="K4687" s="124"/>
      <c r="L4687" s="124"/>
      <c r="M4687" s="124"/>
      <c r="N4687" s="207">
        <v>44559.54</v>
      </c>
      <c r="O4687" s="207">
        <v>0</v>
      </c>
      <c r="P4687" s="124" t="s">
        <v>1312</v>
      </c>
    </row>
    <row r="4688" spans="1:16" hidden="1">
      <c r="A4688" s="256" t="s">
        <v>1365</v>
      </c>
      <c r="B4688" s="124"/>
      <c r="C4688" s="125" t="s">
        <v>1365</v>
      </c>
      <c r="D4688" s="119">
        <v>43308</v>
      </c>
      <c r="E4688" s="120" t="s">
        <v>8870</v>
      </c>
      <c r="F4688" s="120" t="s">
        <v>13</v>
      </c>
      <c r="G4688" s="120">
        <v>384949</v>
      </c>
      <c r="H4688" s="124"/>
      <c r="I4688" s="128" t="s">
        <v>1390</v>
      </c>
      <c r="J4688" s="124"/>
      <c r="K4688" s="124"/>
      <c r="L4688" s="124"/>
      <c r="M4688" s="124"/>
      <c r="N4688" s="207">
        <v>44559.54</v>
      </c>
      <c r="O4688" s="207">
        <v>0</v>
      </c>
      <c r="P4688" s="124" t="s">
        <v>1312</v>
      </c>
    </row>
    <row r="4689" spans="1:16" hidden="1">
      <c r="A4689" s="256" t="s">
        <v>1365</v>
      </c>
      <c r="B4689" s="124"/>
      <c r="C4689" s="125" t="s">
        <v>1365</v>
      </c>
      <c r="D4689" s="119">
        <v>43308</v>
      </c>
      <c r="E4689" s="120" t="s">
        <v>8871</v>
      </c>
      <c r="F4689" s="120" t="s">
        <v>13</v>
      </c>
      <c r="G4689" s="120">
        <v>384951</v>
      </c>
      <c r="H4689" s="124"/>
      <c r="I4689" s="128" t="s">
        <v>1390</v>
      </c>
      <c r="J4689" s="124"/>
      <c r="K4689" s="124"/>
      <c r="L4689" s="124"/>
      <c r="M4689" s="124"/>
      <c r="N4689" s="207">
        <v>44559.54</v>
      </c>
      <c r="O4689" s="207">
        <v>0</v>
      </c>
      <c r="P4689" s="124" t="s">
        <v>1312</v>
      </c>
    </row>
    <row r="4690" spans="1:16" hidden="1">
      <c r="A4690" s="256" t="s">
        <v>1365</v>
      </c>
      <c r="B4690" s="124"/>
      <c r="C4690" s="125" t="s">
        <v>1365</v>
      </c>
      <c r="D4690" s="119">
        <v>43308</v>
      </c>
      <c r="E4690" s="120" t="s">
        <v>8872</v>
      </c>
      <c r="F4690" s="120" t="s">
        <v>13</v>
      </c>
      <c r="G4690" s="120">
        <v>384953</v>
      </c>
      <c r="H4690" s="124"/>
      <c r="I4690" s="128" t="s">
        <v>1390</v>
      </c>
      <c r="J4690" s="124"/>
      <c r="K4690" s="124"/>
      <c r="L4690" s="124"/>
      <c r="M4690" s="124"/>
      <c r="N4690" s="207">
        <v>44559.54</v>
      </c>
      <c r="O4690" s="207">
        <v>0</v>
      </c>
      <c r="P4690" s="124" t="s">
        <v>1312</v>
      </c>
    </row>
    <row r="4691" spans="1:16" hidden="1">
      <c r="A4691" s="256" t="s">
        <v>1365</v>
      </c>
      <c r="B4691" s="124"/>
      <c r="C4691" s="125" t="s">
        <v>1365</v>
      </c>
      <c r="D4691" s="119">
        <v>43308</v>
      </c>
      <c r="E4691" s="120" t="s">
        <v>8873</v>
      </c>
      <c r="F4691" s="120" t="s">
        <v>13</v>
      </c>
      <c r="G4691" s="120">
        <v>384955</v>
      </c>
      <c r="H4691" s="124"/>
      <c r="I4691" s="128" t="s">
        <v>1390</v>
      </c>
      <c r="J4691" s="124"/>
      <c r="K4691" s="124"/>
      <c r="L4691" s="124"/>
      <c r="M4691" s="124"/>
      <c r="N4691" s="207">
        <v>44559.54</v>
      </c>
      <c r="O4691" s="207">
        <v>0</v>
      </c>
      <c r="P4691" s="124" t="s">
        <v>1312</v>
      </c>
    </row>
    <row r="4692" spans="1:16" hidden="1">
      <c r="A4692" s="256" t="s">
        <v>1365</v>
      </c>
      <c r="B4692" s="124"/>
      <c r="C4692" s="125" t="s">
        <v>1365</v>
      </c>
      <c r="D4692" s="119">
        <v>43308</v>
      </c>
      <c r="E4692" s="120" t="s">
        <v>8874</v>
      </c>
      <c r="F4692" s="120" t="s">
        <v>13</v>
      </c>
      <c r="G4692" s="120">
        <v>384957</v>
      </c>
      <c r="H4692" s="124"/>
      <c r="I4692" s="128" t="s">
        <v>1390</v>
      </c>
      <c r="J4692" s="124"/>
      <c r="K4692" s="124"/>
      <c r="L4692" s="124"/>
      <c r="M4692" s="124"/>
      <c r="N4692" s="207">
        <v>53213.43</v>
      </c>
      <c r="O4692" s="207">
        <v>0</v>
      </c>
      <c r="P4692" s="124" t="s">
        <v>1312</v>
      </c>
    </row>
    <row r="4693" spans="1:16" hidden="1">
      <c r="A4693" s="256" t="s">
        <v>1365</v>
      </c>
      <c r="B4693" s="124"/>
      <c r="C4693" s="125" t="s">
        <v>1365</v>
      </c>
      <c r="D4693" s="119">
        <v>43308</v>
      </c>
      <c r="E4693" s="120" t="s">
        <v>8875</v>
      </c>
      <c r="F4693" s="120" t="s">
        <v>13</v>
      </c>
      <c r="G4693" s="120">
        <v>384959</v>
      </c>
      <c r="H4693" s="124"/>
      <c r="I4693" s="128" t="s">
        <v>1390</v>
      </c>
      <c r="J4693" s="124"/>
      <c r="K4693" s="124"/>
      <c r="L4693" s="124"/>
      <c r="M4693" s="124"/>
      <c r="N4693" s="207">
        <v>4160.93</v>
      </c>
      <c r="O4693" s="207">
        <v>0</v>
      </c>
      <c r="P4693" s="124" t="s">
        <v>1312</v>
      </c>
    </row>
    <row r="4694" spans="1:16" hidden="1">
      <c r="A4694" s="256" t="s">
        <v>1365</v>
      </c>
      <c r="B4694" s="124"/>
      <c r="C4694" s="125" t="s">
        <v>1365</v>
      </c>
      <c r="D4694" s="119">
        <v>43308</v>
      </c>
      <c r="E4694" s="120" t="s">
        <v>8876</v>
      </c>
      <c r="F4694" s="120" t="s">
        <v>13</v>
      </c>
      <c r="G4694" s="120">
        <v>384961</v>
      </c>
      <c r="H4694" s="124"/>
      <c r="I4694" s="128" t="s">
        <v>1390</v>
      </c>
      <c r="J4694" s="124"/>
      <c r="K4694" s="124"/>
      <c r="L4694" s="124"/>
      <c r="M4694" s="124"/>
      <c r="N4694" s="207">
        <v>5341.88</v>
      </c>
      <c r="O4694" s="207">
        <v>0</v>
      </c>
      <c r="P4694" s="124" t="s">
        <v>1312</v>
      </c>
    </row>
    <row r="4695" spans="1:16" hidden="1">
      <c r="A4695" s="256" t="s">
        <v>1365</v>
      </c>
      <c r="B4695" s="124"/>
      <c r="C4695" s="125" t="s">
        <v>1365</v>
      </c>
      <c r="D4695" s="119">
        <v>43308</v>
      </c>
      <c r="E4695" s="120" t="s">
        <v>8877</v>
      </c>
      <c r="F4695" s="120" t="s">
        <v>13</v>
      </c>
      <c r="G4695" s="120">
        <v>384963</v>
      </c>
      <c r="H4695" s="124"/>
      <c r="I4695" s="128" t="s">
        <v>1390</v>
      </c>
      <c r="J4695" s="124"/>
      <c r="K4695" s="124"/>
      <c r="L4695" s="124"/>
      <c r="M4695" s="124"/>
      <c r="N4695" s="207">
        <v>2198.36</v>
      </c>
      <c r="O4695" s="207">
        <v>0</v>
      </c>
      <c r="P4695" s="124" t="s">
        <v>1312</v>
      </c>
    </row>
    <row r="4696" spans="1:16" hidden="1">
      <c r="A4696" s="256" t="s">
        <v>1365</v>
      </c>
      <c r="B4696" s="124"/>
      <c r="C4696" s="125" t="s">
        <v>1365</v>
      </c>
      <c r="D4696" s="119">
        <v>43308</v>
      </c>
      <c r="E4696" s="120" t="s">
        <v>8878</v>
      </c>
      <c r="F4696" s="120" t="s">
        <v>13</v>
      </c>
      <c r="G4696" s="120">
        <v>384965</v>
      </c>
      <c r="H4696" s="124"/>
      <c r="I4696" s="128" t="s">
        <v>1390</v>
      </c>
      <c r="J4696" s="124"/>
      <c r="K4696" s="124"/>
      <c r="L4696" s="124"/>
      <c r="M4696" s="124"/>
      <c r="N4696" s="207">
        <v>15114.71</v>
      </c>
      <c r="O4696" s="207">
        <v>0</v>
      </c>
      <c r="P4696" s="124" t="s">
        <v>1312</v>
      </c>
    </row>
    <row r="4697" spans="1:16" hidden="1">
      <c r="A4697" s="256" t="s">
        <v>1365</v>
      </c>
      <c r="B4697" s="124"/>
      <c r="C4697" s="125" t="s">
        <v>1365</v>
      </c>
      <c r="D4697" s="119">
        <v>43308</v>
      </c>
      <c r="E4697" s="120" t="s">
        <v>8879</v>
      </c>
      <c r="F4697" s="120" t="s">
        <v>13</v>
      </c>
      <c r="G4697" s="120">
        <v>384967</v>
      </c>
      <c r="H4697" s="124"/>
      <c r="I4697" s="128" t="s">
        <v>1390</v>
      </c>
      <c r="J4697" s="124"/>
      <c r="K4697" s="124"/>
      <c r="L4697" s="124"/>
      <c r="M4697" s="124"/>
      <c r="N4697" s="207">
        <v>6220.24</v>
      </c>
      <c r="O4697" s="207">
        <v>0</v>
      </c>
      <c r="P4697" s="124" t="s">
        <v>1312</v>
      </c>
    </row>
    <row r="4698" spans="1:16" hidden="1">
      <c r="A4698" s="256" t="s">
        <v>1365</v>
      </c>
      <c r="B4698" s="124"/>
      <c r="C4698" s="125" t="s">
        <v>1365</v>
      </c>
      <c r="D4698" s="119">
        <v>43308</v>
      </c>
      <c r="E4698" s="120" t="s">
        <v>8880</v>
      </c>
      <c r="F4698" s="120" t="s">
        <v>13</v>
      </c>
      <c r="G4698" s="120">
        <v>384969</v>
      </c>
      <c r="H4698" s="124"/>
      <c r="I4698" s="128" t="s">
        <v>1390</v>
      </c>
      <c r="J4698" s="124"/>
      <c r="K4698" s="124"/>
      <c r="L4698" s="124"/>
      <c r="M4698" s="124"/>
      <c r="N4698" s="207">
        <v>11773.13</v>
      </c>
      <c r="O4698" s="207">
        <v>0</v>
      </c>
      <c r="P4698" s="124" t="s">
        <v>1312</v>
      </c>
    </row>
    <row r="4699" spans="1:16" hidden="1">
      <c r="A4699" s="256" t="s">
        <v>1365</v>
      </c>
      <c r="B4699" s="124"/>
      <c r="C4699" s="125" t="s">
        <v>1365</v>
      </c>
      <c r="D4699" s="119">
        <v>43308</v>
      </c>
      <c r="E4699" s="120" t="s">
        <v>8881</v>
      </c>
      <c r="F4699" s="120" t="s">
        <v>13</v>
      </c>
      <c r="G4699" s="120">
        <v>384971</v>
      </c>
      <c r="H4699" s="124"/>
      <c r="I4699" s="128" t="s">
        <v>1390</v>
      </c>
      <c r="J4699" s="124"/>
      <c r="K4699" s="124"/>
      <c r="L4699" s="124"/>
      <c r="M4699" s="124"/>
      <c r="N4699" s="207">
        <v>17084.62</v>
      </c>
      <c r="O4699" s="207">
        <v>0</v>
      </c>
      <c r="P4699" s="124" t="s">
        <v>1312</v>
      </c>
    </row>
    <row r="4700" spans="1:16" hidden="1">
      <c r="A4700" s="256" t="s">
        <v>1365</v>
      </c>
      <c r="B4700" s="124"/>
      <c r="C4700" s="125" t="s">
        <v>1365</v>
      </c>
      <c r="D4700" s="119">
        <v>43308</v>
      </c>
      <c r="E4700" s="120" t="s">
        <v>8882</v>
      </c>
      <c r="F4700" s="120" t="s">
        <v>13</v>
      </c>
      <c r="G4700" s="120">
        <v>384973</v>
      </c>
      <c r="H4700" s="124"/>
      <c r="I4700" s="128" t="s">
        <v>1390</v>
      </c>
      <c r="J4700" s="124"/>
      <c r="K4700" s="124"/>
      <c r="L4700" s="124"/>
      <c r="M4700" s="124"/>
      <c r="N4700" s="207">
        <v>32336.33</v>
      </c>
      <c r="O4700" s="207">
        <v>0</v>
      </c>
      <c r="P4700" s="124" t="s">
        <v>1312</v>
      </c>
    </row>
    <row r="4701" spans="1:16" hidden="1">
      <c r="A4701" s="256" t="s">
        <v>1365</v>
      </c>
      <c r="B4701" s="124"/>
      <c r="C4701" s="125" t="s">
        <v>1365</v>
      </c>
      <c r="D4701" s="119">
        <v>43308</v>
      </c>
      <c r="E4701" s="120" t="s">
        <v>8883</v>
      </c>
      <c r="F4701" s="120" t="s">
        <v>13</v>
      </c>
      <c r="G4701" s="120">
        <v>384975</v>
      </c>
      <c r="H4701" s="124"/>
      <c r="I4701" s="128" t="s">
        <v>1390</v>
      </c>
      <c r="J4701" s="124"/>
      <c r="K4701" s="124"/>
      <c r="L4701" s="124"/>
      <c r="M4701" s="124"/>
      <c r="N4701" s="207">
        <v>41514.32</v>
      </c>
      <c r="O4701" s="207">
        <v>0</v>
      </c>
      <c r="P4701" s="124" t="s">
        <v>1312</v>
      </c>
    </row>
    <row r="4702" spans="1:16" hidden="1">
      <c r="A4702" s="256" t="s">
        <v>1365</v>
      </c>
      <c r="B4702" s="124"/>
      <c r="C4702" s="125" t="s">
        <v>1365</v>
      </c>
      <c r="D4702" s="119">
        <v>43308</v>
      </c>
      <c r="E4702" s="120" t="s">
        <v>8884</v>
      </c>
      <c r="F4702" s="120" t="s">
        <v>13</v>
      </c>
      <c r="G4702" s="120">
        <v>384978</v>
      </c>
      <c r="H4702" s="124"/>
      <c r="I4702" s="128" t="s">
        <v>1390</v>
      </c>
      <c r="J4702" s="124"/>
      <c r="K4702" s="124"/>
      <c r="L4702" s="124"/>
      <c r="M4702" s="124"/>
      <c r="N4702" s="207">
        <v>2433515.44</v>
      </c>
      <c r="O4702" s="207">
        <v>0</v>
      </c>
      <c r="P4702" s="124" t="s">
        <v>1312</v>
      </c>
    </row>
    <row r="4703" spans="1:16" hidden="1">
      <c r="A4703" s="256" t="s">
        <v>1365</v>
      </c>
      <c r="B4703" s="124"/>
      <c r="C4703" s="125" t="s">
        <v>1365</v>
      </c>
      <c r="D4703" s="119">
        <v>43308</v>
      </c>
      <c r="E4703" s="120" t="s">
        <v>8885</v>
      </c>
      <c r="F4703" s="120" t="s">
        <v>13</v>
      </c>
      <c r="G4703" s="120">
        <v>384980</v>
      </c>
      <c r="H4703" s="124"/>
      <c r="I4703" s="128" t="s">
        <v>1390</v>
      </c>
      <c r="J4703" s="124"/>
      <c r="K4703" s="124"/>
      <c r="L4703" s="124"/>
      <c r="M4703" s="124"/>
      <c r="N4703" s="207">
        <v>2433515.44</v>
      </c>
      <c r="O4703" s="207">
        <v>0</v>
      </c>
      <c r="P4703" s="124" t="s">
        <v>1312</v>
      </c>
    </row>
    <row r="4704" spans="1:16" hidden="1">
      <c r="A4704" s="256" t="s">
        <v>1365</v>
      </c>
      <c r="B4704" s="124"/>
      <c r="C4704" s="125" t="s">
        <v>1365</v>
      </c>
      <c r="D4704" s="119">
        <v>43308</v>
      </c>
      <c r="E4704" s="120" t="s">
        <v>8886</v>
      </c>
      <c r="F4704" s="120" t="s">
        <v>13</v>
      </c>
      <c r="G4704" s="120">
        <v>384982</v>
      </c>
      <c r="H4704" s="124"/>
      <c r="I4704" s="128" t="s">
        <v>1390</v>
      </c>
      <c r="J4704" s="124"/>
      <c r="K4704" s="124"/>
      <c r="L4704" s="124"/>
      <c r="M4704" s="124"/>
      <c r="N4704" s="207">
        <v>2433515.44</v>
      </c>
      <c r="O4704" s="207">
        <v>0</v>
      </c>
      <c r="P4704" s="124" t="s">
        <v>1312</v>
      </c>
    </row>
    <row r="4705" spans="1:16" hidden="1">
      <c r="A4705" s="256" t="s">
        <v>1365</v>
      </c>
      <c r="B4705" s="124"/>
      <c r="C4705" s="125" t="s">
        <v>1365</v>
      </c>
      <c r="D4705" s="119">
        <v>43308</v>
      </c>
      <c r="E4705" s="120" t="s">
        <v>8887</v>
      </c>
      <c r="F4705" s="120" t="s">
        <v>13</v>
      </c>
      <c r="G4705" s="120">
        <v>384984</v>
      </c>
      <c r="H4705" s="124"/>
      <c r="I4705" s="128" t="s">
        <v>1390</v>
      </c>
      <c r="J4705" s="124"/>
      <c r="K4705" s="124"/>
      <c r="L4705" s="124"/>
      <c r="M4705" s="124"/>
      <c r="N4705" s="207">
        <v>2433515.44</v>
      </c>
      <c r="O4705" s="207">
        <v>0</v>
      </c>
      <c r="P4705" s="124" t="s">
        <v>1312</v>
      </c>
    </row>
    <row r="4706" spans="1:16" hidden="1">
      <c r="A4706" s="256" t="s">
        <v>1365</v>
      </c>
      <c r="B4706" s="124"/>
      <c r="C4706" s="125" t="s">
        <v>1365</v>
      </c>
      <c r="D4706" s="119">
        <v>43308</v>
      </c>
      <c r="E4706" s="120" t="s">
        <v>8888</v>
      </c>
      <c r="F4706" s="120" t="s">
        <v>13</v>
      </c>
      <c r="G4706" s="120">
        <v>384986</v>
      </c>
      <c r="H4706" s="124"/>
      <c r="I4706" s="128" t="s">
        <v>1390</v>
      </c>
      <c r="J4706" s="124"/>
      <c r="K4706" s="124"/>
      <c r="L4706" s="124"/>
      <c r="M4706" s="124"/>
      <c r="N4706" s="207">
        <v>2433515.44</v>
      </c>
      <c r="O4706" s="207">
        <v>0</v>
      </c>
      <c r="P4706" s="124" t="s">
        <v>1312</v>
      </c>
    </row>
    <row r="4707" spans="1:16" hidden="1">
      <c r="A4707" s="256" t="s">
        <v>1365</v>
      </c>
      <c r="B4707" s="124"/>
      <c r="C4707" s="125" t="s">
        <v>1365</v>
      </c>
      <c r="D4707" s="119">
        <v>43308</v>
      </c>
      <c r="E4707" s="120" t="s">
        <v>8889</v>
      </c>
      <c r="F4707" s="120" t="s">
        <v>13</v>
      </c>
      <c r="G4707" s="120">
        <v>384988</v>
      </c>
      <c r="H4707" s="124"/>
      <c r="I4707" s="128" t="s">
        <v>1390</v>
      </c>
      <c r="J4707" s="124"/>
      <c r="K4707" s="124"/>
      <c r="L4707" s="124"/>
      <c r="M4707" s="124"/>
      <c r="N4707" s="207">
        <v>6683936.04</v>
      </c>
      <c r="O4707" s="207">
        <v>0</v>
      </c>
      <c r="P4707" s="124" t="s">
        <v>1312</v>
      </c>
    </row>
    <row r="4708" spans="1:16" hidden="1">
      <c r="A4708" s="256" t="s">
        <v>1365</v>
      </c>
      <c r="B4708" s="124"/>
      <c r="C4708" s="125" t="s">
        <v>1365</v>
      </c>
      <c r="D4708" s="119">
        <v>43308</v>
      </c>
      <c r="E4708" s="120" t="s">
        <v>8890</v>
      </c>
      <c r="F4708" s="120" t="s">
        <v>13</v>
      </c>
      <c r="G4708" s="120">
        <v>384990</v>
      </c>
      <c r="H4708" s="124"/>
      <c r="I4708" s="128" t="s">
        <v>1390</v>
      </c>
      <c r="J4708" s="124"/>
      <c r="K4708" s="124"/>
      <c r="L4708" s="124"/>
      <c r="M4708" s="124"/>
      <c r="N4708" s="207">
        <v>6683936.04</v>
      </c>
      <c r="O4708" s="207">
        <v>0</v>
      </c>
      <c r="P4708" s="124" t="s">
        <v>1312</v>
      </c>
    </row>
    <row r="4709" spans="1:16" hidden="1">
      <c r="A4709" s="256" t="s">
        <v>1365</v>
      </c>
      <c r="B4709" s="124"/>
      <c r="C4709" s="125" t="s">
        <v>1365</v>
      </c>
      <c r="D4709" s="119">
        <v>43308</v>
      </c>
      <c r="E4709" s="120" t="s">
        <v>8891</v>
      </c>
      <c r="F4709" s="120" t="s">
        <v>13</v>
      </c>
      <c r="G4709" s="120">
        <v>384992</v>
      </c>
      <c r="H4709" s="124"/>
      <c r="I4709" s="128" t="s">
        <v>1390</v>
      </c>
      <c r="J4709" s="124"/>
      <c r="K4709" s="124"/>
      <c r="L4709" s="124"/>
      <c r="M4709" s="124"/>
      <c r="N4709" s="207">
        <v>6683936.04</v>
      </c>
      <c r="O4709" s="207">
        <v>0</v>
      </c>
      <c r="P4709" s="124" t="s">
        <v>1312</v>
      </c>
    </row>
    <row r="4710" spans="1:16" hidden="1">
      <c r="A4710" s="256" t="s">
        <v>1365</v>
      </c>
      <c r="B4710" s="124"/>
      <c r="C4710" s="125" t="s">
        <v>1365</v>
      </c>
      <c r="D4710" s="119">
        <v>43308</v>
      </c>
      <c r="E4710" s="120" t="s">
        <v>8892</v>
      </c>
      <c r="F4710" s="120" t="s">
        <v>13</v>
      </c>
      <c r="G4710" s="120">
        <v>384994</v>
      </c>
      <c r="H4710" s="124"/>
      <c r="I4710" s="128" t="s">
        <v>1390</v>
      </c>
      <c r="J4710" s="124"/>
      <c r="K4710" s="124"/>
      <c r="L4710" s="124"/>
      <c r="M4710" s="124"/>
      <c r="N4710" s="207">
        <v>6683936.04</v>
      </c>
      <c r="O4710" s="207">
        <v>0</v>
      </c>
      <c r="P4710" s="124" t="s">
        <v>1312</v>
      </c>
    </row>
    <row r="4711" spans="1:16" hidden="1">
      <c r="A4711" s="256" t="s">
        <v>1365</v>
      </c>
      <c r="B4711" s="124"/>
      <c r="C4711" s="125" t="s">
        <v>1365</v>
      </c>
      <c r="D4711" s="119">
        <v>43308</v>
      </c>
      <c r="E4711" s="120" t="s">
        <v>8893</v>
      </c>
      <c r="F4711" s="120" t="s">
        <v>13</v>
      </c>
      <c r="G4711" s="120">
        <v>384996</v>
      </c>
      <c r="H4711" s="124"/>
      <c r="I4711" s="128" t="s">
        <v>1390</v>
      </c>
      <c r="J4711" s="124"/>
      <c r="K4711" s="124"/>
      <c r="L4711" s="124"/>
      <c r="M4711" s="124"/>
      <c r="N4711" s="207">
        <v>6683936.04</v>
      </c>
      <c r="O4711" s="207">
        <v>0</v>
      </c>
      <c r="P4711" s="124" t="s">
        <v>1312</v>
      </c>
    </row>
    <row r="4712" spans="1:16" hidden="1">
      <c r="A4712" s="256" t="s">
        <v>1365</v>
      </c>
      <c r="B4712" s="124"/>
      <c r="C4712" s="125" t="s">
        <v>1365</v>
      </c>
      <c r="D4712" s="119">
        <v>43308</v>
      </c>
      <c r="E4712" s="120" t="s">
        <v>8894</v>
      </c>
      <c r="F4712" s="120" t="s">
        <v>13</v>
      </c>
      <c r="G4712" s="120">
        <v>384998</v>
      </c>
      <c r="H4712" s="124"/>
      <c r="I4712" s="128" t="s">
        <v>1390</v>
      </c>
      <c r="J4712" s="124"/>
      <c r="K4712" s="124"/>
      <c r="L4712" s="124"/>
      <c r="M4712" s="124"/>
      <c r="N4712" s="207">
        <v>5661979.2699999996</v>
      </c>
      <c r="O4712" s="207">
        <v>0</v>
      </c>
      <c r="P4712" s="124" t="s">
        <v>1312</v>
      </c>
    </row>
    <row r="4713" spans="1:16" hidden="1">
      <c r="A4713" s="256" t="s">
        <v>1365</v>
      </c>
      <c r="B4713" s="124"/>
      <c r="C4713" s="125" t="s">
        <v>1365</v>
      </c>
      <c r="D4713" s="119">
        <v>43308</v>
      </c>
      <c r="E4713" s="120" t="s">
        <v>8895</v>
      </c>
      <c r="F4713" s="120" t="s">
        <v>13</v>
      </c>
      <c r="G4713" s="120">
        <v>385000</v>
      </c>
      <c r="H4713" s="124"/>
      <c r="I4713" s="128" t="s">
        <v>1390</v>
      </c>
      <c r="J4713" s="124"/>
      <c r="K4713" s="124"/>
      <c r="L4713" s="124"/>
      <c r="M4713" s="124"/>
      <c r="N4713" s="207">
        <v>5661979.2699999996</v>
      </c>
      <c r="O4713" s="207">
        <v>0</v>
      </c>
      <c r="P4713" s="124" t="s">
        <v>1312</v>
      </c>
    </row>
    <row r="4714" spans="1:16" hidden="1">
      <c r="A4714" s="256" t="s">
        <v>1365</v>
      </c>
      <c r="B4714" s="124"/>
      <c r="C4714" s="125" t="s">
        <v>1365</v>
      </c>
      <c r="D4714" s="119">
        <v>43308</v>
      </c>
      <c r="E4714" s="120" t="s">
        <v>8896</v>
      </c>
      <c r="F4714" s="120" t="s">
        <v>13</v>
      </c>
      <c r="G4714" s="120">
        <v>385002</v>
      </c>
      <c r="H4714" s="124"/>
      <c r="I4714" s="128" t="s">
        <v>1390</v>
      </c>
      <c r="J4714" s="124"/>
      <c r="K4714" s="124"/>
      <c r="L4714" s="124"/>
      <c r="M4714" s="124"/>
      <c r="N4714" s="207">
        <v>5661979.2699999996</v>
      </c>
      <c r="O4714" s="207">
        <v>0</v>
      </c>
      <c r="P4714" s="124" t="s">
        <v>1312</v>
      </c>
    </row>
    <row r="4715" spans="1:16" hidden="1">
      <c r="A4715" s="256" t="s">
        <v>1365</v>
      </c>
      <c r="B4715" s="124"/>
      <c r="C4715" s="125" t="s">
        <v>1365</v>
      </c>
      <c r="D4715" s="119">
        <v>43308</v>
      </c>
      <c r="E4715" s="120" t="s">
        <v>8897</v>
      </c>
      <c r="F4715" s="120" t="s">
        <v>13</v>
      </c>
      <c r="G4715" s="120">
        <v>385004</v>
      </c>
      <c r="H4715" s="124"/>
      <c r="I4715" s="128" t="s">
        <v>1390</v>
      </c>
      <c r="J4715" s="124"/>
      <c r="K4715" s="124"/>
      <c r="L4715" s="124"/>
      <c r="M4715" s="124"/>
      <c r="N4715" s="207">
        <v>5661979.2699999996</v>
      </c>
      <c r="O4715" s="207">
        <v>0</v>
      </c>
      <c r="P4715" s="124" t="s">
        <v>1312</v>
      </c>
    </row>
    <row r="4716" spans="1:16" hidden="1">
      <c r="A4716" s="256" t="s">
        <v>1365</v>
      </c>
      <c r="B4716" s="124"/>
      <c r="C4716" s="125" t="s">
        <v>1365</v>
      </c>
      <c r="D4716" s="119">
        <v>43308</v>
      </c>
      <c r="E4716" s="120" t="s">
        <v>8898</v>
      </c>
      <c r="F4716" s="120" t="s">
        <v>13</v>
      </c>
      <c r="G4716" s="120">
        <v>385006</v>
      </c>
      <c r="H4716" s="124"/>
      <c r="I4716" s="128" t="s">
        <v>1390</v>
      </c>
      <c r="J4716" s="124"/>
      <c r="K4716" s="124"/>
      <c r="L4716" s="124"/>
      <c r="M4716" s="124"/>
      <c r="N4716" s="207">
        <v>5661979.2699999996</v>
      </c>
      <c r="O4716" s="207">
        <v>0</v>
      </c>
      <c r="P4716" s="124" t="s">
        <v>1312</v>
      </c>
    </row>
    <row r="4717" spans="1:16" hidden="1">
      <c r="A4717" s="256" t="s">
        <v>1365</v>
      </c>
      <c r="B4717" s="124"/>
      <c r="C4717" s="125" t="s">
        <v>1365</v>
      </c>
      <c r="D4717" s="119">
        <v>43308</v>
      </c>
      <c r="E4717" s="120" t="s">
        <v>8899</v>
      </c>
      <c r="F4717" s="120" t="s">
        <v>13</v>
      </c>
      <c r="G4717" s="120">
        <v>385008</v>
      </c>
      <c r="H4717" s="124"/>
      <c r="I4717" s="128" t="s">
        <v>1390</v>
      </c>
      <c r="J4717" s="124"/>
      <c r="K4717" s="124"/>
      <c r="L4717" s="124"/>
      <c r="M4717" s="124"/>
      <c r="N4717" s="207">
        <v>15551291.130000001</v>
      </c>
      <c r="O4717" s="207">
        <v>0</v>
      </c>
      <c r="P4717" s="124" t="s">
        <v>1312</v>
      </c>
    </row>
    <row r="4718" spans="1:16" hidden="1">
      <c r="A4718" s="256" t="s">
        <v>1365</v>
      </c>
      <c r="B4718" s="124"/>
      <c r="C4718" s="125" t="s">
        <v>1365</v>
      </c>
      <c r="D4718" s="119">
        <v>43308</v>
      </c>
      <c r="E4718" s="120" t="s">
        <v>8900</v>
      </c>
      <c r="F4718" s="120" t="s">
        <v>13</v>
      </c>
      <c r="G4718" s="120">
        <v>385010</v>
      </c>
      <c r="H4718" s="124"/>
      <c r="I4718" s="128" t="s">
        <v>1390</v>
      </c>
      <c r="J4718" s="124"/>
      <c r="K4718" s="124"/>
      <c r="L4718" s="124"/>
      <c r="M4718" s="124"/>
      <c r="N4718" s="207">
        <v>15551291.130000001</v>
      </c>
      <c r="O4718" s="207">
        <v>0</v>
      </c>
      <c r="P4718" s="124" t="s">
        <v>1312</v>
      </c>
    </row>
    <row r="4719" spans="1:16" hidden="1">
      <c r="A4719" s="256" t="s">
        <v>1365</v>
      </c>
      <c r="B4719" s="124"/>
      <c r="C4719" s="125" t="s">
        <v>1365</v>
      </c>
      <c r="D4719" s="119">
        <v>43308</v>
      </c>
      <c r="E4719" s="120" t="s">
        <v>8901</v>
      </c>
      <c r="F4719" s="120" t="s">
        <v>13</v>
      </c>
      <c r="G4719" s="120">
        <v>385012</v>
      </c>
      <c r="H4719" s="124"/>
      <c r="I4719" s="128" t="s">
        <v>1390</v>
      </c>
      <c r="J4719" s="124"/>
      <c r="K4719" s="124"/>
      <c r="L4719" s="124"/>
      <c r="M4719" s="124"/>
      <c r="N4719" s="207">
        <v>15551291.130000001</v>
      </c>
      <c r="O4719" s="207">
        <v>0</v>
      </c>
      <c r="P4719" s="124" t="s">
        <v>1312</v>
      </c>
    </row>
    <row r="4720" spans="1:16" hidden="1">
      <c r="A4720" s="256" t="s">
        <v>1365</v>
      </c>
      <c r="B4720" s="124"/>
      <c r="C4720" s="125" t="s">
        <v>1365</v>
      </c>
      <c r="D4720" s="119">
        <v>43308</v>
      </c>
      <c r="E4720" s="120" t="s">
        <v>8902</v>
      </c>
      <c r="F4720" s="120" t="s">
        <v>13</v>
      </c>
      <c r="G4720" s="120">
        <v>385014</v>
      </c>
      <c r="H4720" s="124"/>
      <c r="I4720" s="128" t="s">
        <v>1390</v>
      </c>
      <c r="J4720" s="124"/>
      <c r="K4720" s="124"/>
      <c r="L4720" s="124"/>
      <c r="M4720" s="124"/>
      <c r="N4720" s="207">
        <v>15551291.130000001</v>
      </c>
      <c r="O4720" s="207">
        <v>0</v>
      </c>
      <c r="P4720" s="124" t="s">
        <v>1312</v>
      </c>
    </row>
    <row r="4721" spans="1:16" hidden="1">
      <c r="A4721" s="256" t="s">
        <v>1365</v>
      </c>
      <c r="B4721" s="124"/>
      <c r="C4721" s="125" t="s">
        <v>1365</v>
      </c>
      <c r="D4721" s="119">
        <v>43308</v>
      </c>
      <c r="E4721" s="120" t="s">
        <v>8903</v>
      </c>
      <c r="F4721" s="120" t="s">
        <v>13</v>
      </c>
      <c r="G4721" s="120">
        <v>385016</v>
      </c>
      <c r="H4721" s="124"/>
      <c r="I4721" s="128" t="s">
        <v>1390</v>
      </c>
      <c r="J4721" s="124"/>
      <c r="K4721" s="124"/>
      <c r="L4721" s="124"/>
      <c r="M4721" s="124"/>
      <c r="N4721" s="207">
        <v>15551291.130000001</v>
      </c>
      <c r="O4721" s="207">
        <v>0</v>
      </c>
      <c r="P4721" s="124" t="s">
        <v>1312</v>
      </c>
    </row>
    <row r="4722" spans="1:16" hidden="1">
      <c r="A4722" s="256" t="s">
        <v>1365</v>
      </c>
      <c r="B4722" s="124"/>
      <c r="C4722" s="125" t="s">
        <v>1365</v>
      </c>
      <c r="D4722" s="119">
        <v>43308</v>
      </c>
      <c r="E4722" s="120" t="s">
        <v>8904</v>
      </c>
      <c r="F4722" s="120" t="s">
        <v>13</v>
      </c>
      <c r="G4722" s="120">
        <v>385018</v>
      </c>
      <c r="H4722" s="124"/>
      <c r="I4722" s="128" t="s">
        <v>1390</v>
      </c>
      <c r="J4722" s="124"/>
      <c r="K4722" s="124"/>
      <c r="L4722" s="124"/>
      <c r="M4722" s="124"/>
      <c r="N4722" s="207">
        <v>2861138.34</v>
      </c>
      <c r="O4722" s="207">
        <v>0</v>
      </c>
      <c r="P4722" s="124" t="s">
        <v>1312</v>
      </c>
    </row>
    <row r="4723" spans="1:16" hidden="1">
      <c r="A4723" s="256" t="s">
        <v>1365</v>
      </c>
      <c r="B4723" s="124"/>
      <c r="C4723" s="125" t="s">
        <v>1365</v>
      </c>
      <c r="D4723" s="119">
        <v>43308</v>
      </c>
      <c r="E4723" s="120" t="s">
        <v>8905</v>
      </c>
      <c r="F4723" s="120" t="s">
        <v>13</v>
      </c>
      <c r="G4723" s="120">
        <v>385020</v>
      </c>
      <c r="H4723" s="124"/>
      <c r="I4723" s="128" t="s">
        <v>1390</v>
      </c>
      <c r="J4723" s="124"/>
      <c r="K4723" s="124"/>
      <c r="L4723" s="124"/>
      <c r="M4723" s="124"/>
      <c r="N4723" s="207">
        <v>2861138.34</v>
      </c>
      <c r="O4723" s="207">
        <v>0</v>
      </c>
      <c r="P4723" s="124" t="s">
        <v>1312</v>
      </c>
    </row>
    <row r="4724" spans="1:16" hidden="1">
      <c r="A4724" s="256" t="s">
        <v>1365</v>
      </c>
      <c r="B4724" s="124"/>
      <c r="C4724" s="125" t="s">
        <v>1365</v>
      </c>
      <c r="D4724" s="119">
        <v>43308</v>
      </c>
      <c r="E4724" s="120" t="s">
        <v>8906</v>
      </c>
      <c r="F4724" s="120" t="s">
        <v>13</v>
      </c>
      <c r="G4724" s="120">
        <v>385022</v>
      </c>
      <c r="H4724" s="124"/>
      <c r="I4724" s="128" t="s">
        <v>1390</v>
      </c>
      <c r="J4724" s="124"/>
      <c r="K4724" s="124"/>
      <c r="L4724" s="124"/>
      <c r="M4724" s="124"/>
      <c r="N4724" s="207">
        <v>2861138.34</v>
      </c>
      <c r="O4724" s="207">
        <v>0</v>
      </c>
      <c r="P4724" s="124" t="s">
        <v>1312</v>
      </c>
    </row>
    <row r="4725" spans="1:16" hidden="1">
      <c r="A4725" s="256" t="s">
        <v>1365</v>
      </c>
      <c r="B4725" s="124"/>
      <c r="C4725" s="125" t="s">
        <v>1365</v>
      </c>
      <c r="D4725" s="119">
        <v>43308</v>
      </c>
      <c r="E4725" s="120" t="s">
        <v>8907</v>
      </c>
      <c r="F4725" s="120" t="s">
        <v>13</v>
      </c>
      <c r="G4725" s="120">
        <v>385024</v>
      </c>
      <c r="H4725" s="124"/>
      <c r="I4725" s="128" t="s">
        <v>1390</v>
      </c>
      <c r="J4725" s="124"/>
      <c r="K4725" s="124"/>
      <c r="L4725" s="124"/>
      <c r="M4725" s="124"/>
      <c r="N4725" s="207">
        <v>2861138.34</v>
      </c>
      <c r="O4725" s="207">
        <v>0</v>
      </c>
      <c r="P4725" s="124" t="s">
        <v>1312</v>
      </c>
    </row>
    <row r="4726" spans="1:16" hidden="1">
      <c r="A4726" s="256" t="s">
        <v>1365</v>
      </c>
      <c r="B4726" s="124"/>
      <c r="C4726" s="125" t="s">
        <v>1365</v>
      </c>
      <c r="D4726" s="119">
        <v>43308</v>
      </c>
      <c r="E4726" s="120" t="s">
        <v>8908</v>
      </c>
      <c r="F4726" s="120" t="s">
        <v>13</v>
      </c>
      <c r="G4726" s="120">
        <v>385026</v>
      </c>
      <c r="H4726" s="124"/>
      <c r="I4726" s="128" t="s">
        <v>1390</v>
      </c>
      <c r="J4726" s="124"/>
      <c r="K4726" s="124"/>
      <c r="L4726" s="124"/>
      <c r="M4726" s="124"/>
      <c r="N4726" s="207">
        <v>2861138.34</v>
      </c>
      <c r="O4726" s="207">
        <v>0</v>
      </c>
      <c r="P4726" s="124" t="s">
        <v>1312</v>
      </c>
    </row>
    <row r="4727" spans="1:16" hidden="1">
      <c r="A4727" s="256" t="s">
        <v>1365</v>
      </c>
      <c r="B4727" s="124"/>
      <c r="C4727" s="125" t="s">
        <v>1365</v>
      </c>
      <c r="D4727" s="119">
        <v>43308</v>
      </c>
      <c r="E4727" s="120" t="s">
        <v>8909</v>
      </c>
      <c r="F4727" s="120" t="s">
        <v>13</v>
      </c>
      <c r="G4727" s="120">
        <v>385028</v>
      </c>
      <c r="H4727" s="124"/>
      <c r="I4727" s="128" t="s">
        <v>1390</v>
      </c>
      <c r="J4727" s="124"/>
      <c r="K4727" s="124"/>
      <c r="L4727" s="124"/>
      <c r="M4727" s="124"/>
      <c r="N4727" s="207">
        <v>1500478.74</v>
      </c>
      <c r="O4727" s="207">
        <v>0</v>
      </c>
      <c r="P4727" s="124" t="s">
        <v>1312</v>
      </c>
    </row>
    <row r="4728" spans="1:16" hidden="1">
      <c r="A4728" s="256" t="s">
        <v>1365</v>
      </c>
      <c r="B4728" s="124"/>
      <c r="C4728" s="125" t="s">
        <v>1365</v>
      </c>
      <c r="D4728" s="119">
        <v>43308</v>
      </c>
      <c r="E4728" s="120" t="s">
        <v>8910</v>
      </c>
      <c r="F4728" s="120" t="s">
        <v>13</v>
      </c>
      <c r="G4728" s="120">
        <v>385030</v>
      </c>
      <c r="H4728" s="124"/>
      <c r="I4728" s="128" t="s">
        <v>1390</v>
      </c>
      <c r="J4728" s="124"/>
      <c r="K4728" s="124"/>
      <c r="L4728" s="124"/>
      <c r="M4728" s="124"/>
      <c r="N4728" s="207">
        <v>166308.63</v>
      </c>
      <c r="O4728" s="207">
        <v>0</v>
      </c>
      <c r="P4728" s="124" t="s">
        <v>1312</v>
      </c>
    </row>
    <row r="4729" spans="1:16" hidden="1">
      <c r="A4729" s="256" t="s">
        <v>1365</v>
      </c>
      <c r="B4729" s="124"/>
      <c r="C4729" s="125" t="s">
        <v>1365</v>
      </c>
      <c r="D4729" s="119">
        <v>43308</v>
      </c>
      <c r="E4729" s="120" t="s">
        <v>8911</v>
      </c>
      <c r="F4729" s="120" t="s">
        <v>13</v>
      </c>
      <c r="G4729" s="120">
        <v>385032</v>
      </c>
      <c r="H4729" s="124"/>
      <c r="I4729" s="128" t="s">
        <v>1390</v>
      </c>
      <c r="J4729" s="124"/>
      <c r="K4729" s="124"/>
      <c r="L4729" s="124"/>
      <c r="M4729" s="124"/>
      <c r="N4729" s="207">
        <v>2532699.1</v>
      </c>
      <c r="O4729" s="207">
        <v>0</v>
      </c>
      <c r="P4729" s="124" t="s">
        <v>1312</v>
      </c>
    </row>
    <row r="4730" spans="1:16" hidden="1">
      <c r="A4730" s="256" t="s">
        <v>1365</v>
      </c>
      <c r="B4730" s="124"/>
      <c r="C4730" s="125" t="s">
        <v>1365</v>
      </c>
      <c r="D4730" s="119">
        <v>43308</v>
      </c>
      <c r="E4730" s="120" t="s">
        <v>8912</v>
      </c>
      <c r="F4730" s="120" t="s">
        <v>13</v>
      </c>
      <c r="G4730" s="120">
        <v>385034</v>
      </c>
      <c r="H4730" s="124"/>
      <c r="I4730" s="128" t="s">
        <v>1390</v>
      </c>
      <c r="J4730" s="124"/>
      <c r="K4730" s="124"/>
      <c r="L4730" s="124"/>
      <c r="M4730" s="124"/>
      <c r="N4730" s="207">
        <v>667544.4</v>
      </c>
      <c r="O4730" s="207">
        <v>0</v>
      </c>
      <c r="P4730" s="124" t="s">
        <v>1312</v>
      </c>
    </row>
    <row r="4731" spans="1:16" hidden="1">
      <c r="A4731" s="256" t="s">
        <v>1365</v>
      </c>
      <c r="B4731" s="124"/>
      <c r="C4731" s="125" t="s">
        <v>1365</v>
      </c>
      <c r="D4731" s="119">
        <v>43308</v>
      </c>
      <c r="E4731" s="120" t="s">
        <v>8913</v>
      </c>
      <c r="F4731" s="120" t="s">
        <v>13</v>
      </c>
      <c r="G4731" s="120">
        <v>385036</v>
      </c>
      <c r="H4731" s="124"/>
      <c r="I4731" s="128" t="s">
        <v>1390</v>
      </c>
      <c r="J4731" s="124"/>
      <c r="K4731" s="124"/>
      <c r="L4731" s="124"/>
      <c r="M4731" s="124"/>
      <c r="N4731" s="207">
        <v>4121241.18</v>
      </c>
      <c r="O4731" s="207">
        <v>0</v>
      </c>
      <c r="P4731" s="124" t="s">
        <v>1312</v>
      </c>
    </row>
    <row r="4732" spans="1:16" hidden="1">
      <c r="A4732" s="256" t="s">
        <v>1365</v>
      </c>
      <c r="B4732" s="124"/>
      <c r="C4732" s="125" t="s">
        <v>1365</v>
      </c>
      <c r="D4732" s="119">
        <v>43308</v>
      </c>
      <c r="E4732" s="120" t="s">
        <v>8914</v>
      </c>
      <c r="F4732" s="120" t="s">
        <v>13</v>
      </c>
      <c r="G4732" s="120">
        <v>385038</v>
      </c>
      <c r="H4732" s="124"/>
      <c r="I4732" s="128" t="s">
        <v>1390</v>
      </c>
      <c r="J4732" s="124"/>
      <c r="K4732" s="124"/>
      <c r="L4732" s="124"/>
      <c r="M4732" s="124"/>
      <c r="N4732" s="207">
        <v>1833489.08</v>
      </c>
      <c r="O4732" s="207">
        <v>0</v>
      </c>
      <c r="P4732" s="124" t="s">
        <v>1312</v>
      </c>
    </row>
    <row r="4733" spans="1:16" hidden="1">
      <c r="A4733" s="256" t="s">
        <v>1365</v>
      </c>
      <c r="B4733" s="124"/>
      <c r="C4733" s="125" t="s">
        <v>1365</v>
      </c>
      <c r="D4733" s="119">
        <v>43308</v>
      </c>
      <c r="E4733" s="120" t="s">
        <v>8915</v>
      </c>
      <c r="F4733" s="120" t="s">
        <v>13</v>
      </c>
      <c r="G4733" s="120">
        <v>385040</v>
      </c>
      <c r="H4733" s="124"/>
      <c r="I4733" s="128" t="s">
        <v>1390</v>
      </c>
      <c r="J4733" s="124"/>
      <c r="K4733" s="124"/>
      <c r="L4733" s="124"/>
      <c r="M4733" s="124"/>
      <c r="N4733" s="207">
        <v>6956355.5599999996</v>
      </c>
      <c r="O4733" s="207">
        <v>0</v>
      </c>
      <c r="P4733" s="124" t="s">
        <v>1312</v>
      </c>
    </row>
    <row r="4734" spans="1:16" hidden="1">
      <c r="A4734" s="256" t="s">
        <v>1365</v>
      </c>
      <c r="B4734" s="124"/>
      <c r="C4734" s="125" t="s">
        <v>1365</v>
      </c>
      <c r="D4734" s="119">
        <v>43308</v>
      </c>
      <c r="E4734" s="120" t="s">
        <v>8916</v>
      </c>
      <c r="F4734" s="120" t="s">
        <v>13</v>
      </c>
      <c r="G4734" s="120">
        <v>385042</v>
      </c>
      <c r="H4734" s="124"/>
      <c r="I4734" s="128" t="s">
        <v>1390</v>
      </c>
      <c r="J4734" s="124"/>
      <c r="K4734" s="124"/>
      <c r="L4734" s="124"/>
      <c r="M4734" s="124"/>
      <c r="N4734" s="207">
        <v>456786.27</v>
      </c>
      <c r="O4734" s="207">
        <v>0</v>
      </c>
      <c r="P4734" s="124" t="s">
        <v>1312</v>
      </c>
    </row>
    <row r="4735" spans="1:16" hidden="1">
      <c r="A4735" s="256" t="s">
        <v>1365</v>
      </c>
      <c r="B4735" s="124"/>
      <c r="C4735" s="125" t="s">
        <v>1365</v>
      </c>
      <c r="D4735" s="119">
        <v>43308</v>
      </c>
      <c r="E4735" s="120" t="s">
        <v>8917</v>
      </c>
      <c r="F4735" s="120" t="s">
        <v>13</v>
      </c>
      <c r="G4735" s="120">
        <v>385044</v>
      </c>
      <c r="H4735" s="124"/>
      <c r="I4735" s="128" t="s">
        <v>1390</v>
      </c>
      <c r="J4735" s="124"/>
      <c r="K4735" s="124"/>
      <c r="L4735" s="124"/>
      <c r="M4735" s="124"/>
      <c r="N4735" s="207">
        <v>1553153.25</v>
      </c>
      <c r="O4735" s="207">
        <v>0</v>
      </c>
      <c r="P4735" s="124" t="s">
        <v>1312</v>
      </c>
    </row>
    <row r="4736" spans="1:16" hidden="1">
      <c r="A4736" s="256" t="s">
        <v>1365</v>
      </c>
      <c r="B4736" s="124"/>
      <c r="C4736" s="125" t="s">
        <v>1365</v>
      </c>
      <c r="D4736" s="119">
        <v>43308</v>
      </c>
      <c r="E4736" s="120" t="s">
        <v>8918</v>
      </c>
      <c r="F4736" s="120" t="s">
        <v>13</v>
      </c>
      <c r="G4736" s="120">
        <v>385046</v>
      </c>
      <c r="H4736" s="124"/>
      <c r="I4736" s="128" t="s">
        <v>1390</v>
      </c>
      <c r="J4736" s="124"/>
      <c r="K4736" s="124"/>
      <c r="L4736" s="124"/>
      <c r="M4736" s="124"/>
      <c r="N4736" s="207">
        <v>3491113.96</v>
      </c>
      <c r="O4736" s="207">
        <v>0</v>
      </c>
      <c r="P4736" s="124" t="s">
        <v>1312</v>
      </c>
    </row>
    <row r="4737" spans="1:16" hidden="1">
      <c r="A4737" s="256" t="s">
        <v>1365</v>
      </c>
      <c r="B4737" s="124"/>
      <c r="C4737" s="125" t="s">
        <v>1365</v>
      </c>
      <c r="D4737" s="119">
        <v>43308</v>
      </c>
      <c r="E4737" s="120" t="s">
        <v>8919</v>
      </c>
      <c r="F4737" s="120" t="s">
        <v>13</v>
      </c>
      <c r="G4737" s="120">
        <v>385048</v>
      </c>
      <c r="H4737" s="124"/>
      <c r="I4737" s="128" t="s">
        <v>1390</v>
      </c>
      <c r="J4737" s="124"/>
      <c r="K4737" s="124"/>
      <c r="L4737" s="124"/>
      <c r="M4737" s="124"/>
      <c r="N4737" s="207">
        <v>5892746.5199999996</v>
      </c>
      <c r="O4737" s="207">
        <v>0</v>
      </c>
      <c r="P4737" s="124" t="s">
        <v>1312</v>
      </c>
    </row>
    <row r="4738" spans="1:16" hidden="1">
      <c r="A4738" s="256" t="s">
        <v>1365</v>
      </c>
      <c r="B4738" s="124"/>
      <c r="C4738" s="125" t="s">
        <v>1365</v>
      </c>
      <c r="D4738" s="119">
        <v>43308</v>
      </c>
      <c r="E4738" s="120" t="s">
        <v>8920</v>
      </c>
      <c r="F4738" s="120" t="s">
        <v>13</v>
      </c>
      <c r="G4738" s="120">
        <v>385050</v>
      </c>
      <c r="H4738" s="124"/>
      <c r="I4738" s="128" t="s">
        <v>1390</v>
      </c>
      <c r="J4738" s="124"/>
      <c r="K4738" s="124"/>
      <c r="L4738" s="124"/>
      <c r="M4738" s="124"/>
      <c r="N4738" s="207">
        <v>386944.82</v>
      </c>
      <c r="O4738" s="207">
        <v>0</v>
      </c>
      <c r="P4738" s="124" t="s">
        <v>1312</v>
      </c>
    </row>
    <row r="4739" spans="1:16" hidden="1">
      <c r="A4739" s="256" t="s">
        <v>1365</v>
      </c>
      <c r="B4739" s="124"/>
      <c r="C4739" s="125" t="s">
        <v>1365</v>
      </c>
      <c r="D4739" s="119">
        <v>43308</v>
      </c>
      <c r="E4739" s="120" t="s">
        <v>8921</v>
      </c>
      <c r="F4739" s="120" t="s">
        <v>13</v>
      </c>
      <c r="G4739" s="120">
        <v>385052</v>
      </c>
      <c r="H4739" s="124"/>
      <c r="I4739" s="128" t="s">
        <v>1390</v>
      </c>
      <c r="J4739" s="124"/>
      <c r="K4739" s="124"/>
      <c r="L4739" s="124"/>
      <c r="M4739" s="124"/>
      <c r="N4739" s="207">
        <v>1062789.3400000001</v>
      </c>
      <c r="O4739" s="207">
        <v>0</v>
      </c>
      <c r="P4739" s="124" t="s">
        <v>1312</v>
      </c>
    </row>
    <row r="4740" spans="1:16" hidden="1">
      <c r="A4740" s="256" t="s">
        <v>1365</v>
      </c>
      <c r="B4740" s="124"/>
      <c r="C4740" s="125" t="s">
        <v>1365</v>
      </c>
      <c r="D4740" s="119">
        <v>43308</v>
      </c>
      <c r="E4740" s="120" t="s">
        <v>8922</v>
      </c>
      <c r="F4740" s="120" t="s">
        <v>13</v>
      </c>
      <c r="G4740" s="120">
        <v>385054</v>
      </c>
      <c r="H4740" s="124"/>
      <c r="I4740" s="128" t="s">
        <v>1390</v>
      </c>
      <c r="J4740" s="124"/>
      <c r="K4740" s="124"/>
      <c r="L4740" s="124"/>
      <c r="M4740" s="124"/>
      <c r="N4740" s="207">
        <v>16185120.560000001</v>
      </c>
      <c r="O4740" s="207">
        <v>0</v>
      </c>
      <c r="P4740" s="124" t="s">
        <v>1312</v>
      </c>
    </row>
    <row r="4741" spans="1:16" hidden="1">
      <c r="A4741" s="256" t="s">
        <v>1365</v>
      </c>
      <c r="B4741" s="124"/>
      <c r="C4741" s="125" t="s">
        <v>1365</v>
      </c>
      <c r="D4741" s="119">
        <v>43308</v>
      </c>
      <c r="E4741" s="120" t="s">
        <v>8923</v>
      </c>
      <c r="F4741" s="120" t="s">
        <v>13</v>
      </c>
      <c r="G4741" s="120">
        <v>385056</v>
      </c>
      <c r="H4741" s="124"/>
      <c r="I4741" s="128" t="s">
        <v>1390</v>
      </c>
      <c r="J4741" s="124"/>
      <c r="K4741" s="124"/>
      <c r="L4741" s="124"/>
      <c r="M4741" s="124"/>
      <c r="N4741" s="207">
        <v>4265917.8899999997</v>
      </c>
      <c r="O4741" s="207">
        <v>0</v>
      </c>
      <c r="P4741" s="124" t="s">
        <v>1312</v>
      </c>
    </row>
    <row r="4742" spans="1:16" hidden="1">
      <c r="A4742" s="256" t="s">
        <v>1365</v>
      </c>
      <c r="B4742" s="124"/>
      <c r="C4742" s="125" t="s">
        <v>1365</v>
      </c>
      <c r="D4742" s="119">
        <v>43308</v>
      </c>
      <c r="E4742" s="120" t="s">
        <v>8924</v>
      </c>
      <c r="F4742" s="120" t="s">
        <v>13</v>
      </c>
      <c r="G4742" s="120">
        <v>385058</v>
      </c>
      <c r="H4742" s="124"/>
      <c r="I4742" s="128" t="s">
        <v>1390</v>
      </c>
      <c r="J4742" s="124"/>
      <c r="K4742" s="124"/>
      <c r="L4742" s="124"/>
      <c r="M4742" s="124"/>
      <c r="N4742" s="207">
        <v>9588754.5399999991</v>
      </c>
      <c r="O4742" s="207">
        <v>0</v>
      </c>
      <c r="P4742" s="124" t="s">
        <v>1312</v>
      </c>
    </row>
    <row r="4743" spans="1:16" hidden="1">
      <c r="A4743" s="256" t="s">
        <v>1365</v>
      </c>
      <c r="B4743" s="124"/>
      <c r="C4743" s="125" t="s">
        <v>1365</v>
      </c>
      <c r="D4743" s="119">
        <v>43308</v>
      </c>
      <c r="E4743" s="120" t="s">
        <v>8925</v>
      </c>
      <c r="F4743" s="120" t="s">
        <v>13</v>
      </c>
      <c r="G4743" s="120">
        <v>385060</v>
      </c>
      <c r="H4743" s="124"/>
      <c r="I4743" s="128" t="s">
        <v>1390</v>
      </c>
      <c r="J4743" s="124"/>
      <c r="K4743" s="124"/>
      <c r="L4743" s="124"/>
      <c r="M4743" s="124"/>
      <c r="N4743" s="207">
        <v>2977750.8</v>
      </c>
      <c r="O4743" s="207">
        <v>0</v>
      </c>
      <c r="P4743" s="124" t="s">
        <v>1312</v>
      </c>
    </row>
    <row r="4744" spans="1:16" hidden="1">
      <c r="A4744" s="256" t="s">
        <v>1365</v>
      </c>
      <c r="B4744" s="124"/>
      <c r="C4744" s="125" t="s">
        <v>1365</v>
      </c>
      <c r="D4744" s="119">
        <v>43308</v>
      </c>
      <c r="E4744" s="120" t="s">
        <v>8926</v>
      </c>
      <c r="F4744" s="120" t="s">
        <v>13</v>
      </c>
      <c r="G4744" s="120">
        <v>385062</v>
      </c>
      <c r="H4744" s="124"/>
      <c r="I4744" s="128" t="s">
        <v>1390</v>
      </c>
      <c r="J4744" s="124"/>
      <c r="K4744" s="124"/>
      <c r="L4744" s="124"/>
      <c r="M4744" s="124"/>
      <c r="N4744" s="207">
        <v>784846.84</v>
      </c>
      <c r="O4744" s="207">
        <v>0</v>
      </c>
      <c r="P4744" s="124" t="s">
        <v>1312</v>
      </c>
    </row>
    <row r="4745" spans="1:16" hidden="1">
      <c r="A4745" s="256" t="s">
        <v>1365</v>
      </c>
      <c r="B4745" s="124"/>
      <c r="C4745" s="125" t="s">
        <v>1365</v>
      </c>
      <c r="D4745" s="119">
        <v>43308</v>
      </c>
      <c r="E4745" s="120" t="s">
        <v>8927</v>
      </c>
      <c r="F4745" s="120" t="s">
        <v>13</v>
      </c>
      <c r="G4745" s="120">
        <v>385064</v>
      </c>
      <c r="H4745" s="124"/>
      <c r="I4745" s="128" t="s">
        <v>1390</v>
      </c>
      <c r="J4745" s="124"/>
      <c r="K4745" s="124"/>
      <c r="L4745" s="124"/>
      <c r="M4745" s="124"/>
      <c r="N4745" s="207">
        <v>195532.78</v>
      </c>
      <c r="O4745" s="207">
        <v>0</v>
      </c>
      <c r="P4745" s="124" t="s">
        <v>1312</v>
      </c>
    </row>
    <row r="4746" spans="1:16" hidden="1">
      <c r="A4746" s="256" t="s">
        <v>1365</v>
      </c>
      <c r="B4746" s="124"/>
      <c r="C4746" s="125" t="s">
        <v>1365</v>
      </c>
      <c r="D4746" s="119">
        <v>43308</v>
      </c>
      <c r="E4746" s="120" t="s">
        <v>8928</v>
      </c>
      <c r="F4746" s="120" t="s">
        <v>13</v>
      </c>
      <c r="G4746" s="120">
        <v>385066</v>
      </c>
      <c r="H4746" s="124"/>
      <c r="I4746" s="128" t="s">
        <v>1390</v>
      </c>
      <c r="J4746" s="124"/>
      <c r="K4746" s="124"/>
      <c r="L4746" s="124"/>
      <c r="M4746" s="124"/>
      <c r="N4746" s="207">
        <v>1764146.34</v>
      </c>
      <c r="O4746" s="207">
        <v>0</v>
      </c>
      <c r="P4746" s="124" t="s">
        <v>1312</v>
      </c>
    </row>
    <row r="4747" spans="1:16" hidden="1">
      <c r="A4747" s="256" t="s">
        <v>1365</v>
      </c>
      <c r="B4747" s="124"/>
      <c r="C4747" s="125" t="s">
        <v>1365</v>
      </c>
      <c r="D4747" s="119">
        <v>43308</v>
      </c>
      <c r="E4747" s="120" t="s">
        <v>8929</v>
      </c>
      <c r="F4747" s="120" t="s">
        <v>13</v>
      </c>
      <c r="G4747" s="120">
        <v>385068</v>
      </c>
      <c r="H4747" s="124"/>
      <c r="I4747" s="128" t="s">
        <v>1390</v>
      </c>
      <c r="J4747" s="124"/>
      <c r="K4747" s="124"/>
      <c r="L4747" s="124"/>
      <c r="M4747" s="124"/>
      <c r="N4747" s="207">
        <v>2267206.81</v>
      </c>
      <c r="O4747" s="207">
        <v>0</v>
      </c>
      <c r="P4747" s="124" t="s">
        <v>1312</v>
      </c>
    </row>
    <row r="4748" spans="1:16" hidden="1">
      <c r="A4748" s="256" t="s">
        <v>1365</v>
      </c>
      <c r="B4748" s="124"/>
      <c r="C4748" s="125" t="s">
        <v>1365</v>
      </c>
      <c r="D4748" s="119">
        <v>43308</v>
      </c>
      <c r="E4748" s="120" t="s">
        <v>8930</v>
      </c>
      <c r="F4748" s="120" t="s">
        <v>13</v>
      </c>
      <c r="G4748" s="120">
        <v>385070</v>
      </c>
      <c r="H4748" s="124"/>
      <c r="I4748" s="128" t="s">
        <v>1390</v>
      </c>
      <c r="J4748" s="124"/>
      <c r="K4748" s="124"/>
      <c r="L4748" s="124"/>
      <c r="M4748" s="124"/>
      <c r="N4748" s="207">
        <v>933036.69</v>
      </c>
      <c r="O4748" s="207">
        <v>0</v>
      </c>
      <c r="P4748" s="124" t="s">
        <v>1312</v>
      </c>
    </row>
    <row r="4749" spans="1:16" hidden="1">
      <c r="A4749" s="256" t="s">
        <v>1365</v>
      </c>
      <c r="B4749" s="124"/>
      <c r="C4749" s="125" t="s">
        <v>1365</v>
      </c>
      <c r="D4749" s="119">
        <v>43308</v>
      </c>
      <c r="E4749" s="120" t="s">
        <v>8931</v>
      </c>
      <c r="F4749" s="120" t="s">
        <v>13</v>
      </c>
      <c r="G4749" s="120">
        <v>385072</v>
      </c>
      <c r="H4749" s="124"/>
      <c r="I4749" s="128" t="s">
        <v>1390</v>
      </c>
      <c r="J4749" s="124"/>
      <c r="K4749" s="124"/>
      <c r="L4749" s="124"/>
      <c r="M4749" s="124"/>
      <c r="N4749" s="207">
        <v>1765971.03</v>
      </c>
      <c r="O4749" s="207">
        <v>0</v>
      </c>
      <c r="P4749" s="124" t="s">
        <v>1312</v>
      </c>
    </row>
    <row r="4750" spans="1:16" hidden="1">
      <c r="A4750" s="256" t="s">
        <v>1365</v>
      </c>
      <c r="B4750" s="124"/>
      <c r="C4750" s="125" t="s">
        <v>1365</v>
      </c>
      <c r="D4750" s="119">
        <v>43308</v>
      </c>
      <c r="E4750" s="120" t="s">
        <v>8932</v>
      </c>
      <c r="F4750" s="120" t="s">
        <v>13</v>
      </c>
      <c r="G4750" s="120">
        <v>385074</v>
      </c>
      <c r="H4750" s="124"/>
      <c r="I4750" s="128" t="s">
        <v>1390</v>
      </c>
      <c r="J4750" s="124"/>
      <c r="K4750" s="124"/>
      <c r="L4750" s="124"/>
      <c r="M4750" s="124"/>
      <c r="N4750" s="207">
        <v>4850446.97</v>
      </c>
      <c r="O4750" s="207">
        <v>0</v>
      </c>
      <c r="P4750" s="124" t="s">
        <v>1312</v>
      </c>
    </row>
    <row r="4751" spans="1:16" hidden="1">
      <c r="A4751" s="256" t="s">
        <v>1365</v>
      </c>
      <c r="B4751" s="124"/>
      <c r="C4751" s="125" t="s">
        <v>1365</v>
      </c>
      <c r="D4751" s="119">
        <v>43308</v>
      </c>
      <c r="E4751" s="120" t="s">
        <v>8933</v>
      </c>
      <c r="F4751" s="120" t="s">
        <v>13</v>
      </c>
      <c r="G4751" s="120">
        <v>385076</v>
      </c>
      <c r="H4751" s="124"/>
      <c r="I4751" s="128" t="s">
        <v>1390</v>
      </c>
      <c r="J4751" s="124"/>
      <c r="K4751" s="124"/>
      <c r="L4751" s="124"/>
      <c r="M4751" s="124"/>
      <c r="N4751" s="207">
        <v>2562694.7999999998</v>
      </c>
      <c r="O4751" s="207">
        <v>0</v>
      </c>
      <c r="P4751" s="124" t="s">
        <v>1312</v>
      </c>
    </row>
    <row r="4752" spans="1:16" hidden="1">
      <c r="A4752" s="256" t="s">
        <v>1365</v>
      </c>
      <c r="B4752" s="124"/>
      <c r="C4752" s="125" t="s">
        <v>1365</v>
      </c>
      <c r="D4752" s="119">
        <v>43308</v>
      </c>
      <c r="E4752" s="120" t="s">
        <v>8934</v>
      </c>
      <c r="F4752" s="120" t="s">
        <v>13</v>
      </c>
      <c r="G4752" s="120">
        <v>385078</v>
      </c>
      <c r="H4752" s="124"/>
      <c r="I4752" s="128" t="s">
        <v>1390</v>
      </c>
      <c r="J4752" s="124"/>
      <c r="K4752" s="124"/>
      <c r="L4752" s="124"/>
      <c r="M4752" s="124"/>
      <c r="N4752" s="207">
        <v>6227149.7699999996</v>
      </c>
      <c r="O4752" s="207">
        <v>0</v>
      </c>
      <c r="P4752" s="124" t="s">
        <v>1312</v>
      </c>
    </row>
    <row r="4753" spans="1:16" hidden="1">
      <c r="A4753" s="256" t="s">
        <v>1365</v>
      </c>
      <c r="B4753" s="124"/>
      <c r="C4753" s="125" t="s">
        <v>1365</v>
      </c>
      <c r="D4753" s="119">
        <v>43308</v>
      </c>
      <c r="E4753" s="120" t="s">
        <v>8935</v>
      </c>
      <c r="F4753" s="120" t="s">
        <v>13</v>
      </c>
      <c r="G4753" s="120">
        <v>385080</v>
      </c>
      <c r="H4753" s="124"/>
      <c r="I4753" s="128" t="s">
        <v>1390</v>
      </c>
      <c r="J4753" s="124"/>
      <c r="K4753" s="124"/>
      <c r="L4753" s="124"/>
      <c r="M4753" s="124"/>
      <c r="N4753" s="207">
        <v>4108826.02</v>
      </c>
      <c r="O4753" s="207">
        <v>0</v>
      </c>
      <c r="P4753" s="124" t="s">
        <v>1312</v>
      </c>
    </row>
    <row r="4754" spans="1:16" hidden="1">
      <c r="A4754" s="256" t="s">
        <v>1365</v>
      </c>
      <c r="B4754" s="124"/>
      <c r="C4754" s="125" t="s">
        <v>1365</v>
      </c>
      <c r="D4754" s="119">
        <v>43308</v>
      </c>
      <c r="E4754" s="120" t="s">
        <v>8936</v>
      </c>
      <c r="F4754" s="120" t="s">
        <v>13</v>
      </c>
      <c r="G4754" s="120">
        <v>385082</v>
      </c>
      <c r="H4754" s="124"/>
      <c r="I4754" s="128" t="s">
        <v>1390</v>
      </c>
      <c r="J4754" s="124"/>
      <c r="K4754" s="124"/>
      <c r="L4754" s="124"/>
      <c r="M4754" s="124"/>
      <c r="N4754" s="207">
        <v>5275034.46</v>
      </c>
      <c r="O4754" s="207">
        <v>0</v>
      </c>
      <c r="P4754" s="124" t="s">
        <v>1312</v>
      </c>
    </row>
    <row r="4755" spans="1:16" hidden="1">
      <c r="A4755" s="256" t="s">
        <v>1365</v>
      </c>
      <c r="B4755" s="124"/>
      <c r="C4755" s="125" t="s">
        <v>1365</v>
      </c>
      <c r="D4755" s="119">
        <v>43308</v>
      </c>
      <c r="E4755" s="120" t="s">
        <v>8937</v>
      </c>
      <c r="F4755" s="120" t="s">
        <v>13</v>
      </c>
      <c r="G4755" s="120">
        <v>385084</v>
      </c>
      <c r="H4755" s="124"/>
      <c r="I4755" s="128" t="s">
        <v>1390</v>
      </c>
      <c r="J4755" s="124"/>
      <c r="K4755" s="124"/>
      <c r="L4755" s="124"/>
      <c r="M4755" s="124"/>
      <c r="N4755" s="207">
        <v>2170865.3199999998</v>
      </c>
      <c r="O4755" s="207">
        <v>0</v>
      </c>
      <c r="P4755" s="124" t="s">
        <v>1312</v>
      </c>
    </row>
    <row r="4756" spans="1:16" hidden="1">
      <c r="A4756" s="256" t="s">
        <v>1365</v>
      </c>
      <c r="B4756" s="124"/>
      <c r="C4756" s="125" t="s">
        <v>1365</v>
      </c>
      <c r="D4756" s="119">
        <v>43308</v>
      </c>
      <c r="E4756" s="120" t="s">
        <v>8938</v>
      </c>
      <c r="F4756" s="120" t="s">
        <v>13</v>
      </c>
      <c r="G4756" s="120">
        <v>385086</v>
      </c>
      <c r="H4756" s="124"/>
      <c r="I4756" s="128" t="s">
        <v>1390</v>
      </c>
      <c r="J4756" s="124"/>
      <c r="K4756" s="124"/>
      <c r="L4756" s="124"/>
      <c r="M4756" s="124"/>
      <c r="N4756" s="207">
        <v>14488501.859999999</v>
      </c>
      <c r="O4756" s="207">
        <v>0</v>
      </c>
      <c r="P4756" s="124" t="s">
        <v>1312</v>
      </c>
    </row>
    <row r="4757" spans="1:16" hidden="1">
      <c r="A4757" s="256" t="s">
        <v>1365</v>
      </c>
      <c r="B4757" s="124"/>
      <c r="C4757" s="125" t="s">
        <v>1365</v>
      </c>
      <c r="D4757" s="119">
        <v>43308</v>
      </c>
      <c r="E4757" s="120" t="s">
        <v>8939</v>
      </c>
      <c r="F4757" s="120" t="s">
        <v>13</v>
      </c>
      <c r="G4757" s="120">
        <v>385088</v>
      </c>
      <c r="H4757" s="124"/>
      <c r="I4757" s="128" t="s">
        <v>1390</v>
      </c>
      <c r="J4757" s="124"/>
      <c r="K4757" s="124"/>
      <c r="L4757" s="124"/>
      <c r="M4757" s="124"/>
      <c r="N4757" s="207">
        <v>5962536.5899999999</v>
      </c>
      <c r="O4757" s="207">
        <v>0</v>
      </c>
      <c r="P4757" s="124" t="s">
        <v>1312</v>
      </c>
    </row>
    <row r="4758" spans="1:16" hidden="1">
      <c r="A4758" s="256" t="s">
        <v>1365</v>
      </c>
      <c r="B4758" s="124"/>
      <c r="C4758" s="125" t="s">
        <v>1365</v>
      </c>
      <c r="D4758" s="119">
        <v>43308</v>
      </c>
      <c r="E4758" s="120" t="s">
        <v>8940</v>
      </c>
      <c r="F4758" s="120" t="s">
        <v>13</v>
      </c>
      <c r="G4758" s="120">
        <v>385090</v>
      </c>
      <c r="H4758" s="124"/>
      <c r="I4758" s="128" t="s">
        <v>1390</v>
      </c>
      <c r="J4758" s="124"/>
      <c r="K4758" s="124"/>
      <c r="L4758" s="124"/>
      <c r="M4758" s="124"/>
      <c r="N4758" s="207">
        <v>11285373.310000001</v>
      </c>
      <c r="O4758" s="207">
        <v>0</v>
      </c>
      <c r="P4758" s="124" t="s">
        <v>1312</v>
      </c>
    </row>
    <row r="4759" spans="1:16" hidden="1">
      <c r="A4759" s="256" t="s">
        <v>1365</v>
      </c>
      <c r="B4759" s="124"/>
      <c r="C4759" s="125" t="s">
        <v>1365</v>
      </c>
      <c r="D4759" s="119">
        <v>43308</v>
      </c>
      <c r="E4759" s="120" t="s">
        <v>8941</v>
      </c>
      <c r="F4759" s="120" t="s">
        <v>13</v>
      </c>
      <c r="G4759" s="120">
        <v>385092</v>
      </c>
      <c r="H4759" s="124"/>
      <c r="I4759" s="128" t="s">
        <v>1390</v>
      </c>
      <c r="J4759" s="124"/>
      <c r="K4759" s="124"/>
      <c r="L4759" s="124"/>
      <c r="M4759" s="124"/>
      <c r="N4759" s="207">
        <v>2076291.57</v>
      </c>
      <c r="O4759" s="207">
        <v>0</v>
      </c>
      <c r="P4759" s="124" t="s">
        <v>1312</v>
      </c>
    </row>
    <row r="4760" spans="1:16" hidden="1">
      <c r="A4760" s="256" t="s">
        <v>1365</v>
      </c>
      <c r="B4760" s="124"/>
      <c r="C4760" s="125" t="s">
        <v>1365</v>
      </c>
      <c r="D4760" s="119">
        <v>43308</v>
      </c>
      <c r="E4760" s="120" t="s">
        <v>8942</v>
      </c>
      <c r="F4760" s="120" t="s">
        <v>13</v>
      </c>
      <c r="G4760" s="120">
        <v>385094</v>
      </c>
      <c r="H4760" s="124"/>
      <c r="I4760" s="128" t="s">
        <v>1390</v>
      </c>
      <c r="J4760" s="124"/>
      <c r="K4760" s="124"/>
      <c r="L4760" s="124"/>
      <c r="M4760" s="124"/>
      <c r="N4760" s="207">
        <v>2665605.5699999998</v>
      </c>
      <c r="O4760" s="207">
        <v>0</v>
      </c>
      <c r="P4760" s="124" t="s">
        <v>1312</v>
      </c>
    </row>
    <row r="4761" spans="1:16" hidden="1">
      <c r="A4761" s="256" t="s">
        <v>1365</v>
      </c>
      <c r="B4761" s="124"/>
      <c r="C4761" s="125" t="s">
        <v>1365</v>
      </c>
      <c r="D4761" s="119">
        <v>43308</v>
      </c>
      <c r="E4761" s="120" t="s">
        <v>8943</v>
      </c>
      <c r="F4761" s="120" t="s">
        <v>13</v>
      </c>
      <c r="G4761" s="120">
        <v>385096</v>
      </c>
      <c r="H4761" s="124"/>
      <c r="I4761" s="128" t="s">
        <v>1390</v>
      </c>
      <c r="J4761" s="124"/>
      <c r="K4761" s="124"/>
      <c r="L4761" s="124"/>
      <c r="M4761" s="124"/>
      <c r="N4761" s="207">
        <v>1096992</v>
      </c>
      <c r="O4761" s="207">
        <v>0</v>
      </c>
      <c r="P4761" s="124" t="s">
        <v>1312</v>
      </c>
    </row>
    <row r="4762" spans="1:16" hidden="1">
      <c r="A4762" s="256" t="s">
        <v>1365</v>
      </c>
      <c r="B4762" s="124"/>
      <c r="C4762" s="125" t="s">
        <v>1365</v>
      </c>
      <c r="D4762" s="119">
        <v>43308</v>
      </c>
      <c r="E4762" s="120" t="s">
        <v>8944</v>
      </c>
      <c r="F4762" s="120" t="s">
        <v>13</v>
      </c>
      <c r="G4762" s="120">
        <v>385098</v>
      </c>
      <c r="H4762" s="124"/>
      <c r="I4762" s="128" t="s">
        <v>1390</v>
      </c>
      <c r="J4762" s="124"/>
      <c r="K4762" s="124"/>
      <c r="L4762" s="124"/>
      <c r="M4762" s="124"/>
      <c r="N4762" s="207">
        <v>18571477.68</v>
      </c>
      <c r="O4762" s="207">
        <v>0</v>
      </c>
      <c r="P4762" s="124" t="s">
        <v>1312</v>
      </c>
    </row>
    <row r="4763" spans="1:16" hidden="1">
      <c r="A4763" s="256" t="s">
        <v>1365</v>
      </c>
      <c r="B4763" s="124"/>
      <c r="C4763" s="125" t="s">
        <v>1365</v>
      </c>
      <c r="D4763" s="119">
        <v>43308</v>
      </c>
      <c r="E4763" s="120" t="s">
        <v>8945</v>
      </c>
      <c r="F4763" s="120" t="s">
        <v>13</v>
      </c>
      <c r="G4763" s="120">
        <v>385100</v>
      </c>
      <c r="H4763" s="124"/>
      <c r="I4763" s="128" t="s">
        <v>1390</v>
      </c>
      <c r="J4763" s="124"/>
      <c r="K4763" s="124"/>
      <c r="L4763" s="124"/>
      <c r="M4763" s="124"/>
      <c r="N4763" s="207">
        <v>18209094.41</v>
      </c>
      <c r="O4763" s="207">
        <v>0</v>
      </c>
      <c r="P4763" s="124" t="s">
        <v>1312</v>
      </c>
    </row>
    <row r="4764" spans="1:16" hidden="1">
      <c r="A4764" s="256" t="s">
        <v>1365</v>
      </c>
      <c r="B4764" s="124"/>
      <c r="C4764" s="125" t="s">
        <v>1365</v>
      </c>
      <c r="D4764" s="119">
        <v>43308</v>
      </c>
      <c r="E4764" s="120" t="s">
        <v>8946</v>
      </c>
      <c r="F4764" s="120" t="s">
        <v>13</v>
      </c>
      <c r="G4764" s="120">
        <v>385102</v>
      </c>
      <c r="H4764" s="124"/>
      <c r="I4764" s="128" t="s">
        <v>1390</v>
      </c>
      <c r="J4764" s="124"/>
      <c r="K4764" s="124"/>
      <c r="L4764" s="124"/>
      <c r="M4764" s="124"/>
      <c r="N4764" s="207">
        <v>23350307.350000001</v>
      </c>
      <c r="O4764" s="207">
        <v>0</v>
      </c>
      <c r="P4764" s="124" t="s">
        <v>1312</v>
      </c>
    </row>
    <row r="4765" spans="1:16" hidden="1">
      <c r="A4765" s="256" t="s">
        <v>1365</v>
      </c>
      <c r="B4765" s="124"/>
      <c r="C4765" s="125" t="s">
        <v>1365</v>
      </c>
      <c r="D4765" s="119">
        <v>43308</v>
      </c>
      <c r="E4765" s="120" t="s">
        <v>8947</v>
      </c>
      <c r="F4765" s="120" t="s">
        <v>13</v>
      </c>
      <c r="G4765" s="120">
        <v>385104</v>
      </c>
      <c r="H4765" s="124"/>
      <c r="I4765" s="128" t="s">
        <v>1390</v>
      </c>
      <c r="J4765" s="124"/>
      <c r="K4765" s="124"/>
      <c r="L4765" s="124"/>
      <c r="M4765" s="124"/>
      <c r="N4765" s="207">
        <v>8993331.1699999999</v>
      </c>
      <c r="O4765" s="207">
        <v>0</v>
      </c>
      <c r="P4765" s="124" t="s">
        <v>1312</v>
      </c>
    </row>
    <row r="4766" spans="1:16" hidden="1">
      <c r="A4766" s="256" t="s">
        <v>1365</v>
      </c>
      <c r="B4766" s="124"/>
      <c r="C4766" s="125" t="s">
        <v>1365</v>
      </c>
      <c r="D4766" s="119">
        <v>43308</v>
      </c>
      <c r="E4766" s="120" t="s">
        <v>8948</v>
      </c>
      <c r="F4766" s="120" t="s">
        <v>13</v>
      </c>
      <c r="G4766" s="120">
        <v>385106</v>
      </c>
      <c r="H4766" s="124"/>
      <c r="I4766" s="128" t="s">
        <v>1390</v>
      </c>
      <c r="J4766" s="124"/>
      <c r="K4766" s="124"/>
      <c r="L4766" s="124"/>
      <c r="M4766" s="124"/>
      <c r="N4766" s="207">
        <v>107696989.59</v>
      </c>
      <c r="O4766" s="207">
        <v>0</v>
      </c>
      <c r="P4766" s="124" t="s">
        <v>1312</v>
      </c>
    </row>
    <row r="4767" spans="1:16" hidden="1">
      <c r="A4767" s="256" t="s">
        <v>1365</v>
      </c>
      <c r="B4767" s="124"/>
      <c r="C4767" s="125" t="s">
        <v>1365</v>
      </c>
      <c r="D4767" s="119">
        <v>43308</v>
      </c>
      <c r="E4767" s="120" t="s">
        <v>8949</v>
      </c>
      <c r="F4767" s="120" t="s">
        <v>13</v>
      </c>
      <c r="G4767" s="120">
        <v>385108</v>
      </c>
      <c r="H4767" s="124"/>
      <c r="I4767" s="128" t="s">
        <v>1390</v>
      </c>
      <c r="J4767" s="124"/>
      <c r="K4767" s="124"/>
      <c r="L4767" s="124"/>
      <c r="M4767" s="124"/>
      <c r="N4767" s="207">
        <v>46288104.299999997</v>
      </c>
      <c r="O4767" s="207">
        <v>0</v>
      </c>
      <c r="P4767" s="124" t="s">
        <v>1312</v>
      </c>
    </row>
    <row r="4768" spans="1:16" hidden="1">
      <c r="A4768" s="256" t="s">
        <v>1365</v>
      </c>
      <c r="B4768" s="124"/>
      <c r="C4768" s="125" t="s">
        <v>1365</v>
      </c>
      <c r="D4768" s="119">
        <v>43308</v>
      </c>
      <c r="E4768" s="120" t="s">
        <v>8950</v>
      </c>
      <c r="F4768" s="120" t="s">
        <v>13</v>
      </c>
      <c r="G4768" s="120">
        <v>385110</v>
      </c>
      <c r="H4768" s="124"/>
      <c r="I4768" s="128" t="s">
        <v>1390</v>
      </c>
      <c r="J4768" s="124"/>
      <c r="K4768" s="124"/>
      <c r="L4768" s="124"/>
      <c r="M4768" s="124"/>
      <c r="N4768" s="207">
        <v>7982010.4900000002</v>
      </c>
      <c r="O4768" s="207">
        <v>0</v>
      </c>
      <c r="P4768" s="124" t="s">
        <v>1312</v>
      </c>
    </row>
    <row r="4769" spans="1:16" hidden="1">
      <c r="A4769" s="256" t="s">
        <v>1365</v>
      </c>
      <c r="B4769" s="124"/>
      <c r="C4769" s="125" t="s">
        <v>1365</v>
      </c>
      <c r="D4769" s="119">
        <v>43308</v>
      </c>
      <c r="E4769" s="120" t="s">
        <v>8951</v>
      </c>
      <c r="F4769" s="120" t="s">
        <v>13</v>
      </c>
      <c r="G4769" s="120">
        <v>385112</v>
      </c>
      <c r="H4769" s="124"/>
      <c r="I4769" s="128" t="s">
        <v>1390</v>
      </c>
      <c r="J4769" s="124"/>
      <c r="K4769" s="124"/>
      <c r="L4769" s="124"/>
      <c r="M4769" s="124"/>
      <c r="N4769" s="207">
        <v>10003.18</v>
      </c>
      <c r="O4769" s="207">
        <v>0</v>
      </c>
      <c r="P4769" s="124" t="s">
        <v>1312</v>
      </c>
    </row>
    <row r="4770" spans="1:16" hidden="1">
      <c r="A4770" s="256" t="s">
        <v>1365</v>
      </c>
      <c r="B4770" s="124"/>
      <c r="C4770" s="125" t="s">
        <v>1365</v>
      </c>
      <c r="D4770" s="119">
        <v>43308</v>
      </c>
      <c r="E4770" s="120" t="s">
        <v>8952</v>
      </c>
      <c r="F4770" s="120" t="s">
        <v>13</v>
      </c>
      <c r="G4770" s="120">
        <v>385114</v>
      </c>
      <c r="H4770" s="124"/>
      <c r="I4770" s="128" t="s">
        <v>1390</v>
      </c>
      <c r="J4770" s="124"/>
      <c r="K4770" s="124"/>
      <c r="L4770" s="124"/>
      <c r="M4770" s="124"/>
      <c r="N4770" s="207">
        <v>16884.66</v>
      </c>
      <c r="O4770" s="207">
        <v>0</v>
      </c>
      <c r="P4770" s="124" t="s">
        <v>1312</v>
      </c>
    </row>
    <row r="4771" spans="1:16" hidden="1">
      <c r="A4771" s="256" t="s">
        <v>1365</v>
      </c>
      <c r="B4771" s="124"/>
      <c r="C4771" s="125" t="s">
        <v>1365</v>
      </c>
      <c r="D4771" s="119">
        <v>43308</v>
      </c>
      <c r="E4771" s="120" t="s">
        <v>8953</v>
      </c>
      <c r="F4771" s="120" t="s">
        <v>13</v>
      </c>
      <c r="G4771" s="120">
        <v>385116</v>
      </c>
      <c r="H4771" s="124"/>
      <c r="I4771" s="128" t="s">
        <v>1390</v>
      </c>
      <c r="J4771" s="124"/>
      <c r="K4771" s="124"/>
      <c r="L4771" s="124"/>
      <c r="M4771" s="124"/>
      <c r="N4771" s="207">
        <v>1108.71</v>
      </c>
      <c r="O4771" s="207">
        <v>0</v>
      </c>
      <c r="P4771" s="124" t="s">
        <v>1312</v>
      </c>
    </row>
    <row r="4772" spans="1:16" hidden="1">
      <c r="A4772" s="256" t="s">
        <v>1365</v>
      </c>
      <c r="B4772" s="124"/>
      <c r="C4772" s="125" t="s">
        <v>1365</v>
      </c>
      <c r="D4772" s="119">
        <v>43308</v>
      </c>
      <c r="E4772" s="120" t="s">
        <v>8954</v>
      </c>
      <c r="F4772" s="120" t="s">
        <v>13</v>
      </c>
      <c r="G4772" s="120">
        <v>385118</v>
      </c>
      <c r="H4772" s="124"/>
      <c r="I4772" s="128" t="s">
        <v>1390</v>
      </c>
      <c r="J4772" s="124"/>
      <c r="K4772" s="124"/>
      <c r="L4772" s="124"/>
      <c r="M4772" s="124"/>
      <c r="N4772" s="207">
        <v>4450.29</v>
      </c>
      <c r="O4772" s="207">
        <v>0</v>
      </c>
      <c r="P4772" s="124" t="s">
        <v>1312</v>
      </c>
    </row>
    <row r="4773" spans="1:16" hidden="1">
      <c r="A4773" s="256" t="s">
        <v>1365</v>
      </c>
      <c r="B4773" s="124"/>
      <c r="C4773" s="125" t="s">
        <v>1365</v>
      </c>
      <c r="D4773" s="119">
        <v>43308</v>
      </c>
      <c r="E4773" s="120" t="s">
        <v>8955</v>
      </c>
      <c r="F4773" s="120" t="s">
        <v>13</v>
      </c>
      <c r="G4773" s="120">
        <v>385120</v>
      </c>
      <c r="H4773" s="124"/>
      <c r="I4773" s="128" t="s">
        <v>1390</v>
      </c>
      <c r="J4773" s="124"/>
      <c r="K4773" s="124"/>
      <c r="L4773" s="124"/>
      <c r="M4773" s="124"/>
      <c r="N4773" s="207">
        <v>16223.42</v>
      </c>
      <c r="O4773" s="207">
        <v>0</v>
      </c>
      <c r="P4773" s="124" t="s">
        <v>1312</v>
      </c>
    </row>
    <row r="4774" spans="1:16" hidden="1">
      <c r="A4774" s="256" t="s">
        <v>1365</v>
      </c>
      <c r="B4774" s="124"/>
      <c r="C4774" s="125" t="s">
        <v>1365</v>
      </c>
      <c r="D4774" s="119">
        <v>43308</v>
      </c>
      <c r="E4774" s="120" t="s">
        <v>8956</v>
      </c>
      <c r="F4774" s="120" t="s">
        <v>13</v>
      </c>
      <c r="G4774" s="120">
        <v>385122</v>
      </c>
      <c r="H4774" s="124"/>
      <c r="I4774" s="128" t="s">
        <v>1390</v>
      </c>
      <c r="J4774" s="124"/>
      <c r="K4774" s="124"/>
      <c r="L4774" s="124"/>
      <c r="M4774" s="124"/>
      <c r="N4774" s="207">
        <v>16223.42</v>
      </c>
      <c r="O4774" s="207">
        <v>0</v>
      </c>
      <c r="P4774" s="124" t="s">
        <v>1312</v>
      </c>
    </row>
    <row r="4775" spans="1:16" hidden="1">
      <c r="A4775" s="256" t="s">
        <v>1365</v>
      </c>
      <c r="B4775" s="124"/>
      <c r="C4775" s="125" t="s">
        <v>1365</v>
      </c>
      <c r="D4775" s="119">
        <v>43308</v>
      </c>
      <c r="E4775" s="120" t="s">
        <v>8957</v>
      </c>
      <c r="F4775" s="120" t="s">
        <v>13</v>
      </c>
      <c r="G4775" s="120">
        <v>385124</v>
      </c>
      <c r="H4775" s="124"/>
      <c r="I4775" s="128" t="s">
        <v>1390</v>
      </c>
      <c r="J4775" s="124"/>
      <c r="K4775" s="124"/>
      <c r="L4775" s="124"/>
      <c r="M4775" s="124"/>
      <c r="N4775" s="207">
        <v>16223.42</v>
      </c>
      <c r="O4775" s="207">
        <v>0</v>
      </c>
      <c r="P4775" s="124" t="s">
        <v>1312</v>
      </c>
    </row>
    <row r="4776" spans="1:16" hidden="1">
      <c r="A4776" s="256" t="s">
        <v>1365</v>
      </c>
      <c r="B4776" s="124"/>
      <c r="C4776" s="125" t="s">
        <v>1365</v>
      </c>
      <c r="D4776" s="119">
        <v>43308</v>
      </c>
      <c r="E4776" s="120" t="s">
        <v>8958</v>
      </c>
      <c r="F4776" s="120" t="s">
        <v>13</v>
      </c>
      <c r="G4776" s="120">
        <v>385126</v>
      </c>
      <c r="H4776" s="124"/>
      <c r="I4776" s="128" t="s">
        <v>1390</v>
      </c>
      <c r="J4776" s="124"/>
      <c r="K4776" s="124"/>
      <c r="L4776" s="124"/>
      <c r="M4776" s="124"/>
      <c r="N4776" s="207">
        <v>16223.42</v>
      </c>
      <c r="O4776" s="207">
        <v>0</v>
      </c>
      <c r="P4776" s="124" t="s">
        <v>1312</v>
      </c>
    </row>
    <row r="4777" spans="1:16" hidden="1">
      <c r="A4777" s="256" t="s">
        <v>1365</v>
      </c>
      <c r="B4777" s="124"/>
      <c r="C4777" s="125" t="s">
        <v>1365</v>
      </c>
      <c r="D4777" s="119">
        <v>43308</v>
      </c>
      <c r="E4777" s="120" t="s">
        <v>8959</v>
      </c>
      <c r="F4777" s="120" t="s">
        <v>13</v>
      </c>
      <c r="G4777" s="120">
        <v>385128</v>
      </c>
      <c r="H4777" s="124"/>
      <c r="I4777" s="128" t="s">
        <v>1390</v>
      </c>
      <c r="J4777" s="124"/>
      <c r="K4777" s="124"/>
      <c r="L4777" s="124"/>
      <c r="M4777" s="124"/>
      <c r="N4777" s="207">
        <v>16223.42</v>
      </c>
      <c r="O4777" s="207">
        <v>0</v>
      </c>
      <c r="P4777" s="124" t="s">
        <v>1312</v>
      </c>
    </row>
    <row r="4778" spans="1:16" hidden="1">
      <c r="A4778" s="256" t="s">
        <v>1365</v>
      </c>
      <c r="B4778" s="124"/>
      <c r="C4778" s="125" t="s">
        <v>1365</v>
      </c>
      <c r="D4778" s="119">
        <v>43308</v>
      </c>
      <c r="E4778" s="120" t="s">
        <v>8960</v>
      </c>
      <c r="F4778" s="120" t="s">
        <v>13</v>
      </c>
      <c r="G4778" s="120">
        <v>385130</v>
      </c>
      <c r="H4778" s="124"/>
      <c r="I4778" s="128" t="s">
        <v>1390</v>
      </c>
      <c r="J4778" s="124"/>
      <c r="K4778" s="124"/>
      <c r="L4778" s="124"/>
      <c r="M4778" s="124"/>
      <c r="N4778" s="207">
        <v>308587.36</v>
      </c>
      <c r="O4778" s="207">
        <v>0</v>
      </c>
      <c r="P4778" s="124" t="s">
        <v>1312</v>
      </c>
    </row>
    <row r="4779" spans="1:16" hidden="1">
      <c r="A4779" s="256" t="s">
        <v>1365</v>
      </c>
      <c r="B4779" s="124"/>
      <c r="C4779" s="125" t="s">
        <v>1365</v>
      </c>
      <c r="D4779" s="119">
        <v>43308</v>
      </c>
      <c r="E4779" s="120" t="s">
        <v>8961</v>
      </c>
      <c r="F4779" s="120" t="s">
        <v>13</v>
      </c>
      <c r="G4779" s="120">
        <v>385132</v>
      </c>
      <c r="H4779" s="124"/>
      <c r="I4779" s="128" t="s">
        <v>1390</v>
      </c>
      <c r="J4779" s="124"/>
      <c r="K4779" s="124"/>
      <c r="L4779" s="124"/>
      <c r="M4779" s="124"/>
      <c r="N4779" s="207">
        <v>5967.45</v>
      </c>
      <c r="O4779" s="207">
        <v>0</v>
      </c>
      <c r="P4779" s="124" t="s">
        <v>1312</v>
      </c>
    </row>
    <row r="4780" spans="1:16" hidden="1">
      <c r="A4780" s="256" t="s">
        <v>1365</v>
      </c>
      <c r="B4780" s="124"/>
      <c r="C4780" s="125" t="s">
        <v>1365</v>
      </c>
      <c r="D4780" s="119">
        <v>43308</v>
      </c>
      <c r="E4780" s="120" t="s">
        <v>8962</v>
      </c>
      <c r="F4780" s="120" t="s">
        <v>13</v>
      </c>
      <c r="G4780" s="120">
        <v>385134</v>
      </c>
      <c r="H4780" s="124"/>
      <c r="I4780" s="128" t="s">
        <v>1390</v>
      </c>
      <c r="J4780" s="124"/>
      <c r="K4780" s="124"/>
      <c r="L4780" s="124"/>
      <c r="M4780" s="124"/>
      <c r="N4780" s="207">
        <v>3535.37</v>
      </c>
      <c r="O4780" s="207">
        <v>0</v>
      </c>
      <c r="P4780" s="124" t="s">
        <v>1312</v>
      </c>
    </row>
    <row r="4781" spans="1:16" hidden="1">
      <c r="A4781" s="256" t="s">
        <v>1365</v>
      </c>
      <c r="B4781" s="124"/>
      <c r="C4781" s="125" t="s">
        <v>1365</v>
      </c>
      <c r="D4781" s="119">
        <v>43308</v>
      </c>
      <c r="E4781" s="120" t="s">
        <v>8963</v>
      </c>
      <c r="F4781" s="120" t="s">
        <v>13</v>
      </c>
      <c r="G4781" s="120">
        <v>385136</v>
      </c>
      <c r="H4781" s="124"/>
      <c r="I4781" s="128" t="s">
        <v>1390</v>
      </c>
      <c r="J4781" s="124"/>
      <c r="K4781" s="124"/>
      <c r="L4781" s="124"/>
      <c r="M4781" s="124"/>
      <c r="N4781" s="207">
        <v>391.84</v>
      </c>
      <c r="O4781" s="207">
        <v>0</v>
      </c>
      <c r="P4781" s="124" t="s">
        <v>1312</v>
      </c>
    </row>
    <row r="4782" spans="1:16" hidden="1">
      <c r="A4782" s="256" t="s">
        <v>1365</v>
      </c>
      <c r="B4782" s="124"/>
      <c r="C4782" s="125" t="s">
        <v>1365</v>
      </c>
      <c r="D4782" s="119">
        <v>43308</v>
      </c>
      <c r="E4782" s="120" t="s">
        <v>8964</v>
      </c>
      <c r="F4782" s="120" t="s">
        <v>13</v>
      </c>
      <c r="G4782" s="120">
        <v>385138</v>
      </c>
      <c r="H4782" s="124"/>
      <c r="I4782" s="128" t="s">
        <v>1390</v>
      </c>
      <c r="J4782" s="124"/>
      <c r="K4782" s="124"/>
      <c r="L4782" s="124"/>
      <c r="M4782" s="124"/>
      <c r="N4782" s="207">
        <v>1572.86</v>
      </c>
      <c r="O4782" s="207">
        <v>0</v>
      </c>
      <c r="P4782" s="124" t="s">
        <v>1312</v>
      </c>
    </row>
    <row r="4783" spans="1:16" ht="89.25" hidden="1">
      <c r="A4783" s="256">
        <v>25</v>
      </c>
      <c r="B4783" s="124"/>
      <c r="C4783" s="125" t="s">
        <v>694</v>
      </c>
      <c r="D4783" s="119">
        <v>43308</v>
      </c>
      <c r="E4783" s="120" t="s">
        <v>8965</v>
      </c>
      <c r="F4783" s="120" t="s">
        <v>15</v>
      </c>
      <c r="G4783" s="120">
        <v>5525</v>
      </c>
      <c r="H4783" s="124"/>
      <c r="I4783" s="128" t="s">
        <v>9673</v>
      </c>
      <c r="J4783" s="124"/>
      <c r="K4783" s="124"/>
      <c r="L4783" s="124"/>
      <c r="M4783" s="124"/>
      <c r="N4783" s="207">
        <v>326.18</v>
      </c>
      <c r="O4783" s="207">
        <v>0</v>
      </c>
      <c r="P4783" s="124" t="s">
        <v>1312</v>
      </c>
    </row>
    <row r="4784" spans="1:16" ht="51" hidden="1">
      <c r="A4784" s="256">
        <v>117</v>
      </c>
      <c r="B4784" s="124"/>
      <c r="C4784" s="125" t="s">
        <v>722</v>
      </c>
      <c r="D4784" s="119">
        <v>43308</v>
      </c>
      <c r="E4784" s="120" t="s">
        <v>8966</v>
      </c>
      <c r="F4784" s="120" t="s">
        <v>11</v>
      </c>
      <c r="G4784" s="120">
        <v>928410</v>
      </c>
      <c r="H4784" s="124"/>
      <c r="I4784" s="128" t="s">
        <v>9674</v>
      </c>
      <c r="J4784" s="124"/>
      <c r="K4784" s="124"/>
      <c r="L4784" s="124"/>
      <c r="M4784" s="124"/>
      <c r="N4784" s="207">
        <v>50</v>
      </c>
      <c r="O4784" s="207">
        <v>0</v>
      </c>
      <c r="P4784" s="124" t="s">
        <v>1312</v>
      </c>
    </row>
    <row r="4785" spans="1:16" ht="38.25" hidden="1">
      <c r="A4785" s="256">
        <v>117</v>
      </c>
      <c r="B4785" s="124"/>
      <c r="C4785" s="125" t="s">
        <v>722</v>
      </c>
      <c r="D4785" s="119">
        <v>43308</v>
      </c>
      <c r="E4785" s="120" t="s">
        <v>8967</v>
      </c>
      <c r="F4785" s="120" t="s">
        <v>11</v>
      </c>
      <c r="G4785" s="120">
        <v>928409</v>
      </c>
      <c r="H4785" s="124"/>
      <c r="I4785" s="128" t="s">
        <v>9675</v>
      </c>
      <c r="J4785" s="124"/>
      <c r="K4785" s="124"/>
      <c r="L4785" s="124"/>
      <c r="M4785" s="124"/>
      <c r="N4785" s="207">
        <v>50</v>
      </c>
      <c r="O4785" s="207">
        <v>0</v>
      </c>
      <c r="P4785" s="124" t="s">
        <v>1312</v>
      </c>
    </row>
    <row r="4786" spans="1:16" ht="51" hidden="1">
      <c r="A4786" s="256">
        <v>117</v>
      </c>
      <c r="B4786" s="124"/>
      <c r="C4786" s="125" t="s">
        <v>722</v>
      </c>
      <c r="D4786" s="119">
        <v>43308</v>
      </c>
      <c r="E4786" s="120" t="s">
        <v>8968</v>
      </c>
      <c r="F4786" s="120" t="s">
        <v>11</v>
      </c>
      <c r="G4786" s="120">
        <v>928436</v>
      </c>
      <c r="H4786" s="124"/>
      <c r="I4786" s="128" t="s">
        <v>9676</v>
      </c>
      <c r="J4786" s="124"/>
      <c r="K4786" s="124"/>
      <c r="L4786" s="124"/>
      <c r="M4786" s="124"/>
      <c r="N4786" s="207">
        <v>50</v>
      </c>
      <c r="O4786" s="207">
        <v>0</v>
      </c>
      <c r="P4786" s="124" t="s">
        <v>1312</v>
      </c>
    </row>
    <row r="4787" spans="1:16" ht="63.75" hidden="1">
      <c r="A4787" s="256" t="s">
        <v>619</v>
      </c>
      <c r="B4787" s="124"/>
      <c r="C4787" s="125" t="s">
        <v>713</v>
      </c>
      <c r="D4787" s="119">
        <v>43308</v>
      </c>
      <c r="E4787" s="120" t="s">
        <v>8969</v>
      </c>
      <c r="F4787" s="120" t="s">
        <v>11</v>
      </c>
      <c r="G4787" s="120">
        <v>928434</v>
      </c>
      <c r="H4787" s="124"/>
      <c r="I4787" s="128" t="s">
        <v>9677</v>
      </c>
      <c r="J4787" s="124"/>
      <c r="K4787" s="124"/>
      <c r="L4787" s="124"/>
      <c r="M4787" s="124"/>
      <c r="N4787" s="207">
        <v>50</v>
      </c>
      <c r="O4787" s="207">
        <v>0</v>
      </c>
      <c r="P4787" s="124" t="s">
        <v>1312</v>
      </c>
    </row>
    <row r="4788" spans="1:16" ht="51">
      <c r="A4788" s="256">
        <v>10</v>
      </c>
      <c r="B4788" s="124"/>
      <c r="C4788" s="125" t="s">
        <v>690</v>
      </c>
      <c r="D4788" s="119">
        <v>43311</v>
      </c>
      <c r="E4788" s="120" t="s">
        <v>8970</v>
      </c>
      <c r="F4788" s="120" t="s">
        <v>3</v>
      </c>
      <c r="G4788" s="120">
        <v>1644333</v>
      </c>
      <c r="H4788" s="124"/>
      <c r="I4788" s="128" t="s">
        <v>9678</v>
      </c>
      <c r="J4788" s="124"/>
      <c r="K4788" s="124"/>
      <c r="L4788" s="124"/>
      <c r="M4788" s="124"/>
      <c r="N4788" s="207">
        <v>0</v>
      </c>
      <c r="O4788" s="207">
        <v>6532.3600000000006</v>
      </c>
      <c r="P4788" s="124" t="s">
        <v>1312</v>
      </c>
    </row>
    <row r="4789" spans="1:16" ht="51">
      <c r="A4789" s="256">
        <v>291</v>
      </c>
      <c r="B4789" s="124"/>
      <c r="C4789" s="125" t="s">
        <v>794</v>
      </c>
      <c r="D4789" s="119">
        <v>43311</v>
      </c>
      <c r="E4789" s="120" t="s">
        <v>8971</v>
      </c>
      <c r="F4789" s="120" t="s">
        <v>3</v>
      </c>
      <c r="G4789" s="120">
        <v>1644329</v>
      </c>
      <c r="H4789" s="124"/>
      <c r="I4789" s="128" t="s">
        <v>9679</v>
      </c>
      <c r="J4789" s="124"/>
      <c r="K4789" s="124"/>
      <c r="L4789" s="124"/>
      <c r="M4789" s="124"/>
      <c r="N4789" s="207">
        <v>0</v>
      </c>
      <c r="O4789" s="207">
        <v>35</v>
      </c>
      <c r="P4789" s="124" t="s">
        <v>1312</v>
      </c>
    </row>
    <row r="4790" spans="1:16" ht="51">
      <c r="A4790" s="256">
        <v>25</v>
      </c>
      <c r="B4790" s="124"/>
      <c r="C4790" s="125" t="s">
        <v>694</v>
      </c>
      <c r="D4790" s="119">
        <v>43311</v>
      </c>
      <c r="E4790" s="120" t="s">
        <v>8972</v>
      </c>
      <c r="F4790" s="120" t="s">
        <v>3</v>
      </c>
      <c r="G4790" s="120">
        <v>1644309</v>
      </c>
      <c r="H4790" s="124"/>
      <c r="I4790" s="128" t="s">
        <v>9680</v>
      </c>
      <c r="J4790" s="124"/>
      <c r="K4790" s="124"/>
      <c r="L4790" s="124"/>
      <c r="M4790" s="124"/>
      <c r="N4790" s="207">
        <v>0</v>
      </c>
      <c r="O4790" s="207">
        <v>105000</v>
      </c>
      <c r="P4790" s="124" t="s">
        <v>1312</v>
      </c>
    </row>
    <row r="4791" spans="1:16" ht="51">
      <c r="A4791" s="256">
        <v>130</v>
      </c>
      <c r="B4791" s="124"/>
      <c r="C4791" s="125" t="s">
        <v>727</v>
      </c>
      <c r="D4791" s="119">
        <v>43311</v>
      </c>
      <c r="E4791" s="120" t="s">
        <v>8973</v>
      </c>
      <c r="F4791" s="120" t="s">
        <v>3</v>
      </c>
      <c r="G4791" s="120">
        <v>1644308</v>
      </c>
      <c r="H4791" s="124"/>
      <c r="I4791" s="128" t="s">
        <v>9681</v>
      </c>
      <c r="J4791" s="124"/>
      <c r="K4791" s="124"/>
      <c r="L4791" s="124"/>
      <c r="M4791" s="124"/>
      <c r="N4791" s="207">
        <v>0</v>
      </c>
      <c r="O4791" s="207">
        <v>60</v>
      </c>
      <c r="P4791" s="124" t="s">
        <v>1312</v>
      </c>
    </row>
    <row r="4792" spans="1:16" ht="51">
      <c r="A4792" s="256" t="s">
        <v>619</v>
      </c>
      <c r="B4792" s="124"/>
      <c r="C4792" s="125" t="s">
        <v>713</v>
      </c>
      <c r="D4792" s="119">
        <v>43311</v>
      </c>
      <c r="E4792" s="120" t="s">
        <v>8974</v>
      </c>
      <c r="F4792" s="120" t="s">
        <v>3</v>
      </c>
      <c r="G4792" s="120">
        <v>1644306</v>
      </c>
      <c r="H4792" s="124"/>
      <c r="I4792" s="128" t="s">
        <v>9682</v>
      </c>
      <c r="J4792" s="124"/>
      <c r="K4792" s="124"/>
      <c r="L4792" s="124"/>
      <c r="M4792" s="124"/>
      <c r="N4792" s="207">
        <v>0</v>
      </c>
      <c r="O4792" s="207">
        <v>6880.25</v>
      </c>
      <c r="P4792" s="124" t="s">
        <v>1312</v>
      </c>
    </row>
    <row r="4793" spans="1:16" ht="51">
      <c r="A4793" s="256">
        <v>292</v>
      </c>
      <c r="B4793" s="124"/>
      <c r="C4793" s="125" t="s">
        <v>152</v>
      </c>
      <c r="D4793" s="119">
        <v>43311</v>
      </c>
      <c r="E4793" s="120" t="s">
        <v>8975</v>
      </c>
      <c r="F4793" s="120" t="s">
        <v>3</v>
      </c>
      <c r="G4793" s="120">
        <v>1644343</v>
      </c>
      <c r="H4793" s="124"/>
      <c r="I4793" s="128" t="s">
        <v>3905</v>
      </c>
      <c r="J4793" s="124"/>
      <c r="K4793" s="124"/>
      <c r="L4793" s="124"/>
      <c r="M4793" s="124"/>
      <c r="N4793" s="207">
        <v>0</v>
      </c>
      <c r="O4793" s="207">
        <v>72</v>
      </c>
      <c r="P4793" s="124" t="s">
        <v>1312</v>
      </c>
    </row>
    <row r="4794" spans="1:16" ht="51">
      <c r="A4794" s="256">
        <v>292</v>
      </c>
      <c r="B4794" s="124"/>
      <c r="C4794" s="125" t="s">
        <v>152</v>
      </c>
      <c r="D4794" s="119">
        <v>43311</v>
      </c>
      <c r="E4794" s="120" t="s">
        <v>8976</v>
      </c>
      <c r="F4794" s="120" t="s">
        <v>3</v>
      </c>
      <c r="G4794" s="120">
        <v>1644344</v>
      </c>
      <c r="H4794" s="124"/>
      <c r="I4794" s="128" t="s">
        <v>3905</v>
      </c>
      <c r="J4794" s="124"/>
      <c r="K4794" s="124"/>
      <c r="L4794" s="124"/>
      <c r="M4794" s="124"/>
      <c r="N4794" s="207">
        <v>0</v>
      </c>
      <c r="O4794" s="207">
        <v>72</v>
      </c>
      <c r="P4794" s="124" t="s">
        <v>1312</v>
      </c>
    </row>
    <row r="4795" spans="1:16" ht="51">
      <c r="A4795" s="256">
        <v>292</v>
      </c>
      <c r="B4795" s="124"/>
      <c r="C4795" s="125" t="s">
        <v>152</v>
      </c>
      <c r="D4795" s="119">
        <v>43311</v>
      </c>
      <c r="E4795" s="120" t="s">
        <v>8977</v>
      </c>
      <c r="F4795" s="120" t="s">
        <v>3</v>
      </c>
      <c r="G4795" s="120">
        <v>1644345</v>
      </c>
      <c r="H4795" s="124"/>
      <c r="I4795" s="128" t="s">
        <v>3905</v>
      </c>
      <c r="J4795" s="124"/>
      <c r="K4795" s="124"/>
      <c r="L4795" s="124"/>
      <c r="M4795" s="124"/>
      <c r="N4795" s="207">
        <v>0</v>
      </c>
      <c r="O4795" s="207">
        <v>79</v>
      </c>
      <c r="P4795" s="124" t="s">
        <v>1312</v>
      </c>
    </row>
    <row r="4796" spans="1:16" ht="51">
      <c r="A4796" s="256">
        <v>292</v>
      </c>
      <c r="B4796" s="124"/>
      <c r="C4796" s="125" t="s">
        <v>152</v>
      </c>
      <c r="D4796" s="119">
        <v>43311</v>
      </c>
      <c r="E4796" s="120" t="s">
        <v>8978</v>
      </c>
      <c r="F4796" s="120" t="s">
        <v>3</v>
      </c>
      <c r="G4796" s="120">
        <v>1644347</v>
      </c>
      <c r="H4796" s="124"/>
      <c r="I4796" s="128" t="s">
        <v>3905</v>
      </c>
      <c r="J4796" s="124"/>
      <c r="K4796" s="124"/>
      <c r="L4796" s="124"/>
      <c r="M4796" s="124"/>
      <c r="N4796" s="207">
        <v>0</v>
      </c>
      <c r="O4796" s="207">
        <v>57</v>
      </c>
      <c r="P4796" s="124" t="s">
        <v>1312</v>
      </c>
    </row>
    <row r="4797" spans="1:16" ht="51">
      <c r="A4797" s="256">
        <v>292</v>
      </c>
      <c r="B4797" s="124"/>
      <c r="C4797" s="125" t="s">
        <v>152</v>
      </c>
      <c r="D4797" s="119">
        <v>43311</v>
      </c>
      <c r="E4797" s="120" t="s">
        <v>8979</v>
      </c>
      <c r="F4797" s="120" t="s">
        <v>3</v>
      </c>
      <c r="G4797" s="120">
        <v>1644348</v>
      </c>
      <c r="H4797" s="124"/>
      <c r="I4797" s="128" t="s">
        <v>3905</v>
      </c>
      <c r="J4797" s="124"/>
      <c r="K4797" s="124"/>
      <c r="L4797" s="124"/>
      <c r="M4797" s="124"/>
      <c r="N4797" s="207">
        <v>0</v>
      </c>
      <c r="O4797" s="207">
        <v>52</v>
      </c>
      <c r="P4797" s="124" t="s">
        <v>1312</v>
      </c>
    </row>
    <row r="4798" spans="1:16" ht="51">
      <c r="A4798" s="256">
        <v>292</v>
      </c>
      <c r="B4798" s="124"/>
      <c r="C4798" s="125" t="s">
        <v>152</v>
      </c>
      <c r="D4798" s="119">
        <v>43311</v>
      </c>
      <c r="E4798" s="120" t="s">
        <v>8980</v>
      </c>
      <c r="F4798" s="120" t="s">
        <v>3</v>
      </c>
      <c r="G4798" s="120">
        <v>1644349</v>
      </c>
      <c r="H4798" s="124"/>
      <c r="I4798" s="128" t="s">
        <v>3905</v>
      </c>
      <c r="J4798" s="124"/>
      <c r="K4798" s="124"/>
      <c r="L4798" s="124"/>
      <c r="M4798" s="124"/>
      <c r="N4798" s="207">
        <v>0</v>
      </c>
      <c r="O4798" s="207">
        <v>44</v>
      </c>
      <c r="P4798" s="124" t="s">
        <v>1312</v>
      </c>
    </row>
    <row r="4799" spans="1:16" ht="51">
      <c r="A4799" s="256">
        <v>292</v>
      </c>
      <c r="B4799" s="124"/>
      <c r="C4799" s="125" t="s">
        <v>152</v>
      </c>
      <c r="D4799" s="119">
        <v>43311</v>
      </c>
      <c r="E4799" s="120" t="s">
        <v>8981</v>
      </c>
      <c r="F4799" s="120" t="s">
        <v>3</v>
      </c>
      <c r="G4799" s="120">
        <v>1644351</v>
      </c>
      <c r="H4799" s="124"/>
      <c r="I4799" s="128" t="s">
        <v>3905</v>
      </c>
      <c r="J4799" s="124"/>
      <c r="K4799" s="124"/>
      <c r="L4799" s="124"/>
      <c r="M4799" s="124"/>
      <c r="N4799" s="207">
        <v>0</v>
      </c>
      <c r="O4799" s="207">
        <v>72</v>
      </c>
      <c r="P4799" s="124" t="s">
        <v>1312</v>
      </c>
    </row>
    <row r="4800" spans="1:16" ht="51">
      <c r="A4800" s="256">
        <v>292</v>
      </c>
      <c r="B4800" s="124"/>
      <c r="C4800" s="125" t="s">
        <v>152</v>
      </c>
      <c r="D4800" s="119">
        <v>43311</v>
      </c>
      <c r="E4800" s="120" t="s">
        <v>8982</v>
      </c>
      <c r="F4800" s="120" t="s">
        <v>3</v>
      </c>
      <c r="G4800" s="120">
        <v>1644352</v>
      </c>
      <c r="H4800" s="124"/>
      <c r="I4800" s="128" t="s">
        <v>3905</v>
      </c>
      <c r="J4800" s="124"/>
      <c r="K4800" s="124"/>
      <c r="L4800" s="124"/>
      <c r="M4800" s="124"/>
      <c r="N4800" s="207">
        <v>0</v>
      </c>
      <c r="O4800" s="207">
        <v>77</v>
      </c>
      <c r="P4800" s="124" t="s">
        <v>1312</v>
      </c>
    </row>
    <row r="4801" spans="1:16" ht="51">
      <c r="A4801" s="256">
        <v>292</v>
      </c>
      <c r="B4801" s="124"/>
      <c r="C4801" s="125" t="s">
        <v>152</v>
      </c>
      <c r="D4801" s="119">
        <v>43311</v>
      </c>
      <c r="E4801" s="120" t="s">
        <v>8983</v>
      </c>
      <c r="F4801" s="120" t="s">
        <v>3</v>
      </c>
      <c r="G4801" s="120">
        <v>1644354</v>
      </c>
      <c r="H4801" s="124"/>
      <c r="I4801" s="128" t="s">
        <v>3905</v>
      </c>
      <c r="J4801" s="124"/>
      <c r="K4801" s="124"/>
      <c r="L4801" s="124"/>
      <c r="M4801" s="124"/>
      <c r="N4801" s="207">
        <v>0</v>
      </c>
      <c r="O4801" s="207">
        <v>66</v>
      </c>
      <c r="P4801" s="124" t="s">
        <v>1312</v>
      </c>
    </row>
    <row r="4802" spans="1:16" ht="51">
      <c r="A4802" s="256" t="s">
        <v>619</v>
      </c>
      <c r="B4802" s="124"/>
      <c r="C4802" s="125" t="s">
        <v>713</v>
      </c>
      <c r="D4802" s="119">
        <v>43311</v>
      </c>
      <c r="E4802" s="120" t="s">
        <v>8984</v>
      </c>
      <c r="F4802" s="120" t="s">
        <v>3</v>
      </c>
      <c r="G4802" s="120">
        <v>1644161</v>
      </c>
      <c r="H4802" s="124"/>
      <c r="I4802" s="128" t="s">
        <v>9683</v>
      </c>
      <c r="J4802" s="124"/>
      <c r="K4802" s="124"/>
      <c r="L4802" s="124"/>
      <c r="M4802" s="124"/>
      <c r="N4802" s="207">
        <v>0</v>
      </c>
      <c r="O4802" s="207">
        <v>6805</v>
      </c>
      <c r="P4802" s="124" t="s">
        <v>1312</v>
      </c>
    </row>
    <row r="4803" spans="1:16" ht="51">
      <c r="A4803" s="256" t="s">
        <v>619</v>
      </c>
      <c r="B4803" s="124"/>
      <c r="C4803" s="125" t="s">
        <v>713</v>
      </c>
      <c r="D4803" s="119">
        <v>43311</v>
      </c>
      <c r="E4803" s="120" t="s">
        <v>8985</v>
      </c>
      <c r="F4803" s="120" t="s">
        <v>3</v>
      </c>
      <c r="G4803" s="120">
        <v>1644197</v>
      </c>
      <c r="H4803" s="124"/>
      <c r="I4803" s="128" t="s">
        <v>9684</v>
      </c>
      <c r="J4803" s="124"/>
      <c r="K4803" s="124"/>
      <c r="L4803" s="124"/>
      <c r="M4803" s="124"/>
      <c r="N4803" s="207">
        <v>0</v>
      </c>
      <c r="O4803" s="207">
        <v>42809.08</v>
      </c>
      <c r="P4803" s="124" t="s">
        <v>1312</v>
      </c>
    </row>
    <row r="4804" spans="1:16" ht="51">
      <c r="A4804" s="256">
        <v>373</v>
      </c>
      <c r="B4804" s="124"/>
      <c r="C4804" s="125" t="s">
        <v>1269</v>
      </c>
      <c r="D4804" s="119">
        <v>43311</v>
      </c>
      <c r="E4804" s="120" t="s">
        <v>8986</v>
      </c>
      <c r="F4804" s="120" t="s">
        <v>3</v>
      </c>
      <c r="G4804" s="120">
        <v>1644198</v>
      </c>
      <c r="H4804" s="124"/>
      <c r="I4804" s="128" t="s">
        <v>9685</v>
      </c>
      <c r="J4804" s="124"/>
      <c r="K4804" s="124"/>
      <c r="L4804" s="124"/>
      <c r="M4804" s="124"/>
      <c r="N4804" s="207">
        <v>0</v>
      </c>
      <c r="O4804" s="207">
        <v>15732.45</v>
      </c>
      <c r="P4804" s="124" t="s">
        <v>1312</v>
      </c>
    </row>
    <row r="4805" spans="1:16" ht="51">
      <c r="A4805" s="256" t="s">
        <v>619</v>
      </c>
      <c r="B4805" s="124"/>
      <c r="C4805" s="125" t="s">
        <v>713</v>
      </c>
      <c r="D4805" s="119">
        <v>43311</v>
      </c>
      <c r="E4805" s="120" t="s">
        <v>8987</v>
      </c>
      <c r="F4805" s="120" t="s">
        <v>3</v>
      </c>
      <c r="G4805" s="120">
        <v>1644255</v>
      </c>
      <c r="H4805" s="124"/>
      <c r="I4805" s="128" t="s">
        <v>9686</v>
      </c>
      <c r="J4805" s="124"/>
      <c r="K4805" s="124"/>
      <c r="L4805" s="124"/>
      <c r="M4805" s="124"/>
      <c r="N4805" s="207">
        <v>0</v>
      </c>
      <c r="O4805" s="207">
        <v>190</v>
      </c>
      <c r="P4805" s="124" t="s">
        <v>1312</v>
      </c>
    </row>
    <row r="4806" spans="1:16" ht="38.25">
      <c r="A4806" s="256">
        <v>86</v>
      </c>
      <c r="B4806" s="124"/>
      <c r="C4806" s="125" t="s">
        <v>710</v>
      </c>
      <c r="D4806" s="119">
        <v>43311</v>
      </c>
      <c r="E4806" s="120" t="s">
        <v>8988</v>
      </c>
      <c r="F4806" s="120" t="s">
        <v>3</v>
      </c>
      <c r="G4806" s="120">
        <v>1644266</v>
      </c>
      <c r="H4806" s="124"/>
      <c r="I4806" s="128" t="s">
        <v>9687</v>
      </c>
      <c r="J4806" s="124"/>
      <c r="K4806" s="124"/>
      <c r="L4806" s="124"/>
      <c r="M4806" s="124"/>
      <c r="N4806" s="207">
        <v>0</v>
      </c>
      <c r="O4806" s="207">
        <v>22</v>
      </c>
      <c r="P4806" s="124" t="s">
        <v>1312</v>
      </c>
    </row>
    <row r="4807" spans="1:16" ht="51">
      <c r="A4807" s="256" t="s">
        <v>619</v>
      </c>
      <c r="B4807" s="124"/>
      <c r="C4807" s="125" t="s">
        <v>713</v>
      </c>
      <c r="D4807" s="119">
        <v>43311</v>
      </c>
      <c r="E4807" s="120" t="s">
        <v>8989</v>
      </c>
      <c r="F4807" s="120" t="s">
        <v>3</v>
      </c>
      <c r="G4807" s="120">
        <v>1644270</v>
      </c>
      <c r="H4807" s="124"/>
      <c r="I4807" s="128" t="s">
        <v>9688</v>
      </c>
      <c r="J4807" s="124"/>
      <c r="K4807" s="124"/>
      <c r="L4807" s="124"/>
      <c r="M4807" s="124"/>
      <c r="N4807" s="207">
        <v>0</v>
      </c>
      <c r="O4807" s="207">
        <v>73976.63</v>
      </c>
      <c r="P4807" s="124" t="s">
        <v>1312</v>
      </c>
    </row>
    <row r="4808" spans="1:16" ht="51">
      <c r="A4808" s="256" t="s">
        <v>619</v>
      </c>
      <c r="B4808" s="124"/>
      <c r="C4808" s="125" t="s">
        <v>713</v>
      </c>
      <c r="D4808" s="119">
        <v>43311</v>
      </c>
      <c r="E4808" s="120" t="s">
        <v>8990</v>
      </c>
      <c r="F4808" s="120" t="s">
        <v>3</v>
      </c>
      <c r="G4808" s="120">
        <v>1644299</v>
      </c>
      <c r="H4808" s="124"/>
      <c r="I4808" s="128" t="s">
        <v>9689</v>
      </c>
      <c r="J4808" s="124"/>
      <c r="K4808" s="124"/>
      <c r="L4808" s="124"/>
      <c r="M4808" s="124"/>
      <c r="N4808" s="207">
        <v>0</v>
      </c>
      <c r="O4808" s="207">
        <v>18</v>
      </c>
      <c r="P4808" s="124" t="s">
        <v>1312</v>
      </c>
    </row>
    <row r="4809" spans="1:16" ht="51">
      <c r="A4809" s="256" t="s">
        <v>619</v>
      </c>
      <c r="B4809" s="124"/>
      <c r="C4809" s="125" t="s">
        <v>713</v>
      </c>
      <c r="D4809" s="119">
        <v>43311</v>
      </c>
      <c r="E4809" s="120" t="s">
        <v>8991</v>
      </c>
      <c r="F4809" s="120" t="s">
        <v>3</v>
      </c>
      <c r="G4809" s="120">
        <v>1644437</v>
      </c>
      <c r="H4809" s="124"/>
      <c r="I4809" s="128" t="s">
        <v>9690</v>
      </c>
      <c r="J4809" s="124"/>
      <c r="K4809" s="124"/>
      <c r="L4809" s="124"/>
      <c r="M4809" s="124"/>
      <c r="N4809" s="207">
        <v>0</v>
      </c>
      <c r="O4809" s="207">
        <v>313.88</v>
      </c>
      <c r="P4809" s="124" t="s">
        <v>1312</v>
      </c>
    </row>
    <row r="4810" spans="1:16" ht="51">
      <c r="A4810" s="256" t="s">
        <v>619</v>
      </c>
      <c r="B4810" s="124"/>
      <c r="C4810" s="125" t="s">
        <v>713</v>
      </c>
      <c r="D4810" s="119">
        <v>43311</v>
      </c>
      <c r="E4810" s="120" t="s">
        <v>8992</v>
      </c>
      <c r="F4810" s="120" t="s">
        <v>3</v>
      </c>
      <c r="G4810" s="120">
        <v>1644439</v>
      </c>
      <c r="H4810" s="124"/>
      <c r="I4810" s="128" t="s">
        <v>9691</v>
      </c>
      <c r="J4810" s="124"/>
      <c r="K4810" s="124"/>
      <c r="L4810" s="124"/>
      <c r="M4810" s="124"/>
      <c r="N4810" s="207">
        <v>0</v>
      </c>
      <c r="O4810" s="207">
        <v>42</v>
      </c>
      <c r="P4810" s="124" t="s">
        <v>1312</v>
      </c>
    </row>
    <row r="4811" spans="1:16" ht="51">
      <c r="A4811" s="256" t="s">
        <v>619</v>
      </c>
      <c r="B4811" s="124"/>
      <c r="C4811" s="125" t="s">
        <v>713</v>
      </c>
      <c r="D4811" s="119">
        <v>43311</v>
      </c>
      <c r="E4811" s="120" t="s">
        <v>8993</v>
      </c>
      <c r="F4811" s="120" t="s">
        <v>3</v>
      </c>
      <c r="G4811" s="120">
        <v>1644441</v>
      </c>
      <c r="H4811" s="124"/>
      <c r="I4811" s="128" t="s">
        <v>9692</v>
      </c>
      <c r="J4811" s="124"/>
      <c r="K4811" s="124"/>
      <c r="L4811" s="124"/>
      <c r="M4811" s="124"/>
      <c r="N4811" s="207">
        <v>0</v>
      </c>
      <c r="O4811" s="207">
        <v>2918.82</v>
      </c>
      <c r="P4811" s="124" t="s">
        <v>1312</v>
      </c>
    </row>
    <row r="4812" spans="1:16" ht="51">
      <c r="A4812" s="256" t="s">
        <v>619</v>
      </c>
      <c r="B4812" s="124"/>
      <c r="C4812" s="125" t="s">
        <v>713</v>
      </c>
      <c r="D4812" s="119">
        <v>43311</v>
      </c>
      <c r="E4812" s="120" t="s">
        <v>8994</v>
      </c>
      <c r="F4812" s="120" t="s">
        <v>3</v>
      </c>
      <c r="G4812" s="120">
        <v>1644443</v>
      </c>
      <c r="H4812" s="124"/>
      <c r="I4812" s="128" t="s">
        <v>9693</v>
      </c>
      <c r="J4812" s="124"/>
      <c r="K4812" s="124"/>
      <c r="L4812" s="124"/>
      <c r="M4812" s="124"/>
      <c r="N4812" s="207">
        <v>0</v>
      </c>
      <c r="O4812" s="207">
        <v>318</v>
      </c>
      <c r="P4812" s="124" t="s">
        <v>1312</v>
      </c>
    </row>
    <row r="4813" spans="1:16" ht="51">
      <c r="A4813" s="256">
        <v>292</v>
      </c>
      <c r="B4813" s="124"/>
      <c r="C4813" s="125" t="s">
        <v>152</v>
      </c>
      <c r="D4813" s="119">
        <v>43311</v>
      </c>
      <c r="E4813" s="120" t="s">
        <v>8995</v>
      </c>
      <c r="F4813" s="120" t="s">
        <v>3</v>
      </c>
      <c r="G4813" s="120">
        <v>1644355</v>
      </c>
      <c r="H4813" s="124"/>
      <c r="I4813" s="128" t="s">
        <v>3905</v>
      </c>
      <c r="J4813" s="124"/>
      <c r="K4813" s="124"/>
      <c r="L4813" s="124"/>
      <c r="M4813" s="124"/>
      <c r="N4813" s="207">
        <v>0</v>
      </c>
      <c r="O4813" s="207">
        <v>71</v>
      </c>
      <c r="P4813" s="124" t="s">
        <v>1312</v>
      </c>
    </row>
    <row r="4814" spans="1:16" ht="51">
      <c r="A4814" s="256" t="s">
        <v>619</v>
      </c>
      <c r="B4814" s="124"/>
      <c r="C4814" s="125" t="s">
        <v>713</v>
      </c>
      <c r="D4814" s="119">
        <v>43311</v>
      </c>
      <c r="E4814" s="120" t="s">
        <v>8996</v>
      </c>
      <c r="F4814" s="120" t="s">
        <v>3</v>
      </c>
      <c r="G4814" s="120">
        <v>1644382</v>
      </c>
      <c r="H4814" s="124"/>
      <c r="I4814" s="128" t="s">
        <v>9694</v>
      </c>
      <c r="J4814" s="124"/>
      <c r="K4814" s="124"/>
      <c r="L4814" s="124"/>
      <c r="M4814" s="124"/>
      <c r="N4814" s="207">
        <v>0</v>
      </c>
      <c r="O4814" s="207">
        <v>387</v>
      </c>
      <c r="P4814" s="124" t="s">
        <v>1312</v>
      </c>
    </row>
    <row r="4815" spans="1:16" ht="51">
      <c r="A4815" s="256">
        <v>592</v>
      </c>
      <c r="B4815" s="124"/>
      <c r="C4815" s="125" t="s">
        <v>862</v>
      </c>
      <c r="D4815" s="119">
        <v>43311</v>
      </c>
      <c r="E4815" s="120" t="s">
        <v>8997</v>
      </c>
      <c r="F4815" s="120" t="s">
        <v>3</v>
      </c>
      <c r="G4815" s="120">
        <v>1644394</v>
      </c>
      <c r="H4815" s="124"/>
      <c r="I4815" s="128" t="s">
        <v>9695</v>
      </c>
      <c r="J4815" s="124"/>
      <c r="K4815" s="124"/>
      <c r="L4815" s="124"/>
      <c r="M4815" s="124"/>
      <c r="N4815" s="207">
        <v>0</v>
      </c>
      <c r="O4815" s="207">
        <v>67.099999999999994</v>
      </c>
      <c r="P4815" s="124" t="s">
        <v>1312</v>
      </c>
    </row>
    <row r="4816" spans="1:16" ht="51">
      <c r="A4816" s="256">
        <v>902</v>
      </c>
      <c r="B4816" s="124"/>
      <c r="C4816" s="125" t="s">
        <v>880</v>
      </c>
      <c r="D4816" s="119">
        <v>43311</v>
      </c>
      <c r="E4816" s="120" t="s">
        <v>8998</v>
      </c>
      <c r="F4816" s="120" t="s">
        <v>3</v>
      </c>
      <c r="G4816" s="120">
        <v>1644421</v>
      </c>
      <c r="H4816" s="124"/>
      <c r="I4816" s="128" t="s">
        <v>9696</v>
      </c>
      <c r="J4816" s="124"/>
      <c r="K4816" s="124"/>
      <c r="L4816" s="124"/>
      <c r="M4816" s="124"/>
      <c r="N4816" s="207">
        <v>0</v>
      </c>
      <c r="O4816" s="207">
        <v>419.5</v>
      </c>
      <c r="P4816" s="124" t="s">
        <v>1312</v>
      </c>
    </row>
    <row r="4817" spans="1:16" ht="51">
      <c r="A4817" s="256" t="s">
        <v>619</v>
      </c>
      <c r="B4817" s="124"/>
      <c r="C4817" s="125" t="s">
        <v>713</v>
      </c>
      <c r="D4817" s="119">
        <v>43311</v>
      </c>
      <c r="E4817" s="120" t="s">
        <v>8999</v>
      </c>
      <c r="F4817" s="120" t="s">
        <v>3</v>
      </c>
      <c r="G4817" s="120">
        <v>1644436</v>
      </c>
      <c r="H4817" s="124"/>
      <c r="I4817" s="128" t="s">
        <v>9697</v>
      </c>
      <c r="J4817" s="124"/>
      <c r="K4817" s="124"/>
      <c r="L4817" s="124"/>
      <c r="M4817" s="124"/>
      <c r="N4817" s="207">
        <v>0</v>
      </c>
      <c r="O4817" s="207">
        <v>5.3</v>
      </c>
      <c r="P4817" s="124" t="s">
        <v>1312</v>
      </c>
    </row>
    <row r="4818" spans="1:16" ht="51">
      <c r="A4818" s="256">
        <v>46</v>
      </c>
      <c r="B4818" s="124"/>
      <c r="C4818" s="125" t="s">
        <v>698</v>
      </c>
      <c r="D4818" s="119">
        <v>43311</v>
      </c>
      <c r="E4818" s="120" t="s">
        <v>9000</v>
      </c>
      <c r="F4818" s="120" t="s">
        <v>3</v>
      </c>
      <c r="G4818" s="120">
        <v>1644294</v>
      </c>
      <c r="H4818" s="124"/>
      <c r="I4818" s="128" t="s">
        <v>9698</v>
      </c>
      <c r="J4818" s="124"/>
      <c r="K4818" s="124"/>
      <c r="L4818" s="124"/>
      <c r="M4818" s="124"/>
      <c r="N4818" s="207">
        <v>0</v>
      </c>
      <c r="O4818" s="207">
        <v>500000</v>
      </c>
      <c r="P4818" s="124" t="s">
        <v>1312</v>
      </c>
    </row>
    <row r="4819" spans="1:16" ht="51">
      <c r="A4819" s="256" t="s">
        <v>619</v>
      </c>
      <c r="B4819" s="124"/>
      <c r="C4819" s="125" t="s">
        <v>713</v>
      </c>
      <c r="D4819" s="119">
        <v>43311</v>
      </c>
      <c r="E4819" s="120" t="s">
        <v>9001</v>
      </c>
      <c r="F4819" s="120" t="s">
        <v>3</v>
      </c>
      <c r="G4819" s="120">
        <v>1644233</v>
      </c>
      <c r="H4819" s="124"/>
      <c r="I4819" s="128" t="s">
        <v>9699</v>
      </c>
      <c r="J4819" s="124"/>
      <c r="K4819" s="124"/>
      <c r="L4819" s="124"/>
      <c r="M4819" s="124"/>
      <c r="N4819" s="207">
        <v>0</v>
      </c>
      <c r="O4819" s="207">
        <v>2855.4900000000002</v>
      </c>
      <c r="P4819" s="124" t="s">
        <v>1312</v>
      </c>
    </row>
    <row r="4820" spans="1:16" ht="51">
      <c r="A4820" s="256" t="s">
        <v>619</v>
      </c>
      <c r="B4820" s="124"/>
      <c r="C4820" s="125" t="s">
        <v>713</v>
      </c>
      <c r="D4820" s="119">
        <v>43311</v>
      </c>
      <c r="E4820" s="120" t="s">
        <v>9002</v>
      </c>
      <c r="F4820" s="120" t="s">
        <v>3</v>
      </c>
      <c r="G4820" s="120">
        <v>1644236</v>
      </c>
      <c r="H4820" s="124"/>
      <c r="I4820" s="128" t="s">
        <v>9700</v>
      </c>
      <c r="J4820" s="124"/>
      <c r="K4820" s="124"/>
      <c r="L4820" s="124"/>
      <c r="M4820" s="124"/>
      <c r="N4820" s="207">
        <v>0</v>
      </c>
      <c r="O4820" s="207">
        <v>1076.6300000000001</v>
      </c>
      <c r="P4820" s="124" t="s">
        <v>1312</v>
      </c>
    </row>
    <row r="4821" spans="1:16" ht="63.75">
      <c r="A4821" s="256">
        <v>10</v>
      </c>
      <c r="B4821" s="124"/>
      <c r="C4821" s="125" t="s">
        <v>690</v>
      </c>
      <c r="D4821" s="119">
        <v>43311</v>
      </c>
      <c r="E4821" s="120" t="s">
        <v>9003</v>
      </c>
      <c r="F4821" s="120" t="s">
        <v>3</v>
      </c>
      <c r="G4821" s="120">
        <v>1644259</v>
      </c>
      <c r="H4821" s="124"/>
      <c r="I4821" s="128" t="s">
        <v>9701</v>
      </c>
      <c r="J4821" s="124"/>
      <c r="K4821" s="124"/>
      <c r="L4821" s="124"/>
      <c r="M4821" s="124"/>
      <c r="N4821" s="207">
        <v>0</v>
      </c>
      <c r="O4821" s="207">
        <v>384.19</v>
      </c>
      <c r="P4821" s="124" t="s">
        <v>1312</v>
      </c>
    </row>
    <row r="4822" spans="1:16" ht="63.75">
      <c r="A4822" s="256">
        <v>10</v>
      </c>
      <c r="B4822" s="124"/>
      <c r="C4822" s="125" t="s">
        <v>690</v>
      </c>
      <c r="D4822" s="119">
        <v>43311</v>
      </c>
      <c r="E4822" s="120" t="s">
        <v>9004</v>
      </c>
      <c r="F4822" s="120" t="s">
        <v>3</v>
      </c>
      <c r="G4822" s="120">
        <v>1644262</v>
      </c>
      <c r="H4822" s="124"/>
      <c r="I4822" s="128" t="s">
        <v>9702</v>
      </c>
      <c r="J4822" s="124"/>
      <c r="K4822" s="124"/>
      <c r="L4822" s="124"/>
      <c r="M4822" s="124"/>
      <c r="N4822" s="207">
        <v>0</v>
      </c>
      <c r="O4822" s="207">
        <v>394</v>
      </c>
      <c r="P4822" s="124" t="s">
        <v>1312</v>
      </c>
    </row>
    <row r="4823" spans="1:16" ht="63.75" hidden="1">
      <c r="A4823" s="256">
        <v>41</v>
      </c>
      <c r="B4823" s="124"/>
      <c r="C4823" s="125" t="s">
        <v>697</v>
      </c>
      <c r="D4823" s="119">
        <v>43311</v>
      </c>
      <c r="E4823" s="120" t="s">
        <v>9005</v>
      </c>
      <c r="F4823" s="120" t="s">
        <v>1256</v>
      </c>
      <c r="G4823" s="120">
        <v>179658</v>
      </c>
      <c r="H4823" s="124"/>
      <c r="I4823" s="128" t="s">
        <v>9703</v>
      </c>
      <c r="J4823" s="124"/>
      <c r="K4823" s="124"/>
      <c r="L4823" s="124"/>
      <c r="M4823" s="124"/>
      <c r="N4823" s="207">
        <v>0</v>
      </c>
      <c r="O4823" s="207">
        <v>3412314</v>
      </c>
      <c r="P4823" s="124" t="s">
        <v>1312</v>
      </c>
    </row>
    <row r="4824" spans="1:16" ht="63.75" hidden="1">
      <c r="A4824" s="256">
        <v>41</v>
      </c>
      <c r="B4824" s="124"/>
      <c r="C4824" s="125" t="s">
        <v>697</v>
      </c>
      <c r="D4824" s="119">
        <v>43311</v>
      </c>
      <c r="E4824" s="120" t="s">
        <v>9005</v>
      </c>
      <c r="F4824" s="120" t="s">
        <v>1256</v>
      </c>
      <c r="G4824" s="120">
        <v>179665</v>
      </c>
      <c r="H4824" s="124"/>
      <c r="I4824" s="128" t="s">
        <v>9704</v>
      </c>
      <c r="J4824" s="124"/>
      <c r="K4824" s="124"/>
      <c r="L4824" s="124"/>
      <c r="M4824" s="124"/>
      <c r="N4824" s="207">
        <v>0</v>
      </c>
      <c r="O4824" s="207">
        <v>1058616</v>
      </c>
      <c r="P4824" s="124" t="s">
        <v>1312</v>
      </c>
    </row>
    <row r="4825" spans="1:16" ht="63.75" hidden="1">
      <c r="A4825" s="256">
        <v>41</v>
      </c>
      <c r="B4825" s="124"/>
      <c r="C4825" s="125" t="s">
        <v>697</v>
      </c>
      <c r="D4825" s="119">
        <v>43311</v>
      </c>
      <c r="E4825" s="120" t="s">
        <v>9005</v>
      </c>
      <c r="F4825" s="120" t="s">
        <v>1256</v>
      </c>
      <c r="G4825" s="120">
        <v>179666</v>
      </c>
      <c r="H4825" s="124"/>
      <c r="I4825" s="128" t="s">
        <v>9705</v>
      </c>
      <c r="J4825" s="124"/>
      <c r="K4825" s="124"/>
      <c r="L4825" s="124"/>
      <c r="M4825" s="124"/>
      <c r="N4825" s="207">
        <v>0</v>
      </c>
      <c r="O4825" s="207">
        <v>53244</v>
      </c>
      <c r="P4825" s="124" t="s">
        <v>1312</v>
      </c>
    </row>
    <row r="4826" spans="1:16" ht="63.75" hidden="1">
      <c r="A4826" s="256">
        <v>41</v>
      </c>
      <c r="B4826" s="124"/>
      <c r="C4826" s="125" t="s">
        <v>697</v>
      </c>
      <c r="D4826" s="119">
        <v>43311</v>
      </c>
      <c r="E4826" s="120" t="s">
        <v>9005</v>
      </c>
      <c r="F4826" s="120" t="s">
        <v>1256</v>
      </c>
      <c r="G4826" s="120">
        <v>179667</v>
      </c>
      <c r="H4826" s="124"/>
      <c r="I4826" s="128" t="s">
        <v>9706</v>
      </c>
      <c r="J4826" s="124"/>
      <c r="K4826" s="124"/>
      <c r="L4826" s="124"/>
      <c r="M4826" s="124"/>
      <c r="N4826" s="207">
        <v>0</v>
      </c>
      <c r="O4826" s="207">
        <v>26622</v>
      </c>
      <c r="P4826" s="124" t="s">
        <v>1312</v>
      </c>
    </row>
    <row r="4827" spans="1:16" ht="63.75" hidden="1">
      <c r="A4827" s="256">
        <v>41</v>
      </c>
      <c r="B4827" s="124"/>
      <c r="C4827" s="125" t="s">
        <v>697</v>
      </c>
      <c r="D4827" s="119">
        <v>43311</v>
      </c>
      <c r="E4827" s="120" t="s">
        <v>9005</v>
      </c>
      <c r="F4827" s="120" t="s">
        <v>1256</v>
      </c>
      <c r="G4827" s="120">
        <v>179668</v>
      </c>
      <c r="H4827" s="124"/>
      <c r="I4827" s="128" t="s">
        <v>9707</v>
      </c>
      <c r="J4827" s="124"/>
      <c r="K4827" s="124"/>
      <c r="L4827" s="124"/>
      <c r="M4827" s="124"/>
      <c r="N4827" s="207">
        <v>0</v>
      </c>
      <c r="O4827" s="207">
        <v>10962</v>
      </c>
      <c r="P4827" s="124" t="s">
        <v>1312</v>
      </c>
    </row>
    <row r="4828" spans="1:16" ht="63.75" hidden="1">
      <c r="A4828" s="256">
        <v>513</v>
      </c>
      <c r="B4828" s="124"/>
      <c r="C4828" s="125" t="s">
        <v>201</v>
      </c>
      <c r="D4828" s="119">
        <v>43311</v>
      </c>
      <c r="E4828" s="120" t="s">
        <v>9006</v>
      </c>
      <c r="F4828" s="120" t="s">
        <v>15</v>
      </c>
      <c r="G4828" s="120">
        <v>795302</v>
      </c>
      <c r="H4828" s="124"/>
      <c r="I4828" s="128" t="s">
        <v>9708</v>
      </c>
      <c r="J4828" s="124"/>
      <c r="K4828" s="124"/>
      <c r="L4828" s="124"/>
      <c r="M4828" s="124"/>
      <c r="N4828" s="207">
        <v>50</v>
      </c>
      <c r="O4828" s="207">
        <v>0</v>
      </c>
      <c r="P4828" s="124" t="s">
        <v>1312</v>
      </c>
    </row>
    <row r="4829" spans="1:16" ht="63.75" hidden="1">
      <c r="A4829" s="256">
        <v>513</v>
      </c>
      <c r="B4829" s="124"/>
      <c r="C4829" s="125" t="s">
        <v>201</v>
      </c>
      <c r="D4829" s="119">
        <v>43311</v>
      </c>
      <c r="E4829" s="120" t="s">
        <v>9007</v>
      </c>
      <c r="F4829" s="120" t="s">
        <v>15</v>
      </c>
      <c r="G4829" s="120">
        <v>795297</v>
      </c>
      <c r="H4829" s="124"/>
      <c r="I4829" s="128" t="s">
        <v>9709</v>
      </c>
      <c r="J4829" s="124"/>
      <c r="K4829" s="124"/>
      <c r="L4829" s="124"/>
      <c r="M4829" s="124"/>
      <c r="N4829" s="207">
        <v>50</v>
      </c>
      <c r="O4829" s="207">
        <v>0</v>
      </c>
      <c r="P4829" s="124" t="s">
        <v>1312</v>
      </c>
    </row>
    <row r="4830" spans="1:16" ht="63.75" hidden="1">
      <c r="A4830" s="256">
        <v>513</v>
      </c>
      <c r="B4830" s="124"/>
      <c r="C4830" s="125" t="s">
        <v>201</v>
      </c>
      <c r="D4830" s="119">
        <v>43311</v>
      </c>
      <c r="E4830" s="120" t="s">
        <v>9008</v>
      </c>
      <c r="F4830" s="120" t="s">
        <v>15</v>
      </c>
      <c r="G4830" s="120">
        <v>795305</v>
      </c>
      <c r="H4830" s="124"/>
      <c r="I4830" s="128" t="s">
        <v>9710</v>
      </c>
      <c r="J4830" s="124"/>
      <c r="K4830" s="124"/>
      <c r="L4830" s="124"/>
      <c r="M4830" s="124"/>
      <c r="N4830" s="207">
        <v>50</v>
      </c>
      <c r="O4830" s="207">
        <v>0</v>
      </c>
      <c r="P4830" s="124" t="s">
        <v>1312</v>
      </c>
    </row>
    <row r="4831" spans="1:16" ht="89.25" hidden="1">
      <c r="A4831" s="256">
        <v>513</v>
      </c>
      <c r="B4831" s="124"/>
      <c r="C4831" s="125" t="s">
        <v>201</v>
      </c>
      <c r="D4831" s="119">
        <v>43311</v>
      </c>
      <c r="E4831" s="120" t="s">
        <v>9009</v>
      </c>
      <c r="F4831" s="120" t="s">
        <v>15</v>
      </c>
      <c r="G4831" s="120">
        <v>5545</v>
      </c>
      <c r="H4831" s="124"/>
      <c r="I4831" s="128" t="s">
        <v>9711</v>
      </c>
      <c r="J4831" s="124"/>
      <c r="K4831" s="124"/>
      <c r="L4831" s="124"/>
      <c r="M4831" s="124"/>
      <c r="N4831" s="207">
        <v>50</v>
      </c>
      <c r="O4831" s="207">
        <v>0</v>
      </c>
      <c r="P4831" s="124" t="s">
        <v>1312</v>
      </c>
    </row>
    <row r="4832" spans="1:16" ht="51" hidden="1">
      <c r="A4832" s="256">
        <v>513</v>
      </c>
      <c r="B4832" s="124"/>
      <c r="C4832" s="125" t="s">
        <v>201</v>
      </c>
      <c r="D4832" s="119">
        <v>43311</v>
      </c>
      <c r="E4832" s="120" t="s">
        <v>9010</v>
      </c>
      <c r="F4832" s="120" t="s">
        <v>15</v>
      </c>
      <c r="G4832" s="120">
        <v>795604</v>
      </c>
      <c r="H4832" s="124"/>
      <c r="I4832" s="128" t="s">
        <v>4300</v>
      </c>
      <c r="J4832" s="124"/>
      <c r="K4832" s="124"/>
      <c r="L4832" s="124"/>
      <c r="M4832" s="124"/>
      <c r="N4832" s="207">
        <v>50</v>
      </c>
      <c r="O4832" s="207">
        <v>0</v>
      </c>
      <c r="P4832" s="124" t="s">
        <v>1312</v>
      </c>
    </row>
    <row r="4833" spans="1:16" ht="89.25" hidden="1">
      <c r="A4833" s="256">
        <v>132</v>
      </c>
      <c r="B4833" s="124"/>
      <c r="C4833" s="125" t="s">
        <v>728</v>
      </c>
      <c r="D4833" s="119">
        <v>43311</v>
      </c>
      <c r="E4833" s="120" t="s">
        <v>9011</v>
      </c>
      <c r="F4833" s="120" t="s">
        <v>6</v>
      </c>
      <c r="G4833" s="120">
        <v>928486</v>
      </c>
      <c r="H4833" s="124"/>
      <c r="I4833" s="128" t="s">
        <v>9712</v>
      </c>
      <c r="J4833" s="124"/>
      <c r="K4833" s="124"/>
      <c r="L4833" s="124"/>
      <c r="M4833" s="124"/>
      <c r="N4833" s="207">
        <v>0</v>
      </c>
      <c r="O4833" s="207">
        <v>278730703.36000001</v>
      </c>
      <c r="P4833" s="124" t="s">
        <v>1312</v>
      </c>
    </row>
    <row r="4834" spans="1:16" ht="63.75" hidden="1">
      <c r="A4834" s="256">
        <v>41</v>
      </c>
      <c r="B4834" s="124"/>
      <c r="C4834" s="125" t="s">
        <v>697</v>
      </c>
      <c r="D4834" s="119">
        <v>43311</v>
      </c>
      <c r="E4834" s="120" t="s">
        <v>9012</v>
      </c>
      <c r="F4834" s="120" t="s">
        <v>1256</v>
      </c>
      <c r="G4834" s="120">
        <v>179689</v>
      </c>
      <c r="H4834" s="124"/>
      <c r="I4834" s="128" t="s">
        <v>9713</v>
      </c>
      <c r="J4834" s="124"/>
      <c r="K4834" s="124"/>
      <c r="L4834" s="124"/>
      <c r="M4834" s="124"/>
      <c r="N4834" s="207">
        <v>0</v>
      </c>
      <c r="O4834" s="207">
        <v>347652</v>
      </c>
      <c r="P4834" s="124" t="s">
        <v>1312</v>
      </c>
    </row>
    <row r="4835" spans="1:16" ht="63.75" hidden="1">
      <c r="A4835" s="256">
        <v>41</v>
      </c>
      <c r="B4835" s="124"/>
      <c r="C4835" s="125" t="s">
        <v>697</v>
      </c>
      <c r="D4835" s="119">
        <v>43311</v>
      </c>
      <c r="E4835" s="120" t="s">
        <v>9012</v>
      </c>
      <c r="F4835" s="120" t="s">
        <v>1256</v>
      </c>
      <c r="G4835" s="120">
        <v>179693</v>
      </c>
      <c r="H4835" s="124"/>
      <c r="I4835" s="128" t="s">
        <v>9714</v>
      </c>
      <c r="J4835" s="124"/>
      <c r="K4835" s="124"/>
      <c r="L4835" s="124"/>
      <c r="M4835" s="124"/>
      <c r="N4835" s="207">
        <v>0</v>
      </c>
      <c r="O4835" s="207">
        <v>704700</v>
      </c>
      <c r="P4835" s="124" t="s">
        <v>1312</v>
      </c>
    </row>
    <row r="4836" spans="1:16" ht="63.75" hidden="1">
      <c r="A4836" s="256">
        <v>41</v>
      </c>
      <c r="B4836" s="124"/>
      <c r="C4836" s="125" t="s">
        <v>697</v>
      </c>
      <c r="D4836" s="119">
        <v>43311</v>
      </c>
      <c r="E4836" s="120" t="s">
        <v>9012</v>
      </c>
      <c r="F4836" s="120" t="s">
        <v>1256</v>
      </c>
      <c r="G4836" s="120">
        <v>179688</v>
      </c>
      <c r="H4836" s="124"/>
      <c r="I4836" s="128" t="s">
        <v>9715</v>
      </c>
      <c r="J4836" s="124"/>
      <c r="K4836" s="124"/>
      <c r="L4836" s="124"/>
      <c r="M4836" s="124"/>
      <c r="N4836" s="207">
        <v>0</v>
      </c>
      <c r="O4836" s="207">
        <v>76292.3</v>
      </c>
      <c r="P4836" s="124" t="s">
        <v>1312</v>
      </c>
    </row>
    <row r="4837" spans="1:16" ht="63.75" hidden="1">
      <c r="A4837" s="256">
        <v>41</v>
      </c>
      <c r="B4837" s="124"/>
      <c r="C4837" s="125" t="s">
        <v>697</v>
      </c>
      <c r="D4837" s="119">
        <v>43311</v>
      </c>
      <c r="E4837" s="120" t="s">
        <v>9012</v>
      </c>
      <c r="F4837" s="120" t="s">
        <v>1256</v>
      </c>
      <c r="G4837" s="120">
        <v>179690</v>
      </c>
      <c r="H4837" s="124"/>
      <c r="I4837" s="128" t="s">
        <v>9716</v>
      </c>
      <c r="J4837" s="124"/>
      <c r="K4837" s="124"/>
      <c r="L4837" s="124"/>
      <c r="M4837" s="124"/>
      <c r="N4837" s="207">
        <v>0</v>
      </c>
      <c r="O4837" s="207">
        <v>54810</v>
      </c>
      <c r="P4837" s="124" t="s">
        <v>1312</v>
      </c>
    </row>
    <row r="4838" spans="1:16" ht="63.75" hidden="1">
      <c r="A4838" s="256">
        <v>41</v>
      </c>
      <c r="B4838" s="124"/>
      <c r="C4838" s="125" t="s">
        <v>697</v>
      </c>
      <c r="D4838" s="119">
        <v>43311</v>
      </c>
      <c r="E4838" s="120" t="s">
        <v>9012</v>
      </c>
      <c r="F4838" s="120" t="s">
        <v>1256</v>
      </c>
      <c r="G4838" s="120">
        <v>179679</v>
      </c>
      <c r="H4838" s="124"/>
      <c r="I4838" s="128" t="s">
        <v>9717</v>
      </c>
      <c r="J4838" s="124"/>
      <c r="K4838" s="124"/>
      <c r="L4838" s="124"/>
      <c r="M4838" s="124"/>
      <c r="N4838" s="207">
        <v>0</v>
      </c>
      <c r="O4838" s="207">
        <v>2619918</v>
      </c>
      <c r="P4838" s="124" t="s">
        <v>1312</v>
      </c>
    </row>
    <row r="4839" spans="1:16" ht="76.5" hidden="1">
      <c r="A4839" s="256">
        <v>41</v>
      </c>
      <c r="B4839" s="124"/>
      <c r="C4839" s="125" t="s">
        <v>697</v>
      </c>
      <c r="D4839" s="119">
        <v>43311</v>
      </c>
      <c r="E4839" s="120" t="s">
        <v>9012</v>
      </c>
      <c r="F4839" s="120" t="s">
        <v>1256</v>
      </c>
      <c r="G4839" s="120">
        <v>179695</v>
      </c>
      <c r="H4839" s="124"/>
      <c r="I4839" s="128" t="s">
        <v>9718</v>
      </c>
      <c r="J4839" s="124"/>
      <c r="K4839" s="124"/>
      <c r="L4839" s="124"/>
      <c r="M4839" s="124"/>
      <c r="N4839" s="207">
        <v>0</v>
      </c>
      <c r="O4839" s="207">
        <v>184788</v>
      </c>
      <c r="P4839" s="124" t="s">
        <v>1312</v>
      </c>
    </row>
    <row r="4840" spans="1:16" ht="63.75" hidden="1">
      <c r="A4840" s="256">
        <v>41</v>
      </c>
      <c r="B4840" s="124"/>
      <c r="C4840" s="125" t="s">
        <v>697</v>
      </c>
      <c r="D4840" s="119">
        <v>43311</v>
      </c>
      <c r="E4840" s="120" t="s">
        <v>9012</v>
      </c>
      <c r="F4840" s="120" t="s">
        <v>1256</v>
      </c>
      <c r="G4840" s="120">
        <v>179670</v>
      </c>
      <c r="H4840" s="124"/>
      <c r="I4840" s="128" t="s">
        <v>9719</v>
      </c>
      <c r="J4840" s="124"/>
      <c r="K4840" s="124"/>
      <c r="L4840" s="124"/>
      <c r="M4840" s="124"/>
      <c r="N4840" s="207">
        <v>0</v>
      </c>
      <c r="O4840" s="207">
        <v>59508</v>
      </c>
      <c r="P4840" s="124" t="s">
        <v>1312</v>
      </c>
    </row>
    <row r="4841" spans="1:16" ht="63.75" hidden="1">
      <c r="A4841" s="256">
        <v>41</v>
      </c>
      <c r="B4841" s="124"/>
      <c r="C4841" s="125" t="s">
        <v>697</v>
      </c>
      <c r="D4841" s="119">
        <v>43311</v>
      </c>
      <c r="E4841" s="120" t="s">
        <v>9012</v>
      </c>
      <c r="F4841" s="120" t="s">
        <v>1256</v>
      </c>
      <c r="G4841" s="120">
        <v>179669</v>
      </c>
      <c r="H4841" s="124"/>
      <c r="I4841" s="128" t="s">
        <v>9720</v>
      </c>
      <c r="J4841" s="124"/>
      <c r="K4841" s="124"/>
      <c r="L4841" s="124"/>
      <c r="M4841" s="124"/>
      <c r="N4841" s="207">
        <v>0</v>
      </c>
      <c r="O4841" s="207">
        <v>1118124</v>
      </c>
      <c r="P4841" s="124" t="s">
        <v>1312</v>
      </c>
    </row>
    <row r="4842" spans="1:16" ht="76.5" hidden="1">
      <c r="A4842" s="256">
        <v>117</v>
      </c>
      <c r="B4842" s="124"/>
      <c r="C4842" s="125" t="s">
        <v>722</v>
      </c>
      <c r="D4842" s="119">
        <v>43311</v>
      </c>
      <c r="E4842" s="120" t="s">
        <v>9013</v>
      </c>
      <c r="F4842" s="120" t="s">
        <v>11</v>
      </c>
      <c r="G4842" s="120">
        <v>928532</v>
      </c>
      <c r="H4842" s="124"/>
      <c r="I4842" s="128" t="s">
        <v>9721</v>
      </c>
      <c r="J4842" s="124"/>
      <c r="K4842" s="124"/>
      <c r="L4842" s="124"/>
      <c r="M4842" s="124"/>
      <c r="N4842" s="207">
        <v>50</v>
      </c>
      <c r="O4842" s="207">
        <v>0</v>
      </c>
      <c r="P4842" s="124" t="s">
        <v>1312</v>
      </c>
    </row>
    <row r="4843" spans="1:16" ht="51" hidden="1">
      <c r="A4843" s="256">
        <v>513</v>
      </c>
      <c r="B4843" s="124"/>
      <c r="C4843" s="125" t="s">
        <v>201</v>
      </c>
      <c r="D4843" s="119">
        <v>43311</v>
      </c>
      <c r="E4843" s="120" t="s">
        <v>9014</v>
      </c>
      <c r="F4843" s="120" t="s">
        <v>15</v>
      </c>
      <c r="G4843" s="120">
        <v>796081</v>
      </c>
      <c r="H4843" s="124"/>
      <c r="I4843" s="128" t="s">
        <v>1388</v>
      </c>
      <c r="J4843" s="124"/>
      <c r="K4843" s="124"/>
      <c r="L4843" s="124"/>
      <c r="M4843" s="124"/>
      <c r="N4843" s="207">
        <v>50</v>
      </c>
      <c r="O4843" s="207">
        <v>0</v>
      </c>
      <c r="P4843" s="124" t="s">
        <v>1312</v>
      </c>
    </row>
    <row r="4844" spans="1:16" ht="76.5" hidden="1">
      <c r="A4844" s="256">
        <v>291</v>
      </c>
      <c r="B4844" s="124"/>
      <c r="C4844" s="125" t="s">
        <v>794</v>
      </c>
      <c r="D4844" s="119">
        <v>43311</v>
      </c>
      <c r="E4844" s="120" t="s">
        <v>9015</v>
      </c>
      <c r="F4844" s="120" t="s">
        <v>11</v>
      </c>
      <c r="G4844" s="120">
        <v>796216</v>
      </c>
      <c r="H4844" s="124"/>
      <c r="I4844" s="128" t="s">
        <v>9722</v>
      </c>
      <c r="J4844" s="124"/>
      <c r="K4844" s="124"/>
      <c r="L4844" s="124"/>
      <c r="M4844" s="124"/>
      <c r="N4844" s="207">
        <v>50</v>
      </c>
      <c r="O4844" s="207">
        <v>0</v>
      </c>
      <c r="P4844" s="124" t="s">
        <v>1312</v>
      </c>
    </row>
    <row r="4845" spans="1:16" ht="76.5" hidden="1">
      <c r="A4845" s="256">
        <v>513</v>
      </c>
      <c r="B4845" s="124"/>
      <c r="C4845" s="125" t="s">
        <v>201</v>
      </c>
      <c r="D4845" s="119">
        <v>43311</v>
      </c>
      <c r="E4845" s="120" t="s">
        <v>9016</v>
      </c>
      <c r="F4845" s="120" t="s">
        <v>11</v>
      </c>
      <c r="G4845" s="120">
        <v>928499</v>
      </c>
      <c r="H4845" s="124"/>
      <c r="I4845" s="128" t="s">
        <v>9723</v>
      </c>
      <c r="J4845" s="124"/>
      <c r="K4845" s="124"/>
      <c r="L4845" s="124"/>
      <c r="M4845" s="124"/>
      <c r="N4845" s="207">
        <v>4591.8</v>
      </c>
      <c r="O4845" s="207">
        <v>0</v>
      </c>
      <c r="P4845" s="124" t="s">
        <v>1312</v>
      </c>
    </row>
    <row r="4846" spans="1:16" ht="63.75" hidden="1">
      <c r="A4846" s="256">
        <v>117</v>
      </c>
      <c r="B4846" s="124"/>
      <c r="C4846" s="125" t="s">
        <v>722</v>
      </c>
      <c r="D4846" s="119">
        <v>43311</v>
      </c>
      <c r="E4846" s="120" t="s">
        <v>9017</v>
      </c>
      <c r="F4846" s="120" t="s">
        <v>11</v>
      </c>
      <c r="G4846" s="120">
        <v>928501</v>
      </c>
      <c r="H4846" s="124"/>
      <c r="I4846" s="128" t="s">
        <v>9724</v>
      </c>
      <c r="J4846" s="124"/>
      <c r="K4846" s="124"/>
      <c r="L4846" s="124"/>
      <c r="M4846" s="124"/>
      <c r="N4846" s="207">
        <v>50</v>
      </c>
      <c r="O4846" s="207">
        <v>0</v>
      </c>
      <c r="P4846" s="124" t="s">
        <v>1312</v>
      </c>
    </row>
    <row r="4847" spans="1:16" ht="51" hidden="1">
      <c r="A4847" s="256">
        <v>117</v>
      </c>
      <c r="B4847" s="124"/>
      <c r="C4847" s="125" t="s">
        <v>722</v>
      </c>
      <c r="D4847" s="119">
        <v>43311</v>
      </c>
      <c r="E4847" s="120" t="s">
        <v>9018</v>
      </c>
      <c r="F4847" s="120" t="s">
        <v>11</v>
      </c>
      <c r="G4847" s="120">
        <v>928527</v>
      </c>
      <c r="H4847" s="124"/>
      <c r="I4847" s="128" t="s">
        <v>9725</v>
      </c>
      <c r="J4847" s="124"/>
      <c r="K4847" s="124"/>
      <c r="L4847" s="124"/>
      <c r="M4847" s="124"/>
      <c r="N4847" s="207">
        <v>50</v>
      </c>
      <c r="O4847" s="207">
        <v>0</v>
      </c>
      <c r="P4847" s="124" t="s">
        <v>1312</v>
      </c>
    </row>
    <row r="4848" spans="1:16" ht="51" hidden="1">
      <c r="A4848" s="256">
        <v>585</v>
      </c>
      <c r="B4848" s="124"/>
      <c r="C4848" s="125" t="s">
        <v>221</v>
      </c>
      <c r="D4848" s="119">
        <v>43311</v>
      </c>
      <c r="E4848" s="120" t="s">
        <v>9019</v>
      </c>
      <c r="F4848" s="120" t="s">
        <v>6</v>
      </c>
      <c r="G4848" s="120">
        <v>928539</v>
      </c>
      <c r="H4848" s="124"/>
      <c r="I4848" s="128" t="s">
        <v>9726</v>
      </c>
      <c r="J4848" s="124"/>
      <c r="K4848" s="124"/>
      <c r="L4848" s="124"/>
      <c r="M4848" s="124"/>
      <c r="N4848" s="207">
        <v>0</v>
      </c>
      <c r="O4848" s="207">
        <v>1546.74</v>
      </c>
      <c r="P4848" s="124" t="s">
        <v>1312</v>
      </c>
    </row>
    <row r="4849" spans="1:16" ht="51" hidden="1">
      <c r="A4849" s="256">
        <v>513</v>
      </c>
      <c r="B4849" s="124"/>
      <c r="C4849" s="125" t="s">
        <v>201</v>
      </c>
      <c r="D4849" s="119">
        <v>43311</v>
      </c>
      <c r="E4849" s="120" t="s">
        <v>9020</v>
      </c>
      <c r="F4849" s="120" t="s">
        <v>15</v>
      </c>
      <c r="G4849" s="120">
        <v>796220</v>
      </c>
      <c r="H4849" s="124"/>
      <c r="I4849" s="128" t="s">
        <v>9727</v>
      </c>
      <c r="J4849" s="124"/>
      <c r="K4849" s="124"/>
      <c r="L4849" s="124"/>
      <c r="M4849" s="124"/>
      <c r="N4849" s="207">
        <v>50</v>
      </c>
      <c r="O4849" s="207">
        <v>0</v>
      </c>
      <c r="P4849" s="124" t="s">
        <v>1312</v>
      </c>
    </row>
    <row r="4850" spans="1:16" ht="51" hidden="1">
      <c r="A4850" s="256">
        <v>513</v>
      </c>
      <c r="B4850" s="124"/>
      <c r="C4850" s="125" t="s">
        <v>201</v>
      </c>
      <c r="D4850" s="119">
        <v>43311</v>
      </c>
      <c r="E4850" s="120" t="s">
        <v>9021</v>
      </c>
      <c r="F4850" s="120" t="s">
        <v>15</v>
      </c>
      <c r="G4850" s="120">
        <v>796224</v>
      </c>
      <c r="H4850" s="124"/>
      <c r="I4850" s="128" t="s">
        <v>9728</v>
      </c>
      <c r="J4850" s="124"/>
      <c r="K4850" s="124"/>
      <c r="L4850" s="124"/>
      <c r="M4850" s="124"/>
      <c r="N4850" s="207">
        <v>50</v>
      </c>
      <c r="O4850" s="207">
        <v>0</v>
      </c>
      <c r="P4850" s="124" t="s">
        <v>1312</v>
      </c>
    </row>
    <row r="4851" spans="1:16" ht="63.75" hidden="1">
      <c r="A4851" s="256">
        <v>287</v>
      </c>
      <c r="B4851" s="124"/>
      <c r="C4851" s="125" t="s">
        <v>790</v>
      </c>
      <c r="D4851" s="119">
        <v>43311</v>
      </c>
      <c r="E4851" s="120" t="s">
        <v>9022</v>
      </c>
      <c r="F4851" s="120" t="s">
        <v>11</v>
      </c>
      <c r="G4851" s="120">
        <v>796229</v>
      </c>
      <c r="H4851" s="124"/>
      <c r="I4851" s="128" t="s">
        <v>9729</v>
      </c>
      <c r="J4851" s="124"/>
      <c r="K4851" s="124"/>
      <c r="L4851" s="124"/>
      <c r="M4851" s="124"/>
      <c r="N4851" s="207">
        <v>50</v>
      </c>
      <c r="O4851" s="207">
        <v>0</v>
      </c>
      <c r="P4851" s="124" t="s">
        <v>1312</v>
      </c>
    </row>
    <row r="4852" spans="1:16" ht="63.75" hidden="1">
      <c r="A4852" s="256">
        <v>585</v>
      </c>
      <c r="B4852" s="124"/>
      <c r="C4852" s="125" t="s">
        <v>221</v>
      </c>
      <c r="D4852" s="119">
        <v>43311</v>
      </c>
      <c r="E4852" s="120" t="s">
        <v>9023</v>
      </c>
      <c r="F4852" s="120" t="s">
        <v>11</v>
      </c>
      <c r="G4852" s="120">
        <v>928539</v>
      </c>
      <c r="H4852" s="124"/>
      <c r="I4852" s="128" t="s">
        <v>9730</v>
      </c>
      <c r="J4852" s="124"/>
      <c r="K4852" s="124"/>
      <c r="L4852" s="124"/>
      <c r="M4852" s="124"/>
      <c r="N4852" s="207">
        <v>50</v>
      </c>
      <c r="O4852" s="207">
        <v>0</v>
      </c>
      <c r="P4852" s="124" t="s">
        <v>1312</v>
      </c>
    </row>
    <row r="4853" spans="1:16" ht="76.5" hidden="1">
      <c r="A4853" s="256">
        <v>373</v>
      </c>
      <c r="B4853" s="124"/>
      <c r="C4853" s="125" t="s">
        <v>1269</v>
      </c>
      <c r="D4853" s="119">
        <v>43311</v>
      </c>
      <c r="E4853" s="120" t="s">
        <v>9024</v>
      </c>
      <c r="F4853" s="120" t="s">
        <v>1313</v>
      </c>
      <c r="G4853" s="120">
        <v>179744</v>
      </c>
      <c r="H4853" s="124"/>
      <c r="I4853" s="128" t="s">
        <v>9731</v>
      </c>
      <c r="J4853" s="124"/>
      <c r="K4853" s="124"/>
      <c r="L4853" s="124"/>
      <c r="M4853" s="124"/>
      <c r="N4853" s="207">
        <v>0</v>
      </c>
      <c r="O4853" s="207">
        <v>12445216.57</v>
      </c>
      <c r="P4853" s="124" t="s">
        <v>1312</v>
      </c>
    </row>
    <row r="4854" spans="1:16" ht="38.25">
      <c r="A4854" s="256">
        <v>253</v>
      </c>
      <c r="B4854" s="124"/>
      <c r="C4854" s="125" t="s">
        <v>778</v>
      </c>
      <c r="D4854" s="119">
        <v>43312</v>
      </c>
      <c r="E4854" s="120" t="s">
        <v>9025</v>
      </c>
      <c r="F4854" s="120" t="s">
        <v>3</v>
      </c>
      <c r="G4854" s="120">
        <v>1644567</v>
      </c>
      <c r="H4854" s="124"/>
      <c r="I4854" s="128" t="s">
        <v>9732</v>
      </c>
      <c r="J4854" s="124"/>
      <c r="K4854" s="124"/>
      <c r="L4854" s="124"/>
      <c r="M4854" s="124"/>
      <c r="N4854" s="207">
        <v>0</v>
      </c>
      <c r="O4854" s="207">
        <v>1044.29</v>
      </c>
      <c r="P4854" s="124" t="s">
        <v>1312</v>
      </c>
    </row>
    <row r="4855" spans="1:16" ht="51">
      <c r="A4855" s="256" t="s">
        <v>619</v>
      </c>
      <c r="B4855" s="124"/>
      <c r="C4855" s="125" t="s">
        <v>713</v>
      </c>
      <c r="D4855" s="119">
        <v>43312</v>
      </c>
      <c r="E4855" s="120" t="s">
        <v>9026</v>
      </c>
      <c r="F4855" s="120" t="s">
        <v>3</v>
      </c>
      <c r="G4855" s="120">
        <v>1644793</v>
      </c>
      <c r="H4855" s="124"/>
      <c r="I4855" s="128" t="s">
        <v>9733</v>
      </c>
      <c r="J4855" s="124"/>
      <c r="K4855" s="124"/>
      <c r="L4855" s="124"/>
      <c r="M4855" s="124"/>
      <c r="N4855" s="207">
        <v>0</v>
      </c>
      <c r="O4855" s="207">
        <v>60</v>
      </c>
      <c r="P4855" s="124" t="s">
        <v>1312</v>
      </c>
    </row>
    <row r="4856" spans="1:16" ht="38.25">
      <c r="A4856" s="256">
        <v>373</v>
      </c>
      <c r="B4856" s="124"/>
      <c r="C4856" s="125" t="s">
        <v>1269</v>
      </c>
      <c r="D4856" s="119">
        <v>43312</v>
      </c>
      <c r="E4856" s="120" t="s">
        <v>9027</v>
      </c>
      <c r="F4856" s="120" t="s">
        <v>3</v>
      </c>
      <c r="G4856" s="120">
        <v>1644796</v>
      </c>
      <c r="H4856" s="124"/>
      <c r="I4856" s="128" t="s">
        <v>9734</v>
      </c>
      <c r="J4856" s="124"/>
      <c r="K4856" s="124"/>
      <c r="L4856" s="124"/>
      <c r="M4856" s="124"/>
      <c r="N4856" s="207">
        <v>0</v>
      </c>
      <c r="O4856" s="207">
        <v>162.36000000000001</v>
      </c>
      <c r="P4856" s="124" t="s">
        <v>1312</v>
      </c>
    </row>
    <row r="4857" spans="1:16" ht="51">
      <c r="A4857" s="256" t="s">
        <v>619</v>
      </c>
      <c r="B4857" s="124"/>
      <c r="C4857" s="125" t="s">
        <v>713</v>
      </c>
      <c r="D4857" s="119">
        <v>43312</v>
      </c>
      <c r="E4857" s="120" t="s">
        <v>9028</v>
      </c>
      <c r="F4857" s="120" t="s">
        <v>3</v>
      </c>
      <c r="G4857" s="120">
        <v>1644797</v>
      </c>
      <c r="H4857" s="124"/>
      <c r="I4857" s="128" t="s">
        <v>9735</v>
      </c>
      <c r="J4857" s="124"/>
      <c r="K4857" s="124"/>
      <c r="L4857" s="124"/>
      <c r="M4857" s="124"/>
      <c r="N4857" s="207">
        <v>0</v>
      </c>
      <c r="O4857" s="207">
        <v>50</v>
      </c>
      <c r="P4857" s="124" t="s">
        <v>1312</v>
      </c>
    </row>
    <row r="4858" spans="1:16" ht="51">
      <c r="A4858" s="256">
        <v>86</v>
      </c>
      <c r="B4858" s="124"/>
      <c r="C4858" s="125" t="s">
        <v>710</v>
      </c>
      <c r="D4858" s="119">
        <v>43312</v>
      </c>
      <c r="E4858" s="120" t="s">
        <v>9029</v>
      </c>
      <c r="F4858" s="120" t="s">
        <v>3</v>
      </c>
      <c r="G4858" s="120">
        <v>1644803</v>
      </c>
      <c r="H4858" s="124"/>
      <c r="I4858" s="128" t="s">
        <v>9736</v>
      </c>
      <c r="J4858" s="124"/>
      <c r="K4858" s="124"/>
      <c r="L4858" s="124"/>
      <c r="M4858" s="124"/>
      <c r="N4858" s="207">
        <v>0</v>
      </c>
      <c r="O4858" s="207">
        <v>11275.2</v>
      </c>
      <c r="P4858" s="124" t="s">
        <v>1312</v>
      </c>
    </row>
    <row r="4859" spans="1:16" ht="51">
      <c r="A4859" s="256" t="s">
        <v>619</v>
      </c>
      <c r="B4859" s="124"/>
      <c r="C4859" s="125" t="s">
        <v>713</v>
      </c>
      <c r="D4859" s="119">
        <v>43312</v>
      </c>
      <c r="E4859" s="120" t="s">
        <v>9030</v>
      </c>
      <c r="F4859" s="120" t="s">
        <v>3</v>
      </c>
      <c r="G4859" s="120">
        <v>1644837</v>
      </c>
      <c r="H4859" s="124"/>
      <c r="I4859" s="128" t="s">
        <v>9737</v>
      </c>
      <c r="J4859" s="124"/>
      <c r="K4859" s="124"/>
      <c r="L4859" s="124"/>
      <c r="M4859" s="124"/>
      <c r="N4859" s="207">
        <v>0</v>
      </c>
      <c r="O4859" s="207">
        <v>2967.51</v>
      </c>
      <c r="P4859" s="124" t="s">
        <v>1312</v>
      </c>
    </row>
    <row r="4860" spans="1:16" ht="51">
      <c r="A4860" s="256" t="s">
        <v>619</v>
      </c>
      <c r="B4860" s="124"/>
      <c r="C4860" s="125" t="s">
        <v>713</v>
      </c>
      <c r="D4860" s="119">
        <v>43312</v>
      </c>
      <c r="E4860" s="120" t="s">
        <v>9031</v>
      </c>
      <c r="F4860" s="120" t="s">
        <v>3</v>
      </c>
      <c r="G4860" s="120">
        <v>1644841</v>
      </c>
      <c r="H4860" s="124"/>
      <c r="I4860" s="128" t="s">
        <v>9737</v>
      </c>
      <c r="J4860" s="124"/>
      <c r="K4860" s="124"/>
      <c r="L4860" s="124"/>
      <c r="M4860" s="124"/>
      <c r="N4860" s="207">
        <v>0</v>
      </c>
      <c r="O4860" s="207">
        <v>3129.87</v>
      </c>
      <c r="P4860" s="124" t="s">
        <v>1312</v>
      </c>
    </row>
    <row r="4861" spans="1:16" ht="63.75">
      <c r="A4861" s="256" t="s">
        <v>619</v>
      </c>
      <c r="B4861" s="124"/>
      <c r="C4861" s="125" t="s">
        <v>713</v>
      </c>
      <c r="D4861" s="119">
        <v>43312</v>
      </c>
      <c r="E4861" s="120" t="s">
        <v>9032</v>
      </c>
      <c r="F4861" s="120" t="s">
        <v>3</v>
      </c>
      <c r="G4861" s="120">
        <v>1644863</v>
      </c>
      <c r="H4861" s="124"/>
      <c r="I4861" s="128" t="s">
        <v>9738</v>
      </c>
      <c r="J4861" s="124"/>
      <c r="K4861" s="124"/>
      <c r="L4861" s="124"/>
      <c r="M4861" s="124"/>
      <c r="N4861" s="207">
        <v>0</v>
      </c>
      <c r="O4861" s="207">
        <v>28152.38</v>
      </c>
      <c r="P4861" s="124" t="s">
        <v>1312</v>
      </c>
    </row>
    <row r="4862" spans="1:16" ht="51">
      <c r="A4862" s="256" t="s">
        <v>619</v>
      </c>
      <c r="B4862" s="124"/>
      <c r="C4862" s="125" t="s">
        <v>713</v>
      </c>
      <c r="D4862" s="119">
        <v>43312</v>
      </c>
      <c r="E4862" s="120" t="s">
        <v>9033</v>
      </c>
      <c r="F4862" s="120" t="s">
        <v>3</v>
      </c>
      <c r="G4862" s="120">
        <v>1644611</v>
      </c>
      <c r="H4862" s="124"/>
      <c r="I4862" s="128" t="s">
        <v>1368</v>
      </c>
      <c r="J4862" s="124"/>
      <c r="K4862" s="124"/>
      <c r="L4862" s="124"/>
      <c r="M4862" s="124"/>
      <c r="N4862" s="207">
        <v>0</v>
      </c>
      <c r="O4862" s="207">
        <v>545</v>
      </c>
      <c r="P4862" s="124" t="s">
        <v>1312</v>
      </c>
    </row>
    <row r="4863" spans="1:16" ht="51">
      <c r="A4863" s="256" t="s">
        <v>619</v>
      </c>
      <c r="B4863" s="124"/>
      <c r="C4863" s="125" t="s">
        <v>713</v>
      </c>
      <c r="D4863" s="119">
        <v>43312</v>
      </c>
      <c r="E4863" s="120" t="s">
        <v>9034</v>
      </c>
      <c r="F4863" s="120" t="s">
        <v>3</v>
      </c>
      <c r="G4863" s="120">
        <v>1644663</v>
      </c>
      <c r="H4863" s="124"/>
      <c r="I4863" s="128" t="s">
        <v>9739</v>
      </c>
      <c r="J4863" s="124"/>
      <c r="K4863" s="124"/>
      <c r="L4863" s="124"/>
      <c r="M4863" s="124"/>
      <c r="N4863" s="207">
        <v>0</v>
      </c>
      <c r="O4863" s="207">
        <v>10</v>
      </c>
      <c r="P4863" s="124" t="s">
        <v>1312</v>
      </c>
    </row>
    <row r="4864" spans="1:16" ht="63.75">
      <c r="A4864" s="256" t="s">
        <v>619</v>
      </c>
      <c r="B4864" s="124"/>
      <c r="C4864" s="125" t="s">
        <v>713</v>
      </c>
      <c r="D4864" s="119">
        <v>43312</v>
      </c>
      <c r="E4864" s="120" t="s">
        <v>9035</v>
      </c>
      <c r="F4864" s="120" t="s">
        <v>3</v>
      </c>
      <c r="G4864" s="120">
        <v>1644669</v>
      </c>
      <c r="H4864" s="124"/>
      <c r="I4864" s="128" t="s">
        <v>9740</v>
      </c>
      <c r="J4864" s="124"/>
      <c r="K4864" s="124"/>
      <c r="L4864" s="124"/>
      <c r="M4864" s="124"/>
      <c r="N4864" s="207">
        <v>0</v>
      </c>
      <c r="O4864" s="207">
        <v>371</v>
      </c>
      <c r="P4864" s="124" t="s">
        <v>1312</v>
      </c>
    </row>
    <row r="4865" spans="1:16" ht="63.75">
      <c r="A4865" s="256" t="s">
        <v>619</v>
      </c>
      <c r="B4865" s="124"/>
      <c r="C4865" s="125" t="s">
        <v>713</v>
      </c>
      <c r="D4865" s="119">
        <v>43312</v>
      </c>
      <c r="E4865" s="120" t="s">
        <v>9036</v>
      </c>
      <c r="F4865" s="120" t="s">
        <v>3</v>
      </c>
      <c r="G4865" s="120">
        <v>1644704</v>
      </c>
      <c r="H4865" s="124"/>
      <c r="I4865" s="128" t="s">
        <v>9741</v>
      </c>
      <c r="J4865" s="124"/>
      <c r="K4865" s="124"/>
      <c r="L4865" s="124"/>
      <c r="M4865" s="124"/>
      <c r="N4865" s="207">
        <v>0</v>
      </c>
      <c r="O4865" s="207">
        <v>293</v>
      </c>
      <c r="P4865" s="124" t="s">
        <v>1312</v>
      </c>
    </row>
    <row r="4866" spans="1:16" ht="51">
      <c r="A4866" s="256" t="s">
        <v>619</v>
      </c>
      <c r="B4866" s="124"/>
      <c r="C4866" s="125" t="s">
        <v>713</v>
      </c>
      <c r="D4866" s="119">
        <v>43312</v>
      </c>
      <c r="E4866" s="120" t="s">
        <v>9037</v>
      </c>
      <c r="F4866" s="120" t="s">
        <v>3</v>
      </c>
      <c r="G4866" s="120">
        <v>1644714</v>
      </c>
      <c r="H4866" s="124"/>
      <c r="I4866" s="128" t="s">
        <v>5138</v>
      </c>
      <c r="J4866" s="124"/>
      <c r="K4866" s="124"/>
      <c r="L4866" s="124"/>
      <c r="M4866" s="124"/>
      <c r="N4866" s="207">
        <v>0</v>
      </c>
      <c r="O4866" s="207">
        <v>600</v>
      </c>
      <c r="P4866" s="124" t="s">
        <v>1312</v>
      </c>
    </row>
    <row r="4867" spans="1:16" ht="51">
      <c r="A4867" s="256" t="s">
        <v>619</v>
      </c>
      <c r="B4867" s="124"/>
      <c r="C4867" s="125" t="s">
        <v>713</v>
      </c>
      <c r="D4867" s="119">
        <v>43312</v>
      </c>
      <c r="E4867" s="120" t="s">
        <v>9038</v>
      </c>
      <c r="F4867" s="120" t="s">
        <v>3</v>
      </c>
      <c r="G4867" s="120">
        <v>1644749</v>
      </c>
      <c r="H4867" s="124"/>
      <c r="I4867" s="128" t="s">
        <v>9742</v>
      </c>
      <c r="J4867" s="124"/>
      <c r="K4867" s="124"/>
      <c r="L4867" s="124"/>
      <c r="M4867" s="124"/>
      <c r="N4867" s="207">
        <v>0</v>
      </c>
      <c r="O4867" s="207">
        <v>220</v>
      </c>
      <c r="P4867" s="124" t="s">
        <v>1312</v>
      </c>
    </row>
    <row r="4868" spans="1:16" ht="63.75">
      <c r="A4868" s="256">
        <v>287</v>
      </c>
      <c r="B4868" s="124"/>
      <c r="C4868" s="125" t="s">
        <v>790</v>
      </c>
      <c r="D4868" s="119">
        <v>43312</v>
      </c>
      <c r="E4868" s="120" t="s">
        <v>9039</v>
      </c>
      <c r="F4868" s="120" t="s">
        <v>3</v>
      </c>
      <c r="G4868" s="120">
        <v>1644718</v>
      </c>
      <c r="H4868" s="124"/>
      <c r="I4868" s="128" t="s">
        <v>9743</v>
      </c>
      <c r="J4868" s="124"/>
      <c r="K4868" s="124"/>
      <c r="L4868" s="124"/>
      <c r="M4868" s="124"/>
      <c r="N4868" s="207">
        <v>0</v>
      </c>
      <c r="O4868" s="207">
        <v>58012.82</v>
      </c>
      <c r="P4868" s="124" t="s">
        <v>1312</v>
      </c>
    </row>
    <row r="4869" spans="1:16" ht="51">
      <c r="A4869" s="256">
        <v>346</v>
      </c>
      <c r="B4869" s="124"/>
      <c r="C4869" s="125" t="s">
        <v>820</v>
      </c>
      <c r="D4869" s="119">
        <v>43312</v>
      </c>
      <c r="E4869" s="120" t="s">
        <v>9040</v>
      </c>
      <c r="F4869" s="120" t="s">
        <v>3</v>
      </c>
      <c r="G4869" s="120">
        <v>1644578</v>
      </c>
      <c r="H4869" s="124"/>
      <c r="I4869" s="128" t="s">
        <v>9744</v>
      </c>
      <c r="J4869" s="124"/>
      <c r="K4869" s="124"/>
      <c r="L4869" s="124"/>
      <c r="M4869" s="124"/>
      <c r="N4869" s="207">
        <v>0</v>
      </c>
      <c r="O4869" s="207">
        <v>1483.97</v>
      </c>
      <c r="P4869" s="124" t="s">
        <v>1312</v>
      </c>
    </row>
    <row r="4870" spans="1:16" ht="51">
      <c r="A4870" s="256">
        <v>16</v>
      </c>
      <c r="B4870" s="124"/>
      <c r="C4870" s="125" t="s">
        <v>692</v>
      </c>
      <c r="D4870" s="119">
        <v>43312</v>
      </c>
      <c r="E4870" s="120" t="s">
        <v>9041</v>
      </c>
      <c r="F4870" s="120" t="s">
        <v>3</v>
      </c>
      <c r="G4870" s="120">
        <v>1644636</v>
      </c>
      <c r="H4870" s="124"/>
      <c r="I4870" s="128" t="s">
        <v>9745</v>
      </c>
      <c r="J4870" s="124"/>
      <c r="K4870" s="124"/>
      <c r="L4870" s="124"/>
      <c r="M4870" s="124"/>
      <c r="N4870" s="207">
        <v>0</v>
      </c>
      <c r="O4870" s="207">
        <v>5</v>
      </c>
      <c r="P4870" s="124" t="s">
        <v>3729</v>
      </c>
    </row>
    <row r="4871" spans="1:16" ht="51">
      <c r="A4871" s="256">
        <v>15</v>
      </c>
      <c r="B4871" s="124"/>
      <c r="C4871" s="125" t="s">
        <v>691</v>
      </c>
      <c r="D4871" s="119">
        <v>43312</v>
      </c>
      <c r="E4871" s="120" t="s">
        <v>9042</v>
      </c>
      <c r="F4871" s="120" t="s">
        <v>3</v>
      </c>
      <c r="G4871" s="120">
        <v>1644642</v>
      </c>
      <c r="H4871" s="124"/>
      <c r="I4871" s="128" t="s">
        <v>9746</v>
      </c>
      <c r="J4871" s="124"/>
      <c r="K4871" s="124"/>
      <c r="L4871" s="124"/>
      <c r="M4871" s="124"/>
      <c r="N4871" s="207">
        <v>0</v>
      </c>
      <c r="O4871" s="207">
        <v>160</v>
      </c>
      <c r="P4871" s="124" t="s">
        <v>1312</v>
      </c>
    </row>
    <row r="4872" spans="1:16" ht="51">
      <c r="A4872" s="256">
        <v>10</v>
      </c>
      <c r="B4872" s="124"/>
      <c r="C4872" s="125" t="s">
        <v>690</v>
      </c>
      <c r="D4872" s="119">
        <v>43312</v>
      </c>
      <c r="E4872" s="120" t="s">
        <v>9043</v>
      </c>
      <c r="F4872" s="120" t="s">
        <v>3</v>
      </c>
      <c r="G4872" s="120">
        <v>1644660</v>
      </c>
      <c r="H4872" s="124"/>
      <c r="I4872" s="128" t="s">
        <v>9747</v>
      </c>
      <c r="J4872" s="124"/>
      <c r="K4872" s="124"/>
      <c r="L4872" s="124"/>
      <c r="M4872" s="124"/>
      <c r="N4872" s="207">
        <v>0</v>
      </c>
      <c r="O4872" s="207">
        <v>2310.44</v>
      </c>
      <c r="P4872" s="124" t="s">
        <v>1312</v>
      </c>
    </row>
    <row r="4873" spans="1:16" ht="89.25" hidden="1">
      <c r="A4873" s="256">
        <v>513</v>
      </c>
      <c r="B4873" s="124"/>
      <c r="C4873" s="125" t="s">
        <v>201</v>
      </c>
      <c r="D4873" s="119">
        <v>43312</v>
      </c>
      <c r="E4873" s="120" t="s">
        <v>9044</v>
      </c>
      <c r="F4873" s="120" t="s">
        <v>15</v>
      </c>
      <c r="G4873" s="120">
        <v>5561</v>
      </c>
      <c r="H4873" s="124"/>
      <c r="I4873" s="128" t="s">
        <v>9748</v>
      </c>
      <c r="J4873" s="124"/>
      <c r="K4873" s="124"/>
      <c r="L4873" s="124"/>
      <c r="M4873" s="124"/>
      <c r="N4873" s="207">
        <v>50</v>
      </c>
      <c r="O4873" s="207">
        <v>0</v>
      </c>
      <c r="P4873" s="124" t="s">
        <v>1312</v>
      </c>
    </row>
    <row r="4874" spans="1:16" ht="89.25" hidden="1">
      <c r="A4874" s="256">
        <v>513</v>
      </c>
      <c r="B4874" s="124"/>
      <c r="C4874" s="125" t="s">
        <v>201</v>
      </c>
      <c r="D4874" s="119">
        <v>43312</v>
      </c>
      <c r="E4874" s="120" t="s">
        <v>9045</v>
      </c>
      <c r="F4874" s="120" t="s">
        <v>15</v>
      </c>
      <c r="G4874" s="120">
        <v>5563</v>
      </c>
      <c r="H4874" s="124"/>
      <c r="I4874" s="128" t="s">
        <v>9749</v>
      </c>
      <c r="J4874" s="124"/>
      <c r="K4874" s="124"/>
      <c r="L4874" s="124"/>
      <c r="M4874" s="124"/>
      <c r="N4874" s="207">
        <v>50</v>
      </c>
      <c r="O4874" s="207">
        <v>0</v>
      </c>
      <c r="P4874" s="124" t="s">
        <v>1312</v>
      </c>
    </row>
    <row r="4875" spans="1:16" ht="51" hidden="1">
      <c r="A4875" s="256">
        <v>513</v>
      </c>
      <c r="B4875" s="124"/>
      <c r="C4875" s="125" t="s">
        <v>201</v>
      </c>
      <c r="D4875" s="119">
        <v>43312</v>
      </c>
      <c r="E4875" s="120" t="s">
        <v>9046</v>
      </c>
      <c r="F4875" s="120" t="s">
        <v>6</v>
      </c>
      <c r="G4875" s="120">
        <v>1004293</v>
      </c>
      <c r="H4875" s="124"/>
      <c r="I4875" s="128" t="s">
        <v>9750</v>
      </c>
      <c r="J4875" s="124"/>
      <c r="K4875" s="124"/>
      <c r="L4875" s="124"/>
      <c r="M4875" s="124"/>
      <c r="N4875" s="207">
        <v>0</v>
      </c>
      <c r="O4875" s="207">
        <v>142300288.38999999</v>
      </c>
      <c r="P4875" s="124" t="s">
        <v>1312</v>
      </c>
    </row>
    <row r="4876" spans="1:16" ht="89.25" hidden="1">
      <c r="A4876" s="256">
        <v>376</v>
      </c>
      <c r="B4876" s="124"/>
      <c r="C4876" s="125" t="s">
        <v>1272</v>
      </c>
      <c r="D4876" s="119">
        <v>43312</v>
      </c>
      <c r="E4876" s="120" t="s">
        <v>9047</v>
      </c>
      <c r="F4876" s="120" t="s">
        <v>15</v>
      </c>
      <c r="G4876" s="120">
        <v>5552</v>
      </c>
      <c r="H4876" s="124"/>
      <c r="I4876" s="128" t="s">
        <v>9751</v>
      </c>
      <c r="J4876" s="124"/>
      <c r="K4876" s="124"/>
      <c r="L4876" s="124"/>
      <c r="M4876" s="124"/>
      <c r="N4876" s="207">
        <v>480.53</v>
      </c>
      <c r="O4876" s="207">
        <v>0</v>
      </c>
      <c r="P4876" s="124" t="s">
        <v>1312</v>
      </c>
    </row>
    <row r="4877" spans="1:16" ht="89.25" hidden="1">
      <c r="A4877" s="256">
        <v>526</v>
      </c>
      <c r="B4877" s="124"/>
      <c r="C4877" s="125" t="s">
        <v>846</v>
      </c>
      <c r="D4877" s="119">
        <v>43312</v>
      </c>
      <c r="E4877" s="120" t="s">
        <v>9048</v>
      </c>
      <c r="F4877" s="120" t="s">
        <v>15</v>
      </c>
      <c r="G4877" s="120">
        <v>5553</v>
      </c>
      <c r="H4877" s="124"/>
      <c r="I4877" s="128" t="s">
        <v>9752</v>
      </c>
      <c r="J4877" s="124"/>
      <c r="K4877" s="124"/>
      <c r="L4877" s="124"/>
      <c r="M4877" s="124"/>
      <c r="N4877" s="207">
        <v>376.47</v>
      </c>
      <c r="O4877" s="207">
        <v>0</v>
      </c>
      <c r="P4877" s="124" t="s">
        <v>1312</v>
      </c>
    </row>
    <row r="4878" spans="1:16" ht="89.25" hidden="1">
      <c r="A4878" s="256">
        <v>526</v>
      </c>
      <c r="B4878" s="124"/>
      <c r="C4878" s="125" t="s">
        <v>846</v>
      </c>
      <c r="D4878" s="119">
        <v>43312</v>
      </c>
      <c r="E4878" s="120" t="s">
        <v>9049</v>
      </c>
      <c r="F4878" s="120" t="s">
        <v>15</v>
      </c>
      <c r="G4878" s="120">
        <v>5554</v>
      </c>
      <c r="H4878" s="124"/>
      <c r="I4878" s="128" t="s">
        <v>9753</v>
      </c>
      <c r="J4878" s="124"/>
      <c r="K4878" s="124"/>
      <c r="L4878" s="124"/>
      <c r="M4878" s="124"/>
      <c r="N4878" s="207">
        <v>486.78</v>
      </c>
      <c r="O4878" s="207">
        <v>0</v>
      </c>
      <c r="P4878" s="124" t="s">
        <v>1312</v>
      </c>
    </row>
    <row r="4879" spans="1:16" ht="89.25" hidden="1">
      <c r="A4879" s="256">
        <v>526</v>
      </c>
      <c r="B4879" s="124"/>
      <c r="C4879" s="125" t="s">
        <v>846</v>
      </c>
      <c r="D4879" s="119">
        <v>43312</v>
      </c>
      <c r="E4879" s="120" t="s">
        <v>9050</v>
      </c>
      <c r="F4879" s="120" t="s">
        <v>15</v>
      </c>
      <c r="G4879" s="120">
        <v>5555</v>
      </c>
      <c r="H4879" s="124"/>
      <c r="I4879" s="128" t="s">
        <v>9754</v>
      </c>
      <c r="J4879" s="124"/>
      <c r="K4879" s="124"/>
      <c r="L4879" s="124"/>
      <c r="M4879" s="124"/>
      <c r="N4879" s="207">
        <v>1010.33</v>
      </c>
      <c r="O4879" s="207">
        <v>0</v>
      </c>
      <c r="P4879" s="124" t="s">
        <v>1312</v>
      </c>
    </row>
    <row r="4880" spans="1:16" ht="51" hidden="1">
      <c r="A4880" s="256">
        <v>513</v>
      </c>
      <c r="B4880" s="124"/>
      <c r="C4880" s="125" t="s">
        <v>201</v>
      </c>
      <c r="D4880" s="119">
        <v>43312</v>
      </c>
      <c r="E4880" s="120" t="s">
        <v>9051</v>
      </c>
      <c r="F4880" s="120" t="s">
        <v>11</v>
      </c>
      <c r="G4880" s="120">
        <v>928646</v>
      </c>
      <c r="H4880" s="124"/>
      <c r="I4880" s="128" t="s">
        <v>9755</v>
      </c>
      <c r="J4880" s="124"/>
      <c r="K4880" s="124"/>
      <c r="L4880" s="124"/>
      <c r="M4880" s="124"/>
      <c r="N4880" s="207">
        <v>50</v>
      </c>
      <c r="O4880" s="207">
        <v>0</v>
      </c>
      <c r="P4880" s="124" t="s">
        <v>1312</v>
      </c>
    </row>
    <row r="4881" spans="1:16" ht="63.75" hidden="1">
      <c r="A4881" s="256">
        <v>373</v>
      </c>
      <c r="B4881" s="124"/>
      <c r="C4881" s="125" t="s">
        <v>1269</v>
      </c>
      <c r="D4881" s="119">
        <v>43312</v>
      </c>
      <c r="E4881" s="120" t="s">
        <v>9052</v>
      </c>
      <c r="F4881" s="120" t="s">
        <v>1313</v>
      </c>
      <c r="G4881" s="120">
        <v>179946</v>
      </c>
      <c r="H4881" s="124"/>
      <c r="I4881" s="128" t="s">
        <v>9756</v>
      </c>
      <c r="J4881" s="124"/>
      <c r="K4881" s="124"/>
      <c r="L4881" s="124"/>
      <c r="M4881" s="124"/>
      <c r="N4881" s="207">
        <v>0</v>
      </c>
      <c r="O4881" s="207">
        <v>4956501.21</v>
      </c>
      <c r="P4881" s="124" t="s">
        <v>1312</v>
      </c>
    </row>
    <row r="4882" spans="1:16" ht="51" hidden="1">
      <c r="A4882" s="256">
        <v>117</v>
      </c>
      <c r="B4882" s="124"/>
      <c r="C4882" s="125" t="s">
        <v>722</v>
      </c>
      <c r="D4882" s="119">
        <v>43312</v>
      </c>
      <c r="E4882" s="120" t="s">
        <v>9053</v>
      </c>
      <c r="F4882" s="120" t="s">
        <v>11</v>
      </c>
      <c r="G4882" s="120">
        <v>928658</v>
      </c>
      <c r="H4882" s="124"/>
      <c r="I4882" s="128" t="s">
        <v>9757</v>
      </c>
      <c r="J4882" s="124"/>
      <c r="K4882" s="124"/>
      <c r="L4882" s="124"/>
      <c r="M4882" s="124"/>
      <c r="N4882" s="207">
        <v>50</v>
      </c>
      <c r="O4882" s="207">
        <v>0</v>
      </c>
      <c r="P4882" s="124" t="s">
        <v>1312</v>
      </c>
    </row>
    <row r="4883" spans="1:16" ht="51">
      <c r="A4883" s="256">
        <v>155</v>
      </c>
      <c r="B4883" s="124"/>
      <c r="C4883" s="125" t="s">
        <v>744</v>
      </c>
      <c r="D4883" s="119">
        <v>43313</v>
      </c>
      <c r="E4883" s="120" t="s">
        <v>9814</v>
      </c>
      <c r="F4883" s="120" t="s">
        <v>3</v>
      </c>
      <c r="G4883" s="120">
        <v>1645095</v>
      </c>
      <c r="H4883" s="124"/>
      <c r="I4883" s="128" t="s">
        <v>11010</v>
      </c>
      <c r="J4883" s="124"/>
      <c r="K4883" s="124"/>
      <c r="L4883" s="124"/>
      <c r="M4883" s="124"/>
      <c r="N4883" s="207">
        <v>0</v>
      </c>
      <c r="O4883" s="207">
        <v>185.5</v>
      </c>
      <c r="P4883" s="124" t="s">
        <v>1312</v>
      </c>
    </row>
    <row r="4884" spans="1:16" ht="51">
      <c r="A4884" s="256">
        <v>291</v>
      </c>
      <c r="B4884" s="124"/>
      <c r="C4884" s="125" t="s">
        <v>794</v>
      </c>
      <c r="D4884" s="119">
        <v>43313</v>
      </c>
      <c r="E4884" s="120" t="s">
        <v>9815</v>
      </c>
      <c r="F4884" s="120" t="s">
        <v>3</v>
      </c>
      <c r="G4884" s="120">
        <v>1645099</v>
      </c>
      <c r="H4884" s="124"/>
      <c r="I4884" s="128" t="s">
        <v>11011</v>
      </c>
      <c r="J4884" s="124"/>
      <c r="K4884" s="124"/>
      <c r="L4884" s="124"/>
      <c r="M4884" s="124"/>
      <c r="N4884" s="207">
        <v>0</v>
      </c>
      <c r="O4884" s="207">
        <v>80</v>
      </c>
      <c r="P4884" s="124" t="s">
        <v>1312</v>
      </c>
    </row>
    <row r="4885" spans="1:16" ht="51">
      <c r="A4885" s="256" t="s">
        <v>630</v>
      </c>
      <c r="B4885" s="124"/>
      <c r="C4885" s="125" t="s">
        <v>1236</v>
      </c>
      <c r="D4885" s="119">
        <v>43313</v>
      </c>
      <c r="E4885" s="120" t="s">
        <v>9816</v>
      </c>
      <c r="F4885" s="120" t="s">
        <v>3</v>
      </c>
      <c r="G4885" s="120">
        <v>1645100</v>
      </c>
      <c r="H4885" s="124"/>
      <c r="I4885" s="128" t="s">
        <v>11012</v>
      </c>
      <c r="J4885" s="124"/>
      <c r="K4885" s="124"/>
      <c r="L4885" s="124"/>
      <c r="M4885" s="124"/>
      <c r="N4885" s="207">
        <v>0</v>
      </c>
      <c r="O4885" s="207">
        <v>2058.86</v>
      </c>
      <c r="P4885" s="124" t="s">
        <v>1312</v>
      </c>
    </row>
    <row r="4886" spans="1:16" ht="51">
      <c r="A4886" s="256" t="s">
        <v>630</v>
      </c>
      <c r="B4886" s="124"/>
      <c r="C4886" s="125" t="s">
        <v>1236</v>
      </c>
      <c r="D4886" s="191">
        <v>43313</v>
      </c>
      <c r="E4886" s="124" t="s">
        <v>9817</v>
      </c>
      <c r="F4886" s="124" t="s">
        <v>3</v>
      </c>
      <c r="G4886" s="124">
        <v>1645103</v>
      </c>
      <c r="H4886" s="124"/>
      <c r="I4886" s="128" t="s">
        <v>11013</v>
      </c>
      <c r="J4886" s="124"/>
      <c r="K4886" s="124"/>
      <c r="L4886" s="124"/>
      <c r="M4886" s="124"/>
      <c r="N4886" s="193">
        <v>0</v>
      </c>
      <c r="O4886" s="193">
        <v>220</v>
      </c>
      <c r="P4886" s="124" t="s">
        <v>1312</v>
      </c>
    </row>
    <row r="4887" spans="1:16" ht="51">
      <c r="A4887" s="256" t="s">
        <v>630</v>
      </c>
      <c r="B4887" s="124"/>
      <c r="C4887" s="125" t="s">
        <v>1236</v>
      </c>
      <c r="D4887" s="191">
        <v>43313</v>
      </c>
      <c r="E4887" s="124" t="s">
        <v>9818</v>
      </c>
      <c r="F4887" s="124" t="s">
        <v>3</v>
      </c>
      <c r="G4887" s="124">
        <v>1645134</v>
      </c>
      <c r="H4887" s="124"/>
      <c r="I4887" s="128" t="s">
        <v>11014</v>
      </c>
      <c r="J4887" s="124"/>
      <c r="K4887" s="124"/>
      <c r="L4887" s="124"/>
      <c r="M4887" s="124"/>
      <c r="N4887" s="193">
        <v>0</v>
      </c>
      <c r="O4887" s="193">
        <v>190</v>
      </c>
      <c r="P4887" s="124" t="s">
        <v>1312</v>
      </c>
    </row>
    <row r="4888" spans="1:16" ht="51">
      <c r="A4888" s="256" t="s">
        <v>630</v>
      </c>
      <c r="B4888" s="124"/>
      <c r="C4888" s="125" t="s">
        <v>1236</v>
      </c>
      <c r="D4888" s="191">
        <v>43313</v>
      </c>
      <c r="E4888" s="124" t="s">
        <v>9819</v>
      </c>
      <c r="F4888" s="124" t="s">
        <v>3</v>
      </c>
      <c r="G4888" s="124">
        <v>1645142</v>
      </c>
      <c r="H4888" s="124"/>
      <c r="I4888" s="128" t="s">
        <v>11015</v>
      </c>
      <c r="J4888" s="124"/>
      <c r="K4888" s="124"/>
      <c r="L4888" s="124"/>
      <c r="M4888" s="124"/>
      <c r="N4888" s="193">
        <v>0</v>
      </c>
      <c r="O4888" s="193">
        <v>40</v>
      </c>
      <c r="P4888" s="124" t="s">
        <v>1312</v>
      </c>
    </row>
    <row r="4889" spans="1:16" ht="51">
      <c r="A4889" s="256" t="s">
        <v>630</v>
      </c>
      <c r="B4889" s="124"/>
      <c r="C4889" s="125" t="s">
        <v>1236</v>
      </c>
      <c r="D4889" s="191">
        <v>43313</v>
      </c>
      <c r="E4889" s="124" t="s">
        <v>9820</v>
      </c>
      <c r="F4889" s="124" t="s">
        <v>3</v>
      </c>
      <c r="G4889" s="124">
        <v>1645028</v>
      </c>
      <c r="H4889" s="124"/>
      <c r="I4889" s="128" t="s">
        <v>1369</v>
      </c>
      <c r="J4889" s="124"/>
      <c r="K4889" s="124"/>
      <c r="L4889" s="124"/>
      <c r="M4889" s="124"/>
      <c r="N4889" s="193">
        <v>0</v>
      </c>
      <c r="O4889" s="193">
        <v>1000</v>
      </c>
      <c r="P4889" s="124" t="s">
        <v>1312</v>
      </c>
    </row>
    <row r="4890" spans="1:16" ht="51">
      <c r="A4890" s="256" t="s">
        <v>619</v>
      </c>
      <c r="B4890" s="124"/>
      <c r="C4890" s="125" t="s">
        <v>713</v>
      </c>
      <c r="D4890" s="191">
        <v>43313</v>
      </c>
      <c r="E4890" s="124" t="s">
        <v>9821</v>
      </c>
      <c r="F4890" s="124" t="s">
        <v>3</v>
      </c>
      <c r="G4890" s="124">
        <v>1645039</v>
      </c>
      <c r="H4890" s="124"/>
      <c r="I4890" s="128" t="s">
        <v>11016</v>
      </c>
      <c r="J4890" s="124"/>
      <c r="K4890" s="124"/>
      <c r="L4890" s="124"/>
      <c r="M4890" s="124"/>
      <c r="N4890" s="193">
        <v>0</v>
      </c>
      <c r="O4890" s="193">
        <v>5</v>
      </c>
      <c r="P4890" s="124" t="s">
        <v>3729</v>
      </c>
    </row>
    <row r="4891" spans="1:16" ht="51">
      <c r="A4891" s="256" t="s">
        <v>630</v>
      </c>
      <c r="B4891" s="124"/>
      <c r="C4891" s="125" t="s">
        <v>1236</v>
      </c>
      <c r="D4891" s="191">
        <v>43313</v>
      </c>
      <c r="E4891" s="124" t="s">
        <v>9822</v>
      </c>
      <c r="F4891" s="124" t="s">
        <v>3</v>
      </c>
      <c r="G4891" s="124">
        <v>1645078</v>
      </c>
      <c r="H4891" s="124"/>
      <c r="I4891" s="128" t="s">
        <v>11017</v>
      </c>
      <c r="J4891" s="124"/>
      <c r="K4891" s="124"/>
      <c r="L4891" s="124"/>
      <c r="M4891" s="124"/>
      <c r="N4891" s="193">
        <v>0</v>
      </c>
      <c r="O4891" s="193">
        <v>1364</v>
      </c>
      <c r="P4891" s="124" t="s">
        <v>1312</v>
      </c>
    </row>
    <row r="4892" spans="1:16" ht="51">
      <c r="A4892" s="256" t="s">
        <v>630</v>
      </c>
      <c r="B4892" s="124"/>
      <c r="C4892" s="125" t="s">
        <v>1236</v>
      </c>
      <c r="D4892" s="191">
        <v>43313</v>
      </c>
      <c r="E4892" s="124" t="s">
        <v>9823</v>
      </c>
      <c r="F4892" s="124" t="s">
        <v>3</v>
      </c>
      <c r="G4892" s="124">
        <v>1645248</v>
      </c>
      <c r="H4892" s="124"/>
      <c r="I4892" s="128" t="s">
        <v>3722</v>
      </c>
      <c r="J4892" s="124"/>
      <c r="K4892" s="124"/>
      <c r="L4892" s="124"/>
      <c r="M4892" s="124"/>
      <c r="N4892" s="193">
        <v>0</v>
      </c>
      <c r="O4892" s="193">
        <v>1074.0899999999999</v>
      </c>
      <c r="P4892" s="124" t="s">
        <v>1312</v>
      </c>
    </row>
    <row r="4893" spans="1:16" ht="51">
      <c r="A4893" s="256" t="s">
        <v>630</v>
      </c>
      <c r="B4893" s="124"/>
      <c r="C4893" s="125" t="s">
        <v>1236</v>
      </c>
      <c r="D4893" s="191">
        <v>43313</v>
      </c>
      <c r="E4893" s="124" t="s">
        <v>9824</v>
      </c>
      <c r="F4893" s="124" t="s">
        <v>3</v>
      </c>
      <c r="G4893" s="124">
        <v>1645256</v>
      </c>
      <c r="H4893" s="124"/>
      <c r="I4893" s="128" t="s">
        <v>11018</v>
      </c>
      <c r="J4893" s="124"/>
      <c r="K4893" s="124"/>
      <c r="L4893" s="124"/>
      <c r="M4893" s="124"/>
      <c r="N4893" s="193">
        <v>0</v>
      </c>
      <c r="O4893" s="193">
        <v>75</v>
      </c>
      <c r="P4893" s="124" t="s">
        <v>1312</v>
      </c>
    </row>
    <row r="4894" spans="1:16" ht="63.75">
      <c r="A4894" s="256">
        <v>373</v>
      </c>
      <c r="B4894" s="124"/>
      <c r="C4894" s="125" t="s">
        <v>1269</v>
      </c>
      <c r="D4894" s="191">
        <v>43313</v>
      </c>
      <c r="E4894" s="124" t="s">
        <v>9825</v>
      </c>
      <c r="F4894" s="124" t="s">
        <v>3</v>
      </c>
      <c r="G4894" s="124">
        <v>1645257</v>
      </c>
      <c r="H4894" s="124"/>
      <c r="I4894" s="128" t="s">
        <v>11019</v>
      </c>
      <c r="J4894" s="124"/>
      <c r="K4894" s="124"/>
      <c r="L4894" s="124"/>
      <c r="M4894" s="124"/>
      <c r="N4894" s="193">
        <v>0</v>
      </c>
      <c r="O4894" s="193">
        <v>78303.850000000006</v>
      </c>
      <c r="P4894" s="124" t="s">
        <v>1312</v>
      </c>
    </row>
    <row r="4895" spans="1:16" ht="51">
      <c r="A4895" s="256" t="s">
        <v>630</v>
      </c>
      <c r="B4895" s="124"/>
      <c r="C4895" s="125" t="s">
        <v>1236</v>
      </c>
      <c r="D4895" s="191">
        <v>43313</v>
      </c>
      <c r="E4895" s="124" t="s">
        <v>9826</v>
      </c>
      <c r="F4895" s="124" t="s">
        <v>3</v>
      </c>
      <c r="G4895" s="124">
        <v>1645268</v>
      </c>
      <c r="H4895" s="124"/>
      <c r="I4895" s="128" t="s">
        <v>11020</v>
      </c>
      <c r="J4895" s="124"/>
      <c r="K4895" s="124"/>
      <c r="L4895" s="124"/>
      <c r="M4895" s="124"/>
      <c r="N4895" s="193">
        <v>0</v>
      </c>
      <c r="O4895" s="193">
        <v>2000</v>
      </c>
      <c r="P4895" s="124" t="s">
        <v>1312</v>
      </c>
    </row>
    <row r="4896" spans="1:16" ht="51">
      <c r="A4896" s="256" t="s">
        <v>630</v>
      </c>
      <c r="B4896" s="124"/>
      <c r="C4896" s="125" t="s">
        <v>1236</v>
      </c>
      <c r="D4896" s="191">
        <v>43313</v>
      </c>
      <c r="E4896" s="124" t="s">
        <v>9827</v>
      </c>
      <c r="F4896" s="124" t="s">
        <v>3</v>
      </c>
      <c r="G4896" s="124">
        <v>1645275</v>
      </c>
      <c r="H4896" s="124"/>
      <c r="I4896" s="128" t="s">
        <v>11021</v>
      </c>
      <c r="J4896" s="124"/>
      <c r="K4896" s="124"/>
      <c r="L4896" s="124"/>
      <c r="M4896" s="124"/>
      <c r="N4896" s="193">
        <v>0</v>
      </c>
      <c r="O4896" s="193">
        <v>190</v>
      </c>
      <c r="P4896" s="124" t="s">
        <v>1312</v>
      </c>
    </row>
    <row r="4897" spans="1:16" ht="51">
      <c r="A4897" s="256">
        <v>592</v>
      </c>
      <c r="B4897" s="124"/>
      <c r="C4897" s="125" t="s">
        <v>862</v>
      </c>
      <c r="D4897" s="191">
        <v>43313</v>
      </c>
      <c r="E4897" s="124" t="s">
        <v>9828</v>
      </c>
      <c r="F4897" s="124" t="s">
        <v>3</v>
      </c>
      <c r="G4897" s="124">
        <v>1645299</v>
      </c>
      <c r="H4897" s="124"/>
      <c r="I4897" s="128" t="s">
        <v>11022</v>
      </c>
      <c r="J4897" s="124"/>
      <c r="K4897" s="124"/>
      <c r="L4897" s="124"/>
      <c r="M4897" s="124"/>
      <c r="N4897" s="193">
        <v>0</v>
      </c>
      <c r="O4897" s="193">
        <v>650</v>
      </c>
      <c r="P4897" s="124" t="s">
        <v>1312</v>
      </c>
    </row>
    <row r="4898" spans="1:16" ht="51">
      <c r="A4898" s="256">
        <v>10</v>
      </c>
      <c r="B4898" s="124"/>
      <c r="C4898" s="125" t="s">
        <v>690</v>
      </c>
      <c r="D4898" s="191">
        <v>43313</v>
      </c>
      <c r="E4898" s="124" t="s">
        <v>9829</v>
      </c>
      <c r="F4898" s="124" t="s">
        <v>3</v>
      </c>
      <c r="G4898" s="124">
        <v>1645145</v>
      </c>
      <c r="H4898" s="124"/>
      <c r="I4898" s="128" t="s">
        <v>11023</v>
      </c>
      <c r="J4898" s="124"/>
      <c r="K4898" s="124"/>
      <c r="L4898" s="124"/>
      <c r="M4898" s="124"/>
      <c r="N4898" s="193">
        <v>0</v>
      </c>
      <c r="O4898" s="193">
        <v>70</v>
      </c>
      <c r="P4898" s="124" t="s">
        <v>1312</v>
      </c>
    </row>
    <row r="4899" spans="1:16" ht="51">
      <c r="A4899" s="256" t="s">
        <v>630</v>
      </c>
      <c r="B4899" s="124"/>
      <c r="C4899" s="125" t="s">
        <v>1236</v>
      </c>
      <c r="D4899" s="191">
        <v>43313</v>
      </c>
      <c r="E4899" s="124" t="s">
        <v>9830</v>
      </c>
      <c r="F4899" s="124" t="s">
        <v>3</v>
      </c>
      <c r="G4899" s="124">
        <v>1645146</v>
      </c>
      <c r="H4899" s="124"/>
      <c r="I4899" s="128" t="s">
        <v>11024</v>
      </c>
      <c r="J4899" s="124"/>
      <c r="K4899" s="124"/>
      <c r="L4899" s="124"/>
      <c r="M4899" s="124"/>
      <c r="N4899" s="193">
        <v>0</v>
      </c>
      <c r="O4899" s="193">
        <v>6591</v>
      </c>
      <c r="P4899" s="124" t="s">
        <v>1312</v>
      </c>
    </row>
    <row r="4900" spans="1:16" ht="38.25">
      <c r="A4900" s="256" t="s">
        <v>630</v>
      </c>
      <c r="B4900" s="124"/>
      <c r="C4900" s="125" t="s">
        <v>1236</v>
      </c>
      <c r="D4900" s="191">
        <v>43313</v>
      </c>
      <c r="E4900" s="124" t="s">
        <v>9831</v>
      </c>
      <c r="F4900" s="124" t="s">
        <v>3</v>
      </c>
      <c r="G4900" s="124">
        <v>1645148</v>
      </c>
      <c r="H4900" s="124"/>
      <c r="I4900" s="128" t="s">
        <v>11025</v>
      </c>
      <c r="J4900" s="124"/>
      <c r="K4900" s="124"/>
      <c r="L4900" s="124"/>
      <c r="M4900" s="124"/>
      <c r="N4900" s="193">
        <v>0</v>
      </c>
      <c r="O4900" s="193">
        <v>371</v>
      </c>
      <c r="P4900" s="124" t="s">
        <v>1312</v>
      </c>
    </row>
    <row r="4901" spans="1:16" ht="51">
      <c r="A4901" s="256" t="s">
        <v>630</v>
      </c>
      <c r="B4901" s="124"/>
      <c r="C4901" s="125" t="s">
        <v>1236</v>
      </c>
      <c r="D4901" s="191">
        <v>43313</v>
      </c>
      <c r="E4901" s="124" t="s">
        <v>9832</v>
      </c>
      <c r="F4901" s="124" t="s">
        <v>3</v>
      </c>
      <c r="G4901" s="124">
        <v>1645161</v>
      </c>
      <c r="H4901" s="124"/>
      <c r="I4901" s="128" t="s">
        <v>11026</v>
      </c>
      <c r="J4901" s="124"/>
      <c r="K4901" s="124"/>
      <c r="L4901" s="124"/>
      <c r="M4901" s="124"/>
      <c r="N4901" s="193">
        <v>0</v>
      </c>
      <c r="O4901" s="193">
        <v>2922.76</v>
      </c>
      <c r="P4901" s="124" t="s">
        <v>1312</v>
      </c>
    </row>
    <row r="4902" spans="1:16" ht="51">
      <c r="A4902" s="256" t="s">
        <v>630</v>
      </c>
      <c r="B4902" s="124"/>
      <c r="C4902" s="125" t="s">
        <v>1236</v>
      </c>
      <c r="D4902" s="191">
        <v>43313</v>
      </c>
      <c r="E4902" s="124" t="s">
        <v>9833</v>
      </c>
      <c r="F4902" s="124" t="s">
        <v>3</v>
      </c>
      <c r="G4902" s="124">
        <v>1645172</v>
      </c>
      <c r="H4902" s="124"/>
      <c r="I4902" s="128" t="s">
        <v>11027</v>
      </c>
      <c r="J4902" s="124"/>
      <c r="K4902" s="124"/>
      <c r="L4902" s="124"/>
      <c r="M4902" s="124"/>
      <c r="N4902" s="193">
        <v>0</v>
      </c>
      <c r="O4902" s="193">
        <v>5020</v>
      </c>
      <c r="P4902" s="124" t="s">
        <v>1312</v>
      </c>
    </row>
    <row r="4903" spans="1:16" ht="51">
      <c r="A4903" s="256">
        <v>133</v>
      </c>
      <c r="B4903" s="124"/>
      <c r="C4903" s="125" t="s">
        <v>729</v>
      </c>
      <c r="D4903" s="191">
        <v>43313</v>
      </c>
      <c r="E4903" s="124" t="s">
        <v>9834</v>
      </c>
      <c r="F4903" s="124" t="s">
        <v>3</v>
      </c>
      <c r="G4903" s="124">
        <v>1645176</v>
      </c>
      <c r="H4903" s="124"/>
      <c r="I4903" s="128" t="s">
        <v>11028</v>
      </c>
      <c r="J4903" s="124"/>
      <c r="K4903" s="124"/>
      <c r="L4903" s="124"/>
      <c r="M4903" s="124"/>
      <c r="N4903" s="193">
        <v>0</v>
      </c>
      <c r="O4903" s="193">
        <v>157.44</v>
      </c>
      <c r="P4903" s="124" t="s">
        <v>1312</v>
      </c>
    </row>
    <row r="4904" spans="1:16" ht="38.25">
      <c r="A4904" s="256">
        <v>526</v>
      </c>
      <c r="B4904" s="124"/>
      <c r="C4904" s="125" t="s">
        <v>846</v>
      </c>
      <c r="D4904" s="191">
        <v>43313</v>
      </c>
      <c r="E4904" s="124" t="s">
        <v>9835</v>
      </c>
      <c r="F4904" s="124" t="s">
        <v>3</v>
      </c>
      <c r="G4904" s="124">
        <v>1645182</v>
      </c>
      <c r="H4904" s="124"/>
      <c r="I4904" s="128" t="s">
        <v>11029</v>
      </c>
      <c r="J4904" s="124"/>
      <c r="K4904" s="124"/>
      <c r="L4904" s="124"/>
      <c r="M4904" s="124"/>
      <c r="N4904" s="193">
        <v>0</v>
      </c>
      <c r="O4904" s="193">
        <v>60</v>
      </c>
      <c r="P4904" s="124" t="s">
        <v>1312</v>
      </c>
    </row>
    <row r="4905" spans="1:16" ht="51">
      <c r="A4905" s="256">
        <v>287</v>
      </c>
      <c r="B4905" s="124"/>
      <c r="C4905" s="125" t="s">
        <v>790</v>
      </c>
      <c r="D4905" s="191">
        <v>43313</v>
      </c>
      <c r="E4905" s="124" t="s">
        <v>9836</v>
      </c>
      <c r="F4905" s="124" t="s">
        <v>3</v>
      </c>
      <c r="G4905" s="124">
        <v>1645204</v>
      </c>
      <c r="H4905" s="124"/>
      <c r="I4905" s="128" t="s">
        <v>11030</v>
      </c>
      <c r="J4905" s="124"/>
      <c r="K4905" s="124"/>
      <c r="L4905" s="124"/>
      <c r="M4905" s="124"/>
      <c r="N4905" s="193">
        <v>0</v>
      </c>
      <c r="O4905" s="193">
        <v>289.95</v>
      </c>
      <c r="P4905" s="124" t="s">
        <v>1312</v>
      </c>
    </row>
    <row r="4906" spans="1:16" ht="38.25">
      <c r="A4906" s="256">
        <v>526</v>
      </c>
      <c r="B4906" s="124"/>
      <c r="C4906" s="125" t="s">
        <v>846</v>
      </c>
      <c r="D4906" s="191">
        <v>43313</v>
      </c>
      <c r="E4906" s="124" t="s">
        <v>9837</v>
      </c>
      <c r="F4906" s="124" t="s">
        <v>3</v>
      </c>
      <c r="G4906" s="124">
        <v>1645206</v>
      </c>
      <c r="H4906" s="124"/>
      <c r="I4906" s="128" t="s">
        <v>11031</v>
      </c>
      <c r="J4906" s="124"/>
      <c r="K4906" s="124"/>
      <c r="L4906" s="124"/>
      <c r="M4906" s="124"/>
      <c r="N4906" s="193">
        <v>0</v>
      </c>
      <c r="O4906" s="193">
        <v>60</v>
      </c>
      <c r="P4906" s="124" t="s">
        <v>1312</v>
      </c>
    </row>
    <row r="4907" spans="1:16" ht="51">
      <c r="A4907" s="256">
        <v>287</v>
      </c>
      <c r="B4907" s="124"/>
      <c r="C4907" s="125" t="s">
        <v>790</v>
      </c>
      <c r="D4907" s="191">
        <v>43313</v>
      </c>
      <c r="E4907" s="124" t="s">
        <v>9838</v>
      </c>
      <c r="F4907" s="124" t="s">
        <v>3</v>
      </c>
      <c r="G4907" s="124">
        <v>1645207</v>
      </c>
      <c r="H4907" s="124"/>
      <c r="I4907" s="128" t="s">
        <v>11032</v>
      </c>
      <c r="J4907" s="124"/>
      <c r="K4907" s="124"/>
      <c r="L4907" s="124"/>
      <c r="M4907" s="124"/>
      <c r="N4907" s="193">
        <v>0</v>
      </c>
      <c r="O4907" s="193">
        <v>2248.5300000000002</v>
      </c>
      <c r="P4907" s="124" t="s">
        <v>1312</v>
      </c>
    </row>
    <row r="4908" spans="1:16" ht="38.25">
      <c r="A4908" s="256" t="s">
        <v>630</v>
      </c>
      <c r="B4908" s="124"/>
      <c r="C4908" s="125" t="s">
        <v>1236</v>
      </c>
      <c r="D4908" s="191">
        <v>43313</v>
      </c>
      <c r="E4908" s="124" t="s">
        <v>9839</v>
      </c>
      <c r="F4908" s="124" t="s">
        <v>3</v>
      </c>
      <c r="G4908" s="124">
        <v>1645231</v>
      </c>
      <c r="H4908" s="124"/>
      <c r="I4908" s="128" t="s">
        <v>11033</v>
      </c>
      <c r="J4908" s="124"/>
      <c r="K4908" s="124"/>
      <c r="L4908" s="124"/>
      <c r="M4908" s="124"/>
      <c r="N4908" s="193">
        <v>0</v>
      </c>
      <c r="O4908" s="193">
        <v>2184.7400000000002</v>
      </c>
      <c r="P4908" s="124" t="s">
        <v>1312</v>
      </c>
    </row>
    <row r="4909" spans="1:16" ht="63.75">
      <c r="A4909" s="256">
        <v>310</v>
      </c>
      <c r="B4909" s="124"/>
      <c r="C4909" s="125" t="s">
        <v>807</v>
      </c>
      <c r="D4909" s="191">
        <v>43313</v>
      </c>
      <c r="E4909" s="124" t="s">
        <v>9840</v>
      </c>
      <c r="F4909" s="124" t="s">
        <v>3</v>
      </c>
      <c r="G4909" s="124">
        <v>1645115</v>
      </c>
      <c r="H4909" s="124"/>
      <c r="I4909" s="128" t="s">
        <v>11034</v>
      </c>
      <c r="J4909" s="124"/>
      <c r="K4909" s="124"/>
      <c r="L4909" s="124"/>
      <c r="M4909" s="124"/>
      <c r="N4909" s="193">
        <v>0</v>
      </c>
      <c r="O4909" s="193">
        <v>1200000</v>
      </c>
      <c r="P4909" s="124" t="s">
        <v>1312</v>
      </c>
    </row>
    <row r="4910" spans="1:16" ht="63.75">
      <c r="A4910" s="256">
        <v>310</v>
      </c>
      <c r="B4910" s="124"/>
      <c r="C4910" s="125" t="s">
        <v>807</v>
      </c>
      <c r="D4910" s="191">
        <v>43313</v>
      </c>
      <c r="E4910" s="124" t="s">
        <v>9841</v>
      </c>
      <c r="F4910" s="124" t="s">
        <v>3</v>
      </c>
      <c r="G4910" s="124">
        <v>1645117</v>
      </c>
      <c r="H4910" s="124"/>
      <c r="I4910" s="128" t="s">
        <v>11035</v>
      </c>
      <c r="J4910" s="124"/>
      <c r="K4910" s="124"/>
      <c r="L4910" s="124"/>
      <c r="M4910" s="124"/>
      <c r="N4910" s="193">
        <v>0</v>
      </c>
      <c r="O4910" s="193">
        <v>1202307.8500000001</v>
      </c>
      <c r="P4910" s="124" t="s">
        <v>1312</v>
      </c>
    </row>
    <row r="4911" spans="1:16" ht="63.75">
      <c r="A4911" s="256">
        <v>310</v>
      </c>
      <c r="B4911" s="124"/>
      <c r="C4911" s="125" t="s">
        <v>807</v>
      </c>
      <c r="D4911" s="191">
        <v>43313</v>
      </c>
      <c r="E4911" s="124" t="s">
        <v>9842</v>
      </c>
      <c r="F4911" s="124" t="s">
        <v>3</v>
      </c>
      <c r="G4911" s="124">
        <v>1645118</v>
      </c>
      <c r="H4911" s="124"/>
      <c r="I4911" s="128" t="s">
        <v>11036</v>
      </c>
      <c r="J4911" s="124"/>
      <c r="K4911" s="124"/>
      <c r="L4911" s="124"/>
      <c r="M4911" s="124"/>
      <c r="N4911" s="193">
        <v>0</v>
      </c>
      <c r="O4911" s="193">
        <v>1200000</v>
      </c>
      <c r="P4911" s="124" t="s">
        <v>1312</v>
      </c>
    </row>
    <row r="4912" spans="1:16" ht="51">
      <c r="A4912" s="256">
        <v>347</v>
      </c>
      <c r="B4912" s="124"/>
      <c r="C4912" s="125" t="s">
        <v>821</v>
      </c>
      <c r="D4912" s="191">
        <v>43313</v>
      </c>
      <c r="E4912" s="124" t="s">
        <v>9843</v>
      </c>
      <c r="F4912" s="124" t="s">
        <v>3</v>
      </c>
      <c r="G4912" s="124">
        <v>1644994</v>
      </c>
      <c r="H4912" s="124"/>
      <c r="I4912" s="128" t="s">
        <v>11037</v>
      </c>
      <c r="J4912" s="124"/>
      <c r="K4912" s="124"/>
      <c r="L4912" s="124"/>
      <c r="M4912" s="124"/>
      <c r="N4912" s="193">
        <v>0</v>
      </c>
      <c r="O4912" s="193">
        <v>405</v>
      </c>
      <c r="P4912" s="124" t="s">
        <v>1312</v>
      </c>
    </row>
    <row r="4913" spans="1:16" ht="89.25" hidden="1">
      <c r="A4913" s="256">
        <v>47</v>
      </c>
      <c r="B4913" s="124"/>
      <c r="C4913" s="125" t="s">
        <v>699</v>
      </c>
      <c r="D4913" s="191">
        <v>43313</v>
      </c>
      <c r="E4913" s="124" t="s">
        <v>9844</v>
      </c>
      <c r="F4913" s="124" t="s">
        <v>15</v>
      </c>
      <c r="G4913" s="124">
        <v>5549</v>
      </c>
      <c r="H4913" s="124"/>
      <c r="I4913" s="128" t="s">
        <v>11038</v>
      </c>
      <c r="J4913" s="124"/>
      <c r="K4913" s="124"/>
      <c r="L4913" s="124"/>
      <c r="M4913" s="124"/>
      <c r="N4913" s="193">
        <v>305.60000000000002</v>
      </c>
      <c r="O4913" s="193">
        <v>0</v>
      </c>
      <c r="P4913" s="124" t="s">
        <v>1312</v>
      </c>
    </row>
    <row r="4914" spans="1:16" ht="89.25" hidden="1">
      <c r="A4914" s="256">
        <v>47</v>
      </c>
      <c r="B4914" s="124"/>
      <c r="C4914" s="125" t="s">
        <v>699</v>
      </c>
      <c r="D4914" s="191">
        <v>43313</v>
      </c>
      <c r="E4914" s="124" t="s">
        <v>9845</v>
      </c>
      <c r="F4914" s="124" t="s">
        <v>1257</v>
      </c>
      <c r="G4914" s="124">
        <v>5549</v>
      </c>
      <c r="H4914" s="124"/>
      <c r="I4914" s="128" t="s">
        <v>11039</v>
      </c>
      <c r="J4914" s="124"/>
      <c r="K4914" s="124"/>
      <c r="L4914" s="124"/>
      <c r="M4914" s="124"/>
      <c r="N4914" s="193">
        <v>412.88</v>
      </c>
      <c r="O4914" s="193">
        <v>0</v>
      </c>
      <c r="P4914" s="124" t="s">
        <v>1312</v>
      </c>
    </row>
    <row r="4915" spans="1:16" ht="63.75" hidden="1">
      <c r="A4915" s="256">
        <v>41</v>
      </c>
      <c r="B4915" s="124"/>
      <c r="C4915" s="125" t="s">
        <v>697</v>
      </c>
      <c r="D4915" s="191">
        <v>43313</v>
      </c>
      <c r="E4915" s="124" t="s">
        <v>9846</v>
      </c>
      <c r="F4915" s="124" t="s">
        <v>1256</v>
      </c>
      <c r="G4915" s="124">
        <v>179723</v>
      </c>
      <c r="H4915" s="124"/>
      <c r="I4915" s="128" t="s">
        <v>11040</v>
      </c>
      <c r="J4915" s="124"/>
      <c r="K4915" s="124"/>
      <c r="L4915" s="124"/>
      <c r="M4915" s="124"/>
      <c r="N4915" s="193">
        <v>0</v>
      </c>
      <c r="O4915" s="193">
        <v>253692</v>
      </c>
      <c r="P4915" s="124" t="s">
        <v>1312</v>
      </c>
    </row>
    <row r="4916" spans="1:16" ht="63.75" hidden="1">
      <c r="A4916" s="256">
        <v>41</v>
      </c>
      <c r="B4916" s="124"/>
      <c r="C4916" s="125" t="s">
        <v>697</v>
      </c>
      <c r="D4916" s="191">
        <v>43313</v>
      </c>
      <c r="E4916" s="124" t="s">
        <v>9846</v>
      </c>
      <c r="F4916" s="124" t="s">
        <v>1256</v>
      </c>
      <c r="G4916" s="124">
        <v>179925</v>
      </c>
      <c r="H4916" s="124"/>
      <c r="I4916" s="128" t="s">
        <v>11041</v>
      </c>
      <c r="J4916" s="124"/>
      <c r="K4916" s="124"/>
      <c r="L4916" s="124"/>
      <c r="M4916" s="124"/>
      <c r="N4916" s="193">
        <v>0</v>
      </c>
      <c r="O4916" s="193">
        <v>46980</v>
      </c>
      <c r="P4916" s="124" t="s">
        <v>1312</v>
      </c>
    </row>
    <row r="4917" spans="1:16" ht="76.5" hidden="1">
      <c r="A4917" s="256">
        <v>25</v>
      </c>
      <c r="B4917" s="124"/>
      <c r="C4917" s="125" t="s">
        <v>694</v>
      </c>
      <c r="D4917" s="191">
        <v>43313</v>
      </c>
      <c r="E4917" s="124" t="s">
        <v>9847</v>
      </c>
      <c r="F4917" s="124" t="s">
        <v>1313</v>
      </c>
      <c r="G4917" s="124">
        <v>179943</v>
      </c>
      <c r="H4917" s="124"/>
      <c r="I4917" s="128" t="s">
        <v>11042</v>
      </c>
      <c r="J4917" s="124"/>
      <c r="K4917" s="124"/>
      <c r="L4917" s="124"/>
      <c r="M4917" s="124"/>
      <c r="N4917" s="193">
        <v>385250.9</v>
      </c>
      <c r="O4917" s="193">
        <v>0</v>
      </c>
      <c r="P4917" s="124" t="s">
        <v>1312</v>
      </c>
    </row>
    <row r="4918" spans="1:16" ht="76.5" hidden="1">
      <c r="A4918" s="256">
        <v>25</v>
      </c>
      <c r="B4918" s="124"/>
      <c r="C4918" s="125" t="s">
        <v>694</v>
      </c>
      <c r="D4918" s="191">
        <v>43313</v>
      </c>
      <c r="E4918" s="124" t="s">
        <v>9847</v>
      </c>
      <c r="F4918" s="124" t="s">
        <v>1313</v>
      </c>
      <c r="G4918" s="124">
        <v>179935</v>
      </c>
      <c r="H4918" s="124"/>
      <c r="I4918" s="128" t="s">
        <v>11043</v>
      </c>
      <c r="J4918" s="124"/>
      <c r="K4918" s="124"/>
      <c r="L4918" s="124"/>
      <c r="M4918" s="124"/>
      <c r="N4918" s="193">
        <v>1374796.36</v>
      </c>
      <c r="O4918" s="193">
        <v>0</v>
      </c>
      <c r="P4918" s="124" t="s">
        <v>1312</v>
      </c>
    </row>
    <row r="4919" spans="1:16" ht="89.25" hidden="1">
      <c r="A4919" s="256">
        <v>597</v>
      </c>
      <c r="B4919" s="124"/>
      <c r="C4919" s="125" t="s">
        <v>3387</v>
      </c>
      <c r="D4919" s="191">
        <v>43313</v>
      </c>
      <c r="E4919" s="124" t="s">
        <v>9848</v>
      </c>
      <c r="F4919" s="124" t="s">
        <v>11</v>
      </c>
      <c r="G4919" s="124">
        <v>928786</v>
      </c>
      <c r="H4919" s="124"/>
      <c r="I4919" s="128" t="s">
        <v>11044</v>
      </c>
      <c r="J4919" s="124"/>
      <c r="K4919" s="124"/>
      <c r="L4919" s="124"/>
      <c r="M4919" s="124"/>
      <c r="N4919" s="193">
        <v>490</v>
      </c>
      <c r="O4919" s="193">
        <v>0</v>
      </c>
      <c r="P4919" s="124" t="s">
        <v>1312</v>
      </c>
    </row>
    <row r="4920" spans="1:16" ht="63.75" hidden="1">
      <c r="A4920" s="256">
        <v>10</v>
      </c>
      <c r="B4920" s="124"/>
      <c r="C4920" s="125" t="s">
        <v>690</v>
      </c>
      <c r="D4920" s="191">
        <v>43313</v>
      </c>
      <c r="E4920" s="124" t="s">
        <v>9849</v>
      </c>
      <c r="F4920" s="124" t="s">
        <v>6</v>
      </c>
      <c r="G4920" s="124">
        <v>798270</v>
      </c>
      <c r="H4920" s="124"/>
      <c r="I4920" s="128" t="s">
        <v>11045</v>
      </c>
      <c r="J4920" s="124"/>
      <c r="K4920" s="124"/>
      <c r="L4920" s="124"/>
      <c r="M4920" s="124"/>
      <c r="N4920" s="193">
        <v>0</v>
      </c>
      <c r="O4920" s="193">
        <v>54868.75</v>
      </c>
      <c r="P4920" s="124" t="s">
        <v>1312</v>
      </c>
    </row>
    <row r="4921" spans="1:16" ht="63.75" hidden="1">
      <c r="A4921" s="256">
        <v>10</v>
      </c>
      <c r="B4921" s="124"/>
      <c r="C4921" s="125" t="s">
        <v>690</v>
      </c>
      <c r="D4921" s="191">
        <v>43313</v>
      </c>
      <c r="E4921" s="124" t="s">
        <v>9850</v>
      </c>
      <c r="F4921" s="124" t="s">
        <v>15</v>
      </c>
      <c r="G4921" s="124">
        <v>798271</v>
      </c>
      <c r="H4921" s="124"/>
      <c r="I4921" s="128" t="s">
        <v>11046</v>
      </c>
      <c r="J4921" s="124"/>
      <c r="K4921" s="124"/>
      <c r="L4921" s="124"/>
      <c r="M4921" s="124"/>
      <c r="N4921" s="193">
        <v>50</v>
      </c>
      <c r="O4921" s="193">
        <v>0</v>
      </c>
      <c r="P4921" s="124" t="s">
        <v>1312</v>
      </c>
    </row>
    <row r="4922" spans="1:16" ht="102" hidden="1">
      <c r="A4922" s="256">
        <v>169</v>
      </c>
      <c r="B4922" s="124"/>
      <c r="C4922" s="125" t="s">
        <v>749</v>
      </c>
      <c r="D4922" s="191">
        <v>43313</v>
      </c>
      <c r="E4922" s="124" t="s">
        <v>9851</v>
      </c>
      <c r="F4922" s="124" t="s">
        <v>15</v>
      </c>
      <c r="G4922" s="124">
        <v>5565</v>
      </c>
      <c r="H4922" s="124"/>
      <c r="I4922" s="128" t="s">
        <v>11047</v>
      </c>
      <c r="J4922" s="124"/>
      <c r="K4922" s="124"/>
      <c r="L4922" s="124"/>
      <c r="M4922" s="124"/>
      <c r="N4922" s="193">
        <v>276.86</v>
      </c>
      <c r="O4922" s="193">
        <v>0</v>
      </c>
      <c r="P4922" s="124" t="s">
        <v>1312</v>
      </c>
    </row>
    <row r="4923" spans="1:16" ht="38.25" hidden="1">
      <c r="A4923" s="256">
        <v>117</v>
      </c>
      <c r="B4923" s="124"/>
      <c r="C4923" s="125" t="s">
        <v>722</v>
      </c>
      <c r="D4923" s="191">
        <v>43313</v>
      </c>
      <c r="E4923" s="124" t="s">
        <v>9852</v>
      </c>
      <c r="F4923" s="124" t="s">
        <v>11</v>
      </c>
      <c r="G4923" s="124">
        <v>928814</v>
      </c>
      <c r="H4923" s="124"/>
      <c r="I4923" s="128" t="s">
        <v>11048</v>
      </c>
      <c r="J4923" s="124"/>
      <c r="K4923" s="124"/>
      <c r="L4923" s="124"/>
      <c r="M4923" s="124"/>
      <c r="N4923" s="193">
        <v>50</v>
      </c>
      <c r="O4923" s="193">
        <v>0</v>
      </c>
      <c r="P4923" s="124" t="s">
        <v>1312</v>
      </c>
    </row>
    <row r="4924" spans="1:16" ht="63.75" hidden="1">
      <c r="A4924" s="256" t="s">
        <v>620</v>
      </c>
      <c r="B4924" s="124"/>
      <c r="C4924" s="125" t="s">
        <v>714</v>
      </c>
      <c r="D4924" s="191">
        <v>43313</v>
      </c>
      <c r="E4924" s="124" t="s">
        <v>9853</v>
      </c>
      <c r="F4924" s="124" t="s">
        <v>6</v>
      </c>
      <c r="G4924" s="124">
        <v>798872</v>
      </c>
      <c r="H4924" s="124"/>
      <c r="I4924" s="128" t="s">
        <v>11049</v>
      </c>
      <c r="J4924" s="124"/>
      <c r="K4924" s="124"/>
      <c r="L4924" s="124"/>
      <c r="M4924" s="124"/>
      <c r="N4924" s="193">
        <v>0</v>
      </c>
      <c r="O4924" s="193">
        <v>650780.81999999995</v>
      </c>
      <c r="P4924" s="124" t="s">
        <v>1312</v>
      </c>
    </row>
    <row r="4925" spans="1:16" ht="76.5" hidden="1">
      <c r="A4925" s="256" t="s">
        <v>619</v>
      </c>
      <c r="B4925" s="124"/>
      <c r="C4925" s="125" t="s">
        <v>713</v>
      </c>
      <c r="D4925" s="191">
        <v>43313</v>
      </c>
      <c r="E4925" s="124" t="s">
        <v>9854</v>
      </c>
      <c r="F4925" s="124" t="s">
        <v>1313</v>
      </c>
      <c r="G4925" s="124">
        <v>179696</v>
      </c>
      <c r="H4925" s="124"/>
      <c r="I4925" s="128" t="s">
        <v>11050</v>
      </c>
      <c r="J4925" s="124"/>
      <c r="K4925" s="124"/>
      <c r="L4925" s="124"/>
      <c r="M4925" s="124"/>
      <c r="N4925" s="193">
        <v>0</v>
      </c>
      <c r="O4925" s="193">
        <v>187694.31</v>
      </c>
      <c r="P4925" s="124" t="s">
        <v>1312</v>
      </c>
    </row>
    <row r="4926" spans="1:16" ht="51" hidden="1">
      <c r="A4926" s="256">
        <v>513</v>
      </c>
      <c r="B4926" s="124"/>
      <c r="C4926" s="125" t="s">
        <v>201</v>
      </c>
      <c r="D4926" s="191">
        <v>43313</v>
      </c>
      <c r="E4926" s="124" t="s">
        <v>9855</v>
      </c>
      <c r="F4926" s="124" t="s">
        <v>15</v>
      </c>
      <c r="G4926" s="124">
        <v>798780</v>
      </c>
      <c r="H4926" s="124"/>
      <c r="I4926" s="128" t="s">
        <v>1389</v>
      </c>
      <c r="J4926" s="124"/>
      <c r="K4926" s="124"/>
      <c r="L4926" s="124"/>
      <c r="M4926" s="124"/>
      <c r="N4926" s="193">
        <v>50</v>
      </c>
      <c r="O4926" s="193">
        <v>0</v>
      </c>
      <c r="P4926" s="124" t="s">
        <v>1312</v>
      </c>
    </row>
    <row r="4927" spans="1:16" ht="51" hidden="1">
      <c r="A4927" s="256">
        <v>513</v>
      </c>
      <c r="B4927" s="124"/>
      <c r="C4927" s="125" t="s">
        <v>201</v>
      </c>
      <c r="D4927" s="191">
        <v>43313</v>
      </c>
      <c r="E4927" s="124" t="s">
        <v>9856</v>
      </c>
      <c r="F4927" s="124" t="s">
        <v>15</v>
      </c>
      <c r="G4927" s="124">
        <v>798783</v>
      </c>
      <c r="H4927" s="124"/>
      <c r="I4927" s="128" t="s">
        <v>1388</v>
      </c>
      <c r="J4927" s="124"/>
      <c r="K4927" s="124"/>
      <c r="L4927" s="124"/>
      <c r="M4927" s="124"/>
      <c r="N4927" s="193">
        <v>50</v>
      </c>
      <c r="O4927" s="193">
        <v>0</v>
      </c>
      <c r="P4927" s="124" t="s">
        <v>1312</v>
      </c>
    </row>
    <row r="4928" spans="1:16" ht="51" hidden="1">
      <c r="A4928" s="256">
        <v>513</v>
      </c>
      <c r="B4928" s="124"/>
      <c r="C4928" s="125" t="s">
        <v>201</v>
      </c>
      <c r="D4928" s="191">
        <v>43313</v>
      </c>
      <c r="E4928" s="124" t="s">
        <v>9857</v>
      </c>
      <c r="F4928" s="124" t="s">
        <v>15</v>
      </c>
      <c r="G4928" s="124">
        <v>798865</v>
      </c>
      <c r="H4928" s="124"/>
      <c r="I4928" s="128" t="s">
        <v>1388</v>
      </c>
      <c r="J4928" s="124"/>
      <c r="K4928" s="124"/>
      <c r="L4928" s="124"/>
      <c r="M4928" s="124"/>
      <c r="N4928" s="193">
        <v>50</v>
      </c>
      <c r="O4928" s="193">
        <v>0</v>
      </c>
      <c r="P4928" s="124" t="s">
        <v>1312</v>
      </c>
    </row>
    <row r="4929" spans="1:16" ht="76.5" hidden="1">
      <c r="A4929" s="256">
        <v>25</v>
      </c>
      <c r="B4929" s="124"/>
      <c r="C4929" s="125" t="s">
        <v>694</v>
      </c>
      <c r="D4929" s="191">
        <v>43313</v>
      </c>
      <c r="E4929" s="124" t="s">
        <v>9858</v>
      </c>
      <c r="F4929" s="124" t="s">
        <v>1313</v>
      </c>
      <c r="G4929" s="124">
        <v>179978</v>
      </c>
      <c r="H4929" s="124"/>
      <c r="I4929" s="128" t="s">
        <v>11051</v>
      </c>
      <c r="J4929" s="124"/>
      <c r="K4929" s="124"/>
      <c r="L4929" s="124"/>
      <c r="M4929" s="124"/>
      <c r="N4929" s="193">
        <v>204907.63</v>
      </c>
      <c r="O4929" s="193">
        <v>0</v>
      </c>
      <c r="P4929" s="124" t="s">
        <v>1312</v>
      </c>
    </row>
    <row r="4930" spans="1:16" ht="76.5" hidden="1">
      <c r="A4930" s="256">
        <v>25</v>
      </c>
      <c r="B4930" s="124"/>
      <c r="C4930" s="125" t="s">
        <v>694</v>
      </c>
      <c r="D4930" s="191">
        <v>43313</v>
      </c>
      <c r="E4930" s="124" t="s">
        <v>9858</v>
      </c>
      <c r="F4930" s="124" t="s">
        <v>1313</v>
      </c>
      <c r="G4930" s="124">
        <v>179973</v>
      </c>
      <c r="H4930" s="124"/>
      <c r="I4930" s="128" t="s">
        <v>11052</v>
      </c>
      <c r="J4930" s="124"/>
      <c r="K4930" s="124"/>
      <c r="L4930" s="124"/>
      <c r="M4930" s="124"/>
      <c r="N4930" s="193">
        <v>713400</v>
      </c>
      <c r="O4930" s="193">
        <v>0</v>
      </c>
      <c r="P4930" s="124" t="s">
        <v>1312</v>
      </c>
    </row>
    <row r="4931" spans="1:16" ht="76.5" hidden="1">
      <c r="A4931" s="256">
        <v>25</v>
      </c>
      <c r="B4931" s="124"/>
      <c r="C4931" s="125" t="s">
        <v>694</v>
      </c>
      <c r="D4931" s="191">
        <v>43313</v>
      </c>
      <c r="E4931" s="124" t="s">
        <v>9858</v>
      </c>
      <c r="F4931" s="124" t="s">
        <v>1313</v>
      </c>
      <c r="G4931" s="124">
        <v>179966</v>
      </c>
      <c r="H4931" s="124"/>
      <c r="I4931" s="128" t="s">
        <v>11053</v>
      </c>
      <c r="J4931" s="124"/>
      <c r="K4931" s="124"/>
      <c r="L4931" s="124"/>
      <c r="M4931" s="124"/>
      <c r="N4931" s="193">
        <v>1091008.72</v>
      </c>
      <c r="O4931" s="193">
        <v>0</v>
      </c>
      <c r="P4931" s="124" t="s">
        <v>1312</v>
      </c>
    </row>
    <row r="4932" spans="1:16" ht="76.5" hidden="1">
      <c r="A4932" s="256">
        <v>25</v>
      </c>
      <c r="B4932" s="124"/>
      <c r="C4932" s="125" t="s">
        <v>694</v>
      </c>
      <c r="D4932" s="191">
        <v>43313</v>
      </c>
      <c r="E4932" s="124" t="s">
        <v>9858</v>
      </c>
      <c r="F4932" s="124" t="s">
        <v>1313</v>
      </c>
      <c r="G4932" s="124">
        <v>179980</v>
      </c>
      <c r="H4932" s="124"/>
      <c r="I4932" s="128" t="s">
        <v>11054</v>
      </c>
      <c r="J4932" s="124"/>
      <c r="K4932" s="124"/>
      <c r="L4932" s="124"/>
      <c r="M4932" s="124"/>
      <c r="N4932" s="193">
        <v>1707280.39</v>
      </c>
      <c r="O4932" s="193">
        <v>0</v>
      </c>
      <c r="P4932" s="124" t="s">
        <v>1312</v>
      </c>
    </row>
    <row r="4933" spans="1:16" ht="76.5" hidden="1">
      <c r="A4933" s="256">
        <v>25</v>
      </c>
      <c r="B4933" s="124"/>
      <c r="C4933" s="125" t="s">
        <v>694</v>
      </c>
      <c r="D4933" s="191">
        <v>43313</v>
      </c>
      <c r="E4933" s="124" t="s">
        <v>9858</v>
      </c>
      <c r="F4933" s="124" t="s">
        <v>1313</v>
      </c>
      <c r="G4933" s="124">
        <v>179976</v>
      </c>
      <c r="H4933" s="124"/>
      <c r="I4933" s="128" t="s">
        <v>11055</v>
      </c>
      <c r="J4933" s="124"/>
      <c r="K4933" s="124"/>
      <c r="L4933" s="124"/>
      <c r="M4933" s="124"/>
      <c r="N4933" s="193">
        <v>279878.61</v>
      </c>
      <c r="O4933" s="193">
        <v>0</v>
      </c>
      <c r="P4933" s="124" t="s">
        <v>1312</v>
      </c>
    </row>
    <row r="4934" spans="1:16" ht="76.5" hidden="1">
      <c r="A4934" s="256">
        <v>25</v>
      </c>
      <c r="B4934" s="124"/>
      <c r="C4934" s="125" t="s">
        <v>694</v>
      </c>
      <c r="D4934" s="191">
        <v>43313</v>
      </c>
      <c r="E4934" s="124" t="s">
        <v>9858</v>
      </c>
      <c r="F4934" s="124" t="s">
        <v>1313</v>
      </c>
      <c r="G4934" s="124">
        <v>179970</v>
      </c>
      <c r="H4934" s="124"/>
      <c r="I4934" s="128" t="s">
        <v>11056</v>
      </c>
      <c r="J4934" s="124"/>
      <c r="K4934" s="124"/>
      <c r="L4934" s="124"/>
      <c r="M4934" s="124"/>
      <c r="N4934" s="193">
        <v>547905.03</v>
      </c>
      <c r="O4934" s="193">
        <v>0</v>
      </c>
      <c r="P4934" s="124" t="s">
        <v>1312</v>
      </c>
    </row>
    <row r="4935" spans="1:16" ht="76.5" hidden="1">
      <c r="A4935" s="256">
        <v>25</v>
      </c>
      <c r="B4935" s="124"/>
      <c r="C4935" s="125" t="s">
        <v>694</v>
      </c>
      <c r="D4935" s="191">
        <v>43313</v>
      </c>
      <c r="E4935" s="124" t="s">
        <v>9858</v>
      </c>
      <c r="F4935" s="124" t="s">
        <v>1313</v>
      </c>
      <c r="G4935" s="124">
        <v>179964</v>
      </c>
      <c r="H4935" s="124"/>
      <c r="I4935" s="128" t="s">
        <v>11057</v>
      </c>
      <c r="J4935" s="124"/>
      <c r="K4935" s="124"/>
      <c r="L4935" s="124"/>
      <c r="M4935" s="124"/>
      <c r="N4935" s="193">
        <v>310395.02</v>
      </c>
      <c r="O4935" s="193">
        <v>0</v>
      </c>
      <c r="P4935" s="124" t="s">
        <v>1312</v>
      </c>
    </row>
    <row r="4936" spans="1:16" ht="76.5" hidden="1">
      <c r="A4936" s="256">
        <v>25</v>
      </c>
      <c r="B4936" s="124"/>
      <c r="C4936" s="125" t="s">
        <v>694</v>
      </c>
      <c r="D4936" s="191">
        <v>43313</v>
      </c>
      <c r="E4936" s="124" t="s">
        <v>9858</v>
      </c>
      <c r="F4936" s="124" t="s">
        <v>1313</v>
      </c>
      <c r="G4936" s="124">
        <v>179967</v>
      </c>
      <c r="H4936" s="124"/>
      <c r="I4936" s="128" t="s">
        <v>11058</v>
      </c>
      <c r="J4936" s="124"/>
      <c r="K4936" s="124"/>
      <c r="L4936" s="124"/>
      <c r="M4936" s="124"/>
      <c r="N4936" s="193">
        <v>189915.33</v>
      </c>
      <c r="O4936" s="193">
        <v>0</v>
      </c>
      <c r="P4936" s="124" t="s">
        <v>1312</v>
      </c>
    </row>
    <row r="4937" spans="1:16" ht="76.5" hidden="1">
      <c r="A4937" s="256">
        <v>25</v>
      </c>
      <c r="B4937" s="124"/>
      <c r="C4937" s="125" t="s">
        <v>694</v>
      </c>
      <c r="D4937" s="191">
        <v>43313</v>
      </c>
      <c r="E4937" s="124" t="s">
        <v>9858</v>
      </c>
      <c r="F4937" s="124" t="s">
        <v>1313</v>
      </c>
      <c r="G4937" s="124">
        <v>179977</v>
      </c>
      <c r="H4937" s="124"/>
      <c r="I4937" s="128" t="s">
        <v>11059</v>
      </c>
      <c r="J4937" s="124"/>
      <c r="K4937" s="124"/>
      <c r="L4937" s="124"/>
      <c r="M4937" s="124"/>
      <c r="N4937" s="193">
        <v>406329.2</v>
      </c>
      <c r="O4937" s="193">
        <v>0</v>
      </c>
      <c r="P4937" s="124" t="s">
        <v>1312</v>
      </c>
    </row>
    <row r="4938" spans="1:16" ht="76.5" hidden="1">
      <c r="A4938" s="256">
        <v>25</v>
      </c>
      <c r="B4938" s="124"/>
      <c r="C4938" s="125" t="s">
        <v>694</v>
      </c>
      <c r="D4938" s="191">
        <v>43313</v>
      </c>
      <c r="E4938" s="124" t="s">
        <v>9858</v>
      </c>
      <c r="F4938" s="124" t="s">
        <v>1313</v>
      </c>
      <c r="G4938" s="124">
        <v>179974</v>
      </c>
      <c r="H4938" s="124"/>
      <c r="I4938" s="128" t="s">
        <v>11060</v>
      </c>
      <c r="J4938" s="124"/>
      <c r="K4938" s="124"/>
      <c r="L4938" s="124"/>
      <c r="M4938" s="124"/>
      <c r="N4938" s="193">
        <v>657207.79</v>
      </c>
      <c r="O4938" s="193">
        <v>0</v>
      </c>
      <c r="P4938" s="124" t="s">
        <v>1312</v>
      </c>
    </row>
    <row r="4939" spans="1:16" ht="89.25" hidden="1">
      <c r="A4939" s="256">
        <v>25</v>
      </c>
      <c r="B4939" s="124"/>
      <c r="C4939" s="125" t="s">
        <v>694</v>
      </c>
      <c r="D4939" s="191">
        <v>43313</v>
      </c>
      <c r="E4939" s="124" t="s">
        <v>9858</v>
      </c>
      <c r="F4939" s="124" t="s">
        <v>1313</v>
      </c>
      <c r="G4939" s="124">
        <v>179975</v>
      </c>
      <c r="H4939" s="124"/>
      <c r="I4939" s="128" t="s">
        <v>11061</v>
      </c>
      <c r="J4939" s="124"/>
      <c r="K4939" s="124"/>
      <c r="L4939" s="124"/>
      <c r="M4939" s="124"/>
      <c r="N4939" s="193">
        <v>128969.65</v>
      </c>
      <c r="O4939" s="193">
        <v>0</v>
      </c>
      <c r="P4939" s="124" t="s">
        <v>1312</v>
      </c>
    </row>
    <row r="4940" spans="1:16" ht="76.5" hidden="1">
      <c r="A4940" s="256">
        <v>25</v>
      </c>
      <c r="B4940" s="124"/>
      <c r="C4940" s="125" t="s">
        <v>694</v>
      </c>
      <c r="D4940" s="191">
        <v>43313</v>
      </c>
      <c r="E4940" s="124" t="s">
        <v>9858</v>
      </c>
      <c r="F4940" s="124" t="s">
        <v>1313</v>
      </c>
      <c r="G4940" s="124">
        <v>179972</v>
      </c>
      <c r="H4940" s="124"/>
      <c r="I4940" s="128" t="s">
        <v>11062</v>
      </c>
      <c r="J4940" s="124"/>
      <c r="K4940" s="124"/>
      <c r="L4940" s="124"/>
      <c r="M4940" s="124"/>
      <c r="N4940" s="193">
        <v>1218509.7</v>
      </c>
      <c r="O4940" s="193">
        <v>0</v>
      </c>
      <c r="P4940" s="124" t="s">
        <v>1312</v>
      </c>
    </row>
    <row r="4941" spans="1:16" ht="51">
      <c r="A4941" s="256">
        <v>292</v>
      </c>
      <c r="B4941" s="124"/>
      <c r="C4941" s="125" t="s">
        <v>152</v>
      </c>
      <c r="D4941" s="191">
        <v>43314</v>
      </c>
      <c r="E4941" s="124" t="s">
        <v>9859</v>
      </c>
      <c r="F4941" s="124" t="s">
        <v>3</v>
      </c>
      <c r="G4941" s="124">
        <v>1645632</v>
      </c>
      <c r="H4941" s="124"/>
      <c r="I4941" s="128" t="s">
        <v>3905</v>
      </c>
      <c r="J4941" s="124"/>
      <c r="K4941" s="124"/>
      <c r="L4941" s="124"/>
      <c r="M4941" s="124"/>
      <c r="N4941" s="193">
        <v>0</v>
      </c>
      <c r="O4941" s="193">
        <v>49</v>
      </c>
      <c r="P4941" s="124" t="s">
        <v>1312</v>
      </c>
    </row>
    <row r="4942" spans="1:16" ht="38.25">
      <c r="A4942" s="256">
        <v>86</v>
      </c>
      <c r="B4942" s="124"/>
      <c r="C4942" s="125" t="s">
        <v>710</v>
      </c>
      <c r="D4942" s="191">
        <v>43314</v>
      </c>
      <c r="E4942" s="124" t="s">
        <v>9860</v>
      </c>
      <c r="F4942" s="124" t="s">
        <v>3</v>
      </c>
      <c r="G4942" s="124">
        <v>1645585</v>
      </c>
      <c r="H4942" s="124"/>
      <c r="I4942" s="128" t="s">
        <v>11063</v>
      </c>
      <c r="J4942" s="124"/>
      <c r="K4942" s="124"/>
      <c r="L4942" s="124"/>
      <c r="M4942" s="124"/>
      <c r="N4942" s="193">
        <v>0</v>
      </c>
      <c r="O4942" s="193">
        <v>45.57</v>
      </c>
      <c r="P4942" s="124" t="s">
        <v>1312</v>
      </c>
    </row>
    <row r="4943" spans="1:16" ht="38.25">
      <c r="A4943" s="256">
        <v>212</v>
      </c>
      <c r="B4943" s="124"/>
      <c r="C4943" s="125" t="s">
        <v>761</v>
      </c>
      <c r="D4943" s="191">
        <v>43314</v>
      </c>
      <c r="E4943" s="124" t="s">
        <v>9861</v>
      </c>
      <c r="F4943" s="124" t="s">
        <v>3</v>
      </c>
      <c r="G4943" s="124">
        <v>1645574</v>
      </c>
      <c r="H4943" s="124"/>
      <c r="I4943" s="128" t="s">
        <v>11064</v>
      </c>
      <c r="J4943" s="124"/>
      <c r="K4943" s="124"/>
      <c r="L4943" s="124"/>
      <c r="M4943" s="124"/>
      <c r="N4943" s="193">
        <v>0</v>
      </c>
      <c r="O4943" s="193">
        <v>319</v>
      </c>
      <c r="P4943" s="124" t="s">
        <v>1312</v>
      </c>
    </row>
    <row r="4944" spans="1:16" ht="38.25">
      <c r="A4944" s="256" t="s">
        <v>630</v>
      </c>
      <c r="B4944" s="124"/>
      <c r="C4944" s="125" t="s">
        <v>1236</v>
      </c>
      <c r="D4944" s="191">
        <v>43314</v>
      </c>
      <c r="E4944" s="124" t="s">
        <v>9862</v>
      </c>
      <c r="F4944" s="124" t="s">
        <v>3</v>
      </c>
      <c r="G4944" s="124">
        <v>1645572</v>
      </c>
      <c r="H4944" s="124"/>
      <c r="I4944" s="128" t="s">
        <v>11065</v>
      </c>
      <c r="J4944" s="124"/>
      <c r="K4944" s="124"/>
      <c r="L4944" s="124"/>
      <c r="M4944" s="124"/>
      <c r="N4944" s="193">
        <v>0</v>
      </c>
      <c r="O4944" s="193">
        <v>3882.15</v>
      </c>
      <c r="P4944" s="124" t="s">
        <v>1312</v>
      </c>
    </row>
    <row r="4945" spans="1:16" ht="51">
      <c r="A4945" s="256">
        <v>292</v>
      </c>
      <c r="B4945" s="124"/>
      <c r="C4945" s="125" t="s">
        <v>152</v>
      </c>
      <c r="D4945" s="191">
        <v>43314</v>
      </c>
      <c r="E4945" s="124" t="s">
        <v>9863</v>
      </c>
      <c r="F4945" s="124" t="s">
        <v>3</v>
      </c>
      <c r="G4945" s="124">
        <v>1645634</v>
      </c>
      <c r="H4945" s="124"/>
      <c r="I4945" s="128" t="s">
        <v>3905</v>
      </c>
      <c r="J4945" s="124"/>
      <c r="K4945" s="124"/>
      <c r="L4945" s="124"/>
      <c r="M4945" s="124"/>
      <c r="N4945" s="193">
        <v>0</v>
      </c>
      <c r="O4945" s="193">
        <v>69</v>
      </c>
      <c r="P4945" s="124" t="s">
        <v>1312</v>
      </c>
    </row>
    <row r="4946" spans="1:16" ht="51">
      <c r="A4946" s="256">
        <v>292</v>
      </c>
      <c r="B4946" s="124"/>
      <c r="C4946" s="125" t="s">
        <v>152</v>
      </c>
      <c r="D4946" s="191">
        <v>43314</v>
      </c>
      <c r="E4946" s="124" t="s">
        <v>9864</v>
      </c>
      <c r="F4946" s="124" t="s">
        <v>3</v>
      </c>
      <c r="G4946" s="124">
        <v>1645635</v>
      </c>
      <c r="H4946" s="124"/>
      <c r="I4946" s="128" t="s">
        <v>3905</v>
      </c>
      <c r="J4946" s="124"/>
      <c r="K4946" s="124"/>
      <c r="L4946" s="124"/>
      <c r="M4946" s="124"/>
      <c r="N4946" s="193">
        <v>0</v>
      </c>
      <c r="O4946" s="193">
        <v>75</v>
      </c>
      <c r="P4946" s="124" t="s">
        <v>1312</v>
      </c>
    </row>
    <row r="4947" spans="1:16" ht="51">
      <c r="A4947" s="256">
        <v>292</v>
      </c>
      <c r="B4947" s="124"/>
      <c r="C4947" s="125" t="s">
        <v>152</v>
      </c>
      <c r="D4947" s="191">
        <v>43314</v>
      </c>
      <c r="E4947" s="124" t="s">
        <v>9865</v>
      </c>
      <c r="F4947" s="124" t="s">
        <v>3</v>
      </c>
      <c r="G4947" s="124">
        <v>1645636</v>
      </c>
      <c r="H4947" s="124"/>
      <c r="I4947" s="128" t="s">
        <v>3905</v>
      </c>
      <c r="J4947" s="124"/>
      <c r="K4947" s="124"/>
      <c r="L4947" s="124"/>
      <c r="M4947" s="124"/>
      <c r="N4947" s="193">
        <v>0</v>
      </c>
      <c r="O4947" s="193">
        <v>71</v>
      </c>
      <c r="P4947" s="124" t="s">
        <v>1312</v>
      </c>
    </row>
    <row r="4948" spans="1:16" ht="51">
      <c r="A4948" s="256">
        <v>292</v>
      </c>
      <c r="B4948" s="124"/>
      <c r="C4948" s="125" t="s">
        <v>152</v>
      </c>
      <c r="D4948" s="191">
        <v>43314</v>
      </c>
      <c r="E4948" s="124" t="s">
        <v>9866</v>
      </c>
      <c r="F4948" s="124" t="s">
        <v>3</v>
      </c>
      <c r="G4948" s="124">
        <v>1645637</v>
      </c>
      <c r="H4948" s="124"/>
      <c r="I4948" s="128" t="s">
        <v>3905</v>
      </c>
      <c r="J4948" s="124"/>
      <c r="K4948" s="124"/>
      <c r="L4948" s="124"/>
      <c r="M4948" s="124"/>
      <c r="N4948" s="193">
        <v>0</v>
      </c>
      <c r="O4948" s="193">
        <v>71</v>
      </c>
      <c r="P4948" s="124" t="s">
        <v>1312</v>
      </c>
    </row>
    <row r="4949" spans="1:16" ht="51">
      <c r="A4949" s="256">
        <v>292</v>
      </c>
      <c r="B4949" s="124"/>
      <c r="C4949" s="125" t="s">
        <v>152</v>
      </c>
      <c r="D4949" s="191">
        <v>43314</v>
      </c>
      <c r="E4949" s="124" t="s">
        <v>9867</v>
      </c>
      <c r="F4949" s="124" t="s">
        <v>3</v>
      </c>
      <c r="G4949" s="124">
        <v>1645639</v>
      </c>
      <c r="H4949" s="124"/>
      <c r="I4949" s="128" t="s">
        <v>3905</v>
      </c>
      <c r="J4949" s="124"/>
      <c r="K4949" s="124"/>
      <c r="L4949" s="124"/>
      <c r="M4949" s="124"/>
      <c r="N4949" s="193">
        <v>0</v>
      </c>
      <c r="O4949" s="193">
        <v>72</v>
      </c>
      <c r="P4949" s="124" t="s">
        <v>1312</v>
      </c>
    </row>
    <row r="4950" spans="1:16" ht="51">
      <c r="A4950" s="256">
        <v>292</v>
      </c>
      <c r="B4950" s="124"/>
      <c r="C4950" s="125" t="s">
        <v>152</v>
      </c>
      <c r="D4950" s="191">
        <v>43314</v>
      </c>
      <c r="E4950" s="124" t="s">
        <v>9868</v>
      </c>
      <c r="F4950" s="124" t="s">
        <v>3</v>
      </c>
      <c r="G4950" s="124">
        <v>1645640</v>
      </c>
      <c r="H4950" s="124"/>
      <c r="I4950" s="128" t="s">
        <v>3905</v>
      </c>
      <c r="J4950" s="124"/>
      <c r="K4950" s="124"/>
      <c r="L4950" s="124"/>
      <c r="M4950" s="124"/>
      <c r="N4950" s="193">
        <v>0</v>
      </c>
      <c r="O4950" s="193">
        <v>59</v>
      </c>
      <c r="P4950" s="124" t="s">
        <v>1312</v>
      </c>
    </row>
    <row r="4951" spans="1:16" ht="51">
      <c r="A4951" s="256">
        <v>292</v>
      </c>
      <c r="B4951" s="124"/>
      <c r="C4951" s="125" t="s">
        <v>152</v>
      </c>
      <c r="D4951" s="191">
        <v>43314</v>
      </c>
      <c r="E4951" s="124" t="s">
        <v>9869</v>
      </c>
      <c r="F4951" s="124" t="s">
        <v>3</v>
      </c>
      <c r="G4951" s="124">
        <v>1645641</v>
      </c>
      <c r="H4951" s="124"/>
      <c r="I4951" s="128" t="s">
        <v>3905</v>
      </c>
      <c r="J4951" s="124"/>
      <c r="K4951" s="124"/>
      <c r="L4951" s="124"/>
      <c r="M4951" s="124"/>
      <c r="N4951" s="193">
        <v>0</v>
      </c>
      <c r="O4951" s="193">
        <v>59</v>
      </c>
      <c r="P4951" s="124" t="s">
        <v>1312</v>
      </c>
    </row>
    <row r="4952" spans="1:16" ht="51">
      <c r="A4952" s="256">
        <v>292</v>
      </c>
      <c r="B4952" s="124"/>
      <c r="C4952" s="125" t="s">
        <v>152</v>
      </c>
      <c r="D4952" s="191">
        <v>43314</v>
      </c>
      <c r="E4952" s="124" t="s">
        <v>9870</v>
      </c>
      <c r="F4952" s="124" t="s">
        <v>3</v>
      </c>
      <c r="G4952" s="124">
        <v>1645642</v>
      </c>
      <c r="H4952" s="124"/>
      <c r="I4952" s="128" t="s">
        <v>3905</v>
      </c>
      <c r="J4952" s="124"/>
      <c r="K4952" s="124"/>
      <c r="L4952" s="124"/>
      <c r="M4952" s="124"/>
      <c r="N4952" s="193">
        <v>0</v>
      </c>
      <c r="O4952" s="193">
        <v>74</v>
      </c>
      <c r="P4952" s="124" t="s">
        <v>1312</v>
      </c>
    </row>
    <row r="4953" spans="1:16" ht="51">
      <c r="A4953" s="256">
        <v>292</v>
      </c>
      <c r="B4953" s="124"/>
      <c r="C4953" s="125" t="s">
        <v>152</v>
      </c>
      <c r="D4953" s="191">
        <v>43314</v>
      </c>
      <c r="E4953" s="124" t="s">
        <v>9871</v>
      </c>
      <c r="F4953" s="124" t="s">
        <v>3</v>
      </c>
      <c r="G4953" s="124">
        <v>1645643</v>
      </c>
      <c r="H4953" s="124"/>
      <c r="I4953" s="128" t="s">
        <v>3905</v>
      </c>
      <c r="J4953" s="124"/>
      <c r="K4953" s="124"/>
      <c r="L4953" s="124"/>
      <c r="M4953" s="124"/>
      <c r="N4953" s="193">
        <v>0</v>
      </c>
      <c r="O4953" s="193">
        <v>71</v>
      </c>
      <c r="P4953" s="124" t="s">
        <v>1312</v>
      </c>
    </row>
    <row r="4954" spans="1:16" ht="51">
      <c r="A4954" s="256" t="s">
        <v>619</v>
      </c>
      <c r="B4954" s="124"/>
      <c r="C4954" s="125" t="s">
        <v>713</v>
      </c>
      <c r="D4954" s="191">
        <v>43314</v>
      </c>
      <c r="E4954" s="124" t="s">
        <v>9872</v>
      </c>
      <c r="F4954" s="124" t="s">
        <v>3</v>
      </c>
      <c r="G4954" s="124">
        <v>1645500</v>
      </c>
      <c r="H4954" s="124"/>
      <c r="I4954" s="128" t="s">
        <v>1379</v>
      </c>
      <c r="J4954" s="124"/>
      <c r="K4954" s="124"/>
      <c r="L4954" s="124"/>
      <c r="M4954" s="124"/>
      <c r="N4954" s="193">
        <v>0</v>
      </c>
      <c r="O4954" s="193">
        <v>1277</v>
      </c>
      <c r="P4954" s="124" t="s">
        <v>1312</v>
      </c>
    </row>
    <row r="4955" spans="1:16" ht="51">
      <c r="A4955" s="256">
        <v>253</v>
      </c>
      <c r="B4955" s="124"/>
      <c r="C4955" s="125" t="s">
        <v>778</v>
      </c>
      <c r="D4955" s="191">
        <v>43314</v>
      </c>
      <c r="E4955" s="124" t="s">
        <v>9873</v>
      </c>
      <c r="F4955" s="124" t="s">
        <v>3</v>
      </c>
      <c r="G4955" s="124">
        <v>1645507</v>
      </c>
      <c r="H4955" s="124"/>
      <c r="I4955" s="128" t="s">
        <v>11066</v>
      </c>
      <c r="J4955" s="124"/>
      <c r="K4955" s="124"/>
      <c r="L4955" s="124"/>
      <c r="M4955" s="124"/>
      <c r="N4955" s="193">
        <v>0</v>
      </c>
      <c r="O4955" s="193">
        <v>490.65000000000003</v>
      </c>
      <c r="P4955" s="124" t="s">
        <v>1312</v>
      </c>
    </row>
    <row r="4956" spans="1:16" ht="38.25">
      <c r="A4956" s="256">
        <v>35</v>
      </c>
      <c r="B4956" s="124"/>
      <c r="C4956" s="125" t="s">
        <v>696</v>
      </c>
      <c r="D4956" s="191">
        <v>43314</v>
      </c>
      <c r="E4956" s="124" t="s">
        <v>9874</v>
      </c>
      <c r="F4956" s="124" t="s">
        <v>3</v>
      </c>
      <c r="G4956" s="124">
        <v>1645508</v>
      </c>
      <c r="H4956" s="124"/>
      <c r="I4956" s="128" t="s">
        <v>1376</v>
      </c>
      <c r="J4956" s="124"/>
      <c r="K4956" s="124"/>
      <c r="L4956" s="124"/>
      <c r="M4956" s="124"/>
      <c r="N4956" s="193">
        <v>0</v>
      </c>
      <c r="O4956" s="193">
        <v>1278</v>
      </c>
      <c r="P4956" s="124" t="s">
        <v>1312</v>
      </c>
    </row>
    <row r="4957" spans="1:16" ht="51">
      <c r="A4957" s="256" t="s">
        <v>630</v>
      </c>
      <c r="B4957" s="124"/>
      <c r="C4957" s="125" t="s">
        <v>1236</v>
      </c>
      <c r="D4957" s="191">
        <v>43314</v>
      </c>
      <c r="E4957" s="124" t="s">
        <v>9875</v>
      </c>
      <c r="F4957" s="124" t="s">
        <v>3</v>
      </c>
      <c r="G4957" s="124">
        <v>1645542</v>
      </c>
      <c r="H4957" s="124"/>
      <c r="I4957" s="128" t="s">
        <v>11067</v>
      </c>
      <c r="J4957" s="124"/>
      <c r="K4957" s="124"/>
      <c r="L4957" s="124"/>
      <c r="M4957" s="124"/>
      <c r="N4957" s="193">
        <v>0</v>
      </c>
      <c r="O4957" s="193">
        <v>1229.3399999999999</v>
      </c>
      <c r="P4957" s="124" t="s">
        <v>1312</v>
      </c>
    </row>
    <row r="4958" spans="1:16" ht="38.25">
      <c r="A4958" s="256" t="s">
        <v>630</v>
      </c>
      <c r="B4958" s="124"/>
      <c r="C4958" s="125" t="s">
        <v>1236</v>
      </c>
      <c r="D4958" s="191">
        <v>43314</v>
      </c>
      <c r="E4958" s="124" t="s">
        <v>9876</v>
      </c>
      <c r="F4958" s="124" t="s">
        <v>3</v>
      </c>
      <c r="G4958" s="124">
        <v>1645544</v>
      </c>
      <c r="H4958" s="124"/>
      <c r="I4958" s="128" t="s">
        <v>11068</v>
      </c>
      <c r="J4958" s="124"/>
      <c r="K4958" s="124"/>
      <c r="L4958" s="124"/>
      <c r="M4958" s="124"/>
      <c r="N4958" s="193">
        <v>0</v>
      </c>
      <c r="O4958" s="193">
        <v>737.59</v>
      </c>
      <c r="P4958" s="124" t="s">
        <v>1312</v>
      </c>
    </row>
    <row r="4959" spans="1:16" ht="51">
      <c r="A4959" s="256" t="s">
        <v>630</v>
      </c>
      <c r="B4959" s="124"/>
      <c r="C4959" s="125" t="s">
        <v>1236</v>
      </c>
      <c r="D4959" s="191">
        <v>43314</v>
      </c>
      <c r="E4959" s="124" t="s">
        <v>9877</v>
      </c>
      <c r="F4959" s="124" t="s">
        <v>3</v>
      </c>
      <c r="G4959" s="124">
        <v>1645564</v>
      </c>
      <c r="H4959" s="124"/>
      <c r="I4959" s="128" t="s">
        <v>11069</v>
      </c>
      <c r="J4959" s="124"/>
      <c r="K4959" s="124"/>
      <c r="L4959" s="124"/>
      <c r="M4959" s="124"/>
      <c r="N4959" s="193">
        <v>0</v>
      </c>
      <c r="O4959" s="193">
        <v>1170.42</v>
      </c>
      <c r="P4959" s="124" t="s">
        <v>1312</v>
      </c>
    </row>
    <row r="4960" spans="1:16" ht="63.75">
      <c r="A4960" s="256">
        <v>86</v>
      </c>
      <c r="B4960" s="124"/>
      <c r="C4960" s="125" t="s">
        <v>710</v>
      </c>
      <c r="D4960" s="191">
        <v>43314</v>
      </c>
      <c r="E4960" s="124" t="s">
        <v>9878</v>
      </c>
      <c r="F4960" s="124" t="s">
        <v>3</v>
      </c>
      <c r="G4960" s="124">
        <v>1645736</v>
      </c>
      <c r="H4960" s="124"/>
      <c r="I4960" s="128" t="s">
        <v>11070</v>
      </c>
      <c r="J4960" s="124"/>
      <c r="K4960" s="124"/>
      <c r="L4960" s="124"/>
      <c r="M4960" s="124"/>
      <c r="N4960" s="193">
        <v>0</v>
      </c>
      <c r="O4960" s="193">
        <v>44</v>
      </c>
      <c r="P4960" s="124" t="s">
        <v>1312</v>
      </c>
    </row>
    <row r="4961" spans="1:16" ht="38.25">
      <c r="A4961" s="256" t="s">
        <v>630</v>
      </c>
      <c r="B4961" s="124"/>
      <c r="C4961" s="125" t="s">
        <v>1236</v>
      </c>
      <c r="D4961" s="191">
        <v>43314</v>
      </c>
      <c r="E4961" s="124" t="s">
        <v>9879</v>
      </c>
      <c r="F4961" s="124" t="s">
        <v>3</v>
      </c>
      <c r="G4961" s="124">
        <v>1645739</v>
      </c>
      <c r="H4961" s="124"/>
      <c r="I4961" s="128" t="s">
        <v>1380</v>
      </c>
      <c r="J4961" s="124"/>
      <c r="K4961" s="124"/>
      <c r="L4961" s="124"/>
      <c r="M4961" s="124"/>
      <c r="N4961" s="193">
        <v>0</v>
      </c>
      <c r="O4961" s="193">
        <v>4750</v>
      </c>
      <c r="P4961" s="124" t="s">
        <v>1312</v>
      </c>
    </row>
    <row r="4962" spans="1:16" ht="51">
      <c r="A4962" s="256">
        <v>292</v>
      </c>
      <c r="B4962" s="124"/>
      <c r="C4962" s="125" t="s">
        <v>152</v>
      </c>
      <c r="D4962" s="191">
        <v>43314</v>
      </c>
      <c r="E4962" s="124" t="s">
        <v>9880</v>
      </c>
      <c r="F4962" s="124" t="s">
        <v>3</v>
      </c>
      <c r="G4962" s="124">
        <v>1645645</v>
      </c>
      <c r="H4962" s="124"/>
      <c r="I4962" s="128" t="s">
        <v>3905</v>
      </c>
      <c r="J4962" s="124"/>
      <c r="K4962" s="124"/>
      <c r="L4962" s="124"/>
      <c r="M4962" s="124"/>
      <c r="N4962" s="193">
        <v>0</v>
      </c>
      <c r="O4962" s="193">
        <v>65</v>
      </c>
      <c r="P4962" s="124" t="s">
        <v>1312</v>
      </c>
    </row>
    <row r="4963" spans="1:16" ht="51">
      <c r="A4963" s="256" t="s">
        <v>630</v>
      </c>
      <c r="B4963" s="124"/>
      <c r="C4963" s="125" t="s">
        <v>1236</v>
      </c>
      <c r="D4963" s="191">
        <v>43314</v>
      </c>
      <c r="E4963" s="124" t="s">
        <v>9881</v>
      </c>
      <c r="F4963" s="124" t="s">
        <v>3</v>
      </c>
      <c r="G4963" s="124">
        <v>1645664</v>
      </c>
      <c r="H4963" s="124"/>
      <c r="I4963" s="128" t="s">
        <v>11071</v>
      </c>
      <c r="J4963" s="124"/>
      <c r="K4963" s="124"/>
      <c r="L4963" s="124"/>
      <c r="M4963" s="124"/>
      <c r="N4963" s="193">
        <v>0</v>
      </c>
      <c r="O4963" s="193">
        <v>4310</v>
      </c>
      <c r="P4963" s="124" t="s">
        <v>1312</v>
      </c>
    </row>
    <row r="4964" spans="1:16" ht="38.25">
      <c r="A4964" s="256">
        <v>16</v>
      </c>
      <c r="B4964" s="124"/>
      <c r="C4964" s="125" t="s">
        <v>692</v>
      </c>
      <c r="D4964" s="191">
        <v>43314</v>
      </c>
      <c r="E4964" s="124" t="s">
        <v>9882</v>
      </c>
      <c r="F4964" s="124" t="s">
        <v>3</v>
      </c>
      <c r="G4964" s="124">
        <v>1645696</v>
      </c>
      <c r="H4964" s="124"/>
      <c r="I4964" s="128" t="s">
        <v>11072</v>
      </c>
      <c r="J4964" s="124"/>
      <c r="K4964" s="124"/>
      <c r="L4964" s="124"/>
      <c r="M4964" s="124"/>
      <c r="N4964" s="193">
        <v>0</v>
      </c>
      <c r="O4964" s="193">
        <v>249</v>
      </c>
      <c r="P4964" s="124" t="s">
        <v>1312</v>
      </c>
    </row>
    <row r="4965" spans="1:16" ht="63.75">
      <c r="A4965" s="256">
        <v>373</v>
      </c>
      <c r="B4965" s="124"/>
      <c r="C4965" s="125" t="s">
        <v>1269</v>
      </c>
      <c r="D4965" s="191">
        <v>43314</v>
      </c>
      <c r="E4965" s="124" t="s">
        <v>9883</v>
      </c>
      <c r="F4965" s="124" t="s">
        <v>3</v>
      </c>
      <c r="G4965" s="124">
        <v>1645702</v>
      </c>
      <c r="H4965" s="124"/>
      <c r="I4965" s="128" t="s">
        <v>11073</v>
      </c>
      <c r="J4965" s="124"/>
      <c r="K4965" s="124"/>
      <c r="L4965" s="124"/>
      <c r="M4965" s="124"/>
      <c r="N4965" s="193">
        <v>0</v>
      </c>
      <c r="O4965" s="193">
        <v>171</v>
      </c>
      <c r="P4965" s="124" t="s">
        <v>1312</v>
      </c>
    </row>
    <row r="4966" spans="1:16" ht="63.75">
      <c r="A4966" s="256">
        <v>373</v>
      </c>
      <c r="B4966" s="124"/>
      <c r="C4966" s="125" t="s">
        <v>1269</v>
      </c>
      <c r="D4966" s="191">
        <v>43314</v>
      </c>
      <c r="E4966" s="124" t="s">
        <v>9884</v>
      </c>
      <c r="F4966" s="124" t="s">
        <v>3</v>
      </c>
      <c r="G4966" s="124">
        <v>1645705</v>
      </c>
      <c r="H4966" s="124"/>
      <c r="I4966" s="128" t="s">
        <v>11074</v>
      </c>
      <c r="J4966" s="124"/>
      <c r="K4966" s="124"/>
      <c r="L4966" s="124"/>
      <c r="M4966" s="124"/>
      <c r="N4966" s="193">
        <v>0</v>
      </c>
      <c r="O4966" s="193">
        <v>39</v>
      </c>
      <c r="P4966" s="124" t="s">
        <v>1312</v>
      </c>
    </row>
    <row r="4967" spans="1:16" ht="63.75">
      <c r="A4967" s="256">
        <v>670</v>
      </c>
      <c r="B4967" s="124"/>
      <c r="C4967" s="125" t="s">
        <v>235</v>
      </c>
      <c r="D4967" s="191">
        <v>43314</v>
      </c>
      <c r="E4967" s="124" t="s">
        <v>9885</v>
      </c>
      <c r="F4967" s="124" t="s">
        <v>3</v>
      </c>
      <c r="G4967" s="124">
        <v>1645419</v>
      </c>
      <c r="H4967" s="124"/>
      <c r="I4967" s="128" t="s">
        <v>11075</v>
      </c>
      <c r="J4967" s="124"/>
      <c r="K4967" s="124"/>
      <c r="L4967" s="124"/>
      <c r="M4967" s="124"/>
      <c r="N4967" s="193">
        <v>0</v>
      </c>
      <c r="O4967" s="193">
        <v>395.95</v>
      </c>
      <c r="P4967" s="124" t="s">
        <v>1312</v>
      </c>
    </row>
    <row r="4968" spans="1:16" ht="51">
      <c r="A4968" s="256">
        <v>287</v>
      </c>
      <c r="B4968" s="124"/>
      <c r="C4968" s="125" t="s">
        <v>790</v>
      </c>
      <c r="D4968" s="191">
        <v>43314</v>
      </c>
      <c r="E4968" s="124" t="s">
        <v>9886</v>
      </c>
      <c r="F4968" s="124" t="s">
        <v>3</v>
      </c>
      <c r="G4968" s="124">
        <v>1645452</v>
      </c>
      <c r="H4968" s="124"/>
      <c r="I4968" s="128" t="s">
        <v>11076</v>
      </c>
      <c r="J4968" s="124"/>
      <c r="K4968" s="124"/>
      <c r="L4968" s="124"/>
      <c r="M4968" s="124"/>
      <c r="N4968" s="193">
        <v>0</v>
      </c>
      <c r="O4968" s="193">
        <v>295265.68</v>
      </c>
      <c r="P4968" s="124" t="s">
        <v>1312</v>
      </c>
    </row>
    <row r="4969" spans="1:16" ht="51">
      <c r="A4969" s="256">
        <v>130</v>
      </c>
      <c r="B4969" s="124"/>
      <c r="C4969" s="125" t="s">
        <v>727</v>
      </c>
      <c r="D4969" s="191">
        <v>43314</v>
      </c>
      <c r="E4969" s="124" t="s">
        <v>9887</v>
      </c>
      <c r="F4969" s="124" t="s">
        <v>3</v>
      </c>
      <c r="G4969" s="124">
        <v>1645464</v>
      </c>
      <c r="H4969" s="124"/>
      <c r="I4969" s="128" t="s">
        <v>11077</v>
      </c>
      <c r="J4969" s="124"/>
      <c r="K4969" s="124"/>
      <c r="L4969" s="124"/>
      <c r="M4969" s="124"/>
      <c r="N4969" s="193">
        <v>0</v>
      </c>
      <c r="O4969" s="193">
        <v>400000</v>
      </c>
      <c r="P4969" s="124" t="s">
        <v>1312</v>
      </c>
    </row>
    <row r="4970" spans="1:16" ht="51">
      <c r="A4970" s="256">
        <v>15</v>
      </c>
      <c r="B4970" s="124"/>
      <c r="C4970" s="125" t="s">
        <v>691</v>
      </c>
      <c r="D4970" s="191">
        <v>43314</v>
      </c>
      <c r="E4970" s="124" t="s">
        <v>9888</v>
      </c>
      <c r="F4970" s="124" t="s">
        <v>3</v>
      </c>
      <c r="G4970" s="124">
        <v>1645481</v>
      </c>
      <c r="H4970" s="124"/>
      <c r="I4970" s="128" t="s">
        <v>11078</v>
      </c>
      <c r="J4970" s="124"/>
      <c r="K4970" s="124"/>
      <c r="L4970" s="124"/>
      <c r="M4970" s="124"/>
      <c r="N4970" s="193">
        <v>0</v>
      </c>
      <c r="O4970" s="193">
        <v>10968.74</v>
      </c>
      <c r="P4970" s="124" t="s">
        <v>1312</v>
      </c>
    </row>
    <row r="4971" spans="1:16" ht="51">
      <c r="A4971" s="256">
        <v>15</v>
      </c>
      <c r="B4971" s="124"/>
      <c r="C4971" s="125" t="s">
        <v>691</v>
      </c>
      <c r="D4971" s="191">
        <v>43314</v>
      </c>
      <c r="E4971" s="124" t="s">
        <v>9889</v>
      </c>
      <c r="F4971" s="124" t="s">
        <v>3</v>
      </c>
      <c r="G4971" s="124">
        <v>1645482</v>
      </c>
      <c r="H4971" s="124"/>
      <c r="I4971" s="128" t="s">
        <v>11079</v>
      </c>
      <c r="J4971" s="124"/>
      <c r="K4971" s="124"/>
      <c r="L4971" s="124"/>
      <c r="M4971" s="124"/>
      <c r="N4971" s="193">
        <v>0</v>
      </c>
      <c r="O4971" s="193">
        <v>385</v>
      </c>
      <c r="P4971" s="124" t="s">
        <v>1312</v>
      </c>
    </row>
    <row r="4972" spans="1:16" ht="63.75">
      <c r="A4972" s="256">
        <v>373</v>
      </c>
      <c r="B4972" s="124"/>
      <c r="C4972" s="125" t="s">
        <v>1269</v>
      </c>
      <c r="D4972" s="191">
        <v>43314</v>
      </c>
      <c r="E4972" s="124" t="s">
        <v>9890</v>
      </c>
      <c r="F4972" s="124" t="s">
        <v>3</v>
      </c>
      <c r="G4972" s="124">
        <v>1645498</v>
      </c>
      <c r="H4972" s="124"/>
      <c r="I4972" s="128" t="s">
        <v>11080</v>
      </c>
      <c r="J4972" s="124"/>
      <c r="K4972" s="124"/>
      <c r="L4972" s="124"/>
      <c r="M4972" s="124"/>
      <c r="N4972" s="193">
        <v>0</v>
      </c>
      <c r="O4972" s="193">
        <v>368357.64</v>
      </c>
      <c r="P4972" s="124" t="s">
        <v>1312</v>
      </c>
    </row>
    <row r="4973" spans="1:16" ht="51">
      <c r="A4973" s="256">
        <v>20</v>
      </c>
      <c r="B4973" s="124"/>
      <c r="C4973" s="125" t="s">
        <v>693</v>
      </c>
      <c r="D4973" s="191">
        <v>43314</v>
      </c>
      <c r="E4973" s="124" t="s">
        <v>9891</v>
      </c>
      <c r="F4973" s="124" t="s">
        <v>3</v>
      </c>
      <c r="G4973" s="124">
        <v>1645539</v>
      </c>
      <c r="H4973" s="124"/>
      <c r="I4973" s="128" t="s">
        <v>11081</v>
      </c>
      <c r="J4973" s="124"/>
      <c r="K4973" s="124"/>
      <c r="L4973" s="124"/>
      <c r="M4973" s="124"/>
      <c r="N4973" s="193">
        <v>0</v>
      </c>
      <c r="O4973" s="193">
        <v>3959.62</v>
      </c>
      <c r="P4973" s="124" t="s">
        <v>1312</v>
      </c>
    </row>
    <row r="4974" spans="1:16" ht="76.5">
      <c r="A4974" s="256">
        <v>375</v>
      </c>
      <c r="B4974" s="124"/>
      <c r="C4974" s="125" t="s">
        <v>1271</v>
      </c>
      <c r="D4974" s="191">
        <v>43314</v>
      </c>
      <c r="E4974" s="124" t="s">
        <v>9892</v>
      </c>
      <c r="F4974" s="124" t="s">
        <v>3</v>
      </c>
      <c r="G4974" s="124">
        <v>1645418</v>
      </c>
      <c r="H4974" s="124"/>
      <c r="I4974" s="128" t="s">
        <v>11082</v>
      </c>
      <c r="J4974" s="124"/>
      <c r="K4974" s="124"/>
      <c r="L4974" s="124"/>
      <c r="M4974" s="124"/>
      <c r="N4974" s="193">
        <v>0</v>
      </c>
      <c r="O4974" s="193">
        <v>282</v>
      </c>
      <c r="P4974" s="124" t="s">
        <v>1312</v>
      </c>
    </row>
    <row r="4975" spans="1:16" ht="38.25">
      <c r="A4975" s="256">
        <v>526</v>
      </c>
      <c r="B4975" s="124"/>
      <c r="C4975" s="125" t="s">
        <v>846</v>
      </c>
      <c r="D4975" s="191">
        <v>43314</v>
      </c>
      <c r="E4975" s="124" t="s">
        <v>9893</v>
      </c>
      <c r="F4975" s="124" t="s">
        <v>3</v>
      </c>
      <c r="G4975" s="124">
        <v>1645420</v>
      </c>
      <c r="H4975" s="124"/>
      <c r="I4975" s="128" t="s">
        <v>11083</v>
      </c>
      <c r="J4975" s="124"/>
      <c r="K4975" s="124"/>
      <c r="L4975" s="124"/>
      <c r="M4975" s="124"/>
      <c r="N4975" s="193">
        <v>0</v>
      </c>
      <c r="O4975" s="193">
        <v>15</v>
      </c>
      <c r="P4975" s="124" t="s">
        <v>1312</v>
      </c>
    </row>
    <row r="4976" spans="1:16" ht="38.25">
      <c r="A4976" s="256" t="s">
        <v>630</v>
      </c>
      <c r="B4976" s="124"/>
      <c r="C4976" s="125" t="s">
        <v>1236</v>
      </c>
      <c r="D4976" s="191">
        <v>43314</v>
      </c>
      <c r="E4976" s="124" t="s">
        <v>9894</v>
      </c>
      <c r="F4976" s="124" t="s">
        <v>3</v>
      </c>
      <c r="G4976" s="124">
        <v>1645421</v>
      </c>
      <c r="H4976" s="124"/>
      <c r="I4976" s="128" t="s">
        <v>11084</v>
      </c>
      <c r="J4976" s="124"/>
      <c r="K4976" s="124"/>
      <c r="L4976" s="124"/>
      <c r="M4976" s="124"/>
      <c r="N4976" s="193">
        <v>0</v>
      </c>
      <c r="O4976" s="193">
        <v>1503.64</v>
      </c>
      <c r="P4976" s="124" t="s">
        <v>1312</v>
      </c>
    </row>
    <row r="4977" spans="1:16" ht="38.25">
      <c r="A4977" s="256" t="s">
        <v>630</v>
      </c>
      <c r="B4977" s="124"/>
      <c r="C4977" s="125" t="s">
        <v>1236</v>
      </c>
      <c r="D4977" s="191">
        <v>43314</v>
      </c>
      <c r="E4977" s="124" t="s">
        <v>9895</v>
      </c>
      <c r="F4977" s="124" t="s">
        <v>3</v>
      </c>
      <c r="G4977" s="124">
        <v>1645435</v>
      </c>
      <c r="H4977" s="124"/>
      <c r="I4977" s="128" t="s">
        <v>6214</v>
      </c>
      <c r="J4977" s="124"/>
      <c r="K4977" s="124"/>
      <c r="L4977" s="124"/>
      <c r="M4977" s="124"/>
      <c r="N4977" s="193">
        <v>0</v>
      </c>
      <c r="O4977" s="193">
        <v>6200</v>
      </c>
      <c r="P4977" s="124" t="s">
        <v>1312</v>
      </c>
    </row>
    <row r="4978" spans="1:16" ht="38.25">
      <c r="A4978" s="256" t="s">
        <v>630</v>
      </c>
      <c r="B4978" s="124"/>
      <c r="C4978" s="125" t="s">
        <v>1236</v>
      </c>
      <c r="D4978" s="191">
        <v>43314</v>
      </c>
      <c r="E4978" s="124" t="s">
        <v>9896</v>
      </c>
      <c r="F4978" s="124" t="s">
        <v>3</v>
      </c>
      <c r="G4978" s="124">
        <v>1645468</v>
      </c>
      <c r="H4978" s="124"/>
      <c r="I4978" s="128" t="s">
        <v>11085</v>
      </c>
      <c r="J4978" s="124"/>
      <c r="K4978" s="124"/>
      <c r="L4978" s="124"/>
      <c r="M4978" s="124"/>
      <c r="N4978" s="193">
        <v>0</v>
      </c>
      <c r="O4978" s="193">
        <v>800</v>
      </c>
      <c r="P4978" s="124" t="s">
        <v>1312</v>
      </c>
    </row>
    <row r="4979" spans="1:16" ht="51">
      <c r="A4979" s="256" t="s">
        <v>630</v>
      </c>
      <c r="B4979" s="124"/>
      <c r="C4979" s="125" t="s">
        <v>1236</v>
      </c>
      <c r="D4979" s="191">
        <v>43314</v>
      </c>
      <c r="E4979" s="124" t="s">
        <v>9897</v>
      </c>
      <c r="F4979" s="124" t="s">
        <v>3</v>
      </c>
      <c r="G4979" s="124">
        <v>1645474</v>
      </c>
      <c r="H4979" s="124"/>
      <c r="I4979" s="128" t="s">
        <v>11086</v>
      </c>
      <c r="J4979" s="124"/>
      <c r="K4979" s="124"/>
      <c r="L4979" s="124"/>
      <c r="M4979" s="124"/>
      <c r="N4979" s="193">
        <v>0</v>
      </c>
      <c r="O4979" s="193">
        <v>4917.33</v>
      </c>
      <c r="P4979" s="124" t="s">
        <v>1312</v>
      </c>
    </row>
    <row r="4980" spans="1:16" ht="38.25">
      <c r="A4980" s="256" t="s">
        <v>630</v>
      </c>
      <c r="B4980" s="124"/>
      <c r="C4980" s="125" t="s">
        <v>1236</v>
      </c>
      <c r="D4980" s="191">
        <v>43314</v>
      </c>
      <c r="E4980" s="124" t="s">
        <v>9898</v>
      </c>
      <c r="F4980" s="124" t="s">
        <v>3</v>
      </c>
      <c r="G4980" s="124">
        <v>1645479</v>
      </c>
      <c r="H4980" s="124"/>
      <c r="I4980" s="128" t="s">
        <v>11087</v>
      </c>
      <c r="J4980" s="124"/>
      <c r="K4980" s="124"/>
      <c r="L4980" s="124"/>
      <c r="M4980" s="124"/>
      <c r="N4980" s="193">
        <v>0</v>
      </c>
      <c r="O4980" s="193">
        <v>1240</v>
      </c>
      <c r="P4980" s="124" t="s">
        <v>1312</v>
      </c>
    </row>
    <row r="4981" spans="1:16" ht="63.75" hidden="1">
      <c r="A4981" s="256">
        <v>513</v>
      </c>
      <c r="B4981" s="124"/>
      <c r="C4981" s="125" t="s">
        <v>201</v>
      </c>
      <c r="D4981" s="191">
        <v>43314</v>
      </c>
      <c r="E4981" s="124" t="s">
        <v>9899</v>
      </c>
      <c r="F4981" s="124" t="s">
        <v>15</v>
      </c>
      <c r="G4981" s="124">
        <v>798928</v>
      </c>
      <c r="H4981" s="124"/>
      <c r="I4981" s="128" t="s">
        <v>11088</v>
      </c>
      <c r="J4981" s="124"/>
      <c r="K4981" s="124"/>
      <c r="L4981" s="124"/>
      <c r="M4981" s="124"/>
      <c r="N4981" s="193">
        <v>50</v>
      </c>
      <c r="O4981" s="193">
        <v>0</v>
      </c>
      <c r="P4981" s="124" t="s">
        <v>1312</v>
      </c>
    </row>
    <row r="4982" spans="1:16" ht="76.5" hidden="1">
      <c r="A4982" s="256">
        <v>25</v>
      </c>
      <c r="B4982" s="124"/>
      <c r="C4982" s="125" t="s">
        <v>694</v>
      </c>
      <c r="D4982" s="191">
        <v>43314</v>
      </c>
      <c r="E4982" s="124" t="s">
        <v>9900</v>
      </c>
      <c r="F4982" s="124" t="s">
        <v>1313</v>
      </c>
      <c r="G4982" s="124">
        <v>179971</v>
      </c>
      <c r="H4982" s="124"/>
      <c r="I4982" s="128" t="s">
        <v>11089</v>
      </c>
      <c r="J4982" s="124"/>
      <c r="K4982" s="124"/>
      <c r="L4982" s="124"/>
      <c r="M4982" s="124"/>
      <c r="N4982" s="193">
        <v>553247.1</v>
      </c>
      <c r="O4982" s="193">
        <v>0</v>
      </c>
      <c r="P4982" s="124" t="s">
        <v>1312</v>
      </c>
    </row>
    <row r="4983" spans="1:16" ht="51" hidden="1">
      <c r="A4983" s="256">
        <v>513</v>
      </c>
      <c r="B4983" s="124"/>
      <c r="C4983" s="125" t="s">
        <v>201</v>
      </c>
      <c r="D4983" s="191">
        <v>43314</v>
      </c>
      <c r="E4983" s="124" t="s">
        <v>9901</v>
      </c>
      <c r="F4983" s="124" t="s">
        <v>15</v>
      </c>
      <c r="G4983" s="124">
        <v>799152</v>
      </c>
      <c r="H4983" s="124"/>
      <c r="I4983" s="128" t="s">
        <v>5325</v>
      </c>
      <c r="J4983" s="124"/>
      <c r="K4983" s="124"/>
      <c r="L4983" s="124"/>
      <c r="M4983" s="124"/>
      <c r="N4983" s="193">
        <v>50</v>
      </c>
      <c r="O4983" s="193">
        <v>0</v>
      </c>
      <c r="P4983" s="124" t="s">
        <v>1312</v>
      </c>
    </row>
    <row r="4984" spans="1:16" ht="63.75" hidden="1">
      <c r="A4984" s="256">
        <v>10</v>
      </c>
      <c r="B4984" s="124"/>
      <c r="C4984" s="125" t="s">
        <v>690</v>
      </c>
      <c r="D4984" s="191">
        <v>43314</v>
      </c>
      <c r="E4984" s="124" t="s">
        <v>9902</v>
      </c>
      <c r="F4984" s="124" t="s">
        <v>15</v>
      </c>
      <c r="G4984" s="124">
        <v>799416</v>
      </c>
      <c r="H4984" s="124"/>
      <c r="I4984" s="128" t="s">
        <v>11090</v>
      </c>
      <c r="J4984" s="124"/>
      <c r="K4984" s="124"/>
      <c r="L4984" s="124"/>
      <c r="M4984" s="124"/>
      <c r="N4984" s="193">
        <v>50</v>
      </c>
      <c r="O4984" s="193">
        <v>0</v>
      </c>
      <c r="P4984" s="124" t="s">
        <v>1312</v>
      </c>
    </row>
    <row r="4985" spans="1:16" ht="51" hidden="1">
      <c r="A4985" s="256">
        <v>10</v>
      </c>
      <c r="B4985" s="124"/>
      <c r="C4985" s="125" t="s">
        <v>690</v>
      </c>
      <c r="D4985" s="191">
        <v>43314</v>
      </c>
      <c r="E4985" s="124" t="s">
        <v>9903</v>
      </c>
      <c r="F4985" s="124" t="s">
        <v>15</v>
      </c>
      <c r="G4985" s="124">
        <v>799418</v>
      </c>
      <c r="H4985" s="124"/>
      <c r="I4985" s="128" t="s">
        <v>11091</v>
      </c>
      <c r="J4985" s="124"/>
      <c r="K4985" s="124"/>
      <c r="L4985" s="124"/>
      <c r="M4985" s="124"/>
      <c r="N4985" s="193">
        <v>50</v>
      </c>
      <c r="O4985" s="193">
        <v>0</v>
      </c>
      <c r="P4985" s="124" t="s">
        <v>1312</v>
      </c>
    </row>
    <row r="4986" spans="1:16" ht="76.5" hidden="1">
      <c r="A4986" s="256">
        <v>10</v>
      </c>
      <c r="B4986" s="124"/>
      <c r="C4986" s="125" t="s">
        <v>690</v>
      </c>
      <c r="D4986" s="191">
        <v>43314</v>
      </c>
      <c r="E4986" s="124" t="s">
        <v>9904</v>
      </c>
      <c r="F4986" s="124" t="s">
        <v>15</v>
      </c>
      <c r="G4986" s="124">
        <v>799420</v>
      </c>
      <c r="H4986" s="124"/>
      <c r="I4986" s="128" t="s">
        <v>11092</v>
      </c>
      <c r="J4986" s="124"/>
      <c r="K4986" s="124"/>
      <c r="L4986" s="124"/>
      <c r="M4986" s="124"/>
      <c r="N4986" s="193">
        <v>50</v>
      </c>
      <c r="O4986" s="193">
        <v>0</v>
      </c>
      <c r="P4986" s="124" t="s">
        <v>1312</v>
      </c>
    </row>
    <row r="4987" spans="1:16" ht="51" hidden="1">
      <c r="A4987" s="256">
        <v>513</v>
      </c>
      <c r="B4987" s="124"/>
      <c r="C4987" s="125" t="s">
        <v>201</v>
      </c>
      <c r="D4987" s="191">
        <v>43314</v>
      </c>
      <c r="E4987" s="124" t="s">
        <v>9905</v>
      </c>
      <c r="F4987" s="124" t="s">
        <v>15</v>
      </c>
      <c r="G4987" s="124">
        <v>799154</v>
      </c>
      <c r="H4987" s="124"/>
      <c r="I4987" s="128" t="s">
        <v>11093</v>
      </c>
      <c r="J4987" s="124"/>
      <c r="K4987" s="124"/>
      <c r="L4987" s="124"/>
      <c r="M4987" s="124"/>
      <c r="N4987" s="193">
        <v>50</v>
      </c>
      <c r="O4987" s="193">
        <v>0</v>
      </c>
      <c r="P4987" s="124" t="s">
        <v>1312</v>
      </c>
    </row>
    <row r="4988" spans="1:16" ht="89.25" hidden="1">
      <c r="A4988" s="256">
        <v>585</v>
      </c>
      <c r="B4988" s="124"/>
      <c r="C4988" s="125" t="s">
        <v>221</v>
      </c>
      <c r="D4988" s="191">
        <v>43314</v>
      </c>
      <c r="E4988" s="124" t="s">
        <v>9906</v>
      </c>
      <c r="F4988" s="124" t="s">
        <v>15</v>
      </c>
      <c r="G4988" s="124">
        <v>5590</v>
      </c>
      <c r="H4988" s="124"/>
      <c r="I4988" s="128" t="s">
        <v>11094</v>
      </c>
      <c r="J4988" s="124"/>
      <c r="K4988" s="124"/>
      <c r="L4988" s="124"/>
      <c r="M4988" s="124"/>
      <c r="N4988" s="193">
        <v>295.58999999999997</v>
      </c>
      <c r="O4988" s="193">
        <v>0</v>
      </c>
      <c r="P4988" s="124" t="s">
        <v>1312</v>
      </c>
    </row>
    <row r="4989" spans="1:16" ht="76.5" hidden="1">
      <c r="A4989" s="256" t="s">
        <v>620</v>
      </c>
      <c r="B4989" s="124"/>
      <c r="C4989" s="125" t="s">
        <v>714</v>
      </c>
      <c r="D4989" s="191">
        <v>43314</v>
      </c>
      <c r="E4989" s="124" t="s">
        <v>9907</v>
      </c>
      <c r="F4989" s="124" t="s">
        <v>13</v>
      </c>
      <c r="G4989" s="124">
        <v>928858</v>
      </c>
      <c r="H4989" s="124"/>
      <c r="I4989" s="128" t="s">
        <v>11095</v>
      </c>
      <c r="J4989" s="124"/>
      <c r="K4989" s="124"/>
      <c r="L4989" s="124"/>
      <c r="M4989" s="124"/>
      <c r="N4989" s="193">
        <v>71400</v>
      </c>
      <c r="O4989" s="193">
        <v>0</v>
      </c>
      <c r="P4989" s="124" t="s">
        <v>1312</v>
      </c>
    </row>
    <row r="4990" spans="1:16" ht="51" hidden="1">
      <c r="A4990" s="256">
        <v>513</v>
      </c>
      <c r="B4990" s="124"/>
      <c r="C4990" s="125" t="s">
        <v>201</v>
      </c>
      <c r="D4990" s="191">
        <v>43314</v>
      </c>
      <c r="E4990" s="124" t="s">
        <v>9908</v>
      </c>
      <c r="F4990" s="124" t="s">
        <v>15</v>
      </c>
      <c r="G4990" s="124">
        <v>799806</v>
      </c>
      <c r="H4990" s="124"/>
      <c r="I4990" s="128" t="s">
        <v>4300</v>
      </c>
      <c r="J4990" s="124"/>
      <c r="K4990" s="124"/>
      <c r="L4990" s="124"/>
      <c r="M4990" s="124"/>
      <c r="N4990" s="193">
        <v>50</v>
      </c>
      <c r="O4990" s="193">
        <v>0</v>
      </c>
      <c r="P4990" s="124" t="s">
        <v>1312</v>
      </c>
    </row>
    <row r="4991" spans="1:16" ht="63.75" hidden="1">
      <c r="A4991" s="256">
        <v>10</v>
      </c>
      <c r="B4991" s="124"/>
      <c r="C4991" s="125" t="s">
        <v>690</v>
      </c>
      <c r="D4991" s="191">
        <v>43314</v>
      </c>
      <c r="E4991" s="124" t="s">
        <v>9909</v>
      </c>
      <c r="F4991" s="124" t="s">
        <v>15</v>
      </c>
      <c r="G4991" s="124">
        <v>799936</v>
      </c>
      <c r="H4991" s="124"/>
      <c r="I4991" s="128" t="s">
        <v>11096</v>
      </c>
      <c r="J4991" s="124"/>
      <c r="K4991" s="124"/>
      <c r="L4991" s="124"/>
      <c r="M4991" s="124"/>
      <c r="N4991" s="193">
        <v>50</v>
      </c>
      <c r="O4991" s="193">
        <v>0</v>
      </c>
      <c r="P4991" s="124" t="s">
        <v>1312</v>
      </c>
    </row>
    <row r="4992" spans="1:16" ht="38.25" hidden="1">
      <c r="A4992" s="256">
        <v>117</v>
      </c>
      <c r="B4992" s="124"/>
      <c r="C4992" s="125" t="s">
        <v>722</v>
      </c>
      <c r="D4992" s="191">
        <v>43314</v>
      </c>
      <c r="E4992" s="124" t="s">
        <v>9910</v>
      </c>
      <c r="F4992" s="124" t="s">
        <v>11</v>
      </c>
      <c r="G4992" s="124">
        <v>928890</v>
      </c>
      <c r="H4992" s="124"/>
      <c r="I4992" s="128" t="s">
        <v>11097</v>
      </c>
      <c r="J4992" s="124"/>
      <c r="K4992" s="124"/>
      <c r="L4992" s="124"/>
      <c r="M4992" s="124"/>
      <c r="N4992" s="193">
        <v>50</v>
      </c>
      <c r="O4992" s="193">
        <v>0</v>
      </c>
      <c r="P4992" s="124" t="s">
        <v>1312</v>
      </c>
    </row>
    <row r="4993" spans="1:16" ht="51" hidden="1">
      <c r="A4993" s="256">
        <v>513</v>
      </c>
      <c r="B4993" s="124"/>
      <c r="C4993" s="125" t="s">
        <v>201</v>
      </c>
      <c r="D4993" s="191">
        <v>43314</v>
      </c>
      <c r="E4993" s="124" t="s">
        <v>9911</v>
      </c>
      <c r="F4993" s="124" t="s">
        <v>11</v>
      </c>
      <c r="G4993" s="124">
        <v>928891</v>
      </c>
      <c r="H4993" s="124"/>
      <c r="I4993" s="128" t="s">
        <v>11098</v>
      </c>
      <c r="J4993" s="124"/>
      <c r="K4993" s="124"/>
      <c r="L4993" s="124"/>
      <c r="M4993" s="124"/>
      <c r="N4993" s="193">
        <v>50</v>
      </c>
      <c r="O4993" s="193">
        <v>0</v>
      </c>
      <c r="P4993" s="124" t="s">
        <v>1312</v>
      </c>
    </row>
    <row r="4994" spans="1:16" ht="102" hidden="1">
      <c r="A4994" s="256">
        <v>376</v>
      </c>
      <c r="B4994" s="124"/>
      <c r="C4994" s="125" t="s">
        <v>1272</v>
      </c>
      <c r="D4994" s="191">
        <v>43314</v>
      </c>
      <c r="E4994" s="124" t="s">
        <v>9912</v>
      </c>
      <c r="F4994" s="124" t="s">
        <v>11</v>
      </c>
      <c r="G4994" s="124">
        <v>928895</v>
      </c>
      <c r="H4994" s="124"/>
      <c r="I4994" s="128" t="s">
        <v>11099</v>
      </c>
      <c r="J4994" s="124"/>
      <c r="K4994" s="124"/>
      <c r="L4994" s="124"/>
      <c r="M4994" s="124"/>
      <c r="N4994" s="193">
        <v>1739784.35</v>
      </c>
      <c r="O4994" s="193">
        <v>0</v>
      </c>
      <c r="P4994" s="124" t="s">
        <v>1312</v>
      </c>
    </row>
    <row r="4995" spans="1:16" ht="51">
      <c r="A4995" s="256" t="s">
        <v>619</v>
      </c>
      <c r="B4995" s="124"/>
      <c r="C4995" s="125" t="s">
        <v>713</v>
      </c>
      <c r="D4995" s="191">
        <v>43315</v>
      </c>
      <c r="E4995" s="124" t="s">
        <v>9913</v>
      </c>
      <c r="F4995" s="124" t="s">
        <v>3</v>
      </c>
      <c r="G4995" s="124">
        <v>1646097</v>
      </c>
      <c r="H4995" s="124"/>
      <c r="I4995" s="128" t="s">
        <v>11100</v>
      </c>
      <c r="J4995" s="124"/>
      <c r="K4995" s="124"/>
      <c r="L4995" s="124"/>
      <c r="M4995" s="124"/>
      <c r="N4995" s="193">
        <v>0</v>
      </c>
      <c r="O4995" s="193">
        <v>3520.06</v>
      </c>
      <c r="P4995" s="124" t="s">
        <v>1312</v>
      </c>
    </row>
    <row r="4996" spans="1:16" ht="51">
      <c r="A4996" s="256">
        <v>81</v>
      </c>
      <c r="B4996" s="124"/>
      <c r="C4996" s="125" t="s">
        <v>709</v>
      </c>
      <c r="D4996" s="191">
        <v>43315</v>
      </c>
      <c r="E4996" s="124" t="s">
        <v>9914</v>
      </c>
      <c r="F4996" s="124" t="s">
        <v>3</v>
      </c>
      <c r="G4996" s="124">
        <v>1646119</v>
      </c>
      <c r="H4996" s="124"/>
      <c r="I4996" s="128" t="s">
        <v>11101</v>
      </c>
      <c r="J4996" s="124"/>
      <c r="K4996" s="124"/>
      <c r="L4996" s="124"/>
      <c r="M4996" s="124"/>
      <c r="N4996" s="193">
        <v>0</v>
      </c>
      <c r="O4996" s="193">
        <v>1182</v>
      </c>
      <c r="P4996" s="124" t="s">
        <v>1312</v>
      </c>
    </row>
    <row r="4997" spans="1:16" ht="38.25">
      <c r="A4997" s="256" t="s">
        <v>630</v>
      </c>
      <c r="B4997" s="124"/>
      <c r="C4997" s="125" t="s">
        <v>1236</v>
      </c>
      <c r="D4997" s="191">
        <v>43315</v>
      </c>
      <c r="E4997" s="124" t="s">
        <v>9915</v>
      </c>
      <c r="F4997" s="124" t="s">
        <v>3</v>
      </c>
      <c r="G4997" s="124">
        <v>1646145</v>
      </c>
      <c r="H4997" s="124"/>
      <c r="I4997" s="128" t="s">
        <v>11102</v>
      </c>
      <c r="J4997" s="124"/>
      <c r="K4997" s="124"/>
      <c r="L4997" s="124"/>
      <c r="M4997" s="124"/>
      <c r="N4997" s="193">
        <v>0</v>
      </c>
      <c r="O4997" s="193">
        <v>60.49</v>
      </c>
      <c r="P4997" s="124" t="s">
        <v>1312</v>
      </c>
    </row>
    <row r="4998" spans="1:16" ht="38.25">
      <c r="A4998" s="256" t="s">
        <v>630</v>
      </c>
      <c r="B4998" s="124"/>
      <c r="C4998" s="125" t="s">
        <v>1236</v>
      </c>
      <c r="D4998" s="191">
        <v>43315</v>
      </c>
      <c r="E4998" s="124" t="s">
        <v>9916</v>
      </c>
      <c r="F4998" s="124" t="s">
        <v>3</v>
      </c>
      <c r="G4998" s="124">
        <v>1646148</v>
      </c>
      <c r="H4998" s="124"/>
      <c r="I4998" s="128" t="s">
        <v>11103</v>
      </c>
      <c r="J4998" s="124"/>
      <c r="K4998" s="124"/>
      <c r="L4998" s="124"/>
      <c r="M4998" s="124"/>
      <c r="N4998" s="193">
        <v>0</v>
      </c>
      <c r="O4998" s="193">
        <v>31.5</v>
      </c>
      <c r="P4998" s="124" t="s">
        <v>1312</v>
      </c>
    </row>
    <row r="4999" spans="1:16" ht="38.25">
      <c r="A4999" s="256" t="s">
        <v>630</v>
      </c>
      <c r="B4999" s="124"/>
      <c r="C4999" s="125" t="s">
        <v>1236</v>
      </c>
      <c r="D4999" s="191">
        <v>43315</v>
      </c>
      <c r="E4999" s="124" t="s">
        <v>9917</v>
      </c>
      <c r="F4999" s="124" t="s">
        <v>3</v>
      </c>
      <c r="G4999" s="124">
        <v>1646150</v>
      </c>
      <c r="H4999" s="124"/>
      <c r="I4999" s="128" t="s">
        <v>11104</v>
      </c>
      <c r="J4999" s="124"/>
      <c r="K4999" s="124"/>
      <c r="L4999" s="124"/>
      <c r="M4999" s="124"/>
      <c r="N4999" s="193">
        <v>0</v>
      </c>
      <c r="O4999" s="193">
        <v>24.02</v>
      </c>
      <c r="P4999" s="124" t="s">
        <v>1312</v>
      </c>
    </row>
    <row r="5000" spans="1:16" ht="38.25">
      <c r="A5000" s="256">
        <v>572</v>
      </c>
      <c r="B5000" s="124"/>
      <c r="C5000" s="125" t="s">
        <v>848</v>
      </c>
      <c r="D5000" s="191">
        <v>43315</v>
      </c>
      <c r="E5000" s="124" t="s">
        <v>9918</v>
      </c>
      <c r="F5000" s="124" t="s">
        <v>3</v>
      </c>
      <c r="G5000" s="124">
        <v>1645907</v>
      </c>
      <c r="H5000" s="124"/>
      <c r="I5000" s="128" t="s">
        <v>11105</v>
      </c>
      <c r="J5000" s="124"/>
      <c r="K5000" s="124"/>
      <c r="L5000" s="124"/>
      <c r="M5000" s="124"/>
      <c r="N5000" s="193">
        <v>0</v>
      </c>
      <c r="O5000" s="193">
        <v>35.75</v>
      </c>
      <c r="P5000" s="124" t="s">
        <v>1312</v>
      </c>
    </row>
    <row r="5001" spans="1:16" ht="51">
      <c r="A5001" s="256" t="s">
        <v>630</v>
      </c>
      <c r="B5001" s="124"/>
      <c r="C5001" s="125" t="s">
        <v>1236</v>
      </c>
      <c r="D5001" s="191">
        <v>43315</v>
      </c>
      <c r="E5001" s="124" t="s">
        <v>9919</v>
      </c>
      <c r="F5001" s="124" t="s">
        <v>3</v>
      </c>
      <c r="G5001" s="124">
        <v>1645948</v>
      </c>
      <c r="H5001" s="124"/>
      <c r="I5001" s="128" t="s">
        <v>1406</v>
      </c>
      <c r="J5001" s="124"/>
      <c r="K5001" s="124"/>
      <c r="L5001" s="124"/>
      <c r="M5001" s="124"/>
      <c r="N5001" s="193">
        <v>0</v>
      </c>
      <c r="O5001" s="193">
        <v>695</v>
      </c>
      <c r="P5001" s="124" t="s">
        <v>1312</v>
      </c>
    </row>
    <row r="5002" spans="1:16" ht="38.25">
      <c r="A5002" s="256" t="s">
        <v>630</v>
      </c>
      <c r="B5002" s="124"/>
      <c r="C5002" s="125" t="s">
        <v>1236</v>
      </c>
      <c r="D5002" s="191">
        <v>43315</v>
      </c>
      <c r="E5002" s="124" t="s">
        <v>9920</v>
      </c>
      <c r="F5002" s="124" t="s">
        <v>3</v>
      </c>
      <c r="G5002" s="124">
        <v>1645965</v>
      </c>
      <c r="H5002" s="124"/>
      <c r="I5002" s="128" t="s">
        <v>3779</v>
      </c>
      <c r="J5002" s="124"/>
      <c r="K5002" s="124"/>
      <c r="L5002" s="124"/>
      <c r="M5002" s="124"/>
      <c r="N5002" s="193">
        <v>0</v>
      </c>
      <c r="O5002" s="193">
        <v>2075</v>
      </c>
      <c r="P5002" s="124" t="s">
        <v>1312</v>
      </c>
    </row>
    <row r="5003" spans="1:16" ht="38.25">
      <c r="A5003" s="256" t="s">
        <v>630</v>
      </c>
      <c r="B5003" s="124"/>
      <c r="C5003" s="125" t="s">
        <v>1236</v>
      </c>
      <c r="D5003" s="191">
        <v>43315</v>
      </c>
      <c r="E5003" s="124" t="s">
        <v>9921</v>
      </c>
      <c r="F5003" s="124" t="s">
        <v>3</v>
      </c>
      <c r="G5003" s="124">
        <v>1645974</v>
      </c>
      <c r="H5003" s="124"/>
      <c r="I5003" s="128" t="s">
        <v>11106</v>
      </c>
      <c r="J5003" s="124"/>
      <c r="K5003" s="124"/>
      <c r="L5003" s="124"/>
      <c r="M5003" s="124"/>
      <c r="N5003" s="193">
        <v>0</v>
      </c>
      <c r="O5003" s="193">
        <v>1360</v>
      </c>
      <c r="P5003" s="124" t="s">
        <v>1312</v>
      </c>
    </row>
    <row r="5004" spans="1:16" ht="51">
      <c r="A5004" s="256" t="s">
        <v>630</v>
      </c>
      <c r="B5004" s="124"/>
      <c r="C5004" s="125" t="s">
        <v>1236</v>
      </c>
      <c r="D5004" s="191">
        <v>43315</v>
      </c>
      <c r="E5004" s="124" t="s">
        <v>9922</v>
      </c>
      <c r="F5004" s="124" t="s">
        <v>3</v>
      </c>
      <c r="G5004" s="124">
        <v>1646017</v>
      </c>
      <c r="H5004" s="124"/>
      <c r="I5004" s="128" t="s">
        <v>11107</v>
      </c>
      <c r="J5004" s="124"/>
      <c r="K5004" s="124"/>
      <c r="L5004" s="124"/>
      <c r="M5004" s="124"/>
      <c r="N5004" s="193">
        <v>0</v>
      </c>
      <c r="O5004" s="193">
        <v>2165.4299999999998</v>
      </c>
      <c r="P5004" s="124" t="s">
        <v>1312</v>
      </c>
    </row>
    <row r="5005" spans="1:16" ht="38.25">
      <c r="A5005" s="256" t="s">
        <v>630</v>
      </c>
      <c r="B5005" s="124"/>
      <c r="C5005" s="125" t="s">
        <v>1236</v>
      </c>
      <c r="D5005" s="191">
        <v>43315</v>
      </c>
      <c r="E5005" s="124" t="s">
        <v>9923</v>
      </c>
      <c r="F5005" s="124" t="s">
        <v>3</v>
      </c>
      <c r="G5005" s="124">
        <v>1646021</v>
      </c>
      <c r="H5005" s="124"/>
      <c r="I5005" s="128" t="s">
        <v>1371</v>
      </c>
      <c r="J5005" s="124"/>
      <c r="K5005" s="124"/>
      <c r="L5005" s="124"/>
      <c r="M5005" s="124"/>
      <c r="N5005" s="193">
        <v>0</v>
      </c>
      <c r="O5005" s="193">
        <v>1713</v>
      </c>
      <c r="P5005" s="124" t="s">
        <v>1312</v>
      </c>
    </row>
    <row r="5006" spans="1:16" ht="51">
      <c r="A5006" s="256">
        <v>66</v>
      </c>
      <c r="B5006" s="124"/>
      <c r="C5006" s="125" t="s">
        <v>704</v>
      </c>
      <c r="D5006" s="191">
        <v>43315</v>
      </c>
      <c r="E5006" s="124" t="s">
        <v>9924</v>
      </c>
      <c r="F5006" s="124" t="s">
        <v>3</v>
      </c>
      <c r="G5006" s="124">
        <v>1646046</v>
      </c>
      <c r="H5006" s="124"/>
      <c r="I5006" s="128" t="s">
        <v>11108</v>
      </c>
      <c r="J5006" s="124"/>
      <c r="K5006" s="124"/>
      <c r="L5006" s="124"/>
      <c r="M5006" s="124"/>
      <c r="N5006" s="193">
        <v>0</v>
      </c>
      <c r="O5006" s="193">
        <v>1519.08</v>
      </c>
      <c r="P5006" s="124" t="s">
        <v>1312</v>
      </c>
    </row>
    <row r="5007" spans="1:16" ht="63.75">
      <c r="A5007" s="256">
        <v>221</v>
      </c>
      <c r="B5007" s="124"/>
      <c r="C5007" s="125" t="s">
        <v>763</v>
      </c>
      <c r="D5007" s="191">
        <v>43315</v>
      </c>
      <c r="E5007" s="124" t="s">
        <v>9925</v>
      </c>
      <c r="F5007" s="124" t="s">
        <v>3</v>
      </c>
      <c r="G5007" s="124">
        <v>1646346</v>
      </c>
      <c r="H5007" s="124"/>
      <c r="I5007" s="128" t="s">
        <v>11109</v>
      </c>
      <c r="J5007" s="124"/>
      <c r="K5007" s="124"/>
      <c r="L5007" s="124"/>
      <c r="M5007" s="124"/>
      <c r="N5007" s="193">
        <v>0</v>
      </c>
      <c r="O5007" s="193">
        <v>1498.95</v>
      </c>
      <c r="P5007" s="124" t="s">
        <v>1312</v>
      </c>
    </row>
    <row r="5008" spans="1:16" ht="38.25">
      <c r="A5008" s="256" t="s">
        <v>630</v>
      </c>
      <c r="B5008" s="124"/>
      <c r="C5008" s="125" t="s">
        <v>1236</v>
      </c>
      <c r="D5008" s="191">
        <v>43315</v>
      </c>
      <c r="E5008" s="124" t="s">
        <v>9926</v>
      </c>
      <c r="F5008" s="124" t="s">
        <v>3</v>
      </c>
      <c r="G5008" s="124">
        <v>1646427</v>
      </c>
      <c r="H5008" s="124"/>
      <c r="I5008" s="128" t="s">
        <v>11110</v>
      </c>
      <c r="J5008" s="124"/>
      <c r="K5008" s="124"/>
      <c r="L5008" s="124"/>
      <c r="M5008" s="124"/>
      <c r="N5008" s="193">
        <v>0</v>
      </c>
      <c r="O5008" s="193">
        <v>6194.92</v>
      </c>
      <c r="P5008" s="124" t="s">
        <v>1312</v>
      </c>
    </row>
    <row r="5009" spans="1:16" ht="51">
      <c r="A5009" s="256">
        <v>16</v>
      </c>
      <c r="B5009" s="124"/>
      <c r="C5009" s="125" t="s">
        <v>692</v>
      </c>
      <c r="D5009" s="191">
        <v>43315</v>
      </c>
      <c r="E5009" s="124" t="s">
        <v>9927</v>
      </c>
      <c r="F5009" s="124" t="s">
        <v>3</v>
      </c>
      <c r="G5009" s="124">
        <v>1646186</v>
      </c>
      <c r="H5009" s="124"/>
      <c r="I5009" s="128" t="s">
        <v>11111</v>
      </c>
      <c r="J5009" s="124"/>
      <c r="K5009" s="124"/>
      <c r="L5009" s="124"/>
      <c r="M5009" s="124"/>
      <c r="N5009" s="193">
        <v>0</v>
      </c>
      <c r="O5009" s="193">
        <v>3762.2000000000003</v>
      </c>
      <c r="P5009" s="124" t="s">
        <v>1312</v>
      </c>
    </row>
    <row r="5010" spans="1:16" ht="38.25">
      <c r="A5010" s="256" t="s">
        <v>630</v>
      </c>
      <c r="B5010" s="124"/>
      <c r="C5010" s="125" t="s">
        <v>1236</v>
      </c>
      <c r="D5010" s="191">
        <v>43315</v>
      </c>
      <c r="E5010" s="124" t="s">
        <v>9928</v>
      </c>
      <c r="F5010" s="124" t="s">
        <v>3</v>
      </c>
      <c r="G5010" s="124">
        <v>1646278</v>
      </c>
      <c r="H5010" s="124"/>
      <c r="I5010" s="128" t="s">
        <v>1384</v>
      </c>
      <c r="J5010" s="124"/>
      <c r="K5010" s="124"/>
      <c r="L5010" s="124"/>
      <c r="M5010" s="124"/>
      <c r="N5010" s="193">
        <v>0</v>
      </c>
      <c r="O5010" s="193">
        <v>800</v>
      </c>
      <c r="P5010" s="124" t="s">
        <v>1312</v>
      </c>
    </row>
    <row r="5011" spans="1:16" ht="38.25">
      <c r="A5011" s="256" t="s">
        <v>630</v>
      </c>
      <c r="B5011" s="124"/>
      <c r="C5011" s="125" t="s">
        <v>1236</v>
      </c>
      <c r="D5011" s="191">
        <v>43315</v>
      </c>
      <c r="E5011" s="124" t="s">
        <v>9929</v>
      </c>
      <c r="F5011" s="124" t="s">
        <v>3</v>
      </c>
      <c r="G5011" s="124">
        <v>1646280</v>
      </c>
      <c r="H5011" s="124"/>
      <c r="I5011" s="128" t="s">
        <v>11112</v>
      </c>
      <c r="J5011" s="124"/>
      <c r="K5011" s="124"/>
      <c r="L5011" s="124"/>
      <c r="M5011" s="124"/>
      <c r="N5011" s="193">
        <v>0</v>
      </c>
      <c r="O5011" s="193">
        <v>176.23</v>
      </c>
      <c r="P5011" s="124" t="s">
        <v>1312</v>
      </c>
    </row>
    <row r="5012" spans="1:16" ht="38.25">
      <c r="A5012" s="256" t="s">
        <v>630</v>
      </c>
      <c r="B5012" s="124"/>
      <c r="C5012" s="125" t="s">
        <v>1236</v>
      </c>
      <c r="D5012" s="191">
        <v>43315</v>
      </c>
      <c r="E5012" s="124" t="s">
        <v>9930</v>
      </c>
      <c r="F5012" s="124" t="s">
        <v>3</v>
      </c>
      <c r="G5012" s="124">
        <v>1646283</v>
      </c>
      <c r="H5012" s="124"/>
      <c r="I5012" s="128" t="s">
        <v>11113</v>
      </c>
      <c r="J5012" s="124"/>
      <c r="K5012" s="124"/>
      <c r="L5012" s="124"/>
      <c r="M5012" s="124"/>
      <c r="N5012" s="193">
        <v>0</v>
      </c>
      <c r="O5012" s="193">
        <v>1022</v>
      </c>
      <c r="P5012" s="124" t="s">
        <v>1312</v>
      </c>
    </row>
    <row r="5013" spans="1:16" ht="38.25">
      <c r="A5013" s="256" t="s">
        <v>630</v>
      </c>
      <c r="B5013" s="124"/>
      <c r="C5013" s="125" t="s">
        <v>1236</v>
      </c>
      <c r="D5013" s="191">
        <v>43315</v>
      </c>
      <c r="E5013" s="124" t="s">
        <v>9931</v>
      </c>
      <c r="F5013" s="124" t="s">
        <v>3</v>
      </c>
      <c r="G5013" s="124">
        <v>1646284</v>
      </c>
      <c r="H5013" s="124"/>
      <c r="I5013" s="128" t="s">
        <v>11114</v>
      </c>
      <c r="J5013" s="124"/>
      <c r="K5013" s="124"/>
      <c r="L5013" s="124"/>
      <c r="M5013" s="124"/>
      <c r="N5013" s="193">
        <v>0</v>
      </c>
      <c r="O5013" s="193">
        <v>104</v>
      </c>
      <c r="P5013" s="124" t="s">
        <v>1312</v>
      </c>
    </row>
    <row r="5014" spans="1:16" ht="51">
      <c r="A5014" s="256" t="s">
        <v>630</v>
      </c>
      <c r="B5014" s="124"/>
      <c r="C5014" s="125" t="s">
        <v>1236</v>
      </c>
      <c r="D5014" s="191">
        <v>43315</v>
      </c>
      <c r="E5014" s="124" t="s">
        <v>9932</v>
      </c>
      <c r="F5014" s="124" t="s">
        <v>3</v>
      </c>
      <c r="G5014" s="124">
        <v>1646285</v>
      </c>
      <c r="H5014" s="124"/>
      <c r="I5014" s="128" t="s">
        <v>1370</v>
      </c>
      <c r="J5014" s="124"/>
      <c r="K5014" s="124"/>
      <c r="L5014" s="124"/>
      <c r="M5014" s="124"/>
      <c r="N5014" s="193">
        <v>0</v>
      </c>
      <c r="O5014" s="193">
        <v>711.18000000000006</v>
      </c>
      <c r="P5014" s="124" t="s">
        <v>1312</v>
      </c>
    </row>
    <row r="5015" spans="1:16" ht="76.5">
      <c r="A5015" s="256">
        <v>374</v>
      </c>
      <c r="B5015" s="124"/>
      <c r="C5015" s="125" t="s">
        <v>1270</v>
      </c>
      <c r="D5015" s="191">
        <v>43315</v>
      </c>
      <c r="E5015" s="124" t="s">
        <v>9933</v>
      </c>
      <c r="F5015" s="124" t="s">
        <v>3</v>
      </c>
      <c r="G5015" s="124">
        <v>1646053</v>
      </c>
      <c r="H5015" s="124"/>
      <c r="I5015" s="128" t="s">
        <v>11115</v>
      </c>
      <c r="J5015" s="124"/>
      <c r="K5015" s="124"/>
      <c r="L5015" s="124"/>
      <c r="M5015" s="124"/>
      <c r="N5015" s="193">
        <v>0</v>
      </c>
      <c r="O5015" s="193">
        <v>5075.96</v>
      </c>
      <c r="P5015" s="124" t="s">
        <v>1312</v>
      </c>
    </row>
    <row r="5016" spans="1:16" ht="51">
      <c r="A5016" s="256" t="s">
        <v>630</v>
      </c>
      <c r="B5016" s="124"/>
      <c r="C5016" s="125" t="s">
        <v>1236</v>
      </c>
      <c r="D5016" s="191">
        <v>43315</v>
      </c>
      <c r="E5016" s="124" t="s">
        <v>9934</v>
      </c>
      <c r="F5016" s="124" t="s">
        <v>3</v>
      </c>
      <c r="G5016" s="124">
        <v>1646096</v>
      </c>
      <c r="H5016" s="124"/>
      <c r="I5016" s="128" t="s">
        <v>11116</v>
      </c>
      <c r="J5016" s="124"/>
      <c r="K5016" s="124"/>
      <c r="L5016" s="124"/>
      <c r="M5016" s="124"/>
      <c r="N5016" s="193">
        <v>0</v>
      </c>
      <c r="O5016" s="193">
        <v>7691.56</v>
      </c>
      <c r="P5016" s="124" t="s">
        <v>1312</v>
      </c>
    </row>
    <row r="5017" spans="1:16" ht="63.75">
      <c r="A5017" s="256">
        <v>201</v>
      </c>
      <c r="B5017" s="124"/>
      <c r="C5017" s="125" t="s">
        <v>756</v>
      </c>
      <c r="D5017" s="191">
        <v>43315</v>
      </c>
      <c r="E5017" s="124" t="s">
        <v>9935</v>
      </c>
      <c r="F5017" s="124" t="s">
        <v>3</v>
      </c>
      <c r="G5017" s="124">
        <v>1646109</v>
      </c>
      <c r="H5017" s="124"/>
      <c r="I5017" s="128" t="s">
        <v>11117</v>
      </c>
      <c r="J5017" s="124"/>
      <c r="K5017" s="124"/>
      <c r="L5017" s="124"/>
      <c r="M5017" s="124"/>
      <c r="N5017" s="193">
        <v>0</v>
      </c>
      <c r="O5017" s="193">
        <v>1036.4000000000001</v>
      </c>
      <c r="P5017" s="124" t="s">
        <v>1312</v>
      </c>
    </row>
    <row r="5018" spans="1:16" ht="51">
      <c r="A5018" s="256">
        <v>291</v>
      </c>
      <c r="B5018" s="124"/>
      <c r="C5018" s="125" t="s">
        <v>794</v>
      </c>
      <c r="D5018" s="191">
        <v>43315</v>
      </c>
      <c r="E5018" s="124" t="s">
        <v>9936</v>
      </c>
      <c r="F5018" s="124" t="s">
        <v>3</v>
      </c>
      <c r="G5018" s="124">
        <v>1646110</v>
      </c>
      <c r="H5018" s="124"/>
      <c r="I5018" s="128" t="s">
        <v>11118</v>
      </c>
      <c r="J5018" s="124"/>
      <c r="K5018" s="124"/>
      <c r="L5018" s="124"/>
      <c r="M5018" s="124"/>
      <c r="N5018" s="193">
        <v>0</v>
      </c>
      <c r="O5018" s="193">
        <v>428092.62</v>
      </c>
      <c r="P5018" s="124" t="s">
        <v>1312</v>
      </c>
    </row>
    <row r="5019" spans="1:16" ht="63.75">
      <c r="A5019" s="256" t="s">
        <v>630</v>
      </c>
      <c r="B5019" s="124"/>
      <c r="C5019" s="125" t="s">
        <v>1236</v>
      </c>
      <c r="D5019" s="191">
        <v>43315</v>
      </c>
      <c r="E5019" s="124" t="s">
        <v>9937</v>
      </c>
      <c r="F5019" s="124" t="s">
        <v>3</v>
      </c>
      <c r="G5019" s="124">
        <v>1646111</v>
      </c>
      <c r="H5019" s="124"/>
      <c r="I5019" s="128" t="s">
        <v>11119</v>
      </c>
      <c r="J5019" s="124"/>
      <c r="K5019" s="124"/>
      <c r="L5019" s="124"/>
      <c r="M5019" s="124"/>
      <c r="N5019" s="193">
        <v>0</v>
      </c>
      <c r="O5019" s="193">
        <v>26035.82</v>
      </c>
      <c r="P5019" s="124" t="s">
        <v>1312</v>
      </c>
    </row>
    <row r="5020" spans="1:16" ht="76.5" hidden="1">
      <c r="A5020" s="256">
        <v>25</v>
      </c>
      <c r="B5020" s="124"/>
      <c r="C5020" s="125" t="s">
        <v>694</v>
      </c>
      <c r="D5020" s="191">
        <v>43315</v>
      </c>
      <c r="E5020" s="124" t="s">
        <v>9938</v>
      </c>
      <c r="F5020" s="124" t="s">
        <v>1313</v>
      </c>
      <c r="G5020" s="124">
        <v>179990</v>
      </c>
      <c r="H5020" s="124"/>
      <c r="I5020" s="128" t="s">
        <v>11120</v>
      </c>
      <c r="J5020" s="124"/>
      <c r="K5020" s="124"/>
      <c r="L5020" s="124"/>
      <c r="M5020" s="124"/>
      <c r="N5020" s="193">
        <v>229469.79</v>
      </c>
      <c r="O5020" s="193">
        <v>0</v>
      </c>
      <c r="P5020" s="124" t="s">
        <v>1312</v>
      </c>
    </row>
    <row r="5021" spans="1:16" ht="76.5" hidden="1">
      <c r="A5021" s="256">
        <v>513</v>
      </c>
      <c r="B5021" s="124"/>
      <c r="C5021" s="125" t="s">
        <v>201</v>
      </c>
      <c r="D5021" s="191">
        <v>43315</v>
      </c>
      <c r="E5021" s="124" t="s">
        <v>9939</v>
      </c>
      <c r="F5021" s="124" t="s">
        <v>15</v>
      </c>
      <c r="G5021" s="124">
        <v>5617</v>
      </c>
      <c r="H5021" s="124"/>
      <c r="I5021" s="128" t="s">
        <v>11121</v>
      </c>
      <c r="J5021" s="124"/>
      <c r="K5021" s="124"/>
      <c r="L5021" s="124"/>
      <c r="M5021" s="124"/>
      <c r="N5021" s="193">
        <v>50</v>
      </c>
      <c r="O5021" s="193">
        <v>0</v>
      </c>
      <c r="P5021" s="124" t="s">
        <v>1312</v>
      </c>
    </row>
    <row r="5022" spans="1:16" ht="76.5" hidden="1">
      <c r="A5022" s="256">
        <v>513</v>
      </c>
      <c r="B5022" s="124"/>
      <c r="C5022" s="125" t="s">
        <v>201</v>
      </c>
      <c r="D5022" s="191">
        <v>43315</v>
      </c>
      <c r="E5022" s="124" t="s">
        <v>9940</v>
      </c>
      <c r="F5022" s="124" t="s">
        <v>15</v>
      </c>
      <c r="G5022" s="124">
        <v>5615</v>
      </c>
      <c r="H5022" s="124"/>
      <c r="I5022" s="128" t="s">
        <v>11122</v>
      </c>
      <c r="J5022" s="124"/>
      <c r="K5022" s="124"/>
      <c r="L5022" s="124"/>
      <c r="M5022" s="124"/>
      <c r="N5022" s="193">
        <v>50</v>
      </c>
      <c r="O5022" s="193">
        <v>0</v>
      </c>
      <c r="P5022" s="124" t="s">
        <v>1312</v>
      </c>
    </row>
    <row r="5023" spans="1:16" ht="76.5" hidden="1">
      <c r="A5023" s="256" t="s">
        <v>620</v>
      </c>
      <c r="B5023" s="124"/>
      <c r="C5023" s="125" t="s">
        <v>714</v>
      </c>
      <c r="D5023" s="191">
        <v>43315</v>
      </c>
      <c r="E5023" s="124" t="s">
        <v>9941</v>
      </c>
      <c r="F5023" s="124" t="s">
        <v>11</v>
      </c>
      <c r="G5023" s="124">
        <v>800383</v>
      </c>
      <c r="H5023" s="124"/>
      <c r="I5023" s="128" t="s">
        <v>11123</v>
      </c>
      <c r="J5023" s="124"/>
      <c r="K5023" s="124"/>
      <c r="L5023" s="124"/>
      <c r="M5023" s="124"/>
      <c r="N5023" s="193">
        <v>50</v>
      </c>
      <c r="O5023" s="193">
        <v>0</v>
      </c>
      <c r="P5023" s="124" t="s">
        <v>1312</v>
      </c>
    </row>
    <row r="5024" spans="1:16" ht="63.75" hidden="1">
      <c r="A5024" s="256">
        <v>340</v>
      </c>
      <c r="B5024" s="124"/>
      <c r="C5024" s="125" t="s">
        <v>814</v>
      </c>
      <c r="D5024" s="191">
        <v>43315</v>
      </c>
      <c r="E5024" s="124" t="s">
        <v>9942</v>
      </c>
      <c r="F5024" s="124" t="s">
        <v>6</v>
      </c>
      <c r="G5024" s="124">
        <v>800531</v>
      </c>
      <c r="H5024" s="124"/>
      <c r="I5024" s="128" t="s">
        <v>11124</v>
      </c>
      <c r="J5024" s="124"/>
      <c r="K5024" s="124"/>
      <c r="L5024" s="124"/>
      <c r="M5024" s="124"/>
      <c r="N5024" s="193">
        <v>0</v>
      </c>
      <c r="O5024" s="193">
        <v>20614.3</v>
      </c>
      <c r="P5024" s="124" t="s">
        <v>1312</v>
      </c>
    </row>
    <row r="5025" spans="1:16" ht="51" hidden="1">
      <c r="A5025" s="256">
        <v>340</v>
      </c>
      <c r="B5025" s="124"/>
      <c r="C5025" s="125" t="s">
        <v>814</v>
      </c>
      <c r="D5025" s="191">
        <v>43315</v>
      </c>
      <c r="E5025" s="124" t="s">
        <v>9943</v>
      </c>
      <c r="F5025" s="124" t="s">
        <v>6</v>
      </c>
      <c r="G5025" s="124">
        <v>800544</v>
      </c>
      <c r="H5025" s="124"/>
      <c r="I5025" s="128" t="s">
        <v>11125</v>
      </c>
      <c r="J5025" s="124"/>
      <c r="K5025" s="124"/>
      <c r="L5025" s="124"/>
      <c r="M5025" s="124"/>
      <c r="N5025" s="193">
        <v>0</v>
      </c>
      <c r="O5025" s="193">
        <v>75789.279999999999</v>
      </c>
      <c r="P5025" s="124" t="s">
        <v>1312</v>
      </c>
    </row>
    <row r="5026" spans="1:16" ht="76.5" hidden="1">
      <c r="A5026" s="256">
        <v>25</v>
      </c>
      <c r="B5026" s="124"/>
      <c r="C5026" s="125" t="s">
        <v>694</v>
      </c>
      <c r="D5026" s="191">
        <v>43315</v>
      </c>
      <c r="E5026" s="124" t="s">
        <v>9944</v>
      </c>
      <c r="F5026" s="124" t="s">
        <v>1313</v>
      </c>
      <c r="G5026" s="124">
        <v>180034</v>
      </c>
      <c r="H5026" s="124"/>
      <c r="I5026" s="128" t="s">
        <v>11126</v>
      </c>
      <c r="J5026" s="124"/>
      <c r="K5026" s="124"/>
      <c r="L5026" s="124"/>
      <c r="M5026" s="124"/>
      <c r="N5026" s="193">
        <v>113362.24000000001</v>
      </c>
      <c r="O5026" s="193">
        <v>0</v>
      </c>
      <c r="P5026" s="124" t="s">
        <v>1312</v>
      </c>
    </row>
    <row r="5027" spans="1:16" ht="89.25" hidden="1">
      <c r="A5027" s="256">
        <v>25</v>
      </c>
      <c r="B5027" s="124"/>
      <c r="C5027" s="125" t="s">
        <v>694</v>
      </c>
      <c r="D5027" s="191">
        <v>43315</v>
      </c>
      <c r="E5027" s="124" t="s">
        <v>9944</v>
      </c>
      <c r="F5027" s="124" t="s">
        <v>1313</v>
      </c>
      <c r="G5027" s="124">
        <v>180028</v>
      </c>
      <c r="H5027" s="124"/>
      <c r="I5027" s="128" t="s">
        <v>11127</v>
      </c>
      <c r="J5027" s="124"/>
      <c r="K5027" s="124"/>
      <c r="L5027" s="124"/>
      <c r="M5027" s="124"/>
      <c r="N5027" s="193">
        <v>374083.63</v>
      </c>
      <c r="O5027" s="193">
        <v>0</v>
      </c>
      <c r="P5027" s="124" t="s">
        <v>1312</v>
      </c>
    </row>
    <row r="5028" spans="1:16" ht="76.5" hidden="1">
      <c r="A5028" s="256" t="s">
        <v>620</v>
      </c>
      <c r="B5028" s="124"/>
      <c r="C5028" s="125" t="s">
        <v>714</v>
      </c>
      <c r="D5028" s="191">
        <v>43315</v>
      </c>
      <c r="E5028" s="124" t="s">
        <v>9945</v>
      </c>
      <c r="F5028" s="124" t="s">
        <v>13</v>
      </c>
      <c r="G5028" s="124">
        <v>928928</v>
      </c>
      <c r="H5028" s="124"/>
      <c r="I5028" s="128" t="s">
        <v>11128</v>
      </c>
      <c r="J5028" s="124"/>
      <c r="K5028" s="124"/>
      <c r="L5028" s="124"/>
      <c r="M5028" s="124"/>
      <c r="N5028" s="193">
        <v>218280</v>
      </c>
      <c r="O5028" s="193">
        <v>0</v>
      </c>
      <c r="P5028" s="124" t="s">
        <v>1312</v>
      </c>
    </row>
    <row r="5029" spans="1:16" ht="51" hidden="1">
      <c r="A5029" s="256">
        <v>340</v>
      </c>
      <c r="B5029" s="124"/>
      <c r="C5029" s="125" t="s">
        <v>814</v>
      </c>
      <c r="D5029" s="191">
        <v>43315</v>
      </c>
      <c r="E5029" s="124" t="s">
        <v>9946</v>
      </c>
      <c r="F5029" s="124" t="s">
        <v>15</v>
      </c>
      <c r="G5029" s="124">
        <v>800545</v>
      </c>
      <c r="H5029" s="124"/>
      <c r="I5029" s="128" t="s">
        <v>11129</v>
      </c>
      <c r="J5029" s="124"/>
      <c r="K5029" s="124"/>
      <c r="L5029" s="124"/>
      <c r="M5029" s="124"/>
      <c r="N5029" s="193">
        <v>50</v>
      </c>
      <c r="O5029" s="193">
        <v>0</v>
      </c>
      <c r="P5029" s="124" t="s">
        <v>1312</v>
      </c>
    </row>
    <row r="5030" spans="1:16" ht="63.75" hidden="1">
      <c r="A5030" s="256">
        <v>10</v>
      </c>
      <c r="B5030" s="124"/>
      <c r="C5030" s="125" t="s">
        <v>690</v>
      </c>
      <c r="D5030" s="191">
        <v>43315</v>
      </c>
      <c r="E5030" s="124" t="s">
        <v>9947</v>
      </c>
      <c r="F5030" s="124" t="s">
        <v>15</v>
      </c>
      <c r="G5030" s="124">
        <v>800542</v>
      </c>
      <c r="H5030" s="124"/>
      <c r="I5030" s="128" t="s">
        <v>11130</v>
      </c>
      <c r="J5030" s="124"/>
      <c r="K5030" s="124"/>
      <c r="L5030" s="124"/>
      <c r="M5030" s="124"/>
      <c r="N5030" s="193">
        <v>50</v>
      </c>
      <c r="O5030" s="193">
        <v>0</v>
      </c>
      <c r="P5030" s="124" t="s">
        <v>1312</v>
      </c>
    </row>
    <row r="5031" spans="1:16" ht="63.75" hidden="1">
      <c r="A5031" s="256">
        <v>10</v>
      </c>
      <c r="B5031" s="124"/>
      <c r="C5031" s="125" t="s">
        <v>690</v>
      </c>
      <c r="D5031" s="191">
        <v>43315</v>
      </c>
      <c r="E5031" s="124" t="s">
        <v>9948</v>
      </c>
      <c r="F5031" s="124" t="s">
        <v>15</v>
      </c>
      <c r="G5031" s="124">
        <v>800538</v>
      </c>
      <c r="H5031" s="124"/>
      <c r="I5031" s="128" t="s">
        <v>11131</v>
      </c>
      <c r="J5031" s="124"/>
      <c r="K5031" s="124"/>
      <c r="L5031" s="124"/>
      <c r="M5031" s="124"/>
      <c r="N5031" s="193">
        <v>50</v>
      </c>
      <c r="O5031" s="193">
        <v>0</v>
      </c>
      <c r="P5031" s="124" t="s">
        <v>1312</v>
      </c>
    </row>
    <row r="5032" spans="1:16" ht="76.5" hidden="1">
      <c r="A5032" s="256">
        <v>25</v>
      </c>
      <c r="B5032" s="124"/>
      <c r="C5032" s="125" t="s">
        <v>694</v>
      </c>
      <c r="D5032" s="191">
        <v>43315</v>
      </c>
      <c r="E5032" s="124" t="s">
        <v>9944</v>
      </c>
      <c r="F5032" s="124" t="s">
        <v>1313</v>
      </c>
      <c r="G5032" s="124">
        <v>179998</v>
      </c>
      <c r="H5032" s="124"/>
      <c r="I5032" s="128" t="s">
        <v>11132</v>
      </c>
      <c r="J5032" s="124"/>
      <c r="K5032" s="124"/>
      <c r="L5032" s="124"/>
      <c r="M5032" s="124"/>
      <c r="N5032" s="193">
        <v>57326.559999999998</v>
      </c>
      <c r="O5032" s="193">
        <v>0</v>
      </c>
      <c r="P5032" s="124" t="s">
        <v>1312</v>
      </c>
    </row>
    <row r="5033" spans="1:16" ht="76.5" hidden="1">
      <c r="A5033" s="256">
        <v>25</v>
      </c>
      <c r="B5033" s="124"/>
      <c r="C5033" s="125" t="s">
        <v>694</v>
      </c>
      <c r="D5033" s="191">
        <v>43315</v>
      </c>
      <c r="E5033" s="124" t="s">
        <v>9944</v>
      </c>
      <c r="F5033" s="124" t="s">
        <v>1313</v>
      </c>
      <c r="G5033" s="124">
        <v>179985</v>
      </c>
      <c r="H5033" s="124"/>
      <c r="I5033" s="128" t="s">
        <v>11133</v>
      </c>
      <c r="J5033" s="124"/>
      <c r="K5033" s="124"/>
      <c r="L5033" s="124"/>
      <c r="M5033" s="124"/>
      <c r="N5033" s="193">
        <v>2040751.02</v>
      </c>
      <c r="O5033" s="193">
        <v>0</v>
      </c>
      <c r="P5033" s="124" t="s">
        <v>1312</v>
      </c>
    </row>
    <row r="5034" spans="1:16" ht="89.25" hidden="1">
      <c r="A5034" s="256">
        <v>25</v>
      </c>
      <c r="B5034" s="124"/>
      <c r="C5034" s="125" t="s">
        <v>694</v>
      </c>
      <c r="D5034" s="191">
        <v>43315</v>
      </c>
      <c r="E5034" s="124" t="s">
        <v>9944</v>
      </c>
      <c r="F5034" s="124" t="s">
        <v>1313</v>
      </c>
      <c r="G5034" s="124">
        <v>179995</v>
      </c>
      <c r="H5034" s="124"/>
      <c r="I5034" s="128" t="s">
        <v>11134</v>
      </c>
      <c r="J5034" s="124"/>
      <c r="K5034" s="124"/>
      <c r="L5034" s="124"/>
      <c r="M5034" s="124"/>
      <c r="N5034" s="193">
        <v>1481556.64</v>
      </c>
      <c r="O5034" s="193">
        <v>0</v>
      </c>
      <c r="P5034" s="124" t="s">
        <v>1312</v>
      </c>
    </row>
    <row r="5035" spans="1:16" ht="76.5" hidden="1">
      <c r="A5035" s="256">
        <v>25</v>
      </c>
      <c r="B5035" s="124"/>
      <c r="C5035" s="125" t="s">
        <v>694</v>
      </c>
      <c r="D5035" s="191">
        <v>43315</v>
      </c>
      <c r="E5035" s="124" t="s">
        <v>9944</v>
      </c>
      <c r="F5035" s="124" t="s">
        <v>1313</v>
      </c>
      <c r="G5035" s="124">
        <v>180030</v>
      </c>
      <c r="H5035" s="124"/>
      <c r="I5035" s="128" t="s">
        <v>11135</v>
      </c>
      <c r="J5035" s="124"/>
      <c r="K5035" s="124"/>
      <c r="L5035" s="124"/>
      <c r="M5035" s="124"/>
      <c r="N5035" s="193">
        <v>270587.76</v>
      </c>
      <c r="O5035" s="193">
        <v>0</v>
      </c>
      <c r="P5035" s="124" t="s">
        <v>1312</v>
      </c>
    </row>
    <row r="5036" spans="1:16" ht="76.5" hidden="1">
      <c r="A5036" s="256">
        <v>25</v>
      </c>
      <c r="B5036" s="124"/>
      <c r="C5036" s="125" t="s">
        <v>694</v>
      </c>
      <c r="D5036" s="191">
        <v>43315</v>
      </c>
      <c r="E5036" s="124" t="s">
        <v>9944</v>
      </c>
      <c r="F5036" s="124" t="s">
        <v>1313</v>
      </c>
      <c r="G5036" s="124">
        <v>180036</v>
      </c>
      <c r="H5036" s="124"/>
      <c r="I5036" s="128" t="s">
        <v>11136</v>
      </c>
      <c r="J5036" s="124"/>
      <c r="K5036" s="124"/>
      <c r="L5036" s="124"/>
      <c r="M5036" s="124"/>
      <c r="N5036" s="193">
        <v>168893.15</v>
      </c>
      <c r="O5036" s="193">
        <v>0</v>
      </c>
      <c r="P5036" s="124" t="s">
        <v>1312</v>
      </c>
    </row>
    <row r="5037" spans="1:16" ht="76.5" hidden="1">
      <c r="A5037" s="256">
        <v>25</v>
      </c>
      <c r="B5037" s="124"/>
      <c r="C5037" s="125" t="s">
        <v>694</v>
      </c>
      <c r="D5037" s="191">
        <v>43315</v>
      </c>
      <c r="E5037" s="124" t="s">
        <v>9944</v>
      </c>
      <c r="F5037" s="124" t="s">
        <v>1313</v>
      </c>
      <c r="G5037" s="124">
        <v>180038</v>
      </c>
      <c r="H5037" s="124"/>
      <c r="I5037" s="128" t="s">
        <v>11137</v>
      </c>
      <c r="J5037" s="124"/>
      <c r="K5037" s="124"/>
      <c r="L5037" s="124"/>
      <c r="M5037" s="124"/>
      <c r="N5037" s="193">
        <v>938540.66</v>
      </c>
      <c r="O5037" s="193">
        <v>0</v>
      </c>
      <c r="P5037" s="124" t="s">
        <v>1312</v>
      </c>
    </row>
    <row r="5038" spans="1:16" ht="76.5" hidden="1">
      <c r="A5038" s="256">
        <v>25</v>
      </c>
      <c r="B5038" s="124"/>
      <c r="C5038" s="125" t="s">
        <v>694</v>
      </c>
      <c r="D5038" s="191">
        <v>43315</v>
      </c>
      <c r="E5038" s="124" t="s">
        <v>9944</v>
      </c>
      <c r="F5038" s="124" t="s">
        <v>1313</v>
      </c>
      <c r="G5038" s="124">
        <v>179989</v>
      </c>
      <c r="H5038" s="124"/>
      <c r="I5038" s="128" t="s">
        <v>11138</v>
      </c>
      <c r="J5038" s="124"/>
      <c r="K5038" s="124"/>
      <c r="L5038" s="124"/>
      <c r="M5038" s="124"/>
      <c r="N5038" s="193">
        <v>539880.18999999994</v>
      </c>
      <c r="O5038" s="193">
        <v>0</v>
      </c>
      <c r="P5038" s="124" t="s">
        <v>1312</v>
      </c>
    </row>
    <row r="5039" spans="1:16" ht="89.25" hidden="1">
      <c r="A5039" s="256">
        <v>25</v>
      </c>
      <c r="B5039" s="124"/>
      <c r="C5039" s="125" t="s">
        <v>694</v>
      </c>
      <c r="D5039" s="191">
        <v>43315</v>
      </c>
      <c r="E5039" s="124" t="s">
        <v>9944</v>
      </c>
      <c r="F5039" s="124" t="s">
        <v>1313</v>
      </c>
      <c r="G5039" s="124">
        <v>180040</v>
      </c>
      <c r="H5039" s="124"/>
      <c r="I5039" s="128" t="s">
        <v>11139</v>
      </c>
      <c r="J5039" s="124"/>
      <c r="K5039" s="124"/>
      <c r="L5039" s="124"/>
      <c r="M5039" s="124"/>
      <c r="N5039" s="193">
        <v>416611.36</v>
      </c>
      <c r="O5039" s="193">
        <v>0</v>
      </c>
      <c r="P5039" s="124" t="s">
        <v>1312</v>
      </c>
    </row>
    <row r="5040" spans="1:16" ht="76.5" hidden="1">
      <c r="A5040" s="256">
        <v>25</v>
      </c>
      <c r="B5040" s="124"/>
      <c r="C5040" s="125" t="s">
        <v>694</v>
      </c>
      <c r="D5040" s="191">
        <v>43315</v>
      </c>
      <c r="E5040" s="124" t="s">
        <v>9944</v>
      </c>
      <c r="F5040" s="124" t="s">
        <v>1313</v>
      </c>
      <c r="G5040" s="124">
        <v>179988</v>
      </c>
      <c r="H5040" s="124"/>
      <c r="I5040" s="128" t="s">
        <v>11140</v>
      </c>
      <c r="J5040" s="124"/>
      <c r="K5040" s="124"/>
      <c r="L5040" s="124"/>
      <c r="M5040" s="124"/>
      <c r="N5040" s="193">
        <v>326076.38</v>
      </c>
      <c r="O5040" s="193">
        <v>0</v>
      </c>
      <c r="P5040" s="124" t="s">
        <v>1312</v>
      </c>
    </row>
    <row r="5041" spans="1:16" ht="76.5" hidden="1">
      <c r="A5041" s="256">
        <v>25</v>
      </c>
      <c r="B5041" s="124"/>
      <c r="C5041" s="125" t="s">
        <v>694</v>
      </c>
      <c r="D5041" s="191">
        <v>43315</v>
      </c>
      <c r="E5041" s="124" t="s">
        <v>9944</v>
      </c>
      <c r="F5041" s="124" t="s">
        <v>1313</v>
      </c>
      <c r="G5041" s="124">
        <v>180039</v>
      </c>
      <c r="H5041" s="124"/>
      <c r="I5041" s="128" t="s">
        <v>11141</v>
      </c>
      <c r="J5041" s="124"/>
      <c r="K5041" s="124"/>
      <c r="L5041" s="124"/>
      <c r="M5041" s="124"/>
      <c r="N5041" s="193">
        <v>260181.23</v>
      </c>
      <c r="O5041" s="193">
        <v>0</v>
      </c>
      <c r="P5041" s="124" t="s">
        <v>1312</v>
      </c>
    </row>
    <row r="5042" spans="1:16" ht="76.5" hidden="1">
      <c r="A5042" s="256">
        <v>25</v>
      </c>
      <c r="B5042" s="124"/>
      <c r="C5042" s="125" t="s">
        <v>694</v>
      </c>
      <c r="D5042" s="191">
        <v>43315</v>
      </c>
      <c r="E5042" s="124" t="s">
        <v>9944</v>
      </c>
      <c r="F5042" s="124" t="s">
        <v>1313</v>
      </c>
      <c r="G5042" s="124">
        <v>179986</v>
      </c>
      <c r="H5042" s="124"/>
      <c r="I5042" s="128" t="s">
        <v>11142</v>
      </c>
      <c r="J5042" s="124"/>
      <c r="K5042" s="124"/>
      <c r="L5042" s="124"/>
      <c r="M5042" s="124"/>
      <c r="N5042" s="193">
        <v>600757.09</v>
      </c>
      <c r="O5042" s="193">
        <v>0</v>
      </c>
      <c r="P5042" s="124" t="s">
        <v>1312</v>
      </c>
    </row>
    <row r="5043" spans="1:16" ht="51" hidden="1">
      <c r="A5043" s="256">
        <v>340</v>
      </c>
      <c r="B5043" s="124"/>
      <c r="C5043" s="125" t="s">
        <v>814</v>
      </c>
      <c r="D5043" s="191">
        <v>43315</v>
      </c>
      <c r="E5043" s="124" t="s">
        <v>9949</v>
      </c>
      <c r="F5043" s="124" t="s">
        <v>15</v>
      </c>
      <c r="G5043" s="124">
        <v>800532</v>
      </c>
      <c r="H5043" s="124"/>
      <c r="I5043" s="128" t="s">
        <v>11143</v>
      </c>
      <c r="J5043" s="124"/>
      <c r="K5043" s="124"/>
      <c r="L5043" s="124"/>
      <c r="M5043" s="124"/>
      <c r="N5043" s="193">
        <v>50</v>
      </c>
      <c r="O5043" s="193">
        <v>0</v>
      </c>
      <c r="P5043" s="124" t="s">
        <v>1312</v>
      </c>
    </row>
    <row r="5044" spans="1:16" ht="51" hidden="1">
      <c r="A5044" s="256">
        <v>10</v>
      </c>
      <c r="B5044" s="124"/>
      <c r="C5044" s="125" t="s">
        <v>690</v>
      </c>
      <c r="D5044" s="191">
        <v>43315</v>
      </c>
      <c r="E5044" s="124" t="s">
        <v>9950</v>
      </c>
      <c r="F5044" s="124" t="s">
        <v>15</v>
      </c>
      <c r="G5044" s="124">
        <v>800534</v>
      </c>
      <c r="H5044" s="124"/>
      <c r="I5044" s="128" t="s">
        <v>11144</v>
      </c>
      <c r="J5044" s="124"/>
      <c r="K5044" s="124"/>
      <c r="L5044" s="124"/>
      <c r="M5044" s="124"/>
      <c r="N5044" s="193">
        <v>50</v>
      </c>
      <c r="O5044" s="193">
        <v>0</v>
      </c>
      <c r="P5044" s="124" t="s">
        <v>1312</v>
      </c>
    </row>
    <row r="5045" spans="1:16" ht="51" hidden="1">
      <c r="A5045" s="256">
        <v>10</v>
      </c>
      <c r="B5045" s="124"/>
      <c r="C5045" s="125" t="s">
        <v>690</v>
      </c>
      <c r="D5045" s="191">
        <v>43315</v>
      </c>
      <c r="E5045" s="124" t="s">
        <v>9951</v>
      </c>
      <c r="F5045" s="124" t="s">
        <v>15</v>
      </c>
      <c r="G5045" s="124">
        <v>800536</v>
      </c>
      <c r="H5045" s="124"/>
      <c r="I5045" s="128" t="s">
        <v>11145</v>
      </c>
      <c r="J5045" s="124"/>
      <c r="K5045" s="124"/>
      <c r="L5045" s="124"/>
      <c r="M5045" s="124"/>
      <c r="N5045" s="193">
        <v>50</v>
      </c>
      <c r="O5045" s="193">
        <v>0</v>
      </c>
      <c r="P5045" s="124" t="s">
        <v>1312</v>
      </c>
    </row>
    <row r="5046" spans="1:16" ht="89.25" hidden="1">
      <c r="A5046" s="256">
        <v>10</v>
      </c>
      <c r="B5046" s="124"/>
      <c r="C5046" s="125" t="s">
        <v>690</v>
      </c>
      <c r="D5046" s="191">
        <v>43315</v>
      </c>
      <c r="E5046" s="124" t="s">
        <v>9952</v>
      </c>
      <c r="F5046" s="124" t="s">
        <v>15</v>
      </c>
      <c r="G5046" s="124">
        <v>5624</v>
      </c>
      <c r="H5046" s="124"/>
      <c r="I5046" s="128" t="s">
        <v>11146</v>
      </c>
      <c r="J5046" s="124"/>
      <c r="K5046" s="124"/>
      <c r="L5046" s="124"/>
      <c r="M5046" s="124"/>
      <c r="N5046" s="193">
        <v>418.79</v>
      </c>
      <c r="O5046" s="193">
        <v>0</v>
      </c>
      <c r="P5046" s="124" t="s">
        <v>1312</v>
      </c>
    </row>
    <row r="5047" spans="1:16" ht="89.25" hidden="1">
      <c r="A5047" s="256">
        <v>10</v>
      </c>
      <c r="B5047" s="124"/>
      <c r="C5047" s="125" t="s">
        <v>690</v>
      </c>
      <c r="D5047" s="191">
        <v>43315</v>
      </c>
      <c r="E5047" s="124" t="s">
        <v>9953</v>
      </c>
      <c r="F5047" s="124" t="s">
        <v>15</v>
      </c>
      <c r="G5047" s="124">
        <v>5622</v>
      </c>
      <c r="H5047" s="124"/>
      <c r="I5047" s="128" t="s">
        <v>11147</v>
      </c>
      <c r="J5047" s="124"/>
      <c r="K5047" s="124"/>
      <c r="L5047" s="124"/>
      <c r="M5047" s="124"/>
      <c r="N5047" s="193">
        <v>613</v>
      </c>
      <c r="O5047" s="193">
        <v>0</v>
      </c>
      <c r="P5047" s="124" t="s">
        <v>1312</v>
      </c>
    </row>
    <row r="5048" spans="1:16" ht="89.25" hidden="1">
      <c r="A5048" s="256">
        <v>35</v>
      </c>
      <c r="B5048" s="124"/>
      <c r="C5048" s="125" t="s">
        <v>696</v>
      </c>
      <c r="D5048" s="191">
        <v>43315</v>
      </c>
      <c r="E5048" s="124" t="s">
        <v>9954</v>
      </c>
      <c r="F5048" s="124" t="s">
        <v>15</v>
      </c>
      <c r="G5048" s="124">
        <v>5620</v>
      </c>
      <c r="H5048" s="124"/>
      <c r="I5048" s="128" t="s">
        <v>11148</v>
      </c>
      <c r="J5048" s="124"/>
      <c r="K5048" s="124"/>
      <c r="L5048" s="124"/>
      <c r="M5048" s="124"/>
      <c r="N5048" s="193">
        <v>1401.01</v>
      </c>
      <c r="O5048" s="193">
        <v>0</v>
      </c>
      <c r="P5048" s="124" t="s">
        <v>1312</v>
      </c>
    </row>
    <row r="5049" spans="1:16" ht="89.25" hidden="1">
      <c r="A5049" s="256">
        <v>10</v>
      </c>
      <c r="B5049" s="124"/>
      <c r="C5049" s="125" t="s">
        <v>690</v>
      </c>
      <c r="D5049" s="191">
        <v>43315</v>
      </c>
      <c r="E5049" s="124" t="s">
        <v>9955</v>
      </c>
      <c r="F5049" s="124" t="s">
        <v>15</v>
      </c>
      <c r="G5049" s="124">
        <v>5623</v>
      </c>
      <c r="H5049" s="124"/>
      <c r="I5049" s="128" t="s">
        <v>11149</v>
      </c>
      <c r="J5049" s="124"/>
      <c r="K5049" s="124"/>
      <c r="L5049" s="124"/>
      <c r="M5049" s="124"/>
      <c r="N5049" s="193">
        <v>3519.58</v>
      </c>
      <c r="O5049" s="193">
        <v>0</v>
      </c>
      <c r="P5049" s="124" t="s">
        <v>1312</v>
      </c>
    </row>
    <row r="5050" spans="1:16" ht="51" hidden="1">
      <c r="A5050" s="256">
        <v>10</v>
      </c>
      <c r="B5050" s="124"/>
      <c r="C5050" s="125" t="s">
        <v>690</v>
      </c>
      <c r="D5050" s="191">
        <v>43315</v>
      </c>
      <c r="E5050" s="124" t="s">
        <v>9956</v>
      </c>
      <c r="F5050" s="124" t="s">
        <v>15</v>
      </c>
      <c r="G5050" s="124">
        <v>801182</v>
      </c>
      <c r="H5050" s="124"/>
      <c r="I5050" s="128" t="s">
        <v>11150</v>
      </c>
      <c r="J5050" s="124"/>
      <c r="K5050" s="124"/>
      <c r="L5050" s="124"/>
      <c r="M5050" s="124"/>
      <c r="N5050" s="193">
        <v>50</v>
      </c>
      <c r="O5050" s="193">
        <v>0</v>
      </c>
      <c r="P5050" s="124" t="s">
        <v>1312</v>
      </c>
    </row>
    <row r="5051" spans="1:16" ht="51" hidden="1">
      <c r="A5051" s="256">
        <v>513</v>
      </c>
      <c r="B5051" s="124"/>
      <c r="C5051" s="125" t="s">
        <v>201</v>
      </c>
      <c r="D5051" s="191">
        <v>43315</v>
      </c>
      <c r="E5051" s="124" t="s">
        <v>9957</v>
      </c>
      <c r="F5051" s="124" t="s">
        <v>15</v>
      </c>
      <c r="G5051" s="124">
        <v>801196</v>
      </c>
      <c r="H5051" s="124"/>
      <c r="I5051" s="128" t="s">
        <v>1389</v>
      </c>
      <c r="J5051" s="124"/>
      <c r="K5051" s="124"/>
      <c r="L5051" s="124"/>
      <c r="M5051" s="124"/>
      <c r="N5051" s="193">
        <v>50</v>
      </c>
      <c r="O5051" s="193">
        <v>0</v>
      </c>
      <c r="P5051" s="124" t="s">
        <v>1312</v>
      </c>
    </row>
    <row r="5052" spans="1:16" ht="76.5" hidden="1">
      <c r="A5052" s="256">
        <v>25</v>
      </c>
      <c r="B5052" s="124"/>
      <c r="C5052" s="125" t="s">
        <v>694</v>
      </c>
      <c r="D5052" s="191">
        <v>43315</v>
      </c>
      <c r="E5052" s="124" t="s">
        <v>9958</v>
      </c>
      <c r="F5052" s="124" t="s">
        <v>1313</v>
      </c>
      <c r="G5052" s="124">
        <v>180006</v>
      </c>
      <c r="H5052" s="124"/>
      <c r="I5052" s="128" t="s">
        <v>11151</v>
      </c>
      <c r="J5052" s="124"/>
      <c r="K5052" s="124"/>
      <c r="L5052" s="124"/>
      <c r="M5052" s="124"/>
      <c r="N5052" s="193">
        <v>204872.99</v>
      </c>
      <c r="O5052" s="193">
        <v>0</v>
      </c>
      <c r="P5052" s="124" t="s">
        <v>1312</v>
      </c>
    </row>
    <row r="5053" spans="1:16" ht="76.5" hidden="1">
      <c r="A5053" s="256">
        <v>25</v>
      </c>
      <c r="B5053" s="124"/>
      <c r="C5053" s="125" t="s">
        <v>694</v>
      </c>
      <c r="D5053" s="191">
        <v>43315</v>
      </c>
      <c r="E5053" s="124" t="s">
        <v>9958</v>
      </c>
      <c r="F5053" s="124" t="s">
        <v>1313</v>
      </c>
      <c r="G5053" s="124">
        <v>179991</v>
      </c>
      <c r="H5053" s="124"/>
      <c r="I5053" s="128" t="s">
        <v>11152</v>
      </c>
      <c r="J5053" s="124"/>
      <c r="K5053" s="124"/>
      <c r="L5053" s="124"/>
      <c r="M5053" s="124"/>
      <c r="N5053" s="193">
        <v>127458.32</v>
      </c>
      <c r="O5053" s="193">
        <v>0</v>
      </c>
      <c r="P5053" s="124" t="s">
        <v>1312</v>
      </c>
    </row>
    <row r="5054" spans="1:16" ht="51" hidden="1">
      <c r="A5054" s="256">
        <v>513</v>
      </c>
      <c r="B5054" s="124"/>
      <c r="C5054" s="125" t="s">
        <v>201</v>
      </c>
      <c r="D5054" s="191">
        <v>43315</v>
      </c>
      <c r="E5054" s="124" t="s">
        <v>9959</v>
      </c>
      <c r="F5054" s="124" t="s">
        <v>11</v>
      </c>
      <c r="G5054" s="124">
        <v>928975</v>
      </c>
      <c r="H5054" s="124"/>
      <c r="I5054" s="128" t="s">
        <v>11153</v>
      </c>
      <c r="J5054" s="124"/>
      <c r="K5054" s="124"/>
      <c r="L5054" s="124"/>
      <c r="M5054" s="124"/>
      <c r="N5054" s="193">
        <v>50</v>
      </c>
      <c r="O5054" s="193">
        <v>0</v>
      </c>
      <c r="P5054" s="124" t="s">
        <v>1312</v>
      </c>
    </row>
    <row r="5055" spans="1:16" ht="76.5" hidden="1">
      <c r="A5055" s="256">
        <v>25</v>
      </c>
      <c r="B5055" s="124"/>
      <c r="C5055" s="125" t="s">
        <v>694</v>
      </c>
      <c r="D5055" s="191">
        <v>43315</v>
      </c>
      <c r="E5055" s="124" t="s">
        <v>9958</v>
      </c>
      <c r="F5055" s="124" t="s">
        <v>1313</v>
      </c>
      <c r="G5055" s="124">
        <v>179992</v>
      </c>
      <c r="H5055" s="124"/>
      <c r="I5055" s="128" t="s">
        <v>11154</v>
      </c>
      <c r="J5055" s="124"/>
      <c r="K5055" s="124"/>
      <c r="L5055" s="124"/>
      <c r="M5055" s="124"/>
      <c r="N5055" s="193">
        <v>1843607.1</v>
      </c>
      <c r="O5055" s="193">
        <v>0</v>
      </c>
      <c r="P5055" s="124" t="s">
        <v>1312</v>
      </c>
    </row>
    <row r="5056" spans="1:16" ht="76.5" hidden="1">
      <c r="A5056" s="256">
        <v>25</v>
      </c>
      <c r="B5056" s="124"/>
      <c r="C5056" s="125" t="s">
        <v>694</v>
      </c>
      <c r="D5056" s="191">
        <v>43315</v>
      </c>
      <c r="E5056" s="124" t="s">
        <v>9958</v>
      </c>
      <c r="F5056" s="124" t="s">
        <v>1313</v>
      </c>
      <c r="G5056" s="124">
        <v>179993</v>
      </c>
      <c r="H5056" s="124"/>
      <c r="I5056" s="128" t="s">
        <v>11155</v>
      </c>
      <c r="J5056" s="124"/>
      <c r="K5056" s="124"/>
      <c r="L5056" s="124"/>
      <c r="M5056" s="124"/>
      <c r="N5056" s="193">
        <v>66952.320000000007</v>
      </c>
      <c r="O5056" s="193">
        <v>0</v>
      </c>
      <c r="P5056" s="124" t="s">
        <v>1312</v>
      </c>
    </row>
    <row r="5057" spans="1:16" ht="89.25" hidden="1">
      <c r="A5057" s="256">
        <v>25</v>
      </c>
      <c r="B5057" s="124"/>
      <c r="C5057" s="125" t="s">
        <v>694</v>
      </c>
      <c r="D5057" s="191">
        <v>43315</v>
      </c>
      <c r="E5057" s="124" t="s">
        <v>9958</v>
      </c>
      <c r="F5057" s="124" t="s">
        <v>1313</v>
      </c>
      <c r="G5057" s="124">
        <v>179994</v>
      </c>
      <c r="H5057" s="124"/>
      <c r="I5057" s="128" t="s">
        <v>11156</v>
      </c>
      <c r="J5057" s="124"/>
      <c r="K5057" s="124"/>
      <c r="L5057" s="124"/>
      <c r="M5057" s="124"/>
      <c r="N5057" s="193">
        <v>387902.58</v>
      </c>
      <c r="O5057" s="193">
        <v>0</v>
      </c>
      <c r="P5057" s="124" t="s">
        <v>1312</v>
      </c>
    </row>
    <row r="5058" spans="1:16" ht="76.5" hidden="1">
      <c r="A5058" s="256">
        <v>25</v>
      </c>
      <c r="B5058" s="124"/>
      <c r="C5058" s="125" t="s">
        <v>694</v>
      </c>
      <c r="D5058" s="191">
        <v>43315</v>
      </c>
      <c r="E5058" s="124" t="s">
        <v>9958</v>
      </c>
      <c r="F5058" s="124" t="s">
        <v>1313</v>
      </c>
      <c r="G5058" s="124">
        <v>179996</v>
      </c>
      <c r="H5058" s="124"/>
      <c r="I5058" s="128" t="s">
        <v>11157</v>
      </c>
      <c r="J5058" s="124"/>
      <c r="K5058" s="124"/>
      <c r="L5058" s="124"/>
      <c r="M5058" s="124"/>
      <c r="N5058" s="193">
        <v>234175.96</v>
      </c>
      <c r="O5058" s="193">
        <v>0</v>
      </c>
      <c r="P5058" s="124" t="s">
        <v>1312</v>
      </c>
    </row>
    <row r="5059" spans="1:16" ht="76.5" hidden="1">
      <c r="A5059" s="256">
        <v>25</v>
      </c>
      <c r="B5059" s="124"/>
      <c r="C5059" s="125" t="s">
        <v>694</v>
      </c>
      <c r="D5059" s="191">
        <v>43315</v>
      </c>
      <c r="E5059" s="124" t="s">
        <v>9958</v>
      </c>
      <c r="F5059" s="124" t="s">
        <v>1313</v>
      </c>
      <c r="G5059" s="124">
        <v>180003</v>
      </c>
      <c r="H5059" s="124"/>
      <c r="I5059" s="128" t="s">
        <v>11158</v>
      </c>
      <c r="J5059" s="124"/>
      <c r="K5059" s="124"/>
      <c r="L5059" s="124"/>
      <c r="M5059" s="124"/>
      <c r="N5059" s="193">
        <v>672571.52</v>
      </c>
      <c r="O5059" s="193">
        <v>0</v>
      </c>
      <c r="P5059" s="124" t="s">
        <v>1312</v>
      </c>
    </row>
    <row r="5060" spans="1:16" ht="89.25" hidden="1">
      <c r="A5060" s="256">
        <v>25</v>
      </c>
      <c r="B5060" s="124"/>
      <c r="C5060" s="125" t="s">
        <v>694</v>
      </c>
      <c r="D5060" s="191">
        <v>43315</v>
      </c>
      <c r="E5060" s="124" t="s">
        <v>9958</v>
      </c>
      <c r="F5060" s="124" t="s">
        <v>1313</v>
      </c>
      <c r="G5060" s="124">
        <v>179999</v>
      </c>
      <c r="H5060" s="124"/>
      <c r="I5060" s="128" t="s">
        <v>11159</v>
      </c>
      <c r="J5060" s="124"/>
      <c r="K5060" s="124"/>
      <c r="L5060" s="124"/>
      <c r="M5060" s="124"/>
      <c r="N5060" s="193">
        <v>203450.22</v>
      </c>
      <c r="O5060" s="193">
        <v>0</v>
      </c>
      <c r="P5060" s="124" t="s">
        <v>1312</v>
      </c>
    </row>
    <row r="5061" spans="1:16" ht="76.5" hidden="1">
      <c r="A5061" s="256">
        <v>25</v>
      </c>
      <c r="B5061" s="124"/>
      <c r="C5061" s="125" t="s">
        <v>694</v>
      </c>
      <c r="D5061" s="191">
        <v>43315</v>
      </c>
      <c r="E5061" s="124" t="s">
        <v>9958</v>
      </c>
      <c r="F5061" s="124" t="s">
        <v>1313</v>
      </c>
      <c r="G5061" s="124">
        <v>180001</v>
      </c>
      <c r="H5061" s="124"/>
      <c r="I5061" s="128" t="s">
        <v>11160</v>
      </c>
      <c r="J5061" s="124"/>
      <c r="K5061" s="124"/>
      <c r="L5061" s="124"/>
      <c r="M5061" s="124"/>
      <c r="N5061" s="193">
        <v>172316.49</v>
      </c>
      <c r="O5061" s="193">
        <v>0</v>
      </c>
      <c r="P5061" s="124" t="s">
        <v>1312</v>
      </c>
    </row>
    <row r="5062" spans="1:16" ht="76.5" hidden="1">
      <c r="A5062" s="256">
        <v>25</v>
      </c>
      <c r="B5062" s="124"/>
      <c r="C5062" s="125" t="s">
        <v>694</v>
      </c>
      <c r="D5062" s="191">
        <v>43315</v>
      </c>
      <c r="E5062" s="124" t="s">
        <v>9958</v>
      </c>
      <c r="F5062" s="124" t="s">
        <v>1313</v>
      </c>
      <c r="G5062" s="124">
        <v>180005</v>
      </c>
      <c r="H5062" s="124"/>
      <c r="I5062" s="128" t="s">
        <v>11161</v>
      </c>
      <c r="J5062" s="124"/>
      <c r="K5062" s="124"/>
      <c r="L5062" s="124"/>
      <c r="M5062" s="124"/>
      <c r="N5062" s="193">
        <v>652190.5</v>
      </c>
      <c r="O5062" s="193">
        <v>0</v>
      </c>
      <c r="P5062" s="124" t="s">
        <v>1312</v>
      </c>
    </row>
    <row r="5063" spans="1:16" ht="51">
      <c r="A5063" s="256" t="s">
        <v>630</v>
      </c>
      <c r="B5063" s="124"/>
      <c r="C5063" s="125" t="s">
        <v>1236</v>
      </c>
      <c r="D5063" s="191">
        <v>43319</v>
      </c>
      <c r="E5063" s="124" t="s">
        <v>9960</v>
      </c>
      <c r="F5063" s="124" t="s">
        <v>3</v>
      </c>
      <c r="G5063" s="124">
        <v>1646740</v>
      </c>
      <c r="H5063" s="124"/>
      <c r="I5063" s="128" t="s">
        <v>1387</v>
      </c>
      <c r="J5063" s="124"/>
      <c r="K5063" s="124"/>
      <c r="L5063" s="124"/>
      <c r="M5063" s="124"/>
      <c r="N5063" s="193">
        <v>0</v>
      </c>
      <c r="O5063" s="193">
        <v>390</v>
      </c>
      <c r="P5063" s="124" t="s">
        <v>1312</v>
      </c>
    </row>
    <row r="5064" spans="1:16" ht="63.75">
      <c r="A5064" s="256">
        <v>81</v>
      </c>
      <c r="B5064" s="124"/>
      <c r="C5064" s="125" t="s">
        <v>709</v>
      </c>
      <c r="D5064" s="191">
        <v>43319</v>
      </c>
      <c r="E5064" s="124" t="s">
        <v>9961</v>
      </c>
      <c r="F5064" s="124" t="s">
        <v>3</v>
      </c>
      <c r="G5064" s="124">
        <v>1646758</v>
      </c>
      <c r="H5064" s="124"/>
      <c r="I5064" s="128" t="s">
        <v>11162</v>
      </c>
      <c r="J5064" s="124"/>
      <c r="K5064" s="124"/>
      <c r="L5064" s="124"/>
      <c r="M5064" s="124"/>
      <c r="N5064" s="193">
        <v>0</v>
      </c>
      <c r="O5064" s="193">
        <v>1667</v>
      </c>
      <c r="P5064" s="124" t="s">
        <v>1312</v>
      </c>
    </row>
    <row r="5065" spans="1:16" ht="51">
      <c r="A5065" s="256">
        <v>133</v>
      </c>
      <c r="B5065" s="124"/>
      <c r="C5065" s="125" t="s">
        <v>729</v>
      </c>
      <c r="D5065" s="191">
        <v>43319</v>
      </c>
      <c r="E5065" s="124" t="s">
        <v>9962</v>
      </c>
      <c r="F5065" s="124" t="s">
        <v>3</v>
      </c>
      <c r="G5065" s="124">
        <v>1646761</v>
      </c>
      <c r="H5065" s="124"/>
      <c r="I5065" s="128" t="s">
        <v>11163</v>
      </c>
      <c r="J5065" s="124"/>
      <c r="K5065" s="124"/>
      <c r="L5065" s="124"/>
      <c r="M5065" s="124"/>
      <c r="N5065" s="193">
        <v>0</v>
      </c>
      <c r="O5065" s="193">
        <v>11925</v>
      </c>
      <c r="P5065" s="124" t="s">
        <v>1312</v>
      </c>
    </row>
    <row r="5066" spans="1:16" ht="51">
      <c r="A5066" s="256">
        <v>35</v>
      </c>
      <c r="B5066" s="124"/>
      <c r="C5066" s="125" t="s">
        <v>696</v>
      </c>
      <c r="D5066" s="191">
        <v>43319</v>
      </c>
      <c r="E5066" s="124" t="s">
        <v>9963</v>
      </c>
      <c r="F5066" s="124" t="s">
        <v>3</v>
      </c>
      <c r="G5066" s="124">
        <v>1646784</v>
      </c>
      <c r="H5066" s="124"/>
      <c r="I5066" s="128" t="s">
        <v>11164</v>
      </c>
      <c r="J5066" s="124"/>
      <c r="K5066" s="124"/>
      <c r="L5066" s="124"/>
      <c r="M5066" s="124"/>
      <c r="N5066" s="193">
        <v>0</v>
      </c>
      <c r="O5066" s="193">
        <v>1500</v>
      </c>
      <c r="P5066" s="124" t="s">
        <v>1312</v>
      </c>
    </row>
    <row r="5067" spans="1:16" ht="51">
      <c r="A5067" s="256" t="s">
        <v>619</v>
      </c>
      <c r="B5067" s="124"/>
      <c r="C5067" s="125" t="s">
        <v>713</v>
      </c>
      <c r="D5067" s="191">
        <v>43319</v>
      </c>
      <c r="E5067" s="124" t="s">
        <v>9964</v>
      </c>
      <c r="F5067" s="124" t="s">
        <v>3</v>
      </c>
      <c r="G5067" s="124">
        <v>1646569</v>
      </c>
      <c r="H5067" s="124"/>
      <c r="I5067" s="128" t="s">
        <v>11165</v>
      </c>
      <c r="J5067" s="124"/>
      <c r="K5067" s="124"/>
      <c r="L5067" s="124"/>
      <c r="M5067" s="124"/>
      <c r="N5067" s="193">
        <v>0</v>
      </c>
      <c r="O5067" s="193">
        <v>460</v>
      </c>
      <c r="P5067" s="124" t="s">
        <v>1312</v>
      </c>
    </row>
    <row r="5068" spans="1:16" ht="51">
      <c r="A5068" s="256" t="s">
        <v>630</v>
      </c>
      <c r="B5068" s="124"/>
      <c r="C5068" s="125" t="s">
        <v>1236</v>
      </c>
      <c r="D5068" s="191">
        <v>43319</v>
      </c>
      <c r="E5068" s="124" t="s">
        <v>9965</v>
      </c>
      <c r="F5068" s="124" t="s">
        <v>3</v>
      </c>
      <c r="G5068" s="124">
        <v>1646589</v>
      </c>
      <c r="H5068" s="124"/>
      <c r="I5068" s="128" t="s">
        <v>1367</v>
      </c>
      <c r="J5068" s="124"/>
      <c r="K5068" s="124"/>
      <c r="L5068" s="124"/>
      <c r="M5068" s="124"/>
      <c r="N5068" s="193">
        <v>0</v>
      </c>
      <c r="O5068" s="193">
        <v>1016</v>
      </c>
      <c r="P5068" s="124" t="s">
        <v>1312</v>
      </c>
    </row>
    <row r="5069" spans="1:16" ht="63.75">
      <c r="A5069" s="256">
        <v>310</v>
      </c>
      <c r="B5069" s="124"/>
      <c r="C5069" s="125" t="s">
        <v>807</v>
      </c>
      <c r="D5069" s="191">
        <v>43319</v>
      </c>
      <c r="E5069" s="124" t="s">
        <v>9966</v>
      </c>
      <c r="F5069" s="124" t="s">
        <v>3</v>
      </c>
      <c r="G5069" s="124">
        <v>1646623</v>
      </c>
      <c r="H5069" s="124"/>
      <c r="I5069" s="128" t="s">
        <v>11166</v>
      </c>
      <c r="J5069" s="124"/>
      <c r="K5069" s="124"/>
      <c r="L5069" s="124"/>
      <c r="M5069" s="124"/>
      <c r="N5069" s="193">
        <v>0</v>
      </c>
      <c r="O5069" s="193">
        <v>40</v>
      </c>
      <c r="P5069" s="124" t="s">
        <v>1312</v>
      </c>
    </row>
    <row r="5070" spans="1:16" ht="38.25">
      <c r="A5070" s="256" t="s">
        <v>630</v>
      </c>
      <c r="B5070" s="124"/>
      <c r="C5070" s="125" t="s">
        <v>1236</v>
      </c>
      <c r="D5070" s="191">
        <v>43319</v>
      </c>
      <c r="E5070" s="124" t="s">
        <v>9967</v>
      </c>
      <c r="F5070" s="124" t="s">
        <v>3</v>
      </c>
      <c r="G5070" s="124">
        <v>1646633</v>
      </c>
      <c r="H5070" s="124"/>
      <c r="I5070" s="128" t="s">
        <v>3562</v>
      </c>
      <c r="J5070" s="124"/>
      <c r="K5070" s="124"/>
      <c r="L5070" s="124"/>
      <c r="M5070" s="124"/>
      <c r="N5070" s="193">
        <v>0</v>
      </c>
      <c r="O5070" s="193">
        <v>150</v>
      </c>
      <c r="P5070" s="124" t="s">
        <v>1312</v>
      </c>
    </row>
    <row r="5071" spans="1:16" ht="38.25">
      <c r="A5071" s="256" t="s">
        <v>630</v>
      </c>
      <c r="B5071" s="124"/>
      <c r="C5071" s="125" t="s">
        <v>1236</v>
      </c>
      <c r="D5071" s="191">
        <v>43319</v>
      </c>
      <c r="E5071" s="124" t="s">
        <v>9968</v>
      </c>
      <c r="F5071" s="124" t="s">
        <v>3</v>
      </c>
      <c r="G5071" s="124">
        <v>1646695</v>
      </c>
      <c r="H5071" s="124"/>
      <c r="I5071" s="128" t="s">
        <v>11167</v>
      </c>
      <c r="J5071" s="124"/>
      <c r="K5071" s="124"/>
      <c r="L5071" s="124"/>
      <c r="M5071" s="124"/>
      <c r="N5071" s="193">
        <v>0</v>
      </c>
      <c r="O5071" s="193">
        <v>220</v>
      </c>
      <c r="P5071" s="124" t="s">
        <v>1312</v>
      </c>
    </row>
    <row r="5072" spans="1:16" ht="38.25">
      <c r="A5072" s="256" t="s">
        <v>630</v>
      </c>
      <c r="B5072" s="124"/>
      <c r="C5072" s="125" t="s">
        <v>1236</v>
      </c>
      <c r="D5072" s="191">
        <v>43319</v>
      </c>
      <c r="E5072" s="124" t="s">
        <v>9969</v>
      </c>
      <c r="F5072" s="124" t="s">
        <v>3</v>
      </c>
      <c r="G5072" s="124">
        <v>1646705</v>
      </c>
      <c r="H5072" s="124"/>
      <c r="I5072" s="128" t="s">
        <v>1405</v>
      </c>
      <c r="J5072" s="124"/>
      <c r="K5072" s="124"/>
      <c r="L5072" s="124"/>
      <c r="M5072" s="124"/>
      <c r="N5072" s="193">
        <v>0</v>
      </c>
      <c r="O5072" s="193">
        <v>400</v>
      </c>
      <c r="P5072" s="124" t="s">
        <v>1312</v>
      </c>
    </row>
    <row r="5073" spans="1:16" ht="51">
      <c r="A5073" s="256">
        <v>20</v>
      </c>
      <c r="B5073" s="124"/>
      <c r="C5073" s="125" t="s">
        <v>693</v>
      </c>
      <c r="D5073" s="191">
        <v>43319</v>
      </c>
      <c r="E5073" s="124" t="s">
        <v>9970</v>
      </c>
      <c r="F5073" s="124" t="s">
        <v>3</v>
      </c>
      <c r="G5073" s="124">
        <v>1646712</v>
      </c>
      <c r="H5073" s="124"/>
      <c r="I5073" s="128" t="s">
        <v>11168</v>
      </c>
      <c r="J5073" s="124"/>
      <c r="K5073" s="124"/>
      <c r="L5073" s="124"/>
      <c r="M5073" s="124"/>
      <c r="N5073" s="193">
        <v>0</v>
      </c>
      <c r="O5073" s="193">
        <v>44</v>
      </c>
      <c r="P5073" s="124" t="s">
        <v>1312</v>
      </c>
    </row>
    <row r="5074" spans="1:16" ht="51">
      <c r="A5074" s="256">
        <v>222</v>
      </c>
      <c r="B5074" s="124"/>
      <c r="C5074" s="125" t="s">
        <v>764</v>
      </c>
      <c r="D5074" s="191">
        <v>43319</v>
      </c>
      <c r="E5074" s="124" t="s">
        <v>9971</v>
      </c>
      <c r="F5074" s="124" t="s">
        <v>3</v>
      </c>
      <c r="G5074" s="124">
        <v>1646728</v>
      </c>
      <c r="H5074" s="124"/>
      <c r="I5074" s="128" t="s">
        <v>11169</v>
      </c>
      <c r="J5074" s="124"/>
      <c r="K5074" s="124"/>
      <c r="L5074" s="124"/>
      <c r="M5074" s="124"/>
      <c r="N5074" s="193">
        <v>0</v>
      </c>
      <c r="O5074" s="193">
        <v>20.8</v>
      </c>
      <c r="P5074" s="124" t="s">
        <v>1312</v>
      </c>
    </row>
    <row r="5075" spans="1:16" ht="51">
      <c r="A5075" s="256" t="s">
        <v>630</v>
      </c>
      <c r="B5075" s="124"/>
      <c r="C5075" s="125" t="s">
        <v>1236</v>
      </c>
      <c r="D5075" s="191">
        <v>43319</v>
      </c>
      <c r="E5075" s="124" t="s">
        <v>9972</v>
      </c>
      <c r="F5075" s="124" t="s">
        <v>3</v>
      </c>
      <c r="G5075" s="124">
        <v>1646732</v>
      </c>
      <c r="H5075" s="124"/>
      <c r="I5075" s="128" t="s">
        <v>11170</v>
      </c>
      <c r="J5075" s="124"/>
      <c r="K5075" s="124"/>
      <c r="L5075" s="124"/>
      <c r="M5075" s="124"/>
      <c r="N5075" s="193">
        <v>0</v>
      </c>
      <c r="O5075" s="193">
        <v>220</v>
      </c>
      <c r="P5075" s="124" t="s">
        <v>1312</v>
      </c>
    </row>
    <row r="5076" spans="1:16" ht="51">
      <c r="A5076" s="256">
        <v>373</v>
      </c>
      <c r="B5076" s="124"/>
      <c r="C5076" s="125" t="s">
        <v>1269</v>
      </c>
      <c r="D5076" s="191">
        <v>43319</v>
      </c>
      <c r="E5076" s="124" t="s">
        <v>9973</v>
      </c>
      <c r="F5076" s="124" t="s">
        <v>3</v>
      </c>
      <c r="G5076" s="124">
        <v>1646911</v>
      </c>
      <c r="H5076" s="124"/>
      <c r="I5076" s="128" t="s">
        <v>11171</v>
      </c>
      <c r="J5076" s="124"/>
      <c r="K5076" s="124"/>
      <c r="L5076" s="124"/>
      <c r="M5076" s="124"/>
      <c r="N5076" s="193">
        <v>0</v>
      </c>
      <c r="O5076" s="193">
        <v>180</v>
      </c>
      <c r="P5076" s="124" t="s">
        <v>1312</v>
      </c>
    </row>
    <row r="5077" spans="1:16" ht="51">
      <c r="A5077" s="256" t="s">
        <v>619</v>
      </c>
      <c r="B5077" s="124"/>
      <c r="C5077" s="125" t="s">
        <v>713</v>
      </c>
      <c r="D5077" s="191">
        <v>43319</v>
      </c>
      <c r="E5077" s="124" t="s">
        <v>9974</v>
      </c>
      <c r="F5077" s="124" t="s">
        <v>3</v>
      </c>
      <c r="G5077" s="124">
        <v>1646869</v>
      </c>
      <c r="H5077" s="124"/>
      <c r="I5077" s="128" t="s">
        <v>9129</v>
      </c>
      <c r="J5077" s="124"/>
      <c r="K5077" s="124"/>
      <c r="L5077" s="124"/>
      <c r="M5077" s="124"/>
      <c r="N5077" s="193">
        <v>0</v>
      </c>
      <c r="O5077" s="193">
        <v>1000</v>
      </c>
      <c r="P5077" s="124" t="s">
        <v>1312</v>
      </c>
    </row>
    <row r="5078" spans="1:16" ht="51">
      <c r="A5078" s="256" t="s">
        <v>630</v>
      </c>
      <c r="B5078" s="124"/>
      <c r="C5078" s="125" t="s">
        <v>1236</v>
      </c>
      <c r="D5078" s="191">
        <v>43319</v>
      </c>
      <c r="E5078" s="124" t="s">
        <v>9975</v>
      </c>
      <c r="F5078" s="124" t="s">
        <v>3</v>
      </c>
      <c r="G5078" s="124">
        <v>1646874</v>
      </c>
      <c r="H5078" s="124"/>
      <c r="I5078" s="128" t="s">
        <v>11172</v>
      </c>
      <c r="J5078" s="124"/>
      <c r="K5078" s="124"/>
      <c r="L5078" s="124"/>
      <c r="M5078" s="124"/>
      <c r="N5078" s="193">
        <v>0</v>
      </c>
      <c r="O5078" s="193">
        <v>20</v>
      </c>
      <c r="P5078" s="124" t="s">
        <v>1312</v>
      </c>
    </row>
    <row r="5079" spans="1:16" ht="51">
      <c r="A5079" s="256" t="s">
        <v>630</v>
      </c>
      <c r="B5079" s="124"/>
      <c r="C5079" s="125" t="s">
        <v>1236</v>
      </c>
      <c r="D5079" s="191">
        <v>43319</v>
      </c>
      <c r="E5079" s="124" t="s">
        <v>9976</v>
      </c>
      <c r="F5079" s="124" t="s">
        <v>3</v>
      </c>
      <c r="G5079" s="124">
        <v>1646880</v>
      </c>
      <c r="H5079" s="124"/>
      <c r="I5079" s="128" t="s">
        <v>11173</v>
      </c>
      <c r="J5079" s="124"/>
      <c r="K5079" s="124"/>
      <c r="L5079" s="124"/>
      <c r="M5079" s="124"/>
      <c r="N5079" s="193">
        <v>0</v>
      </c>
      <c r="O5079" s="193">
        <v>115</v>
      </c>
      <c r="P5079" s="124" t="s">
        <v>1312</v>
      </c>
    </row>
    <row r="5080" spans="1:16" ht="38.25">
      <c r="A5080" s="256">
        <v>526</v>
      </c>
      <c r="B5080" s="124"/>
      <c r="C5080" s="125" t="s">
        <v>846</v>
      </c>
      <c r="D5080" s="191">
        <v>43319</v>
      </c>
      <c r="E5080" s="124" t="s">
        <v>9977</v>
      </c>
      <c r="F5080" s="124" t="s">
        <v>3</v>
      </c>
      <c r="G5080" s="124">
        <v>1646893</v>
      </c>
      <c r="H5080" s="124"/>
      <c r="I5080" s="128" t="s">
        <v>11174</v>
      </c>
      <c r="J5080" s="124"/>
      <c r="K5080" s="124"/>
      <c r="L5080" s="124"/>
      <c r="M5080" s="124"/>
      <c r="N5080" s="193">
        <v>0</v>
      </c>
      <c r="O5080" s="193">
        <v>150</v>
      </c>
      <c r="P5080" s="124" t="s">
        <v>1312</v>
      </c>
    </row>
    <row r="5081" spans="1:16" ht="51">
      <c r="A5081" s="256">
        <v>526</v>
      </c>
      <c r="B5081" s="124"/>
      <c r="C5081" s="125" t="s">
        <v>846</v>
      </c>
      <c r="D5081" s="191">
        <v>43319</v>
      </c>
      <c r="E5081" s="124" t="s">
        <v>9978</v>
      </c>
      <c r="F5081" s="124" t="s">
        <v>3</v>
      </c>
      <c r="G5081" s="124">
        <v>1646894</v>
      </c>
      <c r="H5081" s="124"/>
      <c r="I5081" s="128" t="s">
        <v>11175</v>
      </c>
      <c r="J5081" s="124"/>
      <c r="K5081" s="124"/>
      <c r="L5081" s="124"/>
      <c r="M5081" s="124"/>
      <c r="N5081" s="193">
        <v>0</v>
      </c>
      <c r="O5081" s="193">
        <v>150</v>
      </c>
      <c r="P5081" s="124" t="s">
        <v>1312</v>
      </c>
    </row>
    <row r="5082" spans="1:16" ht="51">
      <c r="A5082" s="256">
        <v>592</v>
      </c>
      <c r="B5082" s="124"/>
      <c r="C5082" s="125" t="s">
        <v>862</v>
      </c>
      <c r="D5082" s="191">
        <v>43319</v>
      </c>
      <c r="E5082" s="124" t="s">
        <v>9979</v>
      </c>
      <c r="F5082" s="124" t="s">
        <v>3</v>
      </c>
      <c r="G5082" s="124">
        <v>1646713</v>
      </c>
      <c r="H5082" s="124"/>
      <c r="I5082" s="128" t="s">
        <v>11176</v>
      </c>
      <c r="J5082" s="124"/>
      <c r="K5082" s="124"/>
      <c r="L5082" s="124"/>
      <c r="M5082" s="124"/>
      <c r="N5082" s="193">
        <v>0</v>
      </c>
      <c r="O5082" s="193">
        <v>178.6</v>
      </c>
      <c r="P5082" s="124" t="s">
        <v>1312</v>
      </c>
    </row>
    <row r="5083" spans="1:16" ht="63.75">
      <c r="A5083" s="256">
        <v>310</v>
      </c>
      <c r="B5083" s="124"/>
      <c r="C5083" s="125" t="s">
        <v>807</v>
      </c>
      <c r="D5083" s="191">
        <v>43319</v>
      </c>
      <c r="E5083" s="124" t="s">
        <v>9980</v>
      </c>
      <c r="F5083" s="124" t="s">
        <v>3</v>
      </c>
      <c r="G5083" s="124">
        <v>1646616</v>
      </c>
      <c r="H5083" s="124"/>
      <c r="I5083" s="128" t="s">
        <v>11177</v>
      </c>
      <c r="J5083" s="124"/>
      <c r="K5083" s="124"/>
      <c r="L5083" s="124"/>
      <c r="M5083" s="124"/>
      <c r="N5083" s="193">
        <v>0</v>
      </c>
      <c r="O5083" s="193">
        <v>27.3</v>
      </c>
      <c r="P5083" s="124" t="s">
        <v>1312</v>
      </c>
    </row>
    <row r="5084" spans="1:16" ht="63.75">
      <c r="A5084" s="256">
        <v>310</v>
      </c>
      <c r="B5084" s="124"/>
      <c r="C5084" s="125" t="s">
        <v>807</v>
      </c>
      <c r="D5084" s="191">
        <v>43319</v>
      </c>
      <c r="E5084" s="124" t="s">
        <v>9981</v>
      </c>
      <c r="F5084" s="124" t="s">
        <v>3</v>
      </c>
      <c r="G5084" s="124">
        <v>1646619</v>
      </c>
      <c r="H5084" s="124"/>
      <c r="I5084" s="128" t="s">
        <v>11178</v>
      </c>
      <c r="J5084" s="124"/>
      <c r="K5084" s="124"/>
      <c r="L5084" s="124"/>
      <c r="M5084" s="124"/>
      <c r="N5084" s="193">
        <v>0</v>
      </c>
      <c r="O5084" s="193">
        <v>2149.9</v>
      </c>
      <c r="P5084" s="124" t="s">
        <v>1312</v>
      </c>
    </row>
    <row r="5085" spans="1:16" ht="63.75">
      <c r="A5085" s="256">
        <v>310</v>
      </c>
      <c r="B5085" s="124"/>
      <c r="C5085" s="125" t="s">
        <v>807</v>
      </c>
      <c r="D5085" s="191">
        <v>43319</v>
      </c>
      <c r="E5085" s="124" t="s">
        <v>9982</v>
      </c>
      <c r="F5085" s="124" t="s">
        <v>3</v>
      </c>
      <c r="G5085" s="124">
        <v>1646620</v>
      </c>
      <c r="H5085" s="124"/>
      <c r="I5085" s="128" t="s">
        <v>11179</v>
      </c>
      <c r="J5085" s="124"/>
      <c r="K5085" s="124"/>
      <c r="L5085" s="124"/>
      <c r="M5085" s="124"/>
      <c r="N5085" s="193">
        <v>0</v>
      </c>
      <c r="O5085" s="193">
        <v>52.28</v>
      </c>
      <c r="P5085" s="124" t="s">
        <v>1312</v>
      </c>
    </row>
    <row r="5086" spans="1:16" ht="63.75">
      <c r="A5086" s="256">
        <v>310</v>
      </c>
      <c r="B5086" s="124"/>
      <c r="C5086" s="125" t="s">
        <v>807</v>
      </c>
      <c r="D5086" s="191">
        <v>43319</v>
      </c>
      <c r="E5086" s="124" t="s">
        <v>9983</v>
      </c>
      <c r="F5086" s="124" t="s">
        <v>3</v>
      </c>
      <c r="G5086" s="124">
        <v>1646622</v>
      </c>
      <c r="H5086" s="124"/>
      <c r="I5086" s="128" t="s">
        <v>11180</v>
      </c>
      <c r="J5086" s="124"/>
      <c r="K5086" s="124"/>
      <c r="L5086" s="124"/>
      <c r="M5086" s="124"/>
      <c r="N5086" s="193">
        <v>0</v>
      </c>
      <c r="O5086" s="193">
        <v>2800</v>
      </c>
      <c r="P5086" s="124" t="s">
        <v>1312</v>
      </c>
    </row>
    <row r="5087" spans="1:16" ht="102" hidden="1">
      <c r="A5087" s="256" t="s">
        <v>620</v>
      </c>
      <c r="B5087" s="124"/>
      <c r="C5087" s="125" t="s">
        <v>714</v>
      </c>
      <c r="D5087" s="191">
        <v>43319</v>
      </c>
      <c r="E5087" s="124" t="s">
        <v>9984</v>
      </c>
      <c r="F5087" s="124" t="s">
        <v>1256</v>
      </c>
      <c r="G5087" s="124">
        <v>180104</v>
      </c>
      <c r="H5087" s="124"/>
      <c r="I5087" s="128" t="s">
        <v>9316</v>
      </c>
      <c r="J5087" s="124"/>
      <c r="K5087" s="124"/>
      <c r="L5087" s="124"/>
      <c r="M5087" s="124"/>
      <c r="N5087" s="193">
        <v>0</v>
      </c>
      <c r="O5087" s="193">
        <v>5716</v>
      </c>
      <c r="P5087" s="124" t="s">
        <v>1312</v>
      </c>
    </row>
    <row r="5088" spans="1:16" ht="76.5" hidden="1">
      <c r="A5088" s="256">
        <v>373</v>
      </c>
      <c r="B5088" s="124"/>
      <c r="C5088" s="125" t="s">
        <v>1269</v>
      </c>
      <c r="D5088" s="191">
        <v>43319</v>
      </c>
      <c r="E5088" s="124" t="s">
        <v>9985</v>
      </c>
      <c r="F5088" s="124" t="s">
        <v>1313</v>
      </c>
      <c r="G5088" s="124">
        <v>180099</v>
      </c>
      <c r="H5088" s="124"/>
      <c r="I5088" s="128" t="s">
        <v>11181</v>
      </c>
      <c r="J5088" s="124"/>
      <c r="K5088" s="124"/>
      <c r="L5088" s="124"/>
      <c r="M5088" s="124"/>
      <c r="N5088" s="193">
        <v>0</v>
      </c>
      <c r="O5088" s="193">
        <v>13754323.4</v>
      </c>
      <c r="P5088" s="124" t="s">
        <v>1312</v>
      </c>
    </row>
    <row r="5089" spans="1:16" ht="63.75" hidden="1">
      <c r="A5089" s="256">
        <v>373</v>
      </c>
      <c r="B5089" s="124"/>
      <c r="C5089" s="125" t="s">
        <v>1269</v>
      </c>
      <c r="D5089" s="191">
        <v>43319</v>
      </c>
      <c r="E5089" s="124" t="s">
        <v>9986</v>
      </c>
      <c r="F5089" s="124" t="s">
        <v>1313</v>
      </c>
      <c r="G5089" s="124">
        <v>180105</v>
      </c>
      <c r="H5089" s="124"/>
      <c r="I5089" s="128" t="s">
        <v>11182</v>
      </c>
      <c r="J5089" s="124"/>
      <c r="K5089" s="124"/>
      <c r="L5089" s="124"/>
      <c r="M5089" s="124"/>
      <c r="N5089" s="193">
        <v>0</v>
      </c>
      <c r="O5089" s="193">
        <v>2203624.98</v>
      </c>
      <c r="P5089" s="124" t="s">
        <v>1312</v>
      </c>
    </row>
    <row r="5090" spans="1:16" ht="51" hidden="1">
      <c r="A5090" s="256">
        <v>10</v>
      </c>
      <c r="B5090" s="124"/>
      <c r="C5090" s="125" t="s">
        <v>690</v>
      </c>
      <c r="D5090" s="191">
        <v>43319</v>
      </c>
      <c r="E5090" s="124" t="s">
        <v>9987</v>
      </c>
      <c r="F5090" s="124" t="s">
        <v>15</v>
      </c>
      <c r="G5090" s="124">
        <v>801929</v>
      </c>
      <c r="H5090" s="124"/>
      <c r="I5090" s="128" t="s">
        <v>11183</v>
      </c>
      <c r="J5090" s="124"/>
      <c r="K5090" s="124"/>
      <c r="L5090" s="124"/>
      <c r="M5090" s="124"/>
      <c r="N5090" s="193">
        <v>50</v>
      </c>
      <c r="O5090" s="193">
        <v>0</v>
      </c>
      <c r="P5090" s="124" t="s">
        <v>1312</v>
      </c>
    </row>
    <row r="5091" spans="1:16" ht="51" hidden="1">
      <c r="A5091" s="256">
        <v>10</v>
      </c>
      <c r="B5091" s="124"/>
      <c r="C5091" s="125" t="s">
        <v>690</v>
      </c>
      <c r="D5091" s="191">
        <v>43319</v>
      </c>
      <c r="E5091" s="124" t="s">
        <v>9988</v>
      </c>
      <c r="F5091" s="124" t="s">
        <v>15</v>
      </c>
      <c r="G5091" s="124">
        <v>801931</v>
      </c>
      <c r="H5091" s="124"/>
      <c r="I5091" s="128" t="s">
        <v>11184</v>
      </c>
      <c r="J5091" s="124"/>
      <c r="K5091" s="124"/>
      <c r="L5091" s="124"/>
      <c r="M5091" s="124"/>
      <c r="N5091" s="193">
        <v>50</v>
      </c>
      <c r="O5091" s="193">
        <v>0</v>
      </c>
      <c r="P5091" s="124" t="s">
        <v>1312</v>
      </c>
    </row>
    <row r="5092" spans="1:16" ht="63.75" hidden="1">
      <c r="A5092" s="256">
        <v>10</v>
      </c>
      <c r="B5092" s="124"/>
      <c r="C5092" s="125" t="s">
        <v>690</v>
      </c>
      <c r="D5092" s="191">
        <v>43319</v>
      </c>
      <c r="E5092" s="124" t="s">
        <v>9989</v>
      </c>
      <c r="F5092" s="124" t="s">
        <v>15</v>
      </c>
      <c r="G5092" s="124">
        <v>801933</v>
      </c>
      <c r="H5092" s="124"/>
      <c r="I5092" s="128" t="s">
        <v>11185</v>
      </c>
      <c r="J5092" s="124"/>
      <c r="K5092" s="124"/>
      <c r="L5092" s="124"/>
      <c r="M5092" s="124"/>
      <c r="N5092" s="193">
        <v>50</v>
      </c>
      <c r="O5092" s="193">
        <v>0</v>
      </c>
      <c r="P5092" s="124" t="s">
        <v>1312</v>
      </c>
    </row>
    <row r="5093" spans="1:16" ht="63.75" hidden="1">
      <c r="A5093" s="256">
        <v>513</v>
      </c>
      <c r="B5093" s="124"/>
      <c r="C5093" s="125" t="s">
        <v>201</v>
      </c>
      <c r="D5093" s="191">
        <v>43319</v>
      </c>
      <c r="E5093" s="124" t="s">
        <v>9990</v>
      </c>
      <c r="F5093" s="124" t="s">
        <v>15</v>
      </c>
      <c r="G5093" s="124">
        <v>801935</v>
      </c>
      <c r="H5093" s="124"/>
      <c r="I5093" s="128" t="s">
        <v>11186</v>
      </c>
      <c r="J5093" s="124"/>
      <c r="K5093" s="124"/>
      <c r="L5093" s="124"/>
      <c r="M5093" s="124"/>
      <c r="N5093" s="193">
        <v>50</v>
      </c>
      <c r="O5093" s="193">
        <v>0</v>
      </c>
      <c r="P5093" s="124" t="s">
        <v>1312</v>
      </c>
    </row>
    <row r="5094" spans="1:16" ht="63.75" hidden="1">
      <c r="A5094" s="256">
        <v>10</v>
      </c>
      <c r="B5094" s="124"/>
      <c r="C5094" s="125" t="s">
        <v>690</v>
      </c>
      <c r="D5094" s="191">
        <v>43319</v>
      </c>
      <c r="E5094" s="124" t="s">
        <v>9991</v>
      </c>
      <c r="F5094" s="124" t="s">
        <v>15</v>
      </c>
      <c r="G5094" s="124">
        <v>801946</v>
      </c>
      <c r="H5094" s="124"/>
      <c r="I5094" s="128" t="s">
        <v>5363</v>
      </c>
      <c r="J5094" s="124"/>
      <c r="K5094" s="124"/>
      <c r="L5094" s="124"/>
      <c r="M5094" s="124"/>
      <c r="N5094" s="193">
        <v>50</v>
      </c>
      <c r="O5094" s="193">
        <v>0</v>
      </c>
      <c r="P5094" s="124" t="s">
        <v>1312</v>
      </c>
    </row>
    <row r="5095" spans="1:16" ht="63.75" hidden="1">
      <c r="A5095" s="256">
        <v>10</v>
      </c>
      <c r="B5095" s="124"/>
      <c r="C5095" s="125" t="s">
        <v>690</v>
      </c>
      <c r="D5095" s="191">
        <v>43319</v>
      </c>
      <c r="E5095" s="124" t="s">
        <v>9992</v>
      </c>
      <c r="F5095" s="124" t="s">
        <v>15</v>
      </c>
      <c r="G5095" s="124">
        <v>801948</v>
      </c>
      <c r="H5095" s="124"/>
      <c r="I5095" s="128" t="s">
        <v>11187</v>
      </c>
      <c r="J5095" s="124"/>
      <c r="K5095" s="124"/>
      <c r="L5095" s="124"/>
      <c r="M5095" s="124"/>
      <c r="N5095" s="193">
        <v>50</v>
      </c>
      <c r="O5095" s="193">
        <v>0</v>
      </c>
      <c r="P5095" s="124" t="s">
        <v>1312</v>
      </c>
    </row>
    <row r="5096" spans="1:16" ht="89.25" hidden="1">
      <c r="A5096" s="256">
        <v>576</v>
      </c>
      <c r="B5096" s="124"/>
      <c r="C5096" s="125" t="s">
        <v>852</v>
      </c>
      <c r="D5096" s="191">
        <v>43319</v>
      </c>
      <c r="E5096" s="124" t="s">
        <v>9993</v>
      </c>
      <c r="F5096" s="124" t="s">
        <v>15</v>
      </c>
      <c r="G5096" s="124">
        <v>5634</v>
      </c>
      <c r="H5096" s="124"/>
      <c r="I5096" s="128" t="s">
        <v>11188</v>
      </c>
      <c r="J5096" s="124"/>
      <c r="K5096" s="124"/>
      <c r="L5096" s="124"/>
      <c r="M5096" s="124"/>
      <c r="N5096" s="193">
        <v>279.60000000000002</v>
      </c>
      <c r="O5096" s="193">
        <v>0</v>
      </c>
      <c r="P5096" s="124" t="s">
        <v>1312</v>
      </c>
    </row>
    <row r="5097" spans="1:16" ht="89.25" hidden="1">
      <c r="A5097" s="256">
        <v>576</v>
      </c>
      <c r="B5097" s="124"/>
      <c r="C5097" s="125" t="s">
        <v>852</v>
      </c>
      <c r="D5097" s="191">
        <v>43319</v>
      </c>
      <c r="E5097" s="124" t="s">
        <v>9994</v>
      </c>
      <c r="F5097" s="124" t="s">
        <v>15</v>
      </c>
      <c r="G5097" s="124">
        <v>5633</v>
      </c>
      <c r="H5097" s="124"/>
      <c r="I5097" s="128" t="s">
        <v>11189</v>
      </c>
      <c r="J5097" s="124"/>
      <c r="K5097" s="124"/>
      <c r="L5097" s="124"/>
      <c r="M5097" s="124"/>
      <c r="N5097" s="193">
        <v>611.77</v>
      </c>
      <c r="O5097" s="193">
        <v>0</v>
      </c>
      <c r="P5097" s="124" t="s">
        <v>1312</v>
      </c>
    </row>
    <row r="5098" spans="1:16" ht="51" hidden="1">
      <c r="A5098" s="256">
        <v>10</v>
      </c>
      <c r="B5098" s="124"/>
      <c r="C5098" s="125" t="s">
        <v>690</v>
      </c>
      <c r="D5098" s="191">
        <v>43319</v>
      </c>
      <c r="E5098" s="124" t="s">
        <v>9995</v>
      </c>
      <c r="F5098" s="124" t="s">
        <v>15</v>
      </c>
      <c r="G5098" s="124">
        <v>802281</v>
      </c>
      <c r="H5098" s="124"/>
      <c r="I5098" s="128" t="s">
        <v>11190</v>
      </c>
      <c r="J5098" s="124"/>
      <c r="K5098" s="124"/>
      <c r="L5098" s="124"/>
      <c r="M5098" s="124"/>
      <c r="N5098" s="193">
        <v>50</v>
      </c>
      <c r="O5098" s="193">
        <v>0</v>
      </c>
      <c r="P5098" s="124" t="s">
        <v>1312</v>
      </c>
    </row>
    <row r="5099" spans="1:16" ht="63.75" hidden="1">
      <c r="A5099" s="256">
        <v>10</v>
      </c>
      <c r="B5099" s="124"/>
      <c r="C5099" s="125" t="s">
        <v>690</v>
      </c>
      <c r="D5099" s="191">
        <v>43319</v>
      </c>
      <c r="E5099" s="124" t="s">
        <v>9996</v>
      </c>
      <c r="F5099" s="124" t="s">
        <v>15</v>
      </c>
      <c r="G5099" s="124">
        <v>802285</v>
      </c>
      <c r="H5099" s="124"/>
      <c r="I5099" s="128" t="s">
        <v>9138</v>
      </c>
      <c r="J5099" s="124"/>
      <c r="K5099" s="124"/>
      <c r="L5099" s="124"/>
      <c r="M5099" s="124"/>
      <c r="N5099" s="193">
        <v>50</v>
      </c>
      <c r="O5099" s="193">
        <v>0</v>
      </c>
      <c r="P5099" s="124" t="s">
        <v>1312</v>
      </c>
    </row>
    <row r="5100" spans="1:16" ht="51" hidden="1">
      <c r="A5100" s="256">
        <v>513</v>
      </c>
      <c r="B5100" s="124"/>
      <c r="C5100" s="125" t="s">
        <v>201</v>
      </c>
      <c r="D5100" s="191">
        <v>43319</v>
      </c>
      <c r="E5100" s="124" t="s">
        <v>9997</v>
      </c>
      <c r="F5100" s="124" t="s">
        <v>15</v>
      </c>
      <c r="G5100" s="124">
        <v>802287</v>
      </c>
      <c r="H5100" s="124"/>
      <c r="I5100" s="128" t="s">
        <v>1388</v>
      </c>
      <c r="J5100" s="124"/>
      <c r="K5100" s="124"/>
      <c r="L5100" s="124"/>
      <c r="M5100" s="124"/>
      <c r="N5100" s="193">
        <v>50</v>
      </c>
      <c r="O5100" s="193">
        <v>0</v>
      </c>
      <c r="P5100" s="124" t="s">
        <v>1312</v>
      </c>
    </row>
    <row r="5101" spans="1:16" ht="51" hidden="1">
      <c r="A5101" s="256">
        <v>513</v>
      </c>
      <c r="B5101" s="124"/>
      <c r="C5101" s="125" t="s">
        <v>201</v>
      </c>
      <c r="D5101" s="191">
        <v>43319</v>
      </c>
      <c r="E5101" s="124" t="s">
        <v>9998</v>
      </c>
      <c r="F5101" s="124" t="s">
        <v>15</v>
      </c>
      <c r="G5101" s="124">
        <v>802401</v>
      </c>
      <c r="H5101" s="124"/>
      <c r="I5101" s="128" t="s">
        <v>11191</v>
      </c>
      <c r="J5101" s="124"/>
      <c r="K5101" s="124"/>
      <c r="L5101" s="124"/>
      <c r="M5101" s="124"/>
      <c r="N5101" s="193">
        <v>50</v>
      </c>
      <c r="O5101" s="193">
        <v>0</v>
      </c>
      <c r="P5101" s="124" t="s">
        <v>1312</v>
      </c>
    </row>
    <row r="5102" spans="1:16" ht="63.75" hidden="1">
      <c r="A5102" s="256">
        <v>513</v>
      </c>
      <c r="B5102" s="124"/>
      <c r="C5102" s="125" t="s">
        <v>201</v>
      </c>
      <c r="D5102" s="191">
        <v>43319</v>
      </c>
      <c r="E5102" s="124" t="s">
        <v>9999</v>
      </c>
      <c r="F5102" s="124" t="s">
        <v>15</v>
      </c>
      <c r="G5102" s="124">
        <v>802540</v>
      </c>
      <c r="H5102" s="124"/>
      <c r="I5102" s="128" t="s">
        <v>11192</v>
      </c>
      <c r="J5102" s="124"/>
      <c r="K5102" s="124"/>
      <c r="L5102" s="124"/>
      <c r="M5102" s="124"/>
      <c r="N5102" s="193">
        <v>50</v>
      </c>
      <c r="O5102" s="193">
        <v>0</v>
      </c>
      <c r="P5102" s="124" t="s">
        <v>1312</v>
      </c>
    </row>
    <row r="5103" spans="1:16" ht="63.75" hidden="1">
      <c r="A5103" s="256">
        <v>10</v>
      </c>
      <c r="B5103" s="124"/>
      <c r="C5103" s="125" t="s">
        <v>690</v>
      </c>
      <c r="D5103" s="191">
        <v>43319</v>
      </c>
      <c r="E5103" s="124" t="s">
        <v>10000</v>
      </c>
      <c r="F5103" s="124" t="s">
        <v>15</v>
      </c>
      <c r="G5103" s="124">
        <v>802546</v>
      </c>
      <c r="H5103" s="124"/>
      <c r="I5103" s="128" t="s">
        <v>11193</v>
      </c>
      <c r="J5103" s="124"/>
      <c r="K5103" s="124"/>
      <c r="L5103" s="124"/>
      <c r="M5103" s="124"/>
      <c r="N5103" s="193">
        <v>50</v>
      </c>
      <c r="O5103" s="193">
        <v>0</v>
      </c>
      <c r="P5103" s="124" t="s">
        <v>1312</v>
      </c>
    </row>
    <row r="5104" spans="1:16" ht="63.75" hidden="1">
      <c r="A5104" s="256">
        <v>10</v>
      </c>
      <c r="B5104" s="124"/>
      <c r="C5104" s="125" t="s">
        <v>690</v>
      </c>
      <c r="D5104" s="191">
        <v>43319</v>
      </c>
      <c r="E5104" s="124" t="s">
        <v>10001</v>
      </c>
      <c r="F5104" s="124" t="s">
        <v>15</v>
      </c>
      <c r="G5104" s="124">
        <v>802548</v>
      </c>
      <c r="H5104" s="124"/>
      <c r="I5104" s="128" t="s">
        <v>11194</v>
      </c>
      <c r="J5104" s="124"/>
      <c r="K5104" s="124"/>
      <c r="L5104" s="124"/>
      <c r="M5104" s="124"/>
      <c r="N5104" s="193">
        <v>50</v>
      </c>
      <c r="O5104" s="193">
        <v>0</v>
      </c>
      <c r="P5104" s="124" t="s">
        <v>1312</v>
      </c>
    </row>
    <row r="5105" spans="1:16" ht="89.25" hidden="1">
      <c r="A5105" s="256">
        <v>47</v>
      </c>
      <c r="B5105" s="124"/>
      <c r="C5105" s="125" t="s">
        <v>699</v>
      </c>
      <c r="D5105" s="191">
        <v>43319</v>
      </c>
      <c r="E5105" s="124" t="s">
        <v>10002</v>
      </c>
      <c r="F5105" s="124" t="s">
        <v>13</v>
      </c>
      <c r="G5105" s="124">
        <v>929044</v>
      </c>
      <c r="H5105" s="124"/>
      <c r="I5105" s="128" t="s">
        <v>11195</v>
      </c>
      <c r="J5105" s="124"/>
      <c r="K5105" s="124"/>
      <c r="L5105" s="124"/>
      <c r="M5105" s="124"/>
      <c r="N5105" s="193">
        <v>120.83</v>
      </c>
      <c r="O5105" s="193">
        <v>0</v>
      </c>
      <c r="P5105" s="124" t="s">
        <v>1312</v>
      </c>
    </row>
    <row r="5106" spans="1:16" ht="76.5" hidden="1">
      <c r="A5106" s="256">
        <v>47</v>
      </c>
      <c r="B5106" s="124"/>
      <c r="C5106" s="125" t="s">
        <v>699</v>
      </c>
      <c r="D5106" s="191">
        <v>43319</v>
      </c>
      <c r="E5106" s="124" t="s">
        <v>10003</v>
      </c>
      <c r="F5106" s="124" t="s">
        <v>11</v>
      </c>
      <c r="G5106" s="124">
        <v>929044</v>
      </c>
      <c r="H5106" s="124"/>
      <c r="I5106" s="128" t="s">
        <v>11196</v>
      </c>
      <c r="J5106" s="124"/>
      <c r="K5106" s="124"/>
      <c r="L5106" s="124"/>
      <c r="M5106" s="124"/>
      <c r="N5106" s="193">
        <v>50</v>
      </c>
      <c r="O5106" s="193">
        <v>0</v>
      </c>
      <c r="P5106" s="124" t="s">
        <v>1312</v>
      </c>
    </row>
    <row r="5107" spans="1:16" ht="51" hidden="1">
      <c r="A5107" s="256">
        <v>117</v>
      </c>
      <c r="B5107" s="124"/>
      <c r="C5107" s="125" t="s">
        <v>722</v>
      </c>
      <c r="D5107" s="191">
        <v>43319</v>
      </c>
      <c r="E5107" s="124" t="s">
        <v>10004</v>
      </c>
      <c r="F5107" s="124" t="s">
        <v>11</v>
      </c>
      <c r="G5107" s="124">
        <v>929005</v>
      </c>
      <c r="H5107" s="124"/>
      <c r="I5107" s="128" t="s">
        <v>11197</v>
      </c>
      <c r="J5107" s="124"/>
      <c r="K5107" s="124"/>
      <c r="L5107" s="124"/>
      <c r="M5107" s="124"/>
      <c r="N5107" s="193">
        <v>50</v>
      </c>
      <c r="O5107" s="193">
        <v>0</v>
      </c>
      <c r="P5107" s="124" t="s">
        <v>1312</v>
      </c>
    </row>
    <row r="5108" spans="1:16" ht="51" hidden="1">
      <c r="A5108" s="256">
        <v>117</v>
      </c>
      <c r="B5108" s="124"/>
      <c r="C5108" s="125" t="s">
        <v>722</v>
      </c>
      <c r="D5108" s="191">
        <v>43319</v>
      </c>
      <c r="E5108" s="124" t="s">
        <v>10005</v>
      </c>
      <c r="F5108" s="124" t="s">
        <v>11</v>
      </c>
      <c r="G5108" s="124">
        <v>929037</v>
      </c>
      <c r="H5108" s="124"/>
      <c r="I5108" s="128" t="s">
        <v>11198</v>
      </c>
      <c r="J5108" s="124"/>
      <c r="K5108" s="124"/>
      <c r="L5108" s="124"/>
      <c r="M5108" s="124"/>
      <c r="N5108" s="193">
        <v>50</v>
      </c>
      <c r="O5108" s="193">
        <v>0</v>
      </c>
      <c r="P5108" s="124" t="s">
        <v>1312</v>
      </c>
    </row>
    <row r="5109" spans="1:16" ht="51" hidden="1">
      <c r="A5109" s="256">
        <v>513</v>
      </c>
      <c r="B5109" s="124"/>
      <c r="C5109" s="125" t="s">
        <v>201</v>
      </c>
      <c r="D5109" s="191">
        <v>43319</v>
      </c>
      <c r="E5109" s="124" t="s">
        <v>10006</v>
      </c>
      <c r="F5109" s="124" t="s">
        <v>11</v>
      </c>
      <c r="G5109" s="124">
        <v>929039</v>
      </c>
      <c r="H5109" s="124"/>
      <c r="I5109" s="128" t="s">
        <v>11199</v>
      </c>
      <c r="J5109" s="124"/>
      <c r="K5109" s="124"/>
      <c r="L5109" s="124"/>
      <c r="M5109" s="124"/>
      <c r="N5109" s="193">
        <v>50</v>
      </c>
      <c r="O5109" s="193">
        <v>0</v>
      </c>
      <c r="P5109" s="124" t="s">
        <v>1312</v>
      </c>
    </row>
    <row r="5110" spans="1:16" ht="38.25">
      <c r="A5110" s="256" t="s">
        <v>630</v>
      </c>
      <c r="B5110" s="124"/>
      <c r="C5110" s="125" t="s">
        <v>1236</v>
      </c>
      <c r="D5110" s="191">
        <v>43320</v>
      </c>
      <c r="E5110" s="124" t="s">
        <v>10007</v>
      </c>
      <c r="F5110" s="124" t="s">
        <v>3</v>
      </c>
      <c r="G5110" s="124">
        <v>1647218</v>
      </c>
      <c r="H5110" s="124"/>
      <c r="I5110" s="128" t="s">
        <v>1374</v>
      </c>
      <c r="J5110" s="124"/>
      <c r="K5110" s="124"/>
      <c r="L5110" s="124"/>
      <c r="M5110" s="124"/>
      <c r="N5110" s="193">
        <v>0</v>
      </c>
      <c r="O5110" s="193">
        <v>1018</v>
      </c>
      <c r="P5110" s="124" t="s">
        <v>1312</v>
      </c>
    </row>
    <row r="5111" spans="1:16" ht="51">
      <c r="A5111" s="256" t="s">
        <v>630</v>
      </c>
      <c r="B5111" s="124"/>
      <c r="C5111" s="125" t="s">
        <v>1236</v>
      </c>
      <c r="D5111" s="191">
        <v>43320</v>
      </c>
      <c r="E5111" s="124" t="s">
        <v>10008</v>
      </c>
      <c r="F5111" s="124" t="s">
        <v>3</v>
      </c>
      <c r="G5111" s="124">
        <v>1647189</v>
      </c>
      <c r="H5111" s="124"/>
      <c r="I5111" s="128" t="s">
        <v>9245</v>
      </c>
      <c r="J5111" s="124"/>
      <c r="K5111" s="124"/>
      <c r="L5111" s="124"/>
      <c r="M5111" s="124"/>
      <c r="N5111" s="193">
        <v>0</v>
      </c>
      <c r="O5111" s="193">
        <v>1726</v>
      </c>
      <c r="P5111" s="124" t="s">
        <v>1312</v>
      </c>
    </row>
    <row r="5112" spans="1:16" ht="38.25">
      <c r="A5112" s="256">
        <v>291</v>
      </c>
      <c r="B5112" s="124"/>
      <c r="C5112" s="125" t="s">
        <v>794</v>
      </c>
      <c r="D5112" s="191">
        <v>43320</v>
      </c>
      <c r="E5112" s="124" t="s">
        <v>10009</v>
      </c>
      <c r="F5112" s="124" t="s">
        <v>3</v>
      </c>
      <c r="G5112" s="124">
        <v>1647235</v>
      </c>
      <c r="H5112" s="124"/>
      <c r="I5112" s="128" t="s">
        <v>11200</v>
      </c>
      <c r="J5112" s="124"/>
      <c r="K5112" s="124"/>
      <c r="L5112" s="124"/>
      <c r="M5112" s="124"/>
      <c r="N5112" s="193">
        <v>0</v>
      </c>
      <c r="O5112" s="193">
        <v>520</v>
      </c>
      <c r="P5112" s="124" t="s">
        <v>1312</v>
      </c>
    </row>
    <row r="5113" spans="1:16" ht="51">
      <c r="A5113" s="256">
        <v>46</v>
      </c>
      <c r="B5113" s="124"/>
      <c r="C5113" s="125" t="s">
        <v>698</v>
      </c>
      <c r="D5113" s="191">
        <v>43320</v>
      </c>
      <c r="E5113" s="124" t="s">
        <v>10010</v>
      </c>
      <c r="F5113" s="124" t="s">
        <v>3</v>
      </c>
      <c r="G5113" s="124">
        <v>1647253</v>
      </c>
      <c r="H5113" s="124"/>
      <c r="I5113" s="128" t="s">
        <v>11201</v>
      </c>
      <c r="J5113" s="124"/>
      <c r="K5113" s="124"/>
      <c r="L5113" s="124"/>
      <c r="M5113" s="124"/>
      <c r="N5113" s="193">
        <v>0</v>
      </c>
      <c r="O5113" s="193">
        <v>2000</v>
      </c>
      <c r="P5113" s="124" t="s">
        <v>1312</v>
      </c>
    </row>
    <row r="5114" spans="1:16" ht="38.25">
      <c r="A5114" s="256" t="s">
        <v>630</v>
      </c>
      <c r="B5114" s="124"/>
      <c r="C5114" s="125" t="s">
        <v>1236</v>
      </c>
      <c r="D5114" s="191">
        <v>43320</v>
      </c>
      <c r="E5114" s="124" t="s">
        <v>10011</v>
      </c>
      <c r="F5114" s="124" t="s">
        <v>3</v>
      </c>
      <c r="G5114" s="124">
        <v>1647255</v>
      </c>
      <c r="H5114" s="124"/>
      <c r="I5114" s="128" t="s">
        <v>11202</v>
      </c>
      <c r="J5114" s="124"/>
      <c r="K5114" s="124"/>
      <c r="L5114" s="124"/>
      <c r="M5114" s="124"/>
      <c r="N5114" s="193">
        <v>0</v>
      </c>
      <c r="O5114" s="193">
        <v>1367.32</v>
      </c>
      <c r="P5114" s="124" t="s">
        <v>1312</v>
      </c>
    </row>
    <row r="5115" spans="1:16" ht="51">
      <c r="A5115" s="256">
        <v>291</v>
      </c>
      <c r="B5115" s="124"/>
      <c r="C5115" s="125" t="s">
        <v>794</v>
      </c>
      <c r="D5115" s="191">
        <v>43320</v>
      </c>
      <c r="E5115" s="124" t="s">
        <v>10012</v>
      </c>
      <c r="F5115" s="124" t="s">
        <v>3</v>
      </c>
      <c r="G5115" s="124">
        <v>1647083</v>
      </c>
      <c r="H5115" s="124"/>
      <c r="I5115" s="128" t="s">
        <v>11203</v>
      </c>
      <c r="J5115" s="124"/>
      <c r="K5115" s="124"/>
      <c r="L5115" s="124"/>
      <c r="M5115" s="124"/>
      <c r="N5115" s="193">
        <v>0</v>
      </c>
      <c r="O5115" s="193">
        <v>6533.93</v>
      </c>
      <c r="P5115" s="124" t="s">
        <v>1312</v>
      </c>
    </row>
    <row r="5116" spans="1:16" ht="51">
      <c r="A5116" s="256" t="s">
        <v>630</v>
      </c>
      <c r="B5116" s="124"/>
      <c r="C5116" s="125" t="s">
        <v>1236</v>
      </c>
      <c r="D5116" s="191">
        <v>43320</v>
      </c>
      <c r="E5116" s="124" t="s">
        <v>10013</v>
      </c>
      <c r="F5116" s="124" t="s">
        <v>3</v>
      </c>
      <c r="G5116" s="124">
        <v>1647162</v>
      </c>
      <c r="H5116" s="124"/>
      <c r="I5116" s="128" t="s">
        <v>11204</v>
      </c>
      <c r="J5116" s="124"/>
      <c r="K5116" s="124"/>
      <c r="L5116" s="124"/>
      <c r="M5116" s="124"/>
      <c r="N5116" s="193">
        <v>0</v>
      </c>
      <c r="O5116" s="193">
        <v>2000</v>
      </c>
      <c r="P5116" s="124" t="s">
        <v>1312</v>
      </c>
    </row>
    <row r="5117" spans="1:16" ht="38.25">
      <c r="A5117" s="256" t="s">
        <v>630</v>
      </c>
      <c r="B5117" s="124"/>
      <c r="C5117" s="125" t="s">
        <v>1236</v>
      </c>
      <c r="D5117" s="191">
        <v>43320</v>
      </c>
      <c r="E5117" s="124" t="s">
        <v>10014</v>
      </c>
      <c r="F5117" s="124" t="s">
        <v>3</v>
      </c>
      <c r="G5117" s="124">
        <v>1647164</v>
      </c>
      <c r="H5117" s="124"/>
      <c r="I5117" s="128" t="s">
        <v>11205</v>
      </c>
      <c r="J5117" s="124"/>
      <c r="K5117" s="124"/>
      <c r="L5117" s="124"/>
      <c r="M5117" s="124"/>
      <c r="N5117" s="193">
        <v>0</v>
      </c>
      <c r="O5117" s="193">
        <v>2801.2400000000002</v>
      </c>
      <c r="P5117" s="124" t="s">
        <v>1312</v>
      </c>
    </row>
    <row r="5118" spans="1:16" ht="51">
      <c r="A5118" s="256" t="s">
        <v>630</v>
      </c>
      <c r="B5118" s="124"/>
      <c r="C5118" s="125" t="s">
        <v>1236</v>
      </c>
      <c r="D5118" s="191">
        <v>43320</v>
      </c>
      <c r="E5118" s="124" t="s">
        <v>10015</v>
      </c>
      <c r="F5118" s="124" t="s">
        <v>3</v>
      </c>
      <c r="G5118" s="124">
        <v>1647426</v>
      </c>
      <c r="H5118" s="124"/>
      <c r="I5118" s="128" t="s">
        <v>11206</v>
      </c>
      <c r="J5118" s="124"/>
      <c r="K5118" s="124"/>
      <c r="L5118" s="124"/>
      <c r="M5118" s="124"/>
      <c r="N5118" s="193">
        <v>0</v>
      </c>
      <c r="O5118" s="193">
        <v>20</v>
      </c>
      <c r="P5118" s="124" t="s">
        <v>1312</v>
      </c>
    </row>
    <row r="5119" spans="1:16" ht="38.25">
      <c r="A5119" s="256" t="s">
        <v>630</v>
      </c>
      <c r="B5119" s="124"/>
      <c r="C5119" s="125" t="s">
        <v>1236</v>
      </c>
      <c r="D5119" s="191">
        <v>43320</v>
      </c>
      <c r="E5119" s="124" t="s">
        <v>10016</v>
      </c>
      <c r="F5119" s="124" t="s">
        <v>3</v>
      </c>
      <c r="G5119" s="124">
        <v>1647294</v>
      </c>
      <c r="H5119" s="124"/>
      <c r="I5119" s="128" t="s">
        <v>11207</v>
      </c>
      <c r="J5119" s="124"/>
      <c r="K5119" s="124"/>
      <c r="L5119" s="124"/>
      <c r="M5119" s="124"/>
      <c r="N5119" s="193">
        <v>0</v>
      </c>
      <c r="O5119" s="193">
        <v>260.66000000000003</v>
      </c>
      <c r="P5119" s="124" t="s">
        <v>1312</v>
      </c>
    </row>
    <row r="5120" spans="1:16" ht="63.75">
      <c r="A5120" s="256" t="s">
        <v>630</v>
      </c>
      <c r="B5120" s="124"/>
      <c r="C5120" s="125" t="s">
        <v>1236</v>
      </c>
      <c r="D5120" s="191">
        <v>43320</v>
      </c>
      <c r="E5120" s="124" t="s">
        <v>10017</v>
      </c>
      <c r="F5120" s="124" t="s">
        <v>3</v>
      </c>
      <c r="G5120" s="124">
        <v>1647332</v>
      </c>
      <c r="H5120" s="124"/>
      <c r="I5120" s="128" t="s">
        <v>11208</v>
      </c>
      <c r="J5120" s="124"/>
      <c r="K5120" s="124"/>
      <c r="L5120" s="124"/>
      <c r="M5120" s="124"/>
      <c r="N5120" s="193">
        <v>0</v>
      </c>
      <c r="O5120" s="193">
        <v>4105</v>
      </c>
      <c r="P5120" s="124" t="s">
        <v>1312</v>
      </c>
    </row>
    <row r="5121" spans="1:16" ht="63.75">
      <c r="A5121" s="256" t="s">
        <v>619</v>
      </c>
      <c r="B5121" s="124"/>
      <c r="C5121" s="125" t="s">
        <v>713</v>
      </c>
      <c r="D5121" s="191">
        <v>43320</v>
      </c>
      <c r="E5121" s="124" t="s">
        <v>10018</v>
      </c>
      <c r="F5121" s="124" t="s">
        <v>3</v>
      </c>
      <c r="G5121" s="124">
        <v>1647077</v>
      </c>
      <c r="H5121" s="124"/>
      <c r="I5121" s="128" t="s">
        <v>11209</v>
      </c>
      <c r="J5121" s="124"/>
      <c r="K5121" s="124"/>
      <c r="L5121" s="124"/>
      <c r="M5121" s="124"/>
      <c r="N5121" s="193">
        <v>0</v>
      </c>
      <c r="O5121" s="193">
        <v>539370.85</v>
      </c>
      <c r="P5121" s="124" t="s">
        <v>1312</v>
      </c>
    </row>
    <row r="5122" spans="1:16" ht="63.75">
      <c r="A5122" s="256">
        <v>46</v>
      </c>
      <c r="B5122" s="124"/>
      <c r="C5122" s="125" t="s">
        <v>698</v>
      </c>
      <c r="D5122" s="191">
        <v>43320</v>
      </c>
      <c r="E5122" s="124" t="s">
        <v>10019</v>
      </c>
      <c r="F5122" s="124" t="s">
        <v>3</v>
      </c>
      <c r="G5122" s="124">
        <v>1647078</v>
      </c>
      <c r="H5122" s="124"/>
      <c r="I5122" s="128" t="s">
        <v>11210</v>
      </c>
      <c r="J5122" s="124"/>
      <c r="K5122" s="124"/>
      <c r="L5122" s="124"/>
      <c r="M5122" s="124"/>
      <c r="N5122" s="193">
        <v>0</v>
      </c>
      <c r="O5122" s="193">
        <v>14936</v>
      </c>
      <c r="P5122" s="124" t="s">
        <v>1312</v>
      </c>
    </row>
    <row r="5123" spans="1:16" ht="63.75">
      <c r="A5123" s="256">
        <v>15</v>
      </c>
      <c r="B5123" s="124"/>
      <c r="C5123" s="125" t="s">
        <v>691</v>
      </c>
      <c r="D5123" s="191">
        <v>43320</v>
      </c>
      <c r="E5123" s="124" t="s">
        <v>10020</v>
      </c>
      <c r="F5123" s="124" t="s">
        <v>3</v>
      </c>
      <c r="G5123" s="124">
        <v>1647131</v>
      </c>
      <c r="H5123" s="124"/>
      <c r="I5123" s="128" t="s">
        <v>11211</v>
      </c>
      <c r="J5123" s="124"/>
      <c r="K5123" s="124"/>
      <c r="L5123" s="124"/>
      <c r="M5123" s="124"/>
      <c r="N5123" s="193">
        <v>0</v>
      </c>
      <c r="O5123" s="193">
        <v>2784</v>
      </c>
      <c r="P5123" s="124" t="s">
        <v>1312</v>
      </c>
    </row>
    <row r="5124" spans="1:16" ht="51">
      <c r="A5124" s="256">
        <v>15</v>
      </c>
      <c r="B5124" s="124"/>
      <c r="C5124" s="125" t="s">
        <v>691</v>
      </c>
      <c r="D5124" s="191">
        <v>43320</v>
      </c>
      <c r="E5124" s="124" t="s">
        <v>10021</v>
      </c>
      <c r="F5124" s="124" t="s">
        <v>3</v>
      </c>
      <c r="G5124" s="124">
        <v>1647133</v>
      </c>
      <c r="H5124" s="124"/>
      <c r="I5124" s="128" t="s">
        <v>11212</v>
      </c>
      <c r="J5124" s="124"/>
      <c r="K5124" s="124"/>
      <c r="L5124" s="124"/>
      <c r="M5124" s="124"/>
      <c r="N5124" s="193">
        <v>0</v>
      </c>
      <c r="O5124" s="193">
        <v>10489.93</v>
      </c>
      <c r="P5124" s="124" t="s">
        <v>1312</v>
      </c>
    </row>
    <row r="5125" spans="1:16" ht="63.75">
      <c r="A5125" s="256">
        <v>660</v>
      </c>
      <c r="B5125" s="124"/>
      <c r="C5125" s="125" t="s">
        <v>233</v>
      </c>
      <c r="D5125" s="191">
        <v>43320</v>
      </c>
      <c r="E5125" s="124" t="s">
        <v>10022</v>
      </c>
      <c r="F5125" s="124" t="s">
        <v>3</v>
      </c>
      <c r="G5125" s="124">
        <v>1647145</v>
      </c>
      <c r="H5125" s="124"/>
      <c r="I5125" s="128" t="s">
        <v>11213</v>
      </c>
      <c r="J5125" s="124"/>
      <c r="K5125" s="124"/>
      <c r="L5125" s="124"/>
      <c r="M5125" s="124"/>
      <c r="N5125" s="193">
        <v>0</v>
      </c>
      <c r="O5125" s="193">
        <v>722.74</v>
      </c>
      <c r="P5125" s="124" t="s">
        <v>1312</v>
      </c>
    </row>
    <row r="5126" spans="1:16" ht="51">
      <c r="A5126" s="256">
        <v>81</v>
      </c>
      <c r="B5126" s="124"/>
      <c r="C5126" s="125" t="s">
        <v>709</v>
      </c>
      <c r="D5126" s="191">
        <v>43320</v>
      </c>
      <c r="E5126" s="124" t="s">
        <v>10023</v>
      </c>
      <c r="F5126" s="124" t="s">
        <v>3</v>
      </c>
      <c r="G5126" s="124">
        <v>1647147</v>
      </c>
      <c r="H5126" s="124"/>
      <c r="I5126" s="128" t="s">
        <v>11214</v>
      </c>
      <c r="J5126" s="124"/>
      <c r="K5126" s="124"/>
      <c r="L5126" s="124"/>
      <c r="M5126" s="124"/>
      <c r="N5126" s="193">
        <v>0</v>
      </c>
      <c r="O5126" s="193">
        <v>4200</v>
      </c>
      <c r="P5126" s="124" t="s">
        <v>1312</v>
      </c>
    </row>
    <row r="5127" spans="1:16" ht="63.75">
      <c r="A5127" s="256">
        <v>670</v>
      </c>
      <c r="B5127" s="124"/>
      <c r="C5127" s="125" t="s">
        <v>235</v>
      </c>
      <c r="D5127" s="191">
        <v>43320</v>
      </c>
      <c r="E5127" s="124" t="s">
        <v>10024</v>
      </c>
      <c r="F5127" s="124" t="s">
        <v>3</v>
      </c>
      <c r="G5127" s="124">
        <v>1647148</v>
      </c>
      <c r="H5127" s="124"/>
      <c r="I5127" s="128" t="s">
        <v>11215</v>
      </c>
      <c r="J5127" s="124"/>
      <c r="K5127" s="124"/>
      <c r="L5127" s="124"/>
      <c r="M5127" s="124"/>
      <c r="N5127" s="193">
        <v>0</v>
      </c>
      <c r="O5127" s="193">
        <v>800</v>
      </c>
      <c r="P5127" s="124" t="s">
        <v>1312</v>
      </c>
    </row>
    <row r="5128" spans="1:16" ht="51">
      <c r="A5128" s="256">
        <v>16</v>
      </c>
      <c r="B5128" s="124"/>
      <c r="C5128" s="125" t="s">
        <v>692</v>
      </c>
      <c r="D5128" s="191">
        <v>43320</v>
      </c>
      <c r="E5128" s="124" t="s">
        <v>10025</v>
      </c>
      <c r="F5128" s="124" t="s">
        <v>3</v>
      </c>
      <c r="G5128" s="124">
        <v>1647165</v>
      </c>
      <c r="H5128" s="124"/>
      <c r="I5128" s="128" t="s">
        <v>11216</v>
      </c>
      <c r="J5128" s="124"/>
      <c r="K5128" s="124"/>
      <c r="L5128" s="124"/>
      <c r="M5128" s="124"/>
      <c r="N5128" s="193">
        <v>0</v>
      </c>
      <c r="O5128" s="193">
        <v>9365</v>
      </c>
      <c r="P5128" s="124" t="s">
        <v>1312</v>
      </c>
    </row>
    <row r="5129" spans="1:16" ht="63.75">
      <c r="A5129" s="256" t="s">
        <v>619</v>
      </c>
      <c r="B5129" s="124"/>
      <c r="C5129" s="125" t="s">
        <v>713</v>
      </c>
      <c r="D5129" s="191">
        <v>43320</v>
      </c>
      <c r="E5129" s="124" t="s">
        <v>10026</v>
      </c>
      <c r="F5129" s="124" t="s">
        <v>3</v>
      </c>
      <c r="G5129" s="256">
        <v>1647182</v>
      </c>
      <c r="H5129" s="124"/>
      <c r="I5129" s="128" t="s">
        <v>11217</v>
      </c>
      <c r="J5129" s="124"/>
      <c r="K5129" s="124"/>
      <c r="L5129" s="124"/>
      <c r="M5129" s="124"/>
      <c r="N5129" s="193">
        <v>0</v>
      </c>
      <c r="O5129" s="193">
        <v>813.95</v>
      </c>
      <c r="P5129" s="124" t="s">
        <v>1312</v>
      </c>
    </row>
    <row r="5130" spans="1:16" ht="63.75">
      <c r="A5130" s="256" t="s">
        <v>619</v>
      </c>
      <c r="B5130" s="124"/>
      <c r="C5130" s="125" t="s">
        <v>713</v>
      </c>
      <c r="D5130" s="191">
        <v>43320</v>
      </c>
      <c r="E5130" s="124" t="s">
        <v>10027</v>
      </c>
      <c r="F5130" s="124" t="s">
        <v>3</v>
      </c>
      <c r="G5130" s="256">
        <v>1647185</v>
      </c>
      <c r="H5130" s="124"/>
      <c r="I5130" s="128" t="s">
        <v>11218</v>
      </c>
      <c r="J5130" s="124"/>
      <c r="K5130" s="124"/>
      <c r="L5130" s="124"/>
      <c r="M5130" s="124"/>
      <c r="N5130" s="193">
        <v>0</v>
      </c>
      <c r="O5130" s="193">
        <v>1293.03</v>
      </c>
      <c r="P5130" s="124" t="s">
        <v>1312</v>
      </c>
    </row>
    <row r="5131" spans="1:16" ht="63.75" hidden="1">
      <c r="A5131" s="256">
        <v>41</v>
      </c>
      <c r="B5131" s="124"/>
      <c r="C5131" s="125" t="s">
        <v>697</v>
      </c>
      <c r="D5131" s="191">
        <v>43320</v>
      </c>
      <c r="E5131" s="124" t="s">
        <v>10028</v>
      </c>
      <c r="F5131" s="124" t="s">
        <v>1256</v>
      </c>
      <c r="G5131" s="124">
        <v>180076</v>
      </c>
      <c r="H5131" s="124"/>
      <c r="I5131" s="128" t="s">
        <v>11219</v>
      </c>
      <c r="J5131" s="124"/>
      <c r="K5131" s="124"/>
      <c r="L5131" s="124"/>
      <c r="M5131" s="124"/>
      <c r="N5131" s="193">
        <v>0</v>
      </c>
      <c r="O5131" s="193">
        <v>42282</v>
      </c>
      <c r="P5131" s="124" t="s">
        <v>1312</v>
      </c>
    </row>
    <row r="5132" spans="1:16" ht="63.75" hidden="1">
      <c r="A5132" s="256">
        <v>41</v>
      </c>
      <c r="B5132" s="124"/>
      <c r="C5132" s="125" t="s">
        <v>697</v>
      </c>
      <c r="D5132" s="191">
        <v>43320</v>
      </c>
      <c r="E5132" s="124" t="s">
        <v>10028</v>
      </c>
      <c r="F5132" s="124" t="s">
        <v>1256</v>
      </c>
      <c r="G5132" s="124">
        <v>180032</v>
      </c>
      <c r="H5132" s="124"/>
      <c r="I5132" s="128" t="s">
        <v>11220</v>
      </c>
      <c r="J5132" s="124"/>
      <c r="K5132" s="124"/>
      <c r="L5132" s="124"/>
      <c r="M5132" s="124"/>
      <c r="N5132" s="193">
        <v>0</v>
      </c>
      <c r="O5132" s="193">
        <v>48546</v>
      </c>
      <c r="P5132" s="124" t="s">
        <v>1312</v>
      </c>
    </row>
    <row r="5133" spans="1:16" ht="76.5" hidden="1">
      <c r="A5133" s="256">
        <v>41</v>
      </c>
      <c r="B5133" s="124"/>
      <c r="C5133" s="125" t="s">
        <v>697</v>
      </c>
      <c r="D5133" s="191">
        <v>43320</v>
      </c>
      <c r="E5133" s="124" t="s">
        <v>10028</v>
      </c>
      <c r="F5133" s="124" t="s">
        <v>1256</v>
      </c>
      <c r="G5133" s="124">
        <v>180074</v>
      </c>
      <c r="H5133" s="124"/>
      <c r="I5133" s="128" t="s">
        <v>11221</v>
      </c>
      <c r="J5133" s="124"/>
      <c r="K5133" s="124"/>
      <c r="L5133" s="124"/>
      <c r="M5133" s="124"/>
      <c r="N5133" s="193">
        <v>0</v>
      </c>
      <c r="O5133" s="193">
        <v>68904</v>
      </c>
      <c r="P5133" s="124" t="s">
        <v>1312</v>
      </c>
    </row>
    <row r="5134" spans="1:16" ht="63.75" hidden="1">
      <c r="A5134" s="256">
        <v>41</v>
      </c>
      <c r="B5134" s="124"/>
      <c r="C5134" s="125" t="s">
        <v>697</v>
      </c>
      <c r="D5134" s="191">
        <v>43320</v>
      </c>
      <c r="E5134" s="124" t="s">
        <v>10028</v>
      </c>
      <c r="F5134" s="124" t="s">
        <v>1256</v>
      </c>
      <c r="G5134" s="124">
        <v>180075</v>
      </c>
      <c r="H5134" s="124"/>
      <c r="I5134" s="128" t="s">
        <v>11222</v>
      </c>
      <c r="J5134" s="124"/>
      <c r="K5134" s="124"/>
      <c r="L5134" s="124"/>
      <c r="M5134" s="124"/>
      <c r="N5134" s="193">
        <v>0</v>
      </c>
      <c r="O5134" s="193">
        <v>139374</v>
      </c>
      <c r="P5134" s="124" t="s">
        <v>1312</v>
      </c>
    </row>
    <row r="5135" spans="1:16" ht="76.5" hidden="1">
      <c r="A5135" s="256">
        <v>25</v>
      </c>
      <c r="B5135" s="124"/>
      <c r="C5135" s="125" t="s">
        <v>694</v>
      </c>
      <c r="D5135" s="191">
        <v>43320</v>
      </c>
      <c r="E5135" s="124" t="s">
        <v>10029</v>
      </c>
      <c r="F5135" s="124" t="s">
        <v>1313</v>
      </c>
      <c r="G5135" s="124">
        <v>180002</v>
      </c>
      <c r="H5135" s="124"/>
      <c r="I5135" s="128" t="s">
        <v>11223</v>
      </c>
      <c r="J5135" s="124"/>
      <c r="K5135" s="124"/>
      <c r="L5135" s="124"/>
      <c r="M5135" s="124"/>
      <c r="N5135" s="193">
        <v>1095816.8600000001</v>
      </c>
      <c r="O5135" s="193">
        <v>0</v>
      </c>
      <c r="P5135" s="124" t="s">
        <v>1312</v>
      </c>
    </row>
    <row r="5136" spans="1:16" ht="76.5" hidden="1">
      <c r="A5136" s="256">
        <v>25</v>
      </c>
      <c r="B5136" s="124"/>
      <c r="C5136" s="125" t="s">
        <v>694</v>
      </c>
      <c r="D5136" s="191">
        <v>43320</v>
      </c>
      <c r="E5136" s="124" t="s">
        <v>10029</v>
      </c>
      <c r="F5136" s="124" t="s">
        <v>1313</v>
      </c>
      <c r="G5136" s="124">
        <v>180085</v>
      </c>
      <c r="H5136" s="124"/>
      <c r="I5136" s="128" t="s">
        <v>11224</v>
      </c>
      <c r="J5136" s="124"/>
      <c r="K5136" s="124"/>
      <c r="L5136" s="124"/>
      <c r="M5136" s="124"/>
      <c r="N5136" s="193">
        <v>308059.45</v>
      </c>
      <c r="O5136" s="193">
        <v>0</v>
      </c>
      <c r="P5136" s="124" t="s">
        <v>1312</v>
      </c>
    </row>
    <row r="5137" spans="1:16" ht="89.25" hidden="1">
      <c r="A5137" s="256">
        <v>25</v>
      </c>
      <c r="B5137" s="124"/>
      <c r="C5137" s="125" t="s">
        <v>694</v>
      </c>
      <c r="D5137" s="191">
        <v>43320</v>
      </c>
      <c r="E5137" s="124" t="s">
        <v>10029</v>
      </c>
      <c r="F5137" s="124" t="s">
        <v>1313</v>
      </c>
      <c r="G5137" s="124">
        <v>180086</v>
      </c>
      <c r="H5137" s="124"/>
      <c r="I5137" s="128" t="s">
        <v>11225</v>
      </c>
      <c r="J5137" s="124"/>
      <c r="K5137" s="124"/>
      <c r="L5137" s="124"/>
      <c r="M5137" s="124"/>
      <c r="N5137" s="193">
        <v>926777.12</v>
      </c>
      <c r="O5137" s="193">
        <v>0</v>
      </c>
      <c r="P5137" s="124" t="s">
        <v>1312</v>
      </c>
    </row>
    <row r="5138" spans="1:16" ht="76.5" hidden="1">
      <c r="A5138" s="256">
        <v>25</v>
      </c>
      <c r="B5138" s="124"/>
      <c r="C5138" s="125" t="s">
        <v>694</v>
      </c>
      <c r="D5138" s="191">
        <v>43320</v>
      </c>
      <c r="E5138" s="124" t="s">
        <v>10029</v>
      </c>
      <c r="F5138" s="124" t="s">
        <v>1313</v>
      </c>
      <c r="G5138" s="124">
        <v>179997</v>
      </c>
      <c r="H5138" s="124"/>
      <c r="I5138" s="128" t="s">
        <v>11226</v>
      </c>
      <c r="J5138" s="124"/>
      <c r="K5138" s="124"/>
      <c r="L5138" s="124"/>
      <c r="M5138" s="124"/>
      <c r="N5138" s="193">
        <v>824485.3</v>
      </c>
      <c r="O5138" s="193">
        <v>0</v>
      </c>
      <c r="P5138" s="124" t="s">
        <v>1312</v>
      </c>
    </row>
    <row r="5139" spans="1:16" ht="89.25" hidden="1">
      <c r="A5139" s="256">
        <v>25</v>
      </c>
      <c r="B5139" s="124"/>
      <c r="C5139" s="125" t="s">
        <v>694</v>
      </c>
      <c r="D5139" s="191">
        <v>43320</v>
      </c>
      <c r="E5139" s="124" t="s">
        <v>10029</v>
      </c>
      <c r="F5139" s="124" t="s">
        <v>1313</v>
      </c>
      <c r="G5139" s="124">
        <v>180090</v>
      </c>
      <c r="H5139" s="124"/>
      <c r="I5139" s="128" t="s">
        <v>11227</v>
      </c>
      <c r="J5139" s="124"/>
      <c r="K5139" s="124"/>
      <c r="L5139" s="124"/>
      <c r="M5139" s="124"/>
      <c r="N5139" s="193">
        <v>790622.5</v>
      </c>
      <c r="O5139" s="193">
        <v>0</v>
      </c>
      <c r="P5139" s="124" t="s">
        <v>1312</v>
      </c>
    </row>
    <row r="5140" spans="1:16" ht="89.25" hidden="1">
      <c r="A5140" s="256">
        <v>25</v>
      </c>
      <c r="B5140" s="124"/>
      <c r="C5140" s="125" t="s">
        <v>694</v>
      </c>
      <c r="D5140" s="191">
        <v>43320</v>
      </c>
      <c r="E5140" s="124" t="s">
        <v>10029</v>
      </c>
      <c r="F5140" s="124" t="s">
        <v>1313</v>
      </c>
      <c r="G5140" s="124">
        <v>180000</v>
      </c>
      <c r="H5140" s="124"/>
      <c r="I5140" s="128" t="s">
        <v>11228</v>
      </c>
      <c r="J5140" s="124"/>
      <c r="K5140" s="124"/>
      <c r="L5140" s="124"/>
      <c r="M5140" s="124"/>
      <c r="N5140" s="193">
        <v>57231.4</v>
      </c>
      <c r="O5140" s="193">
        <v>0</v>
      </c>
      <c r="P5140" s="124" t="s">
        <v>1312</v>
      </c>
    </row>
    <row r="5141" spans="1:16" ht="89.25" hidden="1">
      <c r="A5141" s="256">
        <v>25</v>
      </c>
      <c r="B5141" s="124"/>
      <c r="C5141" s="125" t="s">
        <v>694</v>
      </c>
      <c r="D5141" s="191">
        <v>43320</v>
      </c>
      <c r="E5141" s="124" t="s">
        <v>10029</v>
      </c>
      <c r="F5141" s="124" t="s">
        <v>1313</v>
      </c>
      <c r="G5141" s="124">
        <v>180088</v>
      </c>
      <c r="H5141" s="124"/>
      <c r="I5141" s="128" t="s">
        <v>11229</v>
      </c>
      <c r="J5141" s="124"/>
      <c r="K5141" s="124"/>
      <c r="L5141" s="124"/>
      <c r="M5141" s="124"/>
      <c r="N5141" s="193">
        <v>580557.78</v>
      </c>
      <c r="O5141" s="193">
        <v>0</v>
      </c>
      <c r="P5141" s="124" t="s">
        <v>1312</v>
      </c>
    </row>
    <row r="5142" spans="1:16" ht="76.5" hidden="1">
      <c r="A5142" s="256">
        <v>25</v>
      </c>
      <c r="B5142" s="124"/>
      <c r="C5142" s="125" t="s">
        <v>694</v>
      </c>
      <c r="D5142" s="191">
        <v>43320</v>
      </c>
      <c r="E5142" s="124" t="s">
        <v>10030</v>
      </c>
      <c r="F5142" s="124" t="s">
        <v>1313</v>
      </c>
      <c r="G5142" s="124">
        <v>180042</v>
      </c>
      <c r="H5142" s="124"/>
      <c r="I5142" s="128" t="s">
        <v>11230</v>
      </c>
      <c r="J5142" s="124"/>
      <c r="K5142" s="124"/>
      <c r="L5142" s="124"/>
      <c r="M5142" s="124"/>
      <c r="N5142" s="193">
        <v>549271.03</v>
      </c>
      <c r="O5142" s="193">
        <v>0</v>
      </c>
      <c r="P5142" s="124" t="s">
        <v>1312</v>
      </c>
    </row>
    <row r="5143" spans="1:16" ht="76.5" hidden="1">
      <c r="A5143" s="256">
        <v>25</v>
      </c>
      <c r="B5143" s="124"/>
      <c r="C5143" s="125" t="s">
        <v>694</v>
      </c>
      <c r="D5143" s="191">
        <v>43320</v>
      </c>
      <c r="E5143" s="124" t="s">
        <v>10030</v>
      </c>
      <c r="F5143" s="124" t="s">
        <v>1313</v>
      </c>
      <c r="G5143" s="124">
        <v>180057</v>
      </c>
      <c r="H5143" s="124"/>
      <c r="I5143" s="128" t="s">
        <v>11231</v>
      </c>
      <c r="J5143" s="124"/>
      <c r="K5143" s="124"/>
      <c r="L5143" s="124"/>
      <c r="M5143" s="124"/>
      <c r="N5143" s="193">
        <v>225889.85</v>
      </c>
      <c r="O5143" s="193">
        <v>0</v>
      </c>
      <c r="P5143" s="124" t="s">
        <v>1312</v>
      </c>
    </row>
    <row r="5144" spans="1:16" ht="63.75" hidden="1">
      <c r="A5144" s="256" t="s">
        <v>620</v>
      </c>
      <c r="B5144" s="124"/>
      <c r="C5144" s="125" t="s">
        <v>714</v>
      </c>
      <c r="D5144" s="191">
        <v>43320</v>
      </c>
      <c r="E5144" s="124" t="s">
        <v>10031</v>
      </c>
      <c r="F5144" s="124" t="s">
        <v>11</v>
      </c>
      <c r="G5144" s="124">
        <v>11066</v>
      </c>
      <c r="H5144" s="124"/>
      <c r="I5144" s="128" t="s">
        <v>11232</v>
      </c>
      <c r="J5144" s="124"/>
      <c r="K5144" s="124"/>
      <c r="L5144" s="124"/>
      <c r="M5144" s="124"/>
      <c r="N5144" s="193">
        <v>16034.49</v>
      </c>
      <c r="O5144" s="193">
        <v>0</v>
      </c>
      <c r="P5144" s="124" t="s">
        <v>1312</v>
      </c>
    </row>
    <row r="5145" spans="1:16" ht="76.5" hidden="1">
      <c r="A5145" s="256">
        <v>25</v>
      </c>
      <c r="B5145" s="124"/>
      <c r="C5145" s="125" t="s">
        <v>694</v>
      </c>
      <c r="D5145" s="191">
        <v>43320</v>
      </c>
      <c r="E5145" s="124" t="s">
        <v>10030</v>
      </c>
      <c r="F5145" s="124" t="s">
        <v>1313</v>
      </c>
      <c r="G5145" s="124">
        <v>180041</v>
      </c>
      <c r="H5145" s="124"/>
      <c r="I5145" s="128" t="s">
        <v>11233</v>
      </c>
      <c r="J5145" s="124"/>
      <c r="K5145" s="124"/>
      <c r="L5145" s="124"/>
      <c r="M5145" s="124"/>
      <c r="N5145" s="193">
        <v>489870.17</v>
      </c>
      <c r="O5145" s="193">
        <v>0</v>
      </c>
      <c r="P5145" s="124" t="s">
        <v>1312</v>
      </c>
    </row>
    <row r="5146" spans="1:16" ht="76.5" hidden="1">
      <c r="A5146" s="256">
        <v>25</v>
      </c>
      <c r="B5146" s="124"/>
      <c r="C5146" s="125" t="s">
        <v>694</v>
      </c>
      <c r="D5146" s="191">
        <v>43320</v>
      </c>
      <c r="E5146" s="124" t="s">
        <v>10030</v>
      </c>
      <c r="F5146" s="124" t="s">
        <v>1313</v>
      </c>
      <c r="G5146" s="124">
        <v>180037</v>
      </c>
      <c r="H5146" s="124"/>
      <c r="I5146" s="128" t="s">
        <v>11234</v>
      </c>
      <c r="J5146" s="124"/>
      <c r="K5146" s="124"/>
      <c r="L5146" s="124"/>
      <c r="M5146" s="124"/>
      <c r="N5146" s="193">
        <v>813332.69</v>
      </c>
      <c r="O5146" s="193">
        <v>0</v>
      </c>
      <c r="P5146" s="124" t="s">
        <v>1312</v>
      </c>
    </row>
    <row r="5147" spans="1:16" ht="76.5" hidden="1">
      <c r="A5147" s="256">
        <v>25</v>
      </c>
      <c r="B5147" s="124"/>
      <c r="C5147" s="125" t="s">
        <v>694</v>
      </c>
      <c r="D5147" s="191">
        <v>43320</v>
      </c>
      <c r="E5147" s="124" t="s">
        <v>10030</v>
      </c>
      <c r="F5147" s="124" t="s">
        <v>1313</v>
      </c>
      <c r="G5147" s="124">
        <v>180033</v>
      </c>
      <c r="H5147" s="124"/>
      <c r="I5147" s="128" t="s">
        <v>11235</v>
      </c>
      <c r="J5147" s="124"/>
      <c r="K5147" s="124"/>
      <c r="L5147" s="124"/>
      <c r="M5147" s="124"/>
      <c r="N5147" s="193">
        <v>42474.43</v>
      </c>
      <c r="O5147" s="193">
        <v>0</v>
      </c>
      <c r="P5147" s="124" t="s">
        <v>1312</v>
      </c>
    </row>
    <row r="5148" spans="1:16" ht="89.25" hidden="1">
      <c r="A5148" s="256">
        <v>25</v>
      </c>
      <c r="B5148" s="124"/>
      <c r="C5148" s="125" t="s">
        <v>694</v>
      </c>
      <c r="D5148" s="191">
        <v>43320</v>
      </c>
      <c r="E5148" s="124" t="s">
        <v>10030</v>
      </c>
      <c r="F5148" s="124" t="s">
        <v>1313</v>
      </c>
      <c r="G5148" s="124">
        <v>180060</v>
      </c>
      <c r="H5148" s="124"/>
      <c r="I5148" s="128" t="s">
        <v>11236</v>
      </c>
      <c r="J5148" s="124"/>
      <c r="K5148" s="124"/>
      <c r="L5148" s="124"/>
      <c r="M5148" s="124"/>
      <c r="N5148" s="193">
        <v>104963.29</v>
      </c>
      <c r="O5148" s="193">
        <v>0</v>
      </c>
      <c r="P5148" s="124" t="s">
        <v>1312</v>
      </c>
    </row>
    <row r="5149" spans="1:16" ht="76.5" hidden="1">
      <c r="A5149" s="256">
        <v>25</v>
      </c>
      <c r="B5149" s="124"/>
      <c r="C5149" s="125" t="s">
        <v>694</v>
      </c>
      <c r="D5149" s="191">
        <v>43320</v>
      </c>
      <c r="E5149" s="124" t="s">
        <v>10030</v>
      </c>
      <c r="F5149" s="124" t="s">
        <v>1313</v>
      </c>
      <c r="G5149" s="124">
        <v>180043</v>
      </c>
      <c r="H5149" s="124"/>
      <c r="I5149" s="128" t="s">
        <v>11237</v>
      </c>
      <c r="J5149" s="124"/>
      <c r="K5149" s="124"/>
      <c r="L5149" s="124"/>
      <c r="M5149" s="124"/>
      <c r="N5149" s="193">
        <v>89770.09</v>
      </c>
      <c r="O5149" s="193">
        <v>0</v>
      </c>
      <c r="P5149" s="124" t="s">
        <v>1312</v>
      </c>
    </row>
    <row r="5150" spans="1:16" ht="76.5" hidden="1">
      <c r="A5150" s="256">
        <v>25</v>
      </c>
      <c r="B5150" s="124"/>
      <c r="C5150" s="125" t="s">
        <v>694</v>
      </c>
      <c r="D5150" s="191">
        <v>43320</v>
      </c>
      <c r="E5150" s="124" t="s">
        <v>10030</v>
      </c>
      <c r="F5150" s="124" t="s">
        <v>1313</v>
      </c>
      <c r="G5150" s="124">
        <v>180044</v>
      </c>
      <c r="H5150" s="124"/>
      <c r="I5150" s="128" t="s">
        <v>11238</v>
      </c>
      <c r="J5150" s="124"/>
      <c r="K5150" s="124"/>
      <c r="L5150" s="124"/>
      <c r="M5150" s="124"/>
      <c r="N5150" s="193">
        <v>49626.29</v>
      </c>
      <c r="O5150" s="193">
        <v>0</v>
      </c>
      <c r="P5150" s="124" t="s">
        <v>1312</v>
      </c>
    </row>
    <row r="5151" spans="1:16" ht="63.75" hidden="1">
      <c r="A5151" s="256">
        <v>16</v>
      </c>
      <c r="B5151" s="124"/>
      <c r="C5151" s="125" t="s">
        <v>692</v>
      </c>
      <c r="D5151" s="191">
        <v>43320</v>
      </c>
      <c r="E5151" s="124" t="s">
        <v>10032</v>
      </c>
      <c r="F5151" s="124" t="s">
        <v>6</v>
      </c>
      <c r="G5151" s="124">
        <v>802874</v>
      </c>
      <c r="H5151" s="124"/>
      <c r="I5151" s="128" t="s">
        <v>11239</v>
      </c>
      <c r="J5151" s="124"/>
      <c r="K5151" s="124"/>
      <c r="L5151" s="124"/>
      <c r="M5151" s="124"/>
      <c r="N5151" s="193">
        <v>0</v>
      </c>
      <c r="O5151" s="193">
        <v>22.82</v>
      </c>
      <c r="P5151" s="124" t="s">
        <v>1312</v>
      </c>
    </row>
    <row r="5152" spans="1:16" ht="89.25" hidden="1">
      <c r="A5152" s="256">
        <v>25</v>
      </c>
      <c r="B5152" s="124"/>
      <c r="C5152" s="125" t="s">
        <v>694</v>
      </c>
      <c r="D5152" s="191">
        <v>43320</v>
      </c>
      <c r="E5152" s="124" t="s">
        <v>10033</v>
      </c>
      <c r="F5152" s="124" t="s">
        <v>1313</v>
      </c>
      <c r="G5152" s="124">
        <v>180051</v>
      </c>
      <c r="H5152" s="124"/>
      <c r="I5152" s="128" t="s">
        <v>11240</v>
      </c>
      <c r="J5152" s="124"/>
      <c r="K5152" s="124"/>
      <c r="L5152" s="124"/>
      <c r="M5152" s="124"/>
      <c r="N5152" s="193">
        <v>134008.09</v>
      </c>
      <c r="O5152" s="193">
        <v>0</v>
      </c>
      <c r="P5152" s="124" t="s">
        <v>1312</v>
      </c>
    </row>
    <row r="5153" spans="1:16" ht="76.5" hidden="1">
      <c r="A5153" s="256">
        <v>25</v>
      </c>
      <c r="B5153" s="124"/>
      <c r="C5153" s="125" t="s">
        <v>694</v>
      </c>
      <c r="D5153" s="191">
        <v>43320</v>
      </c>
      <c r="E5153" s="124" t="s">
        <v>10033</v>
      </c>
      <c r="F5153" s="124" t="s">
        <v>1313</v>
      </c>
      <c r="G5153" s="124">
        <v>179527</v>
      </c>
      <c r="H5153" s="124"/>
      <c r="I5153" s="128" t="s">
        <v>11241</v>
      </c>
      <c r="J5153" s="124"/>
      <c r="K5153" s="124"/>
      <c r="L5153" s="124"/>
      <c r="M5153" s="124"/>
      <c r="N5153" s="193">
        <v>1050008.54</v>
      </c>
      <c r="O5153" s="193">
        <v>0</v>
      </c>
      <c r="P5153" s="124" t="s">
        <v>1312</v>
      </c>
    </row>
    <row r="5154" spans="1:16" ht="63.75" hidden="1">
      <c r="A5154" s="256">
        <v>378</v>
      </c>
      <c r="B5154" s="124"/>
      <c r="C5154" s="125" t="s">
        <v>1274</v>
      </c>
      <c r="D5154" s="191">
        <v>43320</v>
      </c>
      <c r="E5154" s="124" t="s">
        <v>10034</v>
      </c>
      <c r="F5154" s="124" t="s">
        <v>11</v>
      </c>
      <c r="G5154" s="124">
        <v>929071</v>
      </c>
      <c r="H5154" s="124"/>
      <c r="I5154" s="128" t="s">
        <v>11242</v>
      </c>
      <c r="J5154" s="124"/>
      <c r="K5154" s="124"/>
      <c r="L5154" s="124"/>
      <c r="M5154" s="124"/>
      <c r="N5154" s="193">
        <v>50</v>
      </c>
      <c r="O5154" s="193">
        <v>0</v>
      </c>
      <c r="P5154" s="124" t="s">
        <v>1312</v>
      </c>
    </row>
    <row r="5155" spans="1:16" ht="76.5" hidden="1">
      <c r="A5155" s="256">
        <v>25</v>
      </c>
      <c r="B5155" s="124"/>
      <c r="C5155" s="125" t="s">
        <v>694</v>
      </c>
      <c r="D5155" s="191">
        <v>43320</v>
      </c>
      <c r="E5155" s="124" t="s">
        <v>10033</v>
      </c>
      <c r="F5155" s="124" t="s">
        <v>1313</v>
      </c>
      <c r="G5155" s="124">
        <v>180052</v>
      </c>
      <c r="H5155" s="124"/>
      <c r="I5155" s="128" t="s">
        <v>11243</v>
      </c>
      <c r="J5155" s="124"/>
      <c r="K5155" s="124"/>
      <c r="L5155" s="124"/>
      <c r="M5155" s="124"/>
      <c r="N5155" s="193">
        <v>1468904.01</v>
      </c>
      <c r="O5155" s="193">
        <v>0</v>
      </c>
      <c r="P5155" s="124" t="s">
        <v>1312</v>
      </c>
    </row>
    <row r="5156" spans="1:16" ht="76.5" hidden="1">
      <c r="A5156" s="256">
        <v>25</v>
      </c>
      <c r="B5156" s="124"/>
      <c r="C5156" s="125" t="s">
        <v>694</v>
      </c>
      <c r="D5156" s="191">
        <v>43320</v>
      </c>
      <c r="E5156" s="124" t="s">
        <v>10033</v>
      </c>
      <c r="F5156" s="124" t="s">
        <v>1313</v>
      </c>
      <c r="G5156" s="124">
        <v>180095</v>
      </c>
      <c r="H5156" s="124"/>
      <c r="I5156" s="128" t="s">
        <v>11244</v>
      </c>
      <c r="J5156" s="124"/>
      <c r="K5156" s="124"/>
      <c r="L5156" s="124"/>
      <c r="M5156" s="124"/>
      <c r="N5156" s="193">
        <v>363916.87</v>
      </c>
      <c r="O5156" s="193">
        <v>0</v>
      </c>
      <c r="P5156" s="124" t="s">
        <v>1312</v>
      </c>
    </row>
    <row r="5157" spans="1:16" ht="89.25" hidden="1">
      <c r="A5157" s="256">
        <v>25</v>
      </c>
      <c r="B5157" s="124"/>
      <c r="C5157" s="125" t="s">
        <v>694</v>
      </c>
      <c r="D5157" s="191">
        <v>43320</v>
      </c>
      <c r="E5157" s="124" t="s">
        <v>10033</v>
      </c>
      <c r="F5157" s="124" t="s">
        <v>1313</v>
      </c>
      <c r="G5157" s="124">
        <v>180053</v>
      </c>
      <c r="H5157" s="124"/>
      <c r="I5157" s="128" t="s">
        <v>11245</v>
      </c>
      <c r="J5157" s="124"/>
      <c r="K5157" s="124"/>
      <c r="L5157" s="124"/>
      <c r="M5157" s="124"/>
      <c r="N5157" s="193">
        <v>242243.26</v>
      </c>
      <c r="O5157" s="193">
        <v>0</v>
      </c>
      <c r="P5157" s="124" t="s">
        <v>1312</v>
      </c>
    </row>
    <row r="5158" spans="1:16" ht="89.25" hidden="1">
      <c r="A5158" s="256">
        <v>25</v>
      </c>
      <c r="B5158" s="124"/>
      <c r="C5158" s="125" t="s">
        <v>694</v>
      </c>
      <c r="D5158" s="191">
        <v>43320</v>
      </c>
      <c r="E5158" s="124" t="s">
        <v>10033</v>
      </c>
      <c r="F5158" s="124" t="s">
        <v>1313</v>
      </c>
      <c r="G5158" s="124">
        <v>180094</v>
      </c>
      <c r="H5158" s="124"/>
      <c r="I5158" s="128" t="s">
        <v>11246</v>
      </c>
      <c r="J5158" s="124"/>
      <c r="K5158" s="124"/>
      <c r="L5158" s="124"/>
      <c r="M5158" s="124"/>
      <c r="N5158" s="193">
        <v>766946.5</v>
      </c>
      <c r="O5158" s="193">
        <v>0</v>
      </c>
      <c r="P5158" s="124" t="s">
        <v>1312</v>
      </c>
    </row>
    <row r="5159" spans="1:16" ht="89.25" hidden="1">
      <c r="A5159" s="256">
        <v>25</v>
      </c>
      <c r="B5159" s="124"/>
      <c r="C5159" s="125" t="s">
        <v>694</v>
      </c>
      <c r="D5159" s="191">
        <v>43320</v>
      </c>
      <c r="E5159" s="124" t="s">
        <v>10033</v>
      </c>
      <c r="F5159" s="124" t="s">
        <v>1313</v>
      </c>
      <c r="G5159" s="124">
        <v>180055</v>
      </c>
      <c r="H5159" s="124"/>
      <c r="I5159" s="128" t="s">
        <v>11247</v>
      </c>
      <c r="J5159" s="124"/>
      <c r="K5159" s="124"/>
      <c r="L5159" s="124"/>
      <c r="M5159" s="124"/>
      <c r="N5159" s="193">
        <v>93797.07</v>
      </c>
      <c r="O5159" s="193">
        <v>0</v>
      </c>
      <c r="P5159" s="124" t="s">
        <v>1312</v>
      </c>
    </row>
    <row r="5160" spans="1:16" ht="76.5" hidden="1">
      <c r="A5160" s="256">
        <v>25</v>
      </c>
      <c r="B5160" s="124"/>
      <c r="C5160" s="125" t="s">
        <v>694</v>
      </c>
      <c r="D5160" s="191">
        <v>43320</v>
      </c>
      <c r="E5160" s="124" t="s">
        <v>10033</v>
      </c>
      <c r="F5160" s="124" t="s">
        <v>1313</v>
      </c>
      <c r="G5160" s="124">
        <v>180093</v>
      </c>
      <c r="H5160" s="124"/>
      <c r="I5160" s="128" t="s">
        <v>11248</v>
      </c>
      <c r="J5160" s="124"/>
      <c r="K5160" s="124"/>
      <c r="L5160" s="124"/>
      <c r="M5160" s="124"/>
      <c r="N5160" s="193">
        <v>131873.67000000001</v>
      </c>
      <c r="O5160" s="193">
        <v>0</v>
      </c>
      <c r="P5160" s="124" t="s">
        <v>1312</v>
      </c>
    </row>
    <row r="5161" spans="1:16" ht="76.5" hidden="1">
      <c r="A5161" s="256">
        <v>25</v>
      </c>
      <c r="B5161" s="124"/>
      <c r="C5161" s="125" t="s">
        <v>694</v>
      </c>
      <c r="D5161" s="191">
        <v>43320</v>
      </c>
      <c r="E5161" s="124" t="s">
        <v>10033</v>
      </c>
      <c r="F5161" s="124" t="s">
        <v>1313</v>
      </c>
      <c r="G5161" s="124">
        <v>180058</v>
      </c>
      <c r="H5161" s="124"/>
      <c r="I5161" s="128" t="s">
        <v>11249</v>
      </c>
      <c r="J5161" s="124"/>
      <c r="K5161" s="124"/>
      <c r="L5161" s="124"/>
      <c r="M5161" s="124"/>
      <c r="N5161" s="193">
        <v>717849.74</v>
      </c>
      <c r="O5161" s="193">
        <v>0</v>
      </c>
      <c r="P5161" s="124" t="s">
        <v>1312</v>
      </c>
    </row>
    <row r="5162" spans="1:16" ht="89.25" hidden="1">
      <c r="A5162" s="256">
        <v>25</v>
      </c>
      <c r="B5162" s="124"/>
      <c r="C5162" s="125" t="s">
        <v>694</v>
      </c>
      <c r="D5162" s="191">
        <v>43320</v>
      </c>
      <c r="E5162" s="124" t="s">
        <v>10033</v>
      </c>
      <c r="F5162" s="124" t="s">
        <v>1313</v>
      </c>
      <c r="G5162" s="124">
        <v>180091</v>
      </c>
      <c r="H5162" s="124"/>
      <c r="I5162" s="128" t="s">
        <v>11250</v>
      </c>
      <c r="J5162" s="124"/>
      <c r="K5162" s="124"/>
      <c r="L5162" s="124"/>
      <c r="M5162" s="124"/>
      <c r="N5162" s="193">
        <v>43727.19</v>
      </c>
      <c r="O5162" s="193">
        <v>0</v>
      </c>
      <c r="P5162" s="124" t="s">
        <v>1312</v>
      </c>
    </row>
    <row r="5163" spans="1:16" ht="76.5" hidden="1">
      <c r="A5163" s="256">
        <v>25</v>
      </c>
      <c r="B5163" s="124"/>
      <c r="C5163" s="125" t="s">
        <v>694</v>
      </c>
      <c r="D5163" s="191">
        <v>43320</v>
      </c>
      <c r="E5163" s="124" t="s">
        <v>10033</v>
      </c>
      <c r="F5163" s="124" t="s">
        <v>1313</v>
      </c>
      <c r="G5163" s="124">
        <v>180065</v>
      </c>
      <c r="H5163" s="124"/>
      <c r="I5163" s="128" t="s">
        <v>11251</v>
      </c>
      <c r="J5163" s="124"/>
      <c r="K5163" s="124"/>
      <c r="L5163" s="124"/>
      <c r="M5163" s="124"/>
      <c r="N5163" s="193">
        <v>1195426.8799999999</v>
      </c>
      <c r="O5163" s="193">
        <v>0</v>
      </c>
      <c r="P5163" s="124" t="s">
        <v>1312</v>
      </c>
    </row>
    <row r="5164" spans="1:16" ht="76.5" hidden="1">
      <c r="A5164" s="256">
        <v>25</v>
      </c>
      <c r="B5164" s="124"/>
      <c r="C5164" s="125" t="s">
        <v>694</v>
      </c>
      <c r="D5164" s="191">
        <v>43320</v>
      </c>
      <c r="E5164" s="124" t="s">
        <v>10033</v>
      </c>
      <c r="F5164" s="124" t="s">
        <v>1313</v>
      </c>
      <c r="G5164" s="124">
        <v>180089</v>
      </c>
      <c r="H5164" s="124"/>
      <c r="I5164" s="128" t="s">
        <v>11252</v>
      </c>
      <c r="J5164" s="124"/>
      <c r="K5164" s="124"/>
      <c r="L5164" s="124"/>
      <c r="M5164" s="124"/>
      <c r="N5164" s="193">
        <v>411686.8</v>
      </c>
      <c r="O5164" s="193">
        <v>0</v>
      </c>
      <c r="P5164" s="124" t="s">
        <v>1312</v>
      </c>
    </row>
    <row r="5165" spans="1:16" ht="89.25" hidden="1">
      <c r="A5165" s="256">
        <v>25</v>
      </c>
      <c r="B5165" s="124"/>
      <c r="C5165" s="125" t="s">
        <v>694</v>
      </c>
      <c r="D5165" s="191">
        <v>43320</v>
      </c>
      <c r="E5165" s="124" t="s">
        <v>10033</v>
      </c>
      <c r="F5165" s="124" t="s">
        <v>1313</v>
      </c>
      <c r="G5165" s="124">
        <v>180004</v>
      </c>
      <c r="H5165" s="124"/>
      <c r="I5165" s="128" t="s">
        <v>11253</v>
      </c>
      <c r="J5165" s="124"/>
      <c r="K5165" s="124"/>
      <c r="L5165" s="124"/>
      <c r="M5165" s="124"/>
      <c r="N5165" s="193">
        <v>155508.57999999999</v>
      </c>
      <c r="O5165" s="193">
        <v>0</v>
      </c>
      <c r="P5165" s="124" t="s">
        <v>1312</v>
      </c>
    </row>
    <row r="5166" spans="1:16" ht="89.25" hidden="1">
      <c r="A5166" s="256">
        <v>25</v>
      </c>
      <c r="B5166" s="124"/>
      <c r="C5166" s="125" t="s">
        <v>694</v>
      </c>
      <c r="D5166" s="191">
        <v>43320</v>
      </c>
      <c r="E5166" s="124" t="s">
        <v>10033</v>
      </c>
      <c r="F5166" s="124" t="s">
        <v>1313</v>
      </c>
      <c r="G5166" s="124">
        <v>180087</v>
      </c>
      <c r="H5166" s="124"/>
      <c r="I5166" s="128" t="s">
        <v>11254</v>
      </c>
      <c r="J5166" s="124"/>
      <c r="K5166" s="124"/>
      <c r="L5166" s="124"/>
      <c r="M5166" s="124"/>
      <c r="N5166" s="193">
        <v>76664.19</v>
      </c>
      <c r="O5166" s="193">
        <v>0</v>
      </c>
      <c r="P5166" s="124" t="s">
        <v>1312</v>
      </c>
    </row>
    <row r="5167" spans="1:16" ht="76.5" hidden="1">
      <c r="A5167" s="256">
        <v>25</v>
      </c>
      <c r="B5167" s="124"/>
      <c r="C5167" s="125" t="s">
        <v>694</v>
      </c>
      <c r="D5167" s="191">
        <v>43320</v>
      </c>
      <c r="E5167" s="124" t="s">
        <v>10033</v>
      </c>
      <c r="F5167" s="124" t="s">
        <v>1313</v>
      </c>
      <c r="G5167" s="124">
        <v>180007</v>
      </c>
      <c r="H5167" s="124"/>
      <c r="I5167" s="128" t="s">
        <v>11255</v>
      </c>
      <c r="J5167" s="124"/>
      <c r="K5167" s="124"/>
      <c r="L5167" s="124"/>
      <c r="M5167" s="124"/>
      <c r="N5167" s="193">
        <v>2041701.01</v>
      </c>
      <c r="O5167" s="193">
        <v>0</v>
      </c>
      <c r="P5167" s="124" t="s">
        <v>1312</v>
      </c>
    </row>
    <row r="5168" spans="1:16" ht="76.5" hidden="1">
      <c r="A5168" s="256">
        <v>25</v>
      </c>
      <c r="B5168" s="124"/>
      <c r="C5168" s="125" t="s">
        <v>694</v>
      </c>
      <c r="D5168" s="191">
        <v>43320</v>
      </c>
      <c r="E5168" s="124" t="s">
        <v>10033</v>
      </c>
      <c r="F5168" s="124" t="s">
        <v>1313</v>
      </c>
      <c r="G5168" s="124">
        <v>180084</v>
      </c>
      <c r="H5168" s="124"/>
      <c r="I5168" s="128" t="s">
        <v>11256</v>
      </c>
      <c r="J5168" s="124"/>
      <c r="K5168" s="124"/>
      <c r="L5168" s="124"/>
      <c r="M5168" s="124"/>
      <c r="N5168" s="193">
        <v>550980.99</v>
      </c>
      <c r="O5168" s="193">
        <v>0</v>
      </c>
      <c r="P5168" s="124" t="s">
        <v>1312</v>
      </c>
    </row>
    <row r="5169" spans="1:16" ht="76.5" hidden="1">
      <c r="A5169" s="256">
        <v>25</v>
      </c>
      <c r="B5169" s="124"/>
      <c r="C5169" s="125" t="s">
        <v>694</v>
      </c>
      <c r="D5169" s="191">
        <v>43320</v>
      </c>
      <c r="E5169" s="124" t="s">
        <v>10033</v>
      </c>
      <c r="F5169" s="124" t="s">
        <v>1313</v>
      </c>
      <c r="G5169" s="124">
        <v>180054</v>
      </c>
      <c r="H5169" s="124"/>
      <c r="I5169" s="128" t="s">
        <v>11257</v>
      </c>
      <c r="J5169" s="124"/>
      <c r="K5169" s="124"/>
      <c r="L5169" s="124"/>
      <c r="M5169" s="124"/>
      <c r="N5169" s="193">
        <v>333047.8</v>
      </c>
      <c r="O5169" s="193">
        <v>0</v>
      </c>
      <c r="P5169" s="124" t="s">
        <v>1312</v>
      </c>
    </row>
    <row r="5170" spans="1:16" ht="76.5" hidden="1">
      <c r="A5170" s="256">
        <v>25</v>
      </c>
      <c r="B5170" s="124"/>
      <c r="C5170" s="125" t="s">
        <v>694</v>
      </c>
      <c r="D5170" s="191">
        <v>43320</v>
      </c>
      <c r="E5170" s="124" t="s">
        <v>10033</v>
      </c>
      <c r="F5170" s="124" t="s">
        <v>1313</v>
      </c>
      <c r="G5170" s="124">
        <v>180082</v>
      </c>
      <c r="H5170" s="124"/>
      <c r="I5170" s="128" t="s">
        <v>11258</v>
      </c>
      <c r="J5170" s="124"/>
      <c r="K5170" s="124"/>
      <c r="L5170" s="124"/>
      <c r="M5170" s="124"/>
      <c r="N5170" s="193">
        <v>1542373.19</v>
      </c>
      <c r="O5170" s="193">
        <v>0</v>
      </c>
      <c r="P5170" s="124" t="s">
        <v>1312</v>
      </c>
    </row>
    <row r="5171" spans="1:16" ht="76.5" hidden="1">
      <c r="A5171" s="256">
        <v>25</v>
      </c>
      <c r="B5171" s="124"/>
      <c r="C5171" s="125" t="s">
        <v>694</v>
      </c>
      <c r="D5171" s="191">
        <v>43320</v>
      </c>
      <c r="E5171" s="124" t="s">
        <v>10033</v>
      </c>
      <c r="F5171" s="124" t="s">
        <v>1313</v>
      </c>
      <c r="G5171" s="124">
        <v>180059</v>
      </c>
      <c r="H5171" s="124"/>
      <c r="I5171" s="128" t="s">
        <v>11259</v>
      </c>
      <c r="J5171" s="124"/>
      <c r="K5171" s="124"/>
      <c r="L5171" s="124"/>
      <c r="M5171" s="124"/>
      <c r="N5171" s="193">
        <v>304502.94</v>
      </c>
      <c r="O5171" s="193">
        <v>0</v>
      </c>
      <c r="P5171" s="124" t="s">
        <v>1312</v>
      </c>
    </row>
    <row r="5172" spans="1:16" ht="76.5" hidden="1">
      <c r="A5172" s="256">
        <v>25</v>
      </c>
      <c r="B5172" s="124"/>
      <c r="C5172" s="125" t="s">
        <v>694</v>
      </c>
      <c r="D5172" s="191">
        <v>43320</v>
      </c>
      <c r="E5172" s="124" t="s">
        <v>10033</v>
      </c>
      <c r="F5172" s="124" t="s">
        <v>1313</v>
      </c>
      <c r="G5172" s="124">
        <v>180100</v>
      </c>
      <c r="H5172" s="124"/>
      <c r="I5172" s="128" t="s">
        <v>11260</v>
      </c>
      <c r="J5172" s="124"/>
      <c r="K5172" s="124"/>
      <c r="L5172" s="124"/>
      <c r="M5172" s="124"/>
      <c r="N5172" s="193">
        <v>703365.41</v>
      </c>
      <c r="O5172" s="193">
        <v>0</v>
      </c>
      <c r="P5172" s="124" t="s">
        <v>1312</v>
      </c>
    </row>
    <row r="5173" spans="1:16" ht="89.25" hidden="1">
      <c r="A5173" s="256">
        <v>25</v>
      </c>
      <c r="B5173" s="124"/>
      <c r="C5173" s="125" t="s">
        <v>694</v>
      </c>
      <c r="D5173" s="191">
        <v>43320</v>
      </c>
      <c r="E5173" s="124" t="s">
        <v>10033</v>
      </c>
      <c r="F5173" s="124" t="s">
        <v>1313</v>
      </c>
      <c r="G5173" s="124">
        <v>180061</v>
      </c>
      <c r="H5173" s="124"/>
      <c r="I5173" s="128" t="s">
        <v>11261</v>
      </c>
      <c r="J5173" s="124"/>
      <c r="K5173" s="124"/>
      <c r="L5173" s="124"/>
      <c r="M5173" s="124"/>
      <c r="N5173" s="193">
        <v>280918.63</v>
      </c>
      <c r="O5173" s="193">
        <v>0</v>
      </c>
      <c r="P5173" s="124" t="s">
        <v>1312</v>
      </c>
    </row>
    <row r="5174" spans="1:16" ht="89.25" hidden="1">
      <c r="A5174" s="256">
        <v>25</v>
      </c>
      <c r="B5174" s="124"/>
      <c r="C5174" s="125" t="s">
        <v>694</v>
      </c>
      <c r="D5174" s="191">
        <v>43320</v>
      </c>
      <c r="E5174" s="124" t="s">
        <v>10033</v>
      </c>
      <c r="F5174" s="124" t="s">
        <v>1313</v>
      </c>
      <c r="G5174" s="124">
        <v>180045</v>
      </c>
      <c r="H5174" s="124"/>
      <c r="I5174" s="128" t="s">
        <v>11262</v>
      </c>
      <c r="J5174" s="124"/>
      <c r="K5174" s="124"/>
      <c r="L5174" s="124"/>
      <c r="M5174" s="124"/>
      <c r="N5174" s="193">
        <v>403729.06</v>
      </c>
      <c r="O5174" s="193">
        <v>0</v>
      </c>
      <c r="P5174" s="124" t="s">
        <v>1312</v>
      </c>
    </row>
    <row r="5175" spans="1:16" ht="89.25" hidden="1">
      <c r="A5175" s="256">
        <v>25</v>
      </c>
      <c r="B5175" s="124"/>
      <c r="C5175" s="125" t="s">
        <v>694</v>
      </c>
      <c r="D5175" s="191">
        <v>43320</v>
      </c>
      <c r="E5175" s="124" t="s">
        <v>10033</v>
      </c>
      <c r="F5175" s="124" t="s">
        <v>1313</v>
      </c>
      <c r="G5175" s="124">
        <v>180066</v>
      </c>
      <c r="H5175" s="124"/>
      <c r="I5175" s="128" t="s">
        <v>11263</v>
      </c>
      <c r="J5175" s="124"/>
      <c r="K5175" s="124"/>
      <c r="L5175" s="124"/>
      <c r="M5175" s="124"/>
      <c r="N5175" s="193">
        <v>748772.09</v>
      </c>
      <c r="O5175" s="193">
        <v>0</v>
      </c>
      <c r="P5175" s="124" t="s">
        <v>1312</v>
      </c>
    </row>
    <row r="5176" spans="1:16" ht="76.5" hidden="1">
      <c r="A5176" s="256">
        <v>25</v>
      </c>
      <c r="B5176" s="124"/>
      <c r="C5176" s="125" t="s">
        <v>694</v>
      </c>
      <c r="D5176" s="191">
        <v>43320</v>
      </c>
      <c r="E5176" s="124" t="s">
        <v>10033</v>
      </c>
      <c r="F5176" s="124" t="s">
        <v>1313</v>
      </c>
      <c r="G5176" s="124">
        <v>180103</v>
      </c>
      <c r="H5176" s="124"/>
      <c r="I5176" s="128" t="s">
        <v>11264</v>
      </c>
      <c r="J5176" s="124"/>
      <c r="K5176" s="124"/>
      <c r="L5176" s="124"/>
      <c r="M5176" s="124"/>
      <c r="N5176" s="193">
        <v>638399.06999999995</v>
      </c>
      <c r="O5176" s="193">
        <v>0</v>
      </c>
      <c r="P5176" s="124" t="s">
        <v>1312</v>
      </c>
    </row>
    <row r="5177" spans="1:16" ht="89.25" hidden="1">
      <c r="A5177" s="256">
        <v>25</v>
      </c>
      <c r="B5177" s="124"/>
      <c r="C5177" s="125" t="s">
        <v>694</v>
      </c>
      <c r="D5177" s="191">
        <v>43320</v>
      </c>
      <c r="E5177" s="124" t="s">
        <v>10033</v>
      </c>
      <c r="F5177" s="124" t="s">
        <v>1313</v>
      </c>
      <c r="G5177" s="124">
        <v>180056</v>
      </c>
      <c r="H5177" s="124"/>
      <c r="I5177" s="128" t="s">
        <v>11265</v>
      </c>
      <c r="J5177" s="124"/>
      <c r="K5177" s="124"/>
      <c r="L5177" s="124"/>
      <c r="M5177" s="124"/>
      <c r="N5177" s="193">
        <v>721771.65</v>
      </c>
      <c r="O5177" s="193">
        <v>0</v>
      </c>
      <c r="P5177" s="124" t="s">
        <v>1312</v>
      </c>
    </row>
    <row r="5178" spans="1:16" ht="76.5" hidden="1">
      <c r="A5178" s="256">
        <v>25</v>
      </c>
      <c r="B5178" s="124"/>
      <c r="C5178" s="125" t="s">
        <v>694</v>
      </c>
      <c r="D5178" s="191">
        <v>43320</v>
      </c>
      <c r="E5178" s="124" t="s">
        <v>10033</v>
      </c>
      <c r="F5178" s="124" t="s">
        <v>1313</v>
      </c>
      <c r="G5178" s="124">
        <v>180067</v>
      </c>
      <c r="H5178" s="124"/>
      <c r="I5178" s="128" t="s">
        <v>11266</v>
      </c>
      <c r="J5178" s="124"/>
      <c r="K5178" s="124"/>
      <c r="L5178" s="124"/>
      <c r="M5178" s="124"/>
      <c r="N5178" s="193">
        <v>502463.66</v>
      </c>
      <c r="O5178" s="193">
        <v>0</v>
      </c>
      <c r="P5178" s="124" t="s">
        <v>1312</v>
      </c>
    </row>
    <row r="5179" spans="1:16" ht="76.5" hidden="1">
      <c r="A5179" s="256">
        <v>25</v>
      </c>
      <c r="B5179" s="124"/>
      <c r="C5179" s="125" t="s">
        <v>694</v>
      </c>
      <c r="D5179" s="191">
        <v>43320</v>
      </c>
      <c r="E5179" s="124" t="s">
        <v>10033</v>
      </c>
      <c r="F5179" s="124" t="s">
        <v>1313</v>
      </c>
      <c r="G5179" s="124">
        <v>180102</v>
      </c>
      <c r="H5179" s="124"/>
      <c r="I5179" s="128" t="s">
        <v>11267</v>
      </c>
      <c r="J5179" s="124"/>
      <c r="K5179" s="124"/>
      <c r="L5179" s="124"/>
      <c r="M5179" s="124"/>
      <c r="N5179" s="193">
        <v>600000</v>
      </c>
      <c r="O5179" s="193">
        <v>0</v>
      </c>
      <c r="P5179" s="124" t="s">
        <v>1312</v>
      </c>
    </row>
    <row r="5180" spans="1:16" ht="76.5" hidden="1">
      <c r="A5180" s="256">
        <v>25</v>
      </c>
      <c r="B5180" s="124"/>
      <c r="C5180" s="125" t="s">
        <v>694</v>
      </c>
      <c r="D5180" s="191">
        <v>43320</v>
      </c>
      <c r="E5180" s="124" t="s">
        <v>10033</v>
      </c>
      <c r="F5180" s="124" t="s">
        <v>1313</v>
      </c>
      <c r="G5180" s="124">
        <v>180063</v>
      </c>
      <c r="H5180" s="124"/>
      <c r="I5180" s="128" t="s">
        <v>11268</v>
      </c>
      <c r="J5180" s="124"/>
      <c r="K5180" s="124"/>
      <c r="L5180" s="124"/>
      <c r="M5180" s="124"/>
      <c r="N5180" s="193">
        <v>424125.41</v>
      </c>
      <c r="O5180" s="193">
        <v>0</v>
      </c>
      <c r="P5180" s="124" t="s">
        <v>1312</v>
      </c>
    </row>
    <row r="5181" spans="1:16" ht="76.5" hidden="1">
      <c r="A5181" s="256">
        <v>25</v>
      </c>
      <c r="B5181" s="124"/>
      <c r="C5181" s="125" t="s">
        <v>694</v>
      </c>
      <c r="D5181" s="191">
        <v>43320</v>
      </c>
      <c r="E5181" s="124" t="s">
        <v>10033</v>
      </c>
      <c r="F5181" s="124" t="s">
        <v>1313</v>
      </c>
      <c r="G5181" s="124">
        <v>180050</v>
      </c>
      <c r="H5181" s="124"/>
      <c r="I5181" s="128" t="s">
        <v>11269</v>
      </c>
      <c r="J5181" s="124"/>
      <c r="K5181" s="124"/>
      <c r="L5181" s="124"/>
      <c r="M5181" s="124"/>
      <c r="N5181" s="193">
        <v>817086.62</v>
      </c>
      <c r="O5181" s="193">
        <v>0</v>
      </c>
      <c r="P5181" s="124" t="s">
        <v>1312</v>
      </c>
    </row>
    <row r="5182" spans="1:16" ht="76.5" hidden="1">
      <c r="A5182" s="256">
        <v>25</v>
      </c>
      <c r="B5182" s="124"/>
      <c r="C5182" s="125" t="s">
        <v>694</v>
      </c>
      <c r="D5182" s="191">
        <v>43320</v>
      </c>
      <c r="E5182" s="124" t="s">
        <v>10033</v>
      </c>
      <c r="F5182" s="124" t="s">
        <v>1313</v>
      </c>
      <c r="G5182" s="124">
        <v>180064</v>
      </c>
      <c r="H5182" s="124"/>
      <c r="I5182" s="128" t="s">
        <v>11270</v>
      </c>
      <c r="J5182" s="124"/>
      <c r="K5182" s="124"/>
      <c r="L5182" s="124"/>
      <c r="M5182" s="124"/>
      <c r="N5182" s="193">
        <v>961607.24</v>
      </c>
      <c r="O5182" s="193">
        <v>0</v>
      </c>
      <c r="P5182" s="124" t="s">
        <v>1312</v>
      </c>
    </row>
    <row r="5183" spans="1:16" ht="89.25" hidden="1">
      <c r="A5183" s="256">
        <v>25</v>
      </c>
      <c r="B5183" s="124"/>
      <c r="C5183" s="125" t="s">
        <v>694</v>
      </c>
      <c r="D5183" s="191">
        <v>43320</v>
      </c>
      <c r="E5183" s="124" t="s">
        <v>10033</v>
      </c>
      <c r="F5183" s="124" t="s">
        <v>1313</v>
      </c>
      <c r="G5183" s="124">
        <v>180101</v>
      </c>
      <c r="H5183" s="124"/>
      <c r="I5183" s="128" t="s">
        <v>11271</v>
      </c>
      <c r="J5183" s="124"/>
      <c r="K5183" s="124"/>
      <c r="L5183" s="124"/>
      <c r="M5183" s="124"/>
      <c r="N5183" s="193">
        <v>175724.72</v>
      </c>
      <c r="O5183" s="193">
        <v>0</v>
      </c>
      <c r="P5183" s="124" t="s">
        <v>1312</v>
      </c>
    </row>
    <row r="5184" spans="1:16" ht="63.75" hidden="1">
      <c r="A5184" s="256">
        <v>287</v>
      </c>
      <c r="B5184" s="124"/>
      <c r="C5184" s="125" t="s">
        <v>790</v>
      </c>
      <c r="D5184" s="191">
        <v>43320</v>
      </c>
      <c r="E5184" s="124" t="s">
        <v>10035</v>
      </c>
      <c r="F5184" s="124" t="s">
        <v>11</v>
      </c>
      <c r="G5184" s="124">
        <v>803135</v>
      </c>
      <c r="H5184" s="124"/>
      <c r="I5184" s="128" t="s">
        <v>11272</v>
      </c>
      <c r="J5184" s="124"/>
      <c r="K5184" s="124"/>
      <c r="L5184" s="124"/>
      <c r="M5184" s="124"/>
      <c r="N5184" s="193">
        <v>50</v>
      </c>
      <c r="O5184" s="193">
        <v>0</v>
      </c>
      <c r="P5184" s="124" t="s">
        <v>1312</v>
      </c>
    </row>
    <row r="5185" spans="1:16" ht="89.25" hidden="1">
      <c r="A5185" s="256">
        <v>340</v>
      </c>
      <c r="B5185" s="124"/>
      <c r="C5185" s="125" t="s">
        <v>814</v>
      </c>
      <c r="D5185" s="191">
        <v>43320</v>
      </c>
      <c r="E5185" s="124" t="s">
        <v>10036</v>
      </c>
      <c r="F5185" s="124" t="s">
        <v>15</v>
      </c>
      <c r="G5185" s="124">
        <v>5639</v>
      </c>
      <c r="H5185" s="124"/>
      <c r="I5185" s="128" t="s">
        <v>11273</v>
      </c>
      <c r="J5185" s="124"/>
      <c r="K5185" s="124"/>
      <c r="L5185" s="124"/>
      <c r="M5185" s="124"/>
      <c r="N5185" s="193">
        <v>302.31</v>
      </c>
      <c r="O5185" s="193">
        <v>0</v>
      </c>
      <c r="P5185" s="124" t="s">
        <v>1312</v>
      </c>
    </row>
    <row r="5186" spans="1:16" ht="89.25" hidden="1">
      <c r="A5186" s="256">
        <v>340</v>
      </c>
      <c r="B5186" s="124"/>
      <c r="C5186" s="125" t="s">
        <v>814</v>
      </c>
      <c r="D5186" s="191">
        <v>43320</v>
      </c>
      <c r="E5186" s="124" t="s">
        <v>10037</v>
      </c>
      <c r="F5186" s="124" t="s">
        <v>15</v>
      </c>
      <c r="G5186" s="124">
        <v>5637</v>
      </c>
      <c r="H5186" s="124"/>
      <c r="I5186" s="128" t="s">
        <v>11274</v>
      </c>
      <c r="J5186" s="124"/>
      <c r="K5186" s="124"/>
      <c r="L5186" s="124"/>
      <c r="M5186" s="124"/>
      <c r="N5186" s="193">
        <v>281.73</v>
      </c>
      <c r="O5186" s="193">
        <v>0</v>
      </c>
      <c r="P5186" s="124" t="s">
        <v>1312</v>
      </c>
    </row>
    <row r="5187" spans="1:16" ht="89.25" hidden="1">
      <c r="A5187" s="256">
        <v>340</v>
      </c>
      <c r="B5187" s="124"/>
      <c r="C5187" s="125" t="s">
        <v>814</v>
      </c>
      <c r="D5187" s="191">
        <v>43320</v>
      </c>
      <c r="E5187" s="124" t="s">
        <v>10038</v>
      </c>
      <c r="F5187" s="124" t="s">
        <v>15</v>
      </c>
      <c r="G5187" s="124">
        <v>5638</v>
      </c>
      <c r="H5187" s="124"/>
      <c r="I5187" s="128" t="s">
        <v>11275</v>
      </c>
      <c r="J5187" s="124"/>
      <c r="K5187" s="124"/>
      <c r="L5187" s="124"/>
      <c r="M5187" s="124"/>
      <c r="N5187" s="193">
        <v>302.31</v>
      </c>
      <c r="O5187" s="193">
        <v>0</v>
      </c>
      <c r="P5187" s="124" t="s">
        <v>1312</v>
      </c>
    </row>
    <row r="5188" spans="1:16" ht="89.25" hidden="1">
      <c r="A5188" s="256">
        <v>340</v>
      </c>
      <c r="B5188" s="124"/>
      <c r="C5188" s="125" t="s">
        <v>814</v>
      </c>
      <c r="D5188" s="191">
        <v>43320</v>
      </c>
      <c r="E5188" s="124" t="s">
        <v>10039</v>
      </c>
      <c r="F5188" s="124" t="s">
        <v>15</v>
      </c>
      <c r="G5188" s="124">
        <v>5636</v>
      </c>
      <c r="H5188" s="124"/>
      <c r="I5188" s="128" t="s">
        <v>11276</v>
      </c>
      <c r="J5188" s="124"/>
      <c r="K5188" s="124"/>
      <c r="L5188" s="124"/>
      <c r="M5188" s="124"/>
      <c r="N5188" s="193">
        <v>281.58999999999997</v>
      </c>
      <c r="O5188" s="193">
        <v>0</v>
      </c>
      <c r="P5188" s="124" t="s">
        <v>1312</v>
      </c>
    </row>
    <row r="5189" spans="1:16" ht="63.75" hidden="1">
      <c r="A5189" s="256">
        <v>10</v>
      </c>
      <c r="B5189" s="124"/>
      <c r="C5189" s="125" t="s">
        <v>690</v>
      </c>
      <c r="D5189" s="191">
        <v>43320</v>
      </c>
      <c r="E5189" s="124" t="s">
        <v>10040</v>
      </c>
      <c r="F5189" s="124" t="s">
        <v>15</v>
      </c>
      <c r="G5189" s="124">
        <v>803607</v>
      </c>
      <c r="H5189" s="124"/>
      <c r="I5189" s="128" t="s">
        <v>11277</v>
      </c>
      <c r="J5189" s="124"/>
      <c r="K5189" s="124"/>
      <c r="L5189" s="124"/>
      <c r="M5189" s="124"/>
      <c r="N5189" s="193">
        <v>50</v>
      </c>
      <c r="O5189" s="193">
        <v>0</v>
      </c>
      <c r="P5189" s="124" t="s">
        <v>1312</v>
      </c>
    </row>
    <row r="5190" spans="1:16" ht="76.5" hidden="1">
      <c r="A5190" s="256" t="s">
        <v>620</v>
      </c>
      <c r="B5190" s="124"/>
      <c r="C5190" s="125" t="s">
        <v>714</v>
      </c>
      <c r="D5190" s="191">
        <v>43320</v>
      </c>
      <c r="E5190" s="124" t="s">
        <v>10041</v>
      </c>
      <c r="F5190" s="124" t="s">
        <v>13</v>
      </c>
      <c r="G5190" s="124">
        <v>929092</v>
      </c>
      <c r="H5190" s="124"/>
      <c r="I5190" s="128" t="s">
        <v>11278</v>
      </c>
      <c r="J5190" s="124"/>
      <c r="K5190" s="124"/>
      <c r="L5190" s="124"/>
      <c r="M5190" s="124"/>
      <c r="N5190" s="193">
        <v>275400</v>
      </c>
      <c r="O5190" s="193">
        <v>0</v>
      </c>
      <c r="P5190" s="124" t="s">
        <v>1312</v>
      </c>
    </row>
    <row r="5191" spans="1:16" ht="89.25" hidden="1">
      <c r="A5191" s="256">
        <v>340</v>
      </c>
      <c r="B5191" s="124"/>
      <c r="C5191" s="125" t="s">
        <v>814</v>
      </c>
      <c r="D5191" s="191">
        <v>43320</v>
      </c>
      <c r="E5191" s="124" t="s">
        <v>10042</v>
      </c>
      <c r="F5191" s="124" t="s">
        <v>15</v>
      </c>
      <c r="G5191" s="124">
        <v>5635</v>
      </c>
      <c r="H5191" s="124"/>
      <c r="I5191" s="128" t="s">
        <v>11279</v>
      </c>
      <c r="J5191" s="124"/>
      <c r="K5191" s="124"/>
      <c r="L5191" s="124"/>
      <c r="M5191" s="124"/>
      <c r="N5191" s="193">
        <v>311.37</v>
      </c>
      <c r="O5191" s="193">
        <v>0</v>
      </c>
      <c r="P5191" s="124" t="s">
        <v>1312</v>
      </c>
    </row>
    <row r="5192" spans="1:16" ht="51" hidden="1">
      <c r="A5192" s="256">
        <v>340</v>
      </c>
      <c r="B5192" s="124"/>
      <c r="C5192" s="125" t="s">
        <v>814</v>
      </c>
      <c r="D5192" s="191">
        <v>43320</v>
      </c>
      <c r="E5192" s="124" t="s">
        <v>10043</v>
      </c>
      <c r="F5192" s="124" t="s">
        <v>6</v>
      </c>
      <c r="G5192" s="124">
        <v>1007167</v>
      </c>
      <c r="H5192" s="124"/>
      <c r="I5192" s="128" t="s">
        <v>11280</v>
      </c>
      <c r="J5192" s="124"/>
      <c r="K5192" s="124"/>
      <c r="L5192" s="124"/>
      <c r="M5192" s="124"/>
      <c r="N5192" s="193">
        <v>0</v>
      </c>
      <c r="O5192" s="193">
        <v>2262.6799999999998</v>
      </c>
      <c r="P5192" s="124" t="s">
        <v>1312</v>
      </c>
    </row>
    <row r="5193" spans="1:16" ht="63.75" hidden="1">
      <c r="A5193" s="256" t="s">
        <v>620</v>
      </c>
      <c r="B5193" s="124"/>
      <c r="C5193" s="125" t="s">
        <v>714</v>
      </c>
      <c r="D5193" s="191">
        <v>43320</v>
      </c>
      <c r="E5193" s="124" t="s">
        <v>10044</v>
      </c>
      <c r="F5193" s="124" t="s">
        <v>6</v>
      </c>
      <c r="G5193" s="124">
        <v>803817</v>
      </c>
      <c r="H5193" s="124"/>
      <c r="I5193" s="128" t="s">
        <v>11281</v>
      </c>
      <c r="J5193" s="124"/>
      <c r="K5193" s="124"/>
      <c r="L5193" s="124"/>
      <c r="M5193" s="124"/>
      <c r="N5193" s="193">
        <v>0</v>
      </c>
      <c r="O5193" s="193">
        <v>162503.26</v>
      </c>
      <c r="P5193" s="124" t="s">
        <v>1312</v>
      </c>
    </row>
    <row r="5194" spans="1:16" ht="51" hidden="1">
      <c r="A5194" s="256">
        <v>513</v>
      </c>
      <c r="B5194" s="124"/>
      <c r="C5194" s="125" t="s">
        <v>201</v>
      </c>
      <c r="D5194" s="191">
        <v>43320</v>
      </c>
      <c r="E5194" s="124" t="s">
        <v>10045</v>
      </c>
      <c r="F5194" s="124" t="s">
        <v>15</v>
      </c>
      <c r="G5194" s="124">
        <v>803814</v>
      </c>
      <c r="H5194" s="124"/>
      <c r="I5194" s="128" t="s">
        <v>11282</v>
      </c>
      <c r="J5194" s="124"/>
      <c r="K5194" s="124"/>
      <c r="L5194" s="124"/>
      <c r="M5194" s="124"/>
      <c r="N5194" s="193">
        <v>50</v>
      </c>
      <c r="O5194" s="193">
        <v>0</v>
      </c>
      <c r="P5194" s="124" t="s">
        <v>1312</v>
      </c>
    </row>
    <row r="5195" spans="1:16" ht="63.75" hidden="1">
      <c r="A5195" s="256" t="s">
        <v>620</v>
      </c>
      <c r="B5195" s="124"/>
      <c r="C5195" s="125" t="s">
        <v>714</v>
      </c>
      <c r="D5195" s="191">
        <v>43320</v>
      </c>
      <c r="E5195" s="124" t="s">
        <v>10046</v>
      </c>
      <c r="F5195" s="124" t="s">
        <v>6</v>
      </c>
      <c r="G5195" s="124">
        <v>803920</v>
      </c>
      <c r="H5195" s="124"/>
      <c r="I5195" s="128" t="s">
        <v>11283</v>
      </c>
      <c r="J5195" s="124"/>
      <c r="K5195" s="124"/>
      <c r="L5195" s="124"/>
      <c r="M5195" s="124"/>
      <c r="N5195" s="193">
        <v>0</v>
      </c>
      <c r="O5195" s="193">
        <v>4271787.97</v>
      </c>
      <c r="P5195" s="124" t="s">
        <v>1312</v>
      </c>
    </row>
    <row r="5196" spans="1:16" ht="51" hidden="1">
      <c r="A5196" s="256" t="s">
        <v>626</v>
      </c>
      <c r="B5196" s="124"/>
      <c r="C5196" s="125" t="s">
        <v>1234</v>
      </c>
      <c r="D5196" s="191">
        <v>43320</v>
      </c>
      <c r="E5196" s="124" t="s">
        <v>10047</v>
      </c>
      <c r="F5196" s="124" t="s">
        <v>6</v>
      </c>
      <c r="G5196" s="124">
        <v>1007222</v>
      </c>
      <c r="H5196" s="124"/>
      <c r="I5196" s="128" t="s">
        <v>11284</v>
      </c>
      <c r="J5196" s="124"/>
      <c r="K5196" s="124"/>
      <c r="L5196" s="124"/>
      <c r="M5196" s="124"/>
      <c r="N5196" s="193">
        <v>0</v>
      </c>
      <c r="O5196" s="193">
        <v>6124.8</v>
      </c>
      <c r="P5196" s="124" t="s">
        <v>1312</v>
      </c>
    </row>
    <row r="5197" spans="1:16" ht="38.25" hidden="1">
      <c r="A5197" s="256" t="s">
        <v>630</v>
      </c>
      <c r="B5197" s="124"/>
      <c r="C5197" s="125" t="s">
        <v>1236</v>
      </c>
      <c r="D5197" s="191">
        <v>43320</v>
      </c>
      <c r="E5197" s="124" t="s">
        <v>10048</v>
      </c>
      <c r="F5197" s="124" t="s">
        <v>6</v>
      </c>
      <c r="G5197" s="124">
        <v>1007221</v>
      </c>
      <c r="H5197" s="124"/>
      <c r="I5197" s="128" t="s">
        <v>11285</v>
      </c>
      <c r="J5197" s="124"/>
      <c r="K5197" s="124"/>
      <c r="L5197" s="124"/>
      <c r="M5197" s="124"/>
      <c r="N5197" s="193">
        <v>0</v>
      </c>
      <c r="O5197" s="193">
        <v>375.96</v>
      </c>
      <c r="P5197" s="124" t="s">
        <v>1312</v>
      </c>
    </row>
    <row r="5198" spans="1:16" ht="51">
      <c r="A5198" s="256">
        <v>580</v>
      </c>
      <c r="B5198" s="124"/>
      <c r="C5198" s="125" t="s">
        <v>217</v>
      </c>
      <c r="D5198" s="191">
        <v>43321</v>
      </c>
      <c r="E5198" s="124" t="s">
        <v>10049</v>
      </c>
      <c r="F5198" s="124" t="s">
        <v>3</v>
      </c>
      <c r="G5198" s="124">
        <v>1647747</v>
      </c>
      <c r="H5198" s="124"/>
      <c r="I5198" s="128" t="s">
        <v>11286</v>
      </c>
      <c r="J5198" s="124"/>
      <c r="K5198" s="124"/>
      <c r="L5198" s="124"/>
      <c r="M5198" s="124"/>
      <c r="N5198" s="193">
        <v>0</v>
      </c>
      <c r="O5198" s="193">
        <v>5</v>
      </c>
      <c r="P5198" s="124" t="s">
        <v>1312</v>
      </c>
    </row>
    <row r="5199" spans="1:16" ht="51">
      <c r="A5199" s="256">
        <v>526</v>
      </c>
      <c r="B5199" s="124"/>
      <c r="C5199" s="125" t="s">
        <v>846</v>
      </c>
      <c r="D5199" s="191">
        <v>43321</v>
      </c>
      <c r="E5199" s="124" t="s">
        <v>10050</v>
      </c>
      <c r="F5199" s="124" t="s">
        <v>3</v>
      </c>
      <c r="G5199" s="124">
        <v>1647754</v>
      </c>
      <c r="H5199" s="124"/>
      <c r="I5199" s="128" t="s">
        <v>11287</v>
      </c>
      <c r="J5199" s="124"/>
      <c r="K5199" s="124"/>
      <c r="L5199" s="124"/>
      <c r="M5199" s="124"/>
      <c r="N5199" s="193">
        <v>0</v>
      </c>
      <c r="O5199" s="193">
        <v>20</v>
      </c>
      <c r="P5199" s="124" t="s">
        <v>1312</v>
      </c>
    </row>
    <row r="5200" spans="1:16" ht="51">
      <c r="A5200" s="256">
        <v>373</v>
      </c>
      <c r="B5200" s="124"/>
      <c r="C5200" s="125" t="s">
        <v>1269</v>
      </c>
      <c r="D5200" s="191">
        <v>43321</v>
      </c>
      <c r="E5200" s="124" t="s">
        <v>10051</v>
      </c>
      <c r="F5200" s="124" t="s">
        <v>3</v>
      </c>
      <c r="G5200" s="124">
        <v>1647764</v>
      </c>
      <c r="H5200" s="124"/>
      <c r="I5200" s="128" t="s">
        <v>11288</v>
      </c>
      <c r="J5200" s="124"/>
      <c r="K5200" s="124"/>
      <c r="L5200" s="124"/>
      <c r="M5200" s="124"/>
      <c r="N5200" s="193">
        <v>0</v>
      </c>
      <c r="O5200" s="193">
        <v>20090.850000000002</v>
      </c>
      <c r="P5200" s="124" t="s">
        <v>1312</v>
      </c>
    </row>
    <row r="5201" spans="1:16" ht="51">
      <c r="A5201" s="256" t="s">
        <v>630</v>
      </c>
      <c r="B5201" s="124"/>
      <c r="C5201" s="125" t="s">
        <v>1236</v>
      </c>
      <c r="D5201" s="191">
        <v>43321</v>
      </c>
      <c r="E5201" s="124" t="s">
        <v>10052</v>
      </c>
      <c r="F5201" s="124" t="s">
        <v>3</v>
      </c>
      <c r="G5201" s="124">
        <v>1647773</v>
      </c>
      <c r="H5201" s="124"/>
      <c r="I5201" s="128" t="s">
        <v>11289</v>
      </c>
      <c r="J5201" s="124"/>
      <c r="K5201" s="124"/>
      <c r="L5201" s="124"/>
      <c r="M5201" s="124"/>
      <c r="N5201" s="193">
        <v>0</v>
      </c>
      <c r="O5201" s="193">
        <v>800</v>
      </c>
      <c r="P5201" s="124" t="s">
        <v>1312</v>
      </c>
    </row>
    <row r="5202" spans="1:16" ht="51">
      <c r="A5202" s="256" t="s">
        <v>630</v>
      </c>
      <c r="B5202" s="124"/>
      <c r="C5202" s="125" t="s">
        <v>1236</v>
      </c>
      <c r="D5202" s="191">
        <v>43321</v>
      </c>
      <c r="E5202" s="124" t="s">
        <v>10053</v>
      </c>
      <c r="F5202" s="124" t="s">
        <v>3</v>
      </c>
      <c r="G5202" s="124">
        <v>1647787</v>
      </c>
      <c r="H5202" s="124"/>
      <c r="I5202" s="128" t="s">
        <v>11290</v>
      </c>
      <c r="J5202" s="124"/>
      <c r="K5202" s="124"/>
      <c r="L5202" s="124"/>
      <c r="M5202" s="124"/>
      <c r="N5202" s="193">
        <v>0</v>
      </c>
      <c r="O5202" s="193">
        <v>220</v>
      </c>
      <c r="P5202" s="124" t="s">
        <v>1312</v>
      </c>
    </row>
    <row r="5203" spans="1:16" ht="51">
      <c r="A5203" s="256" t="s">
        <v>630</v>
      </c>
      <c r="B5203" s="124"/>
      <c r="C5203" s="125" t="s">
        <v>1236</v>
      </c>
      <c r="D5203" s="191">
        <v>43321</v>
      </c>
      <c r="E5203" s="124" t="s">
        <v>10054</v>
      </c>
      <c r="F5203" s="124" t="s">
        <v>3</v>
      </c>
      <c r="G5203" s="124">
        <v>1647788</v>
      </c>
      <c r="H5203" s="124"/>
      <c r="I5203" s="128" t="s">
        <v>11291</v>
      </c>
      <c r="J5203" s="124"/>
      <c r="K5203" s="124"/>
      <c r="L5203" s="124"/>
      <c r="M5203" s="124"/>
      <c r="N5203" s="193">
        <v>0</v>
      </c>
      <c r="O5203" s="193">
        <v>220</v>
      </c>
      <c r="P5203" s="124" t="s">
        <v>1312</v>
      </c>
    </row>
    <row r="5204" spans="1:16" ht="38.25">
      <c r="A5204" s="256" t="s">
        <v>630</v>
      </c>
      <c r="B5204" s="124"/>
      <c r="C5204" s="125" t="s">
        <v>1236</v>
      </c>
      <c r="D5204" s="191">
        <v>43321</v>
      </c>
      <c r="E5204" s="124" t="s">
        <v>10055</v>
      </c>
      <c r="F5204" s="124" t="s">
        <v>3</v>
      </c>
      <c r="G5204" s="124">
        <v>1647789</v>
      </c>
      <c r="H5204" s="124"/>
      <c r="I5204" s="128" t="s">
        <v>11292</v>
      </c>
      <c r="J5204" s="124"/>
      <c r="K5204" s="124"/>
      <c r="L5204" s="124"/>
      <c r="M5204" s="124"/>
      <c r="N5204" s="193">
        <v>0</v>
      </c>
      <c r="O5204" s="193">
        <v>140</v>
      </c>
      <c r="P5204" s="124" t="s">
        <v>1312</v>
      </c>
    </row>
    <row r="5205" spans="1:16" ht="63.75">
      <c r="A5205" s="256">
        <v>48</v>
      </c>
      <c r="B5205" s="124"/>
      <c r="C5205" s="125" t="s">
        <v>700</v>
      </c>
      <c r="D5205" s="191">
        <v>43321</v>
      </c>
      <c r="E5205" s="124" t="s">
        <v>10056</v>
      </c>
      <c r="F5205" s="124" t="s">
        <v>3</v>
      </c>
      <c r="G5205" s="124">
        <v>1647793</v>
      </c>
      <c r="H5205" s="124"/>
      <c r="I5205" s="128" t="s">
        <v>11293</v>
      </c>
      <c r="J5205" s="124"/>
      <c r="K5205" s="124"/>
      <c r="L5205" s="124"/>
      <c r="M5205" s="124"/>
      <c r="N5205" s="193">
        <v>0</v>
      </c>
      <c r="O5205" s="193">
        <v>28</v>
      </c>
      <c r="P5205" s="124" t="s">
        <v>1312</v>
      </c>
    </row>
    <row r="5206" spans="1:16" ht="38.25">
      <c r="A5206" s="256" t="s">
        <v>630</v>
      </c>
      <c r="B5206" s="124"/>
      <c r="C5206" s="125" t="s">
        <v>1236</v>
      </c>
      <c r="D5206" s="191">
        <v>43321</v>
      </c>
      <c r="E5206" s="124" t="s">
        <v>10057</v>
      </c>
      <c r="F5206" s="124" t="s">
        <v>3</v>
      </c>
      <c r="G5206" s="124">
        <v>1647612</v>
      </c>
      <c r="H5206" s="124"/>
      <c r="I5206" s="128" t="s">
        <v>11294</v>
      </c>
      <c r="J5206" s="124"/>
      <c r="K5206" s="124"/>
      <c r="L5206" s="124"/>
      <c r="M5206" s="124"/>
      <c r="N5206" s="193">
        <v>0</v>
      </c>
      <c r="O5206" s="193">
        <v>2000</v>
      </c>
      <c r="P5206" s="124" t="s">
        <v>1312</v>
      </c>
    </row>
    <row r="5207" spans="1:16" ht="51">
      <c r="A5207" s="256" t="s">
        <v>630</v>
      </c>
      <c r="B5207" s="124"/>
      <c r="C5207" s="125" t="s">
        <v>1236</v>
      </c>
      <c r="D5207" s="191">
        <v>43321</v>
      </c>
      <c r="E5207" s="124" t="s">
        <v>10058</v>
      </c>
      <c r="F5207" s="124" t="s">
        <v>3</v>
      </c>
      <c r="G5207" s="124">
        <v>1647654</v>
      </c>
      <c r="H5207" s="124"/>
      <c r="I5207" s="128" t="s">
        <v>11295</v>
      </c>
      <c r="J5207" s="124"/>
      <c r="K5207" s="124"/>
      <c r="L5207" s="124"/>
      <c r="M5207" s="124"/>
      <c r="N5207" s="193">
        <v>0</v>
      </c>
      <c r="O5207" s="193">
        <v>2284.21</v>
      </c>
      <c r="P5207" s="124" t="s">
        <v>1312</v>
      </c>
    </row>
    <row r="5208" spans="1:16" ht="63.75">
      <c r="A5208" s="256" t="s">
        <v>630</v>
      </c>
      <c r="B5208" s="124"/>
      <c r="C5208" s="125" t="s">
        <v>1236</v>
      </c>
      <c r="D5208" s="191">
        <v>43321</v>
      </c>
      <c r="E5208" s="124" t="s">
        <v>10059</v>
      </c>
      <c r="F5208" s="124" t="s">
        <v>3</v>
      </c>
      <c r="G5208" s="124">
        <v>1647657</v>
      </c>
      <c r="H5208" s="124"/>
      <c r="I5208" s="128" t="s">
        <v>11296</v>
      </c>
      <c r="J5208" s="124"/>
      <c r="K5208" s="124"/>
      <c r="L5208" s="124"/>
      <c r="M5208" s="124"/>
      <c r="N5208" s="193">
        <v>0</v>
      </c>
      <c r="O5208" s="193">
        <v>2633.76</v>
      </c>
      <c r="P5208" s="124" t="s">
        <v>1312</v>
      </c>
    </row>
    <row r="5209" spans="1:16" ht="63.75">
      <c r="A5209" s="256" t="s">
        <v>630</v>
      </c>
      <c r="B5209" s="124"/>
      <c r="C5209" s="125" t="s">
        <v>1236</v>
      </c>
      <c r="D5209" s="191">
        <v>43321</v>
      </c>
      <c r="E5209" s="124" t="s">
        <v>10060</v>
      </c>
      <c r="F5209" s="124" t="s">
        <v>3</v>
      </c>
      <c r="G5209" s="124">
        <v>1647658</v>
      </c>
      <c r="H5209" s="124"/>
      <c r="I5209" s="128" t="s">
        <v>11297</v>
      </c>
      <c r="J5209" s="124"/>
      <c r="K5209" s="124"/>
      <c r="L5209" s="124"/>
      <c r="M5209" s="124"/>
      <c r="N5209" s="193">
        <v>0</v>
      </c>
      <c r="O5209" s="193">
        <v>6945.21</v>
      </c>
      <c r="P5209" s="124" t="s">
        <v>1312</v>
      </c>
    </row>
    <row r="5210" spans="1:16" ht="51">
      <c r="A5210" s="256" t="s">
        <v>630</v>
      </c>
      <c r="B5210" s="124"/>
      <c r="C5210" s="125" t="s">
        <v>1236</v>
      </c>
      <c r="D5210" s="191">
        <v>43321</v>
      </c>
      <c r="E5210" s="124" t="s">
        <v>10061</v>
      </c>
      <c r="F5210" s="124" t="s">
        <v>3</v>
      </c>
      <c r="G5210" s="124">
        <v>1647684</v>
      </c>
      <c r="H5210" s="124"/>
      <c r="I5210" s="128" t="s">
        <v>11298</v>
      </c>
      <c r="J5210" s="124"/>
      <c r="K5210" s="124"/>
      <c r="L5210" s="124"/>
      <c r="M5210" s="124"/>
      <c r="N5210" s="193">
        <v>0</v>
      </c>
      <c r="O5210" s="193">
        <v>1669</v>
      </c>
      <c r="P5210" s="124" t="s">
        <v>1312</v>
      </c>
    </row>
    <row r="5211" spans="1:16" ht="51">
      <c r="A5211" s="256" t="s">
        <v>630</v>
      </c>
      <c r="B5211" s="124"/>
      <c r="C5211" s="125" t="s">
        <v>1236</v>
      </c>
      <c r="D5211" s="191">
        <v>43321</v>
      </c>
      <c r="E5211" s="124" t="s">
        <v>10062</v>
      </c>
      <c r="F5211" s="124" t="s">
        <v>3</v>
      </c>
      <c r="G5211" s="124">
        <v>1647711</v>
      </c>
      <c r="H5211" s="124"/>
      <c r="I5211" s="128" t="s">
        <v>11299</v>
      </c>
      <c r="J5211" s="124"/>
      <c r="K5211" s="124"/>
      <c r="L5211" s="124"/>
      <c r="M5211" s="124"/>
      <c r="N5211" s="193">
        <v>0</v>
      </c>
      <c r="O5211" s="193">
        <v>6</v>
      </c>
      <c r="P5211" s="124" t="s">
        <v>1312</v>
      </c>
    </row>
    <row r="5212" spans="1:16" ht="38.25">
      <c r="A5212" s="256">
        <v>526</v>
      </c>
      <c r="B5212" s="124"/>
      <c r="C5212" s="125" t="s">
        <v>846</v>
      </c>
      <c r="D5212" s="191">
        <v>43321</v>
      </c>
      <c r="E5212" s="124" t="s">
        <v>10063</v>
      </c>
      <c r="F5212" s="124" t="s">
        <v>3</v>
      </c>
      <c r="G5212" s="124">
        <v>1647735</v>
      </c>
      <c r="H5212" s="124"/>
      <c r="I5212" s="128" t="s">
        <v>11300</v>
      </c>
      <c r="J5212" s="124"/>
      <c r="K5212" s="124"/>
      <c r="L5212" s="124"/>
      <c r="M5212" s="124"/>
      <c r="N5212" s="193">
        <v>0</v>
      </c>
      <c r="O5212" s="193">
        <v>15</v>
      </c>
      <c r="P5212" s="124" t="s">
        <v>1312</v>
      </c>
    </row>
    <row r="5213" spans="1:16" ht="51">
      <c r="A5213" s="256">
        <v>346</v>
      </c>
      <c r="B5213" s="124"/>
      <c r="C5213" s="125" t="s">
        <v>820</v>
      </c>
      <c r="D5213" s="191">
        <v>43321</v>
      </c>
      <c r="E5213" s="124" t="s">
        <v>10064</v>
      </c>
      <c r="F5213" s="124" t="s">
        <v>3</v>
      </c>
      <c r="G5213" s="124">
        <v>1647891</v>
      </c>
      <c r="H5213" s="124"/>
      <c r="I5213" s="128" t="s">
        <v>11301</v>
      </c>
      <c r="J5213" s="124"/>
      <c r="K5213" s="124"/>
      <c r="L5213" s="124"/>
      <c r="M5213" s="124"/>
      <c r="N5213" s="193">
        <v>0</v>
      </c>
      <c r="O5213" s="193">
        <v>720.36</v>
      </c>
      <c r="P5213" s="124" t="s">
        <v>1312</v>
      </c>
    </row>
    <row r="5214" spans="1:16" ht="51">
      <c r="A5214" s="256">
        <v>20</v>
      </c>
      <c r="B5214" s="124"/>
      <c r="C5214" s="125" t="s">
        <v>693</v>
      </c>
      <c r="D5214" s="191">
        <v>43321</v>
      </c>
      <c r="E5214" s="124" t="s">
        <v>10065</v>
      </c>
      <c r="F5214" s="124" t="s">
        <v>3</v>
      </c>
      <c r="G5214" s="124">
        <v>1647906</v>
      </c>
      <c r="H5214" s="124"/>
      <c r="I5214" s="128" t="s">
        <v>11302</v>
      </c>
      <c r="J5214" s="124"/>
      <c r="K5214" s="124"/>
      <c r="L5214" s="124"/>
      <c r="M5214" s="124"/>
      <c r="N5214" s="193">
        <v>0</v>
      </c>
      <c r="O5214" s="193">
        <v>60</v>
      </c>
      <c r="P5214" s="124" t="s">
        <v>1312</v>
      </c>
    </row>
    <row r="5215" spans="1:16" ht="51">
      <c r="A5215" s="256">
        <v>35</v>
      </c>
      <c r="B5215" s="124"/>
      <c r="C5215" s="125" t="s">
        <v>696</v>
      </c>
      <c r="D5215" s="191">
        <v>43321</v>
      </c>
      <c r="E5215" s="124" t="s">
        <v>10066</v>
      </c>
      <c r="F5215" s="124" t="s">
        <v>3</v>
      </c>
      <c r="G5215" s="124">
        <v>1647801</v>
      </c>
      <c r="H5215" s="124"/>
      <c r="I5215" s="128" t="s">
        <v>1378</v>
      </c>
      <c r="J5215" s="124"/>
      <c r="K5215" s="124"/>
      <c r="L5215" s="124"/>
      <c r="M5215" s="124"/>
      <c r="N5215" s="193">
        <v>0</v>
      </c>
      <c r="O5215" s="193">
        <v>1200</v>
      </c>
      <c r="P5215" s="124" t="s">
        <v>1312</v>
      </c>
    </row>
    <row r="5216" spans="1:16" ht="38.25">
      <c r="A5216" s="256">
        <v>35</v>
      </c>
      <c r="B5216" s="124"/>
      <c r="C5216" s="125" t="s">
        <v>696</v>
      </c>
      <c r="D5216" s="191">
        <v>43321</v>
      </c>
      <c r="E5216" s="124" t="s">
        <v>10067</v>
      </c>
      <c r="F5216" s="124" t="s">
        <v>3</v>
      </c>
      <c r="G5216" s="124">
        <v>1647865</v>
      </c>
      <c r="H5216" s="124"/>
      <c r="I5216" s="128" t="s">
        <v>1396</v>
      </c>
      <c r="J5216" s="124"/>
      <c r="K5216" s="124"/>
      <c r="L5216" s="124"/>
      <c r="M5216" s="124"/>
      <c r="N5216" s="193">
        <v>0</v>
      </c>
      <c r="O5216" s="193">
        <v>1203.3900000000001</v>
      </c>
      <c r="P5216" s="124" t="s">
        <v>1312</v>
      </c>
    </row>
    <row r="5217" spans="1:16" ht="51">
      <c r="A5217" s="256" t="s">
        <v>630</v>
      </c>
      <c r="B5217" s="124"/>
      <c r="C5217" s="125" t="s">
        <v>1236</v>
      </c>
      <c r="D5217" s="191">
        <v>43321</v>
      </c>
      <c r="E5217" s="124" t="s">
        <v>10068</v>
      </c>
      <c r="F5217" s="124" t="s">
        <v>3</v>
      </c>
      <c r="G5217" s="124">
        <v>1647881</v>
      </c>
      <c r="H5217" s="124"/>
      <c r="I5217" s="128" t="s">
        <v>11303</v>
      </c>
      <c r="J5217" s="124"/>
      <c r="K5217" s="124"/>
      <c r="L5217" s="124"/>
      <c r="M5217" s="124"/>
      <c r="N5217" s="193">
        <v>0</v>
      </c>
      <c r="O5217" s="193">
        <v>2195</v>
      </c>
      <c r="P5217" s="124" t="s">
        <v>1312</v>
      </c>
    </row>
    <row r="5218" spans="1:16" ht="38.25">
      <c r="A5218" s="256">
        <v>70</v>
      </c>
      <c r="B5218" s="124"/>
      <c r="C5218" s="125" t="s">
        <v>705</v>
      </c>
      <c r="D5218" s="191">
        <v>43321</v>
      </c>
      <c r="E5218" s="124" t="s">
        <v>10069</v>
      </c>
      <c r="F5218" s="124" t="s">
        <v>3</v>
      </c>
      <c r="G5218" s="124">
        <v>1647888</v>
      </c>
      <c r="H5218" s="124"/>
      <c r="I5218" s="128" t="s">
        <v>11304</v>
      </c>
      <c r="J5218" s="124"/>
      <c r="K5218" s="124"/>
      <c r="L5218" s="124"/>
      <c r="M5218" s="124"/>
      <c r="N5218" s="193">
        <v>0</v>
      </c>
      <c r="O5218" s="193">
        <v>15</v>
      </c>
      <c r="P5218" s="124" t="s">
        <v>1312</v>
      </c>
    </row>
    <row r="5219" spans="1:16" ht="51">
      <c r="A5219" s="256">
        <v>346</v>
      </c>
      <c r="B5219" s="124"/>
      <c r="C5219" s="125" t="s">
        <v>820</v>
      </c>
      <c r="D5219" s="191">
        <v>43321</v>
      </c>
      <c r="E5219" s="124" t="s">
        <v>10070</v>
      </c>
      <c r="F5219" s="124" t="s">
        <v>3</v>
      </c>
      <c r="G5219" s="124">
        <v>1647889</v>
      </c>
      <c r="H5219" s="124"/>
      <c r="I5219" s="128" t="s">
        <v>11305</v>
      </c>
      <c r="J5219" s="124"/>
      <c r="K5219" s="124"/>
      <c r="L5219" s="124"/>
      <c r="M5219" s="124"/>
      <c r="N5219" s="193">
        <v>0</v>
      </c>
      <c r="O5219" s="193">
        <v>3132</v>
      </c>
      <c r="P5219" s="124" t="s">
        <v>1312</v>
      </c>
    </row>
    <row r="5220" spans="1:16" ht="51">
      <c r="A5220" s="256">
        <v>86</v>
      </c>
      <c r="B5220" s="124"/>
      <c r="C5220" s="125" t="s">
        <v>710</v>
      </c>
      <c r="D5220" s="191">
        <v>43321</v>
      </c>
      <c r="E5220" s="124" t="s">
        <v>10071</v>
      </c>
      <c r="F5220" s="124" t="s">
        <v>3</v>
      </c>
      <c r="G5220" s="124">
        <v>1647707</v>
      </c>
      <c r="H5220" s="124"/>
      <c r="I5220" s="128" t="s">
        <v>11306</v>
      </c>
      <c r="J5220" s="124"/>
      <c r="K5220" s="124"/>
      <c r="L5220" s="124"/>
      <c r="M5220" s="124"/>
      <c r="N5220" s="193">
        <v>0</v>
      </c>
      <c r="O5220" s="193">
        <v>50000</v>
      </c>
      <c r="P5220" s="124" t="s">
        <v>1312</v>
      </c>
    </row>
    <row r="5221" spans="1:16" ht="63.75">
      <c r="A5221" s="256" t="s">
        <v>630</v>
      </c>
      <c r="B5221" s="124"/>
      <c r="C5221" s="125" t="s">
        <v>1236</v>
      </c>
      <c r="D5221" s="191">
        <v>43321</v>
      </c>
      <c r="E5221" s="124" t="s">
        <v>10072</v>
      </c>
      <c r="F5221" s="124" t="s">
        <v>3</v>
      </c>
      <c r="G5221" s="124">
        <v>1647743</v>
      </c>
      <c r="H5221" s="124"/>
      <c r="I5221" s="128" t="s">
        <v>11307</v>
      </c>
      <c r="J5221" s="124"/>
      <c r="K5221" s="124"/>
      <c r="L5221" s="124"/>
      <c r="M5221" s="124"/>
      <c r="N5221" s="193">
        <v>0</v>
      </c>
      <c r="O5221" s="193">
        <v>1416.92</v>
      </c>
      <c r="P5221" s="124" t="s">
        <v>1312</v>
      </c>
    </row>
    <row r="5222" spans="1:16" ht="63.75">
      <c r="A5222" s="256">
        <v>253</v>
      </c>
      <c r="B5222" s="124"/>
      <c r="C5222" s="125" t="s">
        <v>778</v>
      </c>
      <c r="D5222" s="191">
        <v>43321</v>
      </c>
      <c r="E5222" s="124" t="s">
        <v>10073</v>
      </c>
      <c r="F5222" s="124" t="s">
        <v>3</v>
      </c>
      <c r="G5222" s="124">
        <v>1647643</v>
      </c>
      <c r="H5222" s="124"/>
      <c r="I5222" s="128" t="s">
        <v>11308</v>
      </c>
      <c r="J5222" s="124"/>
      <c r="K5222" s="124"/>
      <c r="L5222" s="124"/>
      <c r="M5222" s="124"/>
      <c r="N5222" s="193">
        <v>0</v>
      </c>
      <c r="O5222" s="193">
        <v>200988.47</v>
      </c>
      <c r="P5222" s="124" t="s">
        <v>1312</v>
      </c>
    </row>
    <row r="5223" spans="1:16" ht="63.75">
      <c r="A5223" s="256">
        <v>283</v>
      </c>
      <c r="B5223" s="124"/>
      <c r="C5223" s="125" t="s">
        <v>146</v>
      </c>
      <c r="D5223" s="191">
        <v>43321</v>
      </c>
      <c r="E5223" s="124" t="s">
        <v>10074</v>
      </c>
      <c r="F5223" s="124" t="s">
        <v>3</v>
      </c>
      <c r="G5223" s="124">
        <v>1647666</v>
      </c>
      <c r="H5223" s="124"/>
      <c r="I5223" s="128" t="s">
        <v>11309</v>
      </c>
      <c r="J5223" s="124"/>
      <c r="K5223" s="124"/>
      <c r="L5223" s="124"/>
      <c r="M5223" s="124"/>
      <c r="N5223" s="193">
        <v>0</v>
      </c>
      <c r="O5223" s="193">
        <v>1104.5</v>
      </c>
      <c r="P5223" s="124" t="s">
        <v>1312</v>
      </c>
    </row>
    <row r="5224" spans="1:16" ht="63.75">
      <c r="A5224" s="256">
        <v>283</v>
      </c>
      <c r="B5224" s="124"/>
      <c r="C5224" s="125" t="s">
        <v>146</v>
      </c>
      <c r="D5224" s="191">
        <v>43321</v>
      </c>
      <c r="E5224" s="124" t="s">
        <v>10074</v>
      </c>
      <c r="F5224" s="124" t="s">
        <v>3</v>
      </c>
      <c r="G5224" s="124">
        <v>1647666</v>
      </c>
      <c r="H5224" s="124"/>
      <c r="I5224" s="128" t="s">
        <v>11309</v>
      </c>
      <c r="J5224" s="124"/>
      <c r="K5224" s="124"/>
      <c r="L5224" s="124"/>
      <c r="M5224" s="124"/>
      <c r="N5224" s="193">
        <v>0</v>
      </c>
      <c r="O5224" s="193">
        <v>4599.9399999999996</v>
      </c>
      <c r="P5224" s="124" t="s">
        <v>1312</v>
      </c>
    </row>
    <row r="5225" spans="1:16" ht="63.75">
      <c r="A5225" s="256">
        <v>512</v>
      </c>
      <c r="B5225" s="124"/>
      <c r="C5225" s="125" t="s">
        <v>840</v>
      </c>
      <c r="D5225" s="191">
        <v>43321</v>
      </c>
      <c r="E5225" s="124" t="s">
        <v>10074</v>
      </c>
      <c r="F5225" s="124" t="s">
        <v>3</v>
      </c>
      <c r="G5225" s="124">
        <v>1647666</v>
      </c>
      <c r="H5225" s="124"/>
      <c r="I5225" s="128" t="s">
        <v>11309</v>
      </c>
      <c r="J5225" s="124"/>
      <c r="K5225" s="124"/>
      <c r="L5225" s="124"/>
      <c r="M5225" s="124"/>
      <c r="N5225" s="193">
        <v>0</v>
      </c>
      <c r="O5225" s="193">
        <v>3412.42</v>
      </c>
      <c r="P5225" s="124" t="s">
        <v>1312</v>
      </c>
    </row>
    <row r="5226" spans="1:16" ht="63.75">
      <c r="A5226" s="256">
        <v>47</v>
      </c>
      <c r="B5226" s="124"/>
      <c r="C5226" s="125" t="s">
        <v>699</v>
      </c>
      <c r="D5226" s="191">
        <v>43321</v>
      </c>
      <c r="E5226" s="124" t="s">
        <v>10074</v>
      </c>
      <c r="F5226" s="124" t="s">
        <v>3</v>
      </c>
      <c r="G5226" s="124">
        <v>1647666</v>
      </c>
      <c r="H5226" s="124"/>
      <c r="I5226" s="128" t="s">
        <v>11309</v>
      </c>
      <c r="J5226" s="124"/>
      <c r="K5226" s="124"/>
      <c r="L5226" s="124"/>
      <c r="M5226" s="124"/>
      <c r="N5226" s="193">
        <v>0</v>
      </c>
      <c r="O5226" s="193">
        <v>550.34</v>
      </c>
      <c r="P5226" s="124" t="s">
        <v>1312</v>
      </c>
    </row>
    <row r="5227" spans="1:16" ht="63.75">
      <c r="A5227" s="256">
        <v>681</v>
      </c>
      <c r="B5227" s="124"/>
      <c r="C5227" s="125" t="s">
        <v>237</v>
      </c>
      <c r="D5227" s="191">
        <v>43321</v>
      </c>
      <c r="E5227" s="124" t="s">
        <v>10074</v>
      </c>
      <c r="F5227" s="124" t="s">
        <v>3</v>
      </c>
      <c r="G5227" s="124">
        <v>1647666</v>
      </c>
      <c r="H5227" s="124"/>
      <c r="I5227" s="128" t="s">
        <v>11309</v>
      </c>
      <c r="J5227" s="124"/>
      <c r="K5227" s="124"/>
      <c r="L5227" s="124"/>
      <c r="M5227" s="124"/>
      <c r="N5227" s="193">
        <v>0</v>
      </c>
      <c r="O5227" s="193">
        <v>18681.32</v>
      </c>
      <c r="P5227" s="124" t="s">
        <v>1312</v>
      </c>
    </row>
    <row r="5228" spans="1:16" ht="63.75">
      <c r="A5228" s="256">
        <v>212</v>
      </c>
      <c r="B5228" s="124"/>
      <c r="C5228" s="125" t="s">
        <v>761</v>
      </c>
      <c r="D5228" s="191">
        <v>43321</v>
      </c>
      <c r="E5228" s="124" t="s">
        <v>10074</v>
      </c>
      <c r="F5228" s="124" t="s">
        <v>3</v>
      </c>
      <c r="G5228" s="124">
        <v>1647666</v>
      </c>
      <c r="H5228" s="124"/>
      <c r="I5228" s="128" t="s">
        <v>11309</v>
      </c>
      <c r="J5228" s="124"/>
      <c r="K5228" s="124"/>
      <c r="L5228" s="124"/>
      <c r="M5228" s="124"/>
      <c r="N5228" s="193">
        <v>0</v>
      </c>
      <c r="O5228" s="193">
        <v>2274.4299999999998</v>
      </c>
      <c r="P5228" s="124" t="s">
        <v>1312</v>
      </c>
    </row>
    <row r="5229" spans="1:16" ht="63.75">
      <c r="A5229" s="256">
        <v>212</v>
      </c>
      <c r="B5229" s="124"/>
      <c r="C5229" s="125" t="s">
        <v>761</v>
      </c>
      <c r="D5229" s="191">
        <v>43321</v>
      </c>
      <c r="E5229" s="124" t="s">
        <v>10074</v>
      </c>
      <c r="F5229" s="124" t="s">
        <v>3</v>
      </c>
      <c r="G5229" s="124">
        <v>1647666</v>
      </c>
      <c r="H5229" s="124"/>
      <c r="I5229" s="128" t="s">
        <v>11309</v>
      </c>
      <c r="J5229" s="124"/>
      <c r="K5229" s="124"/>
      <c r="L5229" s="124"/>
      <c r="M5229" s="124"/>
      <c r="N5229" s="193">
        <v>0</v>
      </c>
      <c r="O5229" s="193">
        <v>2229.6999999999998</v>
      </c>
      <c r="P5229" s="124" t="s">
        <v>1312</v>
      </c>
    </row>
    <row r="5230" spans="1:16" ht="63.75">
      <c r="A5230" s="256">
        <v>20</v>
      </c>
      <c r="B5230" s="124"/>
      <c r="C5230" s="125" t="s">
        <v>693</v>
      </c>
      <c r="D5230" s="191">
        <v>43321</v>
      </c>
      <c r="E5230" s="124" t="s">
        <v>10074</v>
      </c>
      <c r="F5230" s="124" t="s">
        <v>3</v>
      </c>
      <c r="G5230" s="124">
        <v>1647666</v>
      </c>
      <c r="H5230" s="124"/>
      <c r="I5230" s="128" t="s">
        <v>11309</v>
      </c>
      <c r="J5230" s="124"/>
      <c r="K5230" s="124"/>
      <c r="L5230" s="124"/>
      <c r="M5230" s="124"/>
      <c r="N5230" s="193">
        <v>0</v>
      </c>
      <c r="O5230" s="193">
        <v>3143.78</v>
      </c>
      <c r="P5230" s="124" t="s">
        <v>1312</v>
      </c>
    </row>
    <row r="5231" spans="1:16" ht="63.75">
      <c r="A5231" s="256">
        <v>20</v>
      </c>
      <c r="B5231" s="124"/>
      <c r="C5231" s="125" t="s">
        <v>693</v>
      </c>
      <c r="D5231" s="191">
        <v>43321</v>
      </c>
      <c r="E5231" s="124" t="s">
        <v>10074</v>
      </c>
      <c r="F5231" s="124" t="s">
        <v>3</v>
      </c>
      <c r="G5231" s="124">
        <v>1647666</v>
      </c>
      <c r="H5231" s="124"/>
      <c r="I5231" s="128" t="s">
        <v>11309</v>
      </c>
      <c r="J5231" s="124"/>
      <c r="K5231" s="124"/>
      <c r="L5231" s="124"/>
      <c r="M5231" s="124"/>
      <c r="N5231" s="193">
        <v>0</v>
      </c>
      <c r="O5231" s="193">
        <v>136.84</v>
      </c>
      <c r="P5231" s="124" t="s">
        <v>1312</v>
      </c>
    </row>
    <row r="5232" spans="1:16" ht="63.75">
      <c r="A5232" s="256">
        <v>15</v>
      </c>
      <c r="B5232" s="124"/>
      <c r="C5232" s="125" t="s">
        <v>691</v>
      </c>
      <c r="D5232" s="191">
        <v>43321</v>
      </c>
      <c r="E5232" s="124" t="s">
        <v>10074</v>
      </c>
      <c r="F5232" s="124" t="s">
        <v>3</v>
      </c>
      <c r="G5232" s="124">
        <v>1647666</v>
      </c>
      <c r="H5232" s="124"/>
      <c r="I5232" s="128" t="s">
        <v>11309</v>
      </c>
      <c r="J5232" s="124"/>
      <c r="K5232" s="124"/>
      <c r="L5232" s="124"/>
      <c r="M5232" s="124"/>
      <c r="N5232" s="193">
        <v>0</v>
      </c>
      <c r="O5232" s="193">
        <v>2540.46</v>
      </c>
      <c r="P5232" s="124" t="s">
        <v>1312</v>
      </c>
    </row>
    <row r="5233" spans="1:16" ht="63.75">
      <c r="A5233" s="256">
        <v>660</v>
      </c>
      <c r="B5233" s="124"/>
      <c r="C5233" s="125" t="s">
        <v>233</v>
      </c>
      <c r="D5233" s="191">
        <v>43321</v>
      </c>
      <c r="E5233" s="124" t="s">
        <v>10074</v>
      </c>
      <c r="F5233" s="124" t="s">
        <v>3</v>
      </c>
      <c r="G5233" s="124">
        <v>1647666</v>
      </c>
      <c r="H5233" s="124"/>
      <c r="I5233" s="128" t="s">
        <v>11309</v>
      </c>
      <c r="J5233" s="124"/>
      <c r="K5233" s="124"/>
      <c r="L5233" s="124"/>
      <c r="M5233" s="124"/>
      <c r="N5233" s="193">
        <v>0</v>
      </c>
      <c r="O5233" s="193">
        <v>45505.31</v>
      </c>
      <c r="P5233" s="124" t="s">
        <v>1312</v>
      </c>
    </row>
    <row r="5234" spans="1:16" ht="63.75">
      <c r="A5234" s="256">
        <v>660</v>
      </c>
      <c r="B5234" s="124"/>
      <c r="C5234" s="125" t="s">
        <v>233</v>
      </c>
      <c r="D5234" s="191">
        <v>43321</v>
      </c>
      <c r="E5234" s="124" t="s">
        <v>10074</v>
      </c>
      <c r="F5234" s="124" t="s">
        <v>3</v>
      </c>
      <c r="G5234" s="124">
        <v>1647666</v>
      </c>
      <c r="H5234" s="124"/>
      <c r="I5234" s="128" t="s">
        <v>11309</v>
      </c>
      <c r="J5234" s="124"/>
      <c r="K5234" s="124"/>
      <c r="L5234" s="124"/>
      <c r="M5234" s="124"/>
      <c r="N5234" s="193">
        <v>0</v>
      </c>
      <c r="O5234" s="193">
        <v>57893.21</v>
      </c>
      <c r="P5234" s="124" t="s">
        <v>1312</v>
      </c>
    </row>
    <row r="5235" spans="1:16" ht="63.75">
      <c r="A5235" s="256">
        <v>16</v>
      </c>
      <c r="B5235" s="124"/>
      <c r="C5235" s="125" t="s">
        <v>692</v>
      </c>
      <c r="D5235" s="191">
        <v>43321</v>
      </c>
      <c r="E5235" s="124" t="s">
        <v>10074</v>
      </c>
      <c r="F5235" s="124" t="s">
        <v>3</v>
      </c>
      <c r="G5235" s="124">
        <v>1647666</v>
      </c>
      <c r="H5235" s="124"/>
      <c r="I5235" s="128" t="s">
        <v>11309</v>
      </c>
      <c r="J5235" s="124"/>
      <c r="K5235" s="124"/>
      <c r="L5235" s="124"/>
      <c r="M5235" s="124"/>
      <c r="N5235" s="193">
        <v>0</v>
      </c>
      <c r="O5235" s="193">
        <v>12650.6</v>
      </c>
      <c r="P5235" s="124" t="s">
        <v>1312</v>
      </c>
    </row>
    <row r="5236" spans="1:16" ht="63.75">
      <c r="A5236" s="256">
        <v>16</v>
      </c>
      <c r="B5236" s="124"/>
      <c r="C5236" s="125" t="s">
        <v>692</v>
      </c>
      <c r="D5236" s="191">
        <v>43321</v>
      </c>
      <c r="E5236" s="124" t="s">
        <v>10074</v>
      </c>
      <c r="F5236" s="124" t="s">
        <v>3</v>
      </c>
      <c r="G5236" s="124">
        <v>1647666</v>
      </c>
      <c r="H5236" s="124"/>
      <c r="I5236" s="128" t="s">
        <v>11309</v>
      </c>
      <c r="J5236" s="124"/>
      <c r="K5236" s="124"/>
      <c r="L5236" s="124"/>
      <c r="M5236" s="124"/>
      <c r="N5236" s="193">
        <v>0</v>
      </c>
      <c r="O5236" s="193">
        <v>26716.95</v>
      </c>
      <c r="P5236" s="124" t="s">
        <v>1312</v>
      </c>
    </row>
    <row r="5237" spans="1:16" ht="63.75">
      <c r="A5237" s="256">
        <v>16</v>
      </c>
      <c r="B5237" s="124"/>
      <c r="C5237" s="125" t="s">
        <v>692</v>
      </c>
      <c r="D5237" s="191">
        <v>43321</v>
      </c>
      <c r="E5237" s="124" t="s">
        <v>10074</v>
      </c>
      <c r="F5237" s="124" t="s">
        <v>3</v>
      </c>
      <c r="G5237" s="124">
        <v>1647666</v>
      </c>
      <c r="H5237" s="124"/>
      <c r="I5237" s="128" t="s">
        <v>11309</v>
      </c>
      <c r="J5237" s="124"/>
      <c r="K5237" s="124"/>
      <c r="L5237" s="124"/>
      <c r="M5237" s="124"/>
      <c r="N5237" s="193">
        <v>0</v>
      </c>
      <c r="O5237" s="193">
        <v>8576.77</v>
      </c>
      <c r="P5237" s="124" t="s">
        <v>1312</v>
      </c>
    </row>
    <row r="5238" spans="1:16" ht="63.75">
      <c r="A5238" s="256">
        <v>16</v>
      </c>
      <c r="B5238" s="124"/>
      <c r="C5238" s="125" t="s">
        <v>692</v>
      </c>
      <c r="D5238" s="191">
        <v>43321</v>
      </c>
      <c r="E5238" s="124" t="s">
        <v>10074</v>
      </c>
      <c r="F5238" s="124" t="s">
        <v>3</v>
      </c>
      <c r="G5238" s="124">
        <v>1647666</v>
      </c>
      <c r="H5238" s="124"/>
      <c r="I5238" s="128" t="s">
        <v>11309</v>
      </c>
      <c r="J5238" s="124"/>
      <c r="K5238" s="124"/>
      <c r="L5238" s="124"/>
      <c r="M5238" s="124"/>
      <c r="N5238" s="193">
        <v>0</v>
      </c>
      <c r="O5238" s="193">
        <v>55835.97</v>
      </c>
      <c r="P5238" s="124" t="s">
        <v>1312</v>
      </c>
    </row>
    <row r="5239" spans="1:16" ht="63.75">
      <c r="A5239" s="256">
        <v>16</v>
      </c>
      <c r="B5239" s="124"/>
      <c r="C5239" s="125" t="s">
        <v>692</v>
      </c>
      <c r="D5239" s="191">
        <v>43321</v>
      </c>
      <c r="E5239" s="124" t="s">
        <v>10074</v>
      </c>
      <c r="F5239" s="124" t="s">
        <v>3</v>
      </c>
      <c r="G5239" s="124">
        <v>1647666</v>
      </c>
      <c r="H5239" s="124"/>
      <c r="I5239" s="128" t="s">
        <v>11309</v>
      </c>
      <c r="J5239" s="124"/>
      <c r="K5239" s="124"/>
      <c r="L5239" s="124"/>
      <c r="M5239" s="124"/>
      <c r="N5239" s="193">
        <v>0</v>
      </c>
      <c r="O5239" s="193">
        <v>6067.8</v>
      </c>
      <c r="P5239" s="124" t="s">
        <v>1312</v>
      </c>
    </row>
    <row r="5240" spans="1:16" ht="63.75">
      <c r="A5240" s="256">
        <v>16</v>
      </c>
      <c r="B5240" s="124"/>
      <c r="C5240" s="125" t="s">
        <v>692</v>
      </c>
      <c r="D5240" s="191">
        <v>43321</v>
      </c>
      <c r="E5240" s="124" t="s">
        <v>10074</v>
      </c>
      <c r="F5240" s="124" t="s">
        <v>3</v>
      </c>
      <c r="G5240" s="124">
        <v>1647666</v>
      </c>
      <c r="H5240" s="124"/>
      <c r="I5240" s="128" t="s">
        <v>11309</v>
      </c>
      <c r="J5240" s="124"/>
      <c r="K5240" s="124"/>
      <c r="L5240" s="124"/>
      <c r="M5240" s="124"/>
      <c r="N5240" s="193">
        <v>0</v>
      </c>
      <c r="O5240" s="193">
        <v>42229.86</v>
      </c>
      <c r="P5240" s="124" t="s">
        <v>1312</v>
      </c>
    </row>
    <row r="5241" spans="1:16" ht="63.75">
      <c r="A5241" s="256">
        <v>16</v>
      </c>
      <c r="B5241" s="124"/>
      <c r="C5241" s="125" t="s">
        <v>692</v>
      </c>
      <c r="D5241" s="191">
        <v>43321</v>
      </c>
      <c r="E5241" s="124" t="s">
        <v>10074</v>
      </c>
      <c r="F5241" s="124" t="s">
        <v>3</v>
      </c>
      <c r="G5241" s="124">
        <v>1647666</v>
      </c>
      <c r="H5241" s="124"/>
      <c r="I5241" s="128" t="s">
        <v>11309</v>
      </c>
      <c r="J5241" s="124"/>
      <c r="K5241" s="124"/>
      <c r="L5241" s="124"/>
      <c r="M5241" s="124"/>
      <c r="N5241" s="193">
        <v>0</v>
      </c>
      <c r="O5241" s="193">
        <v>14098.5</v>
      </c>
      <c r="P5241" s="124" t="s">
        <v>1312</v>
      </c>
    </row>
    <row r="5242" spans="1:16" ht="63.75">
      <c r="A5242" s="256">
        <v>15</v>
      </c>
      <c r="B5242" s="124"/>
      <c r="C5242" s="125" t="s">
        <v>691</v>
      </c>
      <c r="D5242" s="191">
        <v>43321</v>
      </c>
      <c r="E5242" s="124" t="s">
        <v>10074</v>
      </c>
      <c r="F5242" s="124" t="s">
        <v>3</v>
      </c>
      <c r="G5242" s="124">
        <v>1647666</v>
      </c>
      <c r="H5242" s="124"/>
      <c r="I5242" s="128" t="s">
        <v>11309</v>
      </c>
      <c r="J5242" s="124"/>
      <c r="K5242" s="124"/>
      <c r="L5242" s="124"/>
      <c r="M5242" s="124"/>
      <c r="N5242" s="193">
        <v>0</v>
      </c>
      <c r="O5242" s="193">
        <v>109.62</v>
      </c>
      <c r="P5242" s="124" t="s">
        <v>1312</v>
      </c>
    </row>
    <row r="5243" spans="1:16" ht="63.75">
      <c r="A5243" s="256">
        <v>670</v>
      </c>
      <c r="B5243" s="124"/>
      <c r="C5243" s="125" t="s">
        <v>235</v>
      </c>
      <c r="D5243" s="191">
        <v>43321</v>
      </c>
      <c r="E5243" s="124" t="s">
        <v>10074</v>
      </c>
      <c r="F5243" s="124" t="s">
        <v>3</v>
      </c>
      <c r="G5243" s="124">
        <v>1647666</v>
      </c>
      <c r="H5243" s="124"/>
      <c r="I5243" s="128" t="s">
        <v>11309</v>
      </c>
      <c r="J5243" s="124"/>
      <c r="K5243" s="124"/>
      <c r="L5243" s="124"/>
      <c r="M5243" s="124"/>
      <c r="N5243" s="193">
        <v>0</v>
      </c>
      <c r="O5243" s="193">
        <v>776.1</v>
      </c>
      <c r="P5243" s="124" t="s">
        <v>1312</v>
      </c>
    </row>
    <row r="5244" spans="1:16" ht="63.75">
      <c r="A5244" s="256">
        <v>15</v>
      </c>
      <c r="B5244" s="124"/>
      <c r="C5244" s="125" t="s">
        <v>691</v>
      </c>
      <c r="D5244" s="191">
        <v>43321</v>
      </c>
      <c r="E5244" s="124" t="s">
        <v>10074</v>
      </c>
      <c r="F5244" s="124" t="s">
        <v>3</v>
      </c>
      <c r="G5244" s="124">
        <v>1647666</v>
      </c>
      <c r="H5244" s="124"/>
      <c r="I5244" s="128" t="s">
        <v>11309</v>
      </c>
      <c r="J5244" s="124"/>
      <c r="K5244" s="124"/>
      <c r="L5244" s="124"/>
      <c r="M5244" s="124"/>
      <c r="N5244" s="193">
        <v>0</v>
      </c>
      <c r="O5244" s="193">
        <v>2363.48</v>
      </c>
      <c r="P5244" s="124" t="s">
        <v>1312</v>
      </c>
    </row>
    <row r="5245" spans="1:16" ht="63.75">
      <c r="A5245" s="256">
        <v>660</v>
      </c>
      <c r="B5245" s="124"/>
      <c r="C5245" s="125" t="s">
        <v>233</v>
      </c>
      <c r="D5245" s="191">
        <v>43321</v>
      </c>
      <c r="E5245" s="124" t="s">
        <v>10074</v>
      </c>
      <c r="F5245" s="124" t="s">
        <v>3</v>
      </c>
      <c r="G5245" s="124">
        <v>1647666</v>
      </c>
      <c r="H5245" s="124"/>
      <c r="I5245" s="128" t="s">
        <v>11309</v>
      </c>
      <c r="J5245" s="124"/>
      <c r="K5245" s="124"/>
      <c r="L5245" s="124"/>
      <c r="M5245" s="124"/>
      <c r="N5245" s="193">
        <v>0</v>
      </c>
      <c r="O5245" s="193">
        <v>13827.94</v>
      </c>
      <c r="P5245" s="124" t="s">
        <v>1312</v>
      </c>
    </row>
    <row r="5246" spans="1:16" ht="63.75">
      <c r="A5246" s="256">
        <v>660</v>
      </c>
      <c r="B5246" s="124"/>
      <c r="C5246" s="125" t="s">
        <v>233</v>
      </c>
      <c r="D5246" s="191">
        <v>43321</v>
      </c>
      <c r="E5246" s="124" t="s">
        <v>10074</v>
      </c>
      <c r="F5246" s="124" t="s">
        <v>3</v>
      </c>
      <c r="G5246" s="124">
        <v>1647666</v>
      </c>
      <c r="H5246" s="124"/>
      <c r="I5246" s="128" t="s">
        <v>11309</v>
      </c>
      <c r="J5246" s="124"/>
      <c r="K5246" s="124"/>
      <c r="L5246" s="124"/>
      <c r="M5246" s="124"/>
      <c r="N5246" s="193">
        <v>0</v>
      </c>
      <c r="O5246" s="193">
        <v>6786.32</v>
      </c>
      <c r="P5246" s="124" t="s">
        <v>1312</v>
      </c>
    </row>
    <row r="5247" spans="1:16" ht="51">
      <c r="A5247" s="256">
        <v>86</v>
      </c>
      <c r="B5247" s="124"/>
      <c r="C5247" s="125" t="s">
        <v>710</v>
      </c>
      <c r="D5247" s="191">
        <v>43321</v>
      </c>
      <c r="E5247" s="124" t="s">
        <v>10075</v>
      </c>
      <c r="F5247" s="124" t="s">
        <v>3</v>
      </c>
      <c r="G5247" s="124">
        <v>1647697</v>
      </c>
      <c r="H5247" s="124"/>
      <c r="I5247" s="128" t="s">
        <v>11310</v>
      </c>
      <c r="J5247" s="124"/>
      <c r="K5247" s="124"/>
      <c r="L5247" s="124"/>
      <c r="M5247" s="124"/>
      <c r="N5247" s="193">
        <v>0</v>
      </c>
      <c r="O5247" s="193">
        <v>11726.91</v>
      </c>
      <c r="P5247" s="124" t="s">
        <v>1312</v>
      </c>
    </row>
    <row r="5248" spans="1:16" ht="76.5" hidden="1">
      <c r="A5248" s="256">
        <v>373</v>
      </c>
      <c r="B5248" s="124"/>
      <c r="C5248" s="125" t="s">
        <v>1269</v>
      </c>
      <c r="D5248" s="191">
        <v>43321</v>
      </c>
      <c r="E5248" s="124" t="s">
        <v>10076</v>
      </c>
      <c r="F5248" s="124" t="s">
        <v>1313</v>
      </c>
      <c r="G5248" s="124">
        <v>180157</v>
      </c>
      <c r="H5248" s="124"/>
      <c r="I5248" s="128" t="s">
        <v>11311</v>
      </c>
      <c r="J5248" s="124"/>
      <c r="K5248" s="124"/>
      <c r="L5248" s="124"/>
      <c r="M5248" s="124"/>
      <c r="N5248" s="193">
        <v>0</v>
      </c>
      <c r="O5248" s="193">
        <v>8094641.21</v>
      </c>
      <c r="P5248" s="124" t="s">
        <v>1312</v>
      </c>
    </row>
    <row r="5249" spans="1:16" ht="76.5" hidden="1">
      <c r="A5249" s="256">
        <v>25</v>
      </c>
      <c r="B5249" s="124"/>
      <c r="C5249" s="125" t="s">
        <v>694</v>
      </c>
      <c r="D5249" s="191">
        <v>43321</v>
      </c>
      <c r="E5249" s="124" t="s">
        <v>10077</v>
      </c>
      <c r="F5249" s="124" t="s">
        <v>1313</v>
      </c>
      <c r="G5249" s="124">
        <v>180134</v>
      </c>
      <c r="H5249" s="124"/>
      <c r="I5249" s="128" t="s">
        <v>11312</v>
      </c>
      <c r="J5249" s="124"/>
      <c r="K5249" s="124"/>
      <c r="L5249" s="124"/>
      <c r="M5249" s="124"/>
      <c r="N5249" s="193">
        <v>202892.03</v>
      </c>
      <c r="O5249" s="193">
        <v>0</v>
      </c>
      <c r="P5249" s="124" t="s">
        <v>1312</v>
      </c>
    </row>
    <row r="5250" spans="1:16" ht="76.5" hidden="1">
      <c r="A5250" s="256">
        <v>25</v>
      </c>
      <c r="B5250" s="124"/>
      <c r="C5250" s="125" t="s">
        <v>694</v>
      </c>
      <c r="D5250" s="191">
        <v>43321</v>
      </c>
      <c r="E5250" s="124" t="s">
        <v>10077</v>
      </c>
      <c r="F5250" s="124" t="s">
        <v>1313</v>
      </c>
      <c r="G5250" s="124">
        <v>180144</v>
      </c>
      <c r="H5250" s="124"/>
      <c r="I5250" s="128" t="s">
        <v>11313</v>
      </c>
      <c r="J5250" s="124"/>
      <c r="K5250" s="124"/>
      <c r="L5250" s="124"/>
      <c r="M5250" s="124"/>
      <c r="N5250" s="193">
        <v>2439568.29</v>
      </c>
      <c r="O5250" s="193">
        <v>0</v>
      </c>
      <c r="P5250" s="124" t="s">
        <v>1312</v>
      </c>
    </row>
    <row r="5251" spans="1:16" ht="76.5" hidden="1">
      <c r="A5251" s="256">
        <v>25</v>
      </c>
      <c r="B5251" s="124"/>
      <c r="C5251" s="125" t="s">
        <v>694</v>
      </c>
      <c r="D5251" s="191">
        <v>43321</v>
      </c>
      <c r="E5251" s="124" t="s">
        <v>10077</v>
      </c>
      <c r="F5251" s="124" t="s">
        <v>1313</v>
      </c>
      <c r="G5251" s="124">
        <v>179726</v>
      </c>
      <c r="H5251" s="124"/>
      <c r="I5251" s="128" t="s">
        <v>11314</v>
      </c>
      <c r="J5251" s="124"/>
      <c r="K5251" s="124"/>
      <c r="L5251" s="124"/>
      <c r="M5251" s="124"/>
      <c r="N5251" s="193">
        <v>499183.02</v>
      </c>
      <c r="O5251" s="193">
        <v>0</v>
      </c>
      <c r="P5251" s="124" t="s">
        <v>1312</v>
      </c>
    </row>
    <row r="5252" spans="1:16" ht="76.5" hidden="1">
      <c r="A5252" s="256">
        <v>25</v>
      </c>
      <c r="B5252" s="124"/>
      <c r="C5252" s="125" t="s">
        <v>694</v>
      </c>
      <c r="D5252" s="191">
        <v>43321</v>
      </c>
      <c r="E5252" s="124" t="s">
        <v>10077</v>
      </c>
      <c r="F5252" s="124" t="s">
        <v>1313</v>
      </c>
      <c r="G5252" s="124">
        <v>180143</v>
      </c>
      <c r="H5252" s="124"/>
      <c r="I5252" s="128" t="s">
        <v>11315</v>
      </c>
      <c r="J5252" s="124"/>
      <c r="K5252" s="124"/>
      <c r="L5252" s="124"/>
      <c r="M5252" s="124"/>
      <c r="N5252" s="193">
        <v>645893.37</v>
      </c>
      <c r="O5252" s="193">
        <v>0</v>
      </c>
      <c r="P5252" s="124" t="s">
        <v>1312</v>
      </c>
    </row>
    <row r="5253" spans="1:16" ht="89.25" hidden="1">
      <c r="A5253" s="256">
        <v>25</v>
      </c>
      <c r="B5253" s="124"/>
      <c r="C5253" s="125" t="s">
        <v>694</v>
      </c>
      <c r="D5253" s="191">
        <v>43321</v>
      </c>
      <c r="E5253" s="124" t="s">
        <v>10077</v>
      </c>
      <c r="F5253" s="124" t="s">
        <v>1313</v>
      </c>
      <c r="G5253" s="124">
        <v>180142</v>
      </c>
      <c r="H5253" s="124"/>
      <c r="I5253" s="128" t="s">
        <v>11316</v>
      </c>
      <c r="J5253" s="124"/>
      <c r="K5253" s="124"/>
      <c r="L5253" s="124"/>
      <c r="M5253" s="124"/>
      <c r="N5253" s="193">
        <v>421465.67</v>
      </c>
      <c r="O5253" s="193">
        <v>0</v>
      </c>
      <c r="P5253" s="124" t="s">
        <v>1312</v>
      </c>
    </row>
    <row r="5254" spans="1:16" ht="89.25" hidden="1">
      <c r="A5254" s="256">
        <v>25</v>
      </c>
      <c r="B5254" s="124"/>
      <c r="C5254" s="125" t="s">
        <v>694</v>
      </c>
      <c r="D5254" s="191">
        <v>43321</v>
      </c>
      <c r="E5254" s="124" t="s">
        <v>10077</v>
      </c>
      <c r="F5254" s="124" t="s">
        <v>1313</v>
      </c>
      <c r="G5254" s="124">
        <v>180062</v>
      </c>
      <c r="H5254" s="124"/>
      <c r="I5254" s="128" t="s">
        <v>11317</v>
      </c>
      <c r="J5254" s="124"/>
      <c r="K5254" s="124"/>
      <c r="L5254" s="124"/>
      <c r="M5254" s="124"/>
      <c r="N5254" s="193">
        <v>3387431.69</v>
      </c>
      <c r="O5254" s="193">
        <v>0</v>
      </c>
      <c r="P5254" s="124" t="s">
        <v>1312</v>
      </c>
    </row>
    <row r="5255" spans="1:16" ht="76.5" hidden="1">
      <c r="A5255" s="256">
        <v>25</v>
      </c>
      <c r="B5255" s="124"/>
      <c r="C5255" s="125" t="s">
        <v>694</v>
      </c>
      <c r="D5255" s="191">
        <v>43321</v>
      </c>
      <c r="E5255" s="124" t="s">
        <v>10077</v>
      </c>
      <c r="F5255" s="124" t="s">
        <v>1313</v>
      </c>
      <c r="G5255" s="124">
        <v>180138</v>
      </c>
      <c r="H5255" s="124"/>
      <c r="I5255" s="128" t="s">
        <v>11318</v>
      </c>
      <c r="J5255" s="124"/>
      <c r="K5255" s="124"/>
      <c r="L5255" s="124"/>
      <c r="M5255" s="124"/>
      <c r="N5255" s="193">
        <v>323735.53999999998</v>
      </c>
      <c r="O5255" s="193">
        <v>0</v>
      </c>
      <c r="P5255" s="124" t="s">
        <v>1312</v>
      </c>
    </row>
    <row r="5256" spans="1:16" ht="76.5" hidden="1">
      <c r="A5256" s="256">
        <v>25</v>
      </c>
      <c r="B5256" s="124"/>
      <c r="C5256" s="125" t="s">
        <v>694</v>
      </c>
      <c r="D5256" s="191">
        <v>43321</v>
      </c>
      <c r="E5256" s="124" t="s">
        <v>10077</v>
      </c>
      <c r="F5256" s="124" t="s">
        <v>1313</v>
      </c>
      <c r="G5256" s="124">
        <v>180136</v>
      </c>
      <c r="H5256" s="124"/>
      <c r="I5256" s="128" t="s">
        <v>11319</v>
      </c>
      <c r="J5256" s="124"/>
      <c r="K5256" s="124"/>
      <c r="L5256" s="124"/>
      <c r="M5256" s="124"/>
      <c r="N5256" s="193">
        <v>333256.92</v>
      </c>
      <c r="O5256" s="193">
        <v>0</v>
      </c>
      <c r="P5256" s="124" t="s">
        <v>1312</v>
      </c>
    </row>
    <row r="5257" spans="1:16" ht="76.5" hidden="1">
      <c r="A5257" s="256">
        <v>25</v>
      </c>
      <c r="B5257" s="124"/>
      <c r="C5257" s="125" t="s">
        <v>694</v>
      </c>
      <c r="D5257" s="191">
        <v>43321</v>
      </c>
      <c r="E5257" s="124" t="s">
        <v>10077</v>
      </c>
      <c r="F5257" s="124" t="s">
        <v>1313</v>
      </c>
      <c r="G5257" s="124">
        <v>180146</v>
      </c>
      <c r="H5257" s="124"/>
      <c r="I5257" s="128" t="s">
        <v>11320</v>
      </c>
      <c r="J5257" s="124"/>
      <c r="K5257" s="124"/>
      <c r="L5257" s="124"/>
      <c r="M5257" s="124"/>
      <c r="N5257" s="193">
        <v>128218.14</v>
      </c>
      <c r="O5257" s="193">
        <v>0</v>
      </c>
      <c r="P5257" s="124" t="s">
        <v>1312</v>
      </c>
    </row>
    <row r="5258" spans="1:16" ht="89.25" hidden="1">
      <c r="A5258" s="256">
        <v>25</v>
      </c>
      <c r="B5258" s="124"/>
      <c r="C5258" s="125" t="s">
        <v>694</v>
      </c>
      <c r="D5258" s="191">
        <v>43321</v>
      </c>
      <c r="E5258" s="124" t="s">
        <v>10077</v>
      </c>
      <c r="F5258" s="124" t="s">
        <v>1313</v>
      </c>
      <c r="G5258" s="124">
        <v>180147</v>
      </c>
      <c r="H5258" s="124"/>
      <c r="I5258" s="128" t="s">
        <v>11321</v>
      </c>
      <c r="J5258" s="124"/>
      <c r="K5258" s="124"/>
      <c r="L5258" s="124"/>
      <c r="M5258" s="124"/>
      <c r="N5258" s="193">
        <v>2510724.44</v>
      </c>
      <c r="O5258" s="193">
        <v>0</v>
      </c>
      <c r="P5258" s="124" t="s">
        <v>1312</v>
      </c>
    </row>
    <row r="5259" spans="1:16" ht="76.5" hidden="1">
      <c r="A5259" s="256">
        <v>25</v>
      </c>
      <c r="B5259" s="124"/>
      <c r="C5259" s="125" t="s">
        <v>694</v>
      </c>
      <c r="D5259" s="191">
        <v>43321</v>
      </c>
      <c r="E5259" s="124" t="s">
        <v>10077</v>
      </c>
      <c r="F5259" s="124" t="s">
        <v>1313</v>
      </c>
      <c r="G5259" s="124">
        <v>180140</v>
      </c>
      <c r="H5259" s="124"/>
      <c r="I5259" s="128" t="s">
        <v>11322</v>
      </c>
      <c r="J5259" s="124"/>
      <c r="K5259" s="124"/>
      <c r="L5259" s="124"/>
      <c r="M5259" s="124"/>
      <c r="N5259" s="193">
        <v>795470.43</v>
      </c>
      <c r="O5259" s="193">
        <v>0</v>
      </c>
      <c r="P5259" s="124" t="s">
        <v>1312</v>
      </c>
    </row>
    <row r="5260" spans="1:16" ht="76.5" hidden="1">
      <c r="A5260" s="256">
        <v>25</v>
      </c>
      <c r="B5260" s="124"/>
      <c r="C5260" s="125" t="s">
        <v>694</v>
      </c>
      <c r="D5260" s="191">
        <v>43321</v>
      </c>
      <c r="E5260" s="124" t="s">
        <v>10077</v>
      </c>
      <c r="F5260" s="124" t="s">
        <v>1313</v>
      </c>
      <c r="G5260" s="124">
        <v>180145</v>
      </c>
      <c r="H5260" s="124"/>
      <c r="I5260" s="128" t="s">
        <v>11323</v>
      </c>
      <c r="J5260" s="124"/>
      <c r="K5260" s="124"/>
      <c r="L5260" s="124"/>
      <c r="M5260" s="124"/>
      <c r="N5260" s="193">
        <v>239547.25</v>
      </c>
      <c r="O5260" s="193">
        <v>0</v>
      </c>
      <c r="P5260" s="124" t="s">
        <v>1312</v>
      </c>
    </row>
    <row r="5261" spans="1:16" ht="51" hidden="1">
      <c r="A5261" s="256">
        <v>340</v>
      </c>
      <c r="B5261" s="124"/>
      <c r="C5261" s="125" t="s">
        <v>814</v>
      </c>
      <c r="D5261" s="191">
        <v>43321</v>
      </c>
      <c r="E5261" s="124" t="s">
        <v>10078</v>
      </c>
      <c r="F5261" s="124" t="s">
        <v>6</v>
      </c>
      <c r="G5261" s="124">
        <v>1007370</v>
      </c>
      <c r="H5261" s="124"/>
      <c r="I5261" s="128" t="s">
        <v>11324</v>
      </c>
      <c r="J5261" s="124"/>
      <c r="K5261" s="124"/>
      <c r="L5261" s="124"/>
      <c r="M5261" s="124"/>
      <c r="N5261" s="193">
        <v>0</v>
      </c>
      <c r="O5261" s="193">
        <v>200</v>
      </c>
      <c r="P5261" s="124" t="s">
        <v>1312</v>
      </c>
    </row>
    <row r="5262" spans="1:16" ht="63.75" hidden="1">
      <c r="A5262" s="256">
        <v>10</v>
      </c>
      <c r="B5262" s="124"/>
      <c r="C5262" s="125" t="s">
        <v>690</v>
      </c>
      <c r="D5262" s="191">
        <v>43321</v>
      </c>
      <c r="E5262" s="124" t="s">
        <v>10079</v>
      </c>
      <c r="F5262" s="124" t="s">
        <v>15</v>
      </c>
      <c r="G5262" s="124">
        <v>804278</v>
      </c>
      <c r="H5262" s="124"/>
      <c r="I5262" s="128" t="s">
        <v>11325</v>
      </c>
      <c r="J5262" s="124"/>
      <c r="K5262" s="124"/>
      <c r="L5262" s="124"/>
      <c r="M5262" s="124"/>
      <c r="N5262" s="193">
        <v>50</v>
      </c>
      <c r="O5262" s="193">
        <v>0</v>
      </c>
      <c r="P5262" s="124" t="s">
        <v>1312</v>
      </c>
    </row>
    <row r="5263" spans="1:16" ht="89.25" hidden="1">
      <c r="A5263" s="256">
        <v>25</v>
      </c>
      <c r="B5263" s="124"/>
      <c r="C5263" s="125" t="s">
        <v>694</v>
      </c>
      <c r="D5263" s="191">
        <v>43321</v>
      </c>
      <c r="E5263" s="124" t="s">
        <v>10080</v>
      </c>
      <c r="F5263" s="124" t="s">
        <v>1313</v>
      </c>
      <c r="G5263" s="124">
        <v>180111</v>
      </c>
      <c r="H5263" s="124"/>
      <c r="I5263" s="128" t="s">
        <v>11326</v>
      </c>
      <c r="J5263" s="124"/>
      <c r="K5263" s="124"/>
      <c r="L5263" s="124"/>
      <c r="M5263" s="124"/>
      <c r="N5263" s="193">
        <v>171219.59</v>
      </c>
      <c r="O5263" s="193">
        <v>0</v>
      </c>
      <c r="P5263" s="124" t="s">
        <v>1312</v>
      </c>
    </row>
    <row r="5264" spans="1:16" ht="89.25" hidden="1">
      <c r="A5264" s="256">
        <v>25</v>
      </c>
      <c r="B5264" s="124"/>
      <c r="C5264" s="125" t="s">
        <v>694</v>
      </c>
      <c r="D5264" s="191">
        <v>43321</v>
      </c>
      <c r="E5264" s="124" t="s">
        <v>10080</v>
      </c>
      <c r="F5264" s="124" t="s">
        <v>1313</v>
      </c>
      <c r="G5264" s="124">
        <v>180110</v>
      </c>
      <c r="H5264" s="124"/>
      <c r="I5264" s="128" t="s">
        <v>11327</v>
      </c>
      <c r="J5264" s="124"/>
      <c r="K5264" s="124"/>
      <c r="L5264" s="124"/>
      <c r="M5264" s="124"/>
      <c r="N5264" s="193">
        <v>171219.59</v>
      </c>
      <c r="O5264" s="193">
        <v>0</v>
      </c>
      <c r="P5264" s="124" t="s">
        <v>1312</v>
      </c>
    </row>
    <row r="5265" spans="1:16" ht="89.25" hidden="1">
      <c r="A5265" s="256">
        <v>25</v>
      </c>
      <c r="B5265" s="124"/>
      <c r="C5265" s="125" t="s">
        <v>694</v>
      </c>
      <c r="D5265" s="191">
        <v>43321</v>
      </c>
      <c r="E5265" s="124" t="s">
        <v>10080</v>
      </c>
      <c r="F5265" s="124" t="s">
        <v>1313</v>
      </c>
      <c r="G5265" s="124">
        <v>180129</v>
      </c>
      <c r="H5265" s="124"/>
      <c r="I5265" s="128" t="s">
        <v>11328</v>
      </c>
      <c r="J5265" s="124"/>
      <c r="K5265" s="124"/>
      <c r="L5265" s="124"/>
      <c r="M5265" s="124"/>
      <c r="N5265" s="193">
        <v>14.55</v>
      </c>
      <c r="O5265" s="193">
        <v>0</v>
      </c>
      <c r="P5265" s="124" t="s">
        <v>1312</v>
      </c>
    </row>
    <row r="5266" spans="1:16" ht="76.5" hidden="1">
      <c r="A5266" s="256">
        <v>25</v>
      </c>
      <c r="B5266" s="124"/>
      <c r="C5266" s="125" t="s">
        <v>694</v>
      </c>
      <c r="D5266" s="191">
        <v>43321</v>
      </c>
      <c r="E5266" s="124" t="s">
        <v>10080</v>
      </c>
      <c r="F5266" s="124" t="s">
        <v>1313</v>
      </c>
      <c r="G5266" s="124">
        <v>180127</v>
      </c>
      <c r="H5266" s="124"/>
      <c r="I5266" s="128" t="s">
        <v>11329</v>
      </c>
      <c r="J5266" s="124"/>
      <c r="K5266" s="124"/>
      <c r="L5266" s="124"/>
      <c r="M5266" s="124"/>
      <c r="N5266" s="193">
        <v>2764.12</v>
      </c>
      <c r="O5266" s="193">
        <v>0</v>
      </c>
      <c r="P5266" s="124" t="s">
        <v>1312</v>
      </c>
    </row>
    <row r="5267" spans="1:16" ht="89.25" hidden="1">
      <c r="A5267" s="256">
        <v>25</v>
      </c>
      <c r="B5267" s="124"/>
      <c r="C5267" s="125" t="s">
        <v>694</v>
      </c>
      <c r="D5267" s="191">
        <v>43321</v>
      </c>
      <c r="E5267" s="124" t="s">
        <v>10080</v>
      </c>
      <c r="F5267" s="124" t="s">
        <v>1313</v>
      </c>
      <c r="G5267" s="124">
        <v>180109</v>
      </c>
      <c r="H5267" s="124"/>
      <c r="I5267" s="128" t="s">
        <v>11330</v>
      </c>
      <c r="J5267" s="124"/>
      <c r="K5267" s="124"/>
      <c r="L5267" s="124"/>
      <c r="M5267" s="124"/>
      <c r="N5267" s="193">
        <v>268463.40000000002</v>
      </c>
      <c r="O5267" s="193">
        <v>0</v>
      </c>
      <c r="P5267" s="124" t="s">
        <v>1312</v>
      </c>
    </row>
    <row r="5268" spans="1:16" ht="89.25" hidden="1">
      <c r="A5268" s="256">
        <v>25</v>
      </c>
      <c r="B5268" s="124"/>
      <c r="C5268" s="125" t="s">
        <v>694</v>
      </c>
      <c r="D5268" s="191">
        <v>43321</v>
      </c>
      <c r="E5268" s="124" t="s">
        <v>10080</v>
      </c>
      <c r="F5268" s="124" t="s">
        <v>1313</v>
      </c>
      <c r="G5268" s="124">
        <v>180112</v>
      </c>
      <c r="H5268" s="124"/>
      <c r="I5268" s="128" t="s">
        <v>11331</v>
      </c>
      <c r="J5268" s="124"/>
      <c r="K5268" s="124"/>
      <c r="L5268" s="124"/>
      <c r="M5268" s="124"/>
      <c r="N5268" s="193">
        <v>227184.36</v>
      </c>
      <c r="O5268" s="193">
        <v>0</v>
      </c>
      <c r="P5268" s="124" t="s">
        <v>1312</v>
      </c>
    </row>
    <row r="5269" spans="1:16" ht="89.25" hidden="1">
      <c r="A5269" s="256">
        <v>25</v>
      </c>
      <c r="B5269" s="124"/>
      <c r="C5269" s="125" t="s">
        <v>694</v>
      </c>
      <c r="D5269" s="191">
        <v>43321</v>
      </c>
      <c r="E5269" s="124" t="s">
        <v>10080</v>
      </c>
      <c r="F5269" s="124" t="s">
        <v>1313</v>
      </c>
      <c r="G5269" s="124">
        <v>180131</v>
      </c>
      <c r="H5269" s="124"/>
      <c r="I5269" s="128" t="s">
        <v>11332</v>
      </c>
      <c r="J5269" s="124"/>
      <c r="K5269" s="124"/>
      <c r="L5269" s="124"/>
      <c r="M5269" s="124"/>
      <c r="N5269" s="193">
        <v>27.18</v>
      </c>
      <c r="O5269" s="193">
        <v>0</v>
      </c>
      <c r="P5269" s="124" t="s">
        <v>1312</v>
      </c>
    </row>
    <row r="5270" spans="1:16" ht="76.5" hidden="1">
      <c r="A5270" s="256">
        <v>25</v>
      </c>
      <c r="B5270" s="124"/>
      <c r="C5270" s="125" t="s">
        <v>694</v>
      </c>
      <c r="D5270" s="191">
        <v>43321</v>
      </c>
      <c r="E5270" s="124" t="s">
        <v>10080</v>
      </c>
      <c r="F5270" s="124" t="s">
        <v>1313</v>
      </c>
      <c r="G5270" s="124">
        <v>180128</v>
      </c>
      <c r="H5270" s="124"/>
      <c r="I5270" s="128" t="s">
        <v>11333</v>
      </c>
      <c r="J5270" s="124"/>
      <c r="K5270" s="124"/>
      <c r="L5270" s="124"/>
      <c r="M5270" s="124"/>
      <c r="N5270" s="193">
        <v>0.09</v>
      </c>
      <c r="O5270" s="193">
        <v>0</v>
      </c>
      <c r="P5270" s="124" t="s">
        <v>1312</v>
      </c>
    </row>
    <row r="5271" spans="1:16" ht="76.5" hidden="1">
      <c r="A5271" s="256">
        <v>25</v>
      </c>
      <c r="B5271" s="124"/>
      <c r="C5271" s="125" t="s">
        <v>694</v>
      </c>
      <c r="D5271" s="191">
        <v>43321</v>
      </c>
      <c r="E5271" s="124" t="s">
        <v>10080</v>
      </c>
      <c r="F5271" s="124" t="s">
        <v>1313</v>
      </c>
      <c r="G5271" s="124">
        <v>180130</v>
      </c>
      <c r="H5271" s="124"/>
      <c r="I5271" s="128" t="s">
        <v>11334</v>
      </c>
      <c r="J5271" s="124"/>
      <c r="K5271" s="124"/>
      <c r="L5271" s="124"/>
      <c r="M5271" s="124"/>
      <c r="N5271" s="193">
        <v>33.07</v>
      </c>
      <c r="O5271" s="193">
        <v>0</v>
      </c>
      <c r="P5271" s="124" t="s">
        <v>1312</v>
      </c>
    </row>
    <row r="5272" spans="1:16" ht="89.25" hidden="1">
      <c r="A5272" s="256">
        <v>15</v>
      </c>
      <c r="B5272" s="124"/>
      <c r="C5272" s="125" t="s">
        <v>691</v>
      </c>
      <c r="D5272" s="191">
        <v>43321</v>
      </c>
      <c r="E5272" s="124" t="s">
        <v>10081</v>
      </c>
      <c r="F5272" s="124" t="s">
        <v>15</v>
      </c>
      <c r="G5272" s="124">
        <v>5653</v>
      </c>
      <c r="H5272" s="124"/>
      <c r="I5272" s="128" t="s">
        <v>11335</v>
      </c>
      <c r="J5272" s="124"/>
      <c r="K5272" s="124"/>
      <c r="L5272" s="124"/>
      <c r="M5272" s="124"/>
      <c r="N5272" s="193">
        <v>1319.17</v>
      </c>
      <c r="O5272" s="193">
        <v>0</v>
      </c>
      <c r="P5272" s="124" t="s">
        <v>1312</v>
      </c>
    </row>
    <row r="5273" spans="1:16" ht="89.25" hidden="1">
      <c r="A5273" s="256">
        <v>291</v>
      </c>
      <c r="B5273" s="124"/>
      <c r="C5273" s="125" t="s">
        <v>794</v>
      </c>
      <c r="D5273" s="191">
        <v>43321</v>
      </c>
      <c r="E5273" s="124" t="s">
        <v>10082</v>
      </c>
      <c r="F5273" s="124" t="s">
        <v>15</v>
      </c>
      <c r="G5273" s="124">
        <v>5656</v>
      </c>
      <c r="H5273" s="124"/>
      <c r="I5273" s="128" t="s">
        <v>11336</v>
      </c>
      <c r="J5273" s="124"/>
      <c r="K5273" s="124"/>
      <c r="L5273" s="124"/>
      <c r="M5273" s="124"/>
      <c r="N5273" s="193">
        <v>501.87</v>
      </c>
      <c r="O5273" s="193">
        <v>0</v>
      </c>
      <c r="P5273" s="124" t="s">
        <v>1312</v>
      </c>
    </row>
    <row r="5274" spans="1:16" ht="89.25" hidden="1">
      <c r="A5274" s="256">
        <v>10</v>
      </c>
      <c r="B5274" s="124"/>
      <c r="C5274" s="125" t="s">
        <v>690</v>
      </c>
      <c r="D5274" s="191">
        <v>43321</v>
      </c>
      <c r="E5274" s="124" t="s">
        <v>10083</v>
      </c>
      <c r="F5274" s="124" t="s">
        <v>11</v>
      </c>
      <c r="G5274" s="124">
        <v>929364</v>
      </c>
      <c r="H5274" s="124"/>
      <c r="I5274" s="128" t="s">
        <v>11337</v>
      </c>
      <c r="J5274" s="124"/>
      <c r="K5274" s="124"/>
      <c r="L5274" s="124"/>
      <c r="M5274" s="124"/>
      <c r="N5274" s="193">
        <v>50</v>
      </c>
      <c r="O5274" s="193">
        <v>0</v>
      </c>
      <c r="P5274" s="124" t="s">
        <v>1312</v>
      </c>
    </row>
    <row r="5275" spans="1:16" ht="63.75" hidden="1">
      <c r="A5275" s="256">
        <v>10</v>
      </c>
      <c r="B5275" s="124"/>
      <c r="C5275" s="125" t="s">
        <v>690</v>
      </c>
      <c r="D5275" s="191">
        <v>43321</v>
      </c>
      <c r="E5275" s="124" t="s">
        <v>10084</v>
      </c>
      <c r="F5275" s="124" t="s">
        <v>15</v>
      </c>
      <c r="G5275" s="124">
        <v>804890</v>
      </c>
      <c r="H5275" s="124"/>
      <c r="I5275" s="128" t="s">
        <v>11338</v>
      </c>
      <c r="J5275" s="124"/>
      <c r="K5275" s="124"/>
      <c r="L5275" s="124"/>
      <c r="M5275" s="124"/>
      <c r="N5275" s="193">
        <v>50</v>
      </c>
      <c r="O5275" s="193">
        <v>0</v>
      </c>
      <c r="P5275" s="124" t="s">
        <v>1312</v>
      </c>
    </row>
    <row r="5276" spans="1:16" ht="63.75" hidden="1">
      <c r="A5276" s="256">
        <v>10</v>
      </c>
      <c r="B5276" s="124"/>
      <c r="C5276" s="125" t="s">
        <v>690</v>
      </c>
      <c r="D5276" s="191">
        <v>43321</v>
      </c>
      <c r="E5276" s="124" t="s">
        <v>10085</v>
      </c>
      <c r="F5276" s="124" t="s">
        <v>15</v>
      </c>
      <c r="G5276" s="124">
        <v>805042</v>
      </c>
      <c r="H5276" s="124"/>
      <c r="I5276" s="128" t="s">
        <v>11339</v>
      </c>
      <c r="J5276" s="124"/>
      <c r="K5276" s="124"/>
      <c r="L5276" s="124"/>
      <c r="M5276" s="124"/>
      <c r="N5276" s="193">
        <v>50</v>
      </c>
      <c r="O5276" s="193">
        <v>0</v>
      </c>
      <c r="P5276" s="124" t="s">
        <v>1312</v>
      </c>
    </row>
    <row r="5277" spans="1:16" ht="51" hidden="1">
      <c r="A5277" s="256">
        <v>10</v>
      </c>
      <c r="B5277" s="124"/>
      <c r="C5277" s="125" t="s">
        <v>690</v>
      </c>
      <c r="D5277" s="191">
        <v>43321</v>
      </c>
      <c r="E5277" s="124" t="s">
        <v>10086</v>
      </c>
      <c r="F5277" s="124" t="s">
        <v>15</v>
      </c>
      <c r="G5277" s="124">
        <v>805044</v>
      </c>
      <c r="H5277" s="124"/>
      <c r="I5277" s="128" t="s">
        <v>11340</v>
      </c>
      <c r="J5277" s="124"/>
      <c r="K5277" s="124"/>
      <c r="L5277" s="124"/>
      <c r="M5277" s="124"/>
      <c r="N5277" s="193">
        <v>50</v>
      </c>
      <c r="O5277" s="193">
        <v>0</v>
      </c>
      <c r="P5277" s="124" t="s">
        <v>1312</v>
      </c>
    </row>
    <row r="5278" spans="1:16" ht="63.75" hidden="1">
      <c r="A5278" s="256">
        <v>10</v>
      </c>
      <c r="B5278" s="124"/>
      <c r="C5278" s="125" t="s">
        <v>690</v>
      </c>
      <c r="D5278" s="191">
        <v>43321</v>
      </c>
      <c r="E5278" s="124" t="s">
        <v>10087</v>
      </c>
      <c r="F5278" s="124" t="s">
        <v>15</v>
      </c>
      <c r="G5278" s="124">
        <v>805046</v>
      </c>
      <c r="H5278" s="124"/>
      <c r="I5278" s="128" t="s">
        <v>11341</v>
      </c>
      <c r="J5278" s="124"/>
      <c r="K5278" s="124"/>
      <c r="L5278" s="124"/>
      <c r="M5278" s="124"/>
      <c r="N5278" s="193">
        <v>50</v>
      </c>
      <c r="O5278" s="193">
        <v>0</v>
      </c>
      <c r="P5278" s="124" t="s">
        <v>1312</v>
      </c>
    </row>
    <row r="5279" spans="1:16" ht="51" hidden="1">
      <c r="A5279" s="256">
        <v>513</v>
      </c>
      <c r="B5279" s="124"/>
      <c r="C5279" s="125" t="s">
        <v>201</v>
      </c>
      <c r="D5279" s="191">
        <v>43321</v>
      </c>
      <c r="E5279" s="124" t="s">
        <v>10088</v>
      </c>
      <c r="F5279" s="124" t="s">
        <v>15</v>
      </c>
      <c r="G5279" s="124">
        <v>805048</v>
      </c>
      <c r="H5279" s="124"/>
      <c r="I5279" s="128" t="s">
        <v>11093</v>
      </c>
      <c r="J5279" s="124"/>
      <c r="K5279" s="124"/>
      <c r="L5279" s="124"/>
      <c r="M5279" s="124"/>
      <c r="N5279" s="193">
        <v>50</v>
      </c>
      <c r="O5279" s="193">
        <v>0</v>
      </c>
      <c r="P5279" s="124" t="s">
        <v>1312</v>
      </c>
    </row>
    <row r="5280" spans="1:16" ht="51" hidden="1">
      <c r="A5280" s="256">
        <v>513</v>
      </c>
      <c r="B5280" s="124"/>
      <c r="C5280" s="125" t="s">
        <v>201</v>
      </c>
      <c r="D5280" s="191">
        <v>43321</v>
      </c>
      <c r="E5280" s="124" t="s">
        <v>10089</v>
      </c>
      <c r="F5280" s="124" t="s">
        <v>15</v>
      </c>
      <c r="G5280" s="124">
        <v>805054</v>
      </c>
      <c r="H5280" s="124"/>
      <c r="I5280" s="128" t="s">
        <v>4313</v>
      </c>
      <c r="J5280" s="124"/>
      <c r="K5280" s="124"/>
      <c r="L5280" s="124"/>
      <c r="M5280" s="124"/>
      <c r="N5280" s="193">
        <v>50</v>
      </c>
      <c r="O5280" s="193">
        <v>0</v>
      </c>
      <c r="P5280" s="124" t="s">
        <v>1312</v>
      </c>
    </row>
    <row r="5281" spans="1:16" ht="51" hidden="1">
      <c r="A5281" s="256">
        <v>513</v>
      </c>
      <c r="B5281" s="124"/>
      <c r="C5281" s="125" t="s">
        <v>201</v>
      </c>
      <c r="D5281" s="191">
        <v>43321</v>
      </c>
      <c r="E5281" s="124" t="s">
        <v>10090</v>
      </c>
      <c r="F5281" s="124" t="s">
        <v>15</v>
      </c>
      <c r="G5281" s="124">
        <v>805058</v>
      </c>
      <c r="H5281" s="124"/>
      <c r="I5281" s="128" t="s">
        <v>1388</v>
      </c>
      <c r="J5281" s="124"/>
      <c r="K5281" s="124"/>
      <c r="L5281" s="124"/>
      <c r="M5281" s="124"/>
      <c r="N5281" s="193">
        <v>50</v>
      </c>
      <c r="O5281" s="193">
        <v>0</v>
      </c>
      <c r="P5281" s="124" t="s">
        <v>1312</v>
      </c>
    </row>
    <row r="5282" spans="1:16" ht="76.5" hidden="1">
      <c r="A5282" s="256" t="s">
        <v>620</v>
      </c>
      <c r="B5282" s="124"/>
      <c r="C5282" s="125" t="s">
        <v>714</v>
      </c>
      <c r="D5282" s="191">
        <v>43321</v>
      </c>
      <c r="E5282" s="124" t="s">
        <v>10091</v>
      </c>
      <c r="F5282" s="124" t="s">
        <v>13</v>
      </c>
      <c r="G5282" s="124">
        <v>929297</v>
      </c>
      <c r="H5282" s="124"/>
      <c r="I5282" s="128" t="s">
        <v>11342</v>
      </c>
      <c r="J5282" s="124"/>
      <c r="K5282" s="124"/>
      <c r="L5282" s="124"/>
      <c r="M5282" s="124"/>
      <c r="N5282" s="193">
        <v>89760</v>
      </c>
      <c r="O5282" s="193">
        <v>0</v>
      </c>
      <c r="P5282" s="124" t="s">
        <v>1312</v>
      </c>
    </row>
    <row r="5283" spans="1:16" ht="51" hidden="1">
      <c r="A5283" s="256">
        <v>513</v>
      </c>
      <c r="B5283" s="124"/>
      <c r="C5283" s="125" t="s">
        <v>201</v>
      </c>
      <c r="D5283" s="191">
        <v>43321</v>
      </c>
      <c r="E5283" s="124" t="s">
        <v>10092</v>
      </c>
      <c r="F5283" s="124" t="s">
        <v>15</v>
      </c>
      <c r="G5283" s="124">
        <v>805143</v>
      </c>
      <c r="H5283" s="124"/>
      <c r="I5283" s="128" t="s">
        <v>5458</v>
      </c>
      <c r="J5283" s="124"/>
      <c r="K5283" s="124"/>
      <c r="L5283" s="124"/>
      <c r="M5283" s="124"/>
      <c r="N5283" s="193">
        <v>50</v>
      </c>
      <c r="O5283" s="193">
        <v>0</v>
      </c>
      <c r="P5283" s="124" t="s">
        <v>1312</v>
      </c>
    </row>
    <row r="5284" spans="1:16" ht="38.25">
      <c r="A5284" s="256" t="s">
        <v>630</v>
      </c>
      <c r="B5284" s="124"/>
      <c r="C5284" s="125" t="s">
        <v>1236</v>
      </c>
      <c r="D5284" s="191">
        <v>43322</v>
      </c>
      <c r="E5284" s="124" t="s">
        <v>10093</v>
      </c>
      <c r="F5284" s="124" t="s">
        <v>3</v>
      </c>
      <c r="G5284" s="124">
        <v>1648236</v>
      </c>
      <c r="H5284" s="124"/>
      <c r="I5284" s="128" t="s">
        <v>11343</v>
      </c>
      <c r="J5284" s="124"/>
      <c r="K5284" s="124"/>
      <c r="L5284" s="124"/>
      <c r="M5284" s="124"/>
      <c r="N5284" s="193">
        <v>0</v>
      </c>
      <c r="O5284" s="193">
        <v>12013.52</v>
      </c>
      <c r="P5284" s="124" t="s">
        <v>1312</v>
      </c>
    </row>
    <row r="5285" spans="1:16" ht="51">
      <c r="A5285" s="256">
        <v>346</v>
      </c>
      <c r="B5285" s="124"/>
      <c r="C5285" s="125" t="s">
        <v>820</v>
      </c>
      <c r="D5285" s="191">
        <v>43322</v>
      </c>
      <c r="E5285" s="124" t="s">
        <v>10094</v>
      </c>
      <c r="F5285" s="124" t="s">
        <v>3</v>
      </c>
      <c r="G5285" s="124">
        <v>1648298</v>
      </c>
      <c r="H5285" s="124"/>
      <c r="I5285" s="128" t="s">
        <v>11344</v>
      </c>
      <c r="J5285" s="124"/>
      <c r="K5285" s="124"/>
      <c r="L5285" s="124"/>
      <c r="M5285" s="124"/>
      <c r="N5285" s="193">
        <v>0</v>
      </c>
      <c r="O5285" s="193">
        <v>50</v>
      </c>
      <c r="P5285" s="124" t="s">
        <v>1312</v>
      </c>
    </row>
    <row r="5286" spans="1:16" ht="51">
      <c r="A5286" s="256" t="s">
        <v>630</v>
      </c>
      <c r="B5286" s="124"/>
      <c r="C5286" s="125" t="s">
        <v>1236</v>
      </c>
      <c r="D5286" s="191">
        <v>43322</v>
      </c>
      <c r="E5286" s="124" t="s">
        <v>10095</v>
      </c>
      <c r="F5286" s="124" t="s">
        <v>3</v>
      </c>
      <c r="G5286" s="124">
        <v>1648377</v>
      </c>
      <c r="H5286" s="124"/>
      <c r="I5286" s="128" t="s">
        <v>11346</v>
      </c>
      <c r="J5286" s="124"/>
      <c r="K5286" s="124"/>
      <c r="L5286" s="124"/>
      <c r="M5286" s="124"/>
      <c r="N5286" s="193">
        <v>0</v>
      </c>
      <c r="O5286" s="193">
        <v>3208.5</v>
      </c>
      <c r="P5286" s="124" t="s">
        <v>1312</v>
      </c>
    </row>
    <row r="5287" spans="1:16" ht="38.25">
      <c r="A5287" s="256" t="s">
        <v>630</v>
      </c>
      <c r="B5287" s="124"/>
      <c r="C5287" s="125" t="s">
        <v>1236</v>
      </c>
      <c r="D5287" s="191">
        <v>43322</v>
      </c>
      <c r="E5287" s="124" t="s">
        <v>10096</v>
      </c>
      <c r="F5287" s="124" t="s">
        <v>3</v>
      </c>
      <c r="G5287" s="124">
        <v>1648380</v>
      </c>
      <c r="H5287" s="124"/>
      <c r="I5287" s="128" t="s">
        <v>11347</v>
      </c>
      <c r="J5287" s="124"/>
      <c r="K5287" s="124"/>
      <c r="L5287" s="124"/>
      <c r="M5287" s="124"/>
      <c r="N5287" s="193">
        <v>0</v>
      </c>
      <c r="O5287" s="193">
        <v>110</v>
      </c>
      <c r="P5287" s="124" t="s">
        <v>1312</v>
      </c>
    </row>
    <row r="5288" spans="1:16" ht="38.25">
      <c r="A5288" s="256" t="s">
        <v>630</v>
      </c>
      <c r="B5288" s="124"/>
      <c r="C5288" s="125" t="s">
        <v>1236</v>
      </c>
      <c r="D5288" s="191">
        <v>43322</v>
      </c>
      <c r="E5288" s="124" t="s">
        <v>10097</v>
      </c>
      <c r="F5288" s="124" t="s">
        <v>3</v>
      </c>
      <c r="G5288" s="124">
        <v>1648412</v>
      </c>
      <c r="H5288" s="124"/>
      <c r="I5288" s="128" t="s">
        <v>11348</v>
      </c>
      <c r="J5288" s="124"/>
      <c r="K5288" s="124"/>
      <c r="L5288" s="124"/>
      <c r="M5288" s="124"/>
      <c r="N5288" s="193">
        <v>0</v>
      </c>
      <c r="O5288" s="193">
        <v>1158.54</v>
      </c>
      <c r="P5288" s="124" t="s">
        <v>1312</v>
      </c>
    </row>
    <row r="5289" spans="1:16" ht="38.25">
      <c r="A5289" s="256">
        <v>35</v>
      </c>
      <c r="B5289" s="124"/>
      <c r="C5289" s="125" t="s">
        <v>696</v>
      </c>
      <c r="D5289" s="191">
        <v>43322</v>
      </c>
      <c r="E5289" s="124" t="s">
        <v>10098</v>
      </c>
      <c r="F5289" s="124" t="s">
        <v>3</v>
      </c>
      <c r="G5289" s="124">
        <v>1648434</v>
      </c>
      <c r="H5289" s="124"/>
      <c r="I5289" s="128" t="s">
        <v>11349</v>
      </c>
      <c r="J5289" s="124"/>
      <c r="K5289" s="124"/>
      <c r="L5289" s="124"/>
      <c r="M5289" s="124"/>
      <c r="N5289" s="193">
        <v>0</v>
      </c>
      <c r="O5289" s="193">
        <v>1852.78</v>
      </c>
      <c r="P5289" s="124" t="s">
        <v>1312</v>
      </c>
    </row>
    <row r="5290" spans="1:16" ht="38.25">
      <c r="A5290" s="256">
        <v>35</v>
      </c>
      <c r="B5290" s="124"/>
      <c r="C5290" s="125" t="s">
        <v>696</v>
      </c>
      <c r="D5290" s="191">
        <v>43322</v>
      </c>
      <c r="E5290" s="124" t="s">
        <v>10099</v>
      </c>
      <c r="F5290" s="124" t="s">
        <v>3</v>
      </c>
      <c r="G5290" s="124">
        <v>1648079</v>
      </c>
      <c r="H5290" s="124"/>
      <c r="I5290" s="128" t="s">
        <v>11350</v>
      </c>
      <c r="J5290" s="124"/>
      <c r="K5290" s="124"/>
      <c r="L5290" s="124"/>
      <c r="M5290" s="124"/>
      <c r="N5290" s="193">
        <v>0</v>
      </c>
      <c r="O5290" s="193">
        <v>4343.12</v>
      </c>
      <c r="P5290" s="124" t="s">
        <v>1312</v>
      </c>
    </row>
    <row r="5291" spans="1:16" ht="38.25">
      <c r="A5291" s="256" t="s">
        <v>630</v>
      </c>
      <c r="B5291" s="124"/>
      <c r="C5291" s="125" t="s">
        <v>1236</v>
      </c>
      <c r="D5291" s="191">
        <v>43322</v>
      </c>
      <c r="E5291" s="124" t="s">
        <v>10100</v>
      </c>
      <c r="F5291" s="124" t="s">
        <v>3</v>
      </c>
      <c r="G5291" s="124">
        <v>1648116</v>
      </c>
      <c r="H5291" s="124"/>
      <c r="I5291" s="128" t="s">
        <v>11351</v>
      </c>
      <c r="J5291" s="124"/>
      <c r="K5291" s="124"/>
      <c r="L5291" s="124"/>
      <c r="M5291" s="124"/>
      <c r="N5291" s="193">
        <v>0</v>
      </c>
      <c r="O5291" s="193">
        <v>523.02</v>
      </c>
      <c r="P5291" s="124" t="s">
        <v>1312</v>
      </c>
    </row>
    <row r="5292" spans="1:16" ht="51">
      <c r="A5292" s="256">
        <v>86</v>
      </c>
      <c r="B5292" s="124"/>
      <c r="C5292" s="125" t="s">
        <v>710</v>
      </c>
      <c r="D5292" s="191">
        <v>43322</v>
      </c>
      <c r="E5292" s="124" t="s">
        <v>10101</v>
      </c>
      <c r="F5292" s="124" t="s">
        <v>3</v>
      </c>
      <c r="G5292" s="124">
        <v>1648181</v>
      </c>
      <c r="H5292" s="124"/>
      <c r="I5292" s="128" t="s">
        <v>11352</v>
      </c>
      <c r="J5292" s="124"/>
      <c r="K5292" s="124"/>
      <c r="L5292" s="124"/>
      <c r="M5292" s="124"/>
      <c r="N5292" s="193">
        <v>0</v>
      </c>
      <c r="O5292" s="193">
        <v>2250</v>
      </c>
      <c r="P5292" s="124" t="s">
        <v>1312</v>
      </c>
    </row>
    <row r="5293" spans="1:16" ht="51">
      <c r="A5293" s="256">
        <v>132</v>
      </c>
      <c r="B5293" s="124"/>
      <c r="C5293" s="125" t="s">
        <v>728</v>
      </c>
      <c r="D5293" s="191">
        <v>43322</v>
      </c>
      <c r="E5293" s="124" t="s">
        <v>10102</v>
      </c>
      <c r="F5293" s="124" t="s">
        <v>3</v>
      </c>
      <c r="G5293" s="124">
        <v>1648495</v>
      </c>
      <c r="H5293" s="124"/>
      <c r="I5293" s="128" t="s">
        <v>11353</v>
      </c>
      <c r="J5293" s="124"/>
      <c r="K5293" s="124"/>
      <c r="L5293" s="124"/>
      <c r="M5293" s="124"/>
      <c r="N5293" s="193">
        <v>0</v>
      </c>
      <c r="O5293" s="193">
        <v>40</v>
      </c>
      <c r="P5293" s="124" t="s">
        <v>1312</v>
      </c>
    </row>
    <row r="5294" spans="1:16" ht="51">
      <c r="A5294" s="256">
        <v>902</v>
      </c>
      <c r="B5294" s="124"/>
      <c r="C5294" s="125" t="s">
        <v>880</v>
      </c>
      <c r="D5294" s="191">
        <v>43322</v>
      </c>
      <c r="E5294" s="124" t="s">
        <v>10103</v>
      </c>
      <c r="F5294" s="124" t="s">
        <v>3</v>
      </c>
      <c r="G5294" s="124">
        <v>1648516</v>
      </c>
      <c r="H5294" s="124"/>
      <c r="I5294" s="128" t="s">
        <v>11354</v>
      </c>
      <c r="J5294" s="124"/>
      <c r="K5294" s="124"/>
      <c r="L5294" s="124"/>
      <c r="M5294" s="124"/>
      <c r="N5294" s="193">
        <v>0</v>
      </c>
      <c r="O5294" s="193">
        <v>523.70000000000005</v>
      </c>
      <c r="P5294" s="124" t="s">
        <v>1312</v>
      </c>
    </row>
    <row r="5295" spans="1:16" ht="51">
      <c r="A5295" s="256">
        <v>526</v>
      </c>
      <c r="B5295" s="124"/>
      <c r="C5295" s="125" t="s">
        <v>846</v>
      </c>
      <c r="D5295" s="191">
        <v>43322</v>
      </c>
      <c r="E5295" s="124" t="s">
        <v>10104</v>
      </c>
      <c r="F5295" s="124" t="s">
        <v>3</v>
      </c>
      <c r="G5295" s="124">
        <v>1648532</v>
      </c>
      <c r="H5295" s="124"/>
      <c r="I5295" s="128" t="s">
        <v>11355</v>
      </c>
      <c r="J5295" s="124"/>
      <c r="K5295" s="124"/>
      <c r="L5295" s="124"/>
      <c r="M5295" s="124"/>
      <c r="N5295" s="193">
        <v>0</v>
      </c>
      <c r="O5295" s="193">
        <v>140</v>
      </c>
      <c r="P5295" s="124" t="s">
        <v>1312</v>
      </c>
    </row>
    <row r="5296" spans="1:16" ht="63.75">
      <c r="A5296" s="256">
        <v>373</v>
      </c>
      <c r="B5296" s="124"/>
      <c r="C5296" s="125" t="s">
        <v>1269</v>
      </c>
      <c r="D5296" s="191">
        <v>43322</v>
      </c>
      <c r="E5296" s="124" t="s">
        <v>10105</v>
      </c>
      <c r="F5296" s="124" t="s">
        <v>3</v>
      </c>
      <c r="G5296" s="124">
        <v>1648578</v>
      </c>
      <c r="H5296" s="124"/>
      <c r="I5296" s="128" t="s">
        <v>11356</v>
      </c>
      <c r="J5296" s="124"/>
      <c r="K5296" s="124"/>
      <c r="L5296" s="124"/>
      <c r="M5296" s="124"/>
      <c r="N5296" s="193">
        <v>0</v>
      </c>
      <c r="O5296" s="193">
        <v>12000</v>
      </c>
      <c r="P5296" s="124" t="s">
        <v>1312</v>
      </c>
    </row>
    <row r="5297" spans="1:16" ht="38.25">
      <c r="A5297" s="256">
        <v>592</v>
      </c>
      <c r="B5297" s="124"/>
      <c r="C5297" s="125" t="s">
        <v>862</v>
      </c>
      <c r="D5297" s="191">
        <v>43322</v>
      </c>
      <c r="E5297" s="124" t="s">
        <v>10106</v>
      </c>
      <c r="F5297" s="124" t="s">
        <v>3</v>
      </c>
      <c r="G5297" s="124">
        <v>1648589</v>
      </c>
      <c r="H5297" s="124"/>
      <c r="I5297" s="128" t="s">
        <v>11357</v>
      </c>
      <c r="J5297" s="124"/>
      <c r="K5297" s="124"/>
      <c r="L5297" s="124"/>
      <c r="M5297" s="124"/>
      <c r="N5297" s="193">
        <v>0</v>
      </c>
      <c r="O5297" s="193">
        <v>300</v>
      </c>
      <c r="P5297" s="124" t="s">
        <v>1312</v>
      </c>
    </row>
    <row r="5298" spans="1:16" ht="51">
      <c r="A5298" s="256">
        <v>592</v>
      </c>
      <c r="B5298" s="124"/>
      <c r="C5298" s="125" t="s">
        <v>862</v>
      </c>
      <c r="D5298" s="191">
        <v>43322</v>
      </c>
      <c r="E5298" s="124" t="s">
        <v>10107</v>
      </c>
      <c r="F5298" s="124" t="s">
        <v>3</v>
      </c>
      <c r="G5298" s="124">
        <v>1648591</v>
      </c>
      <c r="H5298" s="124"/>
      <c r="I5298" s="128" t="s">
        <v>11358</v>
      </c>
      <c r="J5298" s="124"/>
      <c r="K5298" s="124"/>
      <c r="L5298" s="124"/>
      <c r="M5298" s="124"/>
      <c r="N5298" s="193">
        <v>0</v>
      </c>
      <c r="O5298" s="193">
        <v>516.6</v>
      </c>
      <c r="P5298" s="124" t="s">
        <v>1312</v>
      </c>
    </row>
    <row r="5299" spans="1:16" ht="63.75">
      <c r="A5299" s="256">
        <v>592</v>
      </c>
      <c r="B5299" s="124"/>
      <c r="C5299" s="125" t="s">
        <v>862</v>
      </c>
      <c r="D5299" s="191">
        <v>43322</v>
      </c>
      <c r="E5299" s="124" t="s">
        <v>10108</v>
      </c>
      <c r="F5299" s="124" t="s">
        <v>3</v>
      </c>
      <c r="G5299" s="124">
        <v>1648594</v>
      </c>
      <c r="H5299" s="124"/>
      <c r="I5299" s="128" t="s">
        <v>11359</v>
      </c>
      <c r="J5299" s="124"/>
      <c r="K5299" s="124"/>
      <c r="L5299" s="124"/>
      <c r="M5299" s="124"/>
      <c r="N5299" s="193">
        <v>0</v>
      </c>
      <c r="O5299" s="193">
        <v>700</v>
      </c>
      <c r="P5299" s="124" t="s">
        <v>1312</v>
      </c>
    </row>
    <row r="5300" spans="1:16" ht="51">
      <c r="A5300" s="256" t="s">
        <v>630</v>
      </c>
      <c r="B5300" s="124"/>
      <c r="C5300" s="125" t="s">
        <v>1236</v>
      </c>
      <c r="D5300" s="191">
        <v>43322</v>
      </c>
      <c r="E5300" s="124" t="s">
        <v>10109</v>
      </c>
      <c r="F5300" s="124" t="s">
        <v>3</v>
      </c>
      <c r="G5300" s="124">
        <v>1648246</v>
      </c>
      <c r="H5300" s="124"/>
      <c r="I5300" s="128" t="s">
        <v>11360</v>
      </c>
      <c r="J5300" s="124"/>
      <c r="K5300" s="124"/>
      <c r="L5300" s="124"/>
      <c r="M5300" s="124"/>
      <c r="N5300" s="193">
        <v>0</v>
      </c>
      <c r="O5300" s="193">
        <v>7391.54</v>
      </c>
      <c r="P5300" s="124" t="s">
        <v>1312</v>
      </c>
    </row>
    <row r="5301" spans="1:16" ht="76.5" hidden="1">
      <c r="A5301" s="256">
        <v>25</v>
      </c>
      <c r="B5301" s="124"/>
      <c r="C5301" s="125" t="s">
        <v>694</v>
      </c>
      <c r="D5301" s="191">
        <v>43322</v>
      </c>
      <c r="E5301" s="124" t="s">
        <v>10110</v>
      </c>
      <c r="F5301" s="124" t="s">
        <v>1313</v>
      </c>
      <c r="G5301" s="124">
        <v>180123</v>
      </c>
      <c r="H5301" s="124"/>
      <c r="I5301" s="128" t="s">
        <v>11361</v>
      </c>
      <c r="J5301" s="124"/>
      <c r="K5301" s="124"/>
      <c r="L5301" s="124"/>
      <c r="M5301" s="124"/>
      <c r="N5301" s="193">
        <v>15.3</v>
      </c>
      <c r="O5301" s="193">
        <v>0</v>
      </c>
      <c r="P5301" s="124" t="s">
        <v>1312</v>
      </c>
    </row>
    <row r="5302" spans="1:16" ht="76.5" hidden="1">
      <c r="A5302" s="256">
        <v>25</v>
      </c>
      <c r="B5302" s="124"/>
      <c r="C5302" s="125" t="s">
        <v>694</v>
      </c>
      <c r="D5302" s="191">
        <v>43322</v>
      </c>
      <c r="E5302" s="124" t="s">
        <v>10110</v>
      </c>
      <c r="F5302" s="124" t="s">
        <v>1313</v>
      </c>
      <c r="G5302" s="124">
        <v>180124</v>
      </c>
      <c r="H5302" s="124"/>
      <c r="I5302" s="128" t="s">
        <v>11362</v>
      </c>
      <c r="J5302" s="124"/>
      <c r="K5302" s="124"/>
      <c r="L5302" s="124"/>
      <c r="M5302" s="124"/>
      <c r="N5302" s="193">
        <v>34.83</v>
      </c>
      <c r="O5302" s="193">
        <v>0</v>
      </c>
      <c r="P5302" s="124" t="s">
        <v>1312</v>
      </c>
    </row>
    <row r="5303" spans="1:16" ht="76.5" hidden="1">
      <c r="A5303" s="256">
        <v>25</v>
      </c>
      <c r="B5303" s="124"/>
      <c r="C5303" s="125" t="s">
        <v>694</v>
      </c>
      <c r="D5303" s="191">
        <v>43322</v>
      </c>
      <c r="E5303" s="124" t="s">
        <v>10110</v>
      </c>
      <c r="F5303" s="124" t="s">
        <v>1313</v>
      </c>
      <c r="G5303" s="124">
        <v>180125</v>
      </c>
      <c r="H5303" s="124"/>
      <c r="I5303" s="128" t="s">
        <v>11363</v>
      </c>
      <c r="J5303" s="124"/>
      <c r="K5303" s="124"/>
      <c r="L5303" s="124"/>
      <c r="M5303" s="124"/>
      <c r="N5303" s="193">
        <v>0.04</v>
      </c>
      <c r="O5303" s="193">
        <v>0</v>
      </c>
      <c r="P5303" s="124" t="s">
        <v>1312</v>
      </c>
    </row>
    <row r="5304" spans="1:16" ht="76.5" hidden="1">
      <c r="A5304" s="256">
        <v>25</v>
      </c>
      <c r="B5304" s="124"/>
      <c r="C5304" s="125" t="s">
        <v>694</v>
      </c>
      <c r="D5304" s="191">
        <v>43322</v>
      </c>
      <c r="E5304" s="124" t="s">
        <v>10110</v>
      </c>
      <c r="F5304" s="124" t="s">
        <v>1313</v>
      </c>
      <c r="G5304" s="124">
        <v>180126</v>
      </c>
      <c r="H5304" s="124"/>
      <c r="I5304" s="128" t="s">
        <v>11364</v>
      </c>
      <c r="J5304" s="124"/>
      <c r="K5304" s="124"/>
      <c r="L5304" s="124"/>
      <c r="M5304" s="124"/>
      <c r="N5304" s="193">
        <v>31.86</v>
      </c>
      <c r="O5304" s="193">
        <v>0</v>
      </c>
      <c r="P5304" s="124" t="s">
        <v>1312</v>
      </c>
    </row>
    <row r="5305" spans="1:16" ht="76.5" hidden="1">
      <c r="A5305" s="256">
        <v>25</v>
      </c>
      <c r="B5305" s="124"/>
      <c r="C5305" s="125" t="s">
        <v>694</v>
      </c>
      <c r="D5305" s="191">
        <v>43322</v>
      </c>
      <c r="E5305" s="124" t="s">
        <v>10110</v>
      </c>
      <c r="F5305" s="124" t="s">
        <v>1313</v>
      </c>
      <c r="G5305" s="124">
        <v>180120</v>
      </c>
      <c r="H5305" s="124"/>
      <c r="I5305" s="128" t="s">
        <v>11365</v>
      </c>
      <c r="J5305" s="124"/>
      <c r="K5305" s="124"/>
      <c r="L5305" s="124"/>
      <c r="M5305" s="124"/>
      <c r="N5305" s="193">
        <v>19.8</v>
      </c>
      <c r="O5305" s="193">
        <v>0</v>
      </c>
      <c r="P5305" s="124" t="s">
        <v>1312</v>
      </c>
    </row>
    <row r="5306" spans="1:16" ht="76.5" hidden="1">
      <c r="A5306" s="256">
        <v>25</v>
      </c>
      <c r="B5306" s="124"/>
      <c r="C5306" s="125" t="s">
        <v>694</v>
      </c>
      <c r="D5306" s="191">
        <v>43322</v>
      </c>
      <c r="E5306" s="124" t="s">
        <v>10110</v>
      </c>
      <c r="F5306" s="124" t="s">
        <v>1313</v>
      </c>
      <c r="G5306" s="124">
        <v>180122</v>
      </c>
      <c r="H5306" s="124"/>
      <c r="I5306" s="128" t="s">
        <v>11366</v>
      </c>
      <c r="J5306" s="124"/>
      <c r="K5306" s="124"/>
      <c r="L5306" s="124"/>
      <c r="M5306" s="124"/>
      <c r="N5306" s="193">
        <v>27.02</v>
      </c>
      <c r="O5306" s="193">
        <v>0</v>
      </c>
      <c r="P5306" s="124" t="s">
        <v>1312</v>
      </c>
    </row>
    <row r="5307" spans="1:16" ht="76.5" hidden="1">
      <c r="A5307" s="256">
        <v>25</v>
      </c>
      <c r="B5307" s="124"/>
      <c r="C5307" s="125" t="s">
        <v>694</v>
      </c>
      <c r="D5307" s="191">
        <v>43322</v>
      </c>
      <c r="E5307" s="124" t="s">
        <v>10110</v>
      </c>
      <c r="F5307" s="124" t="s">
        <v>1313</v>
      </c>
      <c r="G5307" s="124">
        <v>180121</v>
      </c>
      <c r="H5307" s="124"/>
      <c r="I5307" s="128" t="s">
        <v>11367</v>
      </c>
      <c r="J5307" s="124"/>
      <c r="K5307" s="124"/>
      <c r="L5307" s="124"/>
      <c r="M5307" s="124"/>
      <c r="N5307" s="193">
        <v>0.11</v>
      </c>
      <c r="O5307" s="193">
        <v>0</v>
      </c>
      <c r="P5307" s="124" t="s">
        <v>1312</v>
      </c>
    </row>
    <row r="5308" spans="1:16" ht="51" hidden="1">
      <c r="A5308" s="256">
        <v>373</v>
      </c>
      <c r="B5308" s="124"/>
      <c r="C5308" s="125" t="s">
        <v>1269</v>
      </c>
      <c r="D5308" s="191">
        <v>43322</v>
      </c>
      <c r="E5308" s="124" t="s">
        <v>10111</v>
      </c>
      <c r="F5308" s="124" t="s">
        <v>1313</v>
      </c>
      <c r="G5308" s="124">
        <v>180187</v>
      </c>
      <c r="H5308" s="124"/>
      <c r="I5308" s="128" t="s">
        <v>11368</v>
      </c>
      <c r="J5308" s="124"/>
      <c r="K5308" s="124"/>
      <c r="L5308" s="124"/>
      <c r="M5308" s="124"/>
      <c r="N5308" s="193">
        <v>0</v>
      </c>
      <c r="O5308" s="193">
        <v>1197301.57</v>
      </c>
      <c r="P5308" s="124" t="s">
        <v>1312</v>
      </c>
    </row>
    <row r="5309" spans="1:16" ht="51" hidden="1">
      <c r="A5309" s="256">
        <v>373</v>
      </c>
      <c r="B5309" s="124"/>
      <c r="C5309" s="125" t="s">
        <v>1269</v>
      </c>
      <c r="D5309" s="191">
        <v>43322</v>
      </c>
      <c r="E5309" s="124" t="s">
        <v>10112</v>
      </c>
      <c r="F5309" s="124" t="s">
        <v>1313</v>
      </c>
      <c r="G5309" s="124">
        <v>180186</v>
      </c>
      <c r="H5309" s="124"/>
      <c r="I5309" s="128" t="s">
        <v>11369</v>
      </c>
      <c r="J5309" s="124"/>
      <c r="K5309" s="124"/>
      <c r="L5309" s="124"/>
      <c r="M5309" s="124"/>
      <c r="N5309" s="193">
        <v>0</v>
      </c>
      <c r="O5309" s="193">
        <v>3991005.24</v>
      </c>
      <c r="P5309" s="124" t="s">
        <v>1312</v>
      </c>
    </row>
    <row r="5310" spans="1:16" ht="76.5" hidden="1">
      <c r="A5310" s="256">
        <v>291</v>
      </c>
      <c r="B5310" s="124"/>
      <c r="C5310" s="125" t="s">
        <v>794</v>
      </c>
      <c r="D5310" s="191">
        <v>43322</v>
      </c>
      <c r="E5310" s="124" t="s">
        <v>10113</v>
      </c>
      <c r="F5310" s="124" t="s">
        <v>11</v>
      </c>
      <c r="G5310" s="124">
        <v>805540</v>
      </c>
      <c r="H5310" s="124"/>
      <c r="I5310" s="128" t="s">
        <v>11370</v>
      </c>
      <c r="J5310" s="124"/>
      <c r="K5310" s="124"/>
      <c r="L5310" s="124"/>
      <c r="M5310" s="124"/>
      <c r="N5310" s="193">
        <v>50</v>
      </c>
      <c r="O5310" s="193">
        <v>0</v>
      </c>
      <c r="P5310" s="124" t="s">
        <v>1312</v>
      </c>
    </row>
    <row r="5311" spans="1:16" ht="76.5" hidden="1">
      <c r="A5311" s="256" t="s">
        <v>630</v>
      </c>
      <c r="B5311" s="124"/>
      <c r="C5311" s="125" t="s">
        <v>1236</v>
      </c>
      <c r="D5311" s="191">
        <v>43322</v>
      </c>
      <c r="E5311" s="124" t="s">
        <v>10114</v>
      </c>
      <c r="F5311" s="124" t="s">
        <v>6</v>
      </c>
      <c r="G5311" s="124">
        <v>1008034</v>
      </c>
      <c r="H5311" s="124"/>
      <c r="I5311" s="128" t="s">
        <v>11371</v>
      </c>
      <c r="J5311" s="124"/>
      <c r="K5311" s="124"/>
      <c r="L5311" s="124"/>
      <c r="M5311" s="124"/>
      <c r="N5311" s="193">
        <v>0</v>
      </c>
      <c r="O5311" s="193">
        <v>4613939.87</v>
      </c>
      <c r="P5311" s="124" t="s">
        <v>1312</v>
      </c>
    </row>
    <row r="5312" spans="1:16" ht="102" hidden="1">
      <c r="A5312" s="256" t="s">
        <v>630</v>
      </c>
      <c r="B5312" s="124"/>
      <c r="C5312" s="125" t="s">
        <v>1236</v>
      </c>
      <c r="D5312" s="191">
        <v>43322</v>
      </c>
      <c r="E5312" s="124" t="s">
        <v>10115</v>
      </c>
      <c r="F5312" s="124" t="s">
        <v>6</v>
      </c>
      <c r="G5312" s="124">
        <v>929451</v>
      </c>
      <c r="H5312" s="124"/>
      <c r="I5312" s="128" t="s">
        <v>11372</v>
      </c>
      <c r="J5312" s="124"/>
      <c r="K5312" s="124"/>
      <c r="L5312" s="124"/>
      <c r="M5312" s="124"/>
      <c r="N5312" s="193">
        <v>0</v>
      </c>
      <c r="O5312" s="193">
        <v>13156.71</v>
      </c>
      <c r="P5312" s="124" t="s">
        <v>1312</v>
      </c>
    </row>
    <row r="5313" spans="1:16" ht="89.25" hidden="1">
      <c r="A5313" s="256" t="s">
        <v>630</v>
      </c>
      <c r="B5313" s="124"/>
      <c r="C5313" s="125" t="s">
        <v>1236</v>
      </c>
      <c r="D5313" s="191">
        <v>43322</v>
      </c>
      <c r="E5313" s="124" t="s">
        <v>10116</v>
      </c>
      <c r="F5313" s="124" t="s">
        <v>6</v>
      </c>
      <c r="G5313" s="124">
        <v>929451</v>
      </c>
      <c r="H5313" s="124"/>
      <c r="I5313" s="128" t="s">
        <v>11373</v>
      </c>
      <c r="J5313" s="124"/>
      <c r="K5313" s="124"/>
      <c r="L5313" s="124"/>
      <c r="M5313" s="124"/>
      <c r="N5313" s="193">
        <v>0</v>
      </c>
      <c r="O5313" s="193">
        <v>1107.58</v>
      </c>
      <c r="P5313" s="124" t="s">
        <v>1312</v>
      </c>
    </row>
    <row r="5314" spans="1:16" ht="51" hidden="1">
      <c r="A5314" s="256">
        <v>10</v>
      </c>
      <c r="B5314" s="124"/>
      <c r="C5314" s="125" t="s">
        <v>690</v>
      </c>
      <c r="D5314" s="191">
        <v>43322</v>
      </c>
      <c r="E5314" s="124" t="s">
        <v>10117</v>
      </c>
      <c r="F5314" s="124" t="s">
        <v>15</v>
      </c>
      <c r="G5314" s="124">
        <v>805551</v>
      </c>
      <c r="H5314" s="124"/>
      <c r="I5314" s="128" t="s">
        <v>11374</v>
      </c>
      <c r="J5314" s="124"/>
      <c r="K5314" s="124"/>
      <c r="L5314" s="124"/>
      <c r="M5314" s="124"/>
      <c r="N5314" s="193">
        <v>50</v>
      </c>
      <c r="O5314" s="193">
        <v>0</v>
      </c>
      <c r="P5314" s="124" t="s">
        <v>1312</v>
      </c>
    </row>
    <row r="5315" spans="1:16" ht="63.75" hidden="1">
      <c r="A5315" s="256">
        <v>513</v>
      </c>
      <c r="B5315" s="124"/>
      <c r="C5315" s="125" t="s">
        <v>201</v>
      </c>
      <c r="D5315" s="191">
        <v>43322</v>
      </c>
      <c r="E5315" s="124" t="s">
        <v>10118</v>
      </c>
      <c r="F5315" s="124" t="s">
        <v>15</v>
      </c>
      <c r="G5315" s="124">
        <v>805553</v>
      </c>
      <c r="H5315" s="124"/>
      <c r="I5315" s="128" t="s">
        <v>11375</v>
      </c>
      <c r="J5315" s="124"/>
      <c r="K5315" s="124"/>
      <c r="L5315" s="124"/>
      <c r="M5315" s="124"/>
      <c r="N5315" s="193">
        <v>50</v>
      </c>
      <c r="O5315" s="193">
        <v>0</v>
      </c>
      <c r="P5315" s="124" t="s">
        <v>1312</v>
      </c>
    </row>
    <row r="5316" spans="1:16" ht="51" hidden="1">
      <c r="A5316" s="256">
        <v>10</v>
      </c>
      <c r="B5316" s="124"/>
      <c r="C5316" s="125" t="s">
        <v>690</v>
      </c>
      <c r="D5316" s="191">
        <v>43322</v>
      </c>
      <c r="E5316" s="124" t="s">
        <v>10119</v>
      </c>
      <c r="F5316" s="124" t="s">
        <v>15</v>
      </c>
      <c r="G5316" s="124">
        <v>805555</v>
      </c>
      <c r="H5316" s="124"/>
      <c r="I5316" s="128" t="s">
        <v>11376</v>
      </c>
      <c r="J5316" s="124"/>
      <c r="K5316" s="124"/>
      <c r="L5316" s="124"/>
      <c r="M5316" s="124"/>
      <c r="N5316" s="193">
        <v>50</v>
      </c>
      <c r="O5316" s="193">
        <v>0</v>
      </c>
      <c r="P5316" s="124" t="s">
        <v>1312</v>
      </c>
    </row>
    <row r="5317" spans="1:16" ht="51" hidden="1">
      <c r="A5317" s="256">
        <v>10</v>
      </c>
      <c r="B5317" s="124"/>
      <c r="C5317" s="125" t="s">
        <v>690</v>
      </c>
      <c r="D5317" s="191">
        <v>43322</v>
      </c>
      <c r="E5317" s="124" t="s">
        <v>10120</v>
      </c>
      <c r="F5317" s="124" t="s">
        <v>15</v>
      </c>
      <c r="G5317" s="124">
        <v>805559</v>
      </c>
      <c r="H5317" s="124"/>
      <c r="I5317" s="128" t="s">
        <v>11377</v>
      </c>
      <c r="J5317" s="124"/>
      <c r="K5317" s="124"/>
      <c r="L5317" s="124"/>
      <c r="M5317" s="124"/>
      <c r="N5317" s="193">
        <v>50</v>
      </c>
      <c r="O5317" s="193">
        <v>0</v>
      </c>
      <c r="P5317" s="124" t="s">
        <v>1312</v>
      </c>
    </row>
    <row r="5318" spans="1:16" ht="76.5" hidden="1">
      <c r="A5318" s="256">
        <v>10</v>
      </c>
      <c r="B5318" s="124"/>
      <c r="C5318" s="125" t="s">
        <v>690</v>
      </c>
      <c r="D5318" s="191">
        <v>43322</v>
      </c>
      <c r="E5318" s="124" t="s">
        <v>10121</v>
      </c>
      <c r="F5318" s="124" t="s">
        <v>15</v>
      </c>
      <c r="G5318" s="124">
        <v>805561</v>
      </c>
      <c r="H5318" s="124"/>
      <c r="I5318" s="128" t="s">
        <v>11378</v>
      </c>
      <c r="J5318" s="124"/>
      <c r="K5318" s="124"/>
      <c r="L5318" s="124"/>
      <c r="M5318" s="124"/>
      <c r="N5318" s="193">
        <v>50</v>
      </c>
      <c r="O5318" s="193">
        <v>0</v>
      </c>
      <c r="P5318" s="124" t="s">
        <v>1312</v>
      </c>
    </row>
    <row r="5319" spans="1:16" ht="89.25" hidden="1">
      <c r="A5319" s="256">
        <v>132</v>
      </c>
      <c r="B5319" s="124"/>
      <c r="C5319" s="125" t="s">
        <v>728</v>
      </c>
      <c r="D5319" s="191">
        <v>43322</v>
      </c>
      <c r="E5319" s="124" t="s">
        <v>10122</v>
      </c>
      <c r="F5319" s="124" t="s">
        <v>11</v>
      </c>
      <c r="G5319" s="124">
        <v>929418</v>
      </c>
      <c r="H5319" s="124"/>
      <c r="I5319" s="128" t="s">
        <v>11379</v>
      </c>
      <c r="J5319" s="124"/>
      <c r="K5319" s="124"/>
      <c r="L5319" s="124"/>
      <c r="M5319" s="124"/>
      <c r="N5319" s="193">
        <v>5415</v>
      </c>
      <c r="O5319" s="193">
        <v>0</v>
      </c>
      <c r="P5319" s="124" t="s">
        <v>1312</v>
      </c>
    </row>
    <row r="5320" spans="1:16" ht="76.5" hidden="1">
      <c r="A5320" s="256" t="s">
        <v>619</v>
      </c>
      <c r="B5320" s="124"/>
      <c r="C5320" s="125" t="s">
        <v>713</v>
      </c>
      <c r="D5320" s="191">
        <v>43322</v>
      </c>
      <c r="E5320" s="124" t="s">
        <v>10123</v>
      </c>
      <c r="F5320" s="124" t="s">
        <v>1313</v>
      </c>
      <c r="G5320" s="124">
        <v>180172</v>
      </c>
      <c r="H5320" s="124"/>
      <c r="I5320" s="128" t="s">
        <v>11380</v>
      </c>
      <c r="J5320" s="124"/>
      <c r="K5320" s="124"/>
      <c r="L5320" s="124"/>
      <c r="M5320" s="124"/>
      <c r="N5320" s="193">
        <v>0</v>
      </c>
      <c r="O5320" s="193">
        <v>2720.52</v>
      </c>
      <c r="P5320" s="124" t="s">
        <v>1312</v>
      </c>
    </row>
    <row r="5321" spans="1:16" ht="76.5" hidden="1">
      <c r="A5321" s="256" t="s">
        <v>619</v>
      </c>
      <c r="B5321" s="124"/>
      <c r="C5321" s="125" t="s">
        <v>713</v>
      </c>
      <c r="D5321" s="191">
        <v>43322</v>
      </c>
      <c r="E5321" s="124" t="s">
        <v>10123</v>
      </c>
      <c r="F5321" s="124" t="s">
        <v>1313</v>
      </c>
      <c r="G5321" s="124">
        <v>180181</v>
      </c>
      <c r="H5321" s="124"/>
      <c r="I5321" s="128" t="s">
        <v>11380</v>
      </c>
      <c r="J5321" s="124"/>
      <c r="K5321" s="124"/>
      <c r="L5321" s="124"/>
      <c r="M5321" s="124"/>
      <c r="N5321" s="193">
        <v>0</v>
      </c>
      <c r="O5321" s="193">
        <v>40735.760000000002</v>
      </c>
      <c r="P5321" s="124" t="s">
        <v>1312</v>
      </c>
    </row>
    <row r="5322" spans="1:16" ht="76.5" hidden="1">
      <c r="A5322" s="256" t="s">
        <v>619</v>
      </c>
      <c r="B5322" s="124"/>
      <c r="C5322" s="125" t="s">
        <v>713</v>
      </c>
      <c r="D5322" s="191">
        <v>43322</v>
      </c>
      <c r="E5322" s="124" t="s">
        <v>10123</v>
      </c>
      <c r="F5322" s="124" t="s">
        <v>1313</v>
      </c>
      <c r="G5322" s="124">
        <v>180178</v>
      </c>
      <c r="H5322" s="124"/>
      <c r="I5322" s="128" t="s">
        <v>11380</v>
      </c>
      <c r="J5322" s="124"/>
      <c r="K5322" s="124"/>
      <c r="L5322" s="124"/>
      <c r="M5322" s="124"/>
      <c r="N5322" s="193">
        <v>0</v>
      </c>
      <c r="O5322" s="193">
        <v>39990</v>
      </c>
      <c r="P5322" s="124" t="s">
        <v>1312</v>
      </c>
    </row>
    <row r="5323" spans="1:16" ht="76.5" hidden="1">
      <c r="A5323" s="256" t="s">
        <v>619</v>
      </c>
      <c r="B5323" s="124"/>
      <c r="C5323" s="125" t="s">
        <v>713</v>
      </c>
      <c r="D5323" s="191">
        <v>43322</v>
      </c>
      <c r="E5323" s="124" t="s">
        <v>10123</v>
      </c>
      <c r="F5323" s="124" t="s">
        <v>1313</v>
      </c>
      <c r="G5323" s="124">
        <v>180180</v>
      </c>
      <c r="H5323" s="124"/>
      <c r="I5323" s="128" t="s">
        <v>11380</v>
      </c>
      <c r="J5323" s="124"/>
      <c r="K5323" s="124"/>
      <c r="L5323" s="124"/>
      <c r="M5323" s="124"/>
      <c r="N5323" s="193">
        <v>0</v>
      </c>
      <c r="O5323" s="193">
        <v>102262.5</v>
      </c>
      <c r="P5323" s="124" t="s">
        <v>1312</v>
      </c>
    </row>
    <row r="5324" spans="1:16" ht="76.5" hidden="1">
      <c r="A5324" s="256" t="s">
        <v>619</v>
      </c>
      <c r="B5324" s="124"/>
      <c r="C5324" s="125" t="s">
        <v>713</v>
      </c>
      <c r="D5324" s="191">
        <v>43322</v>
      </c>
      <c r="E5324" s="124" t="s">
        <v>10123</v>
      </c>
      <c r="F5324" s="124" t="s">
        <v>1313</v>
      </c>
      <c r="G5324" s="124">
        <v>180182</v>
      </c>
      <c r="H5324" s="124"/>
      <c r="I5324" s="128" t="s">
        <v>11380</v>
      </c>
      <c r="J5324" s="124"/>
      <c r="K5324" s="124"/>
      <c r="L5324" s="124"/>
      <c r="M5324" s="124"/>
      <c r="N5324" s="193">
        <v>0</v>
      </c>
      <c r="O5324" s="193">
        <v>32761.87</v>
      </c>
      <c r="P5324" s="124" t="s">
        <v>1312</v>
      </c>
    </row>
    <row r="5325" spans="1:16" ht="76.5" hidden="1">
      <c r="A5325" s="256" t="s">
        <v>619</v>
      </c>
      <c r="B5325" s="124"/>
      <c r="C5325" s="125" t="s">
        <v>713</v>
      </c>
      <c r="D5325" s="191">
        <v>43322</v>
      </c>
      <c r="E5325" s="124" t="s">
        <v>10123</v>
      </c>
      <c r="F5325" s="124" t="s">
        <v>1313</v>
      </c>
      <c r="G5325" s="124">
        <v>180177</v>
      </c>
      <c r="H5325" s="124"/>
      <c r="I5325" s="128" t="s">
        <v>11380</v>
      </c>
      <c r="J5325" s="124"/>
      <c r="K5325" s="124"/>
      <c r="L5325" s="124"/>
      <c r="M5325" s="124"/>
      <c r="N5325" s="193">
        <v>0</v>
      </c>
      <c r="O5325" s="193">
        <v>435</v>
      </c>
      <c r="P5325" s="124" t="s">
        <v>1312</v>
      </c>
    </row>
    <row r="5326" spans="1:16" ht="76.5" hidden="1">
      <c r="A5326" s="256" t="s">
        <v>619</v>
      </c>
      <c r="B5326" s="124"/>
      <c r="C5326" s="125" t="s">
        <v>713</v>
      </c>
      <c r="D5326" s="191">
        <v>43322</v>
      </c>
      <c r="E5326" s="124" t="s">
        <v>10123</v>
      </c>
      <c r="F5326" s="124" t="s">
        <v>1313</v>
      </c>
      <c r="G5326" s="124">
        <v>180171</v>
      </c>
      <c r="H5326" s="124"/>
      <c r="I5326" s="128" t="s">
        <v>11380</v>
      </c>
      <c r="J5326" s="124"/>
      <c r="K5326" s="124"/>
      <c r="L5326" s="124"/>
      <c r="M5326" s="124"/>
      <c r="N5326" s="193">
        <v>0</v>
      </c>
      <c r="O5326" s="193">
        <v>1299.0999999999999</v>
      </c>
      <c r="P5326" s="124" t="s">
        <v>1312</v>
      </c>
    </row>
    <row r="5327" spans="1:16" ht="76.5" hidden="1">
      <c r="A5327" s="256" t="s">
        <v>619</v>
      </c>
      <c r="B5327" s="124"/>
      <c r="C5327" s="125" t="s">
        <v>713</v>
      </c>
      <c r="D5327" s="191">
        <v>43322</v>
      </c>
      <c r="E5327" s="124" t="s">
        <v>10123</v>
      </c>
      <c r="F5327" s="124" t="s">
        <v>1313</v>
      </c>
      <c r="G5327" s="124">
        <v>180176</v>
      </c>
      <c r="H5327" s="124"/>
      <c r="I5327" s="128" t="s">
        <v>11380</v>
      </c>
      <c r="J5327" s="124"/>
      <c r="K5327" s="124"/>
      <c r="L5327" s="124"/>
      <c r="M5327" s="124"/>
      <c r="N5327" s="193">
        <v>0</v>
      </c>
      <c r="O5327" s="193">
        <v>82</v>
      </c>
      <c r="P5327" s="124" t="s">
        <v>1312</v>
      </c>
    </row>
    <row r="5328" spans="1:16" ht="76.5" hidden="1">
      <c r="A5328" s="256" t="s">
        <v>619</v>
      </c>
      <c r="B5328" s="124"/>
      <c r="C5328" s="125" t="s">
        <v>713</v>
      </c>
      <c r="D5328" s="191">
        <v>43322</v>
      </c>
      <c r="E5328" s="124" t="s">
        <v>10123</v>
      </c>
      <c r="F5328" s="124" t="s">
        <v>1313</v>
      </c>
      <c r="G5328" s="124">
        <v>180175</v>
      </c>
      <c r="H5328" s="124"/>
      <c r="I5328" s="128" t="s">
        <v>11380</v>
      </c>
      <c r="J5328" s="124"/>
      <c r="K5328" s="124"/>
      <c r="L5328" s="124"/>
      <c r="M5328" s="124"/>
      <c r="N5328" s="193">
        <v>0</v>
      </c>
      <c r="O5328" s="193">
        <v>26788.67</v>
      </c>
      <c r="P5328" s="124" t="s">
        <v>1312</v>
      </c>
    </row>
    <row r="5329" spans="1:16" ht="76.5" hidden="1">
      <c r="A5329" s="256" t="s">
        <v>619</v>
      </c>
      <c r="B5329" s="124"/>
      <c r="C5329" s="125" t="s">
        <v>713</v>
      </c>
      <c r="D5329" s="191">
        <v>43322</v>
      </c>
      <c r="E5329" s="124" t="s">
        <v>10123</v>
      </c>
      <c r="F5329" s="124" t="s">
        <v>1313</v>
      </c>
      <c r="G5329" s="124">
        <v>180173</v>
      </c>
      <c r="H5329" s="124"/>
      <c r="I5329" s="128" t="s">
        <v>11380</v>
      </c>
      <c r="J5329" s="124"/>
      <c r="K5329" s="124"/>
      <c r="L5329" s="124"/>
      <c r="M5329" s="124"/>
      <c r="N5329" s="193">
        <v>0</v>
      </c>
      <c r="O5329" s="193">
        <v>1624.8</v>
      </c>
      <c r="P5329" s="124" t="s">
        <v>1312</v>
      </c>
    </row>
    <row r="5330" spans="1:16" ht="76.5" hidden="1">
      <c r="A5330" s="256" t="s">
        <v>619</v>
      </c>
      <c r="B5330" s="124"/>
      <c r="C5330" s="125" t="s">
        <v>713</v>
      </c>
      <c r="D5330" s="191">
        <v>43322</v>
      </c>
      <c r="E5330" s="124" t="s">
        <v>10123</v>
      </c>
      <c r="F5330" s="124" t="s">
        <v>1313</v>
      </c>
      <c r="G5330" s="124">
        <v>180179</v>
      </c>
      <c r="H5330" s="124"/>
      <c r="I5330" s="128" t="s">
        <v>11380</v>
      </c>
      <c r="J5330" s="124"/>
      <c r="K5330" s="124"/>
      <c r="L5330" s="124"/>
      <c r="M5330" s="124"/>
      <c r="N5330" s="193">
        <v>0</v>
      </c>
      <c r="O5330" s="193">
        <v>32597.84</v>
      </c>
      <c r="P5330" s="124" t="s">
        <v>1312</v>
      </c>
    </row>
    <row r="5331" spans="1:16" ht="51" hidden="1">
      <c r="A5331" s="256">
        <v>340</v>
      </c>
      <c r="B5331" s="124"/>
      <c r="C5331" s="125" t="s">
        <v>814</v>
      </c>
      <c r="D5331" s="191">
        <v>43322</v>
      </c>
      <c r="E5331" s="124" t="s">
        <v>10124</v>
      </c>
      <c r="F5331" s="124" t="s">
        <v>6</v>
      </c>
      <c r="G5331" s="124">
        <v>806031</v>
      </c>
      <c r="H5331" s="124"/>
      <c r="I5331" s="128" t="s">
        <v>11381</v>
      </c>
      <c r="J5331" s="124"/>
      <c r="K5331" s="124"/>
      <c r="L5331" s="124"/>
      <c r="M5331" s="124"/>
      <c r="N5331" s="193">
        <v>0</v>
      </c>
      <c r="O5331" s="193">
        <v>24263.82</v>
      </c>
      <c r="P5331" s="124" t="s">
        <v>1312</v>
      </c>
    </row>
    <row r="5332" spans="1:16" ht="51" hidden="1">
      <c r="A5332" s="256">
        <v>41</v>
      </c>
      <c r="B5332" s="124"/>
      <c r="C5332" s="125" t="s">
        <v>697</v>
      </c>
      <c r="D5332" s="191">
        <v>43322</v>
      </c>
      <c r="E5332" s="124" t="s">
        <v>10125</v>
      </c>
      <c r="F5332" s="124" t="s">
        <v>6</v>
      </c>
      <c r="G5332" s="124">
        <v>1008206</v>
      </c>
      <c r="H5332" s="124"/>
      <c r="I5332" s="128" t="s">
        <v>11382</v>
      </c>
      <c r="J5332" s="124"/>
      <c r="K5332" s="124"/>
      <c r="L5332" s="124"/>
      <c r="M5332" s="124"/>
      <c r="N5332" s="193">
        <v>0</v>
      </c>
      <c r="O5332" s="193">
        <v>11238878</v>
      </c>
      <c r="P5332" s="124" t="s">
        <v>1312</v>
      </c>
    </row>
    <row r="5333" spans="1:16" ht="63.75" hidden="1">
      <c r="A5333" s="256">
        <v>572</v>
      </c>
      <c r="B5333" s="124"/>
      <c r="C5333" s="125" t="s">
        <v>848</v>
      </c>
      <c r="D5333" s="191">
        <v>43322</v>
      </c>
      <c r="E5333" s="124" t="s">
        <v>10126</v>
      </c>
      <c r="F5333" s="124" t="s">
        <v>6</v>
      </c>
      <c r="G5333" s="124">
        <v>1008317</v>
      </c>
      <c r="H5333" s="124"/>
      <c r="I5333" s="128" t="s">
        <v>11383</v>
      </c>
      <c r="J5333" s="124"/>
      <c r="K5333" s="124"/>
      <c r="L5333" s="124"/>
      <c r="M5333" s="124"/>
      <c r="N5333" s="193">
        <v>0</v>
      </c>
      <c r="O5333" s="193">
        <v>7945.09</v>
      </c>
      <c r="P5333" s="124" t="s">
        <v>1312</v>
      </c>
    </row>
    <row r="5334" spans="1:16" ht="63.75" hidden="1">
      <c r="A5334" s="256" t="s">
        <v>619</v>
      </c>
      <c r="B5334" s="124"/>
      <c r="C5334" s="125" t="s">
        <v>713</v>
      </c>
      <c r="D5334" s="191">
        <v>43322</v>
      </c>
      <c r="E5334" s="124" t="s">
        <v>10127</v>
      </c>
      <c r="F5334" s="124" t="s">
        <v>6</v>
      </c>
      <c r="G5334" s="124">
        <v>1008411</v>
      </c>
      <c r="H5334" s="124"/>
      <c r="I5334" s="128" t="s">
        <v>11384</v>
      </c>
      <c r="J5334" s="124"/>
      <c r="K5334" s="124"/>
      <c r="L5334" s="124"/>
      <c r="M5334" s="124"/>
      <c r="N5334" s="193">
        <v>0</v>
      </c>
      <c r="O5334" s="193">
        <v>9070.83</v>
      </c>
      <c r="P5334" s="124" t="s">
        <v>1312</v>
      </c>
    </row>
    <row r="5335" spans="1:16" ht="38.25" hidden="1">
      <c r="A5335" s="256">
        <v>117</v>
      </c>
      <c r="B5335" s="124"/>
      <c r="C5335" s="125" t="s">
        <v>722</v>
      </c>
      <c r="D5335" s="191">
        <v>43322</v>
      </c>
      <c r="E5335" s="124" t="s">
        <v>10128</v>
      </c>
      <c r="F5335" s="124" t="s">
        <v>11</v>
      </c>
      <c r="G5335" s="124">
        <v>929485</v>
      </c>
      <c r="H5335" s="124"/>
      <c r="I5335" s="128" t="s">
        <v>11385</v>
      </c>
      <c r="J5335" s="124"/>
      <c r="K5335" s="124"/>
      <c r="L5335" s="124"/>
      <c r="M5335" s="124"/>
      <c r="N5335" s="193">
        <v>50</v>
      </c>
      <c r="O5335" s="193">
        <v>0</v>
      </c>
      <c r="P5335" s="124" t="s">
        <v>1312</v>
      </c>
    </row>
    <row r="5336" spans="1:16" ht="89.25" hidden="1">
      <c r="A5336" s="256">
        <v>576</v>
      </c>
      <c r="B5336" s="124"/>
      <c r="C5336" s="125" t="s">
        <v>852</v>
      </c>
      <c r="D5336" s="191">
        <v>43322</v>
      </c>
      <c r="E5336" s="124" t="s">
        <v>10129</v>
      </c>
      <c r="F5336" s="124" t="s">
        <v>15</v>
      </c>
      <c r="G5336" s="124">
        <v>5665</v>
      </c>
      <c r="H5336" s="124"/>
      <c r="I5336" s="128" t="s">
        <v>11386</v>
      </c>
      <c r="J5336" s="124"/>
      <c r="K5336" s="124"/>
      <c r="L5336" s="124"/>
      <c r="M5336" s="124"/>
      <c r="N5336" s="193">
        <v>270.27</v>
      </c>
      <c r="O5336" s="193">
        <v>0</v>
      </c>
      <c r="P5336" s="124" t="s">
        <v>1312</v>
      </c>
    </row>
    <row r="5337" spans="1:16" ht="89.25" hidden="1">
      <c r="A5337" s="256">
        <v>576</v>
      </c>
      <c r="B5337" s="124"/>
      <c r="C5337" s="125" t="s">
        <v>852</v>
      </c>
      <c r="D5337" s="191">
        <v>43322</v>
      </c>
      <c r="E5337" s="124" t="s">
        <v>10130</v>
      </c>
      <c r="F5337" s="124" t="s">
        <v>15</v>
      </c>
      <c r="G5337" s="124">
        <v>5662</v>
      </c>
      <c r="H5337" s="124"/>
      <c r="I5337" s="128" t="s">
        <v>11387</v>
      </c>
      <c r="J5337" s="124"/>
      <c r="K5337" s="124"/>
      <c r="L5337" s="124"/>
      <c r="M5337" s="124"/>
      <c r="N5337" s="193">
        <v>279.26</v>
      </c>
      <c r="O5337" s="193">
        <v>0</v>
      </c>
      <c r="P5337" s="124" t="s">
        <v>1312</v>
      </c>
    </row>
    <row r="5338" spans="1:16" ht="51" hidden="1">
      <c r="A5338" s="256">
        <v>10</v>
      </c>
      <c r="B5338" s="124"/>
      <c r="C5338" s="125" t="s">
        <v>690</v>
      </c>
      <c r="D5338" s="191">
        <v>43322</v>
      </c>
      <c r="E5338" s="124" t="s">
        <v>10131</v>
      </c>
      <c r="F5338" s="124" t="s">
        <v>15</v>
      </c>
      <c r="G5338" s="124">
        <v>806028</v>
      </c>
      <c r="H5338" s="124"/>
      <c r="I5338" s="128" t="s">
        <v>11388</v>
      </c>
      <c r="J5338" s="124"/>
      <c r="K5338" s="124"/>
      <c r="L5338" s="124"/>
      <c r="M5338" s="124"/>
      <c r="N5338" s="193">
        <v>50</v>
      </c>
      <c r="O5338" s="193">
        <v>0</v>
      </c>
      <c r="P5338" s="124" t="s">
        <v>1312</v>
      </c>
    </row>
    <row r="5339" spans="1:16" ht="63.75" hidden="1">
      <c r="A5339" s="256">
        <v>10</v>
      </c>
      <c r="B5339" s="124"/>
      <c r="C5339" s="125" t="s">
        <v>690</v>
      </c>
      <c r="D5339" s="191">
        <v>43322</v>
      </c>
      <c r="E5339" s="124" t="s">
        <v>10132</v>
      </c>
      <c r="F5339" s="124" t="s">
        <v>15</v>
      </c>
      <c r="G5339" s="124">
        <v>806030</v>
      </c>
      <c r="H5339" s="124"/>
      <c r="I5339" s="128" t="s">
        <v>11389</v>
      </c>
      <c r="J5339" s="124"/>
      <c r="K5339" s="124"/>
      <c r="L5339" s="124"/>
      <c r="M5339" s="124"/>
      <c r="N5339" s="193">
        <v>50</v>
      </c>
      <c r="O5339" s="193">
        <v>0</v>
      </c>
      <c r="P5339" s="124" t="s">
        <v>1312</v>
      </c>
    </row>
    <row r="5340" spans="1:16" ht="51" hidden="1">
      <c r="A5340" s="256">
        <v>340</v>
      </c>
      <c r="B5340" s="124"/>
      <c r="C5340" s="125" t="s">
        <v>814</v>
      </c>
      <c r="D5340" s="191">
        <v>43322</v>
      </c>
      <c r="E5340" s="124" t="s">
        <v>10133</v>
      </c>
      <c r="F5340" s="124" t="s">
        <v>15</v>
      </c>
      <c r="G5340" s="124">
        <v>806032</v>
      </c>
      <c r="H5340" s="124"/>
      <c r="I5340" s="128" t="s">
        <v>11390</v>
      </c>
      <c r="J5340" s="124"/>
      <c r="K5340" s="124"/>
      <c r="L5340" s="124"/>
      <c r="M5340" s="124"/>
      <c r="N5340" s="193">
        <v>50</v>
      </c>
      <c r="O5340" s="193">
        <v>0</v>
      </c>
      <c r="P5340" s="124" t="s">
        <v>1312</v>
      </c>
    </row>
    <row r="5341" spans="1:16" ht="63.75" hidden="1">
      <c r="A5341" s="256">
        <v>10</v>
      </c>
      <c r="B5341" s="124"/>
      <c r="C5341" s="125" t="s">
        <v>690</v>
      </c>
      <c r="D5341" s="191">
        <v>43322</v>
      </c>
      <c r="E5341" s="124" t="s">
        <v>10134</v>
      </c>
      <c r="F5341" s="124" t="s">
        <v>15</v>
      </c>
      <c r="G5341" s="124">
        <v>806034</v>
      </c>
      <c r="H5341" s="124"/>
      <c r="I5341" s="128" t="s">
        <v>11391</v>
      </c>
      <c r="J5341" s="124"/>
      <c r="K5341" s="124"/>
      <c r="L5341" s="124"/>
      <c r="M5341" s="124"/>
      <c r="N5341" s="193">
        <v>50</v>
      </c>
      <c r="O5341" s="193">
        <v>0</v>
      </c>
      <c r="P5341" s="124" t="s">
        <v>1312</v>
      </c>
    </row>
    <row r="5342" spans="1:16" ht="51" hidden="1">
      <c r="A5342" s="256">
        <v>10</v>
      </c>
      <c r="B5342" s="124"/>
      <c r="C5342" s="125" t="s">
        <v>690</v>
      </c>
      <c r="D5342" s="191">
        <v>43322</v>
      </c>
      <c r="E5342" s="124" t="s">
        <v>10135</v>
      </c>
      <c r="F5342" s="124" t="s">
        <v>15</v>
      </c>
      <c r="G5342" s="124">
        <v>806036</v>
      </c>
      <c r="H5342" s="124"/>
      <c r="I5342" s="128" t="s">
        <v>11392</v>
      </c>
      <c r="J5342" s="124"/>
      <c r="K5342" s="124"/>
      <c r="L5342" s="124"/>
      <c r="M5342" s="124"/>
      <c r="N5342" s="193">
        <v>50</v>
      </c>
      <c r="O5342" s="193">
        <v>0</v>
      </c>
      <c r="P5342" s="124" t="s">
        <v>1312</v>
      </c>
    </row>
    <row r="5343" spans="1:16" ht="76.5" hidden="1">
      <c r="A5343" s="256" t="s">
        <v>620</v>
      </c>
      <c r="B5343" s="124"/>
      <c r="C5343" s="125" t="s">
        <v>714</v>
      </c>
      <c r="D5343" s="191">
        <v>43322</v>
      </c>
      <c r="E5343" s="124" t="s">
        <v>10136</v>
      </c>
      <c r="F5343" s="124" t="s">
        <v>13</v>
      </c>
      <c r="G5343" s="124">
        <v>929461</v>
      </c>
      <c r="H5343" s="124"/>
      <c r="I5343" s="128" t="s">
        <v>11393</v>
      </c>
      <c r="J5343" s="124"/>
      <c r="K5343" s="124"/>
      <c r="L5343" s="124"/>
      <c r="M5343" s="124"/>
      <c r="N5343" s="193">
        <v>369240</v>
      </c>
      <c r="O5343" s="193">
        <v>0</v>
      </c>
      <c r="P5343" s="124" t="s">
        <v>1312</v>
      </c>
    </row>
    <row r="5344" spans="1:16" ht="63.75" hidden="1">
      <c r="A5344" s="256">
        <v>10</v>
      </c>
      <c r="B5344" s="124"/>
      <c r="C5344" s="125" t="s">
        <v>690</v>
      </c>
      <c r="D5344" s="191">
        <v>43322</v>
      </c>
      <c r="E5344" s="124" t="s">
        <v>10137</v>
      </c>
      <c r="F5344" s="124" t="s">
        <v>15</v>
      </c>
      <c r="G5344" s="124">
        <v>806227</v>
      </c>
      <c r="H5344" s="124"/>
      <c r="I5344" s="128" t="s">
        <v>11394</v>
      </c>
      <c r="J5344" s="124"/>
      <c r="K5344" s="124"/>
      <c r="L5344" s="124"/>
      <c r="M5344" s="124"/>
      <c r="N5344" s="193">
        <v>50</v>
      </c>
      <c r="O5344" s="193">
        <v>0</v>
      </c>
      <c r="P5344" s="124" t="s">
        <v>1312</v>
      </c>
    </row>
    <row r="5345" spans="1:16" ht="63.75" hidden="1">
      <c r="A5345" s="256">
        <v>10</v>
      </c>
      <c r="B5345" s="124"/>
      <c r="C5345" s="125" t="s">
        <v>690</v>
      </c>
      <c r="D5345" s="191">
        <v>43322</v>
      </c>
      <c r="E5345" s="124" t="s">
        <v>10138</v>
      </c>
      <c r="F5345" s="124" t="s">
        <v>15</v>
      </c>
      <c r="G5345" s="124">
        <v>806237</v>
      </c>
      <c r="H5345" s="124"/>
      <c r="I5345" s="128" t="s">
        <v>11395</v>
      </c>
      <c r="J5345" s="124"/>
      <c r="K5345" s="124"/>
      <c r="L5345" s="124"/>
      <c r="M5345" s="124"/>
      <c r="N5345" s="193">
        <v>50</v>
      </c>
      <c r="O5345" s="193">
        <v>0</v>
      </c>
      <c r="P5345" s="124" t="s">
        <v>1312</v>
      </c>
    </row>
    <row r="5346" spans="1:16" ht="51" hidden="1">
      <c r="A5346" s="256">
        <v>513</v>
      </c>
      <c r="B5346" s="124"/>
      <c r="C5346" s="125" t="s">
        <v>201</v>
      </c>
      <c r="D5346" s="191">
        <v>43322</v>
      </c>
      <c r="E5346" s="124" t="s">
        <v>10139</v>
      </c>
      <c r="F5346" s="124" t="s">
        <v>11</v>
      </c>
      <c r="G5346" s="124">
        <v>929555</v>
      </c>
      <c r="H5346" s="124"/>
      <c r="I5346" s="128" t="s">
        <v>11396</v>
      </c>
      <c r="J5346" s="124"/>
      <c r="K5346" s="124"/>
      <c r="L5346" s="124"/>
      <c r="M5346" s="124"/>
      <c r="N5346" s="193">
        <v>50</v>
      </c>
      <c r="O5346" s="193">
        <v>0</v>
      </c>
      <c r="P5346" s="124" t="s">
        <v>1312</v>
      </c>
    </row>
    <row r="5347" spans="1:16" ht="38.25" hidden="1">
      <c r="A5347" s="256">
        <v>117</v>
      </c>
      <c r="B5347" s="124"/>
      <c r="C5347" s="125" t="s">
        <v>722</v>
      </c>
      <c r="D5347" s="191">
        <v>43322</v>
      </c>
      <c r="E5347" s="124" t="s">
        <v>10140</v>
      </c>
      <c r="F5347" s="124" t="s">
        <v>11</v>
      </c>
      <c r="G5347" s="124">
        <v>929553</v>
      </c>
      <c r="H5347" s="124"/>
      <c r="I5347" s="128" t="s">
        <v>11397</v>
      </c>
      <c r="J5347" s="124"/>
      <c r="K5347" s="124"/>
      <c r="L5347" s="124"/>
      <c r="M5347" s="124"/>
      <c r="N5347" s="193">
        <v>50</v>
      </c>
      <c r="O5347" s="193">
        <v>0</v>
      </c>
      <c r="P5347" s="124" t="s">
        <v>1312</v>
      </c>
    </row>
    <row r="5348" spans="1:16" ht="76.5" hidden="1">
      <c r="A5348" s="256">
        <v>25</v>
      </c>
      <c r="B5348" s="124"/>
      <c r="C5348" s="125" t="s">
        <v>694</v>
      </c>
      <c r="D5348" s="191">
        <v>43322</v>
      </c>
      <c r="E5348" s="124" t="s">
        <v>10141</v>
      </c>
      <c r="F5348" s="124" t="s">
        <v>1313</v>
      </c>
      <c r="G5348" s="124">
        <v>180153</v>
      </c>
      <c r="H5348" s="124"/>
      <c r="I5348" s="128" t="s">
        <v>11398</v>
      </c>
      <c r="J5348" s="124"/>
      <c r="K5348" s="124"/>
      <c r="L5348" s="124"/>
      <c r="M5348" s="124"/>
      <c r="N5348" s="193">
        <v>301605.05</v>
      </c>
      <c r="O5348" s="193">
        <v>0</v>
      </c>
      <c r="P5348" s="124" t="s">
        <v>1312</v>
      </c>
    </row>
    <row r="5349" spans="1:16" ht="76.5" hidden="1">
      <c r="A5349" s="256">
        <v>25</v>
      </c>
      <c r="B5349" s="124"/>
      <c r="C5349" s="125" t="s">
        <v>694</v>
      </c>
      <c r="D5349" s="191">
        <v>43322</v>
      </c>
      <c r="E5349" s="124" t="s">
        <v>10141</v>
      </c>
      <c r="F5349" s="124" t="s">
        <v>1313</v>
      </c>
      <c r="G5349" s="124">
        <v>180119</v>
      </c>
      <c r="H5349" s="124"/>
      <c r="I5349" s="128" t="s">
        <v>11399</v>
      </c>
      <c r="J5349" s="124"/>
      <c r="K5349" s="124"/>
      <c r="L5349" s="124"/>
      <c r="M5349" s="124"/>
      <c r="N5349" s="193">
        <v>55.42</v>
      </c>
      <c r="O5349" s="193">
        <v>0</v>
      </c>
      <c r="P5349" s="124" t="s">
        <v>1312</v>
      </c>
    </row>
    <row r="5350" spans="1:16" ht="76.5" hidden="1">
      <c r="A5350" s="256">
        <v>25</v>
      </c>
      <c r="B5350" s="124"/>
      <c r="C5350" s="125" t="s">
        <v>694</v>
      </c>
      <c r="D5350" s="191">
        <v>43322</v>
      </c>
      <c r="E5350" s="124" t="s">
        <v>10141</v>
      </c>
      <c r="F5350" s="124" t="s">
        <v>1313</v>
      </c>
      <c r="G5350" s="124">
        <v>180118</v>
      </c>
      <c r="H5350" s="124"/>
      <c r="I5350" s="128" t="s">
        <v>11400</v>
      </c>
      <c r="J5350" s="124"/>
      <c r="K5350" s="124"/>
      <c r="L5350" s="124"/>
      <c r="M5350" s="124"/>
      <c r="N5350" s="193">
        <v>3779.57</v>
      </c>
      <c r="O5350" s="193">
        <v>0</v>
      </c>
      <c r="P5350" s="124" t="s">
        <v>1312</v>
      </c>
    </row>
    <row r="5351" spans="1:16" ht="76.5" hidden="1">
      <c r="A5351" s="256">
        <v>25</v>
      </c>
      <c r="B5351" s="124"/>
      <c r="C5351" s="125" t="s">
        <v>694</v>
      </c>
      <c r="D5351" s="191">
        <v>43322</v>
      </c>
      <c r="E5351" s="124" t="s">
        <v>10141</v>
      </c>
      <c r="F5351" s="124" t="s">
        <v>1313</v>
      </c>
      <c r="G5351" s="124">
        <v>180158</v>
      </c>
      <c r="H5351" s="124"/>
      <c r="I5351" s="128" t="s">
        <v>11401</v>
      </c>
      <c r="J5351" s="124"/>
      <c r="K5351" s="124"/>
      <c r="L5351" s="124"/>
      <c r="M5351" s="124"/>
      <c r="N5351" s="193">
        <v>390558.19</v>
      </c>
      <c r="O5351" s="193">
        <v>0</v>
      </c>
      <c r="P5351" s="124" t="s">
        <v>1312</v>
      </c>
    </row>
    <row r="5352" spans="1:16" ht="76.5" hidden="1">
      <c r="A5352" s="256">
        <v>25</v>
      </c>
      <c r="B5352" s="124"/>
      <c r="C5352" s="125" t="s">
        <v>694</v>
      </c>
      <c r="D5352" s="191">
        <v>43322</v>
      </c>
      <c r="E5352" s="124" t="s">
        <v>10141</v>
      </c>
      <c r="F5352" s="124" t="s">
        <v>1313</v>
      </c>
      <c r="G5352" s="124">
        <v>180113</v>
      </c>
      <c r="H5352" s="124"/>
      <c r="I5352" s="128" t="s">
        <v>11402</v>
      </c>
      <c r="J5352" s="124"/>
      <c r="K5352" s="124"/>
      <c r="L5352" s="124"/>
      <c r="M5352" s="124"/>
      <c r="N5352" s="193">
        <v>258.41000000000003</v>
      </c>
      <c r="O5352" s="193">
        <v>0</v>
      </c>
      <c r="P5352" s="124" t="s">
        <v>1312</v>
      </c>
    </row>
    <row r="5353" spans="1:16" ht="76.5" hidden="1">
      <c r="A5353" s="256">
        <v>25</v>
      </c>
      <c r="B5353" s="124"/>
      <c r="C5353" s="125" t="s">
        <v>694</v>
      </c>
      <c r="D5353" s="191">
        <v>43322</v>
      </c>
      <c r="E5353" s="124" t="s">
        <v>10141</v>
      </c>
      <c r="F5353" s="124" t="s">
        <v>1313</v>
      </c>
      <c r="G5353" s="124">
        <v>180159</v>
      </c>
      <c r="H5353" s="124"/>
      <c r="I5353" s="128" t="s">
        <v>11403</v>
      </c>
      <c r="J5353" s="124"/>
      <c r="K5353" s="124"/>
      <c r="L5353" s="124"/>
      <c r="M5353" s="124"/>
      <c r="N5353" s="193">
        <v>170588.44</v>
      </c>
      <c r="O5353" s="193">
        <v>0</v>
      </c>
      <c r="P5353" s="124" t="s">
        <v>1312</v>
      </c>
    </row>
    <row r="5354" spans="1:16" ht="76.5" hidden="1">
      <c r="A5354" s="256">
        <v>25</v>
      </c>
      <c r="B5354" s="124"/>
      <c r="C5354" s="125" t="s">
        <v>694</v>
      </c>
      <c r="D5354" s="191">
        <v>43322</v>
      </c>
      <c r="E5354" s="124" t="s">
        <v>10141</v>
      </c>
      <c r="F5354" s="124" t="s">
        <v>1313</v>
      </c>
      <c r="G5354" s="124">
        <v>180156</v>
      </c>
      <c r="H5354" s="124"/>
      <c r="I5354" s="128" t="s">
        <v>11404</v>
      </c>
      <c r="J5354" s="124"/>
      <c r="K5354" s="124"/>
      <c r="L5354" s="124"/>
      <c r="M5354" s="124"/>
      <c r="N5354" s="193">
        <v>584991.32999999996</v>
      </c>
      <c r="O5354" s="193">
        <v>0</v>
      </c>
      <c r="P5354" s="124" t="s">
        <v>1312</v>
      </c>
    </row>
    <row r="5355" spans="1:16" ht="76.5" hidden="1">
      <c r="A5355" s="256">
        <v>25</v>
      </c>
      <c r="B5355" s="124"/>
      <c r="C5355" s="125" t="s">
        <v>694</v>
      </c>
      <c r="D5355" s="191">
        <v>43322</v>
      </c>
      <c r="E5355" s="124" t="s">
        <v>10141</v>
      </c>
      <c r="F5355" s="124" t="s">
        <v>1313</v>
      </c>
      <c r="G5355" s="124">
        <v>180116</v>
      </c>
      <c r="H5355" s="124"/>
      <c r="I5355" s="128" t="s">
        <v>11405</v>
      </c>
      <c r="J5355" s="124"/>
      <c r="K5355" s="124"/>
      <c r="L5355" s="124"/>
      <c r="M5355" s="124"/>
      <c r="N5355" s="193">
        <v>7468.37</v>
      </c>
      <c r="O5355" s="193">
        <v>0</v>
      </c>
      <c r="P5355" s="124" t="s">
        <v>1312</v>
      </c>
    </row>
    <row r="5356" spans="1:16" ht="89.25" hidden="1">
      <c r="A5356" s="256">
        <v>25</v>
      </c>
      <c r="B5356" s="124"/>
      <c r="C5356" s="125" t="s">
        <v>694</v>
      </c>
      <c r="D5356" s="191">
        <v>43322</v>
      </c>
      <c r="E5356" s="124" t="s">
        <v>10141</v>
      </c>
      <c r="F5356" s="124" t="s">
        <v>1313</v>
      </c>
      <c r="G5356" s="124">
        <v>180155</v>
      </c>
      <c r="H5356" s="124"/>
      <c r="I5356" s="128" t="s">
        <v>11406</v>
      </c>
      <c r="J5356" s="124"/>
      <c r="K5356" s="124"/>
      <c r="L5356" s="124"/>
      <c r="M5356" s="124"/>
      <c r="N5356" s="193">
        <v>770717.34</v>
      </c>
      <c r="O5356" s="193">
        <v>0</v>
      </c>
      <c r="P5356" s="124" t="s">
        <v>1312</v>
      </c>
    </row>
    <row r="5357" spans="1:16" ht="76.5" hidden="1">
      <c r="A5357" s="256">
        <v>25</v>
      </c>
      <c r="B5357" s="124"/>
      <c r="C5357" s="125" t="s">
        <v>694</v>
      </c>
      <c r="D5357" s="191">
        <v>43322</v>
      </c>
      <c r="E5357" s="124" t="s">
        <v>10141</v>
      </c>
      <c r="F5357" s="124" t="s">
        <v>1313</v>
      </c>
      <c r="G5357" s="124">
        <v>180117</v>
      </c>
      <c r="H5357" s="124"/>
      <c r="I5357" s="128" t="s">
        <v>11407</v>
      </c>
      <c r="J5357" s="124"/>
      <c r="K5357" s="124"/>
      <c r="L5357" s="124"/>
      <c r="M5357" s="124"/>
      <c r="N5357" s="193">
        <v>59.03</v>
      </c>
      <c r="O5357" s="193">
        <v>0</v>
      </c>
      <c r="P5357" s="124" t="s">
        <v>1312</v>
      </c>
    </row>
    <row r="5358" spans="1:16" ht="76.5" hidden="1">
      <c r="A5358" s="256">
        <v>25</v>
      </c>
      <c r="B5358" s="124"/>
      <c r="C5358" s="125" t="s">
        <v>694</v>
      </c>
      <c r="D5358" s="191">
        <v>43322</v>
      </c>
      <c r="E5358" s="124" t="s">
        <v>10141</v>
      </c>
      <c r="F5358" s="124" t="s">
        <v>1313</v>
      </c>
      <c r="G5358" s="124">
        <v>180154</v>
      </c>
      <c r="H5358" s="124"/>
      <c r="I5358" s="128" t="s">
        <v>11408</v>
      </c>
      <c r="J5358" s="124"/>
      <c r="K5358" s="124"/>
      <c r="L5358" s="124"/>
      <c r="M5358" s="124"/>
      <c r="N5358" s="193">
        <v>152904.13</v>
      </c>
      <c r="O5358" s="193">
        <v>0</v>
      </c>
      <c r="P5358" s="124" t="s">
        <v>1312</v>
      </c>
    </row>
    <row r="5359" spans="1:16" ht="63.75">
      <c r="A5359" s="256" t="s">
        <v>630</v>
      </c>
      <c r="B5359" s="124"/>
      <c r="C5359" s="125" t="s">
        <v>1236</v>
      </c>
      <c r="D5359" s="191">
        <v>43325</v>
      </c>
      <c r="E5359" s="124" t="s">
        <v>10142</v>
      </c>
      <c r="F5359" s="124" t="s">
        <v>3</v>
      </c>
      <c r="G5359" s="124">
        <v>1649019</v>
      </c>
      <c r="H5359" s="124"/>
      <c r="I5359" s="128" t="s">
        <v>11409</v>
      </c>
      <c r="J5359" s="124"/>
      <c r="K5359" s="124"/>
      <c r="L5359" s="124"/>
      <c r="M5359" s="124"/>
      <c r="N5359" s="193">
        <v>0</v>
      </c>
      <c r="O5359" s="193">
        <v>1537</v>
      </c>
      <c r="P5359" s="124" t="s">
        <v>1312</v>
      </c>
    </row>
    <row r="5360" spans="1:16" ht="51">
      <c r="A5360" s="256">
        <v>20</v>
      </c>
      <c r="B5360" s="124"/>
      <c r="C5360" s="125" t="s">
        <v>693</v>
      </c>
      <c r="D5360" s="191">
        <v>43325</v>
      </c>
      <c r="E5360" s="124" t="s">
        <v>10143</v>
      </c>
      <c r="F5360" s="124" t="s">
        <v>3</v>
      </c>
      <c r="G5360" s="124">
        <v>1649028</v>
      </c>
      <c r="H5360" s="124"/>
      <c r="I5360" s="128" t="s">
        <v>11410</v>
      </c>
      <c r="J5360" s="124"/>
      <c r="K5360" s="124"/>
      <c r="L5360" s="124"/>
      <c r="M5360" s="124"/>
      <c r="N5360" s="193">
        <v>0</v>
      </c>
      <c r="O5360" s="193">
        <v>42</v>
      </c>
      <c r="P5360" s="124" t="s">
        <v>1312</v>
      </c>
    </row>
    <row r="5361" spans="1:16" ht="51">
      <c r="A5361" s="256">
        <v>526</v>
      </c>
      <c r="B5361" s="124"/>
      <c r="C5361" s="125" t="s">
        <v>846</v>
      </c>
      <c r="D5361" s="191">
        <v>43325</v>
      </c>
      <c r="E5361" s="124" t="s">
        <v>10144</v>
      </c>
      <c r="F5361" s="124" t="s">
        <v>3</v>
      </c>
      <c r="G5361" s="124">
        <v>1649048</v>
      </c>
      <c r="H5361" s="124"/>
      <c r="I5361" s="128" t="s">
        <v>11411</v>
      </c>
      <c r="J5361" s="124"/>
      <c r="K5361" s="124"/>
      <c r="L5361" s="124"/>
      <c r="M5361" s="124"/>
      <c r="N5361" s="193">
        <v>0</v>
      </c>
      <c r="O5361" s="193">
        <v>573</v>
      </c>
      <c r="P5361" s="124" t="s">
        <v>1312</v>
      </c>
    </row>
    <row r="5362" spans="1:16" ht="51">
      <c r="A5362" s="256">
        <v>291</v>
      </c>
      <c r="B5362" s="124"/>
      <c r="C5362" s="125" t="s">
        <v>794</v>
      </c>
      <c r="D5362" s="191">
        <v>43325</v>
      </c>
      <c r="E5362" s="124" t="s">
        <v>10145</v>
      </c>
      <c r="F5362" s="124" t="s">
        <v>3</v>
      </c>
      <c r="G5362" s="124">
        <v>1648910</v>
      </c>
      <c r="H5362" s="124"/>
      <c r="I5362" s="128" t="s">
        <v>11412</v>
      </c>
      <c r="J5362" s="124"/>
      <c r="K5362" s="124"/>
      <c r="L5362" s="124"/>
      <c r="M5362" s="124"/>
      <c r="N5362" s="193">
        <v>0</v>
      </c>
      <c r="O5362" s="193">
        <v>35175.43</v>
      </c>
      <c r="P5362" s="124" t="s">
        <v>1312</v>
      </c>
    </row>
    <row r="5363" spans="1:16" ht="51">
      <c r="A5363" s="256" t="s">
        <v>630</v>
      </c>
      <c r="B5363" s="124"/>
      <c r="C5363" s="125" t="s">
        <v>1236</v>
      </c>
      <c r="D5363" s="191">
        <v>43325</v>
      </c>
      <c r="E5363" s="124" t="s">
        <v>10146</v>
      </c>
      <c r="F5363" s="124" t="s">
        <v>3</v>
      </c>
      <c r="G5363" s="124">
        <v>1648911</v>
      </c>
      <c r="H5363" s="124"/>
      <c r="I5363" s="128" t="s">
        <v>11413</v>
      </c>
      <c r="J5363" s="124"/>
      <c r="K5363" s="124"/>
      <c r="L5363" s="124"/>
      <c r="M5363" s="124"/>
      <c r="N5363" s="193">
        <v>0</v>
      </c>
      <c r="O5363" s="193">
        <v>13.61</v>
      </c>
      <c r="P5363" s="124" t="s">
        <v>1312</v>
      </c>
    </row>
    <row r="5364" spans="1:16" ht="63.75">
      <c r="A5364" s="256" t="s">
        <v>630</v>
      </c>
      <c r="B5364" s="124"/>
      <c r="C5364" s="125" t="s">
        <v>1236</v>
      </c>
      <c r="D5364" s="191">
        <v>43325</v>
      </c>
      <c r="E5364" s="124" t="s">
        <v>10147</v>
      </c>
      <c r="F5364" s="124" t="s">
        <v>3</v>
      </c>
      <c r="G5364" s="124">
        <v>1648947</v>
      </c>
      <c r="H5364" s="124"/>
      <c r="I5364" s="128" t="s">
        <v>11414</v>
      </c>
      <c r="J5364" s="124"/>
      <c r="K5364" s="124"/>
      <c r="L5364" s="124"/>
      <c r="M5364" s="124"/>
      <c r="N5364" s="193">
        <v>0</v>
      </c>
      <c r="O5364" s="193">
        <v>5278</v>
      </c>
      <c r="P5364" s="124" t="s">
        <v>1312</v>
      </c>
    </row>
    <row r="5365" spans="1:16" ht="51">
      <c r="A5365" s="256">
        <v>20</v>
      </c>
      <c r="B5365" s="124"/>
      <c r="C5365" s="125" t="s">
        <v>693</v>
      </c>
      <c r="D5365" s="191">
        <v>43325</v>
      </c>
      <c r="E5365" s="124" t="s">
        <v>10148</v>
      </c>
      <c r="F5365" s="124" t="s">
        <v>3</v>
      </c>
      <c r="G5365" s="124">
        <v>1648978</v>
      </c>
      <c r="H5365" s="124"/>
      <c r="I5365" s="128" t="s">
        <v>11415</v>
      </c>
      <c r="J5365" s="124"/>
      <c r="K5365" s="124"/>
      <c r="L5365" s="124"/>
      <c r="M5365" s="124"/>
      <c r="N5365" s="193">
        <v>0</v>
      </c>
      <c r="O5365" s="193">
        <v>700</v>
      </c>
      <c r="P5365" s="124" t="s">
        <v>1312</v>
      </c>
    </row>
    <row r="5366" spans="1:16" ht="51">
      <c r="A5366" s="256">
        <v>20</v>
      </c>
      <c r="B5366" s="124"/>
      <c r="C5366" s="125" t="s">
        <v>693</v>
      </c>
      <c r="D5366" s="191">
        <v>43325</v>
      </c>
      <c r="E5366" s="124" t="s">
        <v>10149</v>
      </c>
      <c r="F5366" s="124" t="s">
        <v>3</v>
      </c>
      <c r="G5366" s="124">
        <v>1648979</v>
      </c>
      <c r="H5366" s="124"/>
      <c r="I5366" s="128" t="s">
        <v>11416</v>
      </c>
      <c r="J5366" s="124"/>
      <c r="K5366" s="124"/>
      <c r="L5366" s="124"/>
      <c r="M5366" s="124"/>
      <c r="N5366" s="193">
        <v>0</v>
      </c>
      <c r="O5366" s="193">
        <v>250</v>
      </c>
      <c r="P5366" s="124" t="s">
        <v>1312</v>
      </c>
    </row>
    <row r="5367" spans="1:16" ht="51">
      <c r="A5367" s="256">
        <v>20</v>
      </c>
      <c r="B5367" s="124"/>
      <c r="C5367" s="125" t="s">
        <v>693</v>
      </c>
      <c r="D5367" s="191">
        <v>43325</v>
      </c>
      <c r="E5367" s="124" t="s">
        <v>10150</v>
      </c>
      <c r="F5367" s="124" t="s">
        <v>3</v>
      </c>
      <c r="G5367" s="124">
        <v>1648981</v>
      </c>
      <c r="H5367" s="124"/>
      <c r="I5367" s="128" t="s">
        <v>11417</v>
      </c>
      <c r="J5367" s="124"/>
      <c r="K5367" s="124"/>
      <c r="L5367" s="124"/>
      <c r="M5367" s="124"/>
      <c r="N5367" s="193">
        <v>0</v>
      </c>
      <c r="O5367" s="193">
        <v>120</v>
      </c>
      <c r="P5367" s="124" t="s">
        <v>1312</v>
      </c>
    </row>
    <row r="5368" spans="1:16" ht="51">
      <c r="A5368" s="256">
        <v>20</v>
      </c>
      <c r="B5368" s="124"/>
      <c r="C5368" s="125" t="s">
        <v>693</v>
      </c>
      <c r="D5368" s="191">
        <v>43325</v>
      </c>
      <c r="E5368" s="124" t="s">
        <v>10151</v>
      </c>
      <c r="F5368" s="124" t="s">
        <v>3</v>
      </c>
      <c r="G5368" s="124">
        <v>1648983</v>
      </c>
      <c r="H5368" s="124"/>
      <c r="I5368" s="128" t="s">
        <v>11418</v>
      </c>
      <c r="J5368" s="124"/>
      <c r="K5368" s="124"/>
      <c r="L5368" s="124"/>
      <c r="M5368" s="124"/>
      <c r="N5368" s="193">
        <v>0</v>
      </c>
      <c r="O5368" s="193">
        <v>700</v>
      </c>
      <c r="P5368" s="124" t="s">
        <v>1312</v>
      </c>
    </row>
    <row r="5369" spans="1:16" ht="51">
      <c r="A5369" s="256">
        <v>20</v>
      </c>
      <c r="B5369" s="124"/>
      <c r="C5369" s="125" t="s">
        <v>693</v>
      </c>
      <c r="D5369" s="191">
        <v>43325</v>
      </c>
      <c r="E5369" s="124" t="s">
        <v>10152</v>
      </c>
      <c r="F5369" s="124" t="s">
        <v>3</v>
      </c>
      <c r="G5369" s="124">
        <v>1648993</v>
      </c>
      <c r="H5369" s="124"/>
      <c r="I5369" s="128" t="s">
        <v>11419</v>
      </c>
      <c r="J5369" s="124"/>
      <c r="K5369" s="124"/>
      <c r="L5369" s="124"/>
      <c r="M5369" s="124"/>
      <c r="N5369" s="193">
        <v>0</v>
      </c>
      <c r="O5369" s="193">
        <v>84</v>
      </c>
      <c r="P5369" s="124" t="s">
        <v>1312</v>
      </c>
    </row>
    <row r="5370" spans="1:16" ht="38.25">
      <c r="A5370" s="256" t="s">
        <v>630</v>
      </c>
      <c r="B5370" s="124"/>
      <c r="C5370" s="125" t="s">
        <v>1236</v>
      </c>
      <c r="D5370" s="191">
        <v>43325</v>
      </c>
      <c r="E5370" s="124" t="s">
        <v>10153</v>
      </c>
      <c r="F5370" s="124" t="s">
        <v>3</v>
      </c>
      <c r="G5370" s="124">
        <v>1649169</v>
      </c>
      <c r="H5370" s="124"/>
      <c r="I5370" s="128" t="s">
        <v>11420</v>
      </c>
      <c r="J5370" s="124"/>
      <c r="K5370" s="124"/>
      <c r="L5370" s="124"/>
      <c r="M5370" s="124"/>
      <c r="N5370" s="193">
        <v>0</v>
      </c>
      <c r="O5370" s="193">
        <v>80</v>
      </c>
      <c r="P5370" s="124" t="s">
        <v>1312</v>
      </c>
    </row>
    <row r="5371" spans="1:16" ht="38.25">
      <c r="A5371" s="256" t="s">
        <v>630</v>
      </c>
      <c r="B5371" s="124"/>
      <c r="C5371" s="125" t="s">
        <v>1236</v>
      </c>
      <c r="D5371" s="191">
        <v>43325</v>
      </c>
      <c r="E5371" s="124" t="s">
        <v>10154</v>
      </c>
      <c r="F5371" s="124" t="s">
        <v>3</v>
      </c>
      <c r="G5371" s="124">
        <v>1649168</v>
      </c>
      <c r="H5371" s="124"/>
      <c r="I5371" s="128" t="s">
        <v>11421</v>
      </c>
      <c r="J5371" s="124"/>
      <c r="K5371" s="124"/>
      <c r="L5371" s="124"/>
      <c r="M5371" s="124"/>
      <c r="N5371" s="193">
        <v>0</v>
      </c>
      <c r="O5371" s="193">
        <v>1252.5</v>
      </c>
      <c r="P5371" s="124" t="s">
        <v>1312</v>
      </c>
    </row>
    <row r="5372" spans="1:16" ht="51">
      <c r="A5372" s="256" t="s">
        <v>630</v>
      </c>
      <c r="B5372" s="124"/>
      <c r="C5372" s="125" t="s">
        <v>1236</v>
      </c>
      <c r="D5372" s="191">
        <v>43325</v>
      </c>
      <c r="E5372" s="124" t="s">
        <v>10155</v>
      </c>
      <c r="F5372" s="124" t="s">
        <v>3</v>
      </c>
      <c r="G5372" s="124">
        <v>1649122</v>
      </c>
      <c r="H5372" s="124"/>
      <c r="I5372" s="128" t="s">
        <v>11422</v>
      </c>
      <c r="J5372" s="124"/>
      <c r="K5372" s="124"/>
      <c r="L5372" s="124"/>
      <c r="M5372" s="124"/>
      <c r="N5372" s="193">
        <v>0</v>
      </c>
      <c r="O5372" s="193">
        <v>7576.13</v>
      </c>
      <c r="P5372" s="124" t="s">
        <v>1312</v>
      </c>
    </row>
    <row r="5373" spans="1:16" ht="63.75">
      <c r="A5373" s="256">
        <v>86</v>
      </c>
      <c r="B5373" s="124"/>
      <c r="C5373" s="125" t="s">
        <v>710</v>
      </c>
      <c r="D5373" s="191">
        <v>43325</v>
      </c>
      <c r="E5373" s="124" t="s">
        <v>10156</v>
      </c>
      <c r="F5373" s="124" t="s">
        <v>3</v>
      </c>
      <c r="G5373" s="124">
        <v>1649127</v>
      </c>
      <c r="H5373" s="124"/>
      <c r="I5373" s="128" t="s">
        <v>11423</v>
      </c>
      <c r="J5373" s="124"/>
      <c r="K5373" s="124"/>
      <c r="L5373" s="124"/>
      <c r="M5373" s="124"/>
      <c r="N5373" s="193">
        <v>0</v>
      </c>
      <c r="O5373" s="193">
        <v>1690</v>
      </c>
      <c r="P5373" s="124" t="s">
        <v>1312</v>
      </c>
    </row>
    <row r="5374" spans="1:16" ht="38.25">
      <c r="A5374" s="256">
        <v>86</v>
      </c>
      <c r="B5374" s="124"/>
      <c r="C5374" s="125" t="s">
        <v>710</v>
      </c>
      <c r="D5374" s="191">
        <v>43325</v>
      </c>
      <c r="E5374" s="124" t="s">
        <v>10157</v>
      </c>
      <c r="F5374" s="124" t="s">
        <v>3</v>
      </c>
      <c r="G5374" s="124">
        <v>1649128</v>
      </c>
      <c r="H5374" s="124"/>
      <c r="I5374" s="128" t="s">
        <v>11424</v>
      </c>
      <c r="J5374" s="124"/>
      <c r="K5374" s="124"/>
      <c r="L5374" s="124"/>
      <c r="M5374" s="124"/>
      <c r="N5374" s="193">
        <v>0</v>
      </c>
      <c r="O5374" s="193">
        <v>61</v>
      </c>
      <c r="P5374" s="124" t="s">
        <v>1312</v>
      </c>
    </row>
    <row r="5375" spans="1:16" ht="51">
      <c r="A5375" s="256" t="s">
        <v>630</v>
      </c>
      <c r="B5375" s="124"/>
      <c r="C5375" s="125" t="s">
        <v>1236</v>
      </c>
      <c r="D5375" s="191">
        <v>43325</v>
      </c>
      <c r="E5375" s="124" t="s">
        <v>10158</v>
      </c>
      <c r="F5375" s="124" t="s">
        <v>3</v>
      </c>
      <c r="G5375" s="124">
        <v>1649141</v>
      </c>
      <c r="H5375" s="124"/>
      <c r="I5375" s="128" t="s">
        <v>11425</v>
      </c>
      <c r="J5375" s="124"/>
      <c r="K5375" s="124"/>
      <c r="L5375" s="124"/>
      <c r="M5375" s="124"/>
      <c r="N5375" s="193">
        <v>0</v>
      </c>
      <c r="O5375" s="193">
        <v>742</v>
      </c>
      <c r="P5375" s="124" t="s">
        <v>1312</v>
      </c>
    </row>
    <row r="5376" spans="1:16" ht="51">
      <c r="A5376" s="256" t="s">
        <v>630</v>
      </c>
      <c r="B5376" s="124"/>
      <c r="C5376" s="125" t="s">
        <v>1236</v>
      </c>
      <c r="D5376" s="191">
        <v>43325</v>
      </c>
      <c r="E5376" s="124" t="s">
        <v>10159</v>
      </c>
      <c r="F5376" s="124" t="s">
        <v>3</v>
      </c>
      <c r="G5376" s="124">
        <v>1649153</v>
      </c>
      <c r="H5376" s="124"/>
      <c r="I5376" s="128" t="s">
        <v>11426</v>
      </c>
      <c r="J5376" s="124"/>
      <c r="K5376" s="124"/>
      <c r="L5376" s="124"/>
      <c r="M5376" s="124"/>
      <c r="N5376" s="193">
        <v>0</v>
      </c>
      <c r="O5376" s="193">
        <v>6354.42</v>
      </c>
      <c r="P5376" s="124" t="s">
        <v>1312</v>
      </c>
    </row>
    <row r="5377" spans="1:16" ht="38.25">
      <c r="A5377" s="256" t="s">
        <v>630</v>
      </c>
      <c r="B5377" s="124"/>
      <c r="C5377" s="125" t="s">
        <v>1236</v>
      </c>
      <c r="D5377" s="191">
        <v>43325</v>
      </c>
      <c r="E5377" s="124" t="s">
        <v>10160</v>
      </c>
      <c r="F5377" s="124" t="s">
        <v>3</v>
      </c>
      <c r="G5377" s="124">
        <v>1649166</v>
      </c>
      <c r="H5377" s="124"/>
      <c r="I5377" s="128" t="s">
        <v>11427</v>
      </c>
      <c r="J5377" s="124"/>
      <c r="K5377" s="124"/>
      <c r="L5377" s="124"/>
      <c r="M5377" s="124"/>
      <c r="N5377" s="193">
        <v>0</v>
      </c>
      <c r="O5377" s="193">
        <v>1120</v>
      </c>
      <c r="P5377" s="124" t="s">
        <v>1312</v>
      </c>
    </row>
    <row r="5378" spans="1:16" ht="51">
      <c r="A5378" s="256">
        <v>15</v>
      </c>
      <c r="B5378" s="124"/>
      <c r="C5378" s="125" t="s">
        <v>691</v>
      </c>
      <c r="D5378" s="191">
        <v>43325</v>
      </c>
      <c r="E5378" s="124" t="s">
        <v>10161</v>
      </c>
      <c r="F5378" s="124" t="s">
        <v>3</v>
      </c>
      <c r="G5378" s="124">
        <v>1648863</v>
      </c>
      <c r="H5378" s="124"/>
      <c r="I5378" s="128" t="s">
        <v>11428</v>
      </c>
      <c r="J5378" s="124"/>
      <c r="K5378" s="124"/>
      <c r="L5378" s="124"/>
      <c r="M5378" s="124"/>
      <c r="N5378" s="193">
        <v>0</v>
      </c>
      <c r="O5378" s="193">
        <v>200</v>
      </c>
      <c r="P5378" s="124" t="s">
        <v>1312</v>
      </c>
    </row>
    <row r="5379" spans="1:16" ht="51">
      <c r="A5379" s="256">
        <v>15</v>
      </c>
      <c r="B5379" s="124"/>
      <c r="C5379" s="125" t="s">
        <v>691</v>
      </c>
      <c r="D5379" s="191">
        <v>43325</v>
      </c>
      <c r="E5379" s="124" t="s">
        <v>10162</v>
      </c>
      <c r="F5379" s="124" t="s">
        <v>3</v>
      </c>
      <c r="G5379" s="124">
        <v>1648865</v>
      </c>
      <c r="H5379" s="124"/>
      <c r="I5379" s="128" t="s">
        <v>11429</v>
      </c>
      <c r="J5379" s="124"/>
      <c r="K5379" s="124"/>
      <c r="L5379" s="124"/>
      <c r="M5379" s="124"/>
      <c r="N5379" s="193">
        <v>0</v>
      </c>
      <c r="O5379" s="193">
        <v>3440</v>
      </c>
      <c r="P5379" s="124" t="s">
        <v>1312</v>
      </c>
    </row>
    <row r="5380" spans="1:16" ht="51">
      <c r="A5380" s="256">
        <v>15</v>
      </c>
      <c r="B5380" s="124"/>
      <c r="C5380" s="125" t="s">
        <v>691</v>
      </c>
      <c r="D5380" s="191">
        <v>43325</v>
      </c>
      <c r="E5380" s="124" t="s">
        <v>10163</v>
      </c>
      <c r="F5380" s="124" t="s">
        <v>3</v>
      </c>
      <c r="G5380" s="124">
        <v>1648867</v>
      </c>
      <c r="H5380" s="124"/>
      <c r="I5380" s="128" t="s">
        <v>11430</v>
      </c>
      <c r="J5380" s="124"/>
      <c r="K5380" s="124"/>
      <c r="L5380" s="124"/>
      <c r="M5380" s="124"/>
      <c r="N5380" s="193">
        <v>0</v>
      </c>
      <c r="O5380" s="193">
        <v>600</v>
      </c>
      <c r="P5380" s="124" t="s">
        <v>1312</v>
      </c>
    </row>
    <row r="5381" spans="1:16" ht="51">
      <c r="A5381" s="256">
        <v>15</v>
      </c>
      <c r="B5381" s="124"/>
      <c r="C5381" s="125" t="s">
        <v>691</v>
      </c>
      <c r="D5381" s="191">
        <v>43325</v>
      </c>
      <c r="E5381" s="124" t="s">
        <v>10164</v>
      </c>
      <c r="F5381" s="124" t="s">
        <v>3</v>
      </c>
      <c r="G5381" s="124">
        <v>1648869</v>
      </c>
      <c r="H5381" s="124"/>
      <c r="I5381" s="128" t="s">
        <v>11431</v>
      </c>
      <c r="J5381" s="124"/>
      <c r="K5381" s="124"/>
      <c r="L5381" s="124"/>
      <c r="M5381" s="124"/>
      <c r="N5381" s="193">
        <v>0</v>
      </c>
      <c r="O5381" s="193">
        <v>600</v>
      </c>
      <c r="P5381" s="124" t="s">
        <v>1312</v>
      </c>
    </row>
    <row r="5382" spans="1:16" ht="51">
      <c r="A5382" s="256">
        <v>347</v>
      </c>
      <c r="B5382" s="124"/>
      <c r="C5382" s="125" t="s">
        <v>821</v>
      </c>
      <c r="D5382" s="191">
        <v>43325</v>
      </c>
      <c r="E5382" s="124" t="s">
        <v>10165</v>
      </c>
      <c r="F5382" s="124" t="s">
        <v>3</v>
      </c>
      <c r="G5382" s="124">
        <v>1648826</v>
      </c>
      <c r="H5382" s="124"/>
      <c r="I5382" s="128" t="s">
        <v>11432</v>
      </c>
      <c r="J5382" s="124"/>
      <c r="K5382" s="124"/>
      <c r="L5382" s="124"/>
      <c r="M5382" s="124"/>
      <c r="N5382" s="193">
        <v>0</v>
      </c>
      <c r="O5382" s="193">
        <v>330</v>
      </c>
      <c r="P5382" s="124" t="s">
        <v>1312</v>
      </c>
    </row>
    <row r="5383" spans="1:16" ht="38.25">
      <c r="A5383" s="256" t="s">
        <v>630</v>
      </c>
      <c r="B5383" s="124"/>
      <c r="C5383" s="125" t="s">
        <v>1236</v>
      </c>
      <c r="D5383" s="191">
        <v>43325</v>
      </c>
      <c r="E5383" s="124" t="s">
        <v>10166</v>
      </c>
      <c r="F5383" s="124" t="s">
        <v>3</v>
      </c>
      <c r="G5383" s="124">
        <v>1648792</v>
      </c>
      <c r="H5383" s="124"/>
      <c r="I5383" s="128" t="s">
        <v>11433</v>
      </c>
      <c r="J5383" s="124"/>
      <c r="K5383" s="124"/>
      <c r="L5383" s="124"/>
      <c r="M5383" s="124"/>
      <c r="N5383" s="193">
        <v>0</v>
      </c>
      <c r="O5383" s="193">
        <v>120</v>
      </c>
      <c r="P5383" s="124" t="s">
        <v>1312</v>
      </c>
    </row>
    <row r="5384" spans="1:16" ht="76.5" hidden="1">
      <c r="A5384" s="256">
        <v>25</v>
      </c>
      <c r="B5384" s="124"/>
      <c r="C5384" s="125" t="s">
        <v>694</v>
      </c>
      <c r="D5384" s="191">
        <v>43325</v>
      </c>
      <c r="E5384" s="124" t="s">
        <v>10167</v>
      </c>
      <c r="F5384" s="124" t="s">
        <v>1313</v>
      </c>
      <c r="G5384" s="124">
        <v>180149</v>
      </c>
      <c r="H5384" s="124"/>
      <c r="I5384" s="128" t="s">
        <v>11434</v>
      </c>
      <c r="J5384" s="124"/>
      <c r="K5384" s="124"/>
      <c r="L5384" s="124"/>
      <c r="M5384" s="124"/>
      <c r="N5384" s="193">
        <v>78959.86</v>
      </c>
      <c r="O5384" s="193">
        <v>0</v>
      </c>
      <c r="P5384" s="124" t="s">
        <v>1312</v>
      </c>
    </row>
    <row r="5385" spans="1:16" ht="76.5" hidden="1">
      <c r="A5385" s="256">
        <v>25</v>
      </c>
      <c r="B5385" s="124"/>
      <c r="C5385" s="125" t="s">
        <v>694</v>
      </c>
      <c r="D5385" s="191">
        <v>43325</v>
      </c>
      <c r="E5385" s="124" t="s">
        <v>10167</v>
      </c>
      <c r="F5385" s="124" t="s">
        <v>1313</v>
      </c>
      <c r="G5385" s="124">
        <v>180161</v>
      </c>
      <c r="H5385" s="124"/>
      <c r="I5385" s="128" t="s">
        <v>11435</v>
      </c>
      <c r="J5385" s="124"/>
      <c r="K5385" s="124"/>
      <c r="L5385" s="124"/>
      <c r="M5385" s="124"/>
      <c r="N5385" s="193">
        <v>1536567.73</v>
      </c>
      <c r="O5385" s="193">
        <v>0</v>
      </c>
      <c r="P5385" s="124" t="s">
        <v>1312</v>
      </c>
    </row>
    <row r="5386" spans="1:16" ht="76.5" hidden="1">
      <c r="A5386" s="256">
        <v>25</v>
      </c>
      <c r="B5386" s="124"/>
      <c r="C5386" s="125" t="s">
        <v>694</v>
      </c>
      <c r="D5386" s="191">
        <v>43325</v>
      </c>
      <c r="E5386" s="124" t="s">
        <v>10167</v>
      </c>
      <c r="F5386" s="124" t="s">
        <v>1313</v>
      </c>
      <c r="G5386" s="124">
        <v>180166</v>
      </c>
      <c r="H5386" s="124"/>
      <c r="I5386" s="128" t="s">
        <v>11436</v>
      </c>
      <c r="J5386" s="124"/>
      <c r="K5386" s="124"/>
      <c r="L5386" s="124"/>
      <c r="M5386" s="124"/>
      <c r="N5386" s="193">
        <v>1576512.8</v>
      </c>
      <c r="O5386" s="193">
        <v>0</v>
      </c>
      <c r="P5386" s="124" t="s">
        <v>1312</v>
      </c>
    </row>
    <row r="5387" spans="1:16" ht="76.5" hidden="1">
      <c r="A5387" s="256">
        <v>25</v>
      </c>
      <c r="B5387" s="124"/>
      <c r="C5387" s="125" t="s">
        <v>694</v>
      </c>
      <c r="D5387" s="191">
        <v>43325</v>
      </c>
      <c r="E5387" s="124" t="s">
        <v>10167</v>
      </c>
      <c r="F5387" s="124" t="s">
        <v>1313</v>
      </c>
      <c r="G5387" s="124">
        <v>180160</v>
      </c>
      <c r="H5387" s="124"/>
      <c r="I5387" s="128" t="s">
        <v>11437</v>
      </c>
      <c r="J5387" s="124"/>
      <c r="K5387" s="124"/>
      <c r="L5387" s="124"/>
      <c r="M5387" s="124"/>
      <c r="N5387" s="193">
        <v>123275.4</v>
      </c>
      <c r="O5387" s="193">
        <v>0</v>
      </c>
      <c r="P5387" s="124" t="s">
        <v>1312</v>
      </c>
    </row>
    <row r="5388" spans="1:16" ht="89.25" hidden="1">
      <c r="A5388" s="256">
        <v>25</v>
      </c>
      <c r="B5388" s="124"/>
      <c r="C5388" s="125" t="s">
        <v>694</v>
      </c>
      <c r="D5388" s="191">
        <v>43325</v>
      </c>
      <c r="E5388" s="124" t="s">
        <v>10167</v>
      </c>
      <c r="F5388" s="124" t="s">
        <v>1313</v>
      </c>
      <c r="G5388" s="124">
        <v>180165</v>
      </c>
      <c r="H5388" s="124"/>
      <c r="I5388" s="128" t="s">
        <v>11438</v>
      </c>
      <c r="J5388" s="124"/>
      <c r="K5388" s="124"/>
      <c r="L5388" s="124"/>
      <c r="M5388" s="124"/>
      <c r="N5388" s="193">
        <v>1576512.8</v>
      </c>
      <c r="O5388" s="193">
        <v>0</v>
      </c>
      <c r="P5388" s="124" t="s">
        <v>1312</v>
      </c>
    </row>
    <row r="5389" spans="1:16" ht="76.5" hidden="1">
      <c r="A5389" s="256">
        <v>25</v>
      </c>
      <c r="B5389" s="124"/>
      <c r="C5389" s="125" t="s">
        <v>694</v>
      </c>
      <c r="D5389" s="191">
        <v>43325</v>
      </c>
      <c r="E5389" s="124" t="s">
        <v>10167</v>
      </c>
      <c r="F5389" s="124" t="s">
        <v>1313</v>
      </c>
      <c r="G5389" s="124">
        <v>180164</v>
      </c>
      <c r="H5389" s="124"/>
      <c r="I5389" s="128" t="s">
        <v>11439</v>
      </c>
      <c r="J5389" s="124"/>
      <c r="K5389" s="124"/>
      <c r="L5389" s="124"/>
      <c r="M5389" s="124"/>
      <c r="N5389" s="193">
        <v>57287.16</v>
      </c>
      <c r="O5389" s="193">
        <v>0</v>
      </c>
      <c r="P5389" s="124" t="s">
        <v>1312</v>
      </c>
    </row>
    <row r="5390" spans="1:16" ht="76.5" hidden="1">
      <c r="A5390" s="256">
        <v>25</v>
      </c>
      <c r="B5390" s="124"/>
      <c r="C5390" s="125" t="s">
        <v>694</v>
      </c>
      <c r="D5390" s="191">
        <v>43325</v>
      </c>
      <c r="E5390" s="124" t="s">
        <v>10167</v>
      </c>
      <c r="F5390" s="124" t="s">
        <v>1313</v>
      </c>
      <c r="G5390" s="124">
        <v>180150</v>
      </c>
      <c r="H5390" s="124"/>
      <c r="I5390" s="128" t="s">
        <v>11440</v>
      </c>
      <c r="J5390" s="124"/>
      <c r="K5390" s="124"/>
      <c r="L5390" s="124"/>
      <c r="M5390" s="124"/>
      <c r="N5390" s="193">
        <v>309913.40999999997</v>
      </c>
      <c r="O5390" s="193">
        <v>0</v>
      </c>
      <c r="P5390" s="124" t="s">
        <v>1312</v>
      </c>
    </row>
    <row r="5391" spans="1:16" ht="76.5" hidden="1">
      <c r="A5391" s="256">
        <v>25</v>
      </c>
      <c r="B5391" s="124"/>
      <c r="C5391" s="125" t="s">
        <v>694</v>
      </c>
      <c r="D5391" s="191">
        <v>43325</v>
      </c>
      <c r="E5391" s="124" t="s">
        <v>10167</v>
      </c>
      <c r="F5391" s="124" t="s">
        <v>1313</v>
      </c>
      <c r="G5391" s="124">
        <v>180151</v>
      </c>
      <c r="H5391" s="124"/>
      <c r="I5391" s="128" t="s">
        <v>11441</v>
      </c>
      <c r="J5391" s="124"/>
      <c r="K5391" s="124"/>
      <c r="L5391" s="124"/>
      <c r="M5391" s="124"/>
      <c r="N5391" s="193">
        <v>281970.44</v>
      </c>
      <c r="O5391" s="193">
        <v>0</v>
      </c>
      <c r="P5391" s="124" t="s">
        <v>1312</v>
      </c>
    </row>
    <row r="5392" spans="1:16" ht="76.5" hidden="1">
      <c r="A5392" s="256">
        <v>25</v>
      </c>
      <c r="B5392" s="124"/>
      <c r="C5392" s="125" t="s">
        <v>694</v>
      </c>
      <c r="D5392" s="191">
        <v>43325</v>
      </c>
      <c r="E5392" s="124" t="s">
        <v>10167</v>
      </c>
      <c r="F5392" s="124" t="s">
        <v>1313</v>
      </c>
      <c r="G5392" s="124">
        <v>180163</v>
      </c>
      <c r="H5392" s="124"/>
      <c r="I5392" s="128" t="s">
        <v>11442</v>
      </c>
      <c r="J5392" s="124"/>
      <c r="K5392" s="124"/>
      <c r="L5392" s="124"/>
      <c r="M5392" s="124"/>
      <c r="N5392" s="193">
        <v>591601.32999999996</v>
      </c>
      <c r="O5392" s="193">
        <v>0</v>
      </c>
      <c r="P5392" s="124" t="s">
        <v>1312</v>
      </c>
    </row>
    <row r="5393" spans="1:16" ht="76.5" hidden="1">
      <c r="A5393" s="256">
        <v>25</v>
      </c>
      <c r="B5393" s="124"/>
      <c r="C5393" s="125" t="s">
        <v>694</v>
      </c>
      <c r="D5393" s="191">
        <v>43325</v>
      </c>
      <c r="E5393" s="124" t="s">
        <v>10167</v>
      </c>
      <c r="F5393" s="124" t="s">
        <v>1313</v>
      </c>
      <c r="G5393" s="124">
        <v>180141</v>
      </c>
      <c r="H5393" s="124"/>
      <c r="I5393" s="128" t="s">
        <v>11443</v>
      </c>
      <c r="J5393" s="124"/>
      <c r="K5393" s="124"/>
      <c r="L5393" s="124"/>
      <c r="M5393" s="124"/>
      <c r="N5393" s="193">
        <v>1076927.6599999999</v>
      </c>
      <c r="O5393" s="193">
        <v>0</v>
      </c>
      <c r="P5393" s="124" t="s">
        <v>1312</v>
      </c>
    </row>
    <row r="5394" spans="1:16" ht="76.5" hidden="1">
      <c r="A5394" s="256">
        <v>25</v>
      </c>
      <c r="B5394" s="124"/>
      <c r="C5394" s="125" t="s">
        <v>694</v>
      </c>
      <c r="D5394" s="191">
        <v>43325</v>
      </c>
      <c r="E5394" s="124" t="s">
        <v>10167</v>
      </c>
      <c r="F5394" s="124" t="s">
        <v>1313</v>
      </c>
      <c r="G5394" s="124">
        <v>180148</v>
      </c>
      <c r="H5394" s="124"/>
      <c r="I5394" s="128" t="s">
        <v>11444</v>
      </c>
      <c r="J5394" s="124"/>
      <c r="K5394" s="124"/>
      <c r="L5394" s="124"/>
      <c r="M5394" s="124"/>
      <c r="N5394" s="193">
        <v>769440.61</v>
      </c>
      <c r="O5394" s="193">
        <v>0</v>
      </c>
      <c r="P5394" s="124" t="s">
        <v>1312</v>
      </c>
    </row>
    <row r="5395" spans="1:16" ht="76.5" hidden="1">
      <c r="A5395" s="256">
        <v>25</v>
      </c>
      <c r="B5395" s="124"/>
      <c r="C5395" s="125" t="s">
        <v>694</v>
      </c>
      <c r="D5395" s="191">
        <v>43325</v>
      </c>
      <c r="E5395" s="124" t="s">
        <v>10167</v>
      </c>
      <c r="F5395" s="124" t="s">
        <v>1313</v>
      </c>
      <c r="G5395" s="124">
        <v>180162</v>
      </c>
      <c r="H5395" s="124"/>
      <c r="I5395" s="128" t="s">
        <v>11445</v>
      </c>
      <c r="J5395" s="124"/>
      <c r="K5395" s="124"/>
      <c r="L5395" s="124"/>
      <c r="M5395" s="124"/>
      <c r="N5395" s="193">
        <v>1685724.2</v>
      </c>
      <c r="O5395" s="193">
        <v>0</v>
      </c>
      <c r="P5395" s="124" t="s">
        <v>1312</v>
      </c>
    </row>
    <row r="5396" spans="1:16" ht="102" hidden="1">
      <c r="A5396" s="256">
        <v>25</v>
      </c>
      <c r="B5396" s="124"/>
      <c r="C5396" s="125" t="s">
        <v>694</v>
      </c>
      <c r="D5396" s="191">
        <v>43325</v>
      </c>
      <c r="E5396" s="124" t="s">
        <v>10168</v>
      </c>
      <c r="F5396" s="124" t="s">
        <v>6</v>
      </c>
      <c r="G5396" s="124">
        <v>806836</v>
      </c>
      <c r="H5396" s="124"/>
      <c r="I5396" s="128" t="s">
        <v>11446</v>
      </c>
      <c r="J5396" s="124"/>
      <c r="K5396" s="124"/>
      <c r="L5396" s="124"/>
      <c r="M5396" s="124"/>
      <c r="N5396" s="193">
        <v>0</v>
      </c>
      <c r="O5396" s="193">
        <v>88.15</v>
      </c>
      <c r="P5396" s="124" t="s">
        <v>1312</v>
      </c>
    </row>
    <row r="5397" spans="1:16" ht="89.25" hidden="1">
      <c r="A5397" s="256">
        <v>25</v>
      </c>
      <c r="B5397" s="124"/>
      <c r="C5397" s="125" t="s">
        <v>694</v>
      </c>
      <c r="D5397" s="191">
        <v>43325</v>
      </c>
      <c r="E5397" s="124" t="s">
        <v>10169</v>
      </c>
      <c r="F5397" s="124" t="s">
        <v>15</v>
      </c>
      <c r="G5397" s="124">
        <v>5655</v>
      </c>
      <c r="H5397" s="124"/>
      <c r="I5397" s="128" t="s">
        <v>11447</v>
      </c>
      <c r="J5397" s="124"/>
      <c r="K5397" s="124"/>
      <c r="L5397" s="124"/>
      <c r="M5397" s="124"/>
      <c r="N5397" s="193">
        <v>309.10000000000002</v>
      </c>
      <c r="O5397" s="193">
        <v>0</v>
      </c>
      <c r="P5397" s="124" t="s">
        <v>1312</v>
      </c>
    </row>
    <row r="5398" spans="1:16" ht="51" hidden="1">
      <c r="A5398" s="256">
        <v>340</v>
      </c>
      <c r="B5398" s="124"/>
      <c r="C5398" s="125" t="s">
        <v>814</v>
      </c>
      <c r="D5398" s="191">
        <v>43325</v>
      </c>
      <c r="E5398" s="124" t="s">
        <v>10170</v>
      </c>
      <c r="F5398" s="124" t="s">
        <v>6</v>
      </c>
      <c r="G5398" s="124">
        <v>806967</v>
      </c>
      <c r="H5398" s="124"/>
      <c r="I5398" s="128" t="s">
        <v>11448</v>
      </c>
      <c r="J5398" s="124"/>
      <c r="K5398" s="124"/>
      <c r="L5398" s="124"/>
      <c r="M5398" s="124"/>
      <c r="N5398" s="193">
        <v>0</v>
      </c>
      <c r="O5398" s="193">
        <v>152957.42000000001</v>
      </c>
      <c r="P5398" s="124" t="s">
        <v>1312</v>
      </c>
    </row>
    <row r="5399" spans="1:16" ht="76.5" hidden="1">
      <c r="A5399" s="256">
        <v>25</v>
      </c>
      <c r="B5399" s="124"/>
      <c r="C5399" s="125" t="s">
        <v>694</v>
      </c>
      <c r="D5399" s="191">
        <v>43325</v>
      </c>
      <c r="E5399" s="124" t="s">
        <v>10171</v>
      </c>
      <c r="F5399" s="124" t="s">
        <v>1313</v>
      </c>
      <c r="G5399" s="124">
        <v>180114</v>
      </c>
      <c r="H5399" s="124"/>
      <c r="I5399" s="128" t="s">
        <v>11449</v>
      </c>
      <c r="J5399" s="124"/>
      <c r="K5399" s="124"/>
      <c r="L5399" s="124"/>
      <c r="M5399" s="124"/>
      <c r="N5399" s="193">
        <v>63.29</v>
      </c>
      <c r="O5399" s="193">
        <v>0</v>
      </c>
      <c r="P5399" s="124" t="s">
        <v>1312</v>
      </c>
    </row>
    <row r="5400" spans="1:16" ht="38.25" hidden="1">
      <c r="A5400" s="256">
        <v>340</v>
      </c>
      <c r="B5400" s="124"/>
      <c r="C5400" s="125" t="s">
        <v>814</v>
      </c>
      <c r="D5400" s="191">
        <v>43325</v>
      </c>
      <c r="E5400" s="124" t="s">
        <v>10172</v>
      </c>
      <c r="F5400" s="124" t="s">
        <v>15</v>
      </c>
      <c r="G5400" s="124">
        <v>806968</v>
      </c>
      <c r="H5400" s="124"/>
      <c r="I5400" s="128" t="s">
        <v>11450</v>
      </c>
      <c r="J5400" s="124"/>
      <c r="K5400" s="124"/>
      <c r="L5400" s="124"/>
      <c r="M5400" s="124"/>
      <c r="N5400" s="193">
        <v>50</v>
      </c>
      <c r="O5400" s="193">
        <v>0</v>
      </c>
      <c r="P5400" s="124" t="s">
        <v>1312</v>
      </c>
    </row>
    <row r="5401" spans="1:16" ht="76.5" hidden="1">
      <c r="A5401" s="256">
        <v>373</v>
      </c>
      <c r="B5401" s="124"/>
      <c r="C5401" s="125" t="s">
        <v>1269</v>
      </c>
      <c r="D5401" s="191">
        <v>43325</v>
      </c>
      <c r="E5401" s="124" t="s">
        <v>10173</v>
      </c>
      <c r="F5401" s="124" t="s">
        <v>1313</v>
      </c>
      <c r="G5401" s="124">
        <v>180198</v>
      </c>
      <c r="H5401" s="124"/>
      <c r="I5401" s="128" t="s">
        <v>11451</v>
      </c>
      <c r="J5401" s="124"/>
      <c r="K5401" s="124"/>
      <c r="L5401" s="124"/>
      <c r="M5401" s="124"/>
      <c r="N5401" s="193">
        <v>0</v>
      </c>
      <c r="O5401" s="193">
        <v>4227113.88</v>
      </c>
      <c r="P5401" s="124" t="s">
        <v>1312</v>
      </c>
    </row>
    <row r="5402" spans="1:16" ht="51" hidden="1">
      <c r="A5402" s="256">
        <v>513</v>
      </c>
      <c r="B5402" s="124"/>
      <c r="C5402" s="125" t="s">
        <v>201</v>
      </c>
      <c r="D5402" s="191">
        <v>43325</v>
      </c>
      <c r="E5402" s="124" t="s">
        <v>10174</v>
      </c>
      <c r="F5402" s="124" t="s">
        <v>15</v>
      </c>
      <c r="G5402" s="124">
        <v>807411</v>
      </c>
      <c r="H5402" s="124"/>
      <c r="I5402" s="128" t="s">
        <v>6280</v>
      </c>
      <c r="J5402" s="124"/>
      <c r="K5402" s="124"/>
      <c r="L5402" s="124"/>
      <c r="M5402" s="124"/>
      <c r="N5402" s="193">
        <v>50</v>
      </c>
      <c r="O5402" s="193">
        <v>0</v>
      </c>
      <c r="P5402" s="124" t="s">
        <v>1312</v>
      </c>
    </row>
    <row r="5403" spans="1:16" ht="89.25" hidden="1">
      <c r="A5403" s="256">
        <v>25</v>
      </c>
      <c r="B5403" s="124"/>
      <c r="C5403" s="125" t="s">
        <v>694</v>
      </c>
      <c r="D5403" s="191">
        <v>43325</v>
      </c>
      <c r="E5403" s="124" t="s">
        <v>10175</v>
      </c>
      <c r="F5403" s="124" t="s">
        <v>1313</v>
      </c>
      <c r="G5403" s="124">
        <v>180196</v>
      </c>
      <c r="H5403" s="124"/>
      <c r="I5403" s="128" t="s">
        <v>11452</v>
      </c>
      <c r="J5403" s="124"/>
      <c r="K5403" s="124"/>
      <c r="L5403" s="124"/>
      <c r="M5403" s="124"/>
      <c r="N5403" s="193">
        <v>76055.679999999993</v>
      </c>
      <c r="O5403" s="193">
        <v>0</v>
      </c>
      <c r="P5403" s="124" t="s">
        <v>1312</v>
      </c>
    </row>
    <row r="5404" spans="1:16" ht="76.5" hidden="1">
      <c r="A5404" s="256">
        <v>25</v>
      </c>
      <c r="B5404" s="124"/>
      <c r="C5404" s="125" t="s">
        <v>694</v>
      </c>
      <c r="D5404" s="191">
        <v>43325</v>
      </c>
      <c r="E5404" s="124" t="s">
        <v>10175</v>
      </c>
      <c r="F5404" s="124" t="s">
        <v>1313</v>
      </c>
      <c r="G5404" s="124">
        <v>180197</v>
      </c>
      <c r="H5404" s="124"/>
      <c r="I5404" s="128" t="s">
        <v>11453</v>
      </c>
      <c r="J5404" s="124"/>
      <c r="K5404" s="124"/>
      <c r="L5404" s="124"/>
      <c r="M5404" s="124"/>
      <c r="N5404" s="193">
        <v>307464.52</v>
      </c>
      <c r="O5404" s="193">
        <v>0</v>
      </c>
      <c r="P5404" s="124" t="s">
        <v>1312</v>
      </c>
    </row>
    <row r="5405" spans="1:16" ht="51" hidden="1">
      <c r="A5405" s="256">
        <v>513</v>
      </c>
      <c r="B5405" s="124"/>
      <c r="C5405" s="125" t="s">
        <v>201</v>
      </c>
      <c r="D5405" s="191">
        <v>43325</v>
      </c>
      <c r="E5405" s="124" t="s">
        <v>10176</v>
      </c>
      <c r="F5405" s="124" t="s">
        <v>15</v>
      </c>
      <c r="G5405" s="124">
        <v>807416</v>
      </c>
      <c r="H5405" s="124"/>
      <c r="I5405" s="128" t="s">
        <v>6280</v>
      </c>
      <c r="J5405" s="124"/>
      <c r="K5405" s="124"/>
      <c r="L5405" s="124"/>
      <c r="M5405" s="124"/>
      <c r="N5405" s="193">
        <v>50</v>
      </c>
      <c r="O5405" s="193">
        <v>0</v>
      </c>
      <c r="P5405" s="124" t="s">
        <v>1312</v>
      </c>
    </row>
    <row r="5406" spans="1:16" ht="51" hidden="1">
      <c r="A5406" s="256">
        <v>513</v>
      </c>
      <c r="B5406" s="124"/>
      <c r="C5406" s="125" t="s">
        <v>201</v>
      </c>
      <c r="D5406" s="191">
        <v>43325</v>
      </c>
      <c r="E5406" s="124" t="s">
        <v>10177</v>
      </c>
      <c r="F5406" s="124" t="s">
        <v>15</v>
      </c>
      <c r="G5406" s="124">
        <v>807418</v>
      </c>
      <c r="H5406" s="124"/>
      <c r="I5406" s="128" t="s">
        <v>11454</v>
      </c>
      <c r="J5406" s="124"/>
      <c r="K5406" s="124"/>
      <c r="L5406" s="124"/>
      <c r="M5406" s="124"/>
      <c r="N5406" s="193">
        <v>50</v>
      </c>
      <c r="O5406" s="193">
        <v>0</v>
      </c>
      <c r="P5406" s="124" t="s">
        <v>1312</v>
      </c>
    </row>
    <row r="5407" spans="1:16" ht="51" hidden="1">
      <c r="A5407" s="256">
        <v>513</v>
      </c>
      <c r="B5407" s="124"/>
      <c r="C5407" s="125" t="s">
        <v>201</v>
      </c>
      <c r="D5407" s="191">
        <v>43325</v>
      </c>
      <c r="E5407" s="124" t="s">
        <v>10178</v>
      </c>
      <c r="F5407" s="124" t="s">
        <v>15</v>
      </c>
      <c r="G5407" s="124">
        <v>807420</v>
      </c>
      <c r="H5407" s="124"/>
      <c r="I5407" s="128" t="s">
        <v>1388</v>
      </c>
      <c r="J5407" s="124"/>
      <c r="K5407" s="124"/>
      <c r="L5407" s="124"/>
      <c r="M5407" s="124"/>
      <c r="N5407" s="193">
        <v>50</v>
      </c>
      <c r="O5407" s="193">
        <v>0</v>
      </c>
      <c r="P5407" s="124" t="s">
        <v>1312</v>
      </c>
    </row>
    <row r="5408" spans="1:16" ht="51" hidden="1">
      <c r="A5408" s="256">
        <v>513</v>
      </c>
      <c r="B5408" s="124"/>
      <c r="C5408" s="125" t="s">
        <v>201</v>
      </c>
      <c r="D5408" s="191">
        <v>43325</v>
      </c>
      <c r="E5408" s="124" t="s">
        <v>10179</v>
      </c>
      <c r="F5408" s="124" t="s">
        <v>15</v>
      </c>
      <c r="G5408" s="124">
        <v>807422</v>
      </c>
      <c r="H5408" s="124"/>
      <c r="I5408" s="128" t="s">
        <v>4313</v>
      </c>
      <c r="J5408" s="124"/>
      <c r="K5408" s="124"/>
      <c r="L5408" s="124"/>
      <c r="M5408" s="124"/>
      <c r="N5408" s="193">
        <v>50</v>
      </c>
      <c r="O5408" s="193">
        <v>0</v>
      </c>
      <c r="P5408" s="124" t="s">
        <v>1312</v>
      </c>
    </row>
    <row r="5409" spans="1:16" ht="51" hidden="1">
      <c r="A5409" s="256">
        <v>513</v>
      </c>
      <c r="B5409" s="124"/>
      <c r="C5409" s="125" t="s">
        <v>201</v>
      </c>
      <c r="D5409" s="191">
        <v>43325</v>
      </c>
      <c r="E5409" s="124" t="s">
        <v>10180</v>
      </c>
      <c r="F5409" s="124" t="s">
        <v>15</v>
      </c>
      <c r="G5409" s="124">
        <v>807424</v>
      </c>
      <c r="H5409" s="124"/>
      <c r="I5409" s="128" t="s">
        <v>6280</v>
      </c>
      <c r="J5409" s="124"/>
      <c r="K5409" s="124"/>
      <c r="L5409" s="124"/>
      <c r="M5409" s="124"/>
      <c r="N5409" s="193">
        <v>50</v>
      </c>
      <c r="O5409" s="193">
        <v>0</v>
      </c>
      <c r="P5409" s="124" t="s">
        <v>1312</v>
      </c>
    </row>
    <row r="5410" spans="1:16" ht="51" hidden="1">
      <c r="A5410" s="256">
        <v>513</v>
      </c>
      <c r="B5410" s="124"/>
      <c r="C5410" s="125" t="s">
        <v>201</v>
      </c>
      <c r="D5410" s="191">
        <v>43325</v>
      </c>
      <c r="E5410" s="124" t="s">
        <v>10181</v>
      </c>
      <c r="F5410" s="124" t="s">
        <v>15</v>
      </c>
      <c r="G5410" s="124">
        <v>807568</v>
      </c>
      <c r="H5410" s="124"/>
      <c r="I5410" s="128" t="s">
        <v>11455</v>
      </c>
      <c r="J5410" s="124"/>
      <c r="K5410" s="124"/>
      <c r="L5410" s="124"/>
      <c r="M5410" s="124"/>
      <c r="N5410" s="193">
        <v>50</v>
      </c>
      <c r="O5410" s="193">
        <v>0</v>
      </c>
      <c r="P5410" s="124" t="s">
        <v>1312</v>
      </c>
    </row>
    <row r="5411" spans="1:16" ht="51" hidden="1">
      <c r="A5411" s="256">
        <v>513</v>
      </c>
      <c r="B5411" s="124"/>
      <c r="C5411" s="125" t="s">
        <v>201</v>
      </c>
      <c r="D5411" s="191">
        <v>43325</v>
      </c>
      <c r="E5411" s="124" t="s">
        <v>10182</v>
      </c>
      <c r="F5411" s="124" t="s">
        <v>15</v>
      </c>
      <c r="G5411" s="124">
        <v>807403</v>
      </c>
      <c r="H5411" s="124"/>
      <c r="I5411" s="128" t="s">
        <v>11456</v>
      </c>
      <c r="J5411" s="124"/>
      <c r="K5411" s="124"/>
      <c r="L5411" s="124"/>
      <c r="M5411" s="124"/>
      <c r="N5411" s="193">
        <v>50</v>
      </c>
      <c r="O5411" s="193">
        <v>0</v>
      </c>
      <c r="P5411" s="124" t="s">
        <v>1312</v>
      </c>
    </row>
    <row r="5412" spans="1:16" ht="51" hidden="1">
      <c r="A5412" s="256">
        <v>41</v>
      </c>
      <c r="B5412" s="124"/>
      <c r="C5412" s="125" t="s">
        <v>697</v>
      </c>
      <c r="D5412" s="191">
        <v>43325</v>
      </c>
      <c r="E5412" s="124" t="s">
        <v>10183</v>
      </c>
      <c r="F5412" s="124" t="s">
        <v>6</v>
      </c>
      <c r="G5412" s="124">
        <v>929638</v>
      </c>
      <c r="H5412" s="124"/>
      <c r="I5412" s="128" t="s">
        <v>11457</v>
      </c>
      <c r="J5412" s="124"/>
      <c r="K5412" s="124"/>
      <c r="L5412" s="124"/>
      <c r="M5412" s="124"/>
      <c r="N5412" s="193">
        <v>0</v>
      </c>
      <c r="O5412" s="193">
        <v>161298</v>
      </c>
      <c r="P5412" s="124" t="s">
        <v>1312</v>
      </c>
    </row>
    <row r="5413" spans="1:16" ht="51">
      <c r="A5413" s="256" t="s">
        <v>630</v>
      </c>
      <c r="B5413" s="124"/>
      <c r="C5413" s="125" t="s">
        <v>1236</v>
      </c>
      <c r="D5413" s="191">
        <v>43326</v>
      </c>
      <c r="E5413" s="124" t="s">
        <v>10184</v>
      </c>
      <c r="F5413" s="124" t="s">
        <v>3</v>
      </c>
      <c r="G5413" s="124">
        <v>1649605</v>
      </c>
      <c r="H5413" s="124"/>
      <c r="I5413" s="128" t="s">
        <v>11458</v>
      </c>
      <c r="J5413" s="124"/>
      <c r="K5413" s="124"/>
      <c r="L5413" s="124"/>
      <c r="M5413" s="124"/>
      <c r="N5413" s="193">
        <v>0</v>
      </c>
      <c r="O5413" s="193">
        <v>1429.32</v>
      </c>
      <c r="P5413" s="124" t="s">
        <v>1312</v>
      </c>
    </row>
    <row r="5414" spans="1:16" ht="51">
      <c r="A5414" s="256" t="s">
        <v>630</v>
      </c>
      <c r="B5414" s="124"/>
      <c r="C5414" s="125" t="s">
        <v>1236</v>
      </c>
      <c r="D5414" s="191">
        <v>43326</v>
      </c>
      <c r="E5414" s="124" t="s">
        <v>10185</v>
      </c>
      <c r="F5414" s="124" t="s">
        <v>3</v>
      </c>
      <c r="G5414" s="124">
        <v>1649607</v>
      </c>
      <c r="H5414" s="124"/>
      <c r="I5414" s="128" t="s">
        <v>11459</v>
      </c>
      <c r="J5414" s="124"/>
      <c r="K5414" s="124"/>
      <c r="L5414" s="124"/>
      <c r="M5414" s="124"/>
      <c r="N5414" s="193">
        <v>0</v>
      </c>
      <c r="O5414" s="193">
        <v>5095.9400000000005</v>
      </c>
      <c r="P5414" s="124" t="s">
        <v>1312</v>
      </c>
    </row>
    <row r="5415" spans="1:16" ht="51">
      <c r="A5415" s="256">
        <v>373</v>
      </c>
      <c r="B5415" s="124"/>
      <c r="C5415" s="125" t="s">
        <v>1269</v>
      </c>
      <c r="D5415" s="191">
        <v>43326</v>
      </c>
      <c r="E5415" s="124" t="s">
        <v>10186</v>
      </c>
      <c r="F5415" s="124" t="s">
        <v>3</v>
      </c>
      <c r="G5415" s="124">
        <v>1649461</v>
      </c>
      <c r="H5415" s="124"/>
      <c r="I5415" s="128" t="s">
        <v>11460</v>
      </c>
      <c r="J5415" s="124"/>
      <c r="K5415" s="124"/>
      <c r="L5415" s="124"/>
      <c r="M5415" s="124"/>
      <c r="N5415" s="193">
        <v>0</v>
      </c>
      <c r="O5415" s="193">
        <v>2749.15</v>
      </c>
      <c r="P5415" s="124" t="s">
        <v>1312</v>
      </c>
    </row>
    <row r="5416" spans="1:16" ht="38.25">
      <c r="A5416" s="256" t="s">
        <v>630</v>
      </c>
      <c r="B5416" s="124"/>
      <c r="C5416" s="125" t="s">
        <v>1236</v>
      </c>
      <c r="D5416" s="191">
        <v>43326</v>
      </c>
      <c r="E5416" s="124" t="s">
        <v>10187</v>
      </c>
      <c r="F5416" s="124" t="s">
        <v>3</v>
      </c>
      <c r="G5416" s="124">
        <v>1649465</v>
      </c>
      <c r="H5416" s="124"/>
      <c r="I5416" s="128" t="s">
        <v>9653</v>
      </c>
      <c r="J5416" s="124"/>
      <c r="K5416" s="124"/>
      <c r="L5416" s="124"/>
      <c r="M5416" s="124"/>
      <c r="N5416" s="193">
        <v>0</v>
      </c>
      <c r="O5416" s="193">
        <v>250.84</v>
      </c>
      <c r="P5416" s="124" t="s">
        <v>1312</v>
      </c>
    </row>
    <row r="5417" spans="1:16" ht="38.25">
      <c r="A5417" s="256" t="s">
        <v>630</v>
      </c>
      <c r="B5417" s="124"/>
      <c r="C5417" s="125" t="s">
        <v>1236</v>
      </c>
      <c r="D5417" s="191">
        <v>43326</v>
      </c>
      <c r="E5417" s="124" t="s">
        <v>10188</v>
      </c>
      <c r="F5417" s="124" t="s">
        <v>3</v>
      </c>
      <c r="G5417" s="124">
        <v>1649471</v>
      </c>
      <c r="H5417" s="124"/>
      <c r="I5417" s="128" t="s">
        <v>11461</v>
      </c>
      <c r="J5417" s="124"/>
      <c r="K5417" s="124"/>
      <c r="L5417" s="124"/>
      <c r="M5417" s="124"/>
      <c r="N5417" s="193">
        <v>0</v>
      </c>
      <c r="O5417" s="193">
        <v>927.5</v>
      </c>
      <c r="P5417" s="124" t="s">
        <v>1312</v>
      </c>
    </row>
    <row r="5418" spans="1:16" ht="51">
      <c r="A5418" s="256">
        <v>130</v>
      </c>
      <c r="B5418" s="124"/>
      <c r="C5418" s="125" t="s">
        <v>727</v>
      </c>
      <c r="D5418" s="191">
        <v>43326</v>
      </c>
      <c r="E5418" s="124" t="s">
        <v>10189</v>
      </c>
      <c r="F5418" s="124" t="s">
        <v>3</v>
      </c>
      <c r="G5418" s="124">
        <v>1649484</v>
      </c>
      <c r="H5418" s="124"/>
      <c r="I5418" s="128" t="s">
        <v>11462</v>
      </c>
      <c r="J5418" s="124"/>
      <c r="K5418" s="124"/>
      <c r="L5418" s="124"/>
      <c r="M5418" s="124"/>
      <c r="N5418" s="193">
        <v>0</v>
      </c>
      <c r="O5418" s="193">
        <v>9</v>
      </c>
      <c r="P5418" s="124" t="s">
        <v>1312</v>
      </c>
    </row>
    <row r="5419" spans="1:16" ht="51">
      <c r="A5419" s="256" t="s">
        <v>630</v>
      </c>
      <c r="B5419" s="124"/>
      <c r="C5419" s="125" t="s">
        <v>1236</v>
      </c>
      <c r="D5419" s="191">
        <v>43326</v>
      </c>
      <c r="E5419" s="124" t="s">
        <v>10190</v>
      </c>
      <c r="F5419" s="124" t="s">
        <v>3</v>
      </c>
      <c r="G5419" s="124">
        <v>1649489</v>
      </c>
      <c r="H5419" s="124"/>
      <c r="I5419" s="128" t="s">
        <v>11463</v>
      </c>
      <c r="J5419" s="124"/>
      <c r="K5419" s="124"/>
      <c r="L5419" s="124"/>
      <c r="M5419" s="124"/>
      <c r="N5419" s="193">
        <v>0</v>
      </c>
      <c r="O5419" s="193">
        <v>82</v>
      </c>
      <c r="P5419" s="124" t="s">
        <v>1312</v>
      </c>
    </row>
    <row r="5420" spans="1:16" ht="51">
      <c r="A5420" s="256" t="s">
        <v>630</v>
      </c>
      <c r="B5420" s="124"/>
      <c r="C5420" s="125" t="s">
        <v>1236</v>
      </c>
      <c r="D5420" s="191">
        <v>43326</v>
      </c>
      <c r="E5420" s="124" t="s">
        <v>10191</v>
      </c>
      <c r="F5420" s="124" t="s">
        <v>3</v>
      </c>
      <c r="G5420" s="124">
        <v>1649490</v>
      </c>
      <c r="H5420" s="124"/>
      <c r="I5420" s="128" t="s">
        <v>11464</v>
      </c>
      <c r="J5420" s="124"/>
      <c r="K5420" s="124"/>
      <c r="L5420" s="124"/>
      <c r="M5420" s="124"/>
      <c r="N5420" s="193">
        <v>0</v>
      </c>
      <c r="O5420" s="193">
        <v>0.61</v>
      </c>
      <c r="P5420" s="124" t="s">
        <v>3729</v>
      </c>
    </row>
    <row r="5421" spans="1:16" ht="51">
      <c r="A5421" s="256">
        <v>155</v>
      </c>
      <c r="B5421" s="124"/>
      <c r="C5421" s="125" t="s">
        <v>744</v>
      </c>
      <c r="D5421" s="191">
        <v>43326</v>
      </c>
      <c r="E5421" s="124" t="s">
        <v>10192</v>
      </c>
      <c r="F5421" s="124" t="s">
        <v>3</v>
      </c>
      <c r="G5421" s="124">
        <v>1649495</v>
      </c>
      <c r="H5421" s="124"/>
      <c r="I5421" s="128" t="s">
        <v>11465</v>
      </c>
      <c r="J5421" s="124"/>
      <c r="K5421" s="124"/>
      <c r="L5421" s="124"/>
      <c r="M5421" s="124"/>
      <c r="N5421" s="193">
        <v>0</v>
      </c>
      <c r="O5421" s="193">
        <v>91</v>
      </c>
      <c r="P5421" s="124" t="s">
        <v>1312</v>
      </c>
    </row>
    <row r="5422" spans="1:16" ht="38.25">
      <c r="A5422" s="256">
        <v>70</v>
      </c>
      <c r="B5422" s="124"/>
      <c r="C5422" s="125" t="s">
        <v>705</v>
      </c>
      <c r="D5422" s="191">
        <v>43326</v>
      </c>
      <c r="E5422" s="124" t="s">
        <v>10193</v>
      </c>
      <c r="F5422" s="124" t="s">
        <v>3</v>
      </c>
      <c r="G5422" s="124">
        <v>1649504</v>
      </c>
      <c r="H5422" s="124"/>
      <c r="I5422" s="128" t="s">
        <v>11466</v>
      </c>
      <c r="J5422" s="124"/>
      <c r="K5422" s="124"/>
      <c r="L5422" s="124"/>
      <c r="M5422" s="124"/>
      <c r="N5422" s="193">
        <v>0</v>
      </c>
      <c r="O5422" s="193">
        <v>0.25</v>
      </c>
      <c r="P5422" s="124" t="s">
        <v>3729</v>
      </c>
    </row>
    <row r="5423" spans="1:16" ht="51">
      <c r="A5423" s="256">
        <v>212</v>
      </c>
      <c r="B5423" s="124"/>
      <c r="C5423" s="125" t="s">
        <v>761</v>
      </c>
      <c r="D5423" s="191">
        <v>43326</v>
      </c>
      <c r="E5423" s="124" t="s">
        <v>10194</v>
      </c>
      <c r="F5423" s="124" t="s">
        <v>3</v>
      </c>
      <c r="G5423" s="124">
        <v>1649560</v>
      </c>
      <c r="H5423" s="124"/>
      <c r="I5423" s="128" t="s">
        <v>11467</v>
      </c>
      <c r="J5423" s="124"/>
      <c r="K5423" s="124"/>
      <c r="L5423" s="124"/>
      <c r="M5423" s="124"/>
      <c r="N5423" s="193">
        <v>0</v>
      </c>
      <c r="O5423" s="193">
        <v>735</v>
      </c>
      <c r="P5423" s="124" t="s">
        <v>1312</v>
      </c>
    </row>
    <row r="5424" spans="1:16" ht="51">
      <c r="A5424" s="256">
        <v>132</v>
      </c>
      <c r="B5424" s="124"/>
      <c r="C5424" s="125" t="s">
        <v>728</v>
      </c>
      <c r="D5424" s="191">
        <v>43326</v>
      </c>
      <c r="E5424" s="124" t="s">
        <v>10195</v>
      </c>
      <c r="F5424" s="124" t="s">
        <v>3</v>
      </c>
      <c r="G5424" s="124">
        <v>1649574</v>
      </c>
      <c r="H5424" s="124"/>
      <c r="I5424" s="128" t="s">
        <v>11468</v>
      </c>
      <c r="J5424" s="124"/>
      <c r="K5424" s="124"/>
      <c r="L5424" s="124"/>
      <c r="M5424" s="124"/>
      <c r="N5424" s="193">
        <v>0</v>
      </c>
      <c r="O5424" s="193">
        <v>500</v>
      </c>
      <c r="P5424" s="124" t="s">
        <v>1312</v>
      </c>
    </row>
    <row r="5425" spans="1:16" ht="51">
      <c r="A5425" s="256">
        <v>86</v>
      </c>
      <c r="B5425" s="124"/>
      <c r="C5425" s="125" t="s">
        <v>710</v>
      </c>
      <c r="D5425" s="191">
        <v>43326</v>
      </c>
      <c r="E5425" s="124" t="s">
        <v>10196</v>
      </c>
      <c r="F5425" s="124" t="s">
        <v>3</v>
      </c>
      <c r="G5425" s="124">
        <v>1649672</v>
      </c>
      <c r="H5425" s="124"/>
      <c r="I5425" s="128" t="s">
        <v>11469</v>
      </c>
      <c r="J5425" s="124"/>
      <c r="K5425" s="124"/>
      <c r="L5425" s="124"/>
      <c r="M5425" s="124"/>
      <c r="N5425" s="193">
        <v>0</v>
      </c>
      <c r="O5425" s="193">
        <v>12995</v>
      </c>
      <c r="P5425" s="124" t="s">
        <v>1312</v>
      </c>
    </row>
    <row r="5426" spans="1:16" ht="38.25">
      <c r="A5426" s="256" t="s">
        <v>630</v>
      </c>
      <c r="B5426" s="124"/>
      <c r="C5426" s="125" t="s">
        <v>1236</v>
      </c>
      <c r="D5426" s="191">
        <v>43326</v>
      </c>
      <c r="E5426" s="124" t="s">
        <v>10197</v>
      </c>
      <c r="F5426" s="124" t="s">
        <v>3</v>
      </c>
      <c r="G5426" s="124">
        <v>1649682</v>
      </c>
      <c r="H5426" s="124"/>
      <c r="I5426" s="128" t="s">
        <v>11470</v>
      </c>
      <c r="J5426" s="124"/>
      <c r="K5426" s="124"/>
      <c r="L5426" s="124"/>
      <c r="M5426" s="124"/>
      <c r="N5426" s="193">
        <v>0</v>
      </c>
      <c r="O5426" s="193">
        <v>1308.1300000000001</v>
      </c>
      <c r="P5426" s="124" t="s">
        <v>1312</v>
      </c>
    </row>
    <row r="5427" spans="1:16" ht="51">
      <c r="A5427" s="256" t="s">
        <v>630</v>
      </c>
      <c r="B5427" s="124"/>
      <c r="C5427" s="125" t="s">
        <v>1236</v>
      </c>
      <c r="D5427" s="191">
        <v>43326</v>
      </c>
      <c r="E5427" s="124" t="s">
        <v>10198</v>
      </c>
      <c r="F5427" s="124" t="s">
        <v>3</v>
      </c>
      <c r="G5427" s="124">
        <v>1649685</v>
      </c>
      <c r="H5427" s="124"/>
      <c r="I5427" s="128" t="s">
        <v>11471</v>
      </c>
      <c r="J5427" s="124"/>
      <c r="K5427" s="124"/>
      <c r="L5427" s="124"/>
      <c r="M5427" s="124"/>
      <c r="N5427" s="193">
        <v>0</v>
      </c>
      <c r="O5427" s="193">
        <v>742</v>
      </c>
      <c r="P5427" s="124" t="s">
        <v>1312</v>
      </c>
    </row>
    <row r="5428" spans="1:16" ht="51">
      <c r="A5428" s="256">
        <v>526</v>
      </c>
      <c r="B5428" s="124"/>
      <c r="C5428" s="125" t="s">
        <v>846</v>
      </c>
      <c r="D5428" s="191">
        <v>43326</v>
      </c>
      <c r="E5428" s="124" t="s">
        <v>10199</v>
      </c>
      <c r="F5428" s="124" t="s">
        <v>3</v>
      </c>
      <c r="G5428" s="124">
        <v>1649636</v>
      </c>
      <c r="H5428" s="124"/>
      <c r="I5428" s="128" t="s">
        <v>11472</v>
      </c>
      <c r="J5428" s="124"/>
      <c r="K5428" s="124"/>
      <c r="L5428" s="124"/>
      <c r="M5428" s="124"/>
      <c r="N5428" s="193">
        <v>0</v>
      </c>
      <c r="O5428" s="193">
        <v>308</v>
      </c>
      <c r="P5428" s="124" t="s">
        <v>1312</v>
      </c>
    </row>
    <row r="5429" spans="1:16" ht="63.75">
      <c r="A5429" s="256">
        <v>287</v>
      </c>
      <c r="B5429" s="124"/>
      <c r="C5429" s="125" t="s">
        <v>790</v>
      </c>
      <c r="D5429" s="191">
        <v>43326</v>
      </c>
      <c r="E5429" s="124" t="s">
        <v>10200</v>
      </c>
      <c r="F5429" s="124" t="s">
        <v>3</v>
      </c>
      <c r="G5429" s="124">
        <v>1649418</v>
      </c>
      <c r="H5429" s="124"/>
      <c r="I5429" s="128" t="s">
        <v>11473</v>
      </c>
      <c r="J5429" s="124"/>
      <c r="K5429" s="124"/>
      <c r="L5429" s="124"/>
      <c r="M5429" s="124"/>
      <c r="N5429" s="193">
        <v>0</v>
      </c>
      <c r="O5429" s="193">
        <v>10533.29</v>
      </c>
      <c r="P5429" s="124" t="s">
        <v>1312</v>
      </c>
    </row>
    <row r="5430" spans="1:16" ht="51">
      <c r="A5430" s="256" t="s">
        <v>630</v>
      </c>
      <c r="B5430" s="124"/>
      <c r="C5430" s="125" t="s">
        <v>1236</v>
      </c>
      <c r="D5430" s="191">
        <v>43326</v>
      </c>
      <c r="E5430" s="124" t="s">
        <v>10201</v>
      </c>
      <c r="F5430" s="124" t="s">
        <v>3</v>
      </c>
      <c r="G5430" s="124">
        <v>1649431</v>
      </c>
      <c r="H5430" s="124"/>
      <c r="I5430" s="128" t="s">
        <v>11474</v>
      </c>
      <c r="J5430" s="124"/>
      <c r="K5430" s="124"/>
      <c r="L5430" s="124"/>
      <c r="M5430" s="124"/>
      <c r="N5430" s="193">
        <v>0</v>
      </c>
      <c r="O5430" s="193">
        <v>7497.84</v>
      </c>
      <c r="P5430" s="124" t="s">
        <v>1312</v>
      </c>
    </row>
    <row r="5431" spans="1:16" ht="63.75">
      <c r="A5431" s="256">
        <v>291</v>
      </c>
      <c r="B5431" s="124"/>
      <c r="C5431" s="125" t="s">
        <v>794</v>
      </c>
      <c r="D5431" s="191">
        <v>43326</v>
      </c>
      <c r="E5431" s="124" t="s">
        <v>10202</v>
      </c>
      <c r="F5431" s="124" t="s">
        <v>3</v>
      </c>
      <c r="G5431" s="124">
        <v>1649438</v>
      </c>
      <c r="H5431" s="124"/>
      <c r="I5431" s="128" t="s">
        <v>11475</v>
      </c>
      <c r="J5431" s="124"/>
      <c r="K5431" s="124"/>
      <c r="L5431" s="124"/>
      <c r="M5431" s="124"/>
      <c r="N5431" s="193">
        <v>0</v>
      </c>
      <c r="O5431" s="193">
        <v>89989.900000000009</v>
      </c>
      <c r="P5431" s="124" t="s">
        <v>1312</v>
      </c>
    </row>
    <row r="5432" spans="1:16" ht="63.75">
      <c r="A5432" s="256">
        <v>47</v>
      </c>
      <c r="B5432" s="124"/>
      <c r="C5432" s="125" t="s">
        <v>699</v>
      </c>
      <c r="D5432" s="191">
        <v>43326</v>
      </c>
      <c r="E5432" s="124" t="s">
        <v>10203</v>
      </c>
      <c r="F5432" s="124" t="s">
        <v>3</v>
      </c>
      <c r="G5432" s="124">
        <v>1649449</v>
      </c>
      <c r="H5432" s="124"/>
      <c r="I5432" s="128" t="s">
        <v>11476</v>
      </c>
      <c r="J5432" s="124"/>
      <c r="K5432" s="124"/>
      <c r="L5432" s="124"/>
      <c r="M5432" s="124"/>
      <c r="N5432" s="193">
        <v>0</v>
      </c>
      <c r="O5432" s="193">
        <v>205710.5</v>
      </c>
      <c r="P5432" s="124" t="s">
        <v>1312</v>
      </c>
    </row>
    <row r="5433" spans="1:16" ht="63.75">
      <c r="A5433" s="256">
        <v>48</v>
      </c>
      <c r="B5433" s="124"/>
      <c r="C5433" s="125" t="s">
        <v>700</v>
      </c>
      <c r="D5433" s="191">
        <v>43326</v>
      </c>
      <c r="E5433" s="124" t="s">
        <v>10204</v>
      </c>
      <c r="F5433" s="124" t="s">
        <v>3</v>
      </c>
      <c r="G5433" s="124">
        <v>1649328</v>
      </c>
      <c r="H5433" s="124"/>
      <c r="I5433" s="128" t="s">
        <v>11477</v>
      </c>
      <c r="J5433" s="124"/>
      <c r="K5433" s="124"/>
      <c r="L5433" s="124"/>
      <c r="M5433" s="124"/>
      <c r="N5433" s="193">
        <v>0</v>
      </c>
      <c r="O5433" s="193">
        <v>73080</v>
      </c>
      <c r="P5433" s="124" t="s">
        <v>1312</v>
      </c>
    </row>
    <row r="5434" spans="1:16" ht="63.75">
      <c r="A5434" s="256">
        <v>660</v>
      </c>
      <c r="B5434" s="124"/>
      <c r="C5434" s="125" t="s">
        <v>233</v>
      </c>
      <c r="D5434" s="191">
        <v>43326</v>
      </c>
      <c r="E5434" s="124" t="s">
        <v>10205</v>
      </c>
      <c r="F5434" s="124" t="s">
        <v>3</v>
      </c>
      <c r="G5434" s="124">
        <v>1649395</v>
      </c>
      <c r="H5434" s="124"/>
      <c r="I5434" s="128" t="s">
        <v>11478</v>
      </c>
      <c r="J5434" s="124"/>
      <c r="K5434" s="124"/>
      <c r="L5434" s="124"/>
      <c r="M5434" s="124"/>
      <c r="N5434" s="193">
        <v>0</v>
      </c>
      <c r="O5434" s="193">
        <v>105.87</v>
      </c>
      <c r="P5434" s="124" t="s">
        <v>1312</v>
      </c>
    </row>
    <row r="5435" spans="1:16" ht="63.75">
      <c r="A5435" s="256">
        <v>87</v>
      </c>
      <c r="B5435" s="124"/>
      <c r="C5435" s="125" t="s">
        <v>711</v>
      </c>
      <c r="D5435" s="191">
        <v>43326</v>
      </c>
      <c r="E5435" s="124" t="s">
        <v>10206</v>
      </c>
      <c r="F5435" s="124" t="s">
        <v>3</v>
      </c>
      <c r="G5435" s="124">
        <v>1649411</v>
      </c>
      <c r="H5435" s="124"/>
      <c r="I5435" s="128" t="s">
        <v>11479</v>
      </c>
      <c r="J5435" s="124"/>
      <c r="K5435" s="124"/>
      <c r="L5435" s="124"/>
      <c r="M5435" s="124"/>
      <c r="N5435" s="193">
        <v>0</v>
      </c>
      <c r="O5435" s="193">
        <v>1140.48</v>
      </c>
      <c r="P5435" s="124" t="s">
        <v>1312</v>
      </c>
    </row>
    <row r="5436" spans="1:16" ht="51">
      <c r="A5436" s="256" t="s">
        <v>630</v>
      </c>
      <c r="B5436" s="124"/>
      <c r="C5436" s="125" t="s">
        <v>1236</v>
      </c>
      <c r="D5436" s="191">
        <v>43326</v>
      </c>
      <c r="E5436" s="124" t="s">
        <v>10207</v>
      </c>
      <c r="F5436" s="124" t="s">
        <v>3</v>
      </c>
      <c r="G5436" s="124">
        <v>1649412</v>
      </c>
      <c r="H5436" s="124"/>
      <c r="I5436" s="128" t="s">
        <v>11480</v>
      </c>
      <c r="J5436" s="124"/>
      <c r="K5436" s="124"/>
      <c r="L5436" s="124"/>
      <c r="M5436" s="124"/>
      <c r="N5436" s="193">
        <v>0</v>
      </c>
      <c r="O5436" s="193">
        <v>278995</v>
      </c>
      <c r="P5436" s="124" t="s">
        <v>1312</v>
      </c>
    </row>
    <row r="5437" spans="1:16" ht="38.25">
      <c r="A5437" s="256" t="s">
        <v>630</v>
      </c>
      <c r="B5437" s="124"/>
      <c r="C5437" s="125" t="s">
        <v>1236</v>
      </c>
      <c r="D5437" s="191">
        <v>43326</v>
      </c>
      <c r="E5437" s="124" t="s">
        <v>10208</v>
      </c>
      <c r="F5437" s="124" t="s">
        <v>3</v>
      </c>
      <c r="G5437" s="124">
        <v>1649321</v>
      </c>
      <c r="H5437" s="124"/>
      <c r="I5437" s="128" t="s">
        <v>3925</v>
      </c>
      <c r="J5437" s="124"/>
      <c r="K5437" s="124"/>
      <c r="L5437" s="124"/>
      <c r="M5437" s="124"/>
      <c r="N5437" s="193">
        <v>0</v>
      </c>
      <c r="O5437" s="193">
        <v>481</v>
      </c>
      <c r="P5437" s="124" t="s">
        <v>1312</v>
      </c>
    </row>
    <row r="5438" spans="1:16" ht="51">
      <c r="A5438" s="256">
        <v>48</v>
      </c>
      <c r="B5438" s="124"/>
      <c r="C5438" s="125" t="s">
        <v>700</v>
      </c>
      <c r="D5438" s="191">
        <v>43326</v>
      </c>
      <c r="E5438" s="124" t="s">
        <v>10209</v>
      </c>
      <c r="F5438" s="124" t="s">
        <v>3</v>
      </c>
      <c r="G5438" s="124">
        <v>1649327</v>
      </c>
      <c r="H5438" s="124"/>
      <c r="I5438" s="128" t="s">
        <v>11481</v>
      </c>
      <c r="J5438" s="124"/>
      <c r="K5438" s="124"/>
      <c r="L5438" s="124"/>
      <c r="M5438" s="124"/>
      <c r="N5438" s="193">
        <v>0</v>
      </c>
      <c r="O5438" s="193">
        <v>1113</v>
      </c>
      <c r="P5438" s="124" t="s">
        <v>1312</v>
      </c>
    </row>
    <row r="5439" spans="1:16" ht="51">
      <c r="A5439" s="256" t="s">
        <v>630</v>
      </c>
      <c r="B5439" s="124"/>
      <c r="C5439" s="125" t="s">
        <v>1236</v>
      </c>
      <c r="D5439" s="191">
        <v>43326</v>
      </c>
      <c r="E5439" s="124" t="s">
        <v>10210</v>
      </c>
      <c r="F5439" s="124" t="s">
        <v>3</v>
      </c>
      <c r="G5439" s="124">
        <v>1649356</v>
      </c>
      <c r="H5439" s="124"/>
      <c r="I5439" s="128" t="s">
        <v>11482</v>
      </c>
      <c r="J5439" s="124"/>
      <c r="K5439" s="124"/>
      <c r="L5439" s="124"/>
      <c r="M5439" s="124"/>
      <c r="N5439" s="193">
        <v>0</v>
      </c>
      <c r="O5439" s="193">
        <v>4689</v>
      </c>
      <c r="P5439" s="124" t="s">
        <v>1312</v>
      </c>
    </row>
    <row r="5440" spans="1:16" ht="51">
      <c r="A5440" s="256" t="s">
        <v>630</v>
      </c>
      <c r="B5440" s="124"/>
      <c r="C5440" s="125" t="s">
        <v>1236</v>
      </c>
      <c r="D5440" s="191">
        <v>43326</v>
      </c>
      <c r="E5440" s="124" t="s">
        <v>10211</v>
      </c>
      <c r="F5440" s="124" t="s">
        <v>3</v>
      </c>
      <c r="G5440" s="124">
        <v>1649401</v>
      </c>
      <c r="H5440" s="124"/>
      <c r="I5440" s="128" t="s">
        <v>11483</v>
      </c>
      <c r="J5440" s="124"/>
      <c r="K5440" s="124"/>
      <c r="L5440" s="124"/>
      <c r="M5440" s="124"/>
      <c r="N5440" s="193">
        <v>0</v>
      </c>
      <c r="O5440" s="193">
        <v>180</v>
      </c>
      <c r="P5440" s="124" t="s">
        <v>1312</v>
      </c>
    </row>
    <row r="5441" spans="1:16" ht="51">
      <c r="A5441" s="256" t="s">
        <v>630</v>
      </c>
      <c r="B5441" s="124"/>
      <c r="C5441" s="125" t="s">
        <v>1236</v>
      </c>
      <c r="D5441" s="191">
        <v>43326</v>
      </c>
      <c r="E5441" s="124" t="s">
        <v>10212</v>
      </c>
      <c r="F5441" s="124" t="s">
        <v>3</v>
      </c>
      <c r="G5441" s="124">
        <v>1649413</v>
      </c>
      <c r="H5441" s="124"/>
      <c r="I5441" s="128" t="s">
        <v>3652</v>
      </c>
      <c r="J5441" s="124"/>
      <c r="K5441" s="124"/>
      <c r="L5441" s="124"/>
      <c r="M5441" s="124"/>
      <c r="N5441" s="193">
        <v>0</v>
      </c>
      <c r="O5441" s="193">
        <v>500</v>
      </c>
      <c r="P5441" s="124" t="s">
        <v>1312</v>
      </c>
    </row>
    <row r="5442" spans="1:16" ht="51" hidden="1">
      <c r="A5442" s="256">
        <v>513</v>
      </c>
      <c r="B5442" s="124"/>
      <c r="C5442" s="125" t="s">
        <v>201</v>
      </c>
      <c r="D5442" s="191">
        <v>43326</v>
      </c>
      <c r="E5442" s="124" t="s">
        <v>10213</v>
      </c>
      <c r="F5442" s="124" t="s">
        <v>11</v>
      </c>
      <c r="G5442" s="124">
        <v>929667</v>
      </c>
      <c r="H5442" s="124"/>
      <c r="I5442" s="128" t="s">
        <v>11484</v>
      </c>
      <c r="J5442" s="124"/>
      <c r="K5442" s="124"/>
      <c r="L5442" s="124"/>
      <c r="M5442" s="124"/>
      <c r="N5442" s="193">
        <v>50</v>
      </c>
      <c r="O5442" s="193">
        <v>0</v>
      </c>
      <c r="P5442" s="124" t="s">
        <v>1312</v>
      </c>
    </row>
    <row r="5443" spans="1:16" ht="76.5" hidden="1">
      <c r="A5443" s="256">
        <v>20</v>
      </c>
      <c r="B5443" s="124"/>
      <c r="C5443" s="125" t="s">
        <v>693</v>
      </c>
      <c r="D5443" s="191">
        <v>43326</v>
      </c>
      <c r="E5443" s="124" t="s">
        <v>10214</v>
      </c>
      <c r="F5443" s="124" t="s">
        <v>15</v>
      </c>
      <c r="G5443" s="124">
        <v>5669</v>
      </c>
      <c r="H5443" s="124"/>
      <c r="I5443" s="128" t="s">
        <v>11485</v>
      </c>
      <c r="J5443" s="124"/>
      <c r="K5443" s="124"/>
      <c r="L5443" s="124"/>
      <c r="M5443" s="124"/>
      <c r="N5443" s="193">
        <v>957.72</v>
      </c>
      <c r="O5443" s="193">
        <v>0</v>
      </c>
      <c r="P5443" s="124" t="s">
        <v>1312</v>
      </c>
    </row>
    <row r="5444" spans="1:16" ht="63.75" hidden="1">
      <c r="A5444" s="256">
        <v>41</v>
      </c>
      <c r="B5444" s="124"/>
      <c r="C5444" s="125" t="s">
        <v>697</v>
      </c>
      <c r="D5444" s="191">
        <v>43326</v>
      </c>
      <c r="E5444" s="124" t="s">
        <v>10215</v>
      </c>
      <c r="F5444" s="124" t="s">
        <v>1256</v>
      </c>
      <c r="G5444" s="124">
        <v>180199</v>
      </c>
      <c r="H5444" s="124"/>
      <c r="I5444" s="128" t="s">
        <v>11486</v>
      </c>
      <c r="J5444" s="124"/>
      <c r="K5444" s="124"/>
      <c r="L5444" s="124"/>
      <c r="M5444" s="124"/>
      <c r="N5444" s="193">
        <v>0</v>
      </c>
      <c r="O5444" s="193">
        <v>98704.5</v>
      </c>
      <c r="P5444" s="124" t="s">
        <v>1312</v>
      </c>
    </row>
    <row r="5445" spans="1:16" ht="63.75" hidden="1">
      <c r="A5445" s="256">
        <v>10</v>
      </c>
      <c r="B5445" s="124"/>
      <c r="C5445" s="125" t="s">
        <v>690</v>
      </c>
      <c r="D5445" s="191">
        <v>43326</v>
      </c>
      <c r="E5445" s="124" t="s">
        <v>10216</v>
      </c>
      <c r="F5445" s="124" t="s">
        <v>15</v>
      </c>
      <c r="G5445" s="124">
        <v>808137</v>
      </c>
      <c r="H5445" s="124"/>
      <c r="I5445" s="128" t="s">
        <v>11487</v>
      </c>
      <c r="J5445" s="124"/>
      <c r="K5445" s="124"/>
      <c r="L5445" s="124"/>
      <c r="M5445" s="124"/>
      <c r="N5445" s="193">
        <v>50</v>
      </c>
      <c r="O5445" s="193">
        <v>0</v>
      </c>
      <c r="P5445" s="124" t="s">
        <v>1312</v>
      </c>
    </row>
    <row r="5446" spans="1:16" ht="76.5" hidden="1">
      <c r="A5446" s="256">
        <v>10</v>
      </c>
      <c r="B5446" s="124"/>
      <c r="C5446" s="125" t="s">
        <v>690</v>
      </c>
      <c r="D5446" s="191">
        <v>43326</v>
      </c>
      <c r="E5446" s="124" t="s">
        <v>10217</v>
      </c>
      <c r="F5446" s="124" t="s">
        <v>15</v>
      </c>
      <c r="G5446" s="124">
        <v>808139</v>
      </c>
      <c r="H5446" s="124"/>
      <c r="I5446" s="128" t="s">
        <v>11488</v>
      </c>
      <c r="J5446" s="124"/>
      <c r="K5446" s="124"/>
      <c r="L5446" s="124"/>
      <c r="M5446" s="124"/>
      <c r="N5446" s="193">
        <v>50</v>
      </c>
      <c r="O5446" s="193">
        <v>0</v>
      </c>
      <c r="P5446" s="124" t="s">
        <v>1312</v>
      </c>
    </row>
    <row r="5447" spans="1:16" ht="51" hidden="1">
      <c r="A5447" s="256">
        <v>513</v>
      </c>
      <c r="B5447" s="124"/>
      <c r="C5447" s="125" t="s">
        <v>201</v>
      </c>
      <c r="D5447" s="191">
        <v>43326</v>
      </c>
      <c r="E5447" s="124" t="s">
        <v>10218</v>
      </c>
      <c r="F5447" s="124" t="s">
        <v>15</v>
      </c>
      <c r="G5447" s="124">
        <v>808143</v>
      </c>
      <c r="H5447" s="124"/>
      <c r="I5447" s="128" t="s">
        <v>4300</v>
      </c>
      <c r="J5447" s="124"/>
      <c r="K5447" s="124"/>
      <c r="L5447" s="124"/>
      <c r="M5447" s="124"/>
      <c r="N5447" s="193">
        <v>50</v>
      </c>
      <c r="O5447" s="193">
        <v>0</v>
      </c>
      <c r="P5447" s="124" t="s">
        <v>1312</v>
      </c>
    </row>
    <row r="5448" spans="1:16" ht="51" hidden="1">
      <c r="A5448" s="256">
        <v>513</v>
      </c>
      <c r="B5448" s="124"/>
      <c r="C5448" s="125" t="s">
        <v>201</v>
      </c>
      <c r="D5448" s="191">
        <v>43326</v>
      </c>
      <c r="E5448" s="124" t="s">
        <v>10219</v>
      </c>
      <c r="F5448" s="124" t="s">
        <v>15</v>
      </c>
      <c r="G5448" s="124">
        <v>808145</v>
      </c>
      <c r="H5448" s="124"/>
      <c r="I5448" s="128" t="s">
        <v>11489</v>
      </c>
      <c r="J5448" s="124"/>
      <c r="K5448" s="124"/>
      <c r="L5448" s="124"/>
      <c r="M5448" s="124"/>
      <c r="N5448" s="193">
        <v>50</v>
      </c>
      <c r="O5448" s="193">
        <v>0</v>
      </c>
      <c r="P5448" s="124" t="s">
        <v>1312</v>
      </c>
    </row>
    <row r="5449" spans="1:16" ht="76.5" hidden="1">
      <c r="A5449" s="256">
        <v>10</v>
      </c>
      <c r="B5449" s="124"/>
      <c r="C5449" s="125" t="s">
        <v>690</v>
      </c>
      <c r="D5449" s="191">
        <v>43326</v>
      </c>
      <c r="E5449" s="124" t="s">
        <v>10220</v>
      </c>
      <c r="F5449" s="124" t="s">
        <v>15</v>
      </c>
      <c r="G5449" s="124">
        <v>808147</v>
      </c>
      <c r="H5449" s="124"/>
      <c r="I5449" s="128" t="s">
        <v>11490</v>
      </c>
      <c r="J5449" s="124"/>
      <c r="K5449" s="124"/>
      <c r="L5449" s="124"/>
      <c r="M5449" s="124"/>
      <c r="N5449" s="193">
        <v>50</v>
      </c>
      <c r="O5449" s="193">
        <v>0</v>
      </c>
      <c r="P5449" s="124" t="s">
        <v>1312</v>
      </c>
    </row>
    <row r="5450" spans="1:16" ht="76.5" hidden="1">
      <c r="A5450" s="256">
        <v>6</v>
      </c>
      <c r="B5450" s="124"/>
      <c r="C5450" s="125" t="s">
        <v>689</v>
      </c>
      <c r="D5450" s="191">
        <v>43326</v>
      </c>
      <c r="E5450" s="124" t="s">
        <v>10221</v>
      </c>
      <c r="F5450" s="124" t="s">
        <v>6</v>
      </c>
      <c r="G5450" s="124">
        <v>1009470</v>
      </c>
      <c r="H5450" s="124"/>
      <c r="I5450" s="128" t="s">
        <v>11491</v>
      </c>
      <c r="J5450" s="124"/>
      <c r="K5450" s="124"/>
      <c r="L5450" s="124"/>
      <c r="M5450" s="124"/>
      <c r="N5450" s="193">
        <v>0</v>
      </c>
      <c r="O5450" s="193">
        <v>158000</v>
      </c>
      <c r="P5450" s="124" t="s">
        <v>1312</v>
      </c>
    </row>
    <row r="5451" spans="1:16" ht="63.75" hidden="1">
      <c r="A5451" s="256">
        <v>10</v>
      </c>
      <c r="B5451" s="124"/>
      <c r="C5451" s="125" t="s">
        <v>690</v>
      </c>
      <c r="D5451" s="191">
        <v>43326</v>
      </c>
      <c r="E5451" s="124" t="s">
        <v>10222</v>
      </c>
      <c r="F5451" s="124" t="s">
        <v>15</v>
      </c>
      <c r="G5451" s="124">
        <v>808455</v>
      </c>
      <c r="H5451" s="124"/>
      <c r="I5451" s="128" t="s">
        <v>11492</v>
      </c>
      <c r="J5451" s="124"/>
      <c r="K5451" s="124"/>
      <c r="L5451" s="124"/>
      <c r="M5451" s="124"/>
      <c r="N5451" s="193">
        <v>50</v>
      </c>
      <c r="O5451" s="193">
        <v>0</v>
      </c>
      <c r="P5451" s="124" t="s">
        <v>1312</v>
      </c>
    </row>
    <row r="5452" spans="1:16" ht="102" hidden="1">
      <c r="A5452" s="256">
        <v>10</v>
      </c>
      <c r="B5452" s="124"/>
      <c r="C5452" s="125" t="s">
        <v>690</v>
      </c>
      <c r="D5452" s="191">
        <v>43326</v>
      </c>
      <c r="E5452" s="124" t="s">
        <v>10223</v>
      </c>
      <c r="F5452" s="124" t="s">
        <v>15</v>
      </c>
      <c r="G5452" s="124">
        <v>5678</v>
      </c>
      <c r="H5452" s="124"/>
      <c r="I5452" s="128" t="s">
        <v>11493</v>
      </c>
      <c r="J5452" s="124"/>
      <c r="K5452" s="124"/>
      <c r="L5452" s="124"/>
      <c r="M5452" s="124"/>
      <c r="N5452" s="193">
        <v>308.76</v>
      </c>
      <c r="O5452" s="193">
        <v>0</v>
      </c>
      <c r="P5452" s="124" t="s">
        <v>1312</v>
      </c>
    </row>
    <row r="5453" spans="1:16" ht="89.25" hidden="1">
      <c r="A5453" s="256">
        <v>10</v>
      </c>
      <c r="B5453" s="124"/>
      <c r="C5453" s="125" t="s">
        <v>690</v>
      </c>
      <c r="D5453" s="191">
        <v>43326</v>
      </c>
      <c r="E5453" s="124" t="s">
        <v>10224</v>
      </c>
      <c r="F5453" s="124" t="s">
        <v>15</v>
      </c>
      <c r="G5453" s="124">
        <v>5680</v>
      </c>
      <c r="H5453" s="124"/>
      <c r="I5453" s="128" t="s">
        <v>11494</v>
      </c>
      <c r="J5453" s="124"/>
      <c r="K5453" s="124"/>
      <c r="L5453" s="124"/>
      <c r="M5453" s="124"/>
      <c r="N5453" s="193">
        <v>359.45</v>
      </c>
      <c r="O5453" s="193">
        <v>0</v>
      </c>
      <c r="P5453" s="124" t="s">
        <v>1312</v>
      </c>
    </row>
    <row r="5454" spans="1:16" ht="89.25" hidden="1">
      <c r="A5454" s="256">
        <v>10</v>
      </c>
      <c r="B5454" s="124"/>
      <c r="C5454" s="125" t="s">
        <v>690</v>
      </c>
      <c r="D5454" s="191">
        <v>43326</v>
      </c>
      <c r="E5454" s="124" t="s">
        <v>10225</v>
      </c>
      <c r="F5454" s="124" t="s">
        <v>15</v>
      </c>
      <c r="G5454" s="124">
        <v>5676</v>
      </c>
      <c r="H5454" s="124"/>
      <c r="I5454" s="128" t="s">
        <v>11495</v>
      </c>
      <c r="J5454" s="124"/>
      <c r="K5454" s="124"/>
      <c r="L5454" s="124"/>
      <c r="M5454" s="124"/>
      <c r="N5454" s="193">
        <v>5680.89</v>
      </c>
      <c r="O5454" s="193">
        <v>0</v>
      </c>
      <c r="P5454" s="124" t="s">
        <v>1312</v>
      </c>
    </row>
    <row r="5455" spans="1:16" ht="89.25" hidden="1">
      <c r="A5455" s="256">
        <v>10</v>
      </c>
      <c r="B5455" s="124"/>
      <c r="C5455" s="125" t="s">
        <v>690</v>
      </c>
      <c r="D5455" s="191">
        <v>43326</v>
      </c>
      <c r="E5455" s="124" t="s">
        <v>10226</v>
      </c>
      <c r="F5455" s="124" t="s">
        <v>15</v>
      </c>
      <c r="G5455" s="124">
        <v>5675</v>
      </c>
      <c r="H5455" s="124"/>
      <c r="I5455" s="128" t="s">
        <v>11496</v>
      </c>
      <c r="J5455" s="124"/>
      <c r="K5455" s="124"/>
      <c r="L5455" s="124"/>
      <c r="M5455" s="124"/>
      <c r="N5455" s="193">
        <v>307.25</v>
      </c>
      <c r="O5455" s="193">
        <v>0</v>
      </c>
      <c r="P5455" s="124" t="s">
        <v>1312</v>
      </c>
    </row>
    <row r="5456" spans="1:16" ht="76.5" hidden="1">
      <c r="A5456" s="256">
        <v>10</v>
      </c>
      <c r="B5456" s="124"/>
      <c r="C5456" s="125" t="s">
        <v>690</v>
      </c>
      <c r="D5456" s="191">
        <v>43326</v>
      </c>
      <c r="E5456" s="124" t="s">
        <v>10227</v>
      </c>
      <c r="F5456" s="124" t="s">
        <v>15</v>
      </c>
      <c r="G5456" s="124">
        <v>5677</v>
      </c>
      <c r="H5456" s="124"/>
      <c r="I5456" s="128" t="s">
        <v>11497</v>
      </c>
      <c r="J5456" s="124"/>
      <c r="K5456" s="124"/>
      <c r="L5456" s="124"/>
      <c r="M5456" s="124"/>
      <c r="N5456" s="193">
        <v>360.96</v>
      </c>
      <c r="O5456" s="193">
        <v>0</v>
      </c>
      <c r="P5456" s="124" t="s">
        <v>1312</v>
      </c>
    </row>
    <row r="5457" spans="1:16" ht="63.75" hidden="1">
      <c r="A5457" s="256">
        <v>10</v>
      </c>
      <c r="B5457" s="124"/>
      <c r="C5457" s="125" t="s">
        <v>690</v>
      </c>
      <c r="D5457" s="191">
        <v>43326</v>
      </c>
      <c r="E5457" s="124" t="s">
        <v>10228</v>
      </c>
      <c r="F5457" s="124" t="s">
        <v>15</v>
      </c>
      <c r="G5457" s="124">
        <v>808787</v>
      </c>
      <c r="H5457" s="124"/>
      <c r="I5457" s="128" t="s">
        <v>11498</v>
      </c>
      <c r="J5457" s="124"/>
      <c r="K5457" s="124"/>
      <c r="L5457" s="124"/>
      <c r="M5457" s="124"/>
      <c r="N5457" s="193">
        <v>50</v>
      </c>
      <c r="O5457" s="193">
        <v>0</v>
      </c>
      <c r="P5457" s="124" t="s">
        <v>1312</v>
      </c>
    </row>
    <row r="5458" spans="1:16" ht="51" hidden="1">
      <c r="A5458" s="256">
        <v>117</v>
      </c>
      <c r="B5458" s="124"/>
      <c r="C5458" s="125" t="s">
        <v>722</v>
      </c>
      <c r="D5458" s="191">
        <v>43326</v>
      </c>
      <c r="E5458" s="124" t="s">
        <v>10229</v>
      </c>
      <c r="F5458" s="124" t="s">
        <v>11</v>
      </c>
      <c r="G5458" s="124">
        <v>929710</v>
      </c>
      <c r="H5458" s="124"/>
      <c r="I5458" s="128" t="s">
        <v>11499</v>
      </c>
      <c r="J5458" s="124"/>
      <c r="K5458" s="124"/>
      <c r="L5458" s="124"/>
      <c r="M5458" s="124"/>
      <c r="N5458" s="193">
        <v>50</v>
      </c>
      <c r="O5458" s="193">
        <v>0</v>
      </c>
      <c r="P5458" s="124" t="s">
        <v>1312</v>
      </c>
    </row>
    <row r="5459" spans="1:16" ht="51">
      <c r="A5459" s="256" t="s">
        <v>630</v>
      </c>
      <c r="B5459" s="124"/>
      <c r="C5459" s="125" t="s">
        <v>1236</v>
      </c>
      <c r="D5459" s="191">
        <v>43327</v>
      </c>
      <c r="E5459" s="124" t="s">
        <v>10230</v>
      </c>
      <c r="F5459" s="124" t="s">
        <v>3</v>
      </c>
      <c r="G5459" s="124">
        <v>1650050</v>
      </c>
      <c r="H5459" s="124"/>
      <c r="I5459" s="128" t="s">
        <v>11500</v>
      </c>
      <c r="J5459" s="124"/>
      <c r="K5459" s="124"/>
      <c r="L5459" s="124"/>
      <c r="M5459" s="124"/>
      <c r="N5459" s="193">
        <v>0</v>
      </c>
      <c r="O5459" s="193">
        <v>2549.39</v>
      </c>
      <c r="P5459" s="124" t="s">
        <v>1312</v>
      </c>
    </row>
    <row r="5460" spans="1:16" ht="63.75">
      <c r="A5460" s="256">
        <v>221</v>
      </c>
      <c r="B5460" s="124"/>
      <c r="C5460" s="125" t="s">
        <v>763</v>
      </c>
      <c r="D5460" s="191">
        <v>43327</v>
      </c>
      <c r="E5460" s="124" t="s">
        <v>10231</v>
      </c>
      <c r="F5460" s="124" t="s">
        <v>3</v>
      </c>
      <c r="G5460" s="124">
        <v>1650072</v>
      </c>
      <c r="H5460" s="124"/>
      <c r="I5460" s="128" t="s">
        <v>11501</v>
      </c>
      <c r="J5460" s="124"/>
      <c r="K5460" s="124"/>
      <c r="L5460" s="124"/>
      <c r="M5460" s="124"/>
      <c r="N5460" s="193">
        <v>0</v>
      </c>
      <c r="O5460" s="193">
        <v>499.59000000000003</v>
      </c>
      <c r="P5460" s="124" t="s">
        <v>1312</v>
      </c>
    </row>
    <row r="5461" spans="1:16" ht="51">
      <c r="A5461" s="256">
        <v>47</v>
      </c>
      <c r="B5461" s="124"/>
      <c r="C5461" s="125" t="s">
        <v>699</v>
      </c>
      <c r="D5461" s="191">
        <v>43327</v>
      </c>
      <c r="E5461" s="124" t="s">
        <v>10232</v>
      </c>
      <c r="F5461" s="124" t="s">
        <v>3</v>
      </c>
      <c r="G5461" s="124">
        <v>1650096</v>
      </c>
      <c r="H5461" s="124"/>
      <c r="I5461" s="128" t="s">
        <v>11502</v>
      </c>
      <c r="J5461" s="124"/>
      <c r="K5461" s="124"/>
      <c r="L5461" s="124"/>
      <c r="M5461" s="124"/>
      <c r="N5461" s="193">
        <v>0</v>
      </c>
      <c r="O5461" s="193">
        <v>3260</v>
      </c>
      <c r="P5461" s="124" t="s">
        <v>1312</v>
      </c>
    </row>
    <row r="5462" spans="1:16" ht="51">
      <c r="A5462" s="256">
        <v>16</v>
      </c>
      <c r="B5462" s="124"/>
      <c r="C5462" s="125" t="s">
        <v>692</v>
      </c>
      <c r="D5462" s="191">
        <v>43327</v>
      </c>
      <c r="E5462" s="124" t="s">
        <v>10233</v>
      </c>
      <c r="F5462" s="124" t="s">
        <v>3</v>
      </c>
      <c r="G5462" s="124">
        <v>1649970</v>
      </c>
      <c r="H5462" s="124"/>
      <c r="I5462" s="128" t="s">
        <v>11504</v>
      </c>
      <c r="J5462" s="124"/>
      <c r="K5462" s="124"/>
      <c r="L5462" s="124"/>
      <c r="M5462" s="124"/>
      <c r="N5462" s="193">
        <v>0</v>
      </c>
      <c r="O5462" s="193">
        <v>14</v>
      </c>
      <c r="P5462" s="124" t="s">
        <v>1312</v>
      </c>
    </row>
    <row r="5463" spans="1:16" ht="51">
      <c r="A5463" s="256" t="s">
        <v>630</v>
      </c>
      <c r="B5463" s="124"/>
      <c r="C5463" s="125" t="s">
        <v>1236</v>
      </c>
      <c r="D5463" s="191">
        <v>43327</v>
      </c>
      <c r="E5463" s="124" t="s">
        <v>10234</v>
      </c>
      <c r="F5463" s="124" t="s">
        <v>3</v>
      </c>
      <c r="G5463" s="124">
        <v>1649980</v>
      </c>
      <c r="H5463" s="124"/>
      <c r="I5463" s="128" t="s">
        <v>11505</v>
      </c>
      <c r="J5463" s="124"/>
      <c r="K5463" s="124"/>
      <c r="L5463" s="124"/>
      <c r="M5463" s="124"/>
      <c r="N5463" s="193">
        <v>0</v>
      </c>
      <c r="O5463" s="193">
        <v>42340.3</v>
      </c>
      <c r="P5463" s="124" t="s">
        <v>1312</v>
      </c>
    </row>
    <row r="5464" spans="1:16" ht="38.25">
      <c r="A5464" s="256">
        <v>526</v>
      </c>
      <c r="B5464" s="124"/>
      <c r="C5464" s="125" t="s">
        <v>846</v>
      </c>
      <c r="D5464" s="191">
        <v>43327</v>
      </c>
      <c r="E5464" s="124" t="s">
        <v>10235</v>
      </c>
      <c r="F5464" s="124" t="s">
        <v>3</v>
      </c>
      <c r="G5464" s="124">
        <v>1649984</v>
      </c>
      <c r="H5464" s="124"/>
      <c r="I5464" s="128" t="s">
        <v>11506</v>
      </c>
      <c r="J5464" s="124"/>
      <c r="K5464" s="124"/>
      <c r="L5464" s="124"/>
      <c r="M5464" s="124"/>
      <c r="N5464" s="193">
        <v>0</v>
      </c>
      <c r="O5464" s="193">
        <v>230</v>
      </c>
      <c r="P5464" s="124" t="s">
        <v>1312</v>
      </c>
    </row>
    <row r="5465" spans="1:16" ht="38.25">
      <c r="A5465" s="256">
        <v>526</v>
      </c>
      <c r="B5465" s="124"/>
      <c r="C5465" s="125" t="s">
        <v>846</v>
      </c>
      <c r="D5465" s="191">
        <v>43327</v>
      </c>
      <c r="E5465" s="124" t="s">
        <v>10236</v>
      </c>
      <c r="F5465" s="124" t="s">
        <v>3</v>
      </c>
      <c r="G5465" s="124">
        <v>1650008</v>
      </c>
      <c r="H5465" s="124"/>
      <c r="I5465" s="128" t="s">
        <v>11507</v>
      </c>
      <c r="J5465" s="124"/>
      <c r="K5465" s="124"/>
      <c r="L5465" s="124"/>
      <c r="M5465" s="124"/>
      <c r="N5465" s="193">
        <v>0</v>
      </c>
      <c r="O5465" s="193">
        <v>50</v>
      </c>
      <c r="P5465" s="124" t="s">
        <v>1312</v>
      </c>
    </row>
    <row r="5466" spans="1:16" ht="38.25">
      <c r="A5466" s="256" t="s">
        <v>630</v>
      </c>
      <c r="B5466" s="124"/>
      <c r="C5466" s="125" t="s">
        <v>1236</v>
      </c>
      <c r="D5466" s="191">
        <v>43327</v>
      </c>
      <c r="E5466" s="124" t="s">
        <v>10237</v>
      </c>
      <c r="F5466" s="124" t="s">
        <v>3</v>
      </c>
      <c r="G5466" s="124">
        <v>1650028</v>
      </c>
      <c r="H5466" s="124"/>
      <c r="I5466" s="128" t="s">
        <v>11508</v>
      </c>
      <c r="J5466" s="124"/>
      <c r="K5466" s="124"/>
      <c r="L5466" s="124"/>
      <c r="M5466" s="124"/>
      <c r="N5466" s="193">
        <v>0</v>
      </c>
      <c r="O5466" s="193">
        <v>40</v>
      </c>
      <c r="P5466" s="124" t="s">
        <v>1312</v>
      </c>
    </row>
    <row r="5467" spans="1:16" ht="38.25">
      <c r="A5467" s="256">
        <v>290</v>
      </c>
      <c r="B5467" s="124"/>
      <c r="C5467" s="125" t="s">
        <v>793</v>
      </c>
      <c r="D5467" s="191">
        <v>43327</v>
      </c>
      <c r="E5467" s="124" t="s">
        <v>10238</v>
      </c>
      <c r="F5467" s="124" t="s">
        <v>3</v>
      </c>
      <c r="G5467" s="124">
        <v>1650103</v>
      </c>
      <c r="H5467" s="124"/>
      <c r="I5467" s="128" t="s">
        <v>11509</v>
      </c>
      <c r="J5467" s="124"/>
      <c r="K5467" s="124"/>
      <c r="L5467" s="124"/>
      <c r="M5467" s="124"/>
      <c r="N5467" s="193">
        <v>0</v>
      </c>
      <c r="O5467" s="193">
        <v>859</v>
      </c>
      <c r="P5467" s="124" t="s">
        <v>1312</v>
      </c>
    </row>
    <row r="5468" spans="1:16" ht="51">
      <c r="A5468" s="256">
        <v>212</v>
      </c>
      <c r="B5468" s="124"/>
      <c r="C5468" s="125" t="s">
        <v>761</v>
      </c>
      <c r="D5468" s="191">
        <v>43327</v>
      </c>
      <c r="E5468" s="124" t="s">
        <v>10239</v>
      </c>
      <c r="F5468" s="124" t="s">
        <v>3</v>
      </c>
      <c r="G5468" s="124">
        <v>1650106</v>
      </c>
      <c r="H5468" s="124"/>
      <c r="I5468" s="128" t="s">
        <v>11510</v>
      </c>
      <c r="J5468" s="124"/>
      <c r="K5468" s="124"/>
      <c r="L5468" s="124"/>
      <c r="M5468" s="124"/>
      <c r="N5468" s="193">
        <v>0</v>
      </c>
      <c r="O5468" s="193">
        <v>555</v>
      </c>
      <c r="P5468" s="124" t="s">
        <v>1312</v>
      </c>
    </row>
    <row r="5469" spans="1:16" ht="38.25">
      <c r="A5469" s="256">
        <v>526</v>
      </c>
      <c r="B5469" s="124"/>
      <c r="C5469" s="125" t="s">
        <v>846</v>
      </c>
      <c r="D5469" s="191">
        <v>43327</v>
      </c>
      <c r="E5469" s="124" t="s">
        <v>10240</v>
      </c>
      <c r="F5469" s="124" t="s">
        <v>3</v>
      </c>
      <c r="G5469" s="124">
        <v>1650111</v>
      </c>
      <c r="H5469" s="124"/>
      <c r="I5469" s="128" t="s">
        <v>11511</v>
      </c>
      <c r="J5469" s="124"/>
      <c r="K5469" s="124"/>
      <c r="L5469" s="124"/>
      <c r="M5469" s="124"/>
      <c r="N5469" s="193">
        <v>0</v>
      </c>
      <c r="O5469" s="193">
        <v>51</v>
      </c>
      <c r="P5469" s="124" t="s">
        <v>1312</v>
      </c>
    </row>
    <row r="5470" spans="1:16" ht="38.25">
      <c r="A5470" s="256" t="s">
        <v>630</v>
      </c>
      <c r="B5470" s="124"/>
      <c r="C5470" s="125" t="s">
        <v>1236</v>
      </c>
      <c r="D5470" s="191">
        <v>43327</v>
      </c>
      <c r="E5470" s="124" t="s">
        <v>10241</v>
      </c>
      <c r="F5470" s="124" t="s">
        <v>3</v>
      </c>
      <c r="G5470" s="124">
        <v>1650123</v>
      </c>
      <c r="H5470" s="124"/>
      <c r="I5470" s="128" t="s">
        <v>11512</v>
      </c>
      <c r="J5470" s="124"/>
      <c r="K5470" s="124"/>
      <c r="L5470" s="124"/>
      <c r="M5470" s="124"/>
      <c r="N5470" s="193">
        <v>0</v>
      </c>
      <c r="O5470" s="193">
        <v>9999.59</v>
      </c>
      <c r="P5470" s="124" t="s">
        <v>1312</v>
      </c>
    </row>
    <row r="5471" spans="1:16" ht="38.25">
      <c r="A5471" s="256" t="s">
        <v>630</v>
      </c>
      <c r="B5471" s="124"/>
      <c r="C5471" s="125" t="s">
        <v>1236</v>
      </c>
      <c r="D5471" s="191">
        <v>43327</v>
      </c>
      <c r="E5471" s="124" t="s">
        <v>10242</v>
      </c>
      <c r="F5471" s="124" t="s">
        <v>3</v>
      </c>
      <c r="G5471" s="124">
        <v>1650124</v>
      </c>
      <c r="H5471" s="124"/>
      <c r="I5471" s="128" t="s">
        <v>11513</v>
      </c>
      <c r="J5471" s="124"/>
      <c r="K5471" s="124"/>
      <c r="L5471" s="124"/>
      <c r="M5471" s="124"/>
      <c r="N5471" s="193">
        <v>0</v>
      </c>
      <c r="O5471" s="193">
        <v>9999.59</v>
      </c>
      <c r="P5471" s="124" t="s">
        <v>1312</v>
      </c>
    </row>
    <row r="5472" spans="1:16" ht="38.25">
      <c r="A5472" s="256" t="s">
        <v>630</v>
      </c>
      <c r="B5472" s="124"/>
      <c r="C5472" s="125" t="s">
        <v>1236</v>
      </c>
      <c r="D5472" s="191">
        <v>43327</v>
      </c>
      <c r="E5472" s="124" t="s">
        <v>10243</v>
      </c>
      <c r="F5472" s="124" t="s">
        <v>3</v>
      </c>
      <c r="G5472" s="124">
        <v>1650127</v>
      </c>
      <c r="H5472" s="124"/>
      <c r="I5472" s="128" t="s">
        <v>11514</v>
      </c>
      <c r="J5472" s="124"/>
      <c r="K5472" s="124"/>
      <c r="L5472" s="124"/>
      <c r="M5472" s="124"/>
      <c r="N5472" s="193">
        <v>0</v>
      </c>
      <c r="O5472" s="193">
        <v>10546.95</v>
      </c>
      <c r="P5472" s="124" t="s">
        <v>1312</v>
      </c>
    </row>
    <row r="5473" spans="1:16" ht="63.75">
      <c r="A5473" s="256">
        <v>670</v>
      </c>
      <c r="B5473" s="124"/>
      <c r="C5473" s="125" t="s">
        <v>235</v>
      </c>
      <c r="D5473" s="191">
        <v>43327</v>
      </c>
      <c r="E5473" s="124" t="s">
        <v>10244</v>
      </c>
      <c r="F5473" s="124" t="s">
        <v>3</v>
      </c>
      <c r="G5473" s="124">
        <v>1649934</v>
      </c>
      <c r="H5473" s="124"/>
      <c r="I5473" s="128" t="s">
        <v>11515</v>
      </c>
      <c r="J5473" s="124"/>
      <c r="K5473" s="124"/>
      <c r="L5473" s="124"/>
      <c r="M5473" s="124"/>
      <c r="N5473" s="193">
        <v>0</v>
      </c>
      <c r="O5473" s="193">
        <v>84810</v>
      </c>
      <c r="P5473" s="124" t="s">
        <v>1312</v>
      </c>
    </row>
    <row r="5474" spans="1:16" ht="63.75">
      <c r="A5474" s="256" t="s">
        <v>619</v>
      </c>
      <c r="B5474" s="124"/>
      <c r="C5474" s="125" t="s">
        <v>713</v>
      </c>
      <c r="D5474" s="191">
        <v>43327</v>
      </c>
      <c r="E5474" s="124" t="s">
        <v>10245</v>
      </c>
      <c r="F5474" s="124" t="s">
        <v>3</v>
      </c>
      <c r="G5474" s="124">
        <v>1649946</v>
      </c>
      <c r="H5474" s="124"/>
      <c r="I5474" s="128" t="s">
        <v>11516</v>
      </c>
      <c r="J5474" s="124"/>
      <c r="K5474" s="124"/>
      <c r="L5474" s="124"/>
      <c r="M5474" s="124"/>
      <c r="N5474" s="193">
        <v>0</v>
      </c>
      <c r="O5474" s="193">
        <v>3</v>
      </c>
      <c r="P5474" s="124" t="s">
        <v>1312</v>
      </c>
    </row>
    <row r="5475" spans="1:16" ht="51">
      <c r="A5475" s="256" t="s">
        <v>626</v>
      </c>
      <c r="B5475" s="124"/>
      <c r="C5475" s="125" t="s">
        <v>1234</v>
      </c>
      <c r="D5475" s="191">
        <v>43327</v>
      </c>
      <c r="E5475" s="124" t="s">
        <v>10246</v>
      </c>
      <c r="F5475" s="124" t="s">
        <v>3</v>
      </c>
      <c r="G5475" s="124">
        <v>1649972</v>
      </c>
      <c r="H5475" s="124"/>
      <c r="I5475" s="128" t="s">
        <v>11517</v>
      </c>
      <c r="J5475" s="124"/>
      <c r="K5475" s="124"/>
      <c r="L5475" s="124"/>
      <c r="M5475" s="124"/>
      <c r="N5475" s="193">
        <v>0</v>
      </c>
      <c r="O5475" s="193">
        <v>16723.580000000002</v>
      </c>
      <c r="P5475" s="124" t="s">
        <v>1312</v>
      </c>
    </row>
    <row r="5476" spans="1:16" ht="63.75">
      <c r="A5476" s="256">
        <v>526</v>
      </c>
      <c r="B5476" s="124"/>
      <c r="C5476" s="125" t="s">
        <v>846</v>
      </c>
      <c r="D5476" s="191">
        <v>43327</v>
      </c>
      <c r="E5476" s="124" t="s">
        <v>10247</v>
      </c>
      <c r="F5476" s="124" t="s">
        <v>3</v>
      </c>
      <c r="G5476" s="124">
        <v>1649978</v>
      </c>
      <c r="H5476" s="124"/>
      <c r="I5476" s="128" t="s">
        <v>11518</v>
      </c>
      <c r="J5476" s="124"/>
      <c r="K5476" s="124"/>
      <c r="L5476" s="124"/>
      <c r="M5476" s="124"/>
      <c r="N5476" s="193">
        <v>0</v>
      </c>
      <c r="O5476" s="193">
        <v>2822</v>
      </c>
      <c r="P5476" s="124" t="s">
        <v>1312</v>
      </c>
    </row>
    <row r="5477" spans="1:16" ht="63.75">
      <c r="A5477" s="256" t="s">
        <v>619</v>
      </c>
      <c r="B5477" s="124"/>
      <c r="C5477" s="125" t="s">
        <v>713</v>
      </c>
      <c r="D5477" s="191">
        <v>43327</v>
      </c>
      <c r="E5477" s="124" t="s">
        <v>10248</v>
      </c>
      <c r="F5477" s="124" t="s">
        <v>3</v>
      </c>
      <c r="G5477" s="124">
        <v>1649867</v>
      </c>
      <c r="H5477" s="124"/>
      <c r="I5477" s="128" t="s">
        <v>11519</v>
      </c>
      <c r="J5477" s="124"/>
      <c r="K5477" s="124"/>
      <c r="L5477" s="124"/>
      <c r="M5477" s="124"/>
      <c r="N5477" s="193">
        <v>0</v>
      </c>
      <c r="O5477" s="193">
        <v>8019.8</v>
      </c>
      <c r="P5477" s="124" t="s">
        <v>1312</v>
      </c>
    </row>
    <row r="5478" spans="1:16" ht="51">
      <c r="A5478" s="256">
        <v>340</v>
      </c>
      <c r="B5478" s="124"/>
      <c r="C5478" s="125" t="s">
        <v>814</v>
      </c>
      <c r="D5478" s="191">
        <v>43327</v>
      </c>
      <c r="E5478" s="124" t="s">
        <v>10249</v>
      </c>
      <c r="F5478" s="124" t="s">
        <v>3</v>
      </c>
      <c r="G5478" s="124">
        <v>1649873</v>
      </c>
      <c r="H5478" s="124"/>
      <c r="I5478" s="128" t="s">
        <v>11520</v>
      </c>
      <c r="J5478" s="124"/>
      <c r="K5478" s="124"/>
      <c r="L5478" s="124"/>
      <c r="M5478" s="124"/>
      <c r="N5478" s="193">
        <v>0</v>
      </c>
      <c r="O5478" s="193">
        <v>1307.43</v>
      </c>
      <c r="P5478" s="124" t="s">
        <v>1312</v>
      </c>
    </row>
    <row r="5479" spans="1:16" ht="63.75">
      <c r="A5479" s="256">
        <v>340</v>
      </c>
      <c r="B5479" s="124"/>
      <c r="C5479" s="125" t="s">
        <v>814</v>
      </c>
      <c r="D5479" s="191">
        <v>43327</v>
      </c>
      <c r="E5479" s="124" t="s">
        <v>10250</v>
      </c>
      <c r="F5479" s="124" t="s">
        <v>3</v>
      </c>
      <c r="G5479" s="124">
        <v>1649876</v>
      </c>
      <c r="H5479" s="124"/>
      <c r="I5479" s="128" t="s">
        <v>11521</v>
      </c>
      <c r="J5479" s="124"/>
      <c r="K5479" s="124"/>
      <c r="L5479" s="124"/>
      <c r="M5479" s="124"/>
      <c r="N5479" s="193">
        <v>0</v>
      </c>
      <c r="O5479" s="193">
        <v>555</v>
      </c>
      <c r="P5479" s="124" t="s">
        <v>1312</v>
      </c>
    </row>
    <row r="5480" spans="1:16" ht="51">
      <c r="A5480" s="256">
        <v>340</v>
      </c>
      <c r="B5480" s="124"/>
      <c r="C5480" s="125" t="s">
        <v>814</v>
      </c>
      <c r="D5480" s="191">
        <v>43327</v>
      </c>
      <c r="E5480" s="124" t="s">
        <v>10251</v>
      </c>
      <c r="F5480" s="124" t="s">
        <v>3</v>
      </c>
      <c r="G5480" s="124">
        <v>1649877</v>
      </c>
      <c r="H5480" s="124"/>
      <c r="I5480" s="128" t="s">
        <v>11522</v>
      </c>
      <c r="J5480" s="124"/>
      <c r="K5480" s="124"/>
      <c r="L5480" s="124"/>
      <c r="M5480" s="124"/>
      <c r="N5480" s="193">
        <v>0</v>
      </c>
      <c r="O5480" s="193">
        <v>555</v>
      </c>
      <c r="P5480" s="124" t="s">
        <v>1312</v>
      </c>
    </row>
    <row r="5481" spans="1:16" ht="51">
      <c r="A5481" s="256">
        <v>340</v>
      </c>
      <c r="B5481" s="124"/>
      <c r="C5481" s="125" t="s">
        <v>814</v>
      </c>
      <c r="D5481" s="191">
        <v>43327</v>
      </c>
      <c r="E5481" s="124" t="s">
        <v>10252</v>
      </c>
      <c r="F5481" s="124" t="s">
        <v>3</v>
      </c>
      <c r="G5481" s="124">
        <v>1649878</v>
      </c>
      <c r="H5481" s="124"/>
      <c r="I5481" s="128" t="s">
        <v>11523</v>
      </c>
      <c r="J5481" s="124"/>
      <c r="K5481" s="124"/>
      <c r="L5481" s="124"/>
      <c r="M5481" s="124"/>
      <c r="N5481" s="193">
        <v>0</v>
      </c>
      <c r="O5481" s="193">
        <v>444</v>
      </c>
      <c r="P5481" s="124" t="s">
        <v>1312</v>
      </c>
    </row>
    <row r="5482" spans="1:16" ht="63.75">
      <c r="A5482" s="256">
        <v>340</v>
      </c>
      <c r="B5482" s="124"/>
      <c r="C5482" s="125" t="s">
        <v>814</v>
      </c>
      <c r="D5482" s="191">
        <v>43327</v>
      </c>
      <c r="E5482" s="124" t="s">
        <v>10253</v>
      </c>
      <c r="F5482" s="124" t="s">
        <v>3</v>
      </c>
      <c r="G5482" s="124">
        <v>1649880</v>
      </c>
      <c r="H5482" s="124"/>
      <c r="I5482" s="128" t="s">
        <v>11524</v>
      </c>
      <c r="J5482" s="124"/>
      <c r="K5482" s="124"/>
      <c r="L5482" s="124"/>
      <c r="M5482" s="124"/>
      <c r="N5482" s="193">
        <v>0</v>
      </c>
      <c r="O5482" s="193">
        <v>1177</v>
      </c>
      <c r="P5482" s="124" t="s">
        <v>1312</v>
      </c>
    </row>
    <row r="5483" spans="1:16" ht="51">
      <c r="A5483" s="256">
        <v>86</v>
      </c>
      <c r="B5483" s="124"/>
      <c r="C5483" s="125" t="s">
        <v>710</v>
      </c>
      <c r="D5483" s="191">
        <v>43327</v>
      </c>
      <c r="E5483" s="124" t="s">
        <v>10254</v>
      </c>
      <c r="F5483" s="124" t="s">
        <v>3</v>
      </c>
      <c r="G5483" s="124">
        <v>1649899</v>
      </c>
      <c r="H5483" s="124"/>
      <c r="I5483" s="128" t="s">
        <v>11525</v>
      </c>
      <c r="J5483" s="124"/>
      <c r="K5483" s="124"/>
      <c r="L5483" s="124"/>
      <c r="M5483" s="124"/>
      <c r="N5483" s="193">
        <v>0</v>
      </c>
      <c r="O5483" s="193">
        <v>40.25</v>
      </c>
      <c r="P5483" s="124" t="s">
        <v>1312</v>
      </c>
    </row>
    <row r="5484" spans="1:16" ht="51">
      <c r="A5484" s="256">
        <v>86</v>
      </c>
      <c r="B5484" s="124"/>
      <c r="C5484" s="125" t="s">
        <v>710</v>
      </c>
      <c r="D5484" s="191">
        <v>43327</v>
      </c>
      <c r="E5484" s="124" t="s">
        <v>10255</v>
      </c>
      <c r="F5484" s="124" t="s">
        <v>3</v>
      </c>
      <c r="G5484" s="124">
        <v>1649900</v>
      </c>
      <c r="H5484" s="124"/>
      <c r="I5484" s="128" t="s">
        <v>11526</v>
      </c>
      <c r="J5484" s="124"/>
      <c r="K5484" s="124"/>
      <c r="L5484" s="124"/>
      <c r="M5484" s="124"/>
      <c r="N5484" s="193">
        <v>0</v>
      </c>
      <c r="O5484" s="193">
        <v>15050</v>
      </c>
      <c r="P5484" s="124" t="s">
        <v>1312</v>
      </c>
    </row>
    <row r="5485" spans="1:16" ht="51">
      <c r="A5485" s="256">
        <v>86</v>
      </c>
      <c r="B5485" s="124"/>
      <c r="C5485" s="125" t="s">
        <v>710</v>
      </c>
      <c r="D5485" s="191">
        <v>43327</v>
      </c>
      <c r="E5485" s="124" t="s">
        <v>10256</v>
      </c>
      <c r="F5485" s="124" t="s">
        <v>3</v>
      </c>
      <c r="G5485" s="124">
        <v>1649902</v>
      </c>
      <c r="H5485" s="124"/>
      <c r="I5485" s="128" t="s">
        <v>11527</v>
      </c>
      <c r="J5485" s="124"/>
      <c r="K5485" s="124"/>
      <c r="L5485" s="124"/>
      <c r="M5485" s="124"/>
      <c r="N5485" s="193">
        <v>0</v>
      </c>
      <c r="O5485" s="193">
        <v>30380</v>
      </c>
      <c r="P5485" s="124" t="s">
        <v>1312</v>
      </c>
    </row>
    <row r="5486" spans="1:16" ht="51">
      <c r="A5486" s="256">
        <v>20</v>
      </c>
      <c r="B5486" s="124"/>
      <c r="C5486" s="125" t="s">
        <v>693</v>
      </c>
      <c r="D5486" s="191">
        <v>43327</v>
      </c>
      <c r="E5486" s="124" t="s">
        <v>10257</v>
      </c>
      <c r="F5486" s="124" t="s">
        <v>3</v>
      </c>
      <c r="G5486" s="124">
        <v>1649903</v>
      </c>
      <c r="H5486" s="124"/>
      <c r="I5486" s="128" t="s">
        <v>11528</v>
      </c>
      <c r="J5486" s="124"/>
      <c r="K5486" s="124"/>
      <c r="L5486" s="124"/>
      <c r="M5486" s="124"/>
      <c r="N5486" s="193">
        <v>0</v>
      </c>
      <c r="O5486" s="193">
        <v>870</v>
      </c>
      <c r="P5486" s="124" t="s">
        <v>1312</v>
      </c>
    </row>
    <row r="5487" spans="1:16" ht="51">
      <c r="A5487" s="256" t="s">
        <v>630</v>
      </c>
      <c r="B5487" s="124"/>
      <c r="C5487" s="125" t="s">
        <v>1236</v>
      </c>
      <c r="D5487" s="191">
        <v>43327</v>
      </c>
      <c r="E5487" s="124" t="s">
        <v>10258</v>
      </c>
      <c r="F5487" s="124" t="s">
        <v>3</v>
      </c>
      <c r="G5487" s="124">
        <v>1649906</v>
      </c>
      <c r="H5487" s="124"/>
      <c r="I5487" s="128" t="s">
        <v>11529</v>
      </c>
      <c r="J5487" s="124"/>
      <c r="K5487" s="124"/>
      <c r="L5487" s="124"/>
      <c r="M5487" s="124"/>
      <c r="N5487" s="193">
        <v>0</v>
      </c>
      <c r="O5487" s="193">
        <v>42</v>
      </c>
      <c r="P5487" s="124" t="s">
        <v>1312</v>
      </c>
    </row>
    <row r="5488" spans="1:16" ht="38.25">
      <c r="A5488" s="256" t="s">
        <v>630</v>
      </c>
      <c r="B5488" s="124"/>
      <c r="C5488" s="125" t="s">
        <v>1236</v>
      </c>
      <c r="D5488" s="191">
        <v>43327</v>
      </c>
      <c r="E5488" s="124" t="s">
        <v>10259</v>
      </c>
      <c r="F5488" s="124" t="s">
        <v>3</v>
      </c>
      <c r="G5488" s="124">
        <v>1649915</v>
      </c>
      <c r="H5488" s="124"/>
      <c r="I5488" s="128" t="s">
        <v>11530</v>
      </c>
      <c r="J5488" s="124"/>
      <c r="K5488" s="124"/>
      <c r="L5488" s="124"/>
      <c r="M5488" s="124"/>
      <c r="N5488" s="193">
        <v>0</v>
      </c>
      <c r="O5488" s="193">
        <v>561.69000000000005</v>
      </c>
      <c r="P5488" s="124" t="s">
        <v>1312</v>
      </c>
    </row>
    <row r="5489" spans="1:16" ht="63.75" hidden="1">
      <c r="A5489" s="256" t="s">
        <v>620</v>
      </c>
      <c r="B5489" s="124"/>
      <c r="C5489" s="125" t="s">
        <v>714</v>
      </c>
      <c r="D5489" s="191">
        <v>43327</v>
      </c>
      <c r="E5489" s="124" t="s">
        <v>10260</v>
      </c>
      <c r="F5489" s="124" t="s">
        <v>11</v>
      </c>
      <c r="G5489" s="124">
        <v>11156</v>
      </c>
      <c r="H5489" s="124"/>
      <c r="I5489" s="128" t="s">
        <v>11531</v>
      </c>
      <c r="J5489" s="124"/>
      <c r="K5489" s="124"/>
      <c r="L5489" s="124"/>
      <c r="M5489" s="124"/>
      <c r="N5489" s="193">
        <v>527.17999999999995</v>
      </c>
      <c r="O5489" s="193">
        <v>0</v>
      </c>
      <c r="P5489" s="124" t="s">
        <v>1312</v>
      </c>
    </row>
    <row r="5490" spans="1:16" ht="89.25" hidden="1">
      <c r="A5490" s="256">
        <v>10</v>
      </c>
      <c r="B5490" s="124"/>
      <c r="C5490" s="125" t="s">
        <v>690</v>
      </c>
      <c r="D5490" s="191">
        <v>43327</v>
      </c>
      <c r="E5490" s="124" t="s">
        <v>10261</v>
      </c>
      <c r="F5490" s="124" t="s">
        <v>15</v>
      </c>
      <c r="G5490" s="124">
        <v>5679</v>
      </c>
      <c r="H5490" s="124"/>
      <c r="I5490" s="128" t="s">
        <v>11532</v>
      </c>
      <c r="J5490" s="124"/>
      <c r="K5490" s="124"/>
      <c r="L5490" s="124"/>
      <c r="M5490" s="124"/>
      <c r="N5490" s="193">
        <v>23152.2</v>
      </c>
      <c r="O5490" s="193">
        <v>0</v>
      </c>
      <c r="P5490" s="124" t="s">
        <v>1312</v>
      </c>
    </row>
    <row r="5491" spans="1:16" ht="63.75" hidden="1">
      <c r="A5491" s="256">
        <v>35</v>
      </c>
      <c r="B5491" s="124"/>
      <c r="C5491" s="125" t="s">
        <v>696</v>
      </c>
      <c r="D5491" s="191">
        <v>43327</v>
      </c>
      <c r="E5491" s="124" t="s">
        <v>10262</v>
      </c>
      <c r="F5491" s="124" t="s">
        <v>1313</v>
      </c>
      <c r="G5491" s="124">
        <v>180214</v>
      </c>
      <c r="H5491" s="124"/>
      <c r="I5491" s="128" t="s">
        <v>11533</v>
      </c>
      <c r="J5491" s="124"/>
      <c r="K5491" s="124"/>
      <c r="L5491" s="124"/>
      <c r="M5491" s="124"/>
      <c r="N5491" s="193">
        <v>810</v>
      </c>
      <c r="O5491" s="193">
        <v>0</v>
      </c>
      <c r="P5491" s="124" t="s">
        <v>1312</v>
      </c>
    </row>
    <row r="5492" spans="1:16" ht="51" hidden="1">
      <c r="A5492" s="256">
        <v>340</v>
      </c>
      <c r="B5492" s="124"/>
      <c r="C5492" s="125" t="s">
        <v>814</v>
      </c>
      <c r="D5492" s="191">
        <v>43327</v>
      </c>
      <c r="E5492" s="124" t="s">
        <v>10263</v>
      </c>
      <c r="F5492" s="124" t="s">
        <v>6</v>
      </c>
      <c r="G5492" s="124">
        <v>1009885</v>
      </c>
      <c r="H5492" s="124"/>
      <c r="I5492" s="128" t="s">
        <v>11534</v>
      </c>
      <c r="J5492" s="124"/>
      <c r="K5492" s="124"/>
      <c r="L5492" s="124"/>
      <c r="M5492" s="124"/>
      <c r="N5492" s="193">
        <v>0</v>
      </c>
      <c r="O5492" s="193">
        <v>6.29</v>
      </c>
      <c r="P5492" s="124" t="s">
        <v>1312</v>
      </c>
    </row>
    <row r="5493" spans="1:16" ht="63.75" hidden="1">
      <c r="A5493" s="256">
        <v>597</v>
      </c>
      <c r="B5493" s="124"/>
      <c r="C5493" s="125" t="s">
        <v>3387</v>
      </c>
      <c r="D5493" s="191">
        <v>43327</v>
      </c>
      <c r="E5493" s="124" t="s">
        <v>10264</v>
      </c>
      <c r="F5493" s="124" t="s">
        <v>11</v>
      </c>
      <c r="G5493" s="124">
        <v>929764</v>
      </c>
      <c r="H5493" s="124"/>
      <c r="I5493" s="128" t="s">
        <v>11535</v>
      </c>
      <c r="J5493" s="124"/>
      <c r="K5493" s="124"/>
      <c r="L5493" s="124"/>
      <c r="M5493" s="124"/>
      <c r="N5493" s="193">
        <v>270</v>
      </c>
      <c r="O5493" s="193">
        <v>0</v>
      </c>
      <c r="P5493" s="124" t="s">
        <v>1312</v>
      </c>
    </row>
    <row r="5494" spans="1:16" ht="89.25" hidden="1">
      <c r="A5494" s="256">
        <v>25</v>
      </c>
      <c r="B5494" s="124"/>
      <c r="C5494" s="125" t="s">
        <v>694</v>
      </c>
      <c r="D5494" s="191">
        <v>43327</v>
      </c>
      <c r="E5494" s="124" t="s">
        <v>10265</v>
      </c>
      <c r="F5494" s="124" t="s">
        <v>15</v>
      </c>
      <c r="G5494" s="124">
        <v>5683</v>
      </c>
      <c r="H5494" s="124"/>
      <c r="I5494" s="128" t="s">
        <v>11536</v>
      </c>
      <c r="J5494" s="124"/>
      <c r="K5494" s="124"/>
      <c r="L5494" s="124"/>
      <c r="M5494" s="124"/>
      <c r="N5494" s="193">
        <v>348.14</v>
      </c>
      <c r="O5494" s="193">
        <v>0</v>
      </c>
      <c r="P5494" s="124" t="s">
        <v>1312</v>
      </c>
    </row>
    <row r="5495" spans="1:16" ht="89.25" hidden="1">
      <c r="A5495" s="256">
        <v>25</v>
      </c>
      <c r="B5495" s="124"/>
      <c r="C5495" s="125" t="s">
        <v>694</v>
      </c>
      <c r="D5495" s="191">
        <v>43327</v>
      </c>
      <c r="E5495" s="124" t="s">
        <v>10266</v>
      </c>
      <c r="F5495" s="124" t="s">
        <v>15</v>
      </c>
      <c r="G5495" s="124">
        <v>5684</v>
      </c>
      <c r="H5495" s="124"/>
      <c r="I5495" s="128" t="s">
        <v>11537</v>
      </c>
      <c r="J5495" s="124"/>
      <c r="K5495" s="124"/>
      <c r="L5495" s="124"/>
      <c r="M5495" s="124"/>
      <c r="N5495" s="193">
        <v>714.46</v>
      </c>
      <c r="O5495" s="193">
        <v>0</v>
      </c>
      <c r="P5495" s="124" t="s">
        <v>1312</v>
      </c>
    </row>
    <row r="5496" spans="1:16" ht="89.25" hidden="1">
      <c r="A5496" s="256">
        <v>25</v>
      </c>
      <c r="B5496" s="124"/>
      <c r="C5496" s="125" t="s">
        <v>694</v>
      </c>
      <c r="D5496" s="191">
        <v>43327</v>
      </c>
      <c r="E5496" s="124" t="s">
        <v>10267</v>
      </c>
      <c r="F5496" s="124" t="s">
        <v>15</v>
      </c>
      <c r="G5496" s="124">
        <v>5685</v>
      </c>
      <c r="H5496" s="124"/>
      <c r="I5496" s="128" t="s">
        <v>11538</v>
      </c>
      <c r="J5496" s="124"/>
      <c r="K5496" s="124"/>
      <c r="L5496" s="124"/>
      <c r="M5496" s="124"/>
      <c r="N5496" s="193">
        <v>782.24</v>
      </c>
      <c r="O5496" s="193">
        <v>0</v>
      </c>
      <c r="P5496" s="124" t="s">
        <v>1312</v>
      </c>
    </row>
    <row r="5497" spans="1:16" ht="89.25" hidden="1">
      <c r="A5497" s="256">
        <v>41</v>
      </c>
      <c r="B5497" s="124"/>
      <c r="C5497" s="125" t="s">
        <v>697</v>
      </c>
      <c r="D5497" s="191">
        <v>43327</v>
      </c>
      <c r="E5497" s="124" t="s">
        <v>10268</v>
      </c>
      <c r="F5497" s="124" t="s">
        <v>15</v>
      </c>
      <c r="G5497" s="124">
        <v>5696</v>
      </c>
      <c r="H5497" s="124"/>
      <c r="I5497" s="128" t="s">
        <v>11539</v>
      </c>
      <c r="J5497" s="124"/>
      <c r="K5497" s="124"/>
      <c r="L5497" s="124"/>
      <c r="M5497" s="124"/>
      <c r="N5497" s="193">
        <v>284.95</v>
      </c>
      <c r="O5497" s="193">
        <v>0</v>
      </c>
      <c r="P5497" s="124" t="s">
        <v>1312</v>
      </c>
    </row>
    <row r="5498" spans="1:16" ht="89.25" hidden="1">
      <c r="A5498" s="256">
        <v>25</v>
      </c>
      <c r="B5498" s="124"/>
      <c r="C5498" s="125" t="s">
        <v>694</v>
      </c>
      <c r="D5498" s="191">
        <v>43327</v>
      </c>
      <c r="E5498" s="124" t="s">
        <v>10269</v>
      </c>
      <c r="F5498" s="124" t="s">
        <v>15</v>
      </c>
      <c r="G5498" s="124">
        <v>5682</v>
      </c>
      <c r="H5498" s="124"/>
      <c r="I5498" s="128" t="s">
        <v>11540</v>
      </c>
      <c r="J5498" s="124"/>
      <c r="K5498" s="124"/>
      <c r="L5498" s="124"/>
      <c r="M5498" s="124"/>
      <c r="N5498" s="193">
        <v>362.54</v>
      </c>
      <c r="O5498" s="193">
        <v>0</v>
      </c>
      <c r="P5498" s="124" t="s">
        <v>1312</v>
      </c>
    </row>
    <row r="5499" spans="1:16" ht="76.5" hidden="1">
      <c r="A5499" s="256">
        <v>10</v>
      </c>
      <c r="B5499" s="124"/>
      <c r="C5499" s="125" t="s">
        <v>690</v>
      </c>
      <c r="D5499" s="191">
        <v>43327</v>
      </c>
      <c r="E5499" s="124" t="s">
        <v>10270</v>
      </c>
      <c r="F5499" s="124" t="s">
        <v>15</v>
      </c>
      <c r="G5499" s="124">
        <v>809465</v>
      </c>
      <c r="H5499" s="124"/>
      <c r="I5499" s="128" t="s">
        <v>11541</v>
      </c>
      <c r="J5499" s="124"/>
      <c r="K5499" s="124"/>
      <c r="L5499" s="124"/>
      <c r="M5499" s="124"/>
      <c r="N5499" s="193">
        <v>50</v>
      </c>
      <c r="O5499" s="193">
        <v>0</v>
      </c>
      <c r="P5499" s="124" t="s">
        <v>1312</v>
      </c>
    </row>
    <row r="5500" spans="1:16" ht="51" hidden="1">
      <c r="A5500" s="256">
        <v>10</v>
      </c>
      <c r="B5500" s="124"/>
      <c r="C5500" s="125" t="s">
        <v>690</v>
      </c>
      <c r="D5500" s="191">
        <v>43327</v>
      </c>
      <c r="E5500" s="124" t="s">
        <v>10271</v>
      </c>
      <c r="F5500" s="124" t="s">
        <v>15</v>
      </c>
      <c r="G5500" s="124">
        <v>809614</v>
      </c>
      <c r="H5500" s="124"/>
      <c r="I5500" s="128" t="s">
        <v>11542</v>
      </c>
      <c r="J5500" s="124"/>
      <c r="K5500" s="124"/>
      <c r="L5500" s="124"/>
      <c r="M5500" s="124"/>
      <c r="N5500" s="193">
        <v>50</v>
      </c>
      <c r="O5500" s="193">
        <v>0</v>
      </c>
      <c r="P5500" s="124" t="s">
        <v>1312</v>
      </c>
    </row>
    <row r="5501" spans="1:16" ht="51" hidden="1">
      <c r="A5501" s="256">
        <v>513</v>
      </c>
      <c r="B5501" s="124"/>
      <c r="C5501" s="125" t="s">
        <v>201</v>
      </c>
      <c r="D5501" s="191">
        <v>43327</v>
      </c>
      <c r="E5501" s="124" t="s">
        <v>10272</v>
      </c>
      <c r="F5501" s="124" t="s">
        <v>15</v>
      </c>
      <c r="G5501" s="124">
        <v>809624</v>
      </c>
      <c r="H5501" s="124"/>
      <c r="I5501" s="128" t="s">
        <v>1388</v>
      </c>
      <c r="J5501" s="124"/>
      <c r="K5501" s="124"/>
      <c r="L5501" s="124"/>
      <c r="M5501" s="124"/>
      <c r="N5501" s="193">
        <v>50</v>
      </c>
      <c r="O5501" s="193">
        <v>0</v>
      </c>
      <c r="P5501" s="124" t="s">
        <v>1312</v>
      </c>
    </row>
    <row r="5502" spans="1:16" ht="76.5" hidden="1">
      <c r="A5502" s="256" t="s">
        <v>620</v>
      </c>
      <c r="B5502" s="124"/>
      <c r="C5502" s="125" t="s">
        <v>714</v>
      </c>
      <c r="D5502" s="191">
        <v>43327</v>
      </c>
      <c r="E5502" s="124" t="s">
        <v>10273</v>
      </c>
      <c r="F5502" s="124" t="s">
        <v>13</v>
      </c>
      <c r="G5502" s="124">
        <v>929798</v>
      </c>
      <c r="H5502" s="124"/>
      <c r="I5502" s="128" t="s">
        <v>11543</v>
      </c>
      <c r="J5502" s="124"/>
      <c r="K5502" s="124"/>
      <c r="L5502" s="124"/>
      <c r="M5502" s="124"/>
      <c r="N5502" s="193">
        <v>202980</v>
      </c>
      <c r="O5502" s="193">
        <v>0</v>
      </c>
      <c r="P5502" s="124" t="s">
        <v>1312</v>
      </c>
    </row>
    <row r="5503" spans="1:16" ht="76.5" hidden="1">
      <c r="A5503" s="256" t="s">
        <v>619</v>
      </c>
      <c r="B5503" s="124"/>
      <c r="C5503" s="125" t="s">
        <v>713</v>
      </c>
      <c r="D5503" s="191">
        <v>43327</v>
      </c>
      <c r="E5503" s="124" t="s">
        <v>10274</v>
      </c>
      <c r="F5503" s="124" t="s">
        <v>1313</v>
      </c>
      <c r="G5503" s="124">
        <v>180213</v>
      </c>
      <c r="H5503" s="124"/>
      <c r="I5503" s="128" t="s">
        <v>11544</v>
      </c>
      <c r="J5503" s="124"/>
      <c r="K5503" s="124"/>
      <c r="L5503" s="124"/>
      <c r="M5503" s="124"/>
      <c r="N5503" s="193">
        <v>0</v>
      </c>
      <c r="O5503" s="193">
        <v>602262</v>
      </c>
      <c r="P5503" s="124" t="s">
        <v>1312</v>
      </c>
    </row>
    <row r="5504" spans="1:16" ht="76.5" hidden="1">
      <c r="A5504" s="256" t="s">
        <v>619</v>
      </c>
      <c r="B5504" s="124"/>
      <c r="C5504" s="125" t="s">
        <v>713</v>
      </c>
      <c r="D5504" s="191">
        <v>43327</v>
      </c>
      <c r="E5504" s="124" t="s">
        <v>10275</v>
      </c>
      <c r="F5504" s="124" t="s">
        <v>1313</v>
      </c>
      <c r="G5504" s="124">
        <v>180208</v>
      </c>
      <c r="H5504" s="124"/>
      <c r="I5504" s="128" t="s">
        <v>11545</v>
      </c>
      <c r="J5504" s="124"/>
      <c r="K5504" s="124"/>
      <c r="L5504" s="124"/>
      <c r="M5504" s="124"/>
      <c r="N5504" s="193">
        <v>0</v>
      </c>
      <c r="O5504" s="193">
        <v>2815</v>
      </c>
      <c r="P5504" s="124" t="s">
        <v>1312</v>
      </c>
    </row>
    <row r="5505" spans="1:16" ht="51">
      <c r="A5505" s="256" t="s">
        <v>619</v>
      </c>
      <c r="B5505" s="124"/>
      <c r="C5505" s="125" t="s">
        <v>713</v>
      </c>
      <c r="D5505" s="191">
        <v>43328</v>
      </c>
      <c r="E5505" s="124" t="s">
        <v>10276</v>
      </c>
      <c r="F5505" s="124" t="s">
        <v>3</v>
      </c>
      <c r="G5505" s="124">
        <v>1650466</v>
      </c>
      <c r="H5505" s="124"/>
      <c r="I5505" s="128" t="s">
        <v>11546</v>
      </c>
      <c r="J5505" s="124"/>
      <c r="K5505" s="124"/>
      <c r="L5505" s="124"/>
      <c r="M5505" s="124"/>
      <c r="N5505" s="193">
        <v>0</v>
      </c>
      <c r="O5505" s="193">
        <v>1621.45</v>
      </c>
      <c r="P5505" s="124" t="s">
        <v>1312</v>
      </c>
    </row>
    <row r="5506" spans="1:16" ht="38.25">
      <c r="A5506" s="256">
        <v>20</v>
      </c>
      <c r="B5506" s="124"/>
      <c r="C5506" s="125" t="s">
        <v>693</v>
      </c>
      <c r="D5506" s="191">
        <v>43328</v>
      </c>
      <c r="E5506" s="124" t="s">
        <v>10277</v>
      </c>
      <c r="F5506" s="124" t="s">
        <v>3</v>
      </c>
      <c r="G5506" s="124">
        <v>1650483</v>
      </c>
      <c r="H5506" s="124"/>
      <c r="I5506" s="128" t="s">
        <v>11547</v>
      </c>
      <c r="J5506" s="124"/>
      <c r="K5506" s="124"/>
      <c r="L5506" s="124"/>
      <c r="M5506" s="124"/>
      <c r="N5506" s="193">
        <v>0</v>
      </c>
      <c r="O5506" s="193">
        <v>371</v>
      </c>
      <c r="P5506" s="124" t="s">
        <v>1312</v>
      </c>
    </row>
    <row r="5507" spans="1:16" ht="63.75">
      <c r="A5507" s="256">
        <v>344</v>
      </c>
      <c r="B5507" s="124"/>
      <c r="C5507" s="125" t="s">
        <v>818</v>
      </c>
      <c r="D5507" s="191">
        <v>43328</v>
      </c>
      <c r="E5507" s="124" t="s">
        <v>10278</v>
      </c>
      <c r="F5507" s="124" t="s">
        <v>3</v>
      </c>
      <c r="G5507" s="124">
        <v>1650484</v>
      </c>
      <c r="H5507" s="124"/>
      <c r="I5507" s="128" t="s">
        <v>11548</v>
      </c>
      <c r="J5507" s="124"/>
      <c r="K5507" s="124"/>
      <c r="L5507" s="124"/>
      <c r="M5507" s="124"/>
      <c r="N5507" s="193">
        <v>0</v>
      </c>
      <c r="O5507" s="193">
        <v>54</v>
      </c>
      <c r="P5507" s="124" t="s">
        <v>1312</v>
      </c>
    </row>
    <row r="5508" spans="1:16" ht="63.75">
      <c r="A5508" s="256">
        <v>344</v>
      </c>
      <c r="B5508" s="124"/>
      <c r="C5508" s="125" t="s">
        <v>818</v>
      </c>
      <c r="D5508" s="191">
        <v>43328</v>
      </c>
      <c r="E5508" s="124" t="s">
        <v>10279</v>
      </c>
      <c r="F5508" s="124" t="s">
        <v>3</v>
      </c>
      <c r="G5508" s="124">
        <v>1650485</v>
      </c>
      <c r="H5508" s="124"/>
      <c r="I5508" s="128" t="s">
        <v>11549</v>
      </c>
      <c r="J5508" s="124"/>
      <c r="K5508" s="124"/>
      <c r="L5508" s="124"/>
      <c r="M5508" s="124"/>
      <c r="N5508" s="193">
        <v>0</v>
      </c>
      <c r="O5508" s="193">
        <v>1000</v>
      </c>
      <c r="P5508" s="124" t="s">
        <v>1312</v>
      </c>
    </row>
    <row r="5509" spans="1:16" ht="51">
      <c r="A5509" s="256" t="s">
        <v>630</v>
      </c>
      <c r="B5509" s="124"/>
      <c r="C5509" s="125" t="s">
        <v>1236</v>
      </c>
      <c r="D5509" s="191">
        <v>43328</v>
      </c>
      <c r="E5509" s="124" t="s">
        <v>10280</v>
      </c>
      <c r="F5509" s="124" t="s">
        <v>3</v>
      </c>
      <c r="G5509" s="124">
        <v>1650486</v>
      </c>
      <c r="H5509" s="124"/>
      <c r="I5509" s="128" t="s">
        <v>11550</v>
      </c>
      <c r="J5509" s="124"/>
      <c r="K5509" s="124"/>
      <c r="L5509" s="124"/>
      <c r="M5509" s="124"/>
      <c r="N5509" s="193">
        <v>0</v>
      </c>
      <c r="O5509" s="193">
        <v>528.18000000000006</v>
      </c>
      <c r="P5509" s="124" t="s">
        <v>1312</v>
      </c>
    </row>
    <row r="5510" spans="1:16" ht="38.25">
      <c r="A5510" s="256">
        <v>526</v>
      </c>
      <c r="B5510" s="124"/>
      <c r="C5510" s="125" t="s">
        <v>846</v>
      </c>
      <c r="D5510" s="191">
        <v>43328</v>
      </c>
      <c r="E5510" s="124" t="s">
        <v>10281</v>
      </c>
      <c r="F5510" s="124" t="s">
        <v>3</v>
      </c>
      <c r="G5510" s="124">
        <v>1650487</v>
      </c>
      <c r="H5510" s="124"/>
      <c r="I5510" s="128" t="s">
        <v>9531</v>
      </c>
      <c r="J5510" s="124"/>
      <c r="K5510" s="124"/>
      <c r="L5510" s="124"/>
      <c r="M5510" s="124"/>
      <c r="N5510" s="193">
        <v>0</v>
      </c>
      <c r="O5510" s="193">
        <v>80</v>
      </c>
      <c r="P5510" s="124" t="s">
        <v>1312</v>
      </c>
    </row>
    <row r="5511" spans="1:16" ht="51">
      <c r="A5511" s="256" t="s">
        <v>630</v>
      </c>
      <c r="B5511" s="124"/>
      <c r="C5511" s="125" t="s">
        <v>1236</v>
      </c>
      <c r="D5511" s="191">
        <v>43328</v>
      </c>
      <c r="E5511" s="124" t="s">
        <v>10282</v>
      </c>
      <c r="F5511" s="124" t="s">
        <v>3</v>
      </c>
      <c r="G5511" s="124">
        <v>1650494</v>
      </c>
      <c r="H5511" s="124"/>
      <c r="I5511" s="128" t="s">
        <v>11551</v>
      </c>
      <c r="J5511" s="124"/>
      <c r="K5511" s="124"/>
      <c r="L5511" s="124"/>
      <c r="M5511" s="124"/>
      <c r="N5511" s="193">
        <v>0</v>
      </c>
      <c r="O5511" s="193">
        <v>330.26</v>
      </c>
      <c r="P5511" s="124" t="s">
        <v>1312</v>
      </c>
    </row>
    <row r="5512" spans="1:16" ht="38.25">
      <c r="A5512" s="256" t="s">
        <v>630</v>
      </c>
      <c r="B5512" s="124"/>
      <c r="C5512" s="125" t="s">
        <v>1236</v>
      </c>
      <c r="D5512" s="191">
        <v>43328</v>
      </c>
      <c r="E5512" s="124" t="s">
        <v>10283</v>
      </c>
      <c r="F5512" s="124" t="s">
        <v>3</v>
      </c>
      <c r="G5512" s="124">
        <v>1650451</v>
      </c>
      <c r="H5512" s="124"/>
      <c r="I5512" s="128" t="s">
        <v>11552</v>
      </c>
      <c r="J5512" s="124"/>
      <c r="K5512" s="124"/>
      <c r="L5512" s="124"/>
      <c r="M5512" s="124"/>
      <c r="N5512" s="193">
        <v>0</v>
      </c>
      <c r="O5512" s="193">
        <v>766.69</v>
      </c>
      <c r="P5512" s="124" t="s">
        <v>1312</v>
      </c>
    </row>
    <row r="5513" spans="1:16" ht="63.75">
      <c r="A5513" s="256" t="s">
        <v>630</v>
      </c>
      <c r="B5513" s="124"/>
      <c r="C5513" s="125" t="s">
        <v>1236</v>
      </c>
      <c r="D5513" s="191">
        <v>43328</v>
      </c>
      <c r="E5513" s="124" t="s">
        <v>10284</v>
      </c>
      <c r="F5513" s="124" t="s">
        <v>3</v>
      </c>
      <c r="G5513" s="124">
        <v>1650436</v>
      </c>
      <c r="H5513" s="124"/>
      <c r="I5513" s="128" t="s">
        <v>11553</v>
      </c>
      <c r="J5513" s="124"/>
      <c r="K5513" s="124"/>
      <c r="L5513" s="124"/>
      <c r="M5513" s="124"/>
      <c r="N5513" s="193">
        <v>0</v>
      </c>
      <c r="O5513" s="193">
        <v>6174</v>
      </c>
      <c r="P5513" s="124" t="s">
        <v>1312</v>
      </c>
    </row>
    <row r="5514" spans="1:16" ht="63.75">
      <c r="A5514" s="256">
        <v>48</v>
      </c>
      <c r="B5514" s="124"/>
      <c r="C5514" s="125" t="s">
        <v>700</v>
      </c>
      <c r="D5514" s="191">
        <v>43328</v>
      </c>
      <c r="E5514" s="124" t="s">
        <v>10285</v>
      </c>
      <c r="F5514" s="124" t="s">
        <v>3</v>
      </c>
      <c r="G5514" s="124">
        <v>1650435</v>
      </c>
      <c r="H5514" s="124"/>
      <c r="I5514" s="128" t="s">
        <v>11554</v>
      </c>
      <c r="J5514" s="124"/>
      <c r="K5514" s="124"/>
      <c r="L5514" s="124"/>
      <c r="M5514" s="124"/>
      <c r="N5514" s="193">
        <v>0</v>
      </c>
      <c r="O5514" s="193">
        <v>2.77</v>
      </c>
      <c r="P5514" s="124" t="s">
        <v>1312</v>
      </c>
    </row>
    <row r="5515" spans="1:16" ht="63.75">
      <c r="A5515" s="256" t="s">
        <v>630</v>
      </c>
      <c r="B5515" s="124"/>
      <c r="C5515" s="125" t="s">
        <v>1236</v>
      </c>
      <c r="D5515" s="191">
        <v>43328</v>
      </c>
      <c r="E5515" s="124" t="s">
        <v>10286</v>
      </c>
      <c r="F5515" s="124" t="s">
        <v>3</v>
      </c>
      <c r="G5515" s="124">
        <v>1650433</v>
      </c>
      <c r="H5515" s="124"/>
      <c r="I5515" s="128" t="s">
        <v>11555</v>
      </c>
      <c r="J5515" s="124"/>
      <c r="K5515" s="124"/>
      <c r="L5515" s="124"/>
      <c r="M5515" s="124"/>
      <c r="N5515" s="193">
        <v>0</v>
      </c>
      <c r="O5515" s="193">
        <v>20</v>
      </c>
      <c r="P5515" s="124" t="s">
        <v>1312</v>
      </c>
    </row>
    <row r="5516" spans="1:16" ht="63.75">
      <c r="A5516" s="256" t="s">
        <v>630</v>
      </c>
      <c r="B5516" s="124"/>
      <c r="C5516" s="125" t="s">
        <v>1236</v>
      </c>
      <c r="D5516" s="191">
        <v>43328</v>
      </c>
      <c r="E5516" s="124" t="s">
        <v>10287</v>
      </c>
      <c r="F5516" s="124" t="s">
        <v>3</v>
      </c>
      <c r="G5516" s="124">
        <v>1650430</v>
      </c>
      <c r="H5516" s="124"/>
      <c r="I5516" s="128" t="s">
        <v>11556</v>
      </c>
      <c r="J5516" s="124"/>
      <c r="K5516" s="124"/>
      <c r="L5516" s="124"/>
      <c r="M5516" s="124"/>
      <c r="N5516" s="193">
        <v>0</v>
      </c>
      <c r="O5516" s="193">
        <v>702.02</v>
      </c>
      <c r="P5516" s="124" t="s">
        <v>1312</v>
      </c>
    </row>
    <row r="5517" spans="1:16" ht="51">
      <c r="A5517" s="256">
        <v>580</v>
      </c>
      <c r="B5517" s="124"/>
      <c r="C5517" s="125" t="s">
        <v>217</v>
      </c>
      <c r="D5517" s="191">
        <v>43328</v>
      </c>
      <c r="E5517" s="124" t="s">
        <v>10288</v>
      </c>
      <c r="F5517" s="124" t="s">
        <v>3</v>
      </c>
      <c r="G5517" s="124">
        <v>1650429</v>
      </c>
      <c r="H5517" s="124"/>
      <c r="I5517" s="128" t="s">
        <v>11557</v>
      </c>
      <c r="J5517" s="124"/>
      <c r="K5517" s="124"/>
      <c r="L5517" s="124"/>
      <c r="M5517" s="124"/>
      <c r="N5517" s="193">
        <v>0</v>
      </c>
      <c r="O5517" s="193">
        <v>134.72999999999999</v>
      </c>
      <c r="P5517" s="124" t="s">
        <v>1312</v>
      </c>
    </row>
    <row r="5518" spans="1:16" ht="63.75">
      <c r="A5518" s="256" t="s">
        <v>630</v>
      </c>
      <c r="B5518" s="124"/>
      <c r="C5518" s="125" t="s">
        <v>1236</v>
      </c>
      <c r="D5518" s="191">
        <v>43328</v>
      </c>
      <c r="E5518" s="124" t="s">
        <v>10289</v>
      </c>
      <c r="F5518" s="124" t="s">
        <v>3</v>
      </c>
      <c r="G5518" s="124">
        <v>1650427</v>
      </c>
      <c r="H5518" s="124"/>
      <c r="I5518" s="128" t="s">
        <v>11558</v>
      </c>
      <c r="J5518" s="124"/>
      <c r="K5518" s="124"/>
      <c r="L5518" s="124"/>
      <c r="M5518" s="124"/>
      <c r="N5518" s="193">
        <v>0</v>
      </c>
      <c r="O5518" s="193">
        <v>814</v>
      </c>
      <c r="P5518" s="124" t="s">
        <v>1312</v>
      </c>
    </row>
    <row r="5519" spans="1:16" ht="63.75">
      <c r="A5519" s="256" t="s">
        <v>630</v>
      </c>
      <c r="B5519" s="124"/>
      <c r="C5519" s="125" t="s">
        <v>1236</v>
      </c>
      <c r="D5519" s="191">
        <v>43328</v>
      </c>
      <c r="E5519" s="124" t="s">
        <v>10290</v>
      </c>
      <c r="F5519" s="124" t="s">
        <v>3</v>
      </c>
      <c r="G5519" s="124">
        <v>1650426</v>
      </c>
      <c r="H5519" s="124"/>
      <c r="I5519" s="128" t="s">
        <v>11559</v>
      </c>
      <c r="J5519" s="124"/>
      <c r="K5519" s="124"/>
      <c r="L5519" s="124"/>
      <c r="M5519" s="124"/>
      <c r="N5519" s="193">
        <v>0</v>
      </c>
      <c r="O5519" s="193">
        <v>20.38</v>
      </c>
      <c r="P5519" s="124" t="s">
        <v>1312</v>
      </c>
    </row>
    <row r="5520" spans="1:16" ht="63.75">
      <c r="A5520" s="256" t="s">
        <v>630</v>
      </c>
      <c r="B5520" s="124"/>
      <c r="C5520" s="125" t="s">
        <v>1236</v>
      </c>
      <c r="D5520" s="191">
        <v>43328</v>
      </c>
      <c r="E5520" s="124" t="s">
        <v>10291</v>
      </c>
      <c r="F5520" s="124" t="s">
        <v>3</v>
      </c>
      <c r="G5520" s="124">
        <v>1650424</v>
      </c>
      <c r="H5520" s="124"/>
      <c r="I5520" s="128" t="s">
        <v>11560</v>
      </c>
      <c r="J5520" s="124"/>
      <c r="K5520" s="124"/>
      <c r="L5520" s="124"/>
      <c r="M5520" s="124"/>
      <c r="N5520" s="193">
        <v>0</v>
      </c>
      <c r="O5520" s="193">
        <v>154.74</v>
      </c>
      <c r="P5520" s="124" t="s">
        <v>1312</v>
      </c>
    </row>
    <row r="5521" spans="1:16" ht="51">
      <c r="A5521" s="256">
        <v>373</v>
      </c>
      <c r="B5521" s="124"/>
      <c r="C5521" s="125" t="s">
        <v>1269</v>
      </c>
      <c r="D5521" s="191">
        <v>43328</v>
      </c>
      <c r="E5521" s="124" t="s">
        <v>10292</v>
      </c>
      <c r="F5521" s="124" t="s">
        <v>3</v>
      </c>
      <c r="G5521" s="124">
        <v>1650385</v>
      </c>
      <c r="H5521" s="124"/>
      <c r="I5521" s="128" t="s">
        <v>11561</v>
      </c>
      <c r="J5521" s="124"/>
      <c r="K5521" s="124"/>
      <c r="L5521" s="124"/>
      <c r="M5521" s="124"/>
      <c r="N5521" s="193">
        <v>0</v>
      </c>
      <c r="O5521" s="193">
        <v>12500</v>
      </c>
      <c r="P5521" s="124" t="s">
        <v>1312</v>
      </c>
    </row>
    <row r="5522" spans="1:16" ht="63.75">
      <c r="A5522" s="256">
        <v>344</v>
      </c>
      <c r="B5522" s="124"/>
      <c r="C5522" s="125" t="s">
        <v>818</v>
      </c>
      <c r="D5522" s="191">
        <v>43328</v>
      </c>
      <c r="E5522" s="124" t="s">
        <v>10293</v>
      </c>
      <c r="F5522" s="124" t="s">
        <v>3</v>
      </c>
      <c r="G5522" s="124">
        <v>1650588</v>
      </c>
      <c r="H5522" s="124"/>
      <c r="I5522" s="128" t="s">
        <v>11562</v>
      </c>
      <c r="J5522" s="124"/>
      <c r="K5522" s="124"/>
      <c r="L5522" s="124"/>
      <c r="M5522" s="124"/>
      <c r="N5522" s="193">
        <v>0</v>
      </c>
      <c r="O5522" s="193">
        <v>20</v>
      </c>
      <c r="P5522" s="124" t="s">
        <v>1312</v>
      </c>
    </row>
    <row r="5523" spans="1:16" ht="51">
      <c r="A5523" s="256" t="s">
        <v>630</v>
      </c>
      <c r="B5523" s="124"/>
      <c r="C5523" s="125" t="s">
        <v>1236</v>
      </c>
      <c r="D5523" s="191">
        <v>43328</v>
      </c>
      <c r="E5523" s="124" t="s">
        <v>10294</v>
      </c>
      <c r="F5523" s="124" t="s">
        <v>3</v>
      </c>
      <c r="G5523" s="124">
        <v>1650582</v>
      </c>
      <c r="H5523" s="124"/>
      <c r="I5523" s="128" t="s">
        <v>11563</v>
      </c>
      <c r="J5523" s="124"/>
      <c r="K5523" s="124"/>
      <c r="L5523" s="124"/>
      <c r="M5523" s="124"/>
      <c r="N5523" s="193">
        <v>0</v>
      </c>
      <c r="O5523" s="193">
        <v>646.4</v>
      </c>
      <c r="P5523" s="124" t="s">
        <v>1312</v>
      </c>
    </row>
    <row r="5524" spans="1:16" ht="38.25">
      <c r="A5524" s="256" t="s">
        <v>630</v>
      </c>
      <c r="B5524" s="124"/>
      <c r="C5524" s="125" t="s">
        <v>1236</v>
      </c>
      <c r="D5524" s="191">
        <v>43328</v>
      </c>
      <c r="E5524" s="124" t="s">
        <v>10295</v>
      </c>
      <c r="F5524" s="124" t="s">
        <v>3</v>
      </c>
      <c r="G5524" s="124">
        <v>1650576</v>
      </c>
      <c r="H5524" s="124"/>
      <c r="I5524" s="128" t="s">
        <v>11564</v>
      </c>
      <c r="J5524" s="124"/>
      <c r="K5524" s="124"/>
      <c r="L5524" s="124"/>
      <c r="M5524" s="124"/>
      <c r="N5524" s="193">
        <v>0</v>
      </c>
      <c r="O5524" s="193">
        <v>100</v>
      </c>
      <c r="P5524" s="124" t="s">
        <v>1312</v>
      </c>
    </row>
    <row r="5525" spans="1:16" ht="51">
      <c r="A5525" s="256" t="s">
        <v>630</v>
      </c>
      <c r="B5525" s="124"/>
      <c r="C5525" s="125" t="s">
        <v>1236</v>
      </c>
      <c r="D5525" s="191">
        <v>43328</v>
      </c>
      <c r="E5525" s="124" t="s">
        <v>10296</v>
      </c>
      <c r="F5525" s="124" t="s">
        <v>3</v>
      </c>
      <c r="G5525" s="124">
        <v>1650575</v>
      </c>
      <c r="H5525" s="124"/>
      <c r="I5525" s="128" t="s">
        <v>11565</v>
      </c>
      <c r="J5525" s="124"/>
      <c r="K5525" s="124"/>
      <c r="L5525" s="124"/>
      <c r="M5525" s="124"/>
      <c r="N5525" s="193">
        <v>0</v>
      </c>
      <c r="O5525" s="193">
        <v>100</v>
      </c>
      <c r="P5525" s="124" t="s">
        <v>1312</v>
      </c>
    </row>
    <row r="5526" spans="1:16" ht="38.25">
      <c r="A5526" s="256" t="s">
        <v>630</v>
      </c>
      <c r="B5526" s="124"/>
      <c r="C5526" s="125" t="s">
        <v>1236</v>
      </c>
      <c r="D5526" s="191">
        <v>43328</v>
      </c>
      <c r="E5526" s="124" t="s">
        <v>10297</v>
      </c>
      <c r="F5526" s="124" t="s">
        <v>3</v>
      </c>
      <c r="G5526" s="124">
        <v>1650572</v>
      </c>
      <c r="H5526" s="124"/>
      <c r="I5526" s="128" t="s">
        <v>11566</v>
      </c>
      <c r="J5526" s="124"/>
      <c r="K5526" s="124"/>
      <c r="L5526" s="124"/>
      <c r="M5526" s="124"/>
      <c r="N5526" s="193">
        <v>0</v>
      </c>
      <c r="O5526" s="193">
        <v>100</v>
      </c>
      <c r="P5526" s="124" t="s">
        <v>1312</v>
      </c>
    </row>
    <row r="5527" spans="1:16" ht="38.25">
      <c r="A5527" s="256" t="s">
        <v>630</v>
      </c>
      <c r="B5527" s="124"/>
      <c r="C5527" s="125" t="s">
        <v>1236</v>
      </c>
      <c r="D5527" s="191">
        <v>43328</v>
      </c>
      <c r="E5527" s="124" t="s">
        <v>10298</v>
      </c>
      <c r="F5527" s="124" t="s">
        <v>3</v>
      </c>
      <c r="G5527" s="124">
        <v>1650570</v>
      </c>
      <c r="H5527" s="124"/>
      <c r="I5527" s="128" t="s">
        <v>11567</v>
      </c>
      <c r="J5527" s="124"/>
      <c r="K5527" s="124"/>
      <c r="L5527" s="124"/>
      <c r="M5527" s="124"/>
      <c r="N5527" s="193">
        <v>0</v>
      </c>
      <c r="O5527" s="193">
        <v>100</v>
      </c>
      <c r="P5527" s="124" t="s">
        <v>1312</v>
      </c>
    </row>
    <row r="5528" spans="1:16" ht="38.25">
      <c r="A5528" s="256" t="s">
        <v>630</v>
      </c>
      <c r="B5528" s="124"/>
      <c r="C5528" s="125" t="s">
        <v>1236</v>
      </c>
      <c r="D5528" s="191">
        <v>43328</v>
      </c>
      <c r="E5528" s="124" t="s">
        <v>10299</v>
      </c>
      <c r="F5528" s="124" t="s">
        <v>3</v>
      </c>
      <c r="G5528" s="124">
        <v>1650568</v>
      </c>
      <c r="H5528" s="124"/>
      <c r="I5528" s="128" t="s">
        <v>11568</v>
      </c>
      <c r="J5528" s="124"/>
      <c r="K5528" s="124"/>
      <c r="L5528" s="124"/>
      <c r="M5528" s="124"/>
      <c r="N5528" s="193">
        <v>0</v>
      </c>
      <c r="O5528" s="193">
        <v>100</v>
      </c>
      <c r="P5528" s="124" t="s">
        <v>1312</v>
      </c>
    </row>
    <row r="5529" spans="1:16" ht="38.25">
      <c r="A5529" s="256" t="s">
        <v>630</v>
      </c>
      <c r="B5529" s="124"/>
      <c r="C5529" s="125" t="s">
        <v>1236</v>
      </c>
      <c r="D5529" s="191">
        <v>43328</v>
      </c>
      <c r="E5529" s="124" t="s">
        <v>10300</v>
      </c>
      <c r="F5529" s="124" t="s">
        <v>3</v>
      </c>
      <c r="G5529" s="124">
        <v>1650565</v>
      </c>
      <c r="H5529" s="124"/>
      <c r="I5529" s="128" t="s">
        <v>11569</v>
      </c>
      <c r="J5529" s="124"/>
      <c r="K5529" s="124"/>
      <c r="L5529" s="124"/>
      <c r="M5529" s="124"/>
      <c r="N5529" s="193">
        <v>0</v>
      </c>
      <c r="O5529" s="193">
        <v>100</v>
      </c>
      <c r="P5529" s="124" t="s">
        <v>1312</v>
      </c>
    </row>
    <row r="5530" spans="1:16" ht="38.25">
      <c r="A5530" s="256" t="s">
        <v>630</v>
      </c>
      <c r="B5530" s="124"/>
      <c r="C5530" s="125" t="s">
        <v>1236</v>
      </c>
      <c r="D5530" s="191">
        <v>43328</v>
      </c>
      <c r="E5530" s="124" t="s">
        <v>10301</v>
      </c>
      <c r="F5530" s="124" t="s">
        <v>3</v>
      </c>
      <c r="G5530" s="124">
        <v>1650564</v>
      </c>
      <c r="H5530" s="124"/>
      <c r="I5530" s="128" t="s">
        <v>11570</v>
      </c>
      <c r="J5530" s="124"/>
      <c r="K5530" s="124"/>
      <c r="L5530" s="124"/>
      <c r="M5530" s="124"/>
      <c r="N5530" s="193">
        <v>0</v>
      </c>
      <c r="O5530" s="193">
        <v>100</v>
      </c>
      <c r="P5530" s="124" t="s">
        <v>1312</v>
      </c>
    </row>
    <row r="5531" spans="1:16" ht="38.25">
      <c r="A5531" s="256" t="s">
        <v>630</v>
      </c>
      <c r="B5531" s="124"/>
      <c r="C5531" s="125" t="s">
        <v>1236</v>
      </c>
      <c r="D5531" s="191">
        <v>43328</v>
      </c>
      <c r="E5531" s="124" t="s">
        <v>10302</v>
      </c>
      <c r="F5531" s="124" t="s">
        <v>3</v>
      </c>
      <c r="G5531" s="124">
        <v>1650561</v>
      </c>
      <c r="H5531" s="124"/>
      <c r="I5531" s="128" t="s">
        <v>11571</v>
      </c>
      <c r="J5531" s="124"/>
      <c r="K5531" s="124"/>
      <c r="L5531" s="124"/>
      <c r="M5531" s="124"/>
      <c r="N5531" s="193">
        <v>0</v>
      </c>
      <c r="O5531" s="193">
        <v>100</v>
      </c>
      <c r="P5531" s="124" t="s">
        <v>1312</v>
      </c>
    </row>
    <row r="5532" spans="1:16" ht="38.25">
      <c r="A5532" s="256" t="s">
        <v>630</v>
      </c>
      <c r="B5532" s="124"/>
      <c r="C5532" s="125" t="s">
        <v>1236</v>
      </c>
      <c r="D5532" s="191">
        <v>43328</v>
      </c>
      <c r="E5532" s="124" t="s">
        <v>10303</v>
      </c>
      <c r="F5532" s="124" t="s">
        <v>3</v>
      </c>
      <c r="G5532" s="124">
        <v>1650560</v>
      </c>
      <c r="H5532" s="124"/>
      <c r="I5532" s="128" t="s">
        <v>11572</v>
      </c>
      <c r="J5532" s="124"/>
      <c r="K5532" s="124"/>
      <c r="L5532" s="124"/>
      <c r="M5532" s="124"/>
      <c r="N5532" s="193">
        <v>0</v>
      </c>
      <c r="O5532" s="193">
        <v>100</v>
      </c>
      <c r="P5532" s="124" t="s">
        <v>1312</v>
      </c>
    </row>
    <row r="5533" spans="1:16" ht="38.25">
      <c r="A5533" s="256" t="s">
        <v>630</v>
      </c>
      <c r="B5533" s="124"/>
      <c r="C5533" s="125" t="s">
        <v>1236</v>
      </c>
      <c r="D5533" s="191">
        <v>43328</v>
      </c>
      <c r="E5533" s="124" t="s">
        <v>10304</v>
      </c>
      <c r="F5533" s="124" t="s">
        <v>3</v>
      </c>
      <c r="G5533" s="124">
        <v>1650559</v>
      </c>
      <c r="H5533" s="124"/>
      <c r="I5533" s="128" t="s">
        <v>11573</v>
      </c>
      <c r="J5533" s="124"/>
      <c r="K5533" s="124"/>
      <c r="L5533" s="124"/>
      <c r="M5533" s="124"/>
      <c r="N5533" s="193">
        <v>0</v>
      </c>
      <c r="O5533" s="193">
        <v>100</v>
      </c>
      <c r="P5533" s="124" t="s">
        <v>1312</v>
      </c>
    </row>
    <row r="5534" spans="1:16" ht="38.25">
      <c r="A5534" s="256" t="s">
        <v>630</v>
      </c>
      <c r="B5534" s="124"/>
      <c r="C5534" s="125" t="s">
        <v>1236</v>
      </c>
      <c r="D5534" s="191">
        <v>43328</v>
      </c>
      <c r="E5534" s="124" t="s">
        <v>10305</v>
      </c>
      <c r="F5534" s="124" t="s">
        <v>3</v>
      </c>
      <c r="G5534" s="124">
        <v>1650557</v>
      </c>
      <c r="H5534" s="124"/>
      <c r="I5534" s="128" t="s">
        <v>11574</v>
      </c>
      <c r="J5534" s="124"/>
      <c r="K5534" s="124"/>
      <c r="L5534" s="124"/>
      <c r="M5534" s="124"/>
      <c r="N5534" s="193">
        <v>0</v>
      </c>
      <c r="O5534" s="193">
        <v>100</v>
      </c>
      <c r="P5534" s="124" t="s">
        <v>1312</v>
      </c>
    </row>
    <row r="5535" spans="1:16" ht="63.75">
      <c r="A5535" s="256">
        <v>660</v>
      </c>
      <c r="B5535" s="124"/>
      <c r="C5535" s="125" t="s">
        <v>233</v>
      </c>
      <c r="D5535" s="191">
        <v>43328</v>
      </c>
      <c r="E5535" s="124" t="s">
        <v>10306</v>
      </c>
      <c r="F5535" s="124" t="s">
        <v>3</v>
      </c>
      <c r="G5535" s="124">
        <v>1650380</v>
      </c>
      <c r="H5535" s="124"/>
      <c r="I5535" s="128" t="s">
        <v>11575</v>
      </c>
      <c r="J5535" s="124"/>
      <c r="K5535" s="124"/>
      <c r="L5535" s="124"/>
      <c r="M5535" s="124"/>
      <c r="N5535" s="193">
        <v>0</v>
      </c>
      <c r="O5535" s="193">
        <v>13.13</v>
      </c>
      <c r="P5535" s="124" t="s">
        <v>1312</v>
      </c>
    </row>
    <row r="5536" spans="1:16" ht="63.75">
      <c r="A5536" s="256">
        <v>310</v>
      </c>
      <c r="B5536" s="124"/>
      <c r="C5536" s="125" t="s">
        <v>807</v>
      </c>
      <c r="D5536" s="191">
        <v>43328</v>
      </c>
      <c r="E5536" s="124" t="s">
        <v>10307</v>
      </c>
      <c r="F5536" s="124" t="s">
        <v>3</v>
      </c>
      <c r="G5536" s="124">
        <v>1650302</v>
      </c>
      <c r="H5536" s="124"/>
      <c r="I5536" s="128" t="s">
        <v>11576</v>
      </c>
      <c r="J5536" s="124"/>
      <c r="K5536" s="124"/>
      <c r="L5536" s="124"/>
      <c r="M5536" s="124"/>
      <c r="N5536" s="193">
        <v>0</v>
      </c>
      <c r="O5536" s="193">
        <v>758.78</v>
      </c>
      <c r="P5536" s="124" t="s">
        <v>1312</v>
      </c>
    </row>
    <row r="5537" spans="1:16" ht="51">
      <c r="A5537" s="256">
        <v>292</v>
      </c>
      <c r="B5537" s="124"/>
      <c r="C5537" s="125" t="s">
        <v>152</v>
      </c>
      <c r="D5537" s="191">
        <v>43328</v>
      </c>
      <c r="E5537" s="124" t="s">
        <v>10308</v>
      </c>
      <c r="F5537" s="124" t="s">
        <v>3</v>
      </c>
      <c r="G5537" s="124">
        <v>1650383</v>
      </c>
      <c r="H5537" s="124"/>
      <c r="I5537" s="128" t="s">
        <v>3905</v>
      </c>
      <c r="J5537" s="124"/>
      <c r="K5537" s="124"/>
      <c r="L5537" s="124"/>
      <c r="M5537" s="124"/>
      <c r="N5537" s="193">
        <v>0</v>
      </c>
      <c r="O5537" s="193">
        <v>90</v>
      </c>
      <c r="P5537" s="124" t="s">
        <v>1312</v>
      </c>
    </row>
    <row r="5538" spans="1:16" ht="51">
      <c r="A5538" s="256">
        <v>292</v>
      </c>
      <c r="B5538" s="124"/>
      <c r="C5538" s="125" t="s">
        <v>152</v>
      </c>
      <c r="D5538" s="191">
        <v>43328</v>
      </c>
      <c r="E5538" s="124" t="s">
        <v>10309</v>
      </c>
      <c r="F5538" s="124" t="s">
        <v>3</v>
      </c>
      <c r="G5538" s="124">
        <v>1650382</v>
      </c>
      <c r="H5538" s="124"/>
      <c r="I5538" s="128" t="s">
        <v>3905</v>
      </c>
      <c r="J5538" s="124"/>
      <c r="K5538" s="124"/>
      <c r="L5538" s="124"/>
      <c r="M5538" s="124"/>
      <c r="N5538" s="193">
        <v>0</v>
      </c>
      <c r="O5538" s="193">
        <v>87</v>
      </c>
      <c r="P5538" s="124" t="s">
        <v>1312</v>
      </c>
    </row>
    <row r="5539" spans="1:16" ht="51">
      <c r="A5539" s="256">
        <v>292</v>
      </c>
      <c r="B5539" s="124"/>
      <c r="C5539" s="125" t="s">
        <v>152</v>
      </c>
      <c r="D5539" s="191">
        <v>43328</v>
      </c>
      <c r="E5539" s="124" t="s">
        <v>10310</v>
      </c>
      <c r="F5539" s="124" t="s">
        <v>3</v>
      </c>
      <c r="G5539" s="124">
        <v>1650381</v>
      </c>
      <c r="H5539" s="124"/>
      <c r="I5539" s="128" t="s">
        <v>3905</v>
      </c>
      <c r="J5539" s="124"/>
      <c r="K5539" s="124"/>
      <c r="L5539" s="124"/>
      <c r="M5539" s="124"/>
      <c r="N5539" s="193">
        <v>0</v>
      </c>
      <c r="O5539" s="193">
        <v>97</v>
      </c>
      <c r="P5539" s="124" t="s">
        <v>1312</v>
      </c>
    </row>
    <row r="5540" spans="1:16" ht="51">
      <c r="A5540" s="256">
        <v>292</v>
      </c>
      <c r="B5540" s="124"/>
      <c r="C5540" s="125" t="s">
        <v>152</v>
      </c>
      <c r="D5540" s="191">
        <v>43328</v>
      </c>
      <c r="E5540" s="124" t="s">
        <v>10311</v>
      </c>
      <c r="F5540" s="124" t="s">
        <v>3</v>
      </c>
      <c r="G5540" s="124">
        <v>1650379</v>
      </c>
      <c r="H5540" s="124"/>
      <c r="I5540" s="128" t="s">
        <v>3905</v>
      </c>
      <c r="J5540" s="124"/>
      <c r="K5540" s="124"/>
      <c r="L5540" s="124"/>
      <c r="M5540" s="124"/>
      <c r="N5540" s="193">
        <v>0</v>
      </c>
      <c r="O5540" s="193">
        <v>98</v>
      </c>
      <c r="P5540" s="124" t="s">
        <v>1312</v>
      </c>
    </row>
    <row r="5541" spans="1:16" ht="51">
      <c r="A5541" s="256">
        <v>292</v>
      </c>
      <c r="B5541" s="124"/>
      <c r="C5541" s="125" t="s">
        <v>152</v>
      </c>
      <c r="D5541" s="191">
        <v>43328</v>
      </c>
      <c r="E5541" s="124" t="s">
        <v>10312</v>
      </c>
      <c r="F5541" s="124" t="s">
        <v>3</v>
      </c>
      <c r="G5541" s="124">
        <v>1650378</v>
      </c>
      <c r="H5541" s="124"/>
      <c r="I5541" s="128" t="s">
        <v>3905</v>
      </c>
      <c r="J5541" s="124"/>
      <c r="K5541" s="124"/>
      <c r="L5541" s="124"/>
      <c r="M5541" s="124"/>
      <c r="N5541" s="193">
        <v>0</v>
      </c>
      <c r="O5541" s="193">
        <v>41</v>
      </c>
      <c r="P5541" s="124" t="s">
        <v>1312</v>
      </c>
    </row>
    <row r="5542" spans="1:16" ht="51">
      <c r="A5542" s="256">
        <v>292</v>
      </c>
      <c r="B5542" s="124"/>
      <c r="C5542" s="125" t="s">
        <v>152</v>
      </c>
      <c r="D5542" s="191">
        <v>43328</v>
      </c>
      <c r="E5542" s="124" t="s">
        <v>10313</v>
      </c>
      <c r="F5542" s="124" t="s">
        <v>3</v>
      </c>
      <c r="G5542" s="124">
        <v>1650375</v>
      </c>
      <c r="H5542" s="124"/>
      <c r="I5542" s="128" t="s">
        <v>3905</v>
      </c>
      <c r="J5542" s="124"/>
      <c r="K5542" s="124"/>
      <c r="L5542" s="124"/>
      <c r="M5542" s="124"/>
      <c r="N5542" s="193">
        <v>0</v>
      </c>
      <c r="O5542" s="193">
        <v>61</v>
      </c>
      <c r="P5542" s="124" t="s">
        <v>1312</v>
      </c>
    </row>
    <row r="5543" spans="1:16" ht="51">
      <c r="A5543" s="256">
        <v>292</v>
      </c>
      <c r="B5543" s="124"/>
      <c r="C5543" s="125" t="s">
        <v>152</v>
      </c>
      <c r="D5543" s="191">
        <v>43328</v>
      </c>
      <c r="E5543" s="124" t="s">
        <v>10314</v>
      </c>
      <c r="F5543" s="124" t="s">
        <v>3</v>
      </c>
      <c r="G5543" s="124">
        <v>1650373</v>
      </c>
      <c r="H5543" s="124"/>
      <c r="I5543" s="128" t="s">
        <v>3905</v>
      </c>
      <c r="J5543" s="124"/>
      <c r="K5543" s="124"/>
      <c r="L5543" s="124"/>
      <c r="M5543" s="124"/>
      <c r="N5543" s="193">
        <v>0</v>
      </c>
      <c r="O5543" s="193">
        <v>74</v>
      </c>
      <c r="P5543" s="124" t="s">
        <v>1312</v>
      </c>
    </row>
    <row r="5544" spans="1:16" ht="51">
      <c r="A5544" s="256">
        <v>292</v>
      </c>
      <c r="B5544" s="124"/>
      <c r="C5544" s="125" t="s">
        <v>152</v>
      </c>
      <c r="D5544" s="191">
        <v>43328</v>
      </c>
      <c r="E5544" s="124" t="s">
        <v>10315</v>
      </c>
      <c r="F5544" s="124" t="s">
        <v>3</v>
      </c>
      <c r="G5544" s="124">
        <v>1650372</v>
      </c>
      <c r="H5544" s="124"/>
      <c r="I5544" s="128" t="s">
        <v>3905</v>
      </c>
      <c r="J5544" s="124"/>
      <c r="K5544" s="124"/>
      <c r="L5544" s="124"/>
      <c r="M5544" s="124"/>
      <c r="N5544" s="193">
        <v>0</v>
      </c>
      <c r="O5544" s="193">
        <v>81</v>
      </c>
      <c r="P5544" s="124" t="s">
        <v>1312</v>
      </c>
    </row>
    <row r="5545" spans="1:16" ht="51">
      <c r="A5545" s="256">
        <v>292</v>
      </c>
      <c r="B5545" s="124"/>
      <c r="C5545" s="125" t="s">
        <v>152</v>
      </c>
      <c r="D5545" s="191">
        <v>43328</v>
      </c>
      <c r="E5545" s="124" t="s">
        <v>10316</v>
      </c>
      <c r="F5545" s="124" t="s">
        <v>3</v>
      </c>
      <c r="G5545" s="124">
        <v>1650370</v>
      </c>
      <c r="H5545" s="124"/>
      <c r="I5545" s="128" t="s">
        <v>3905</v>
      </c>
      <c r="J5545" s="124"/>
      <c r="K5545" s="124"/>
      <c r="L5545" s="124"/>
      <c r="M5545" s="124"/>
      <c r="N5545" s="193">
        <v>0</v>
      </c>
      <c r="O5545" s="193">
        <v>87</v>
      </c>
      <c r="P5545" s="124" t="s">
        <v>1312</v>
      </c>
    </row>
    <row r="5546" spans="1:16" ht="51">
      <c r="A5546" s="256">
        <v>292</v>
      </c>
      <c r="B5546" s="124"/>
      <c r="C5546" s="125" t="s">
        <v>152</v>
      </c>
      <c r="D5546" s="191">
        <v>43328</v>
      </c>
      <c r="E5546" s="124" t="s">
        <v>10317</v>
      </c>
      <c r="F5546" s="124" t="s">
        <v>3</v>
      </c>
      <c r="G5546" s="124">
        <v>1650369</v>
      </c>
      <c r="H5546" s="124"/>
      <c r="I5546" s="128" t="s">
        <v>3905</v>
      </c>
      <c r="J5546" s="124"/>
      <c r="K5546" s="124"/>
      <c r="L5546" s="124"/>
      <c r="M5546" s="124"/>
      <c r="N5546" s="193">
        <v>0</v>
      </c>
      <c r="O5546" s="193">
        <v>88</v>
      </c>
      <c r="P5546" s="124" t="s">
        <v>1312</v>
      </c>
    </row>
    <row r="5547" spans="1:16" ht="51">
      <c r="A5547" s="256">
        <v>35</v>
      </c>
      <c r="B5547" s="124"/>
      <c r="C5547" s="125" t="s">
        <v>696</v>
      </c>
      <c r="D5547" s="191">
        <v>43328</v>
      </c>
      <c r="E5547" s="124" t="s">
        <v>10318</v>
      </c>
      <c r="F5547" s="124" t="s">
        <v>3</v>
      </c>
      <c r="G5547" s="124">
        <v>1650333</v>
      </c>
      <c r="H5547" s="124"/>
      <c r="I5547" s="128" t="s">
        <v>11577</v>
      </c>
      <c r="J5547" s="124"/>
      <c r="K5547" s="124"/>
      <c r="L5547" s="124"/>
      <c r="M5547" s="124"/>
      <c r="N5547" s="193">
        <v>0</v>
      </c>
      <c r="O5547" s="193">
        <v>1374</v>
      </c>
      <c r="P5547" s="124" t="s">
        <v>1312</v>
      </c>
    </row>
    <row r="5548" spans="1:16" ht="102" hidden="1">
      <c r="A5548" s="256">
        <v>35</v>
      </c>
      <c r="B5548" s="124"/>
      <c r="C5548" s="125" t="s">
        <v>696</v>
      </c>
      <c r="D5548" s="191">
        <v>43328</v>
      </c>
      <c r="E5548" s="124" t="s">
        <v>10319</v>
      </c>
      <c r="F5548" s="124" t="s">
        <v>1257</v>
      </c>
      <c r="G5548" s="124">
        <v>5695</v>
      </c>
      <c r="H5548" s="124"/>
      <c r="I5548" s="128" t="s">
        <v>11578</v>
      </c>
      <c r="J5548" s="124"/>
      <c r="K5548" s="124"/>
      <c r="L5548" s="124"/>
      <c r="M5548" s="124"/>
      <c r="N5548" s="193">
        <v>39.93</v>
      </c>
      <c r="O5548" s="193">
        <v>0</v>
      </c>
      <c r="P5548" s="124" t="s">
        <v>1312</v>
      </c>
    </row>
    <row r="5549" spans="1:16" ht="102" hidden="1">
      <c r="A5549" s="256">
        <v>35</v>
      </c>
      <c r="B5549" s="124"/>
      <c r="C5549" s="125" t="s">
        <v>696</v>
      </c>
      <c r="D5549" s="191">
        <v>43328</v>
      </c>
      <c r="E5549" s="124" t="s">
        <v>10320</v>
      </c>
      <c r="F5549" s="124" t="s">
        <v>15</v>
      </c>
      <c r="G5549" s="124">
        <v>5695</v>
      </c>
      <c r="H5549" s="124"/>
      <c r="I5549" s="128" t="s">
        <v>11579</v>
      </c>
      <c r="J5549" s="124"/>
      <c r="K5549" s="124"/>
      <c r="L5549" s="124"/>
      <c r="M5549" s="124"/>
      <c r="N5549" s="193">
        <v>273.91000000000003</v>
      </c>
      <c r="O5549" s="193">
        <v>0</v>
      </c>
      <c r="P5549" s="124" t="s">
        <v>1312</v>
      </c>
    </row>
    <row r="5550" spans="1:16" ht="76.5" hidden="1">
      <c r="A5550" s="256">
        <v>291</v>
      </c>
      <c r="B5550" s="124"/>
      <c r="C5550" s="125" t="s">
        <v>794</v>
      </c>
      <c r="D5550" s="191">
        <v>43328</v>
      </c>
      <c r="E5550" s="124" t="s">
        <v>10321</v>
      </c>
      <c r="F5550" s="124" t="s">
        <v>11</v>
      </c>
      <c r="G5550" s="124">
        <v>809901</v>
      </c>
      <c r="H5550" s="124"/>
      <c r="I5550" s="128" t="s">
        <v>11580</v>
      </c>
      <c r="J5550" s="124"/>
      <c r="K5550" s="124"/>
      <c r="L5550" s="124"/>
      <c r="M5550" s="124"/>
      <c r="N5550" s="193">
        <v>50</v>
      </c>
      <c r="O5550" s="193">
        <v>0</v>
      </c>
      <c r="P5550" s="124" t="s">
        <v>1312</v>
      </c>
    </row>
    <row r="5551" spans="1:16" ht="63.75" hidden="1">
      <c r="A5551" s="256">
        <v>291</v>
      </c>
      <c r="B5551" s="124"/>
      <c r="C5551" s="125" t="s">
        <v>794</v>
      </c>
      <c r="D5551" s="191">
        <v>43328</v>
      </c>
      <c r="E5551" s="124" t="s">
        <v>10322</v>
      </c>
      <c r="F5551" s="124" t="s">
        <v>6</v>
      </c>
      <c r="G5551" s="124">
        <v>1010281</v>
      </c>
      <c r="H5551" s="124"/>
      <c r="I5551" s="128" t="s">
        <v>11581</v>
      </c>
      <c r="J5551" s="124"/>
      <c r="K5551" s="124"/>
      <c r="L5551" s="124"/>
      <c r="M5551" s="124"/>
      <c r="N5551" s="193">
        <v>0</v>
      </c>
      <c r="O5551" s="193">
        <v>800000</v>
      </c>
      <c r="P5551" s="124" t="s">
        <v>1312</v>
      </c>
    </row>
    <row r="5552" spans="1:16" ht="102" hidden="1">
      <c r="A5552" s="256">
        <v>375</v>
      </c>
      <c r="B5552" s="124"/>
      <c r="C5552" s="125" t="s">
        <v>1271</v>
      </c>
      <c r="D5552" s="191">
        <v>43328</v>
      </c>
      <c r="E5552" s="124" t="s">
        <v>10323</v>
      </c>
      <c r="F5552" s="124" t="s">
        <v>15</v>
      </c>
      <c r="G5552" s="124">
        <v>5694</v>
      </c>
      <c r="H5552" s="124"/>
      <c r="I5552" s="128" t="s">
        <v>11582</v>
      </c>
      <c r="J5552" s="124"/>
      <c r="K5552" s="124"/>
      <c r="L5552" s="124"/>
      <c r="M5552" s="124"/>
      <c r="N5552" s="193">
        <v>545.15</v>
      </c>
      <c r="O5552" s="193">
        <v>0</v>
      </c>
      <c r="P5552" s="124" t="s">
        <v>1312</v>
      </c>
    </row>
    <row r="5553" spans="1:16" ht="76.5" hidden="1">
      <c r="A5553" s="256">
        <v>513</v>
      </c>
      <c r="B5553" s="124"/>
      <c r="C5553" s="125" t="s">
        <v>201</v>
      </c>
      <c r="D5553" s="191">
        <v>43328</v>
      </c>
      <c r="E5553" s="124" t="s">
        <v>10324</v>
      </c>
      <c r="F5553" s="124" t="s">
        <v>13</v>
      </c>
      <c r="G5553" s="124">
        <v>929867</v>
      </c>
      <c r="H5553" s="124"/>
      <c r="I5553" s="128" t="s">
        <v>11583</v>
      </c>
      <c r="J5553" s="124"/>
      <c r="K5553" s="124"/>
      <c r="L5553" s="124"/>
      <c r="M5553" s="124"/>
      <c r="N5553" s="193">
        <v>118.47</v>
      </c>
      <c r="O5553" s="193">
        <v>0</v>
      </c>
      <c r="P5553" s="124" t="s">
        <v>1312</v>
      </c>
    </row>
    <row r="5554" spans="1:16" ht="89.25" hidden="1">
      <c r="A5554" s="256">
        <v>513</v>
      </c>
      <c r="B5554" s="124"/>
      <c r="C5554" s="125" t="s">
        <v>201</v>
      </c>
      <c r="D5554" s="191">
        <v>43328</v>
      </c>
      <c r="E5554" s="124" t="s">
        <v>10325</v>
      </c>
      <c r="F5554" s="124" t="s">
        <v>11</v>
      </c>
      <c r="G5554" s="124">
        <v>929867</v>
      </c>
      <c r="H5554" s="124"/>
      <c r="I5554" s="128" t="s">
        <v>11584</v>
      </c>
      <c r="J5554" s="124"/>
      <c r="K5554" s="124"/>
      <c r="L5554" s="124"/>
      <c r="M5554" s="124"/>
      <c r="N5554" s="193">
        <v>270</v>
      </c>
      <c r="O5554" s="193">
        <v>0</v>
      </c>
      <c r="P5554" s="124" t="s">
        <v>1312</v>
      </c>
    </row>
    <row r="5555" spans="1:16" ht="76.5" hidden="1">
      <c r="A5555" s="256" t="s">
        <v>620</v>
      </c>
      <c r="B5555" s="124"/>
      <c r="C5555" s="125" t="s">
        <v>714</v>
      </c>
      <c r="D5555" s="191">
        <v>43328</v>
      </c>
      <c r="E5555" s="124" t="s">
        <v>10326</v>
      </c>
      <c r="F5555" s="124" t="s">
        <v>13</v>
      </c>
      <c r="G5555" s="124">
        <v>929870</v>
      </c>
      <c r="H5555" s="124"/>
      <c r="I5555" s="128" t="s">
        <v>11585</v>
      </c>
      <c r="J5555" s="124"/>
      <c r="K5555" s="124"/>
      <c r="L5555" s="124"/>
      <c r="M5555" s="124"/>
      <c r="N5555" s="193">
        <v>142800</v>
      </c>
      <c r="O5555" s="193">
        <v>0</v>
      </c>
      <c r="P5555" s="124" t="s">
        <v>1312</v>
      </c>
    </row>
    <row r="5556" spans="1:16" ht="63.75" hidden="1">
      <c r="A5556" s="256">
        <v>291</v>
      </c>
      <c r="B5556" s="124"/>
      <c r="C5556" s="125" t="s">
        <v>794</v>
      </c>
      <c r="D5556" s="191">
        <v>43328</v>
      </c>
      <c r="E5556" s="124" t="s">
        <v>10327</v>
      </c>
      <c r="F5556" s="124" t="s">
        <v>6</v>
      </c>
      <c r="G5556" s="124">
        <v>1010288</v>
      </c>
      <c r="H5556" s="124"/>
      <c r="I5556" s="128" t="s">
        <v>11581</v>
      </c>
      <c r="J5556" s="124"/>
      <c r="K5556" s="124"/>
      <c r="L5556" s="124"/>
      <c r="M5556" s="124"/>
      <c r="N5556" s="193">
        <v>0</v>
      </c>
      <c r="O5556" s="193">
        <v>324394.45</v>
      </c>
      <c r="P5556" s="124" t="s">
        <v>1312</v>
      </c>
    </row>
    <row r="5557" spans="1:16" ht="102" hidden="1">
      <c r="A5557" s="256">
        <v>597</v>
      </c>
      <c r="B5557" s="124"/>
      <c r="C5557" s="125" t="s">
        <v>3387</v>
      </c>
      <c r="D5557" s="191">
        <v>43328</v>
      </c>
      <c r="E5557" s="124" t="s">
        <v>10328</v>
      </c>
      <c r="F5557" s="124" t="s">
        <v>11</v>
      </c>
      <c r="G5557" s="124">
        <v>929860</v>
      </c>
      <c r="H5557" s="124"/>
      <c r="I5557" s="128" t="s">
        <v>11586</v>
      </c>
      <c r="J5557" s="124"/>
      <c r="K5557" s="124"/>
      <c r="L5557" s="124"/>
      <c r="M5557" s="124"/>
      <c r="N5557" s="193">
        <v>11926.44</v>
      </c>
      <c r="O5557" s="193">
        <v>0</v>
      </c>
      <c r="P5557" s="124" t="s">
        <v>1312</v>
      </c>
    </row>
    <row r="5558" spans="1:16" ht="89.25" hidden="1">
      <c r="A5558" s="256">
        <v>585</v>
      </c>
      <c r="B5558" s="124"/>
      <c r="C5558" s="125" t="s">
        <v>221</v>
      </c>
      <c r="D5558" s="191">
        <v>43328</v>
      </c>
      <c r="E5558" s="124" t="s">
        <v>10329</v>
      </c>
      <c r="F5558" s="124" t="s">
        <v>15</v>
      </c>
      <c r="G5558" s="124">
        <v>5699</v>
      </c>
      <c r="H5558" s="124"/>
      <c r="I5558" s="128" t="s">
        <v>11587</v>
      </c>
      <c r="J5558" s="124"/>
      <c r="K5558" s="124"/>
      <c r="L5558" s="124"/>
      <c r="M5558" s="124"/>
      <c r="N5558" s="193">
        <v>332.29</v>
      </c>
      <c r="O5558" s="193">
        <v>0</v>
      </c>
      <c r="P5558" s="124" t="s">
        <v>1312</v>
      </c>
    </row>
    <row r="5559" spans="1:16" ht="51" hidden="1">
      <c r="A5559" s="256">
        <v>340</v>
      </c>
      <c r="B5559" s="124"/>
      <c r="C5559" s="125" t="s">
        <v>814</v>
      </c>
      <c r="D5559" s="191">
        <v>43328</v>
      </c>
      <c r="E5559" s="124" t="s">
        <v>10330</v>
      </c>
      <c r="F5559" s="124" t="s">
        <v>6</v>
      </c>
      <c r="G5559" s="124">
        <v>810671</v>
      </c>
      <c r="H5559" s="124"/>
      <c r="I5559" s="128" t="s">
        <v>11588</v>
      </c>
      <c r="J5559" s="124"/>
      <c r="K5559" s="124"/>
      <c r="L5559" s="124"/>
      <c r="M5559" s="124"/>
      <c r="N5559" s="193">
        <v>0</v>
      </c>
      <c r="O5559" s="193">
        <v>22260.7</v>
      </c>
      <c r="P5559" s="124" t="s">
        <v>1312</v>
      </c>
    </row>
    <row r="5560" spans="1:16" ht="89.25" hidden="1">
      <c r="A5560" s="256">
        <v>585</v>
      </c>
      <c r="B5560" s="124"/>
      <c r="C5560" s="125" t="s">
        <v>221</v>
      </c>
      <c r="D5560" s="191">
        <v>43328</v>
      </c>
      <c r="E5560" s="124" t="s">
        <v>10331</v>
      </c>
      <c r="F5560" s="124" t="s">
        <v>15</v>
      </c>
      <c r="G5560" s="124">
        <v>5700</v>
      </c>
      <c r="H5560" s="124"/>
      <c r="I5560" s="128" t="s">
        <v>11589</v>
      </c>
      <c r="J5560" s="124"/>
      <c r="K5560" s="124"/>
      <c r="L5560" s="124"/>
      <c r="M5560" s="124"/>
      <c r="N5560" s="193">
        <v>275.35000000000002</v>
      </c>
      <c r="O5560" s="193">
        <v>0</v>
      </c>
      <c r="P5560" s="124" t="s">
        <v>1312</v>
      </c>
    </row>
    <row r="5561" spans="1:16" ht="51" hidden="1">
      <c r="A5561" s="256">
        <v>340</v>
      </c>
      <c r="B5561" s="124"/>
      <c r="C5561" s="125" t="s">
        <v>814</v>
      </c>
      <c r="D5561" s="191">
        <v>43328</v>
      </c>
      <c r="E5561" s="124" t="s">
        <v>10332</v>
      </c>
      <c r="F5561" s="124" t="s">
        <v>15</v>
      </c>
      <c r="G5561" s="124">
        <v>810672</v>
      </c>
      <c r="H5561" s="124"/>
      <c r="I5561" s="128" t="s">
        <v>11590</v>
      </c>
      <c r="J5561" s="124"/>
      <c r="K5561" s="124"/>
      <c r="L5561" s="124"/>
      <c r="M5561" s="124"/>
      <c r="N5561" s="193">
        <v>50</v>
      </c>
      <c r="O5561" s="193">
        <v>0</v>
      </c>
      <c r="P5561" s="124" t="s">
        <v>1312</v>
      </c>
    </row>
    <row r="5562" spans="1:16" ht="51" hidden="1">
      <c r="A5562" s="256">
        <v>513</v>
      </c>
      <c r="B5562" s="124"/>
      <c r="C5562" s="125" t="s">
        <v>201</v>
      </c>
      <c r="D5562" s="191">
        <v>43328</v>
      </c>
      <c r="E5562" s="124" t="s">
        <v>10333</v>
      </c>
      <c r="F5562" s="124" t="s">
        <v>15</v>
      </c>
      <c r="G5562" s="124">
        <v>810805</v>
      </c>
      <c r="H5562" s="124"/>
      <c r="I5562" s="128" t="s">
        <v>4300</v>
      </c>
      <c r="J5562" s="124"/>
      <c r="K5562" s="124"/>
      <c r="L5562" s="124"/>
      <c r="M5562" s="124"/>
      <c r="N5562" s="193">
        <v>50</v>
      </c>
      <c r="O5562" s="193">
        <v>0</v>
      </c>
      <c r="P5562" s="124" t="s">
        <v>1312</v>
      </c>
    </row>
    <row r="5563" spans="1:16" ht="63.75" hidden="1">
      <c r="A5563" s="256">
        <v>340</v>
      </c>
      <c r="B5563" s="124"/>
      <c r="C5563" s="125" t="s">
        <v>814</v>
      </c>
      <c r="D5563" s="191">
        <v>43328</v>
      </c>
      <c r="E5563" s="124" t="s">
        <v>10334</v>
      </c>
      <c r="F5563" s="124" t="s">
        <v>6</v>
      </c>
      <c r="G5563" s="124">
        <v>810812</v>
      </c>
      <c r="H5563" s="124"/>
      <c r="I5563" s="128" t="s">
        <v>11591</v>
      </c>
      <c r="J5563" s="124"/>
      <c r="K5563" s="124"/>
      <c r="L5563" s="124"/>
      <c r="M5563" s="124"/>
      <c r="N5563" s="193">
        <v>0</v>
      </c>
      <c r="O5563" s="193">
        <v>88512.66</v>
      </c>
      <c r="P5563" s="124" t="s">
        <v>1312</v>
      </c>
    </row>
    <row r="5564" spans="1:16" ht="51" hidden="1">
      <c r="A5564" s="256">
        <v>340</v>
      </c>
      <c r="B5564" s="124"/>
      <c r="C5564" s="125" t="s">
        <v>814</v>
      </c>
      <c r="D5564" s="191">
        <v>43328</v>
      </c>
      <c r="E5564" s="124" t="s">
        <v>10335</v>
      </c>
      <c r="F5564" s="124" t="s">
        <v>15</v>
      </c>
      <c r="G5564" s="124">
        <v>810813</v>
      </c>
      <c r="H5564" s="124"/>
      <c r="I5564" s="128" t="s">
        <v>11592</v>
      </c>
      <c r="J5564" s="124"/>
      <c r="K5564" s="124"/>
      <c r="L5564" s="124"/>
      <c r="M5564" s="124"/>
      <c r="N5564" s="193">
        <v>50</v>
      </c>
      <c r="O5564" s="193">
        <v>0</v>
      </c>
      <c r="P5564" s="124" t="s">
        <v>1312</v>
      </c>
    </row>
    <row r="5565" spans="1:16" ht="51" hidden="1">
      <c r="A5565" s="256">
        <v>513</v>
      </c>
      <c r="B5565" s="124"/>
      <c r="C5565" s="125" t="s">
        <v>201</v>
      </c>
      <c r="D5565" s="191">
        <v>43328</v>
      </c>
      <c r="E5565" s="124" t="s">
        <v>10336</v>
      </c>
      <c r="F5565" s="124" t="s">
        <v>11</v>
      </c>
      <c r="G5565" s="124">
        <v>929932</v>
      </c>
      <c r="H5565" s="124"/>
      <c r="I5565" s="128" t="s">
        <v>11593</v>
      </c>
      <c r="J5565" s="124"/>
      <c r="K5565" s="124"/>
      <c r="L5565" s="124"/>
      <c r="M5565" s="124"/>
      <c r="N5565" s="193">
        <v>50</v>
      </c>
      <c r="O5565" s="193">
        <v>0</v>
      </c>
      <c r="P5565" s="124" t="s">
        <v>1312</v>
      </c>
    </row>
    <row r="5566" spans="1:16" ht="38.25" hidden="1">
      <c r="A5566" s="256">
        <v>117</v>
      </c>
      <c r="B5566" s="124"/>
      <c r="C5566" s="125" t="s">
        <v>722</v>
      </c>
      <c r="D5566" s="191">
        <v>43328</v>
      </c>
      <c r="E5566" s="124" t="s">
        <v>10337</v>
      </c>
      <c r="F5566" s="124" t="s">
        <v>11</v>
      </c>
      <c r="G5566" s="124">
        <v>929926</v>
      </c>
      <c r="H5566" s="124"/>
      <c r="I5566" s="128" t="s">
        <v>11594</v>
      </c>
      <c r="J5566" s="124"/>
      <c r="K5566" s="124"/>
      <c r="L5566" s="124"/>
      <c r="M5566" s="124"/>
      <c r="N5566" s="193">
        <v>50</v>
      </c>
      <c r="O5566" s="193">
        <v>0</v>
      </c>
      <c r="P5566" s="124" t="s">
        <v>1312</v>
      </c>
    </row>
    <row r="5567" spans="1:16" ht="51" hidden="1">
      <c r="A5567" s="256" t="s">
        <v>619</v>
      </c>
      <c r="B5567" s="124"/>
      <c r="C5567" s="125" t="s">
        <v>713</v>
      </c>
      <c r="D5567" s="191">
        <v>43328</v>
      </c>
      <c r="E5567" s="124" t="s">
        <v>10338</v>
      </c>
      <c r="F5567" s="124" t="s">
        <v>1313</v>
      </c>
      <c r="G5567" s="124">
        <v>180248</v>
      </c>
      <c r="H5567" s="124"/>
      <c r="I5567" s="128" t="s">
        <v>11595</v>
      </c>
      <c r="J5567" s="124"/>
      <c r="K5567" s="124"/>
      <c r="L5567" s="124"/>
      <c r="M5567" s="124"/>
      <c r="N5567" s="193">
        <v>0</v>
      </c>
      <c r="O5567" s="193">
        <v>20764579.68</v>
      </c>
      <c r="P5567" s="124" t="s">
        <v>1312</v>
      </c>
    </row>
    <row r="5568" spans="1:16" ht="63.75" hidden="1">
      <c r="A5568" s="256">
        <v>25</v>
      </c>
      <c r="B5568" s="124"/>
      <c r="C5568" s="125" t="s">
        <v>694</v>
      </c>
      <c r="D5568" s="191">
        <v>43328</v>
      </c>
      <c r="E5568" s="124" t="s">
        <v>10339</v>
      </c>
      <c r="F5568" s="124" t="s">
        <v>6</v>
      </c>
      <c r="G5568" s="124">
        <v>1010681</v>
      </c>
      <c r="H5568" s="124"/>
      <c r="I5568" s="128" t="s">
        <v>11596</v>
      </c>
      <c r="J5568" s="124"/>
      <c r="K5568" s="124"/>
      <c r="L5568" s="124"/>
      <c r="M5568" s="124"/>
      <c r="N5568" s="193">
        <v>0</v>
      </c>
      <c r="O5568" s="193">
        <v>349638.99</v>
      </c>
      <c r="P5568" s="124" t="s">
        <v>1312</v>
      </c>
    </row>
    <row r="5569" spans="1:16" ht="89.25" hidden="1">
      <c r="A5569" s="256" t="s">
        <v>619</v>
      </c>
      <c r="B5569" s="124"/>
      <c r="C5569" s="125" t="s">
        <v>713</v>
      </c>
      <c r="D5569" s="191">
        <v>43328</v>
      </c>
      <c r="E5569" s="124" t="s">
        <v>10340</v>
      </c>
      <c r="F5569" s="124" t="s">
        <v>1313</v>
      </c>
      <c r="G5569" s="124">
        <v>180233</v>
      </c>
      <c r="H5569" s="124"/>
      <c r="I5569" s="128" t="s">
        <v>11597</v>
      </c>
      <c r="J5569" s="124"/>
      <c r="K5569" s="124"/>
      <c r="L5569" s="124"/>
      <c r="M5569" s="124"/>
      <c r="N5569" s="193">
        <v>0</v>
      </c>
      <c r="O5569" s="193">
        <v>319025</v>
      </c>
      <c r="P5569" s="124" t="s">
        <v>1312</v>
      </c>
    </row>
    <row r="5570" spans="1:16" ht="51">
      <c r="A5570" s="256">
        <v>526</v>
      </c>
      <c r="B5570" s="124"/>
      <c r="C5570" s="125" t="s">
        <v>846</v>
      </c>
      <c r="D5570" s="191">
        <v>43329</v>
      </c>
      <c r="E5570" s="124" t="s">
        <v>10341</v>
      </c>
      <c r="F5570" s="124" t="s">
        <v>3</v>
      </c>
      <c r="G5570" s="124">
        <v>1650980</v>
      </c>
      <c r="H5570" s="124"/>
      <c r="I5570" s="128" t="s">
        <v>11599</v>
      </c>
      <c r="J5570" s="124"/>
      <c r="K5570" s="124"/>
      <c r="L5570" s="124"/>
      <c r="M5570" s="124"/>
      <c r="N5570" s="193">
        <v>0</v>
      </c>
      <c r="O5570" s="193">
        <v>51</v>
      </c>
      <c r="P5570" s="124" t="s">
        <v>1312</v>
      </c>
    </row>
    <row r="5571" spans="1:16" ht="51">
      <c r="A5571" s="256" t="s">
        <v>630</v>
      </c>
      <c r="B5571" s="124"/>
      <c r="C5571" s="125" t="s">
        <v>1236</v>
      </c>
      <c r="D5571" s="191">
        <v>43329</v>
      </c>
      <c r="E5571" s="124" t="s">
        <v>10342</v>
      </c>
      <c r="F5571" s="124" t="s">
        <v>3</v>
      </c>
      <c r="G5571" s="124">
        <v>1651095</v>
      </c>
      <c r="H5571" s="124"/>
      <c r="I5571" s="128" t="s">
        <v>11600</v>
      </c>
      <c r="J5571" s="124"/>
      <c r="K5571" s="124"/>
      <c r="L5571" s="124"/>
      <c r="M5571" s="124"/>
      <c r="N5571" s="193">
        <v>0</v>
      </c>
      <c r="O5571" s="193">
        <v>3260.57</v>
      </c>
      <c r="P5571" s="124" t="s">
        <v>1312</v>
      </c>
    </row>
    <row r="5572" spans="1:16" ht="63.75">
      <c r="A5572" s="256" t="s">
        <v>630</v>
      </c>
      <c r="B5572" s="124"/>
      <c r="C5572" s="125" t="s">
        <v>1236</v>
      </c>
      <c r="D5572" s="191">
        <v>43329</v>
      </c>
      <c r="E5572" s="124" t="s">
        <v>10343</v>
      </c>
      <c r="F5572" s="124" t="s">
        <v>3</v>
      </c>
      <c r="G5572" s="124">
        <v>1650914</v>
      </c>
      <c r="H5572" s="124"/>
      <c r="I5572" s="128" t="s">
        <v>11601</v>
      </c>
      <c r="J5572" s="124"/>
      <c r="K5572" s="124"/>
      <c r="L5572" s="124"/>
      <c r="M5572" s="124"/>
      <c r="N5572" s="193">
        <v>0</v>
      </c>
      <c r="O5572" s="193">
        <v>4438.6900000000005</v>
      </c>
      <c r="P5572" s="124" t="s">
        <v>1312</v>
      </c>
    </row>
    <row r="5573" spans="1:16" ht="38.25">
      <c r="A5573" s="256">
        <v>234</v>
      </c>
      <c r="B5573" s="124"/>
      <c r="C5573" s="125" t="s">
        <v>124</v>
      </c>
      <c r="D5573" s="191">
        <v>43329</v>
      </c>
      <c r="E5573" s="124" t="s">
        <v>10344</v>
      </c>
      <c r="F5573" s="124" t="s">
        <v>3</v>
      </c>
      <c r="G5573" s="124">
        <v>1650877</v>
      </c>
      <c r="H5573" s="124"/>
      <c r="I5573" s="128" t="s">
        <v>11602</v>
      </c>
      <c r="J5573" s="124"/>
      <c r="K5573" s="124"/>
      <c r="L5573" s="124"/>
      <c r="M5573" s="124"/>
      <c r="N5573" s="193">
        <v>0</v>
      </c>
      <c r="O5573" s="193">
        <v>183</v>
      </c>
      <c r="P5573" s="124" t="s">
        <v>1312</v>
      </c>
    </row>
    <row r="5574" spans="1:16" ht="38.25">
      <c r="A5574" s="256" t="s">
        <v>630</v>
      </c>
      <c r="B5574" s="124"/>
      <c r="C5574" s="125" t="s">
        <v>1236</v>
      </c>
      <c r="D5574" s="191">
        <v>43329</v>
      </c>
      <c r="E5574" s="124" t="s">
        <v>10345</v>
      </c>
      <c r="F5574" s="124" t="s">
        <v>3</v>
      </c>
      <c r="G5574" s="124">
        <v>1650852</v>
      </c>
      <c r="H5574" s="124"/>
      <c r="I5574" s="128" t="s">
        <v>11603</v>
      </c>
      <c r="J5574" s="124"/>
      <c r="K5574" s="124"/>
      <c r="L5574" s="124"/>
      <c r="M5574" s="124"/>
      <c r="N5574" s="193">
        <v>0</v>
      </c>
      <c r="O5574" s="193">
        <v>42227.020000000004</v>
      </c>
      <c r="P5574" s="124" t="s">
        <v>1312</v>
      </c>
    </row>
    <row r="5575" spans="1:16" ht="51">
      <c r="A5575" s="256" t="s">
        <v>630</v>
      </c>
      <c r="B5575" s="124"/>
      <c r="C5575" s="125" t="s">
        <v>1236</v>
      </c>
      <c r="D5575" s="191">
        <v>43329</v>
      </c>
      <c r="E5575" s="124" t="s">
        <v>10346</v>
      </c>
      <c r="F5575" s="124" t="s">
        <v>3</v>
      </c>
      <c r="G5575" s="124">
        <v>1650808</v>
      </c>
      <c r="H5575" s="124"/>
      <c r="I5575" s="128" t="s">
        <v>11604</v>
      </c>
      <c r="J5575" s="124"/>
      <c r="K5575" s="124"/>
      <c r="L5575" s="124"/>
      <c r="M5575" s="124"/>
      <c r="N5575" s="193">
        <v>0</v>
      </c>
      <c r="O5575" s="193">
        <v>6678</v>
      </c>
      <c r="P5575" s="124" t="s">
        <v>1312</v>
      </c>
    </row>
    <row r="5576" spans="1:16" ht="63.75">
      <c r="A5576" s="256">
        <v>20</v>
      </c>
      <c r="B5576" s="124"/>
      <c r="C5576" s="125" t="s">
        <v>693</v>
      </c>
      <c r="D5576" s="191">
        <v>43329</v>
      </c>
      <c r="E5576" s="124" t="s">
        <v>10347</v>
      </c>
      <c r="F5576" s="124" t="s">
        <v>3</v>
      </c>
      <c r="G5576" s="124">
        <v>1650805</v>
      </c>
      <c r="H5576" s="124"/>
      <c r="I5576" s="128" t="s">
        <v>11605</v>
      </c>
      <c r="J5576" s="124"/>
      <c r="K5576" s="124"/>
      <c r="L5576" s="124"/>
      <c r="M5576" s="124"/>
      <c r="N5576" s="193">
        <v>0</v>
      </c>
      <c r="O5576" s="193">
        <v>1800</v>
      </c>
      <c r="P5576" s="124" t="s">
        <v>1312</v>
      </c>
    </row>
    <row r="5577" spans="1:16" ht="51">
      <c r="A5577" s="256">
        <v>132</v>
      </c>
      <c r="B5577" s="124"/>
      <c r="C5577" s="125" t="s">
        <v>728</v>
      </c>
      <c r="D5577" s="191">
        <v>43329</v>
      </c>
      <c r="E5577" s="124" t="s">
        <v>10348</v>
      </c>
      <c r="F5577" s="124" t="s">
        <v>3</v>
      </c>
      <c r="G5577" s="124">
        <v>1651154</v>
      </c>
      <c r="H5577" s="124"/>
      <c r="I5577" s="128" t="s">
        <v>11606</v>
      </c>
      <c r="J5577" s="124"/>
      <c r="K5577" s="124"/>
      <c r="L5577" s="124"/>
      <c r="M5577" s="124"/>
      <c r="N5577" s="193">
        <v>0</v>
      </c>
      <c r="O5577" s="193">
        <v>88</v>
      </c>
      <c r="P5577" s="124" t="s">
        <v>1312</v>
      </c>
    </row>
    <row r="5578" spans="1:16" ht="38.25">
      <c r="A5578" s="256">
        <v>212</v>
      </c>
      <c r="B5578" s="124"/>
      <c r="C5578" s="125" t="s">
        <v>761</v>
      </c>
      <c r="D5578" s="191">
        <v>43329</v>
      </c>
      <c r="E5578" s="124" t="s">
        <v>10349</v>
      </c>
      <c r="F5578" s="124" t="s">
        <v>3</v>
      </c>
      <c r="G5578" s="124">
        <v>1651132</v>
      </c>
      <c r="H5578" s="124"/>
      <c r="I5578" s="128" t="s">
        <v>11607</v>
      </c>
      <c r="J5578" s="124"/>
      <c r="K5578" s="124"/>
      <c r="L5578" s="124"/>
      <c r="M5578" s="124"/>
      <c r="N5578" s="193">
        <v>0</v>
      </c>
      <c r="O5578" s="193">
        <v>173</v>
      </c>
      <c r="P5578" s="124" t="s">
        <v>1312</v>
      </c>
    </row>
    <row r="5579" spans="1:16" ht="51">
      <c r="A5579" s="256">
        <v>373</v>
      </c>
      <c r="B5579" s="124"/>
      <c r="C5579" s="125" t="s">
        <v>1269</v>
      </c>
      <c r="D5579" s="191">
        <v>43329</v>
      </c>
      <c r="E5579" s="124" t="s">
        <v>10350</v>
      </c>
      <c r="F5579" s="124" t="s">
        <v>3</v>
      </c>
      <c r="G5579" s="124">
        <v>1651131</v>
      </c>
      <c r="H5579" s="124"/>
      <c r="I5579" s="128" t="s">
        <v>11608</v>
      </c>
      <c r="J5579" s="124"/>
      <c r="K5579" s="124"/>
      <c r="L5579" s="124"/>
      <c r="M5579" s="124"/>
      <c r="N5579" s="193">
        <v>0</v>
      </c>
      <c r="O5579" s="193">
        <v>3928.9</v>
      </c>
      <c r="P5579" s="124" t="s">
        <v>1312</v>
      </c>
    </row>
    <row r="5580" spans="1:16" ht="51">
      <c r="A5580" s="256" t="s">
        <v>626</v>
      </c>
      <c r="B5580" s="124"/>
      <c r="C5580" s="125" t="s">
        <v>1234</v>
      </c>
      <c r="D5580" s="191">
        <v>43329</v>
      </c>
      <c r="E5580" s="124" t="s">
        <v>10351</v>
      </c>
      <c r="F5580" s="124" t="s">
        <v>3</v>
      </c>
      <c r="G5580" s="124">
        <v>1650939</v>
      </c>
      <c r="H5580" s="124"/>
      <c r="I5580" s="128" t="s">
        <v>11609</v>
      </c>
      <c r="J5580" s="124"/>
      <c r="K5580" s="124"/>
      <c r="L5580" s="124"/>
      <c r="M5580" s="124"/>
      <c r="N5580" s="193">
        <v>0</v>
      </c>
      <c r="O5580" s="193">
        <v>214458.86000000002</v>
      </c>
      <c r="P5580" s="124" t="s">
        <v>1312</v>
      </c>
    </row>
    <row r="5581" spans="1:16" ht="51">
      <c r="A5581" s="256" t="s">
        <v>626</v>
      </c>
      <c r="B5581" s="124"/>
      <c r="C5581" s="125" t="s">
        <v>1234</v>
      </c>
      <c r="D5581" s="191">
        <v>43329</v>
      </c>
      <c r="E5581" s="124" t="s">
        <v>10352</v>
      </c>
      <c r="F5581" s="124" t="s">
        <v>3</v>
      </c>
      <c r="G5581" s="124">
        <v>1650932</v>
      </c>
      <c r="H5581" s="124"/>
      <c r="I5581" s="128" t="s">
        <v>11610</v>
      </c>
      <c r="J5581" s="124"/>
      <c r="K5581" s="124"/>
      <c r="L5581" s="124"/>
      <c r="M5581" s="124"/>
      <c r="N5581" s="193">
        <v>0</v>
      </c>
      <c r="O5581" s="193">
        <v>8133.34</v>
      </c>
      <c r="P5581" s="124" t="s">
        <v>1312</v>
      </c>
    </row>
    <row r="5582" spans="1:16" ht="63.75">
      <c r="A5582" s="256">
        <v>35</v>
      </c>
      <c r="B5582" s="124"/>
      <c r="C5582" s="125" t="s">
        <v>696</v>
      </c>
      <c r="D5582" s="191">
        <v>43329</v>
      </c>
      <c r="E5582" s="124" t="s">
        <v>10353</v>
      </c>
      <c r="F5582" s="124" t="s">
        <v>3</v>
      </c>
      <c r="G5582" s="124">
        <v>1650885</v>
      </c>
      <c r="H5582" s="124"/>
      <c r="I5582" s="128" t="s">
        <v>11611</v>
      </c>
      <c r="J5582" s="124"/>
      <c r="K5582" s="124"/>
      <c r="L5582" s="124"/>
      <c r="M5582" s="124"/>
      <c r="N5582" s="193">
        <v>0</v>
      </c>
      <c r="O5582" s="193">
        <v>3090</v>
      </c>
      <c r="P5582" s="124" t="s">
        <v>1312</v>
      </c>
    </row>
    <row r="5583" spans="1:16" ht="63.75">
      <c r="A5583" s="256">
        <v>35</v>
      </c>
      <c r="B5583" s="124"/>
      <c r="C5583" s="125" t="s">
        <v>696</v>
      </c>
      <c r="D5583" s="191">
        <v>43329</v>
      </c>
      <c r="E5583" s="124" t="s">
        <v>10354</v>
      </c>
      <c r="F5583" s="124" t="s">
        <v>3</v>
      </c>
      <c r="G5583" s="124">
        <v>1650883</v>
      </c>
      <c r="H5583" s="124"/>
      <c r="I5583" s="128" t="s">
        <v>11612</v>
      </c>
      <c r="J5583" s="124"/>
      <c r="K5583" s="124"/>
      <c r="L5583" s="124"/>
      <c r="M5583" s="124"/>
      <c r="N5583" s="193">
        <v>0</v>
      </c>
      <c r="O5583" s="193">
        <v>14590</v>
      </c>
      <c r="P5583" s="124" t="s">
        <v>1312</v>
      </c>
    </row>
    <row r="5584" spans="1:16" ht="63.75">
      <c r="A5584" s="256">
        <v>670</v>
      </c>
      <c r="B5584" s="124"/>
      <c r="C5584" s="125" t="s">
        <v>235</v>
      </c>
      <c r="D5584" s="191">
        <v>43329</v>
      </c>
      <c r="E5584" s="124" t="s">
        <v>10355</v>
      </c>
      <c r="F5584" s="124" t="s">
        <v>3</v>
      </c>
      <c r="G5584" s="124">
        <v>1650874</v>
      </c>
      <c r="H5584" s="124"/>
      <c r="I5584" s="128" t="s">
        <v>11613</v>
      </c>
      <c r="J5584" s="124"/>
      <c r="K5584" s="124"/>
      <c r="L5584" s="124"/>
      <c r="M5584" s="124"/>
      <c r="N5584" s="193">
        <v>0</v>
      </c>
      <c r="O5584" s="193">
        <v>303550</v>
      </c>
      <c r="P5584" s="124" t="s">
        <v>1312</v>
      </c>
    </row>
    <row r="5585" spans="1:16" ht="89.25">
      <c r="A5585" s="256">
        <v>587</v>
      </c>
      <c r="B5585" s="124"/>
      <c r="C5585" s="125" t="s">
        <v>858</v>
      </c>
      <c r="D5585" s="191">
        <v>43329</v>
      </c>
      <c r="E5585" s="124" t="s">
        <v>10356</v>
      </c>
      <c r="F5585" s="124" t="s">
        <v>3</v>
      </c>
      <c r="G5585" s="124">
        <v>1650807</v>
      </c>
      <c r="H5585" s="124"/>
      <c r="I5585" s="128" t="s">
        <v>11614</v>
      </c>
      <c r="J5585" s="124"/>
      <c r="K5585" s="124"/>
      <c r="L5585" s="124"/>
      <c r="M5585" s="124"/>
      <c r="N5585" s="193">
        <v>0</v>
      </c>
      <c r="O5585" s="193">
        <v>2260.8000000000002</v>
      </c>
      <c r="P5585" s="124" t="s">
        <v>1312</v>
      </c>
    </row>
    <row r="5586" spans="1:16" ht="76.5" hidden="1">
      <c r="A5586" s="256">
        <v>25</v>
      </c>
      <c r="B5586" s="124"/>
      <c r="C5586" s="125" t="s">
        <v>694</v>
      </c>
      <c r="D5586" s="191">
        <v>43329</v>
      </c>
      <c r="E5586" s="124" t="s">
        <v>10357</v>
      </c>
      <c r="F5586" s="124" t="s">
        <v>1313</v>
      </c>
      <c r="G5586" s="124">
        <v>180245</v>
      </c>
      <c r="H5586" s="124"/>
      <c r="I5586" s="128" t="s">
        <v>11615</v>
      </c>
      <c r="J5586" s="124"/>
      <c r="K5586" s="124"/>
      <c r="L5586" s="124"/>
      <c r="M5586" s="124"/>
      <c r="N5586" s="193">
        <v>4061039.72</v>
      </c>
      <c r="O5586" s="193">
        <v>0</v>
      </c>
      <c r="P5586" s="124" t="s">
        <v>1312</v>
      </c>
    </row>
    <row r="5587" spans="1:16" ht="76.5" hidden="1">
      <c r="A5587" s="256">
        <v>25</v>
      </c>
      <c r="B5587" s="124"/>
      <c r="C5587" s="125" t="s">
        <v>694</v>
      </c>
      <c r="D5587" s="191">
        <v>43329</v>
      </c>
      <c r="E5587" s="124" t="s">
        <v>10357</v>
      </c>
      <c r="F5587" s="124" t="s">
        <v>1313</v>
      </c>
      <c r="G5587" s="124">
        <v>180236</v>
      </c>
      <c r="H5587" s="124"/>
      <c r="I5587" s="128" t="s">
        <v>11616</v>
      </c>
      <c r="J5587" s="124"/>
      <c r="K5587" s="124"/>
      <c r="L5587" s="124"/>
      <c r="M5587" s="124"/>
      <c r="N5587" s="193">
        <v>378.06</v>
      </c>
      <c r="O5587" s="193">
        <v>0</v>
      </c>
      <c r="P5587" s="124" t="s">
        <v>1312</v>
      </c>
    </row>
    <row r="5588" spans="1:16" ht="76.5" hidden="1">
      <c r="A5588" s="256">
        <v>25</v>
      </c>
      <c r="B5588" s="124"/>
      <c r="C5588" s="125" t="s">
        <v>694</v>
      </c>
      <c r="D5588" s="191">
        <v>43329</v>
      </c>
      <c r="E5588" s="124" t="s">
        <v>10357</v>
      </c>
      <c r="F5588" s="124" t="s">
        <v>1313</v>
      </c>
      <c r="G5588" s="124">
        <v>180241</v>
      </c>
      <c r="H5588" s="124"/>
      <c r="I5588" s="128" t="s">
        <v>11617</v>
      </c>
      <c r="J5588" s="124"/>
      <c r="K5588" s="124"/>
      <c r="L5588" s="124"/>
      <c r="M5588" s="124"/>
      <c r="N5588" s="193">
        <v>436037.12</v>
      </c>
      <c r="O5588" s="193">
        <v>0</v>
      </c>
      <c r="P5588" s="124" t="s">
        <v>1312</v>
      </c>
    </row>
    <row r="5589" spans="1:16" ht="63.75" hidden="1">
      <c r="A5589" s="256">
        <v>10</v>
      </c>
      <c r="B5589" s="124"/>
      <c r="C5589" s="125" t="s">
        <v>690</v>
      </c>
      <c r="D5589" s="191">
        <v>43329</v>
      </c>
      <c r="E5589" s="124" t="s">
        <v>10358</v>
      </c>
      <c r="F5589" s="124" t="s">
        <v>15</v>
      </c>
      <c r="G5589" s="124">
        <v>811076</v>
      </c>
      <c r="H5589" s="124"/>
      <c r="I5589" s="128" t="s">
        <v>11618</v>
      </c>
      <c r="J5589" s="124"/>
      <c r="K5589" s="124"/>
      <c r="L5589" s="124"/>
      <c r="M5589" s="124"/>
      <c r="N5589" s="193">
        <v>50</v>
      </c>
      <c r="O5589" s="193">
        <v>0</v>
      </c>
      <c r="P5589" s="124" t="s">
        <v>1312</v>
      </c>
    </row>
    <row r="5590" spans="1:16" ht="51" hidden="1">
      <c r="A5590" s="256">
        <v>513</v>
      </c>
      <c r="B5590" s="124"/>
      <c r="C5590" s="125" t="s">
        <v>201</v>
      </c>
      <c r="D5590" s="191">
        <v>43329</v>
      </c>
      <c r="E5590" s="124" t="s">
        <v>10359</v>
      </c>
      <c r="F5590" s="124" t="s">
        <v>15</v>
      </c>
      <c r="G5590" s="124">
        <v>811078</v>
      </c>
      <c r="H5590" s="124"/>
      <c r="I5590" s="128" t="s">
        <v>4316</v>
      </c>
      <c r="J5590" s="124"/>
      <c r="K5590" s="124"/>
      <c r="L5590" s="124"/>
      <c r="M5590" s="124"/>
      <c r="N5590" s="193">
        <v>50</v>
      </c>
      <c r="O5590" s="193">
        <v>0</v>
      </c>
      <c r="P5590" s="124" t="s">
        <v>1312</v>
      </c>
    </row>
    <row r="5591" spans="1:16" ht="89.25" hidden="1">
      <c r="A5591" s="256">
        <v>25</v>
      </c>
      <c r="B5591" s="124"/>
      <c r="C5591" s="125" t="s">
        <v>694</v>
      </c>
      <c r="D5591" s="191">
        <v>43329</v>
      </c>
      <c r="E5591" s="124" t="s">
        <v>10360</v>
      </c>
      <c r="F5591" s="124" t="s">
        <v>15</v>
      </c>
      <c r="G5591" s="124">
        <v>5710</v>
      </c>
      <c r="H5591" s="124"/>
      <c r="I5591" s="128" t="s">
        <v>11619</v>
      </c>
      <c r="J5591" s="124"/>
      <c r="K5591" s="124"/>
      <c r="L5591" s="124"/>
      <c r="M5591" s="124"/>
      <c r="N5591" s="193">
        <v>486.91</v>
      </c>
      <c r="O5591" s="193">
        <v>0</v>
      </c>
      <c r="P5591" s="124" t="s">
        <v>1312</v>
      </c>
    </row>
    <row r="5592" spans="1:16" ht="76.5" hidden="1">
      <c r="A5592" s="256" t="s">
        <v>619</v>
      </c>
      <c r="B5592" s="124"/>
      <c r="C5592" s="125" t="s">
        <v>713</v>
      </c>
      <c r="D5592" s="191">
        <v>43329</v>
      </c>
      <c r="E5592" s="124" t="s">
        <v>10361</v>
      </c>
      <c r="F5592" s="124" t="s">
        <v>15</v>
      </c>
      <c r="G5592" s="124">
        <v>5715</v>
      </c>
      <c r="H5592" s="124"/>
      <c r="I5592" s="128" t="s">
        <v>11620</v>
      </c>
      <c r="J5592" s="124"/>
      <c r="K5592" s="124"/>
      <c r="L5592" s="124"/>
      <c r="M5592" s="124"/>
      <c r="N5592" s="193">
        <v>942.28</v>
      </c>
      <c r="O5592" s="193">
        <v>0</v>
      </c>
      <c r="P5592" s="124" t="s">
        <v>1312</v>
      </c>
    </row>
    <row r="5593" spans="1:16" ht="89.25" hidden="1">
      <c r="A5593" s="256">
        <v>25</v>
      </c>
      <c r="B5593" s="124"/>
      <c r="C5593" s="125" t="s">
        <v>694</v>
      </c>
      <c r="D5593" s="191">
        <v>43329</v>
      </c>
      <c r="E5593" s="124" t="s">
        <v>10362</v>
      </c>
      <c r="F5593" s="124" t="s">
        <v>15</v>
      </c>
      <c r="G5593" s="124">
        <v>5711</v>
      </c>
      <c r="H5593" s="124"/>
      <c r="I5593" s="128" t="s">
        <v>11621</v>
      </c>
      <c r="J5593" s="124"/>
      <c r="K5593" s="124"/>
      <c r="L5593" s="124"/>
      <c r="M5593" s="124"/>
      <c r="N5593" s="193">
        <v>361.92</v>
      </c>
      <c r="O5593" s="193">
        <v>0</v>
      </c>
      <c r="P5593" s="124" t="s">
        <v>1312</v>
      </c>
    </row>
    <row r="5594" spans="1:16" ht="89.25" hidden="1">
      <c r="A5594" s="256">
        <v>25</v>
      </c>
      <c r="B5594" s="124"/>
      <c r="C5594" s="125" t="s">
        <v>694</v>
      </c>
      <c r="D5594" s="191">
        <v>43329</v>
      </c>
      <c r="E5594" s="124" t="s">
        <v>10363</v>
      </c>
      <c r="F5594" s="124" t="s">
        <v>15</v>
      </c>
      <c r="G5594" s="124">
        <v>5712</v>
      </c>
      <c r="H5594" s="124"/>
      <c r="I5594" s="128" t="s">
        <v>11622</v>
      </c>
      <c r="J5594" s="124"/>
      <c r="K5594" s="124"/>
      <c r="L5594" s="124"/>
      <c r="M5594" s="124"/>
      <c r="N5594" s="193">
        <v>631.79999999999995</v>
      </c>
      <c r="O5594" s="193">
        <v>0</v>
      </c>
      <c r="P5594" s="124" t="s">
        <v>1312</v>
      </c>
    </row>
    <row r="5595" spans="1:16" ht="89.25" hidden="1">
      <c r="A5595" s="256">
        <v>41</v>
      </c>
      <c r="B5595" s="124"/>
      <c r="C5595" s="125" t="s">
        <v>697</v>
      </c>
      <c r="D5595" s="191">
        <v>43329</v>
      </c>
      <c r="E5595" s="124" t="s">
        <v>10364</v>
      </c>
      <c r="F5595" s="124" t="s">
        <v>15</v>
      </c>
      <c r="G5595" s="124">
        <v>5713</v>
      </c>
      <c r="H5595" s="124"/>
      <c r="I5595" s="128" t="s">
        <v>11623</v>
      </c>
      <c r="J5595" s="124"/>
      <c r="K5595" s="124"/>
      <c r="L5595" s="124"/>
      <c r="M5595" s="124"/>
      <c r="N5595" s="193">
        <v>364.6</v>
      </c>
      <c r="O5595" s="193">
        <v>0</v>
      </c>
      <c r="P5595" s="124" t="s">
        <v>1312</v>
      </c>
    </row>
    <row r="5596" spans="1:16" ht="76.5" hidden="1">
      <c r="A5596" s="256" t="s">
        <v>620</v>
      </c>
      <c r="B5596" s="124"/>
      <c r="C5596" s="125" t="s">
        <v>714</v>
      </c>
      <c r="D5596" s="191">
        <v>43329</v>
      </c>
      <c r="E5596" s="124" t="s">
        <v>10365</v>
      </c>
      <c r="F5596" s="124" t="s">
        <v>13</v>
      </c>
      <c r="G5596" s="124">
        <v>930010</v>
      </c>
      <c r="H5596" s="124"/>
      <c r="I5596" s="128" t="s">
        <v>11624</v>
      </c>
      <c r="J5596" s="124"/>
      <c r="K5596" s="124"/>
      <c r="L5596" s="124"/>
      <c r="M5596" s="124"/>
      <c r="N5596" s="193">
        <v>51000</v>
      </c>
      <c r="O5596" s="193">
        <v>0</v>
      </c>
      <c r="P5596" s="124" t="s">
        <v>1312</v>
      </c>
    </row>
    <row r="5597" spans="1:16" ht="89.25" hidden="1">
      <c r="A5597" s="256">
        <v>25</v>
      </c>
      <c r="B5597" s="124"/>
      <c r="C5597" s="125" t="s">
        <v>694</v>
      </c>
      <c r="D5597" s="191">
        <v>43329</v>
      </c>
      <c r="E5597" s="124" t="s">
        <v>10366</v>
      </c>
      <c r="F5597" s="124" t="s">
        <v>1313</v>
      </c>
      <c r="G5597" s="124">
        <v>180267</v>
      </c>
      <c r="H5597" s="124"/>
      <c r="I5597" s="128" t="s">
        <v>11625</v>
      </c>
      <c r="J5597" s="124"/>
      <c r="K5597" s="124"/>
      <c r="L5597" s="124"/>
      <c r="M5597" s="124"/>
      <c r="N5597" s="193">
        <v>337293.22</v>
      </c>
      <c r="O5597" s="193">
        <v>0</v>
      </c>
      <c r="P5597" s="124" t="s">
        <v>1312</v>
      </c>
    </row>
    <row r="5598" spans="1:16" ht="76.5" hidden="1">
      <c r="A5598" s="256">
        <v>25</v>
      </c>
      <c r="B5598" s="124"/>
      <c r="C5598" s="125" t="s">
        <v>694</v>
      </c>
      <c r="D5598" s="191">
        <v>43329</v>
      </c>
      <c r="E5598" s="124" t="s">
        <v>10366</v>
      </c>
      <c r="F5598" s="124" t="s">
        <v>1313</v>
      </c>
      <c r="G5598" s="124">
        <v>180246</v>
      </c>
      <c r="H5598" s="124"/>
      <c r="I5598" s="128" t="s">
        <v>11626</v>
      </c>
      <c r="J5598" s="124"/>
      <c r="K5598" s="124"/>
      <c r="L5598" s="124"/>
      <c r="M5598" s="124"/>
      <c r="N5598" s="193">
        <v>316075.31</v>
      </c>
      <c r="O5598" s="193">
        <v>0</v>
      </c>
      <c r="P5598" s="124" t="s">
        <v>1312</v>
      </c>
    </row>
    <row r="5599" spans="1:16" ht="51" hidden="1">
      <c r="A5599" s="256">
        <v>513</v>
      </c>
      <c r="B5599" s="124"/>
      <c r="C5599" s="125" t="s">
        <v>201</v>
      </c>
      <c r="D5599" s="191">
        <v>43329</v>
      </c>
      <c r="E5599" s="124" t="s">
        <v>10367</v>
      </c>
      <c r="F5599" s="124" t="s">
        <v>11</v>
      </c>
      <c r="G5599" s="124">
        <v>930051</v>
      </c>
      <c r="H5599" s="124"/>
      <c r="I5599" s="128" t="s">
        <v>11627</v>
      </c>
      <c r="J5599" s="124"/>
      <c r="K5599" s="124"/>
      <c r="L5599" s="124"/>
      <c r="M5599" s="124"/>
      <c r="N5599" s="193">
        <v>50</v>
      </c>
      <c r="O5599" s="193">
        <v>0</v>
      </c>
      <c r="P5599" s="124" t="s">
        <v>1312</v>
      </c>
    </row>
    <row r="5600" spans="1:16" ht="51" hidden="1">
      <c r="A5600" s="256">
        <v>513</v>
      </c>
      <c r="B5600" s="124"/>
      <c r="C5600" s="125" t="s">
        <v>201</v>
      </c>
      <c r="D5600" s="191">
        <v>43329</v>
      </c>
      <c r="E5600" s="124" t="s">
        <v>10368</v>
      </c>
      <c r="F5600" s="124" t="s">
        <v>15</v>
      </c>
      <c r="G5600" s="124">
        <v>811960</v>
      </c>
      <c r="H5600" s="124"/>
      <c r="I5600" s="128" t="s">
        <v>5472</v>
      </c>
      <c r="J5600" s="124"/>
      <c r="K5600" s="124"/>
      <c r="L5600" s="124"/>
      <c r="M5600" s="124"/>
      <c r="N5600" s="193">
        <v>50</v>
      </c>
      <c r="O5600" s="193">
        <v>0</v>
      </c>
      <c r="P5600" s="124" t="s">
        <v>1312</v>
      </c>
    </row>
    <row r="5601" spans="1:16" ht="51" hidden="1">
      <c r="A5601" s="256">
        <v>513</v>
      </c>
      <c r="B5601" s="124"/>
      <c r="C5601" s="125" t="s">
        <v>201</v>
      </c>
      <c r="D5601" s="191">
        <v>43329</v>
      </c>
      <c r="E5601" s="124" t="s">
        <v>10369</v>
      </c>
      <c r="F5601" s="124" t="s">
        <v>15</v>
      </c>
      <c r="G5601" s="124">
        <v>811952</v>
      </c>
      <c r="H5601" s="124"/>
      <c r="I5601" s="128" t="s">
        <v>4240</v>
      </c>
      <c r="J5601" s="124"/>
      <c r="K5601" s="124"/>
      <c r="L5601" s="124"/>
      <c r="M5601" s="124"/>
      <c r="N5601" s="193">
        <v>50</v>
      </c>
      <c r="O5601" s="193">
        <v>0</v>
      </c>
      <c r="P5601" s="124" t="s">
        <v>1312</v>
      </c>
    </row>
    <row r="5602" spans="1:16" ht="76.5" hidden="1">
      <c r="A5602" s="256">
        <v>25</v>
      </c>
      <c r="B5602" s="124"/>
      <c r="C5602" s="125" t="s">
        <v>694</v>
      </c>
      <c r="D5602" s="191">
        <v>43329</v>
      </c>
      <c r="E5602" s="124" t="s">
        <v>10366</v>
      </c>
      <c r="F5602" s="124" t="s">
        <v>1313</v>
      </c>
      <c r="G5602" s="124">
        <v>180240</v>
      </c>
      <c r="H5602" s="124"/>
      <c r="I5602" s="128" t="s">
        <v>11628</v>
      </c>
      <c r="J5602" s="124"/>
      <c r="K5602" s="124"/>
      <c r="L5602" s="124"/>
      <c r="M5602" s="124"/>
      <c r="N5602" s="193">
        <v>142248.32999999999</v>
      </c>
      <c r="O5602" s="193">
        <v>0</v>
      </c>
      <c r="P5602" s="124" t="s">
        <v>1312</v>
      </c>
    </row>
    <row r="5603" spans="1:16" ht="76.5" hidden="1">
      <c r="A5603" s="256">
        <v>25</v>
      </c>
      <c r="B5603" s="124"/>
      <c r="C5603" s="125" t="s">
        <v>694</v>
      </c>
      <c r="D5603" s="191">
        <v>43329</v>
      </c>
      <c r="E5603" s="124" t="s">
        <v>10366</v>
      </c>
      <c r="F5603" s="124" t="s">
        <v>1313</v>
      </c>
      <c r="G5603" s="124">
        <v>180263</v>
      </c>
      <c r="H5603" s="124"/>
      <c r="I5603" s="128" t="s">
        <v>11629</v>
      </c>
      <c r="J5603" s="124"/>
      <c r="K5603" s="124"/>
      <c r="L5603" s="124"/>
      <c r="M5603" s="124"/>
      <c r="N5603" s="193">
        <v>251298.13</v>
      </c>
      <c r="O5603" s="193">
        <v>0</v>
      </c>
      <c r="P5603" s="124" t="s">
        <v>1312</v>
      </c>
    </row>
    <row r="5604" spans="1:16" ht="89.25" hidden="1">
      <c r="A5604" s="256">
        <v>25</v>
      </c>
      <c r="B5604" s="124"/>
      <c r="C5604" s="125" t="s">
        <v>694</v>
      </c>
      <c r="D5604" s="191">
        <v>43329</v>
      </c>
      <c r="E5604" s="124" t="s">
        <v>10366</v>
      </c>
      <c r="F5604" s="124" t="s">
        <v>1313</v>
      </c>
      <c r="G5604" s="124">
        <v>180266</v>
      </c>
      <c r="H5604" s="124"/>
      <c r="I5604" s="128" t="s">
        <v>11630</v>
      </c>
      <c r="J5604" s="124"/>
      <c r="K5604" s="124"/>
      <c r="L5604" s="124"/>
      <c r="M5604" s="124"/>
      <c r="N5604" s="193">
        <v>174027.85</v>
      </c>
      <c r="O5604" s="193">
        <v>0</v>
      </c>
      <c r="P5604" s="124" t="s">
        <v>1312</v>
      </c>
    </row>
    <row r="5605" spans="1:16" ht="76.5" hidden="1">
      <c r="A5605" s="256">
        <v>25</v>
      </c>
      <c r="B5605" s="124"/>
      <c r="C5605" s="125" t="s">
        <v>694</v>
      </c>
      <c r="D5605" s="191">
        <v>43329</v>
      </c>
      <c r="E5605" s="124" t="s">
        <v>10366</v>
      </c>
      <c r="F5605" s="124" t="s">
        <v>1313</v>
      </c>
      <c r="G5605" s="124">
        <v>180243</v>
      </c>
      <c r="H5605" s="124"/>
      <c r="I5605" s="128" t="s">
        <v>11631</v>
      </c>
      <c r="J5605" s="124"/>
      <c r="K5605" s="124"/>
      <c r="L5605" s="124"/>
      <c r="M5605" s="124"/>
      <c r="N5605" s="193">
        <v>1043958.74</v>
      </c>
      <c r="O5605" s="193">
        <v>0</v>
      </c>
      <c r="P5605" s="124" t="s">
        <v>1312</v>
      </c>
    </row>
    <row r="5606" spans="1:16" ht="76.5" hidden="1">
      <c r="A5606" s="256">
        <v>25</v>
      </c>
      <c r="B5606" s="124"/>
      <c r="C5606" s="125" t="s">
        <v>694</v>
      </c>
      <c r="D5606" s="191">
        <v>43329</v>
      </c>
      <c r="E5606" s="124" t="s">
        <v>10366</v>
      </c>
      <c r="F5606" s="124" t="s">
        <v>1313</v>
      </c>
      <c r="G5606" s="124">
        <v>180256</v>
      </c>
      <c r="H5606" s="124"/>
      <c r="I5606" s="128" t="s">
        <v>11632</v>
      </c>
      <c r="J5606" s="124"/>
      <c r="K5606" s="124"/>
      <c r="L5606" s="124"/>
      <c r="M5606" s="124"/>
      <c r="N5606" s="193">
        <v>401951.37</v>
      </c>
      <c r="O5606" s="193">
        <v>0</v>
      </c>
      <c r="P5606" s="124" t="s">
        <v>1312</v>
      </c>
    </row>
    <row r="5607" spans="1:16" ht="89.25" hidden="1">
      <c r="A5607" s="256">
        <v>25</v>
      </c>
      <c r="B5607" s="124"/>
      <c r="C5607" s="125" t="s">
        <v>694</v>
      </c>
      <c r="D5607" s="191">
        <v>43329</v>
      </c>
      <c r="E5607" s="124" t="s">
        <v>10366</v>
      </c>
      <c r="F5607" s="124" t="s">
        <v>1313</v>
      </c>
      <c r="G5607" s="124">
        <v>180258</v>
      </c>
      <c r="H5607" s="124"/>
      <c r="I5607" s="128" t="s">
        <v>11633</v>
      </c>
      <c r="J5607" s="124"/>
      <c r="K5607" s="124"/>
      <c r="L5607" s="124"/>
      <c r="M5607" s="124"/>
      <c r="N5607" s="193">
        <v>268707.65000000002</v>
      </c>
      <c r="O5607" s="193">
        <v>0</v>
      </c>
      <c r="P5607" s="124" t="s">
        <v>1312</v>
      </c>
    </row>
    <row r="5608" spans="1:16" ht="76.5" hidden="1">
      <c r="A5608" s="256">
        <v>25</v>
      </c>
      <c r="B5608" s="124"/>
      <c r="C5608" s="125" t="s">
        <v>694</v>
      </c>
      <c r="D5608" s="191">
        <v>43329</v>
      </c>
      <c r="E5608" s="124" t="s">
        <v>10366</v>
      </c>
      <c r="F5608" s="124" t="s">
        <v>1313</v>
      </c>
      <c r="G5608" s="124">
        <v>180259</v>
      </c>
      <c r="H5608" s="124"/>
      <c r="I5608" s="128" t="s">
        <v>11634</v>
      </c>
      <c r="J5608" s="124"/>
      <c r="K5608" s="124"/>
      <c r="L5608" s="124"/>
      <c r="M5608" s="124"/>
      <c r="N5608" s="193">
        <v>818385.74</v>
      </c>
      <c r="O5608" s="193">
        <v>0</v>
      </c>
      <c r="P5608" s="124" t="s">
        <v>1312</v>
      </c>
    </row>
    <row r="5609" spans="1:16" ht="76.5" hidden="1">
      <c r="A5609" s="256">
        <v>25</v>
      </c>
      <c r="B5609" s="124"/>
      <c r="C5609" s="125" t="s">
        <v>694</v>
      </c>
      <c r="D5609" s="191">
        <v>43329</v>
      </c>
      <c r="E5609" s="124" t="s">
        <v>10366</v>
      </c>
      <c r="F5609" s="124" t="s">
        <v>1313</v>
      </c>
      <c r="G5609" s="124">
        <v>180260</v>
      </c>
      <c r="H5609" s="124"/>
      <c r="I5609" s="128" t="s">
        <v>11635</v>
      </c>
      <c r="J5609" s="124"/>
      <c r="K5609" s="124"/>
      <c r="L5609" s="124"/>
      <c r="M5609" s="124"/>
      <c r="N5609" s="193">
        <v>430905.24</v>
      </c>
      <c r="O5609" s="193">
        <v>0</v>
      </c>
      <c r="P5609" s="124" t="s">
        <v>1312</v>
      </c>
    </row>
    <row r="5610" spans="1:16" ht="89.25" hidden="1">
      <c r="A5610" s="256">
        <v>25</v>
      </c>
      <c r="B5610" s="124"/>
      <c r="C5610" s="125" t="s">
        <v>694</v>
      </c>
      <c r="D5610" s="191">
        <v>43329</v>
      </c>
      <c r="E5610" s="124" t="s">
        <v>10366</v>
      </c>
      <c r="F5610" s="124" t="s">
        <v>1313</v>
      </c>
      <c r="G5610" s="124">
        <v>180261</v>
      </c>
      <c r="H5610" s="124"/>
      <c r="I5610" s="128" t="s">
        <v>11636</v>
      </c>
      <c r="J5610" s="124"/>
      <c r="K5610" s="124"/>
      <c r="L5610" s="124"/>
      <c r="M5610" s="124"/>
      <c r="N5610" s="193">
        <v>476713.89</v>
      </c>
      <c r="O5610" s="193">
        <v>0</v>
      </c>
      <c r="P5610" s="124" t="s">
        <v>1312</v>
      </c>
    </row>
    <row r="5611" spans="1:16" ht="89.25" hidden="1">
      <c r="A5611" s="256">
        <v>25</v>
      </c>
      <c r="B5611" s="124"/>
      <c r="C5611" s="125" t="s">
        <v>694</v>
      </c>
      <c r="D5611" s="191">
        <v>43329</v>
      </c>
      <c r="E5611" s="124" t="s">
        <v>10366</v>
      </c>
      <c r="F5611" s="124" t="s">
        <v>1313</v>
      </c>
      <c r="G5611" s="124">
        <v>180234</v>
      </c>
      <c r="H5611" s="124"/>
      <c r="I5611" s="128" t="s">
        <v>11637</v>
      </c>
      <c r="J5611" s="124"/>
      <c r="K5611" s="124"/>
      <c r="L5611" s="124"/>
      <c r="M5611" s="124"/>
      <c r="N5611" s="193">
        <v>72947.02</v>
      </c>
      <c r="O5611" s="193">
        <v>0</v>
      </c>
      <c r="P5611" s="124" t="s">
        <v>1312</v>
      </c>
    </row>
    <row r="5612" spans="1:16" ht="76.5" hidden="1">
      <c r="A5612" s="256">
        <v>25</v>
      </c>
      <c r="B5612" s="124"/>
      <c r="C5612" s="125" t="s">
        <v>694</v>
      </c>
      <c r="D5612" s="191">
        <v>43329</v>
      </c>
      <c r="E5612" s="124" t="s">
        <v>10366</v>
      </c>
      <c r="F5612" s="124" t="s">
        <v>1313</v>
      </c>
      <c r="G5612" s="124">
        <v>180239</v>
      </c>
      <c r="H5612" s="124"/>
      <c r="I5612" s="128" t="s">
        <v>11638</v>
      </c>
      <c r="J5612" s="124"/>
      <c r="K5612" s="124"/>
      <c r="L5612" s="124"/>
      <c r="M5612" s="124"/>
      <c r="N5612" s="193">
        <v>791387.1</v>
      </c>
      <c r="O5612" s="193">
        <v>0</v>
      </c>
      <c r="P5612" s="124" t="s">
        <v>1312</v>
      </c>
    </row>
    <row r="5613" spans="1:16" ht="76.5" hidden="1">
      <c r="A5613" s="256">
        <v>25</v>
      </c>
      <c r="B5613" s="124"/>
      <c r="C5613" s="125" t="s">
        <v>694</v>
      </c>
      <c r="D5613" s="191">
        <v>43329</v>
      </c>
      <c r="E5613" s="124" t="s">
        <v>10366</v>
      </c>
      <c r="F5613" s="124" t="s">
        <v>1313</v>
      </c>
      <c r="G5613" s="124">
        <v>180237</v>
      </c>
      <c r="H5613" s="124"/>
      <c r="I5613" s="128" t="s">
        <v>11639</v>
      </c>
      <c r="J5613" s="124"/>
      <c r="K5613" s="124"/>
      <c r="L5613" s="124"/>
      <c r="M5613" s="124"/>
      <c r="N5613" s="193">
        <v>1101569</v>
      </c>
      <c r="O5613" s="193">
        <v>0</v>
      </c>
      <c r="P5613" s="124" t="s">
        <v>1312</v>
      </c>
    </row>
    <row r="5614" spans="1:16" ht="76.5" hidden="1">
      <c r="A5614" s="256">
        <v>25</v>
      </c>
      <c r="B5614" s="124"/>
      <c r="C5614" s="125" t="s">
        <v>694</v>
      </c>
      <c r="D5614" s="191">
        <v>43329</v>
      </c>
      <c r="E5614" s="124" t="s">
        <v>10366</v>
      </c>
      <c r="F5614" s="124" t="s">
        <v>1313</v>
      </c>
      <c r="G5614" s="124">
        <v>180238</v>
      </c>
      <c r="H5614" s="124"/>
      <c r="I5614" s="128" t="s">
        <v>11640</v>
      </c>
      <c r="J5614" s="124"/>
      <c r="K5614" s="124"/>
      <c r="L5614" s="124"/>
      <c r="M5614" s="124"/>
      <c r="N5614" s="193">
        <v>237289.32</v>
      </c>
      <c r="O5614" s="193">
        <v>0</v>
      </c>
      <c r="P5614" s="124" t="s">
        <v>1312</v>
      </c>
    </row>
    <row r="5615" spans="1:16" ht="76.5" hidden="1">
      <c r="A5615" s="256">
        <v>25</v>
      </c>
      <c r="B5615" s="124"/>
      <c r="C5615" s="125" t="s">
        <v>694</v>
      </c>
      <c r="D5615" s="191">
        <v>43329</v>
      </c>
      <c r="E5615" s="124" t="s">
        <v>10366</v>
      </c>
      <c r="F5615" s="124" t="s">
        <v>1313</v>
      </c>
      <c r="G5615" s="124">
        <v>180235</v>
      </c>
      <c r="H5615" s="124"/>
      <c r="I5615" s="128" t="s">
        <v>11641</v>
      </c>
      <c r="J5615" s="124"/>
      <c r="K5615" s="124"/>
      <c r="L5615" s="124"/>
      <c r="M5615" s="124"/>
      <c r="N5615" s="193">
        <v>359561.37</v>
      </c>
      <c r="O5615" s="193">
        <v>0</v>
      </c>
      <c r="P5615" s="124" t="s">
        <v>1312</v>
      </c>
    </row>
    <row r="5616" spans="1:16" ht="76.5" hidden="1">
      <c r="A5616" s="256">
        <v>25</v>
      </c>
      <c r="B5616" s="124"/>
      <c r="C5616" s="125" t="s">
        <v>694</v>
      </c>
      <c r="D5616" s="191">
        <v>43329</v>
      </c>
      <c r="E5616" s="124" t="s">
        <v>10366</v>
      </c>
      <c r="F5616" s="124" t="s">
        <v>1313</v>
      </c>
      <c r="G5616" s="124">
        <v>180244</v>
      </c>
      <c r="H5616" s="124"/>
      <c r="I5616" s="128" t="s">
        <v>11642</v>
      </c>
      <c r="J5616" s="124"/>
      <c r="K5616" s="124"/>
      <c r="L5616" s="124"/>
      <c r="M5616" s="124"/>
      <c r="N5616" s="193">
        <v>170991.44</v>
      </c>
      <c r="O5616" s="193">
        <v>0</v>
      </c>
      <c r="P5616" s="124" t="s">
        <v>1312</v>
      </c>
    </row>
    <row r="5617" spans="1:16" ht="76.5" hidden="1">
      <c r="A5617" s="256">
        <v>25</v>
      </c>
      <c r="B5617" s="124"/>
      <c r="C5617" s="125" t="s">
        <v>694</v>
      </c>
      <c r="D5617" s="191">
        <v>43329</v>
      </c>
      <c r="E5617" s="124" t="s">
        <v>10366</v>
      </c>
      <c r="F5617" s="124" t="s">
        <v>1313</v>
      </c>
      <c r="G5617" s="124">
        <v>180250</v>
      </c>
      <c r="H5617" s="124"/>
      <c r="I5617" s="128" t="s">
        <v>11643</v>
      </c>
      <c r="J5617" s="124"/>
      <c r="K5617" s="124"/>
      <c r="L5617" s="124"/>
      <c r="M5617" s="124"/>
      <c r="N5617" s="193">
        <v>518218.58</v>
      </c>
      <c r="O5617" s="193">
        <v>0</v>
      </c>
      <c r="P5617" s="124" t="s">
        <v>1312</v>
      </c>
    </row>
    <row r="5618" spans="1:16" ht="76.5" hidden="1">
      <c r="A5618" s="256">
        <v>25</v>
      </c>
      <c r="B5618" s="124"/>
      <c r="C5618" s="125" t="s">
        <v>694</v>
      </c>
      <c r="D5618" s="191">
        <v>43329</v>
      </c>
      <c r="E5618" s="124" t="s">
        <v>10366</v>
      </c>
      <c r="F5618" s="124" t="s">
        <v>1313</v>
      </c>
      <c r="G5618" s="124">
        <v>180249</v>
      </c>
      <c r="H5618" s="124"/>
      <c r="I5618" s="128" t="s">
        <v>11644</v>
      </c>
      <c r="J5618" s="124"/>
      <c r="K5618" s="124"/>
      <c r="L5618" s="124"/>
      <c r="M5618" s="124"/>
      <c r="N5618" s="193">
        <v>576900.92000000004</v>
      </c>
      <c r="O5618" s="193">
        <v>0</v>
      </c>
      <c r="P5618" s="124" t="s">
        <v>1312</v>
      </c>
    </row>
    <row r="5619" spans="1:16" ht="76.5" hidden="1">
      <c r="A5619" s="256">
        <v>25</v>
      </c>
      <c r="B5619" s="124"/>
      <c r="C5619" s="125" t="s">
        <v>694</v>
      </c>
      <c r="D5619" s="191">
        <v>43329</v>
      </c>
      <c r="E5619" s="124" t="s">
        <v>10366</v>
      </c>
      <c r="F5619" s="124" t="s">
        <v>1313</v>
      </c>
      <c r="G5619" s="124">
        <v>180242</v>
      </c>
      <c r="H5619" s="124"/>
      <c r="I5619" s="128" t="s">
        <v>11645</v>
      </c>
      <c r="J5619" s="124"/>
      <c r="K5619" s="124"/>
      <c r="L5619" s="124"/>
      <c r="M5619" s="124"/>
      <c r="N5619" s="193">
        <v>367931.06</v>
      </c>
      <c r="O5619" s="193">
        <v>0</v>
      </c>
      <c r="P5619" s="124" t="s">
        <v>1312</v>
      </c>
    </row>
    <row r="5620" spans="1:16" ht="76.5" hidden="1">
      <c r="A5620" s="256">
        <v>25</v>
      </c>
      <c r="B5620" s="124"/>
      <c r="C5620" s="125" t="s">
        <v>694</v>
      </c>
      <c r="D5620" s="191">
        <v>43329</v>
      </c>
      <c r="E5620" s="124" t="s">
        <v>10366</v>
      </c>
      <c r="F5620" s="124" t="s">
        <v>1313</v>
      </c>
      <c r="G5620" s="124">
        <v>180247</v>
      </c>
      <c r="H5620" s="124"/>
      <c r="I5620" s="128" t="s">
        <v>11646</v>
      </c>
      <c r="J5620" s="124"/>
      <c r="K5620" s="124"/>
      <c r="L5620" s="124"/>
      <c r="M5620" s="124"/>
      <c r="N5620" s="193">
        <v>1482825.71</v>
      </c>
      <c r="O5620" s="193">
        <v>0</v>
      </c>
      <c r="P5620" s="124" t="s">
        <v>1312</v>
      </c>
    </row>
    <row r="5621" spans="1:16" ht="63.75" hidden="1">
      <c r="A5621" s="256">
        <v>513</v>
      </c>
      <c r="B5621" s="124"/>
      <c r="C5621" s="125" t="s">
        <v>201</v>
      </c>
      <c r="D5621" s="191">
        <v>43329</v>
      </c>
      <c r="E5621" s="124" t="s">
        <v>10370</v>
      </c>
      <c r="F5621" s="124" t="s">
        <v>15</v>
      </c>
      <c r="G5621" s="124">
        <v>812042</v>
      </c>
      <c r="H5621" s="124"/>
      <c r="I5621" s="128" t="s">
        <v>6386</v>
      </c>
      <c r="J5621" s="124"/>
      <c r="K5621" s="124"/>
      <c r="L5621" s="124"/>
      <c r="M5621" s="124"/>
      <c r="N5621" s="193">
        <v>50</v>
      </c>
      <c r="O5621" s="193">
        <v>0</v>
      </c>
      <c r="P5621" s="124" t="s">
        <v>1312</v>
      </c>
    </row>
    <row r="5622" spans="1:16" ht="38.25" hidden="1">
      <c r="A5622" s="256">
        <v>117</v>
      </c>
      <c r="B5622" s="124"/>
      <c r="C5622" s="125" t="s">
        <v>722</v>
      </c>
      <c r="D5622" s="191">
        <v>43329</v>
      </c>
      <c r="E5622" s="124" t="s">
        <v>10371</v>
      </c>
      <c r="F5622" s="124" t="s">
        <v>11</v>
      </c>
      <c r="G5622" s="124">
        <v>930071</v>
      </c>
      <c r="H5622" s="124"/>
      <c r="I5622" s="128" t="s">
        <v>11647</v>
      </c>
      <c r="J5622" s="124"/>
      <c r="K5622" s="124"/>
      <c r="L5622" s="124"/>
      <c r="M5622" s="124"/>
      <c r="N5622" s="193">
        <v>50</v>
      </c>
      <c r="O5622" s="193">
        <v>0</v>
      </c>
      <c r="P5622" s="124" t="s">
        <v>1312</v>
      </c>
    </row>
    <row r="5623" spans="1:16" ht="63.75" hidden="1">
      <c r="A5623" s="256">
        <v>513</v>
      </c>
      <c r="B5623" s="124"/>
      <c r="C5623" s="125" t="s">
        <v>201</v>
      </c>
      <c r="D5623" s="191">
        <v>43329</v>
      </c>
      <c r="E5623" s="124" t="s">
        <v>10372</v>
      </c>
      <c r="F5623" s="124" t="s">
        <v>11</v>
      </c>
      <c r="G5623" s="124">
        <v>930059</v>
      </c>
      <c r="H5623" s="124"/>
      <c r="I5623" s="128" t="s">
        <v>11648</v>
      </c>
      <c r="J5623" s="124"/>
      <c r="K5623" s="124"/>
      <c r="L5623" s="124"/>
      <c r="M5623" s="124"/>
      <c r="N5623" s="193">
        <v>270</v>
      </c>
      <c r="O5623" s="193">
        <v>0</v>
      </c>
      <c r="P5623" s="124" t="s">
        <v>1312</v>
      </c>
    </row>
    <row r="5624" spans="1:16" ht="63.75" hidden="1">
      <c r="A5624" s="256">
        <v>513</v>
      </c>
      <c r="B5624" s="124"/>
      <c r="C5624" s="125" t="s">
        <v>201</v>
      </c>
      <c r="D5624" s="191">
        <v>43329</v>
      </c>
      <c r="E5624" s="124" t="s">
        <v>10373</v>
      </c>
      <c r="F5624" s="124" t="s">
        <v>11</v>
      </c>
      <c r="G5624" s="124">
        <v>930048</v>
      </c>
      <c r="H5624" s="124"/>
      <c r="I5624" s="128" t="s">
        <v>11649</v>
      </c>
      <c r="J5624" s="124"/>
      <c r="K5624" s="124"/>
      <c r="L5624" s="124"/>
      <c r="M5624" s="124"/>
      <c r="N5624" s="193">
        <v>270</v>
      </c>
      <c r="O5624" s="193">
        <v>0</v>
      </c>
      <c r="P5624" s="124" t="s">
        <v>1312</v>
      </c>
    </row>
    <row r="5625" spans="1:16" ht="63.75" hidden="1">
      <c r="A5625" s="256">
        <v>373</v>
      </c>
      <c r="B5625" s="124"/>
      <c r="C5625" s="125" t="s">
        <v>1269</v>
      </c>
      <c r="D5625" s="191">
        <v>43329</v>
      </c>
      <c r="E5625" s="124" t="s">
        <v>10374</v>
      </c>
      <c r="F5625" s="124" t="s">
        <v>1313</v>
      </c>
      <c r="G5625" s="124">
        <v>180269</v>
      </c>
      <c r="H5625" s="124"/>
      <c r="I5625" s="128" t="s">
        <v>11650</v>
      </c>
      <c r="J5625" s="124"/>
      <c r="K5625" s="124"/>
      <c r="L5625" s="124"/>
      <c r="M5625" s="124"/>
      <c r="N5625" s="193">
        <v>0</v>
      </c>
      <c r="O5625" s="193">
        <v>2211295.79</v>
      </c>
      <c r="P5625" s="124" t="s">
        <v>1312</v>
      </c>
    </row>
    <row r="5626" spans="1:16" ht="38.25">
      <c r="A5626" s="256">
        <v>526</v>
      </c>
      <c r="B5626" s="124"/>
      <c r="C5626" s="125" t="s">
        <v>846</v>
      </c>
      <c r="D5626" s="191">
        <v>43332</v>
      </c>
      <c r="E5626" s="124" t="s">
        <v>10375</v>
      </c>
      <c r="F5626" s="124" t="s">
        <v>3</v>
      </c>
      <c r="G5626" s="124">
        <v>1651680</v>
      </c>
      <c r="H5626" s="124"/>
      <c r="I5626" s="128" t="s">
        <v>11651</v>
      </c>
      <c r="J5626" s="124"/>
      <c r="K5626" s="124"/>
      <c r="L5626" s="124"/>
      <c r="M5626" s="124"/>
      <c r="N5626" s="193">
        <v>0</v>
      </c>
      <c r="O5626" s="193">
        <v>60</v>
      </c>
      <c r="P5626" s="124" t="s">
        <v>1312</v>
      </c>
    </row>
    <row r="5627" spans="1:16" ht="51">
      <c r="A5627" s="256">
        <v>287</v>
      </c>
      <c r="B5627" s="124"/>
      <c r="C5627" s="125" t="s">
        <v>790</v>
      </c>
      <c r="D5627" s="191">
        <v>43332</v>
      </c>
      <c r="E5627" s="124" t="s">
        <v>10376</v>
      </c>
      <c r="F5627" s="124" t="s">
        <v>3</v>
      </c>
      <c r="G5627" s="124">
        <v>1651686</v>
      </c>
      <c r="H5627" s="124"/>
      <c r="I5627" s="128" t="s">
        <v>11652</v>
      </c>
      <c r="J5627" s="124"/>
      <c r="K5627" s="124"/>
      <c r="L5627" s="124"/>
      <c r="M5627" s="124"/>
      <c r="N5627" s="193">
        <v>0</v>
      </c>
      <c r="O5627" s="193">
        <v>4112.43</v>
      </c>
      <c r="P5627" s="124" t="s">
        <v>1312</v>
      </c>
    </row>
    <row r="5628" spans="1:16" ht="38.25">
      <c r="A5628" s="256">
        <v>526</v>
      </c>
      <c r="B5628" s="124"/>
      <c r="C5628" s="125" t="s">
        <v>846</v>
      </c>
      <c r="D5628" s="191">
        <v>43332</v>
      </c>
      <c r="E5628" s="124" t="s">
        <v>10377</v>
      </c>
      <c r="F5628" s="124" t="s">
        <v>3</v>
      </c>
      <c r="G5628" s="124">
        <v>1651701</v>
      </c>
      <c r="H5628" s="124"/>
      <c r="I5628" s="128" t="s">
        <v>11653</v>
      </c>
      <c r="J5628" s="124"/>
      <c r="K5628" s="124"/>
      <c r="L5628" s="124"/>
      <c r="M5628" s="124"/>
      <c r="N5628" s="193">
        <v>0</v>
      </c>
      <c r="O5628" s="193">
        <v>51</v>
      </c>
      <c r="P5628" s="124" t="s">
        <v>1312</v>
      </c>
    </row>
    <row r="5629" spans="1:16" ht="51">
      <c r="A5629" s="256">
        <v>526</v>
      </c>
      <c r="B5629" s="124"/>
      <c r="C5629" s="125" t="s">
        <v>846</v>
      </c>
      <c r="D5629" s="191">
        <v>43332</v>
      </c>
      <c r="E5629" s="124" t="s">
        <v>10378</v>
      </c>
      <c r="F5629" s="124" t="s">
        <v>3</v>
      </c>
      <c r="G5629" s="124">
        <v>1651703</v>
      </c>
      <c r="H5629" s="124"/>
      <c r="I5629" s="128" t="s">
        <v>11654</v>
      </c>
      <c r="J5629" s="124"/>
      <c r="K5629" s="124"/>
      <c r="L5629" s="124"/>
      <c r="M5629" s="124"/>
      <c r="N5629" s="193">
        <v>0</v>
      </c>
      <c r="O5629" s="193">
        <v>51</v>
      </c>
      <c r="P5629" s="124" t="s">
        <v>1312</v>
      </c>
    </row>
    <row r="5630" spans="1:16" ht="51">
      <c r="A5630" s="256" t="s">
        <v>630</v>
      </c>
      <c r="B5630" s="124"/>
      <c r="C5630" s="125" t="s">
        <v>1236</v>
      </c>
      <c r="D5630" s="191">
        <v>43332</v>
      </c>
      <c r="E5630" s="124" t="s">
        <v>10379</v>
      </c>
      <c r="F5630" s="124" t="s">
        <v>3</v>
      </c>
      <c r="G5630" s="124">
        <v>1651713</v>
      </c>
      <c r="H5630" s="124"/>
      <c r="I5630" s="128" t="s">
        <v>11655</v>
      </c>
      <c r="J5630" s="124"/>
      <c r="K5630" s="124"/>
      <c r="L5630" s="124"/>
      <c r="M5630" s="124"/>
      <c r="N5630" s="193">
        <v>0</v>
      </c>
      <c r="O5630" s="193">
        <v>14429</v>
      </c>
      <c r="P5630" s="124" t="s">
        <v>1312</v>
      </c>
    </row>
    <row r="5631" spans="1:16" ht="38.25">
      <c r="A5631" s="256" t="s">
        <v>630</v>
      </c>
      <c r="B5631" s="124"/>
      <c r="C5631" s="125" t="s">
        <v>1236</v>
      </c>
      <c r="D5631" s="191">
        <v>43332</v>
      </c>
      <c r="E5631" s="124" t="s">
        <v>10380</v>
      </c>
      <c r="F5631" s="124" t="s">
        <v>3</v>
      </c>
      <c r="G5631" s="124">
        <v>1651732</v>
      </c>
      <c r="H5631" s="124"/>
      <c r="I5631" s="128" t="s">
        <v>11656</v>
      </c>
      <c r="J5631" s="124"/>
      <c r="K5631" s="124"/>
      <c r="L5631" s="124"/>
      <c r="M5631" s="124"/>
      <c r="N5631" s="193">
        <v>0</v>
      </c>
      <c r="O5631" s="193">
        <v>300</v>
      </c>
      <c r="P5631" s="124" t="s">
        <v>1312</v>
      </c>
    </row>
    <row r="5632" spans="1:16" ht="63.75">
      <c r="A5632" s="256">
        <v>373</v>
      </c>
      <c r="B5632" s="124"/>
      <c r="C5632" s="125" t="s">
        <v>1269</v>
      </c>
      <c r="D5632" s="191">
        <v>43332</v>
      </c>
      <c r="E5632" s="124" t="s">
        <v>10381</v>
      </c>
      <c r="F5632" s="124" t="s">
        <v>3</v>
      </c>
      <c r="G5632" s="124">
        <v>1651737</v>
      </c>
      <c r="H5632" s="124"/>
      <c r="I5632" s="128" t="s">
        <v>11657</v>
      </c>
      <c r="J5632" s="124"/>
      <c r="K5632" s="124"/>
      <c r="L5632" s="124"/>
      <c r="M5632" s="124"/>
      <c r="N5632" s="193">
        <v>0</v>
      </c>
      <c r="O5632" s="193">
        <v>1933.06</v>
      </c>
      <c r="P5632" s="124" t="s">
        <v>1312</v>
      </c>
    </row>
    <row r="5633" spans="1:16" ht="51">
      <c r="A5633" s="256" t="s">
        <v>630</v>
      </c>
      <c r="B5633" s="124"/>
      <c r="C5633" s="125" t="s">
        <v>1236</v>
      </c>
      <c r="D5633" s="191">
        <v>43332</v>
      </c>
      <c r="E5633" s="124" t="s">
        <v>10382</v>
      </c>
      <c r="F5633" s="124" t="s">
        <v>3</v>
      </c>
      <c r="G5633" s="124">
        <v>1651596</v>
      </c>
      <c r="H5633" s="124"/>
      <c r="I5633" s="128" t="s">
        <v>11658</v>
      </c>
      <c r="J5633" s="124"/>
      <c r="K5633" s="124"/>
      <c r="L5633" s="124"/>
      <c r="M5633" s="124"/>
      <c r="N5633" s="193">
        <v>0</v>
      </c>
      <c r="O5633" s="193">
        <v>100</v>
      </c>
      <c r="P5633" s="124" t="s">
        <v>1312</v>
      </c>
    </row>
    <row r="5634" spans="1:16" ht="38.25">
      <c r="A5634" s="256" t="s">
        <v>630</v>
      </c>
      <c r="B5634" s="124"/>
      <c r="C5634" s="125" t="s">
        <v>1236</v>
      </c>
      <c r="D5634" s="191">
        <v>43332</v>
      </c>
      <c r="E5634" s="124" t="s">
        <v>10383</v>
      </c>
      <c r="F5634" s="124" t="s">
        <v>3</v>
      </c>
      <c r="G5634" s="124">
        <v>1651597</v>
      </c>
      <c r="H5634" s="124"/>
      <c r="I5634" s="128" t="s">
        <v>11659</v>
      </c>
      <c r="J5634" s="124"/>
      <c r="K5634" s="124"/>
      <c r="L5634" s="124"/>
      <c r="M5634" s="124"/>
      <c r="N5634" s="193">
        <v>0</v>
      </c>
      <c r="O5634" s="193">
        <v>138</v>
      </c>
      <c r="P5634" s="124" t="s">
        <v>1312</v>
      </c>
    </row>
    <row r="5635" spans="1:16" ht="51">
      <c r="A5635" s="256">
        <v>20</v>
      </c>
      <c r="B5635" s="124"/>
      <c r="C5635" s="125" t="s">
        <v>693</v>
      </c>
      <c r="D5635" s="191">
        <v>43332</v>
      </c>
      <c r="E5635" s="124" t="s">
        <v>10384</v>
      </c>
      <c r="F5635" s="124" t="s">
        <v>3</v>
      </c>
      <c r="G5635" s="124">
        <v>1651598</v>
      </c>
      <c r="H5635" s="124"/>
      <c r="I5635" s="128" t="s">
        <v>11660</v>
      </c>
      <c r="J5635" s="124"/>
      <c r="K5635" s="124"/>
      <c r="L5635" s="124"/>
      <c r="M5635" s="124"/>
      <c r="N5635" s="193">
        <v>0</v>
      </c>
      <c r="O5635" s="193">
        <v>100</v>
      </c>
      <c r="P5635" s="124" t="s">
        <v>1312</v>
      </c>
    </row>
    <row r="5636" spans="1:16" ht="38.25">
      <c r="A5636" s="256" t="s">
        <v>630</v>
      </c>
      <c r="B5636" s="124"/>
      <c r="C5636" s="125" t="s">
        <v>1236</v>
      </c>
      <c r="D5636" s="191">
        <v>43332</v>
      </c>
      <c r="E5636" s="124" t="s">
        <v>10385</v>
      </c>
      <c r="F5636" s="124" t="s">
        <v>3</v>
      </c>
      <c r="G5636" s="124">
        <v>1651607</v>
      </c>
      <c r="H5636" s="124"/>
      <c r="I5636" s="128" t="s">
        <v>11661</v>
      </c>
      <c r="J5636" s="124"/>
      <c r="K5636" s="124"/>
      <c r="L5636" s="124"/>
      <c r="M5636" s="124"/>
      <c r="N5636" s="193">
        <v>0</v>
      </c>
      <c r="O5636" s="193">
        <v>1421.77</v>
      </c>
      <c r="P5636" s="124" t="s">
        <v>1312</v>
      </c>
    </row>
    <row r="5637" spans="1:16" ht="38.25">
      <c r="A5637" s="256" t="s">
        <v>630</v>
      </c>
      <c r="B5637" s="124"/>
      <c r="C5637" s="125" t="s">
        <v>1236</v>
      </c>
      <c r="D5637" s="191">
        <v>43332</v>
      </c>
      <c r="E5637" s="124" t="s">
        <v>10386</v>
      </c>
      <c r="F5637" s="124" t="s">
        <v>3</v>
      </c>
      <c r="G5637" s="124">
        <v>1651641</v>
      </c>
      <c r="H5637" s="124"/>
      <c r="I5637" s="128" t="s">
        <v>11662</v>
      </c>
      <c r="J5637" s="124"/>
      <c r="K5637" s="124"/>
      <c r="L5637" s="124"/>
      <c r="M5637" s="124"/>
      <c r="N5637" s="193">
        <v>0</v>
      </c>
      <c r="O5637" s="193">
        <v>2000</v>
      </c>
      <c r="P5637" s="124" t="s">
        <v>1312</v>
      </c>
    </row>
    <row r="5638" spans="1:16" ht="51">
      <c r="A5638" s="256" t="s">
        <v>630</v>
      </c>
      <c r="B5638" s="124"/>
      <c r="C5638" s="125" t="s">
        <v>1236</v>
      </c>
      <c r="D5638" s="191">
        <v>43332</v>
      </c>
      <c r="E5638" s="124" t="s">
        <v>10387</v>
      </c>
      <c r="F5638" s="124" t="s">
        <v>3</v>
      </c>
      <c r="G5638" s="124">
        <v>1651645</v>
      </c>
      <c r="H5638" s="124"/>
      <c r="I5638" s="128" t="s">
        <v>11663</v>
      </c>
      <c r="J5638" s="124"/>
      <c r="K5638" s="124"/>
      <c r="L5638" s="124"/>
      <c r="M5638" s="124"/>
      <c r="N5638" s="193">
        <v>0</v>
      </c>
      <c r="O5638" s="193">
        <v>300</v>
      </c>
      <c r="P5638" s="124" t="s">
        <v>1312</v>
      </c>
    </row>
    <row r="5639" spans="1:16" ht="51">
      <c r="A5639" s="256">
        <v>373</v>
      </c>
      <c r="B5639" s="124"/>
      <c r="C5639" s="125" t="s">
        <v>1269</v>
      </c>
      <c r="D5639" s="191">
        <v>43332</v>
      </c>
      <c r="E5639" s="124" t="s">
        <v>10388</v>
      </c>
      <c r="F5639" s="124" t="s">
        <v>3</v>
      </c>
      <c r="G5639" s="124">
        <v>1651658</v>
      </c>
      <c r="H5639" s="124"/>
      <c r="I5639" s="128" t="s">
        <v>11664</v>
      </c>
      <c r="J5639" s="124"/>
      <c r="K5639" s="124"/>
      <c r="L5639" s="124"/>
      <c r="M5639" s="124"/>
      <c r="N5639" s="193">
        <v>0</v>
      </c>
      <c r="O5639" s="193">
        <v>32488.39</v>
      </c>
      <c r="P5639" s="124" t="s">
        <v>1312</v>
      </c>
    </row>
    <row r="5640" spans="1:16" ht="51">
      <c r="A5640" s="256" t="s">
        <v>630</v>
      </c>
      <c r="B5640" s="124"/>
      <c r="C5640" s="125" t="s">
        <v>1236</v>
      </c>
      <c r="D5640" s="191">
        <v>43332</v>
      </c>
      <c r="E5640" s="124" t="s">
        <v>10389</v>
      </c>
      <c r="F5640" s="124" t="s">
        <v>3</v>
      </c>
      <c r="G5640" s="124">
        <v>1651666</v>
      </c>
      <c r="H5640" s="124"/>
      <c r="I5640" s="128" t="s">
        <v>11665</v>
      </c>
      <c r="J5640" s="124"/>
      <c r="K5640" s="124"/>
      <c r="L5640" s="124"/>
      <c r="M5640" s="124"/>
      <c r="N5640" s="193">
        <v>0</v>
      </c>
      <c r="O5640" s="193">
        <v>8233.5499999999993</v>
      </c>
      <c r="P5640" s="124" t="s">
        <v>1312</v>
      </c>
    </row>
    <row r="5641" spans="1:16" ht="51">
      <c r="A5641" s="256">
        <v>130</v>
      </c>
      <c r="B5641" s="124"/>
      <c r="C5641" s="125" t="s">
        <v>727</v>
      </c>
      <c r="D5641" s="191">
        <v>43332</v>
      </c>
      <c r="E5641" s="124" t="s">
        <v>10390</v>
      </c>
      <c r="F5641" s="124" t="s">
        <v>3</v>
      </c>
      <c r="G5641" s="124">
        <v>1651813</v>
      </c>
      <c r="H5641" s="124"/>
      <c r="I5641" s="128" t="s">
        <v>11666</v>
      </c>
      <c r="J5641" s="124"/>
      <c r="K5641" s="124"/>
      <c r="L5641" s="124"/>
      <c r="M5641" s="124"/>
      <c r="N5641" s="193">
        <v>0</v>
      </c>
      <c r="O5641" s="193">
        <v>53</v>
      </c>
      <c r="P5641" s="124" t="s">
        <v>1312</v>
      </c>
    </row>
    <row r="5642" spans="1:16" ht="38.25">
      <c r="A5642" s="256" t="s">
        <v>630</v>
      </c>
      <c r="B5642" s="124"/>
      <c r="C5642" s="125" t="s">
        <v>1236</v>
      </c>
      <c r="D5642" s="191">
        <v>43332</v>
      </c>
      <c r="E5642" s="124" t="s">
        <v>10391</v>
      </c>
      <c r="F5642" s="124" t="s">
        <v>3</v>
      </c>
      <c r="G5642" s="124">
        <v>1651820</v>
      </c>
      <c r="H5642" s="124"/>
      <c r="I5642" s="128" t="s">
        <v>11667</v>
      </c>
      <c r="J5642" s="124"/>
      <c r="K5642" s="124"/>
      <c r="L5642" s="124"/>
      <c r="M5642" s="124"/>
      <c r="N5642" s="193">
        <v>0</v>
      </c>
      <c r="O5642" s="193">
        <v>981.27</v>
      </c>
      <c r="P5642" s="124" t="s">
        <v>1312</v>
      </c>
    </row>
    <row r="5643" spans="1:16" ht="51">
      <c r="A5643" s="256" t="s">
        <v>619</v>
      </c>
      <c r="B5643" s="124"/>
      <c r="C5643" s="125" t="s">
        <v>713</v>
      </c>
      <c r="D5643" s="191">
        <v>43332</v>
      </c>
      <c r="E5643" s="124" t="s">
        <v>10392</v>
      </c>
      <c r="F5643" s="124" t="s">
        <v>3</v>
      </c>
      <c r="G5643" s="124">
        <v>1651547</v>
      </c>
      <c r="H5643" s="124"/>
      <c r="I5643" s="128" t="s">
        <v>11668</v>
      </c>
      <c r="J5643" s="124"/>
      <c r="K5643" s="124"/>
      <c r="L5643" s="124"/>
      <c r="M5643" s="124"/>
      <c r="N5643" s="193">
        <v>0</v>
      </c>
      <c r="O5643" s="193">
        <v>5542.43</v>
      </c>
      <c r="P5643" s="124" t="s">
        <v>1312</v>
      </c>
    </row>
    <row r="5644" spans="1:16" ht="51">
      <c r="A5644" s="256" t="s">
        <v>619</v>
      </c>
      <c r="B5644" s="124"/>
      <c r="C5644" s="125" t="s">
        <v>713</v>
      </c>
      <c r="D5644" s="191">
        <v>43332</v>
      </c>
      <c r="E5644" s="124" t="s">
        <v>10393</v>
      </c>
      <c r="F5644" s="124" t="s">
        <v>3</v>
      </c>
      <c r="G5644" s="124">
        <v>1651550</v>
      </c>
      <c r="H5644" s="124"/>
      <c r="I5644" s="128" t="s">
        <v>11669</v>
      </c>
      <c r="J5644" s="124"/>
      <c r="K5644" s="124"/>
      <c r="L5644" s="124"/>
      <c r="M5644" s="124"/>
      <c r="N5644" s="193">
        <v>0</v>
      </c>
      <c r="O5644" s="193">
        <v>517.34</v>
      </c>
      <c r="P5644" s="124" t="s">
        <v>1312</v>
      </c>
    </row>
    <row r="5645" spans="1:16" ht="51">
      <c r="A5645" s="256">
        <v>291</v>
      </c>
      <c r="B5645" s="124"/>
      <c r="C5645" s="125" t="s">
        <v>794</v>
      </c>
      <c r="D5645" s="191">
        <v>43332</v>
      </c>
      <c r="E5645" s="124" t="s">
        <v>10394</v>
      </c>
      <c r="F5645" s="124" t="s">
        <v>3</v>
      </c>
      <c r="G5645" s="124">
        <v>1651573</v>
      </c>
      <c r="H5645" s="124"/>
      <c r="I5645" s="128" t="s">
        <v>11670</v>
      </c>
      <c r="J5645" s="124"/>
      <c r="K5645" s="124"/>
      <c r="L5645" s="124"/>
      <c r="M5645" s="124"/>
      <c r="N5645" s="193">
        <v>0</v>
      </c>
      <c r="O5645" s="193">
        <v>81432</v>
      </c>
      <c r="P5645" s="124" t="s">
        <v>1312</v>
      </c>
    </row>
    <row r="5646" spans="1:16" ht="51">
      <c r="A5646" s="256">
        <v>592</v>
      </c>
      <c r="B5646" s="124"/>
      <c r="C5646" s="125" t="s">
        <v>862</v>
      </c>
      <c r="D5646" s="191">
        <v>43332</v>
      </c>
      <c r="E5646" s="124" t="s">
        <v>10395</v>
      </c>
      <c r="F5646" s="124" t="s">
        <v>3</v>
      </c>
      <c r="G5646" s="124">
        <v>1651583</v>
      </c>
      <c r="H5646" s="124"/>
      <c r="I5646" s="128" t="s">
        <v>11671</v>
      </c>
      <c r="J5646" s="124"/>
      <c r="K5646" s="124"/>
      <c r="L5646" s="124"/>
      <c r="M5646" s="124"/>
      <c r="N5646" s="193">
        <v>0</v>
      </c>
      <c r="O5646" s="193">
        <v>293046.95</v>
      </c>
      <c r="P5646" s="124" t="s">
        <v>1312</v>
      </c>
    </row>
    <row r="5647" spans="1:16" ht="51">
      <c r="A5647" s="256">
        <v>592</v>
      </c>
      <c r="B5647" s="124"/>
      <c r="C5647" s="125" t="s">
        <v>862</v>
      </c>
      <c r="D5647" s="191">
        <v>43332</v>
      </c>
      <c r="E5647" s="124" t="s">
        <v>10396</v>
      </c>
      <c r="F5647" s="124" t="s">
        <v>3</v>
      </c>
      <c r="G5647" s="124">
        <v>1651585</v>
      </c>
      <c r="H5647" s="124"/>
      <c r="I5647" s="128" t="s">
        <v>11672</v>
      </c>
      <c r="J5647" s="124"/>
      <c r="K5647" s="124"/>
      <c r="L5647" s="124"/>
      <c r="M5647" s="124"/>
      <c r="N5647" s="193">
        <v>0</v>
      </c>
      <c r="O5647" s="193">
        <v>105235.12</v>
      </c>
      <c r="P5647" s="124" t="s">
        <v>1312</v>
      </c>
    </row>
    <row r="5648" spans="1:16" ht="63.75">
      <c r="A5648" s="256">
        <v>35</v>
      </c>
      <c r="B5648" s="124"/>
      <c r="C5648" s="125" t="s">
        <v>696</v>
      </c>
      <c r="D5648" s="191">
        <v>43332</v>
      </c>
      <c r="E5648" s="124" t="s">
        <v>10397</v>
      </c>
      <c r="F5648" s="124" t="s">
        <v>3</v>
      </c>
      <c r="G5648" s="124">
        <v>1651471</v>
      </c>
      <c r="H5648" s="124"/>
      <c r="I5648" s="128" t="s">
        <v>11673</v>
      </c>
      <c r="J5648" s="124"/>
      <c r="K5648" s="124"/>
      <c r="L5648" s="124"/>
      <c r="M5648" s="124"/>
      <c r="N5648" s="193">
        <v>0</v>
      </c>
      <c r="O5648" s="193">
        <v>14200</v>
      </c>
      <c r="P5648" s="124" t="s">
        <v>1312</v>
      </c>
    </row>
    <row r="5649" spans="1:16" ht="51">
      <c r="A5649" s="256">
        <v>35</v>
      </c>
      <c r="B5649" s="124"/>
      <c r="C5649" s="125" t="s">
        <v>696</v>
      </c>
      <c r="D5649" s="191">
        <v>43332</v>
      </c>
      <c r="E5649" s="124" t="s">
        <v>10398</v>
      </c>
      <c r="F5649" s="124" t="s">
        <v>3</v>
      </c>
      <c r="G5649" s="124">
        <v>1651472</v>
      </c>
      <c r="H5649" s="124"/>
      <c r="I5649" s="128" t="s">
        <v>11674</v>
      </c>
      <c r="J5649" s="124"/>
      <c r="K5649" s="124"/>
      <c r="L5649" s="124"/>
      <c r="M5649" s="124"/>
      <c r="N5649" s="193">
        <v>0</v>
      </c>
      <c r="O5649" s="193">
        <v>10470</v>
      </c>
      <c r="P5649" s="124" t="s">
        <v>1312</v>
      </c>
    </row>
    <row r="5650" spans="1:16" ht="51">
      <c r="A5650" s="256">
        <v>35</v>
      </c>
      <c r="B5650" s="124"/>
      <c r="C5650" s="125" t="s">
        <v>696</v>
      </c>
      <c r="D5650" s="191">
        <v>43332</v>
      </c>
      <c r="E5650" s="124" t="s">
        <v>10399</v>
      </c>
      <c r="F5650" s="124" t="s">
        <v>3</v>
      </c>
      <c r="G5650" s="124">
        <v>1651473</v>
      </c>
      <c r="H5650" s="124"/>
      <c r="I5650" s="128" t="s">
        <v>11675</v>
      </c>
      <c r="J5650" s="124"/>
      <c r="K5650" s="124"/>
      <c r="L5650" s="124"/>
      <c r="M5650" s="124"/>
      <c r="N5650" s="193">
        <v>0</v>
      </c>
      <c r="O5650" s="193">
        <v>36260</v>
      </c>
      <c r="P5650" s="124" t="s">
        <v>1312</v>
      </c>
    </row>
    <row r="5651" spans="1:16" ht="63.75">
      <c r="A5651" s="256">
        <v>35</v>
      </c>
      <c r="B5651" s="124"/>
      <c r="C5651" s="125" t="s">
        <v>696</v>
      </c>
      <c r="D5651" s="191">
        <v>43332</v>
      </c>
      <c r="E5651" s="124" t="s">
        <v>10400</v>
      </c>
      <c r="F5651" s="124" t="s">
        <v>3</v>
      </c>
      <c r="G5651" s="124">
        <v>1651475</v>
      </c>
      <c r="H5651" s="124"/>
      <c r="I5651" s="128" t="s">
        <v>11676</v>
      </c>
      <c r="J5651" s="124"/>
      <c r="K5651" s="124"/>
      <c r="L5651" s="124"/>
      <c r="M5651" s="124"/>
      <c r="N5651" s="193">
        <v>0</v>
      </c>
      <c r="O5651" s="193">
        <v>8937.2000000000007</v>
      </c>
      <c r="P5651" s="124" t="s">
        <v>1312</v>
      </c>
    </row>
    <row r="5652" spans="1:16" ht="63.75">
      <c r="A5652" s="256">
        <v>35</v>
      </c>
      <c r="B5652" s="124"/>
      <c r="C5652" s="125" t="s">
        <v>696</v>
      </c>
      <c r="D5652" s="191">
        <v>43332</v>
      </c>
      <c r="E5652" s="124" t="s">
        <v>10401</v>
      </c>
      <c r="F5652" s="124" t="s">
        <v>3</v>
      </c>
      <c r="G5652" s="124">
        <v>1651477</v>
      </c>
      <c r="H5652" s="124"/>
      <c r="I5652" s="128" t="s">
        <v>11677</v>
      </c>
      <c r="J5652" s="124"/>
      <c r="K5652" s="124"/>
      <c r="L5652" s="124"/>
      <c r="M5652" s="124"/>
      <c r="N5652" s="193">
        <v>0</v>
      </c>
      <c r="O5652" s="193">
        <v>14000</v>
      </c>
      <c r="P5652" s="124" t="s">
        <v>1312</v>
      </c>
    </row>
    <row r="5653" spans="1:16" ht="63.75">
      <c r="A5653" s="256">
        <v>35</v>
      </c>
      <c r="B5653" s="124"/>
      <c r="C5653" s="125" t="s">
        <v>696</v>
      </c>
      <c r="D5653" s="191">
        <v>43332</v>
      </c>
      <c r="E5653" s="124" t="s">
        <v>10402</v>
      </c>
      <c r="F5653" s="124" t="s">
        <v>3</v>
      </c>
      <c r="G5653" s="124">
        <v>1651480</v>
      </c>
      <c r="H5653" s="124"/>
      <c r="I5653" s="128" t="s">
        <v>11678</v>
      </c>
      <c r="J5653" s="124"/>
      <c r="K5653" s="124"/>
      <c r="L5653" s="124"/>
      <c r="M5653" s="124"/>
      <c r="N5653" s="193">
        <v>0</v>
      </c>
      <c r="O5653" s="193">
        <v>14000</v>
      </c>
      <c r="P5653" s="124" t="s">
        <v>1312</v>
      </c>
    </row>
    <row r="5654" spans="1:16" ht="63.75">
      <c r="A5654" s="256">
        <v>35</v>
      </c>
      <c r="B5654" s="124"/>
      <c r="C5654" s="125" t="s">
        <v>696</v>
      </c>
      <c r="D5654" s="191">
        <v>43332</v>
      </c>
      <c r="E5654" s="124" t="s">
        <v>10403</v>
      </c>
      <c r="F5654" s="124" t="s">
        <v>3</v>
      </c>
      <c r="G5654" s="124">
        <v>1651483</v>
      </c>
      <c r="H5654" s="124"/>
      <c r="I5654" s="128" t="s">
        <v>11679</v>
      </c>
      <c r="J5654" s="124"/>
      <c r="K5654" s="124"/>
      <c r="L5654" s="124"/>
      <c r="M5654" s="124"/>
      <c r="N5654" s="193">
        <v>0</v>
      </c>
      <c r="O5654" s="193">
        <v>3500</v>
      </c>
      <c r="P5654" s="124" t="s">
        <v>1312</v>
      </c>
    </row>
    <row r="5655" spans="1:16" ht="51">
      <c r="A5655" s="256">
        <v>35</v>
      </c>
      <c r="B5655" s="124"/>
      <c r="C5655" s="125" t="s">
        <v>696</v>
      </c>
      <c r="D5655" s="191">
        <v>43332</v>
      </c>
      <c r="E5655" s="124" t="s">
        <v>10404</v>
      </c>
      <c r="F5655" s="124" t="s">
        <v>3</v>
      </c>
      <c r="G5655" s="124">
        <v>1651485</v>
      </c>
      <c r="H5655" s="124"/>
      <c r="I5655" s="128" t="s">
        <v>11680</v>
      </c>
      <c r="J5655" s="124"/>
      <c r="K5655" s="124"/>
      <c r="L5655" s="124"/>
      <c r="M5655" s="124"/>
      <c r="N5655" s="193">
        <v>0</v>
      </c>
      <c r="O5655" s="193">
        <v>3500</v>
      </c>
      <c r="P5655" s="124" t="s">
        <v>1312</v>
      </c>
    </row>
    <row r="5656" spans="1:16" ht="51">
      <c r="A5656" s="256">
        <v>35</v>
      </c>
      <c r="B5656" s="124"/>
      <c r="C5656" s="125" t="s">
        <v>696</v>
      </c>
      <c r="D5656" s="191">
        <v>43332</v>
      </c>
      <c r="E5656" s="124" t="s">
        <v>10405</v>
      </c>
      <c r="F5656" s="124" t="s">
        <v>3</v>
      </c>
      <c r="G5656" s="124">
        <v>1651488</v>
      </c>
      <c r="H5656" s="124"/>
      <c r="I5656" s="128" t="s">
        <v>11681</v>
      </c>
      <c r="J5656" s="124"/>
      <c r="K5656" s="124"/>
      <c r="L5656" s="124"/>
      <c r="M5656" s="124"/>
      <c r="N5656" s="193">
        <v>0</v>
      </c>
      <c r="O5656" s="193">
        <v>33450</v>
      </c>
      <c r="P5656" s="124" t="s">
        <v>1312</v>
      </c>
    </row>
    <row r="5657" spans="1:16" ht="63.75">
      <c r="A5657" s="256">
        <v>35</v>
      </c>
      <c r="B5657" s="124"/>
      <c r="C5657" s="125" t="s">
        <v>696</v>
      </c>
      <c r="D5657" s="191">
        <v>43332</v>
      </c>
      <c r="E5657" s="124" t="s">
        <v>10406</v>
      </c>
      <c r="F5657" s="124" t="s">
        <v>3</v>
      </c>
      <c r="G5657" s="124">
        <v>1651489</v>
      </c>
      <c r="H5657" s="124"/>
      <c r="I5657" s="128" t="s">
        <v>11682</v>
      </c>
      <c r="J5657" s="124"/>
      <c r="K5657" s="124"/>
      <c r="L5657" s="124"/>
      <c r="M5657" s="124"/>
      <c r="N5657" s="193">
        <v>0</v>
      </c>
      <c r="O5657" s="193">
        <v>75604.84</v>
      </c>
      <c r="P5657" s="124" t="s">
        <v>1312</v>
      </c>
    </row>
    <row r="5658" spans="1:16" ht="63.75">
      <c r="A5658" s="256">
        <v>35</v>
      </c>
      <c r="B5658" s="124"/>
      <c r="C5658" s="125" t="s">
        <v>696</v>
      </c>
      <c r="D5658" s="191">
        <v>43332</v>
      </c>
      <c r="E5658" s="124" t="s">
        <v>10407</v>
      </c>
      <c r="F5658" s="124" t="s">
        <v>3</v>
      </c>
      <c r="G5658" s="124">
        <v>1651490</v>
      </c>
      <c r="H5658" s="124"/>
      <c r="I5658" s="128" t="s">
        <v>11683</v>
      </c>
      <c r="J5658" s="124"/>
      <c r="K5658" s="124"/>
      <c r="L5658" s="124"/>
      <c r="M5658" s="124"/>
      <c r="N5658" s="193">
        <v>0</v>
      </c>
      <c r="O5658" s="193">
        <v>31370</v>
      </c>
      <c r="P5658" s="124" t="s">
        <v>1312</v>
      </c>
    </row>
    <row r="5659" spans="1:16" ht="51">
      <c r="A5659" s="256" t="s">
        <v>619</v>
      </c>
      <c r="B5659" s="124"/>
      <c r="C5659" s="125" t="s">
        <v>713</v>
      </c>
      <c r="D5659" s="191">
        <v>43332</v>
      </c>
      <c r="E5659" s="124" t="s">
        <v>10408</v>
      </c>
      <c r="F5659" s="124" t="s">
        <v>3</v>
      </c>
      <c r="G5659" s="124">
        <v>1651543</v>
      </c>
      <c r="H5659" s="124"/>
      <c r="I5659" s="128" t="s">
        <v>11684</v>
      </c>
      <c r="J5659" s="124"/>
      <c r="K5659" s="124"/>
      <c r="L5659" s="124"/>
      <c r="M5659" s="124"/>
      <c r="N5659" s="193">
        <v>0</v>
      </c>
      <c r="O5659" s="193">
        <v>261.28000000000003</v>
      </c>
      <c r="P5659" s="124" t="s">
        <v>1312</v>
      </c>
    </row>
    <row r="5660" spans="1:16" ht="38.25">
      <c r="A5660" s="256" t="s">
        <v>630</v>
      </c>
      <c r="B5660" s="124"/>
      <c r="C5660" s="125" t="s">
        <v>1236</v>
      </c>
      <c r="D5660" s="191">
        <v>43332</v>
      </c>
      <c r="E5660" s="124" t="s">
        <v>10409</v>
      </c>
      <c r="F5660" s="124" t="s">
        <v>3</v>
      </c>
      <c r="G5660" s="124">
        <v>1651459</v>
      </c>
      <c r="H5660" s="124"/>
      <c r="I5660" s="128" t="s">
        <v>11685</v>
      </c>
      <c r="J5660" s="124"/>
      <c r="K5660" s="124"/>
      <c r="L5660" s="124"/>
      <c r="M5660" s="124"/>
      <c r="N5660" s="193">
        <v>0</v>
      </c>
      <c r="O5660" s="193">
        <v>200</v>
      </c>
      <c r="P5660" s="124" t="s">
        <v>1312</v>
      </c>
    </row>
    <row r="5661" spans="1:16" ht="51">
      <c r="A5661" s="256" t="s">
        <v>630</v>
      </c>
      <c r="B5661" s="124"/>
      <c r="C5661" s="125" t="s">
        <v>1236</v>
      </c>
      <c r="D5661" s="191">
        <v>43332</v>
      </c>
      <c r="E5661" s="124" t="s">
        <v>10410</v>
      </c>
      <c r="F5661" s="124" t="s">
        <v>3</v>
      </c>
      <c r="G5661" s="124">
        <v>1651519</v>
      </c>
      <c r="H5661" s="124"/>
      <c r="I5661" s="128" t="s">
        <v>11686</v>
      </c>
      <c r="J5661" s="124"/>
      <c r="K5661" s="124"/>
      <c r="L5661" s="124"/>
      <c r="M5661" s="124"/>
      <c r="N5661" s="193">
        <v>0</v>
      </c>
      <c r="O5661" s="193">
        <v>583</v>
      </c>
      <c r="P5661" s="124" t="s">
        <v>1312</v>
      </c>
    </row>
    <row r="5662" spans="1:16" ht="51">
      <c r="A5662" s="256" t="s">
        <v>630</v>
      </c>
      <c r="B5662" s="124"/>
      <c r="C5662" s="125" t="s">
        <v>1236</v>
      </c>
      <c r="D5662" s="191">
        <v>43332</v>
      </c>
      <c r="E5662" s="124" t="s">
        <v>10411</v>
      </c>
      <c r="F5662" s="124" t="s">
        <v>3</v>
      </c>
      <c r="G5662" s="124">
        <v>1651521</v>
      </c>
      <c r="H5662" s="124"/>
      <c r="I5662" s="128" t="s">
        <v>11687</v>
      </c>
      <c r="J5662" s="124"/>
      <c r="K5662" s="124"/>
      <c r="L5662" s="124"/>
      <c r="M5662" s="124"/>
      <c r="N5662" s="193">
        <v>0</v>
      </c>
      <c r="O5662" s="193">
        <v>100</v>
      </c>
      <c r="P5662" s="124" t="s">
        <v>1312</v>
      </c>
    </row>
    <row r="5663" spans="1:16" ht="51">
      <c r="A5663" s="256" t="s">
        <v>630</v>
      </c>
      <c r="B5663" s="124"/>
      <c r="C5663" s="125" t="s">
        <v>1236</v>
      </c>
      <c r="D5663" s="191">
        <v>43332</v>
      </c>
      <c r="E5663" s="124" t="s">
        <v>10412</v>
      </c>
      <c r="F5663" s="124" t="s">
        <v>3</v>
      </c>
      <c r="G5663" s="124">
        <v>1651523</v>
      </c>
      <c r="H5663" s="124"/>
      <c r="I5663" s="128" t="s">
        <v>11688</v>
      </c>
      <c r="J5663" s="124"/>
      <c r="K5663" s="124"/>
      <c r="L5663" s="124"/>
      <c r="M5663" s="124"/>
      <c r="N5663" s="193">
        <v>0</v>
      </c>
      <c r="O5663" s="193">
        <v>100</v>
      </c>
      <c r="P5663" s="124" t="s">
        <v>1312</v>
      </c>
    </row>
    <row r="5664" spans="1:16" ht="51">
      <c r="A5664" s="256">
        <v>591</v>
      </c>
      <c r="B5664" s="124"/>
      <c r="C5664" s="125" t="s">
        <v>861</v>
      </c>
      <c r="D5664" s="191">
        <v>43332</v>
      </c>
      <c r="E5664" s="124" t="s">
        <v>10413</v>
      </c>
      <c r="F5664" s="124" t="s">
        <v>3</v>
      </c>
      <c r="G5664" s="124">
        <v>1651539</v>
      </c>
      <c r="H5664" s="124"/>
      <c r="I5664" s="128" t="s">
        <v>9351</v>
      </c>
      <c r="J5664" s="124"/>
      <c r="K5664" s="124"/>
      <c r="L5664" s="124"/>
      <c r="M5664" s="124"/>
      <c r="N5664" s="193">
        <v>0</v>
      </c>
      <c r="O5664" s="193">
        <v>189.71</v>
      </c>
      <c r="P5664" s="124" t="s">
        <v>1312</v>
      </c>
    </row>
    <row r="5665" spans="1:16" ht="51">
      <c r="A5665" s="256" t="s">
        <v>630</v>
      </c>
      <c r="B5665" s="124"/>
      <c r="C5665" s="125" t="s">
        <v>1236</v>
      </c>
      <c r="D5665" s="191">
        <v>43332</v>
      </c>
      <c r="E5665" s="124" t="s">
        <v>10414</v>
      </c>
      <c r="F5665" s="124" t="s">
        <v>3</v>
      </c>
      <c r="G5665" s="124">
        <v>1651557</v>
      </c>
      <c r="H5665" s="124"/>
      <c r="I5665" s="128" t="s">
        <v>11689</v>
      </c>
      <c r="J5665" s="124"/>
      <c r="K5665" s="124"/>
      <c r="L5665" s="124"/>
      <c r="M5665" s="124"/>
      <c r="N5665" s="193">
        <v>0</v>
      </c>
      <c r="O5665" s="193">
        <v>36.17</v>
      </c>
      <c r="P5665" s="124" t="s">
        <v>1312</v>
      </c>
    </row>
    <row r="5666" spans="1:16" ht="51">
      <c r="A5666" s="256" t="s">
        <v>630</v>
      </c>
      <c r="B5666" s="124"/>
      <c r="C5666" s="125" t="s">
        <v>1236</v>
      </c>
      <c r="D5666" s="191">
        <v>43332</v>
      </c>
      <c r="E5666" s="124" t="s">
        <v>10415</v>
      </c>
      <c r="F5666" s="124" t="s">
        <v>3</v>
      </c>
      <c r="G5666" s="124">
        <v>1651558</v>
      </c>
      <c r="H5666" s="124"/>
      <c r="I5666" s="128" t="s">
        <v>11690</v>
      </c>
      <c r="J5666" s="124"/>
      <c r="K5666" s="124"/>
      <c r="L5666" s="124"/>
      <c r="M5666" s="124"/>
      <c r="N5666" s="193">
        <v>0</v>
      </c>
      <c r="O5666" s="193">
        <v>36.17</v>
      </c>
      <c r="P5666" s="124" t="s">
        <v>1312</v>
      </c>
    </row>
    <row r="5667" spans="1:16" ht="51">
      <c r="A5667" s="256">
        <v>35</v>
      </c>
      <c r="B5667" s="124"/>
      <c r="C5667" s="125" t="s">
        <v>696</v>
      </c>
      <c r="D5667" s="191">
        <v>43332</v>
      </c>
      <c r="E5667" s="124" t="s">
        <v>10416</v>
      </c>
      <c r="F5667" s="124" t="s">
        <v>3</v>
      </c>
      <c r="G5667" s="124">
        <v>1651566</v>
      </c>
      <c r="H5667" s="124"/>
      <c r="I5667" s="128" t="s">
        <v>11691</v>
      </c>
      <c r="J5667" s="124"/>
      <c r="K5667" s="124"/>
      <c r="L5667" s="124"/>
      <c r="M5667" s="124"/>
      <c r="N5667" s="193">
        <v>0</v>
      </c>
      <c r="O5667" s="193">
        <v>100</v>
      </c>
      <c r="P5667" s="124" t="s">
        <v>1312</v>
      </c>
    </row>
    <row r="5668" spans="1:16" ht="51">
      <c r="A5668" s="256">
        <v>35</v>
      </c>
      <c r="B5668" s="124"/>
      <c r="C5668" s="125" t="s">
        <v>696</v>
      </c>
      <c r="D5668" s="191">
        <v>43332</v>
      </c>
      <c r="E5668" s="124" t="s">
        <v>10417</v>
      </c>
      <c r="F5668" s="124" t="s">
        <v>3</v>
      </c>
      <c r="G5668" s="124">
        <v>1651568</v>
      </c>
      <c r="H5668" s="124"/>
      <c r="I5668" s="128" t="s">
        <v>11692</v>
      </c>
      <c r="J5668" s="124"/>
      <c r="K5668" s="124"/>
      <c r="L5668" s="124"/>
      <c r="M5668" s="124"/>
      <c r="N5668" s="193">
        <v>0</v>
      </c>
      <c r="O5668" s="193">
        <v>178.5</v>
      </c>
      <c r="P5668" s="124" t="s">
        <v>1312</v>
      </c>
    </row>
    <row r="5669" spans="1:16" ht="63.75">
      <c r="A5669" s="256">
        <v>48</v>
      </c>
      <c r="B5669" s="124"/>
      <c r="C5669" s="125" t="s">
        <v>700</v>
      </c>
      <c r="D5669" s="191">
        <v>43332</v>
      </c>
      <c r="E5669" s="124" t="s">
        <v>10418</v>
      </c>
      <c r="F5669" s="124" t="s">
        <v>3</v>
      </c>
      <c r="G5669" s="124">
        <v>1651582</v>
      </c>
      <c r="H5669" s="124"/>
      <c r="I5669" s="128" t="s">
        <v>11693</v>
      </c>
      <c r="J5669" s="124"/>
      <c r="K5669" s="124"/>
      <c r="L5669" s="124"/>
      <c r="M5669" s="124"/>
      <c r="N5669" s="193">
        <v>0</v>
      </c>
      <c r="O5669" s="193">
        <v>3453.7000000000003</v>
      </c>
      <c r="P5669" s="124" t="s">
        <v>1312</v>
      </c>
    </row>
    <row r="5670" spans="1:16" ht="51">
      <c r="A5670" s="256" t="s">
        <v>630</v>
      </c>
      <c r="B5670" s="124"/>
      <c r="C5670" s="125" t="s">
        <v>1236</v>
      </c>
      <c r="D5670" s="191">
        <v>43332</v>
      </c>
      <c r="E5670" s="124" t="s">
        <v>10419</v>
      </c>
      <c r="F5670" s="124" t="s">
        <v>3</v>
      </c>
      <c r="G5670" s="124">
        <v>1651594</v>
      </c>
      <c r="H5670" s="124"/>
      <c r="I5670" s="128" t="s">
        <v>11694</v>
      </c>
      <c r="J5670" s="124"/>
      <c r="K5670" s="124"/>
      <c r="L5670" s="124"/>
      <c r="M5670" s="124"/>
      <c r="N5670" s="193">
        <v>0</v>
      </c>
      <c r="O5670" s="193">
        <v>100</v>
      </c>
      <c r="P5670" s="124" t="s">
        <v>1312</v>
      </c>
    </row>
    <row r="5671" spans="1:16" ht="51">
      <c r="A5671" s="256" t="s">
        <v>630</v>
      </c>
      <c r="B5671" s="124"/>
      <c r="C5671" s="125" t="s">
        <v>1236</v>
      </c>
      <c r="D5671" s="191">
        <v>43332</v>
      </c>
      <c r="E5671" s="124" t="s">
        <v>10420</v>
      </c>
      <c r="F5671" s="124" t="s">
        <v>3</v>
      </c>
      <c r="G5671" s="124">
        <v>1651445</v>
      </c>
      <c r="H5671" s="124"/>
      <c r="I5671" s="128" t="s">
        <v>1367</v>
      </c>
      <c r="J5671" s="124"/>
      <c r="K5671" s="124"/>
      <c r="L5671" s="124"/>
      <c r="M5671" s="124"/>
      <c r="N5671" s="193">
        <v>0</v>
      </c>
      <c r="O5671" s="193">
        <v>28530.670000000002</v>
      </c>
      <c r="P5671" s="124" t="s">
        <v>1312</v>
      </c>
    </row>
    <row r="5672" spans="1:16" ht="51">
      <c r="A5672" s="256">
        <v>35</v>
      </c>
      <c r="B5672" s="124"/>
      <c r="C5672" s="125" t="s">
        <v>696</v>
      </c>
      <c r="D5672" s="191">
        <v>43332</v>
      </c>
      <c r="E5672" s="124" t="s">
        <v>10421</v>
      </c>
      <c r="F5672" s="124" t="s">
        <v>3</v>
      </c>
      <c r="G5672" s="124">
        <v>1651448</v>
      </c>
      <c r="H5672" s="124"/>
      <c r="I5672" s="128" t="s">
        <v>11695</v>
      </c>
      <c r="J5672" s="124"/>
      <c r="K5672" s="124"/>
      <c r="L5672" s="124"/>
      <c r="M5672" s="124"/>
      <c r="N5672" s="193">
        <v>0</v>
      </c>
      <c r="O5672" s="193">
        <v>3290.65</v>
      </c>
      <c r="P5672" s="124" t="s">
        <v>1312</v>
      </c>
    </row>
    <row r="5673" spans="1:16" ht="51" hidden="1">
      <c r="A5673" s="256">
        <v>117</v>
      </c>
      <c r="B5673" s="124"/>
      <c r="C5673" s="125" t="s">
        <v>722</v>
      </c>
      <c r="D5673" s="191">
        <v>43332</v>
      </c>
      <c r="E5673" s="124" t="s">
        <v>10422</v>
      </c>
      <c r="F5673" s="124" t="s">
        <v>11</v>
      </c>
      <c r="G5673" s="124">
        <v>930123</v>
      </c>
      <c r="H5673" s="124"/>
      <c r="I5673" s="128" t="s">
        <v>11696</v>
      </c>
      <c r="J5673" s="124"/>
      <c r="K5673" s="124"/>
      <c r="L5673" s="124"/>
      <c r="M5673" s="124"/>
      <c r="N5673" s="193">
        <v>50</v>
      </c>
      <c r="O5673" s="193">
        <v>0</v>
      </c>
      <c r="P5673" s="124" t="s">
        <v>1312</v>
      </c>
    </row>
    <row r="5674" spans="1:16" ht="89.25" hidden="1">
      <c r="A5674" s="256">
        <v>10</v>
      </c>
      <c r="B5674" s="124"/>
      <c r="C5674" s="125" t="s">
        <v>690</v>
      </c>
      <c r="D5674" s="191">
        <v>43332</v>
      </c>
      <c r="E5674" s="124" t="s">
        <v>10423</v>
      </c>
      <c r="F5674" s="124" t="s">
        <v>15</v>
      </c>
      <c r="G5674" s="124">
        <v>5717</v>
      </c>
      <c r="H5674" s="124"/>
      <c r="I5674" s="128" t="s">
        <v>11697</v>
      </c>
      <c r="J5674" s="124"/>
      <c r="K5674" s="124"/>
      <c r="L5674" s="124"/>
      <c r="M5674" s="124"/>
      <c r="N5674" s="193">
        <v>5415</v>
      </c>
      <c r="O5674" s="193">
        <v>0</v>
      </c>
      <c r="P5674" s="124" t="s">
        <v>1312</v>
      </c>
    </row>
    <row r="5675" spans="1:16" ht="76.5" hidden="1">
      <c r="A5675" s="256">
        <v>25</v>
      </c>
      <c r="B5675" s="124"/>
      <c r="C5675" s="125" t="s">
        <v>694</v>
      </c>
      <c r="D5675" s="191">
        <v>43332</v>
      </c>
      <c r="E5675" s="124" t="s">
        <v>10424</v>
      </c>
      <c r="F5675" s="124" t="s">
        <v>1313</v>
      </c>
      <c r="G5675" s="124">
        <v>180278</v>
      </c>
      <c r="H5675" s="124"/>
      <c r="I5675" s="128" t="s">
        <v>11698</v>
      </c>
      <c r="J5675" s="124"/>
      <c r="K5675" s="124"/>
      <c r="L5675" s="124"/>
      <c r="M5675" s="124"/>
      <c r="N5675" s="193">
        <v>430495.02</v>
      </c>
      <c r="O5675" s="193">
        <v>0</v>
      </c>
      <c r="P5675" s="124" t="s">
        <v>1312</v>
      </c>
    </row>
    <row r="5676" spans="1:16" ht="76.5" hidden="1">
      <c r="A5676" s="256">
        <v>25</v>
      </c>
      <c r="B5676" s="124"/>
      <c r="C5676" s="125" t="s">
        <v>694</v>
      </c>
      <c r="D5676" s="191">
        <v>43332</v>
      </c>
      <c r="E5676" s="124" t="s">
        <v>10424</v>
      </c>
      <c r="F5676" s="124" t="s">
        <v>1313</v>
      </c>
      <c r="G5676" s="124">
        <v>180280</v>
      </c>
      <c r="H5676" s="124"/>
      <c r="I5676" s="128" t="s">
        <v>11699</v>
      </c>
      <c r="J5676" s="124"/>
      <c r="K5676" s="124"/>
      <c r="L5676" s="124"/>
      <c r="M5676" s="124"/>
      <c r="N5676" s="193">
        <v>631523.65</v>
      </c>
      <c r="O5676" s="193">
        <v>0</v>
      </c>
      <c r="P5676" s="124" t="s">
        <v>1312</v>
      </c>
    </row>
    <row r="5677" spans="1:16" ht="76.5" hidden="1">
      <c r="A5677" s="256">
        <v>25</v>
      </c>
      <c r="B5677" s="124"/>
      <c r="C5677" s="125" t="s">
        <v>694</v>
      </c>
      <c r="D5677" s="191">
        <v>43332</v>
      </c>
      <c r="E5677" s="124" t="s">
        <v>10424</v>
      </c>
      <c r="F5677" s="124" t="s">
        <v>1313</v>
      </c>
      <c r="G5677" s="124">
        <v>180281</v>
      </c>
      <c r="H5677" s="124"/>
      <c r="I5677" s="128" t="s">
        <v>11700</v>
      </c>
      <c r="J5677" s="124"/>
      <c r="K5677" s="124"/>
      <c r="L5677" s="124"/>
      <c r="M5677" s="124"/>
      <c r="N5677" s="193">
        <v>953103.84</v>
      </c>
      <c r="O5677" s="193">
        <v>0</v>
      </c>
      <c r="P5677" s="124" t="s">
        <v>1312</v>
      </c>
    </row>
    <row r="5678" spans="1:16" ht="63.75" hidden="1">
      <c r="A5678" s="256">
        <v>513</v>
      </c>
      <c r="B5678" s="124"/>
      <c r="C5678" s="125" t="s">
        <v>201</v>
      </c>
      <c r="D5678" s="191">
        <v>43332</v>
      </c>
      <c r="E5678" s="124" t="s">
        <v>10425</v>
      </c>
      <c r="F5678" s="124" t="s">
        <v>11</v>
      </c>
      <c r="G5678" s="124">
        <v>930155</v>
      </c>
      <c r="H5678" s="124"/>
      <c r="I5678" s="128" t="s">
        <v>11701</v>
      </c>
      <c r="J5678" s="124"/>
      <c r="K5678" s="124"/>
      <c r="L5678" s="124"/>
      <c r="M5678" s="124"/>
      <c r="N5678" s="193">
        <v>270</v>
      </c>
      <c r="O5678" s="193">
        <v>0</v>
      </c>
      <c r="P5678" s="124" t="s">
        <v>1312</v>
      </c>
    </row>
    <row r="5679" spans="1:16" ht="51" hidden="1">
      <c r="A5679" s="256" t="s">
        <v>620</v>
      </c>
      <c r="B5679" s="124"/>
      <c r="C5679" s="125" t="s">
        <v>714</v>
      </c>
      <c r="D5679" s="191">
        <v>43332</v>
      </c>
      <c r="E5679" s="124" t="s">
        <v>10426</v>
      </c>
      <c r="F5679" s="124" t="s">
        <v>11</v>
      </c>
      <c r="G5679" s="124">
        <v>11102</v>
      </c>
      <c r="H5679" s="124"/>
      <c r="I5679" s="128" t="s">
        <v>11702</v>
      </c>
      <c r="J5679" s="124"/>
      <c r="K5679" s="124"/>
      <c r="L5679" s="124"/>
      <c r="M5679" s="124"/>
      <c r="N5679" s="193">
        <v>320.56</v>
      </c>
      <c r="O5679" s="193">
        <v>0</v>
      </c>
      <c r="P5679" s="124" t="s">
        <v>1312</v>
      </c>
    </row>
    <row r="5680" spans="1:16" ht="38.25">
      <c r="A5680" s="256">
        <v>291</v>
      </c>
      <c r="B5680" s="124"/>
      <c r="C5680" s="125" t="s">
        <v>794</v>
      </c>
      <c r="D5680" s="191">
        <v>43333</v>
      </c>
      <c r="E5680" s="124" t="s">
        <v>10427</v>
      </c>
      <c r="F5680" s="124" t="s">
        <v>3</v>
      </c>
      <c r="G5680" s="124">
        <v>1652093</v>
      </c>
      <c r="H5680" s="124"/>
      <c r="I5680" s="128" t="s">
        <v>11703</v>
      </c>
      <c r="J5680" s="124"/>
      <c r="K5680" s="124"/>
      <c r="L5680" s="124"/>
      <c r="M5680" s="124"/>
      <c r="N5680" s="193">
        <v>0</v>
      </c>
      <c r="O5680" s="193">
        <v>35266.67</v>
      </c>
      <c r="P5680" s="124" t="s">
        <v>1312</v>
      </c>
    </row>
    <row r="5681" spans="1:16" ht="51">
      <c r="A5681" s="256">
        <v>20</v>
      </c>
      <c r="B5681" s="124"/>
      <c r="C5681" s="125" t="s">
        <v>693</v>
      </c>
      <c r="D5681" s="191">
        <v>43333</v>
      </c>
      <c r="E5681" s="124" t="s">
        <v>10428</v>
      </c>
      <c r="F5681" s="124" t="s">
        <v>3</v>
      </c>
      <c r="G5681" s="124">
        <v>1652116</v>
      </c>
      <c r="H5681" s="124"/>
      <c r="I5681" s="128" t="s">
        <v>11704</v>
      </c>
      <c r="J5681" s="124"/>
      <c r="K5681" s="124"/>
      <c r="L5681" s="124"/>
      <c r="M5681" s="124"/>
      <c r="N5681" s="193">
        <v>0</v>
      </c>
      <c r="O5681" s="193">
        <v>190</v>
      </c>
      <c r="P5681" s="124" t="s">
        <v>1312</v>
      </c>
    </row>
    <row r="5682" spans="1:16" ht="51">
      <c r="A5682" s="256" t="s">
        <v>630</v>
      </c>
      <c r="B5682" s="124"/>
      <c r="C5682" s="125" t="s">
        <v>1236</v>
      </c>
      <c r="D5682" s="191">
        <v>43333</v>
      </c>
      <c r="E5682" s="124" t="s">
        <v>10429</v>
      </c>
      <c r="F5682" s="124" t="s">
        <v>3</v>
      </c>
      <c r="G5682" s="124">
        <v>1652153</v>
      </c>
      <c r="H5682" s="124"/>
      <c r="I5682" s="128" t="s">
        <v>11705</v>
      </c>
      <c r="J5682" s="124"/>
      <c r="K5682" s="124"/>
      <c r="L5682" s="124"/>
      <c r="M5682" s="124"/>
      <c r="N5682" s="193">
        <v>0</v>
      </c>
      <c r="O5682" s="193">
        <v>100</v>
      </c>
      <c r="P5682" s="124" t="s">
        <v>1312</v>
      </c>
    </row>
    <row r="5683" spans="1:16" ht="38.25">
      <c r="A5683" s="256">
        <v>526</v>
      </c>
      <c r="B5683" s="124"/>
      <c r="C5683" s="125" t="s">
        <v>846</v>
      </c>
      <c r="D5683" s="191">
        <v>43333</v>
      </c>
      <c r="E5683" s="124" t="s">
        <v>10430</v>
      </c>
      <c r="F5683" s="124" t="s">
        <v>3</v>
      </c>
      <c r="G5683" s="124">
        <v>1652173</v>
      </c>
      <c r="H5683" s="124"/>
      <c r="I5683" s="128" t="s">
        <v>11706</v>
      </c>
      <c r="J5683" s="124"/>
      <c r="K5683" s="124"/>
      <c r="L5683" s="124"/>
      <c r="M5683" s="124"/>
      <c r="N5683" s="193">
        <v>0</v>
      </c>
      <c r="O5683" s="193">
        <v>60</v>
      </c>
      <c r="P5683" s="124" t="s">
        <v>1312</v>
      </c>
    </row>
    <row r="5684" spans="1:16" ht="63.75">
      <c r="A5684" s="256">
        <v>66</v>
      </c>
      <c r="B5684" s="124"/>
      <c r="C5684" s="125" t="s">
        <v>704</v>
      </c>
      <c r="D5684" s="191">
        <v>43333</v>
      </c>
      <c r="E5684" s="124" t="s">
        <v>10431</v>
      </c>
      <c r="F5684" s="124" t="s">
        <v>3</v>
      </c>
      <c r="G5684" s="124">
        <v>1652067</v>
      </c>
      <c r="H5684" s="124"/>
      <c r="I5684" s="128" t="s">
        <v>11708</v>
      </c>
      <c r="J5684" s="124"/>
      <c r="K5684" s="124"/>
      <c r="L5684" s="124"/>
      <c r="M5684" s="124"/>
      <c r="N5684" s="193">
        <v>0</v>
      </c>
      <c r="O5684" s="193">
        <v>2000</v>
      </c>
      <c r="P5684" s="124" t="s">
        <v>1312</v>
      </c>
    </row>
    <row r="5685" spans="1:16" ht="63.75">
      <c r="A5685" s="256" t="s">
        <v>622</v>
      </c>
      <c r="B5685" s="124"/>
      <c r="C5685" s="125" t="s">
        <v>715</v>
      </c>
      <c r="D5685" s="191">
        <v>43333</v>
      </c>
      <c r="E5685" s="124" t="s">
        <v>10432</v>
      </c>
      <c r="F5685" s="124" t="s">
        <v>3</v>
      </c>
      <c r="G5685" s="124">
        <v>1652051</v>
      </c>
      <c r="H5685" s="124"/>
      <c r="I5685" s="128" t="s">
        <v>11709</v>
      </c>
      <c r="J5685" s="124"/>
      <c r="K5685" s="124"/>
      <c r="L5685" s="124"/>
      <c r="M5685" s="124"/>
      <c r="N5685" s="193">
        <v>0</v>
      </c>
      <c r="O5685" s="193">
        <v>20</v>
      </c>
      <c r="P5685" s="124" t="s">
        <v>1312</v>
      </c>
    </row>
    <row r="5686" spans="1:16" ht="63.75">
      <c r="A5686" s="256">
        <v>35</v>
      </c>
      <c r="B5686" s="124"/>
      <c r="C5686" s="125" t="s">
        <v>696</v>
      </c>
      <c r="D5686" s="191">
        <v>43333</v>
      </c>
      <c r="E5686" s="124" t="s">
        <v>10433</v>
      </c>
      <c r="F5686" s="124" t="s">
        <v>3</v>
      </c>
      <c r="G5686" s="124">
        <v>1652013</v>
      </c>
      <c r="H5686" s="124"/>
      <c r="I5686" s="128" t="s">
        <v>11710</v>
      </c>
      <c r="J5686" s="124"/>
      <c r="K5686" s="124"/>
      <c r="L5686" s="124"/>
      <c r="M5686" s="124"/>
      <c r="N5686" s="193">
        <v>0</v>
      </c>
      <c r="O5686" s="193">
        <v>278.40000000000003</v>
      </c>
      <c r="P5686" s="124" t="s">
        <v>1312</v>
      </c>
    </row>
    <row r="5687" spans="1:16" ht="38.25">
      <c r="A5687" s="256">
        <v>10</v>
      </c>
      <c r="B5687" s="124"/>
      <c r="C5687" s="125" t="s">
        <v>690</v>
      </c>
      <c r="D5687" s="191">
        <v>43333</v>
      </c>
      <c r="E5687" s="124" t="s">
        <v>10434</v>
      </c>
      <c r="F5687" s="124" t="s">
        <v>3</v>
      </c>
      <c r="G5687" s="124">
        <v>1652008</v>
      </c>
      <c r="H5687" s="124"/>
      <c r="I5687" s="128" t="s">
        <v>11711</v>
      </c>
      <c r="J5687" s="124"/>
      <c r="K5687" s="124"/>
      <c r="L5687" s="124"/>
      <c r="M5687" s="124"/>
      <c r="N5687" s="193">
        <v>0</v>
      </c>
      <c r="O5687" s="193">
        <v>73.400000000000006</v>
      </c>
      <c r="P5687" s="124" t="s">
        <v>1312</v>
      </c>
    </row>
    <row r="5688" spans="1:16" ht="38.25">
      <c r="A5688" s="256">
        <v>526</v>
      </c>
      <c r="B5688" s="124"/>
      <c r="C5688" s="125" t="s">
        <v>846</v>
      </c>
      <c r="D5688" s="191">
        <v>43333</v>
      </c>
      <c r="E5688" s="124" t="s">
        <v>10435</v>
      </c>
      <c r="F5688" s="124" t="s">
        <v>3</v>
      </c>
      <c r="G5688" s="124">
        <v>1652007</v>
      </c>
      <c r="H5688" s="124"/>
      <c r="I5688" s="128" t="s">
        <v>11712</v>
      </c>
      <c r="J5688" s="124"/>
      <c r="K5688" s="124"/>
      <c r="L5688" s="124"/>
      <c r="M5688" s="124"/>
      <c r="N5688" s="193">
        <v>0</v>
      </c>
      <c r="O5688" s="193">
        <v>60</v>
      </c>
      <c r="P5688" s="124" t="s">
        <v>1312</v>
      </c>
    </row>
    <row r="5689" spans="1:16" ht="51">
      <c r="A5689" s="256">
        <v>46</v>
      </c>
      <c r="B5689" s="124"/>
      <c r="C5689" s="125" t="s">
        <v>698</v>
      </c>
      <c r="D5689" s="191">
        <v>43333</v>
      </c>
      <c r="E5689" s="124" t="s">
        <v>10436</v>
      </c>
      <c r="F5689" s="124" t="s">
        <v>3</v>
      </c>
      <c r="G5689" s="124">
        <v>1652260</v>
      </c>
      <c r="H5689" s="124"/>
      <c r="I5689" s="128" t="s">
        <v>11713</v>
      </c>
      <c r="J5689" s="124"/>
      <c r="K5689" s="124"/>
      <c r="L5689" s="124"/>
      <c r="M5689" s="124"/>
      <c r="N5689" s="193">
        <v>0</v>
      </c>
      <c r="O5689" s="193">
        <v>45755</v>
      </c>
      <c r="P5689" s="124" t="s">
        <v>1312</v>
      </c>
    </row>
    <row r="5690" spans="1:16" ht="38.25">
      <c r="A5690" s="256">
        <v>526</v>
      </c>
      <c r="B5690" s="124"/>
      <c r="C5690" s="125" t="s">
        <v>846</v>
      </c>
      <c r="D5690" s="191">
        <v>43333</v>
      </c>
      <c r="E5690" s="124" t="s">
        <v>10437</v>
      </c>
      <c r="F5690" s="124" t="s">
        <v>3</v>
      </c>
      <c r="G5690" s="124">
        <v>1652246</v>
      </c>
      <c r="H5690" s="124"/>
      <c r="I5690" s="128" t="s">
        <v>11714</v>
      </c>
      <c r="J5690" s="124"/>
      <c r="K5690" s="124"/>
      <c r="L5690" s="124"/>
      <c r="M5690" s="124"/>
      <c r="N5690" s="193">
        <v>0</v>
      </c>
      <c r="O5690" s="193">
        <v>70</v>
      </c>
      <c r="P5690" s="124" t="s">
        <v>1312</v>
      </c>
    </row>
    <row r="5691" spans="1:16" ht="51">
      <c r="A5691" s="256">
        <v>514</v>
      </c>
      <c r="B5691" s="124"/>
      <c r="C5691" s="125" t="s">
        <v>841</v>
      </c>
      <c r="D5691" s="191">
        <v>43333</v>
      </c>
      <c r="E5691" s="124" t="s">
        <v>10438</v>
      </c>
      <c r="F5691" s="124" t="s">
        <v>3</v>
      </c>
      <c r="G5691" s="124">
        <v>1652241</v>
      </c>
      <c r="H5691" s="124"/>
      <c r="I5691" s="128" t="s">
        <v>11715</v>
      </c>
      <c r="J5691" s="124"/>
      <c r="K5691" s="124"/>
      <c r="L5691" s="124"/>
      <c r="M5691" s="124"/>
      <c r="N5691" s="193">
        <v>0</v>
      </c>
      <c r="O5691" s="193">
        <v>11765.54</v>
      </c>
      <c r="P5691" s="124" t="s">
        <v>1312</v>
      </c>
    </row>
    <row r="5692" spans="1:16" ht="51">
      <c r="A5692" s="256">
        <v>342</v>
      </c>
      <c r="B5692" s="124"/>
      <c r="C5692" s="125" t="s">
        <v>816</v>
      </c>
      <c r="D5692" s="191">
        <v>43333</v>
      </c>
      <c r="E5692" s="124" t="s">
        <v>10439</v>
      </c>
      <c r="F5692" s="124" t="s">
        <v>3</v>
      </c>
      <c r="G5692" s="124">
        <v>1652224</v>
      </c>
      <c r="H5692" s="124"/>
      <c r="I5692" s="128" t="s">
        <v>11716</v>
      </c>
      <c r="J5692" s="124"/>
      <c r="K5692" s="124"/>
      <c r="L5692" s="124"/>
      <c r="M5692" s="124"/>
      <c r="N5692" s="193">
        <v>0</v>
      </c>
      <c r="O5692" s="193">
        <v>2000</v>
      </c>
      <c r="P5692" s="124" t="s">
        <v>1312</v>
      </c>
    </row>
    <row r="5693" spans="1:16" ht="38.25">
      <c r="A5693" s="256" t="s">
        <v>630</v>
      </c>
      <c r="B5693" s="124"/>
      <c r="C5693" s="125" t="s">
        <v>1236</v>
      </c>
      <c r="D5693" s="191">
        <v>43333</v>
      </c>
      <c r="E5693" s="124" t="s">
        <v>10440</v>
      </c>
      <c r="F5693" s="124" t="s">
        <v>3</v>
      </c>
      <c r="G5693" s="124">
        <v>1652190</v>
      </c>
      <c r="H5693" s="124"/>
      <c r="I5693" s="128" t="s">
        <v>11718</v>
      </c>
      <c r="J5693" s="124"/>
      <c r="K5693" s="124"/>
      <c r="L5693" s="124"/>
      <c r="M5693" s="124"/>
      <c r="N5693" s="193">
        <v>0</v>
      </c>
      <c r="O5693" s="193">
        <v>47</v>
      </c>
      <c r="P5693" s="124" t="s">
        <v>1312</v>
      </c>
    </row>
    <row r="5694" spans="1:16" ht="38.25">
      <c r="A5694" s="256" t="s">
        <v>630</v>
      </c>
      <c r="B5694" s="124"/>
      <c r="C5694" s="125" t="s">
        <v>1236</v>
      </c>
      <c r="D5694" s="191">
        <v>43333</v>
      </c>
      <c r="E5694" s="124" t="s">
        <v>10441</v>
      </c>
      <c r="F5694" s="124" t="s">
        <v>3</v>
      </c>
      <c r="G5694" s="124">
        <v>1652189</v>
      </c>
      <c r="H5694" s="124"/>
      <c r="I5694" s="128" t="s">
        <v>11719</v>
      </c>
      <c r="J5694" s="124"/>
      <c r="K5694" s="124"/>
      <c r="L5694" s="124"/>
      <c r="M5694" s="124"/>
      <c r="N5694" s="193">
        <v>0</v>
      </c>
      <c r="O5694" s="193">
        <v>1684.16</v>
      </c>
      <c r="P5694" s="124" t="s">
        <v>1312</v>
      </c>
    </row>
    <row r="5695" spans="1:16" ht="51">
      <c r="A5695" s="256">
        <v>580</v>
      </c>
      <c r="B5695" s="124"/>
      <c r="C5695" s="125" t="s">
        <v>217</v>
      </c>
      <c r="D5695" s="191">
        <v>43333</v>
      </c>
      <c r="E5695" s="124" t="s">
        <v>10442</v>
      </c>
      <c r="F5695" s="124" t="s">
        <v>3</v>
      </c>
      <c r="G5695" s="124">
        <v>1652187</v>
      </c>
      <c r="H5695" s="124"/>
      <c r="I5695" s="128" t="s">
        <v>11720</v>
      </c>
      <c r="J5695" s="124"/>
      <c r="K5695" s="124"/>
      <c r="L5695" s="124"/>
      <c r="M5695" s="124"/>
      <c r="N5695" s="193">
        <v>0</v>
      </c>
      <c r="O5695" s="193">
        <v>8658.99</v>
      </c>
      <c r="P5695" s="124" t="s">
        <v>1312</v>
      </c>
    </row>
    <row r="5696" spans="1:16" ht="38.25">
      <c r="A5696" s="256" t="s">
        <v>630</v>
      </c>
      <c r="B5696" s="124"/>
      <c r="C5696" s="125" t="s">
        <v>1236</v>
      </c>
      <c r="D5696" s="191">
        <v>43333</v>
      </c>
      <c r="E5696" s="124" t="s">
        <v>10443</v>
      </c>
      <c r="F5696" s="124" t="s">
        <v>3</v>
      </c>
      <c r="G5696" s="124">
        <v>1652185</v>
      </c>
      <c r="H5696" s="124"/>
      <c r="I5696" s="128" t="s">
        <v>11721</v>
      </c>
      <c r="J5696" s="124"/>
      <c r="K5696" s="124"/>
      <c r="L5696" s="124"/>
      <c r="M5696" s="124"/>
      <c r="N5696" s="193">
        <v>0</v>
      </c>
      <c r="O5696" s="193">
        <v>1489.76</v>
      </c>
      <c r="P5696" s="124" t="s">
        <v>1312</v>
      </c>
    </row>
    <row r="5697" spans="1:16" ht="38.25">
      <c r="A5697" s="256" t="s">
        <v>630</v>
      </c>
      <c r="B5697" s="124"/>
      <c r="C5697" s="125" t="s">
        <v>1236</v>
      </c>
      <c r="D5697" s="191">
        <v>43333</v>
      </c>
      <c r="E5697" s="124" t="s">
        <v>10444</v>
      </c>
      <c r="F5697" s="124" t="s">
        <v>3</v>
      </c>
      <c r="G5697" s="124">
        <v>1652184</v>
      </c>
      <c r="H5697" s="124"/>
      <c r="I5697" s="128" t="s">
        <v>11722</v>
      </c>
      <c r="J5697" s="124"/>
      <c r="K5697" s="124"/>
      <c r="L5697" s="124"/>
      <c r="M5697" s="124"/>
      <c r="N5697" s="193">
        <v>0</v>
      </c>
      <c r="O5697" s="193">
        <v>1489</v>
      </c>
      <c r="P5697" s="124" t="s">
        <v>1312</v>
      </c>
    </row>
    <row r="5698" spans="1:16" ht="38.25">
      <c r="A5698" s="256">
        <v>373</v>
      </c>
      <c r="B5698" s="124"/>
      <c r="C5698" s="125" t="s">
        <v>1269</v>
      </c>
      <c r="D5698" s="191">
        <v>43333</v>
      </c>
      <c r="E5698" s="124" t="s">
        <v>10445</v>
      </c>
      <c r="F5698" s="124" t="s">
        <v>3</v>
      </c>
      <c r="G5698" s="124">
        <v>1652178</v>
      </c>
      <c r="H5698" s="124"/>
      <c r="I5698" s="128" t="s">
        <v>11723</v>
      </c>
      <c r="J5698" s="124"/>
      <c r="K5698" s="124"/>
      <c r="L5698" s="124"/>
      <c r="M5698" s="124"/>
      <c r="N5698" s="193">
        <v>0</v>
      </c>
      <c r="O5698" s="193">
        <v>1200.71</v>
      </c>
      <c r="P5698" s="124" t="s">
        <v>1312</v>
      </c>
    </row>
    <row r="5699" spans="1:16" ht="51">
      <c r="A5699" s="256">
        <v>70</v>
      </c>
      <c r="B5699" s="124"/>
      <c r="C5699" s="125" t="s">
        <v>705</v>
      </c>
      <c r="D5699" s="191">
        <v>43333</v>
      </c>
      <c r="E5699" s="124" t="s">
        <v>10446</v>
      </c>
      <c r="F5699" s="124" t="s">
        <v>3</v>
      </c>
      <c r="G5699" s="124">
        <v>1652177</v>
      </c>
      <c r="H5699" s="124"/>
      <c r="I5699" s="128" t="s">
        <v>11724</v>
      </c>
      <c r="J5699" s="124"/>
      <c r="K5699" s="124"/>
      <c r="L5699" s="124"/>
      <c r="M5699" s="124"/>
      <c r="N5699" s="193">
        <v>0</v>
      </c>
      <c r="O5699" s="193">
        <v>13750</v>
      </c>
      <c r="P5699" s="124" t="s">
        <v>1312</v>
      </c>
    </row>
    <row r="5700" spans="1:16" ht="63.75">
      <c r="A5700" s="256">
        <v>597</v>
      </c>
      <c r="B5700" s="124"/>
      <c r="C5700" s="125" t="s">
        <v>3387</v>
      </c>
      <c r="D5700" s="191">
        <v>43333</v>
      </c>
      <c r="E5700" s="124" t="s">
        <v>10447</v>
      </c>
      <c r="F5700" s="124" t="s">
        <v>3</v>
      </c>
      <c r="G5700" s="124">
        <v>1652074</v>
      </c>
      <c r="H5700" s="124"/>
      <c r="I5700" s="128" t="s">
        <v>11725</v>
      </c>
      <c r="J5700" s="124"/>
      <c r="K5700" s="124"/>
      <c r="L5700" s="124"/>
      <c r="M5700" s="124"/>
      <c r="N5700" s="193">
        <v>0</v>
      </c>
      <c r="O5700" s="193">
        <v>38370.480000000003</v>
      </c>
      <c r="P5700" s="124" t="s">
        <v>1312</v>
      </c>
    </row>
    <row r="5701" spans="1:16" ht="63.75">
      <c r="A5701" s="256">
        <v>661</v>
      </c>
      <c r="B5701" s="124"/>
      <c r="C5701" s="125" t="s">
        <v>234</v>
      </c>
      <c r="D5701" s="191">
        <v>43333</v>
      </c>
      <c r="E5701" s="124" t="s">
        <v>10448</v>
      </c>
      <c r="F5701" s="124" t="s">
        <v>3</v>
      </c>
      <c r="G5701" s="124">
        <v>1652073</v>
      </c>
      <c r="H5701" s="124"/>
      <c r="I5701" s="128" t="s">
        <v>11726</v>
      </c>
      <c r="J5701" s="124"/>
      <c r="K5701" s="124"/>
      <c r="L5701" s="124"/>
      <c r="M5701" s="124"/>
      <c r="N5701" s="193">
        <v>0</v>
      </c>
      <c r="O5701" s="193">
        <v>32789.07</v>
      </c>
      <c r="P5701" s="124" t="s">
        <v>1312</v>
      </c>
    </row>
    <row r="5702" spans="1:16" ht="63.75">
      <c r="A5702" s="256">
        <v>661</v>
      </c>
      <c r="B5702" s="124"/>
      <c r="C5702" s="125" t="s">
        <v>234</v>
      </c>
      <c r="D5702" s="191">
        <v>43333</v>
      </c>
      <c r="E5702" s="124" t="s">
        <v>10449</v>
      </c>
      <c r="F5702" s="124" t="s">
        <v>3</v>
      </c>
      <c r="G5702" s="124">
        <v>1652072</v>
      </c>
      <c r="H5702" s="124"/>
      <c r="I5702" s="128" t="s">
        <v>11727</v>
      </c>
      <c r="J5702" s="124"/>
      <c r="K5702" s="124"/>
      <c r="L5702" s="124"/>
      <c r="M5702" s="124"/>
      <c r="N5702" s="193">
        <v>0</v>
      </c>
      <c r="O5702" s="193">
        <v>32099.24</v>
      </c>
      <c r="P5702" s="124" t="s">
        <v>1312</v>
      </c>
    </row>
    <row r="5703" spans="1:16" ht="51">
      <c r="A5703" s="256">
        <v>513</v>
      </c>
      <c r="B5703" s="124"/>
      <c r="C5703" s="125" t="s">
        <v>201</v>
      </c>
      <c r="D5703" s="191">
        <v>43333</v>
      </c>
      <c r="E5703" s="124" t="s">
        <v>10450</v>
      </c>
      <c r="F5703" s="124" t="s">
        <v>3</v>
      </c>
      <c r="G5703" s="124">
        <v>1652036</v>
      </c>
      <c r="H5703" s="124"/>
      <c r="I5703" s="128" t="s">
        <v>11728</v>
      </c>
      <c r="J5703" s="124"/>
      <c r="K5703" s="124"/>
      <c r="L5703" s="124"/>
      <c r="M5703" s="124"/>
      <c r="N5703" s="193">
        <v>0</v>
      </c>
      <c r="O5703" s="193">
        <v>344.85</v>
      </c>
      <c r="P5703" s="124" t="s">
        <v>1312</v>
      </c>
    </row>
    <row r="5704" spans="1:16" ht="51">
      <c r="A5704" s="256">
        <v>132</v>
      </c>
      <c r="B5704" s="124"/>
      <c r="C5704" s="125" t="s">
        <v>728</v>
      </c>
      <c r="D5704" s="191">
        <v>43333</v>
      </c>
      <c r="E5704" s="124" t="s">
        <v>10451</v>
      </c>
      <c r="F5704" s="124" t="s">
        <v>3</v>
      </c>
      <c r="G5704" s="124">
        <v>1652024</v>
      </c>
      <c r="H5704" s="124"/>
      <c r="I5704" s="128" t="s">
        <v>11729</v>
      </c>
      <c r="J5704" s="124"/>
      <c r="K5704" s="124"/>
      <c r="L5704" s="124"/>
      <c r="M5704" s="124"/>
      <c r="N5704" s="193">
        <v>0</v>
      </c>
      <c r="O5704" s="193">
        <v>121578</v>
      </c>
      <c r="P5704" s="124" t="s">
        <v>1312</v>
      </c>
    </row>
    <row r="5705" spans="1:16" ht="51">
      <c r="A5705" s="256">
        <v>41</v>
      </c>
      <c r="B5705" s="124"/>
      <c r="C5705" s="125" t="s">
        <v>697</v>
      </c>
      <c r="D5705" s="191">
        <v>43333</v>
      </c>
      <c r="E5705" s="124" t="s">
        <v>10452</v>
      </c>
      <c r="F5705" s="124" t="s">
        <v>3</v>
      </c>
      <c r="G5705" s="124">
        <v>1651953</v>
      </c>
      <c r="H5705" s="124"/>
      <c r="I5705" s="128" t="s">
        <v>11730</v>
      </c>
      <c r="J5705" s="124"/>
      <c r="K5705" s="124"/>
      <c r="L5705" s="124"/>
      <c r="M5705" s="124"/>
      <c r="N5705" s="193">
        <v>0</v>
      </c>
      <c r="O5705" s="193">
        <v>4053</v>
      </c>
      <c r="P5705" s="124" t="s">
        <v>1312</v>
      </c>
    </row>
    <row r="5706" spans="1:16" ht="51">
      <c r="A5706" s="256">
        <v>41</v>
      </c>
      <c r="B5706" s="124"/>
      <c r="C5706" s="125" t="s">
        <v>697</v>
      </c>
      <c r="D5706" s="191">
        <v>43333</v>
      </c>
      <c r="E5706" s="124" t="s">
        <v>10453</v>
      </c>
      <c r="F5706" s="124" t="s">
        <v>3</v>
      </c>
      <c r="G5706" s="124">
        <v>1651952</v>
      </c>
      <c r="H5706" s="124"/>
      <c r="I5706" s="128" t="s">
        <v>11731</v>
      </c>
      <c r="J5706" s="124"/>
      <c r="K5706" s="124"/>
      <c r="L5706" s="124"/>
      <c r="M5706" s="124"/>
      <c r="N5706" s="193">
        <v>0</v>
      </c>
      <c r="O5706" s="193">
        <v>510.1</v>
      </c>
      <c r="P5706" s="124" t="s">
        <v>1312</v>
      </c>
    </row>
    <row r="5707" spans="1:16" ht="51">
      <c r="A5707" s="256" t="s">
        <v>630</v>
      </c>
      <c r="B5707" s="124"/>
      <c r="C5707" s="125" t="s">
        <v>1236</v>
      </c>
      <c r="D5707" s="191">
        <v>43333</v>
      </c>
      <c r="E5707" s="124" t="s">
        <v>10454</v>
      </c>
      <c r="F5707" s="124" t="s">
        <v>3</v>
      </c>
      <c r="G5707" s="124">
        <v>1651964</v>
      </c>
      <c r="H5707" s="124"/>
      <c r="I5707" s="128" t="s">
        <v>11732</v>
      </c>
      <c r="J5707" s="124"/>
      <c r="K5707" s="124"/>
      <c r="L5707" s="124"/>
      <c r="M5707" s="124"/>
      <c r="N5707" s="193">
        <v>0</v>
      </c>
      <c r="O5707" s="193">
        <v>2545.92</v>
      </c>
      <c r="P5707" s="124" t="s">
        <v>1312</v>
      </c>
    </row>
    <row r="5708" spans="1:16" ht="63.75">
      <c r="A5708" s="256">
        <v>373</v>
      </c>
      <c r="B5708" s="124"/>
      <c r="C5708" s="125" t="s">
        <v>1269</v>
      </c>
      <c r="D5708" s="191">
        <v>43333</v>
      </c>
      <c r="E5708" s="124" t="s">
        <v>10455</v>
      </c>
      <c r="F5708" s="124" t="s">
        <v>3</v>
      </c>
      <c r="G5708" s="124">
        <v>1651951</v>
      </c>
      <c r="H5708" s="124"/>
      <c r="I5708" s="128" t="s">
        <v>11733</v>
      </c>
      <c r="J5708" s="124"/>
      <c r="K5708" s="124"/>
      <c r="L5708" s="124"/>
      <c r="M5708" s="124"/>
      <c r="N5708" s="193">
        <v>0</v>
      </c>
      <c r="O5708" s="193">
        <v>683.21</v>
      </c>
      <c r="P5708" s="124" t="s">
        <v>1312</v>
      </c>
    </row>
    <row r="5709" spans="1:16" ht="51">
      <c r="A5709" s="256" t="s">
        <v>630</v>
      </c>
      <c r="B5709" s="124"/>
      <c r="C5709" s="125" t="s">
        <v>1236</v>
      </c>
      <c r="D5709" s="191">
        <v>43333</v>
      </c>
      <c r="E5709" s="124" t="s">
        <v>10456</v>
      </c>
      <c r="F5709" s="124" t="s">
        <v>3</v>
      </c>
      <c r="G5709" s="124">
        <v>1651937</v>
      </c>
      <c r="H5709" s="124"/>
      <c r="I5709" s="128" t="s">
        <v>11734</v>
      </c>
      <c r="J5709" s="124"/>
      <c r="K5709" s="124"/>
      <c r="L5709" s="124"/>
      <c r="M5709" s="124"/>
      <c r="N5709" s="193">
        <v>0</v>
      </c>
      <c r="O5709" s="193">
        <v>100</v>
      </c>
      <c r="P5709" s="124" t="s">
        <v>1312</v>
      </c>
    </row>
    <row r="5710" spans="1:16" ht="89.25" hidden="1">
      <c r="A5710" s="256">
        <v>86</v>
      </c>
      <c r="B5710" s="124"/>
      <c r="C5710" s="125" t="s">
        <v>710</v>
      </c>
      <c r="D5710" s="191">
        <v>43333</v>
      </c>
      <c r="E5710" s="124" t="s">
        <v>10457</v>
      </c>
      <c r="F5710" s="124" t="s">
        <v>6</v>
      </c>
      <c r="G5710" s="124">
        <v>813425</v>
      </c>
      <c r="H5710" s="124"/>
      <c r="I5710" s="128" t="s">
        <v>11735</v>
      </c>
      <c r="J5710" s="124"/>
      <c r="K5710" s="124"/>
      <c r="L5710" s="124"/>
      <c r="M5710" s="124"/>
      <c r="N5710" s="193">
        <v>0</v>
      </c>
      <c r="O5710" s="193">
        <v>0.05</v>
      </c>
      <c r="P5710" s="124" t="s">
        <v>1312</v>
      </c>
    </row>
    <row r="5711" spans="1:16" ht="51" hidden="1">
      <c r="A5711" s="256">
        <v>340</v>
      </c>
      <c r="B5711" s="124"/>
      <c r="C5711" s="125" t="s">
        <v>814</v>
      </c>
      <c r="D5711" s="191">
        <v>43333</v>
      </c>
      <c r="E5711" s="124" t="s">
        <v>10458</v>
      </c>
      <c r="F5711" s="124" t="s">
        <v>6</v>
      </c>
      <c r="G5711" s="124">
        <v>813684</v>
      </c>
      <c r="H5711" s="124"/>
      <c r="I5711" s="128" t="s">
        <v>11736</v>
      </c>
      <c r="J5711" s="124"/>
      <c r="K5711" s="124"/>
      <c r="L5711" s="124"/>
      <c r="M5711" s="124"/>
      <c r="N5711" s="193">
        <v>0</v>
      </c>
      <c r="O5711" s="193">
        <v>41221.47</v>
      </c>
      <c r="P5711" s="124" t="s">
        <v>1312</v>
      </c>
    </row>
    <row r="5712" spans="1:16" ht="51" hidden="1">
      <c r="A5712" s="256">
        <v>513</v>
      </c>
      <c r="B5712" s="124"/>
      <c r="C5712" s="125" t="s">
        <v>201</v>
      </c>
      <c r="D5712" s="191">
        <v>43333</v>
      </c>
      <c r="E5712" s="124" t="s">
        <v>10459</v>
      </c>
      <c r="F5712" s="124" t="s">
        <v>15</v>
      </c>
      <c r="G5712" s="124">
        <v>813693</v>
      </c>
      <c r="H5712" s="124"/>
      <c r="I5712" s="128" t="s">
        <v>1389</v>
      </c>
      <c r="J5712" s="124"/>
      <c r="K5712" s="124"/>
      <c r="L5712" s="124"/>
      <c r="M5712" s="124"/>
      <c r="N5712" s="193">
        <v>50</v>
      </c>
      <c r="O5712" s="193">
        <v>0</v>
      </c>
      <c r="P5712" s="124" t="s">
        <v>1312</v>
      </c>
    </row>
    <row r="5713" spans="1:16" ht="63.75" hidden="1">
      <c r="A5713" s="256">
        <v>513</v>
      </c>
      <c r="B5713" s="124"/>
      <c r="C5713" s="125" t="s">
        <v>201</v>
      </c>
      <c r="D5713" s="191">
        <v>43333</v>
      </c>
      <c r="E5713" s="124" t="s">
        <v>10460</v>
      </c>
      <c r="F5713" s="124" t="s">
        <v>15</v>
      </c>
      <c r="G5713" s="124">
        <v>813691</v>
      </c>
      <c r="H5713" s="124"/>
      <c r="I5713" s="128" t="s">
        <v>11737</v>
      </c>
      <c r="J5713" s="124"/>
      <c r="K5713" s="124"/>
      <c r="L5713" s="124"/>
      <c r="M5713" s="124"/>
      <c r="N5713" s="193">
        <v>50</v>
      </c>
      <c r="O5713" s="193">
        <v>0</v>
      </c>
      <c r="P5713" s="124" t="s">
        <v>1312</v>
      </c>
    </row>
    <row r="5714" spans="1:16" ht="51" hidden="1">
      <c r="A5714" s="256">
        <v>10</v>
      </c>
      <c r="B5714" s="124"/>
      <c r="C5714" s="125" t="s">
        <v>690</v>
      </c>
      <c r="D5714" s="191">
        <v>43333</v>
      </c>
      <c r="E5714" s="124" t="s">
        <v>10461</v>
      </c>
      <c r="F5714" s="124" t="s">
        <v>15</v>
      </c>
      <c r="G5714" s="124">
        <v>813689</v>
      </c>
      <c r="H5714" s="124"/>
      <c r="I5714" s="128" t="s">
        <v>11738</v>
      </c>
      <c r="J5714" s="124"/>
      <c r="K5714" s="124"/>
      <c r="L5714" s="124"/>
      <c r="M5714" s="124"/>
      <c r="N5714" s="193">
        <v>50</v>
      </c>
      <c r="O5714" s="193">
        <v>0</v>
      </c>
      <c r="P5714" s="124" t="s">
        <v>1312</v>
      </c>
    </row>
    <row r="5715" spans="1:16" ht="51" hidden="1">
      <c r="A5715" s="256">
        <v>340</v>
      </c>
      <c r="B5715" s="124"/>
      <c r="C5715" s="125" t="s">
        <v>814</v>
      </c>
      <c r="D5715" s="191">
        <v>43333</v>
      </c>
      <c r="E5715" s="124" t="s">
        <v>10462</v>
      </c>
      <c r="F5715" s="124" t="s">
        <v>15</v>
      </c>
      <c r="G5715" s="124">
        <v>813685</v>
      </c>
      <c r="H5715" s="124"/>
      <c r="I5715" s="128" t="s">
        <v>11739</v>
      </c>
      <c r="J5715" s="124"/>
      <c r="K5715" s="124"/>
      <c r="L5715" s="124"/>
      <c r="M5715" s="124"/>
      <c r="N5715" s="193">
        <v>50</v>
      </c>
      <c r="O5715" s="193">
        <v>0</v>
      </c>
      <c r="P5715" s="124" t="s">
        <v>1312</v>
      </c>
    </row>
    <row r="5716" spans="1:16" ht="89.25" hidden="1">
      <c r="A5716" s="256" t="s">
        <v>619</v>
      </c>
      <c r="B5716" s="124"/>
      <c r="C5716" s="125" t="s">
        <v>713</v>
      </c>
      <c r="D5716" s="191">
        <v>43333</v>
      </c>
      <c r="E5716" s="124" t="s">
        <v>10463</v>
      </c>
      <c r="F5716" s="124" t="s">
        <v>6</v>
      </c>
      <c r="G5716" s="124">
        <v>930212</v>
      </c>
      <c r="H5716" s="124"/>
      <c r="I5716" s="128" t="s">
        <v>11740</v>
      </c>
      <c r="J5716" s="124"/>
      <c r="K5716" s="124"/>
      <c r="L5716" s="124"/>
      <c r="M5716" s="124"/>
      <c r="N5716" s="193">
        <v>0</v>
      </c>
      <c r="O5716" s="193">
        <v>14683695</v>
      </c>
      <c r="P5716" s="124" t="s">
        <v>1312</v>
      </c>
    </row>
    <row r="5717" spans="1:16" ht="51" hidden="1">
      <c r="A5717" s="256">
        <v>16</v>
      </c>
      <c r="B5717" s="124"/>
      <c r="C5717" s="125" t="s">
        <v>692</v>
      </c>
      <c r="D5717" s="191">
        <v>43333</v>
      </c>
      <c r="E5717" s="124" t="s">
        <v>10464</v>
      </c>
      <c r="F5717" s="124" t="s">
        <v>15</v>
      </c>
      <c r="G5717" s="124">
        <v>5729</v>
      </c>
      <c r="H5717" s="124"/>
      <c r="I5717" s="128" t="s">
        <v>11741</v>
      </c>
      <c r="J5717" s="124"/>
      <c r="K5717" s="124"/>
      <c r="L5717" s="124"/>
      <c r="M5717" s="124"/>
      <c r="N5717" s="193">
        <v>275.42</v>
      </c>
      <c r="O5717" s="193">
        <v>0</v>
      </c>
      <c r="P5717" s="124" t="s">
        <v>1312</v>
      </c>
    </row>
    <row r="5718" spans="1:16" ht="89.25" hidden="1">
      <c r="A5718" s="256">
        <v>576</v>
      </c>
      <c r="B5718" s="124"/>
      <c r="C5718" s="125" t="s">
        <v>852</v>
      </c>
      <c r="D5718" s="191">
        <v>43333</v>
      </c>
      <c r="E5718" s="124" t="s">
        <v>10465</v>
      </c>
      <c r="F5718" s="124" t="s">
        <v>15</v>
      </c>
      <c r="G5718" s="124">
        <v>5727</v>
      </c>
      <c r="H5718" s="124"/>
      <c r="I5718" s="128" t="s">
        <v>11742</v>
      </c>
      <c r="J5718" s="124"/>
      <c r="K5718" s="124"/>
      <c r="L5718" s="124"/>
      <c r="M5718" s="124"/>
      <c r="N5718" s="193">
        <v>696.83</v>
      </c>
      <c r="O5718" s="193">
        <v>0</v>
      </c>
      <c r="P5718" s="124" t="s">
        <v>1312</v>
      </c>
    </row>
    <row r="5719" spans="1:16" ht="63.75" hidden="1">
      <c r="A5719" s="256">
        <v>16</v>
      </c>
      <c r="B5719" s="124"/>
      <c r="C5719" s="125" t="s">
        <v>692</v>
      </c>
      <c r="D5719" s="191">
        <v>43333</v>
      </c>
      <c r="E5719" s="124" t="s">
        <v>10466</v>
      </c>
      <c r="F5719" s="124" t="s">
        <v>15</v>
      </c>
      <c r="G5719" s="124">
        <v>5724</v>
      </c>
      <c r="H5719" s="124"/>
      <c r="I5719" s="128" t="s">
        <v>11743</v>
      </c>
      <c r="J5719" s="124"/>
      <c r="K5719" s="124"/>
      <c r="L5719" s="124"/>
      <c r="M5719" s="124"/>
      <c r="N5719" s="193">
        <v>341.21</v>
      </c>
      <c r="O5719" s="193">
        <v>0</v>
      </c>
      <c r="P5719" s="124" t="s">
        <v>1312</v>
      </c>
    </row>
    <row r="5720" spans="1:16" ht="63.75" hidden="1">
      <c r="A5720" s="256" t="s">
        <v>630</v>
      </c>
      <c r="B5720" s="124"/>
      <c r="C5720" s="125" t="s">
        <v>1236</v>
      </c>
      <c r="D5720" s="191">
        <v>43333</v>
      </c>
      <c r="E5720" s="124" t="s">
        <v>10467</v>
      </c>
      <c r="F5720" s="124" t="s">
        <v>6</v>
      </c>
      <c r="G5720" s="124">
        <v>1012490</v>
      </c>
      <c r="H5720" s="124"/>
      <c r="I5720" s="128" t="s">
        <v>11744</v>
      </c>
      <c r="J5720" s="124"/>
      <c r="K5720" s="124"/>
      <c r="L5720" s="124"/>
      <c r="M5720" s="124"/>
      <c r="N5720" s="193">
        <v>0</v>
      </c>
      <c r="O5720" s="193">
        <v>434.82</v>
      </c>
      <c r="P5720" s="124" t="s">
        <v>1312</v>
      </c>
    </row>
    <row r="5721" spans="1:16" ht="76.5" hidden="1">
      <c r="A5721" s="256">
        <v>865</v>
      </c>
      <c r="B5721" s="124"/>
      <c r="C5721" s="125" t="s">
        <v>876</v>
      </c>
      <c r="D5721" s="191">
        <v>43333</v>
      </c>
      <c r="E5721" s="124" t="s">
        <v>10468</v>
      </c>
      <c r="F5721" s="124" t="s">
        <v>6</v>
      </c>
      <c r="G5721" s="124">
        <v>930232</v>
      </c>
      <c r="H5721" s="124"/>
      <c r="I5721" s="128" t="s">
        <v>11745</v>
      </c>
      <c r="J5721" s="124"/>
      <c r="K5721" s="124"/>
      <c r="L5721" s="124"/>
      <c r="M5721" s="124"/>
      <c r="N5721" s="193">
        <v>0</v>
      </c>
      <c r="O5721" s="193">
        <v>4577.4399999999996</v>
      </c>
      <c r="P5721" s="124" t="s">
        <v>1312</v>
      </c>
    </row>
    <row r="5722" spans="1:16" ht="63.75" hidden="1">
      <c r="A5722" s="256">
        <v>10</v>
      </c>
      <c r="B5722" s="124"/>
      <c r="C5722" s="125" t="s">
        <v>690</v>
      </c>
      <c r="D5722" s="191">
        <v>43333</v>
      </c>
      <c r="E5722" s="124" t="s">
        <v>10469</v>
      </c>
      <c r="F5722" s="124" t="s">
        <v>15</v>
      </c>
      <c r="G5722" s="124">
        <v>814280</v>
      </c>
      <c r="H5722" s="124"/>
      <c r="I5722" s="128" t="s">
        <v>11746</v>
      </c>
      <c r="J5722" s="124"/>
      <c r="K5722" s="124"/>
      <c r="L5722" s="124"/>
      <c r="M5722" s="124"/>
      <c r="N5722" s="193">
        <v>50</v>
      </c>
      <c r="O5722" s="193">
        <v>0</v>
      </c>
      <c r="P5722" s="124" t="s">
        <v>1312</v>
      </c>
    </row>
    <row r="5723" spans="1:16" ht="51" hidden="1">
      <c r="A5723" s="256">
        <v>10</v>
      </c>
      <c r="B5723" s="124"/>
      <c r="C5723" s="125" t="s">
        <v>690</v>
      </c>
      <c r="D5723" s="191">
        <v>43333</v>
      </c>
      <c r="E5723" s="124" t="s">
        <v>10470</v>
      </c>
      <c r="F5723" s="124" t="s">
        <v>15</v>
      </c>
      <c r="G5723" s="124">
        <v>814288</v>
      </c>
      <c r="H5723" s="124"/>
      <c r="I5723" s="128" t="s">
        <v>11738</v>
      </c>
      <c r="J5723" s="124"/>
      <c r="K5723" s="124"/>
      <c r="L5723" s="124"/>
      <c r="M5723" s="124"/>
      <c r="N5723" s="193">
        <v>50</v>
      </c>
      <c r="O5723" s="193">
        <v>0</v>
      </c>
      <c r="P5723" s="124" t="s">
        <v>1312</v>
      </c>
    </row>
    <row r="5724" spans="1:16" ht="51" hidden="1">
      <c r="A5724" s="256">
        <v>513</v>
      </c>
      <c r="B5724" s="124"/>
      <c r="C5724" s="125" t="s">
        <v>201</v>
      </c>
      <c r="D5724" s="191">
        <v>43333</v>
      </c>
      <c r="E5724" s="124" t="s">
        <v>10471</v>
      </c>
      <c r="F5724" s="124" t="s">
        <v>11</v>
      </c>
      <c r="G5724" s="124">
        <v>930247</v>
      </c>
      <c r="H5724" s="124"/>
      <c r="I5724" s="128" t="s">
        <v>11747</v>
      </c>
      <c r="J5724" s="124"/>
      <c r="K5724" s="124"/>
      <c r="L5724" s="124"/>
      <c r="M5724" s="124"/>
      <c r="N5724" s="193">
        <v>50</v>
      </c>
      <c r="O5724" s="193">
        <v>0</v>
      </c>
      <c r="P5724" s="124" t="s">
        <v>1312</v>
      </c>
    </row>
    <row r="5725" spans="1:16" ht="38.25" hidden="1">
      <c r="A5725" s="256">
        <v>117</v>
      </c>
      <c r="B5725" s="124"/>
      <c r="C5725" s="125" t="s">
        <v>722</v>
      </c>
      <c r="D5725" s="191">
        <v>43333</v>
      </c>
      <c r="E5725" s="124" t="s">
        <v>10472</v>
      </c>
      <c r="F5725" s="124" t="s">
        <v>11</v>
      </c>
      <c r="G5725" s="124">
        <v>930259</v>
      </c>
      <c r="H5725" s="124"/>
      <c r="I5725" s="128" t="s">
        <v>11748</v>
      </c>
      <c r="J5725" s="124"/>
      <c r="K5725" s="124"/>
      <c r="L5725" s="124"/>
      <c r="M5725" s="124"/>
      <c r="N5725" s="193">
        <v>50</v>
      </c>
      <c r="O5725" s="193">
        <v>0</v>
      </c>
      <c r="P5725" s="124" t="s">
        <v>1312</v>
      </c>
    </row>
    <row r="5726" spans="1:16" ht="51">
      <c r="A5726" s="256">
        <v>592</v>
      </c>
      <c r="B5726" s="124"/>
      <c r="C5726" s="125" t="s">
        <v>862</v>
      </c>
      <c r="D5726" s="191">
        <v>43334</v>
      </c>
      <c r="E5726" s="124" t="s">
        <v>10473</v>
      </c>
      <c r="F5726" s="124" t="s">
        <v>3</v>
      </c>
      <c r="G5726" s="124">
        <v>1652648</v>
      </c>
      <c r="H5726" s="124"/>
      <c r="I5726" s="128" t="s">
        <v>11749</v>
      </c>
      <c r="J5726" s="124"/>
      <c r="K5726" s="124"/>
      <c r="L5726" s="124"/>
      <c r="M5726" s="124"/>
      <c r="N5726" s="193">
        <v>0</v>
      </c>
      <c r="O5726" s="193">
        <v>2809</v>
      </c>
      <c r="P5726" s="124" t="s">
        <v>1312</v>
      </c>
    </row>
    <row r="5727" spans="1:16" ht="51">
      <c r="A5727" s="256">
        <v>592</v>
      </c>
      <c r="B5727" s="124"/>
      <c r="C5727" s="125" t="s">
        <v>862</v>
      </c>
      <c r="D5727" s="191">
        <v>43334</v>
      </c>
      <c r="E5727" s="124" t="s">
        <v>10474</v>
      </c>
      <c r="F5727" s="124" t="s">
        <v>3</v>
      </c>
      <c r="G5727" s="124">
        <v>1652647</v>
      </c>
      <c r="H5727" s="124"/>
      <c r="I5727" s="128" t="s">
        <v>11750</v>
      </c>
      <c r="J5727" s="124"/>
      <c r="K5727" s="124"/>
      <c r="L5727" s="124"/>
      <c r="M5727" s="124"/>
      <c r="N5727" s="193">
        <v>0</v>
      </c>
      <c r="O5727" s="193">
        <v>19190</v>
      </c>
      <c r="P5727" s="124" t="s">
        <v>1312</v>
      </c>
    </row>
    <row r="5728" spans="1:16" ht="51">
      <c r="A5728" s="256">
        <v>592</v>
      </c>
      <c r="B5728" s="124"/>
      <c r="C5728" s="125" t="s">
        <v>862</v>
      </c>
      <c r="D5728" s="191">
        <v>43334</v>
      </c>
      <c r="E5728" s="124" t="s">
        <v>10475</v>
      </c>
      <c r="F5728" s="124" t="s">
        <v>3</v>
      </c>
      <c r="G5728" s="124">
        <v>1652646</v>
      </c>
      <c r="H5728" s="124"/>
      <c r="I5728" s="128" t="s">
        <v>11751</v>
      </c>
      <c r="J5728" s="124"/>
      <c r="K5728" s="124"/>
      <c r="L5728" s="124"/>
      <c r="M5728" s="124"/>
      <c r="N5728" s="193">
        <v>0</v>
      </c>
      <c r="O5728" s="193">
        <v>27838.100000000002</v>
      </c>
      <c r="P5728" s="124" t="s">
        <v>1312</v>
      </c>
    </row>
    <row r="5729" spans="1:16" ht="51">
      <c r="A5729" s="256">
        <v>592</v>
      </c>
      <c r="B5729" s="124"/>
      <c r="C5729" s="125" t="s">
        <v>862</v>
      </c>
      <c r="D5729" s="191">
        <v>43334</v>
      </c>
      <c r="E5729" s="124" t="s">
        <v>10476</v>
      </c>
      <c r="F5729" s="124" t="s">
        <v>3</v>
      </c>
      <c r="G5729" s="124">
        <v>1652644</v>
      </c>
      <c r="H5729" s="124"/>
      <c r="I5729" s="128" t="s">
        <v>11752</v>
      </c>
      <c r="J5729" s="124"/>
      <c r="K5729" s="124"/>
      <c r="L5729" s="124"/>
      <c r="M5729" s="124"/>
      <c r="N5729" s="193">
        <v>0</v>
      </c>
      <c r="O5729" s="193">
        <v>30</v>
      </c>
      <c r="P5729" s="124" t="s">
        <v>1312</v>
      </c>
    </row>
    <row r="5730" spans="1:16" ht="51">
      <c r="A5730" s="256">
        <v>592</v>
      </c>
      <c r="B5730" s="124"/>
      <c r="C5730" s="125" t="s">
        <v>862</v>
      </c>
      <c r="D5730" s="191">
        <v>43334</v>
      </c>
      <c r="E5730" s="124" t="s">
        <v>10477</v>
      </c>
      <c r="F5730" s="124" t="s">
        <v>3</v>
      </c>
      <c r="G5730" s="124">
        <v>1652642</v>
      </c>
      <c r="H5730" s="124"/>
      <c r="I5730" s="128" t="s">
        <v>11753</v>
      </c>
      <c r="J5730" s="124"/>
      <c r="K5730" s="124"/>
      <c r="L5730" s="124"/>
      <c r="M5730" s="124"/>
      <c r="N5730" s="193">
        <v>0</v>
      </c>
      <c r="O5730" s="193">
        <v>400</v>
      </c>
      <c r="P5730" s="124" t="s">
        <v>1312</v>
      </c>
    </row>
    <row r="5731" spans="1:16" ht="51">
      <c r="A5731" s="256">
        <v>70</v>
      </c>
      <c r="B5731" s="124"/>
      <c r="C5731" s="125" t="s">
        <v>705</v>
      </c>
      <c r="D5731" s="191">
        <v>43334</v>
      </c>
      <c r="E5731" s="124" t="s">
        <v>10478</v>
      </c>
      <c r="F5731" s="124" t="s">
        <v>3</v>
      </c>
      <c r="G5731" s="124">
        <v>1652633</v>
      </c>
      <c r="H5731" s="124"/>
      <c r="I5731" s="128" t="s">
        <v>11754</v>
      </c>
      <c r="J5731" s="124"/>
      <c r="K5731" s="124"/>
      <c r="L5731" s="124"/>
      <c r="M5731" s="124"/>
      <c r="N5731" s="193">
        <v>0</v>
      </c>
      <c r="O5731" s="193">
        <v>0.19</v>
      </c>
      <c r="P5731" s="124" t="s">
        <v>3729</v>
      </c>
    </row>
    <row r="5732" spans="1:16" ht="38.25">
      <c r="A5732" s="256">
        <v>526</v>
      </c>
      <c r="B5732" s="124"/>
      <c r="C5732" s="125" t="s">
        <v>846</v>
      </c>
      <c r="D5732" s="191">
        <v>43334</v>
      </c>
      <c r="E5732" s="124" t="s">
        <v>10479</v>
      </c>
      <c r="F5732" s="124" t="s">
        <v>3</v>
      </c>
      <c r="G5732" s="124">
        <v>1652631</v>
      </c>
      <c r="H5732" s="124"/>
      <c r="I5732" s="128" t="s">
        <v>11755</v>
      </c>
      <c r="J5732" s="124"/>
      <c r="K5732" s="124"/>
      <c r="L5732" s="124"/>
      <c r="M5732" s="124"/>
      <c r="N5732" s="193">
        <v>0</v>
      </c>
      <c r="O5732" s="193">
        <v>60</v>
      </c>
      <c r="P5732" s="124" t="s">
        <v>1312</v>
      </c>
    </row>
    <row r="5733" spans="1:16" ht="38.25">
      <c r="A5733" s="256">
        <v>592</v>
      </c>
      <c r="B5733" s="124"/>
      <c r="C5733" s="125" t="s">
        <v>862</v>
      </c>
      <c r="D5733" s="191">
        <v>43334</v>
      </c>
      <c r="E5733" s="124" t="s">
        <v>10480</v>
      </c>
      <c r="F5733" s="124" t="s">
        <v>3</v>
      </c>
      <c r="G5733" s="124">
        <v>1652649</v>
      </c>
      <c r="H5733" s="124"/>
      <c r="I5733" s="128" t="s">
        <v>11756</v>
      </c>
      <c r="J5733" s="124"/>
      <c r="K5733" s="124"/>
      <c r="L5733" s="124"/>
      <c r="M5733" s="124"/>
      <c r="N5733" s="193">
        <v>0</v>
      </c>
      <c r="O5733" s="193">
        <v>100</v>
      </c>
      <c r="P5733" s="124" t="s">
        <v>1312</v>
      </c>
    </row>
    <row r="5734" spans="1:16" ht="38.25">
      <c r="A5734" s="256">
        <v>592</v>
      </c>
      <c r="B5734" s="124"/>
      <c r="C5734" s="125" t="s">
        <v>862</v>
      </c>
      <c r="D5734" s="191">
        <v>43334</v>
      </c>
      <c r="E5734" s="124" t="s">
        <v>10481</v>
      </c>
      <c r="F5734" s="124" t="s">
        <v>3</v>
      </c>
      <c r="G5734" s="124">
        <v>1652652</v>
      </c>
      <c r="H5734" s="124"/>
      <c r="I5734" s="128" t="s">
        <v>11757</v>
      </c>
      <c r="J5734" s="124"/>
      <c r="K5734" s="124"/>
      <c r="L5734" s="124"/>
      <c r="M5734" s="124"/>
      <c r="N5734" s="193">
        <v>0</v>
      </c>
      <c r="O5734" s="193">
        <v>57</v>
      </c>
      <c r="P5734" s="124" t="s">
        <v>1312</v>
      </c>
    </row>
    <row r="5735" spans="1:16" ht="51">
      <c r="A5735" s="256" t="s">
        <v>630</v>
      </c>
      <c r="B5735" s="124"/>
      <c r="C5735" s="125" t="s">
        <v>1236</v>
      </c>
      <c r="D5735" s="191">
        <v>43334</v>
      </c>
      <c r="E5735" s="124" t="s">
        <v>10482</v>
      </c>
      <c r="F5735" s="124" t="s">
        <v>3</v>
      </c>
      <c r="G5735" s="124">
        <v>1652669</v>
      </c>
      <c r="H5735" s="124"/>
      <c r="I5735" s="128" t="s">
        <v>11758</v>
      </c>
      <c r="J5735" s="124"/>
      <c r="K5735" s="124"/>
      <c r="L5735" s="124"/>
      <c r="M5735" s="124"/>
      <c r="N5735" s="193">
        <v>0</v>
      </c>
      <c r="O5735" s="193">
        <v>3694.9700000000003</v>
      </c>
      <c r="P5735" s="124" t="s">
        <v>1312</v>
      </c>
    </row>
    <row r="5736" spans="1:16" ht="51">
      <c r="A5736" s="256">
        <v>16</v>
      </c>
      <c r="B5736" s="124"/>
      <c r="C5736" s="125" t="s">
        <v>692</v>
      </c>
      <c r="D5736" s="191">
        <v>43334</v>
      </c>
      <c r="E5736" s="124" t="s">
        <v>10483</v>
      </c>
      <c r="F5736" s="124" t="s">
        <v>3</v>
      </c>
      <c r="G5736" s="124">
        <v>1652679</v>
      </c>
      <c r="H5736" s="124"/>
      <c r="I5736" s="128" t="s">
        <v>11759</v>
      </c>
      <c r="J5736" s="124"/>
      <c r="K5736" s="124"/>
      <c r="L5736" s="124"/>
      <c r="M5736" s="124"/>
      <c r="N5736" s="193">
        <v>0</v>
      </c>
      <c r="O5736" s="193">
        <v>1452</v>
      </c>
      <c r="P5736" s="124" t="s">
        <v>1312</v>
      </c>
    </row>
    <row r="5737" spans="1:16" ht="51">
      <c r="A5737" s="256" t="s">
        <v>630</v>
      </c>
      <c r="B5737" s="124"/>
      <c r="C5737" s="125" t="s">
        <v>1236</v>
      </c>
      <c r="D5737" s="191">
        <v>43334</v>
      </c>
      <c r="E5737" s="124" t="s">
        <v>10484</v>
      </c>
      <c r="F5737" s="124" t="s">
        <v>3</v>
      </c>
      <c r="G5737" s="124">
        <v>1652532</v>
      </c>
      <c r="H5737" s="124"/>
      <c r="I5737" s="128" t="s">
        <v>11760</v>
      </c>
      <c r="J5737" s="124"/>
      <c r="K5737" s="124"/>
      <c r="L5737" s="124"/>
      <c r="M5737" s="124"/>
      <c r="N5737" s="193">
        <v>0</v>
      </c>
      <c r="O5737" s="193">
        <v>36</v>
      </c>
      <c r="P5737" s="124" t="s">
        <v>1312</v>
      </c>
    </row>
    <row r="5738" spans="1:16" ht="63.75">
      <c r="A5738" s="256">
        <v>129</v>
      </c>
      <c r="B5738" s="124"/>
      <c r="C5738" s="125" t="s">
        <v>726</v>
      </c>
      <c r="D5738" s="191">
        <v>43334</v>
      </c>
      <c r="E5738" s="124" t="s">
        <v>10485</v>
      </c>
      <c r="F5738" s="124" t="s">
        <v>3</v>
      </c>
      <c r="G5738" s="124">
        <v>1652541</v>
      </c>
      <c r="H5738" s="124"/>
      <c r="I5738" s="128" t="s">
        <v>11761</v>
      </c>
      <c r="J5738" s="124"/>
      <c r="K5738" s="124"/>
      <c r="L5738" s="124"/>
      <c r="M5738" s="124"/>
      <c r="N5738" s="193">
        <v>0</v>
      </c>
      <c r="O5738" s="193">
        <v>150</v>
      </c>
      <c r="P5738" s="124" t="s">
        <v>1312</v>
      </c>
    </row>
    <row r="5739" spans="1:16" ht="51">
      <c r="A5739" s="256" t="s">
        <v>630</v>
      </c>
      <c r="B5739" s="124"/>
      <c r="C5739" s="125" t="s">
        <v>1236</v>
      </c>
      <c r="D5739" s="191">
        <v>43334</v>
      </c>
      <c r="E5739" s="124" t="s">
        <v>10486</v>
      </c>
      <c r="F5739" s="124" t="s">
        <v>3</v>
      </c>
      <c r="G5739" s="124">
        <v>1652548</v>
      </c>
      <c r="H5739" s="124"/>
      <c r="I5739" s="128" t="s">
        <v>3659</v>
      </c>
      <c r="J5739" s="124"/>
      <c r="K5739" s="124"/>
      <c r="L5739" s="124"/>
      <c r="M5739" s="124"/>
      <c r="N5739" s="193">
        <v>0</v>
      </c>
      <c r="O5739" s="193">
        <v>700</v>
      </c>
      <c r="P5739" s="124" t="s">
        <v>1312</v>
      </c>
    </row>
    <row r="5740" spans="1:16" ht="51">
      <c r="A5740" s="256">
        <v>373</v>
      </c>
      <c r="B5740" s="124"/>
      <c r="C5740" s="125" t="s">
        <v>1269</v>
      </c>
      <c r="D5740" s="191">
        <v>43334</v>
      </c>
      <c r="E5740" s="124" t="s">
        <v>10487</v>
      </c>
      <c r="F5740" s="124" t="s">
        <v>3</v>
      </c>
      <c r="G5740" s="124">
        <v>1652599</v>
      </c>
      <c r="H5740" s="124"/>
      <c r="I5740" s="128" t="s">
        <v>11762</v>
      </c>
      <c r="J5740" s="124"/>
      <c r="K5740" s="124"/>
      <c r="L5740" s="124"/>
      <c r="M5740" s="124"/>
      <c r="N5740" s="193">
        <v>0</v>
      </c>
      <c r="O5740" s="193">
        <v>49633.599999999999</v>
      </c>
      <c r="P5740" s="124" t="s">
        <v>1312</v>
      </c>
    </row>
    <row r="5741" spans="1:16" ht="51">
      <c r="A5741" s="256">
        <v>526</v>
      </c>
      <c r="B5741" s="124"/>
      <c r="C5741" s="125" t="s">
        <v>846</v>
      </c>
      <c r="D5741" s="191">
        <v>43334</v>
      </c>
      <c r="E5741" s="124" t="s">
        <v>10488</v>
      </c>
      <c r="F5741" s="124" t="s">
        <v>3</v>
      </c>
      <c r="G5741" s="124">
        <v>1652627</v>
      </c>
      <c r="H5741" s="124"/>
      <c r="I5741" s="128" t="s">
        <v>11598</v>
      </c>
      <c r="J5741" s="124"/>
      <c r="K5741" s="124"/>
      <c r="L5741" s="124"/>
      <c r="M5741" s="124"/>
      <c r="N5741" s="193">
        <v>0</v>
      </c>
      <c r="O5741" s="193">
        <v>60</v>
      </c>
      <c r="P5741" s="124" t="s">
        <v>1312</v>
      </c>
    </row>
    <row r="5742" spans="1:16" ht="51">
      <c r="A5742" s="256">
        <v>340</v>
      </c>
      <c r="B5742" s="124"/>
      <c r="C5742" s="125" t="s">
        <v>814</v>
      </c>
      <c r="D5742" s="191">
        <v>43334</v>
      </c>
      <c r="E5742" s="124" t="s">
        <v>10489</v>
      </c>
      <c r="F5742" s="124" t="s">
        <v>3</v>
      </c>
      <c r="G5742" s="124">
        <v>1652448</v>
      </c>
      <c r="H5742" s="124"/>
      <c r="I5742" s="128" t="s">
        <v>11763</v>
      </c>
      <c r="J5742" s="124"/>
      <c r="K5742" s="124"/>
      <c r="L5742" s="124"/>
      <c r="M5742" s="124"/>
      <c r="N5742" s="193">
        <v>0</v>
      </c>
      <c r="O5742" s="193">
        <v>1177</v>
      </c>
      <c r="P5742" s="124" t="s">
        <v>1312</v>
      </c>
    </row>
    <row r="5743" spans="1:16" ht="51">
      <c r="A5743" s="256">
        <v>292</v>
      </c>
      <c r="B5743" s="124"/>
      <c r="C5743" s="125" t="s">
        <v>152</v>
      </c>
      <c r="D5743" s="191">
        <v>43334</v>
      </c>
      <c r="E5743" s="124" t="s">
        <v>10490</v>
      </c>
      <c r="F5743" s="124" t="s">
        <v>3</v>
      </c>
      <c r="G5743" s="124">
        <v>1652476</v>
      </c>
      <c r="H5743" s="124"/>
      <c r="I5743" s="128" t="s">
        <v>11764</v>
      </c>
      <c r="J5743" s="124"/>
      <c r="K5743" s="124"/>
      <c r="L5743" s="124"/>
      <c r="M5743" s="124"/>
      <c r="N5743" s="193">
        <v>0</v>
      </c>
      <c r="O5743" s="193">
        <v>105</v>
      </c>
      <c r="P5743" s="124" t="s">
        <v>1312</v>
      </c>
    </row>
    <row r="5744" spans="1:16" ht="51">
      <c r="A5744" s="256">
        <v>292</v>
      </c>
      <c r="B5744" s="124"/>
      <c r="C5744" s="125" t="s">
        <v>152</v>
      </c>
      <c r="D5744" s="191">
        <v>43334</v>
      </c>
      <c r="E5744" s="124" t="s">
        <v>10491</v>
      </c>
      <c r="F5744" s="124" t="s">
        <v>3</v>
      </c>
      <c r="G5744" s="124">
        <v>1652478</v>
      </c>
      <c r="H5744" s="124"/>
      <c r="I5744" s="128" t="s">
        <v>11765</v>
      </c>
      <c r="J5744" s="124"/>
      <c r="K5744" s="124"/>
      <c r="L5744" s="124"/>
      <c r="M5744" s="124"/>
      <c r="N5744" s="193">
        <v>0</v>
      </c>
      <c r="O5744" s="193">
        <v>2.82</v>
      </c>
      <c r="P5744" s="124" t="s">
        <v>1312</v>
      </c>
    </row>
    <row r="5745" spans="1:16" ht="51">
      <c r="A5745" s="256">
        <v>16</v>
      </c>
      <c r="B5745" s="124"/>
      <c r="C5745" s="125" t="s">
        <v>692</v>
      </c>
      <c r="D5745" s="191">
        <v>43334</v>
      </c>
      <c r="E5745" s="124" t="s">
        <v>10492</v>
      </c>
      <c r="F5745" s="124" t="s">
        <v>3</v>
      </c>
      <c r="G5745" s="124">
        <v>1652480</v>
      </c>
      <c r="H5745" s="124"/>
      <c r="I5745" s="128" t="s">
        <v>11766</v>
      </c>
      <c r="J5745" s="124"/>
      <c r="K5745" s="124"/>
      <c r="L5745" s="124"/>
      <c r="M5745" s="124"/>
      <c r="N5745" s="193">
        <v>0</v>
      </c>
      <c r="O5745" s="193">
        <v>155739</v>
      </c>
      <c r="P5745" s="124" t="s">
        <v>1312</v>
      </c>
    </row>
    <row r="5746" spans="1:16" ht="51">
      <c r="A5746" s="256">
        <v>16</v>
      </c>
      <c r="B5746" s="124"/>
      <c r="C5746" s="125" t="s">
        <v>692</v>
      </c>
      <c r="D5746" s="191">
        <v>43334</v>
      </c>
      <c r="E5746" s="124" t="s">
        <v>10493</v>
      </c>
      <c r="F5746" s="124" t="s">
        <v>3</v>
      </c>
      <c r="G5746" s="124">
        <v>1652482</v>
      </c>
      <c r="H5746" s="124"/>
      <c r="I5746" s="128" t="s">
        <v>11767</v>
      </c>
      <c r="J5746" s="124"/>
      <c r="K5746" s="124"/>
      <c r="L5746" s="124"/>
      <c r="M5746" s="124"/>
      <c r="N5746" s="193">
        <v>0</v>
      </c>
      <c r="O5746" s="193">
        <v>2261</v>
      </c>
      <c r="P5746" s="124" t="s">
        <v>1312</v>
      </c>
    </row>
    <row r="5747" spans="1:16" ht="38.25">
      <c r="A5747" s="256">
        <v>526</v>
      </c>
      <c r="B5747" s="124"/>
      <c r="C5747" s="125" t="s">
        <v>846</v>
      </c>
      <c r="D5747" s="191">
        <v>43334</v>
      </c>
      <c r="E5747" s="124" t="s">
        <v>10494</v>
      </c>
      <c r="F5747" s="124" t="s">
        <v>3</v>
      </c>
      <c r="G5747" s="124">
        <v>1652410</v>
      </c>
      <c r="H5747" s="124"/>
      <c r="I5747" s="128" t="s">
        <v>11768</v>
      </c>
      <c r="J5747" s="124"/>
      <c r="K5747" s="124"/>
      <c r="L5747" s="124"/>
      <c r="M5747" s="124"/>
      <c r="N5747" s="193">
        <v>0</v>
      </c>
      <c r="O5747" s="193">
        <v>60</v>
      </c>
      <c r="P5747" s="124" t="s">
        <v>1312</v>
      </c>
    </row>
    <row r="5748" spans="1:16" ht="51">
      <c r="A5748" s="256">
        <v>20</v>
      </c>
      <c r="B5748" s="124"/>
      <c r="C5748" s="125" t="s">
        <v>693</v>
      </c>
      <c r="D5748" s="191">
        <v>43334</v>
      </c>
      <c r="E5748" s="124" t="s">
        <v>10495</v>
      </c>
      <c r="F5748" s="124" t="s">
        <v>3</v>
      </c>
      <c r="G5748" s="124">
        <v>1652466</v>
      </c>
      <c r="H5748" s="124"/>
      <c r="I5748" s="128" t="s">
        <v>11769</v>
      </c>
      <c r="J5748" s="124"/>
      <c r="K5748" s="124"/>
      <c r="L5748" s="124"/>
      <c r="M5748" s="124"/>
      <c r="N5748" s="193">
        <v>0</v>
      </c>
      <c r="O5748" s="193">
        <v>217</v>
      </c>
      <c r="P5748" s="124" t="s">
        <v>1312</v>
      </c>
    </row>
    <row r="5749" spans="1:16" ht="76.5" hidden="1">
      <c r="A5749" s="256">
        <v>513</v>
      </c>
      <c r="B5749" s="124"/>
      <c r="C5749" s="125" t="s">
        <v>201</v>
      </c>
      <c r="D5749" s="191">
        <v>43334</v>
      </c>
      <c r="E5749" s="124" t="s">
        <v>10496</v>
      </c>
      <c r="F5749" s="124" t="s">
        <v>15</v>
      </c>
      <c r="G5749" s="124">
        <v>814737</v>
      </c>
      <c r="H5749" s="124"/>
      <c r="I5749" s="128" t="s">
        <v>11770</v>
      </c>
      <c r="J5749" s="124"/>
      <c r="K5749" s="124"/>
      <c r="L5749" s="124"/>
      <c r="M5749" s="124"/>
      <c r="N5749" s="193">
        <v>50</v>
      </c>
      <c r="O5749" s="193">
        <v>0</v>
      </c>
      <c r="P5749" s="124" t="s">
        <v>1312</v>
      </c>
    </row>
    <row r="5750" spans="1:16" ht="63.75" hidden="1">
      <c r="A5750" s="256">
        <v>513</v>
      </c>
      <c r="B5750" s="124"/>
      <c r="C5750" s="125" t="s">
        <v>201</v>
      </c>
      <c r="D5750" s="191">
        <v>43334</v>
      </c>
      <c r="E5750" s="124" t="s">
        <v>10497</v>
      </c>
      <c r="F5750" s="124" t="s">
        <v>15</v>
      </c>
      <c r="G5750" s="124">
        <v>814734</v>
      </c>
      <c r="H5750" s="124"/>
      <c r="I5750" s="128" t="s">
        <v>11771</v>
      </c>
      <c r="J5750" s="124"/>
      <c r="K5750" s="124"/>
      <c r="L5750" s="124"/>
      <c r="M5750" s="124"/>
      <c r="N5750" s="193">
        <v>50</v>
      </c>
      <c r="O5750" s="193">
        <v>0</v>
      </c>
      <c r="P5750" s="124" t="s">
        <v>1312</v>
      </c>
    </row>
    <row r="5751" spans="1:16" ht="51" hidden="1">
      <c r="A5751" s="256">
        <v>513</v>
      </c>
      <c r="B5751" s="124"/>
      <c r="C5751" s="125" t="s">
        <v>201</v>
      </c>
      <c r="D5751" s="191">
        <v>43334</v>
      </c>
      <c r="E5751" s="124" t="s">
        <v>10498</v>
      </c>
      <c r="F5751" s="124" t="s">
        <v>15</v>
      </c>
      <c r="G5751" s="124">
        <v>814877</v>
      </c>
      <c r="H5751" s="124"/>
      <c r="I5751" s="128" t="s">
        <v>4240</v>
      </c>
      <c r="J5751" s="124"/>
      <c r="K5751" s="124"/>
      <c r="L5751" s="124"/>
      <c r="M5751" s="124"/>
      <c r="N5751" s="193">
        <v>50</v>
      </c>
      <c r="O5751" s="193">
        <v>0</v>
      </c>
      <c r="P5751" s="124" t="s">
        <v>1312</v>
      </c>
    </row>
    <row r="5752" spans="1:16" ht="51" hidden="1">
      <c r="A5752" s="256">
        <v>513</v>
      </c>
      <c r="B5752" s="124"/>
      <c r="C5752" s="125" t="s">
        <v>201</v>
      </c>
      <c r="D5752" s="191">
        <v>43334</v>
      </c>
      <c r="E5752" s="124" t="s">
        <v>10499</v>
      </c>
      <c r="F5752" s="124" t="s">
        <v>15</v>
      </c>
      <c r="G5752" s="124">
        <v>814875</v>
      </c>
      <c r="H5752" s="124"/>
      <c r="I5752" s="128" t="s">
        <v>4240</v>
      </c>
      <c r="J5752" s="124"/>
      <c r="K5752" s="124"/>
      <c r="L5752" s="124"/>
      <c r="M5752" s="124"/>
      <c r="N5752" s="193">
        <v>50</v>
      </c>
      <c r="O5752" s="193">
        <v>0</v>
      </c>
      <c r="P5752" s="124" t="s">
        <v>1312</v>
      </c>
    </row>
    <row r="5753" spans="1:16" ht="51" hidden="1">
      <c r="A5753" s="256">
        <v>513</v>
      </c>
      <c r="B5753" s="124"/>
      <c r="C5753" s="125" t="s">
        <v>201</v>
      </c>
      <c r="D5753" s="191">
        <v>43334</v>
      </c>
      <c r="E5753" s="124" t="s">
        <v>10500</v>
      </c>
      <c r="F5753" s="124" t="s">
        <v>15</v>
      </c>
      <c r="G5753" s="124">
        <v>814870</v>
      </c>
      <c r="H5753" s="124"/>
      <c r="I5753" s="128" t="s">
        <v>11282</v>
      </c>
      <c r="J5753" s="124"/>
      <c r="K5753" s="124"/>
      <c r="L5753" s="124"/>
      <c r="M5753" s="124"/>
      <c r="N5753" s="193">
        <v>50</v>
      </c>
      <c r="O5753" s="193">
        <v>0</v>
      </c>
      <c r="P5753" s="124" t="s">
        <v>1312</v>
      </c>
    </row>
    <row r="5754" spans="1:16" ht="51" hidden="1">
      <c r="A5754" s="256">
        <v>513</v>
      </c>
      <c r="B5754" s="124"/>
      <c r="C5754" s="125" t="s">
        <v>201</v>
      </c>
      <c r="D5754" s="191">
        <v>43334</v>
      </c>
      <c r="E5754" s="124" t="s">
        <v>10501</v>
      </c>
      <c r="F5754" s="124" t="s">
        <v>15</v>
      </c>
      <c r="G5754" s="124">
        <v>814868</v>
      </c>
      <c r="H5754" s="124"/>
      <c r="I5754" s="128" t="s">
        <v>11772</v>
      </c>
      <c r="J5754" s="124"/>
      <c r="K5754" s="124"/>
      <c r="L5754" s="124"/>
      <c r="M5754" s="124"/>
      <c r="N5754" s="193">
        <v>50</v>
      </c>
      <c r="O5754" s="193">
        <v>0</v>
      </c>
      <c r="P5754" s="124" t="s">
        <v>1312</v>
      </c>
    </row>
    <row r="5755" spans="1:16" ht="63.75" hidden="1">
      <c r="A5755" s="256">
        <v>10</v>
      </c>
      <c r="B5755" s="124"/>
      <c r="C5755" s="125" t="s">
        <v>690</v>
      </c>
      <c r="D5755" s="191">
        <v>43334</v>
      </c>
      <c r="E5755" s="124" t="s">
        <v>10502</v>
      </c>
      <c r="F5755" s="124" t="s">
        <v>15</v>
      </c>
      <c r="G5755" s="124">
        <v>815063</v>
      </c>
      <c r="H5755" s="124"/>
      <c r="I5755" s="128" t="s">
        <v>11773</v>
      </c>
      <c r="J5755" s="124"/>
      <c r="K5755" s="124"/>
      <c r="L5755" s="124"/>
      <c r="M5755" s="124"/>
      <c r="N5755" s="193">
        <v>50</v>
      </c>
      <c r="O5755" s="193">
        <v>0</v>
      </c>
      <c r="P5755" s="124" t="s">
        <v>1312</v>
      </c>
    </row>
    <row r="5756" spans="1:16" ht="76.5" hidden="1">
      <c r="A5756" s="256" t="s">
        <v>620</v>
      </c>
      <c r="B5756" s="124"/>
      <c r="C5756" s="125" t="s">
        <v>714</v>
      </c>
      <c r="D5756" s="191">
        <v>43334</v>
      </c>
      <c r="E5756" s="124" t="s">
        <v>10503</v>
      </c>
      <c r="F5756" s="124" t="s">
        <v>13</v>
      </c>
      <c r="G5756" s="124">
        <v>930326</v>
      </c>
      <c r="H5756" s="124"/>
      <c r="I5756" s="128" t="s">
        <v>11774</v>
      </c>
      <c r="J5756" s="124"/>
      <c r="K5756" s="124"/>
      <c r="L5756" s="124"/>
      <c r="M5756" s="124"/>
      <c r="N5756" s="193">
        <v>187680</v>
      </c>
      <c r="O5756" s="193">
        <v>0</v>
      </c>
      <c r="P5756" s="124" t="s">
        <v>1312</v>
      </c>
    </row>
    <row r="5757" spans="1:16" ht="76.5" hidden="1">
      <c r="A5757" s="256" t="s">
        <v>620</v>
      </c>
      <c r="B5757" s="124"/>
      <c r="C5757" s="125" t="s">
        <v>714</v>
      </c>
      <c r="D5757" s="191">
        <v>43334</v>
      </c>
      <c r="E5757" s="124" t="s">
        <v>10504</v>
      </c>
      <c r="F5757" s="124" t="s">
        <v>11</v>
      </c>
      <c r="G5757" s="124">
        <v>930326</v>
      </c>
      <c r="H5757" s="124"/>
      <c r="I5757" s="128" t="s">
        <v>11775</v>
      </c>
      <c r="J5757" s="124"/>
      <c r="K5757" s="124"/>
      <c r="L5757" s="124"/>
      <c r="M5757" s="124"/>
      <c r="N5757" s="193">
        <v>50</v>
      </c>
      <c r="O5757" s="193">
        <v>0</v>
      </c>
      <c r="P5757" s="124" t="s">
        <v>1312</v>
      </c>
    </row>
    <row r="5758" spans="1:16" ht="76.5" hidden="1">
      <c r="A5758" s="256">
        <v>25</v>
      </c>
      <c r="B5758" s="124"/>
      <c r="C5758" s="125" t="s">
        <v>694</v>
      </c>
      <c r="D5758" s="191">
        <v>43334</v>
      </c>
      <c r="E5758" s="124" t="s">
        <v>10505</v>
      </c>
      <c r="F5758" s="124" t="s">
        <v>1313</v>
      </c>
      <c r="G5758" s="124">
        <v>180308</v>
      </c>
      <c r="H5758" s="124"/>
      <c r="I5758" s="128" t="s">
        <v>11776</v>
      </c>
      <c r="J5758" s="124"/>
      <c r="K5758" s="124"/>
      <c r="L5758" s="124"/>
      <c r="M5758" s="124"/>
      <c r="N5758" s="193">
        <v>724017.7</v>
      </c>
      <c r="O5758" s="193">
        <v>0</v>
      </c>
      <c r="P5758" s="124" t="s">
        <v>1312</v>
      </c>
    </row>
    <row r="5759" spans="1:16" ht="76.5" hidden="1">
      <c r="A5759" s="256">
        <v>25</v>
      </c>
      <c r="B5759" s="124"/>
      <c r="C5759" s="125" t="s">
        <v>694</v>
      </c>
      <c r="D5759" s="191">
        <v>43334</v>
      </c>
      <c r="E5759" s="124" t="s">
        <v>10505</v>
      </c>
      <c r="F5759" s="124" t="s">
        <v>1313</v>
      </c>
      <c r="G5759" s="124">
        <v>180307</v>
      </c>
      <c r="H5759" s="124"/>
      <c r="I5759" s="128" t="s">
        <v>11777</v>
      </c>
      <c r="J5759" s="124"/>
      <c r="K5759" s="124"/>
      <c r="L5759" s="124"/>
      <c r="M5759" s="124"/>
      <c r="N5759" s="193">
        <v>686608.54</v>
      </c>
      <c r="O5759" s="193">
        <v>0</v>
      </c>
      <c r="P5759" s="124" t="s">
        <v>1312</v>
      </c>
    </row>
    <row r="5760" spans="1:16" ht="76.5" hidden="1">
      <c r="A5760" s="256">
        <v>25</v>
      </c>
      <c r="B5760" s="124"/>
      <c r="C5760" s="125" t="s">
        <v>694</v>
      </c>
      <c r="D5760" s="191">
        <v>43334</v>
      </c>
      <c r="E5760" s="124" t="s">
        <v>10505</v>
      </c>
      <c r="F5760" s="124" t="s">
        <v>1313</v>
      </c>
      <c r="G5760" s="124">
        <v>180309</v>
      </c>
      <c r="H5760" s="124"/>
      <c r="I5760" s="128" t="s">
        <v>11778</v>
      </c>
      <c r="J5760" s="124"/>
      <c r="K5760" s="124"/>
      <c r="L5760" s="124"/>
      <c r="M5760" s="124"/>
      <c r="N5760" s="193">
        <v>877612.43</v>
      </c>
      <c r="O5760" s="193">
        <v>0</v>
      </c>
      <c r="P5760" s="124" t="s">
        <v>1312</v>
      </c>
    </row>
    <row r="5761" spans="1:16" ht="89.25" hidden="1">
      <c r="A5761" s="256">
        <v>25</v>
      </c>
      <c r="B5761" s="124"/>
      <c r="C5761" s="125" t="s">
        <v>694</v>
      </c>
      <c r="D5761" s="191">
        <v>43334</v>
      </c>
      <c r="E5761" s="124" t="s">
        <v>10505</v>
      </c>
      <c r="F5761" s="124" t="s">
        <v>1313</v>
      </c>
      <c r="G5761" s="124">
        <v>180312</v>
      </c>
      <c r="H5761" s="124"/>
      <c r="I5761" s="128" t="s">
        <v>11779</v>
      </c>
      <c r="J5761" s="124"/>
      <c r="K5761" s="124"/>
      <c r="L5761" s="124"/>
      <c r="M5761" s="124"/>
      <c r="N5761" s="193">
        <v>166388.32999999999</v>
      </c>
      <c r="O5761" s="193">
        <v>0</v>
      </c>
      <c r="P5761" s="124" t="s">
        <v>1312</v>
      </c>
    </row>
    <row r="5762" spans="1:16" ht="76.5" hidden="1">
      <c r="A5762" s="256">
        <v>25</v>
      </c>
      <c r="B5762" s="124"/>
      <c r="C5762" s="125" t="s">
        <v>694</v>
      </c>
      <c r="D5762" s="191">
        <v>43334</v>
      </c>
      <c r="E5762" s="124" t="s">
        <v>10506</v>
      </c>
      <c r="F5762" s="124" t="s">
        <v>1313</v>
      </c>
      <c r="G5762" s="124">
        <v>180288</v>
      </c>
      <c r="H5762" s="124"/>
      <c r="I5762" s="128" t="s">
        <v>11780</v>
      </c>
      <c r="J5762" s="124"/>
      <c r="K5762" s="124"/>
      <c r="L5762" s="124"/>
      <c r="M5762" s="124"/>
      <c r="N5762" s="193">
        <v>2144783.52</v>
      </c>
      <c r="O5762" s="193">
        <v>0</v>
      </c>
      <c r="P5762" s="124" t="s">
        <v>1312</v>
      </c>
    </row>
    <row r="5763" spans="1:16" ht="76.5" hidden="1">
      <c r="A5763" s="256">
        <v>25</v>
      </c>
      <c r="B5763" s="124"/>
      <c r="C5763" s="125" t="s">
        <v>694</v>
      </c>
      <c r="D5763" s="191">
        <v>43334</v>
      </c>
      <c r="E5763" s="124" t="s">
        <v>10506</v>
      </c>
      <c r="F5763" s="124" t="s">
        <v>1313</v>
      </c>
      <c r="G5763" s="124">
        <v>180295</v>
      </c>
      <c r="H5763" s="124"/>
      <c r="I5763" s="128" t="s">
        <v>11781</v>
      </c>
      <c r="J5763" s="124"/>
      <c r="K5763" s="124"/>
      <c r="L5763" s="124"/>
      <c r="M5763" s="124"/>
      <c r="N5763" s="193">
        <v>534161.99</v>
      </c>
      <c r="O5763" s="193">
        <v>0</v>
      </c>
      <c r="P5763" s="124" t="s">
        <v>1312</v>
      </c>
    </row>
    <row r="5764" spans="1:16" ht="76.5" hidden="1">
      <c r="A5764" s="256">
        <v>25</v>
      </c>
      <c r="B5764" s="124"/>
      <c r="C5764" s="125" t="s">
        <v>694</v>
      </c>
      <c r="D5764" s="191">
        <v>43334</v>
      </c>
      <c r="E5764" s="124" t="s">
        <v>10506</v>
      </c>
      <c r="F5764" s="124" t="s">
        <v>1313</v>
      </c>
      <c r="G5764" s="124">
        <v>180296</v>
      </c>
      <c r="H5764" s="124"/>
      <c r="I5764" s="128" t="s">
        <v>11782</v>
      </c>
      <c r="J5764" s="124"/>
      <c r="K5764" s="124"/>
      <c r="L5764" s="124"/>
      <c r="M5764" s="124"/>
      <c r="N5764" s="193">
        <v>1053257.3899999999</v>
      </c>
      <c r="O5764" s="193">
        <v>0</v>
      </c>
      <c r="P5764" s="124" t="s">
        <v>1312</v>
      </c>
    </row>
    <row r="5765" spans="1:16" ht="89.25" hidden="1">
      <c r="A5765" s="256">
        <v>25</v>
      </c>
      <c r="B5765" s="124"/>
      <c r="C5765" s="125" t="s">
        <v>694</v>
      </c>
      <c r="D5765" s="191">
        <v>43334</v>
      </c>
      <c r="E5765" s="124" t="s">
        <v>10506</v>
      </c>
      <c r="F5765" s="124" t="s">
        <v>1313</v>
      </c>
      <c r="G5765" s="124">
        <v>180302</v>
      </c>
      <c r="H5765" s="124"/>
      <c r="I5765" s="128" t="s">
        <v>11783</v>
      </c>
      <c r="J5765" s="124"/>
      <c r="K5765" s="124"/>
      <c r="L5765" s="124"/>
      <c r="M5765" s="124"/>
      <c r="N5765" s="193">
        <v>188129.39</v>
      </c>
      <c r="O5765" s="193">
        <v>0</v>
      </c>
      <c r="P5765" s="124" t="s">
        <v>1312</v>
      </c>
    </row>
    <row r="5766" spans="1:16" ht="76.5" hidden="1">
      <c r="A5766" s="256">
        <v>25</v>
      </c>
      <c r="B5766" s="124"/>
      <c r="C5766" s="125" t="s">
        <v>694</v>
      </c>
      <c r="D5766" s="191">
        <v>43334</v>
      </c>
      <c r="E5766" s="124" t="s">
        <v>10506</v>
      </c>
      <c r="F5766" s="124" t="s">
        <v>1313</v>
      </c>
      <c r="G5766" s="124">
        <v>180297</v>
      </c>
      <c r="H5766" s="124"/>
      <c r="I5766" s="128" t="s">
        <v>11784</v>
      </c>
      <c r="J5766" s="124"/>
      <c r="K5766" s="124"/>
      <c r="L5766" s="124"/>
      <c r="M5766" s="124"/>
      <c r="N5766" s="193">
        <v>495717.41</v>
      </c>
      <c r="O5766" s="193">
        <v>0</v>
      </c>
      <c r="P5766" s="124" t="s">
        <v>1312</v>
      </c>
    </row>
    <row r="5767" spans="1:16" ht="76.5" hidden="1">
      <c r="A5767" s="256">
        <v>25</v>
      </c>
      <c r="B5767" s="124"/>
      <c r="C5767" s="125" t="s">
        <v>694</v>
      </c>
      <c r="D5767" s="191">
        <v>43334</v>
      </c>
      <c r="E5767" s="124" t="s">
        <v>10506</v>
      </c>
      <c r="F5767" s="124" t="s">
        <v>1313</v>
      </c>
      <c r="G5767" s="124">
        <v>180301</v>
      </c>
      <c r="H5767" s="124"/>
      <c r="I5767" s="128" t="s">
        <v>11785</v>
      </c>
      <c r="J5767" s="124"/>
      <c r="K5767" s="124"/>
      <c r="L5767" s="124"/>
      <c r="M5767" s="124"/>
      <c r="N5767" s="193">
        <v>937840.6</v>
      </c>
      <c r="O5767" s="193">
        <v>0</v>
      </c>
      <c r="P5767" s="124" t="s">
        <v>1312</v>
      </c>
    </row>
    <row r="5768" spans="1:16" ht="76.5" hidden="1">
      <c r="A5768" s="256">
        <v>25</v>
      </c>
      <c r="B5768" s="124"/>
      <c r="C5768" s="125" t="s">
        <v>694</v>
      </c>
      <c r="D5768" s="191">
        <v>43334</v>
      </c>
      <c r="E5768" s="124" t="s">
        <v>10506</v>
      </c>
      <c r="F5768" s="124" t="s">
        <v>1313</v>
      </c>
      <c r="G5768" s="124">
        <v>180298</v>
      </c>
      <c r="H5768" s="124"/>
      <c r="I5768" s="128" t="s">
        <v>11786</v>
      </c>
      <c r="J5768" s="124"/>
      <c r="K5768" s="124"/>
      <c r="L5768" s="124"/>
      <c r="M5768" s="124"/>
      <c r="N5768" s="193">
        <v>108405.91</v>
      </c>
      <c r="O5768" s="193">
        <v>0</v>
      </c>
      <c r="P5768" s="124" t="s">
        <v>1312</v>
      </c>
    </row>
    <row r="5769" spans="1:16" ht="76.5" hidden="1">
      <c r="A5769" s="256">
        <v>25</v>
      </c>
      <c r="B5769" s="124"/>
      <c r="C5769" s="125" t="s">
        <v>694</v>
      </c>
      <c r="D5769" s="191">
        <v>43334</v>
      </c>
      <c r="E5769" s="124" t="s">
        <v>10506</v>
      </c>
      <c r="F5769" s="124" t="s">
        <v>1313</v>
      </c>
      <c r="G5769" s="124">
        <v>180299</v>
      </c>
      <c r="H5769" s="124"/>
      <c r="I5769" s="128" t="s">
        <v>11787</v>
      </c>
      <c r="J5769" s="124"/>
      <c r="K5769" s="124"/>
      <c r="L5769" s="124"/>
      <c r="M5769" s="124"/>
      <c r="N5769" s="193">
        <v>1117381.6000000001</v>
      </c>
      <c r="O5769" s="193">
        <v>0</v>
      </c>
      <c r="P5769" s="124" t="s">
        <v>1312</v>
      </c>
    </row>
    <row r="5770" spans="1:16" ht="89.25" hidden="1">
      <c r="A5770" s="256">
        <v>25</v>
      </c>
      <c r="B5770" s="124"/>
      <c r="C5770" s="125" t="s">
        <v>694</v>
      </c>
      <c r="D5770" s="191">
        <v>43334</v>
      </c>
      <c r="E5770" s="124" t="s">
        <v>10506</v>
      </c>
      <c r="F5770" s="124" t="s">
        <v>1313</v>
      </c>
      <c r="G5770" s="124">
        <v>180306</v>
      </c>
      <c r="H5770" s="124"/>
      <c r="I5770" s="128" t="s">
        <v>11788</v>
      </c>
      <c r="J5770" s="124"/>
      <c r="K5770" s="124"/>
      <c r="L5770" s="124"/>
      <c r="M5770" s="124"/>
      <c r="N5770" s="193">
        <v>457253.44</v>
      </c>
      <c r="O5770" s="193">
        <v>0</v>
      </c>
      <c r="P5770" s="124" t="s">
        <v>1312</v>
      </c>
    </row>
    <row r="5771" spans="1:16" ht="89.25" hidden="1">
      <c r="A5771" s="256">
        <v>25</v>
      </c>
      <c r="B5771" s="124"/>
      <c r="C5771" s="125" t="s">
        <v>694</v>
      </c>
      <c r="D5771" s="191">
        <v>43334</v>
      </c>
      <c r="E5771" s="124" t="s">
        <v>10506</v>
      </c>
      <c r="F5771" s="124" t="s">
        <v>1313</v>
      </c>
      <c r="G5771" s="124">
        <v>180304</v>
      </c>
      <c r="H5771" s="124"/>
      <c r="I5771" s="128" t="s">
        <v>11789</v>
      </c>
      <c r="J5771" s="124"/>
      <c r="K5771" s="124"/>
      <c r="L5771" s="124"/>
      <c r="M5771" s="124"/>
      <c r="N5771" s="193">
        <v>344598.29</v>
      </c>
      <c r="O5771" s="193">
        <v>0</v>
      </c>
      <c r="P5771" s="124" t="s">
        <v>1312</v>
      </c>
    </row>
    <row r="5772" spans="1:16" ht="89.25" hidden="1">
      <c r="A5772" s="256">
        <v>25</v>
      </c>
      <c r="B5772" s="124"/>
      <c r="C5772" s="125" t="s">
        <v>694</v>
      </c>
      <c r="D5772" s="191">
        <v>43334</v>
      </c>
      <c r="E5772" s="124" t="s">
        <v>10506</v>
      </c>
      <c r="F5772" s="124" t="s">
        <v>1313</v>
      </c>
      <c r="G5772" s="124">
        <v>180287</v>
      </c>
      <c r="H5772" s="124"/>
      <c r="I5772" s="128" t="s">
        <v>11790</v>
      </c>
      <c r="J5772" s="124"/>
      <c r="K5772" s="124"/>
      <c r="L5772" s="124"/>
      <c r="M5772" s="124"/>
      <c r="N5772" s="193">
        <v>206742.05</v>
      </c>
      <c r="O5772" s="193">
        <v>0</v>
      </c>
      <c r="P5772" s="124" t="s">
        <v>1312</v>
      </c>
    </row>
    <row r="5773" spans="1:16" ht="76.5" hidden="1">
      <c r="A5773" s="256">
        <v>25</v>
      </c>
      <c r="B5773" s="124"/>
      <c r="C5773" s="125" t="s">
        <v>694</v>
      </c>
      <c r="D5773" s="191">
        <v>43334</v>
      </c>
      <c r="E5773" s="124" t="s">
        <v>10506</v>
      </c>
      <c r="F5773" s="124" t="s">
        <v>1313</v>
      </c>
      <c r="G5773" s="124">
        <v>180300</v>
      </c>
      <c r="H5773" s="124"/>
      <c r="I5773" s="128" t="s">
        <v>11791</v>
      </c>
      <c r="J5773" s="124"/>
      <c r="K5773" s="124"/>
      <c r="L5773" s="124"/>
      <c r="M5773" s="124"/>
      <c r="N5773" s="193">
        <v>29556.1</v>
      </c>
      <c r="O5773" s="193">
        <v>0</v>
      </c>
      <c r="P5773" s="124" t="s">
        <v>1312</v>
      </c>
    </row>
    <row r="5774" spans="1:16" ht="76.5" hidden="1">
      <c r="A5774" s="256">
        <v>25</v>
      </c>
      <c r="B5774" s="124"/>
      <c r="C5774" s="125" t="s">
        <v>694</v>
      </c>
      <c r="D5774" s="191">
        <v>43334</v>
      </c>
      <c r="E5774" s="124" t="s">
        <v>10506</v>
      </c>
      <c r="F5774" s="124" t="s">
        <v>1313</v>
      </c>
      <c r="G5774" s="124">
        <v>180294</v>
      </c>
      <c r="H5774" s="124"/>
      <c r="I5774" s="128" t="s">
        <v>11792</v>
      </c>
      <c r="J5774" s="124"/>
      <c r="K5774" s="124"/>
      <c r="L5774" s="124"/>
      <c r="M5774" s="124"/>
      <c r="N5774" s="193">
        <v>235200.63</v>
      </c>
      <c r="O5774" s="193">
        <v>0</v>
      </c>
      <c r="P5774" s="124" t="s">
        <v>1312</v>
      </c>
    </row>
    <row r="5775" spans="1:16" ht="76.5" hidden="1">
      <c r="A5775" s="256">
        <v>25</v>
      </c>
      <c r="B5775" s="124"/>
      <c r="C5775" s="125" t="s">
        <v>694</v>
      </c>
      <c r="D5775" s="191">
        <v>43334</v>
      </c>
      <c r="E5775" s="124" t="s">
        <v>10506</v>
      </c>
      <c r="F5775" s="124" t="s">
        <v>1313</v>
      </c>
      <c r="G5775" s="124">
        <v>180293</v>
      </c>
      <c r="H5775" s="124"/>
      <c r="I5775" s="128" t="s">
        <v>11793</v>
      </c>
      <c r="J5775" s="124"/>
      <c r="K5775" s="124"/>
      <c r="L5775" s="124"/>
      <c r="M5775" s="124"/>
      <c r="N5775" s="193">
        <v>490006.12</v>
      </c>
      <c r="O5775" s="193">
        <v>0</v>
      </c>
      <c r="P5775" s="124" t="s">
        <v>1312</v>
      </c>
    </row>
    <row r="5776" spans="1:16" ht="76.5" hidden="1">
      <c r="A5776" s="256">
        <v>25</v>
      </c>
      <c r="B5776" s="124"/>
      <c r="C5776" s="125" t="s">
        <v>694</v>
      </c>
      <c r="D5776" s="191">
        <v>43334</v>
      </c>
      <c r="E5776" s="124" t="s">
        <v>10506</v>
      </c>
      <c r="F5776" s="124" t="s">
        <v>1313</v>
      </c>
      <c r="G5776" s="124">
        <v>180292</v>
      </c>
      <c r="H5776" s="124"/>
      <c r="I5776" s="128" t="s">
        <v>11794</v>
      </c>
      <c r="J5776" s="124"/>
      <c r="K5776" s="124"/>
      <c r="L5776" s="124"/>
      <c r="M5776" s="124"/>
      <c r="N5776" s="193">
        <v>400000</v>
      </c>
      <c r="O5776" s="193">
        <v>0</v>
      </c>
      <c r="P5776" s="124" t="s">
        <v>1312</v>
      </c>
    </row>
    <row r="5777" spans="1:16" ht="76.5" hidden="1">
      <c r="A5777" s="256">
        <v>25</v>
      </c>
      <c r="B5777" s="124"/>
      <c r="C5777" s="125" t="s">
        <v>694</v>
      </c>
      <c r="D5777" s="191">
        <v>43334</v>
      </c>
      <c r="E5777" s="124" t="s">
        <v>10506</v>
      </c>
      <c r="F5777" s="124" t="s">
        <v>1313</v>
      </c>
      <c r="G5777" s="124">
        <v>180290</v>
      </c>
      <c r="H5777" s="124"/>
      <c r="I5777" s="128" t="s">
        <v>11795</v>
      </c>
      <c r="J5777" s="124"/>
      <c r="K5777" s="124"/>
      <c r="L5777" s="124"/>
      <c r="M5777" s="124"/>
      <c r="N5777" s="193">
        <v>1274315.22</v>
      </c>
      <c r="O5777" s="193">
        <v>0</v>
      </c>
      <c r="P5777" s="124" t="s">
        <v>1312</v>
      </c>
    </row>
    <row r="5778" spans="1:16" ht="76.5" hidden="1">
      <c r="A5778" s="256">
        <v>25</v>
      </c>
      <c r="B5778" s="124"/>
      <c r="C5778" s="125" t="s">
        <v>694</v>
      </c>
      <c r="D5778" s="191">
        <v>43334</v>
      </c>
      <c r="E5778" s="124" t="s">
        <v>10506</v>
      </c>
      <c r="F5778" s="124" t="s">
        <v>1313</v>
      </c>
      <c r="G5778" s="124">
        <v>180289</v>
      </c>
      <c r="H5778" s="124"/>
      <c r="I5778" s="128" t="s">
        <v>11796</v>
      </c>
      <c r="J5778" s="124"/>
      <c r="K5778" s="124"/>
      <c r="L5778" s="124"/>
      <c r="M5778" s="124"/>
      <c r="N5778" s="193">
        <v>1988517.15</v>
      </c>
      <c r="O5778" s="193">
        <v>0</v>
      </c>
      <c r="P5778" s="124" t="s">
        <v>1312</v>
      </c>
    </row>
    <row r="5779" spans="1:16" ht="76.5" hidden="1">
      <c r="A5779" s="256">
        <v>25</v>
      </c>
      <c r="B5779" s="124"/>
      <c r="C5779" s="125" t="s">
        <v>694</v>
      </c>
      <c r="D5779" s="191">
        <v>43334</v>
      </c>
      <c r="E5779" s="124" t="s">
        <v>10506</v>
      </c>
      <c r="F5779" s="124" t="s">
        <v>1313</v>
      </c>
      <c r="G5779" s="124">
        <v>180305</v>
      </c>
      <c r="H5779" s="124"/>
      <c r="I5779" s="128" t="s">
        <v>11797</v>
      </c>
      <c r="J5779" s="124"/>
      <c r="K5779" s="124"/>
      <c r="L5779" s="124"/>
      <c r="M5779" s="124"/>
      <c r="N5779" s="193">
        <v>153339.85999999999</v>
      </c>
      <c r="O5779" s="193">
        <v>0</v>
      </c>
      <c r="P5779" s="124" t="s">
        <v>1312</v>
      </c>
    </row>
    <row r="5780" spans="1:16" ht="63.75" hidden="1">
      <c r="A5780" s="256">
        <v>41</v>
      </c>
      <c r="B5780" s="124"/>
      <c r="C5780" s="125" t="s">
        <v>697</v>
      </c>
      <c r="D5780" s="191">
        <v>43334</v>
      </c>
      <c r="E5780" s="124" t="s">
        <v>10507</v>
      </c>
      <c r="F5780" s="124" t="s">
        <v>1256</v>
      </c>
      <c r="G5780" s="124">
        <v>180329</v>
      </c>
      <c r="H5780" s="124"/>
      <c r="I5780" s="128" t="s">
        <v>11798</v>
      </c>
      <c r="J5780" s="124"/>
      <c r="K5780" s="124"/>
      <c r="L5780" s="124"/>
      <c r="M5780" s="124"/>
      <c r="N5780" s="193">
        <v>0</v>
      </c>
      <c r="O5780" s="193">
        <v>28323.24</v>
      </c>
      <c r="P5780" s="124" t="s">
        <v>1312</v>
      </c>
    </row>
    <row r="5781" spans="1:16" ht="89.25" hidden="1">
      <c r="A5781" s="256">
        <v>25</v>
      </c>
      <c r="B5781" s="124"/>
      <c r="C5781" s="125" t="s">
        <v>694</v>
      </c>
      <c r="D5781" s="191">
        <v>43334</v>
      </c>
      <c r="E5781" s="124" t="s">
        <v>10508</v>
      </c>
      <c r="F5781" s="124" t="s">
        <v>1313</v>
      </c>
      <c r="G5781" s="124">
        <v>180319</v>
      </c>
      <c r="H5781" s="124"/>
      <c r="I5781" s="128" t="s">
        <v>11799</v>
      </c>
      <c r="J5781" s="124"/>
      <c r="K5781" s="124"/>
      <c r="L5781" s="124"/>
      <c r="M5781" s="124"/>
      <c r="N5781" s="193">
        <v>600000</v>
      </c>
      <c r="O5781" s="193">
        <v>0</v>
      </c>
      <c r="P5781" s="124" t="s">
        <v>1312</v>
      </c>
    </row>
    <row r="5782" spans="1:16" ht="89.25" hidden="1">
      <c r="A5782" s="256">
        <v>25</v>
      </c>
      <c r="B5782" s="124"/>
      <c r="C5782" s="125" t="s">
        <v>694</v>
      </c>
      <c r="D5782" s="191">
        <v>43334</v>
      </c>
      <c r="E5782" s="124" t="s">
        <v>10508</v>
      </c>
      <c r="F5782" s="124" t="s">
        <v>1313</v>
      </c>
      <c r="G5782" s="124">
        <v>180317</v>
      </c>
      <c r="H5782" s="124"/>
      <c r="I5782" s="128" t="s">
        <v>11800</v>
      </c>
      <c r="J5782" s="124"/>
      <c r="K5782" s="124"/>
      <c r="L5782" s="124"/>
      <c r="M5782" s="124"/>
      <c r="N5782" s="193">
        <v>584526.78</v>
      </c>
      <c r="O5782" s="193">
        <v>0</v>
      </c>
      <c r="P5782" s="124" t="s">
        <v>1312</v>
      </c>
    </row>
    <row r="5783" spans="1:16" ht="76.5" hidden="1">
      <c r="A5783" s="256">
        <v>25</v>
      </c>
      <c r="B5783" s="124"/>
      <c r="C5783" s="125" t="s">
        <v>694</v>
      </c>
      <c r="D5783" s="191">
        <v>43334</v>
      </c>
      <c r="E5783" s="124" t="s">
        <v>10508</v>
      </c>
      <c r="F5783" s="124" t="s">
        <v>1313</v>
      </c>
      <c r="G5783" s="124">
        <v>180303</v>
      </c>
      <c r="H5783" s="124"/>
      <c r="I5783" s="128" t="s">
        <v>11801</v>
      </c>
      <c r="J5783" s="124"/>
      <c r="K5783" s="124"/>
      <c r="L5783" s="124"/>
      <c r="M5783" s="124"/>
      <c r="N5783" s="193">
        <v>283257.7</v>
      </c>
      <c r="O5783" s="193">
        <v>0</v>
      </c>
      <c r="P5783" s="124" t="s">
        <v>1312</v>
      </c>
    </row>
    <row r="5784" spans="1:16" ht="89.25" hidden="1">
      <c r="A5784" s="256">
        <v>25</v>
      </c>
      <c r="B5784" s="124"/>
      <c r="C5784" s="125" t="s">
        <v>694</v>
      </c>
      <c r="D5784" s="191">
        <v>43334</v>
      </c>
      <c r="E5784" s="124" t="s">
        <v>10508</v>
      </c>
      <c r="F5784" s="124" t="s">
        <v>1313</v>
      </c>
      <c r="G5784" s="124">
        <v>180315</v>
      </c>
      <c r="H5784" s="124"/>
      <c r="I5784" s="128" t="s">
        <v>11802</v>
      </c>
      <c r="J5784" s="124"/>
      <c r="K5784" s="124"/>
      <c r="L5784" s="124"/>
      <c r="M5784" s="124"/>
      <c r="N5784" s="193">
        <v>152796.98000000001</v>
      </c>
      <c r="O5784" s="193">
        <v>0</v>
      </c>
      <c r="P5784" s="124" t="s">
        <v>1312</v>
      </c>
    </row>
    <row r="5785" spans="1:16" ht="89.25" hidden="1">
      <c r="A5785" s="256">
        <v>25</v>
      </c>
      <c r="B5785" s="124"/>
      <c r="C5785" s="125" t="s">
        <v>694</v>
      </c>
      <c r="D5785" s="191">
        <v>43334</v>
      </c>
      <c r="E5785" s="124" t="s">
        <v>10508</v>
      </c>
      <c r="F5785" s="124" t="s">
        <v>1313</v>
      </c>
      <c r="G5785" s="124">
        <v>180314</v>
      </c>
      <c r="H5785" s="124"/>
      <c r="I5785" s="128" t="s">
        <v>11803</v>
      </c>
      <c r="J5785" s="124"/>
      <c r="K5785" s="124"/>
      <c r="L5785" s="124"/>
      <c r="M5785" s="124"/>
      <c r="N5785" s="193">
        <v>157148.66</v>
      </c>
      <c r="O5785" s="193">
        <v>0</v>
      </c>
      <c r="P5785" s="124" t="s">
        <v>1312</v>
      </c>
    </row>
    <row r="5786" spans="1:16" ht="63.75" hidden="1">
      <c r="A5786" s="256" t="s">
        <v>630</v>
      </c>
      <c r="B5786" s="124"/>
      <c r="C5786" s="125" t="s">
        <v>1236</v>
      </c>
      <c r="D5786" s="191">
        <v>43334</v>
      </c>
      <c r="E5786" s="124" t="s">
        <v>10509</v>
      </c>
      <c r="F5786" s="124" t="s">
        <v>6</v>
      </c>
      <c r="G5786" s="124">
        <v>1013117</v>
      </c>
      <c r="H5786" s="124"/>
      <c r="I5786" s="128" t="s">
        <v>11804</v>
      </c>
      <c r="J5786" s="124"/>
      <c r="K5786" s="124"/>
      <c r="L5786" s="124"/>
      <c r="M5786" s="124"/>
      <c r="N5786" s="193">
        <v>0</v>
      </c>
      <c r="O5786" s="193">
        <v>189619.3</v>
      </c>
      <c r="P5786" s="124" t="s">
        <v>1312</v>
      </c>
    </row>
    <row r="5787" spans="1:16" ht="89.25" hidden="1">
      <c r="A5787" s="256">
        <v>670</v>
      </c>
      <c r="B5787" s="124"/>
      <c r="C5787" s="125" t="s">
        <v>235</v>
      </c>
      <c r="D5787" s="191">
        <v>43334</v>
      </c>
      <c r="E5787" s="124" t="s">
        <v>10510</v>
      </c>
      <c r="F5787" s="124" t="s">
        <v>6</v>
      </c>
      <c r="G5787" s="124">
        <v>930380</v>
      </c>
      <c r="H5787" s="124"/>
      <c r="I5787" s="128" t="s">
        <v>11805</v>
      </c>
      <c r="J5787" s="124"/>
      <c r="K5787" s="124"/>
      <c r="L5787" s="124"/>
      <c r="M5787" s="124"/>
      <c r="N5787" s="193">
        <v>0</v>
      </c>
      <c r="O5787" s="193">
        <v>132102</v>
      </c>
      <c r="P5787" s="124" t="s">
        <v>1312</v>
      </c>
    </row>
    <row r="5788" spans="1:16" ht="89.25" hidden="1">
      <c r="A5788" s="256">
        <v>373</v>
      </c>
      <c r="B5788" s="124"/>
      <c r="C5788" s="125" t="s">
        <v>1269</v>
      </c>
      <c r="D5788" s="191">
        <v>43334</v>
      </c>
      <c r="E5788" s="124" t="s">
        <v>10511</v>
      </c>
      <c r="F5788" s="124" t="s">
        <v>6</v>
      </c>
      <c r="G5788" s="124">
        <v>930383</v>
      </c>
      <c r="H5788" s="124"/>
      <c r="I5788" s="128" t="s">
        <v>11806</v>
      </c>
      <c r="J5788" s="124"/>
      <c r="K5788" s="124"/>
      <c r="L5788" s="124"/>
      <c r="M5788" s="124"/>
      <c r="N5788" s="193">
        <v>0</v>
      </c>
      <c r="O5788" s="193">
        <v>322145</v>
      </c>
      <c r="P5788" s="124" t="s">
        <v>1312</v>
      </c>
    </row>
    <row r="5789" spans="1:16" ht="63.75" hidden="1">
      <c r="A5789" s="256" t="s">
        <v>630</v>
      </c>
      <c r="B5789" s="124"/>
      <c r="C5789" s="125" t="s">
        <v>1236</v>
      </c>
      <c r="D5789" s="191">
        <v>43334</v>
      </c>
      <c r="E5789" s="124" t="s">
        <v>10512</v>
      </c>
      <c r="F5789" s="124" t="s">
        <v>6</v>
      </c>
      <c r="G5789" s="124">
        <v>930385</v>
      </c>
      <c r="H5789" s="124"/>
      <c r="I5789" s="128" t="s">
        <v>11807</v>
      </c>
      <c r="J5789" s="124"/>
      <c r="K5789" s="124"/>
      <c r="L5789" s="124"/>
      <c r="M5789" s="124"/>
      <c r="N5789" s="193">
        <v>0</v>
      </c>
      <c r="O5789" s="193">
        <v>1701.18</v>
      </c>
      <c r="P5789" s="124" t="s">
        <v>1312</v>
      </c>
    </row>
    <row r="5790" spans="1:16" ht="51" hidden="1">
      <c r="A5790" s="256">
        <v>513</v>
      </c>
      <c r="B5790" s="124"/>
      <c r="C5790" s="125" t="s">
        <v>201</v>
      </c>
      <c r="D5790" s="191">
        <v>43334</v>
      </c>
      <c r="E5790" s="124" t="s">
        <v>10513</v>
      </c>
      <c r="F5790" s="124" t="s">
        <v>11</v>
      </c>
      <c r="G5790" s="124">
        <v>930401</v>
      </c>
      <c r="H5790" s="124"/>
      <c r="I5790" s="128" t="s">
        <v>11808</v>
      </c>
      <c r="J5790" s="124"/>
      <c r="K5790" s="124"/>
      <c r="L5790" s="124"/>
      <c r="M5790" s="124"/>
      <c r="N5790" s="193">
        <v>50</v>
      </c>
      <c r="O5790" s="193">
        <v>0</v>
      </c>
      <c r="P5790" s="124" t="s">
        <v>1312</v>
      </c>
    </row>
    <row r="5791" spans="1:16" ht="89.25" hidden="1">
      <c r="A5791" s="256">
        <v>526</v>
      </c>
      <c r="B5791" s="124"/>
      <c r="C5791" s="125" t="s">
        <v>846</v>
      </c>
      <c r="D5791" s="191">
        <v>43334</v>
      </c>
      <c r="E5791" s="124" t="s">
        <v>10514</v>
      </c>
      <c r="F5791" s="124" t="s">
        <v>15</v>
      </c>
      <c r="G5791" s="124">
        <v>5738</v>
      </c>
      <c r="H5791" s="124"/>
      <c r="I5791" s="128" t="s">
        <v>11809</v>
      </c>
      <c r="J5791" s="124"/>
      <c r="K5791" s="124"/>
      <c r="L5791" s="124"/>
      <c r="M5791" s="124"/>
      <c r="N5791" s="193">
        <v>376.47</v>
      </c>
      <c r="O5791" s="193">
        <v>0</v>
      </c>
      <c r="P5791" s="124" t="s">
        <v>1312</v>
      </c>
    </row>
    <row r="5792" spans="1:16" ht="89.25" hidden="1">
      <c r="A5792" s="256">
        <v>526</v>
      </c>
      <c r="B5792" s="124"/>
      <c r="C5792" s="125" t="s">
        <v>846</v>
      </c>
      <c r="D5792" s="191">
        <v>43334</v>
      </c>
      <c r="E5792" s="124" t="s">
        <v>10515</v>
      </c>
      <c r="F5792" s="124" t="s">
        <v>15</v>
      </c>
      <c r="G5792" s="124">
        <v>5737</v>
      </c>
      <c r="H5792" s="124"/>
      <c r="I5792" s="128" t="s">
        <v>11810</v>
      </c>
      <c r="J5792" s="124"/>
      <c r="K5792" s="124"/>
      <c r="L5792" s="124"/>
      <c r="M5792" s="124"/>
      <c r="N5792" s="193">
        <v>486.78</v>
      </c>
      <c r="O5792" s="193">
        <v>0</v>
      </c>
      <c r="P5792" s="124" t="s">
        <v>1312</v>
      </c>
    </row>
    <row r="5793" spans="1:16" ht="76.5" hidden="1">
      <c r="A5793" s="256">
        <v>585</v>
      </c>
      <c r="B5793" s="124"/>
      <c r="C5793" s="125" t="s">
        <v>221</v>
      </c>
      <c r="D5793" s="191">
        <v>43334</v>
      </c>
      <c r="E5793" s="124" t="s">
        <v>10516</v>
      </c>
      <c r="F5793" s="124" t="s">
        <v>13</v>
      </c>
      <c r="G5793" s="124">
        <v>930391</v>
      </c>
      <c r="H5793" s="124"/>
      <c r="I5793" s="128" t="s">
        <v>11811</v>
      </c>
      <c r="J5793" s="124"/>
      <c r="K5793" s="124"/>
      <c r="L5793" s="124"/>
      <c r="M5793" s="124"/>
      <c r="N5793" s="193">
        <v>241.65</v>
      </c>
      <c r="O5793" s="193">
        <v>0</v>
      </c>
      <c r="P5793" s="124" t="s">
        <v>1312</v>
      </c>
    </row>
    <row r="5794" spans="1:16" ht="76.5" hidden="1">
      <c r="A5794" s="256">
        <v>585</v>
      </c>
      <c r="B5794" s="124"/>
      <c r="C5794" s="125" t="s">
        <v>221</v>
      </c>
      <c r="D5794" s="191">
        <v>43334</v>
      </c>
      <c r="E5794" s="124" t="s">
        <v>10517</v>
      </c>
      <c r="F5794" s="124" t="s">
        <v>11</v>
      </c>
      <c r="G5794" s="124">
        <v>930391</v>
      </c>
      <c r="H5794" s="124"/>
      <c r="I5794" s="128" t="s">
        <v>11812</v>
      </c>
      <c r="J5794" s="124"/>
      <c r="K5794" s="124"/>
      <c r="L5794" s="124"/>
      <c r="M5794" s="124"/>
      <c r="N5794" s="193">
        <v>50</v>
      </c>
      <c r="O5794" s="193">
        <v>0</v>
      </c>
      <c r="P5794" s="124" t="s">
        <v>1312</v>
      </c>
    </row>
    <row r="5795" spans="1:16" ht="76.5" hidden="1">
      <c r="A5795" s="256">
        <v>25</v>
      </c>
      <c r="B5795" s="124"/>
      <c r="C5795" s="125" t="s">
        <v>694</v>
      </c>
      <c r="D5795" s="191">
        <v>43334</v>
      </c>
      <c r="E5795" s="124" t="s">
        <v>10518</v>
      </c>
      <c r="F5795" s="124" t="s">
        <v>13</v>
      </c>
      <c r="G5795" s="124">
        <v>930393</v>
      </c>
      <c r="H5795" s="124"/>
      <c r="I5795" s="128" t="s">
        <v>11813</v>
      </c>
      <c r="J5795" s="124"/>
      <c r="K5795" s="124"/>
      <c r="L5795" s="124"/>
      <c r="M5795" s="124"/>
      <c r="N5795" s="193">
        <v>56.38</v>
      </c>
      <c r="O5795" s="193">
        <v>0</v>
      </c>
      <c r="P5795" s="124" t="s">
        <v>1312</v>
      </c>
    </row>
    <row r="5796" spans="1:16" ht="76.5" hidden="1">
      <c r="A5796" s="256">
        <v>25</v>
      </c>
      <c r="B5796" s="124"/>
      <c r="C5796" s="125" t="s">
        <v>694</v>
      </c>
      <c r="D5796" s="191">
        <v>43334</v>
      </c>
      <c r="E5796" s="124" t="s">
        <v>10519</v>
      </c>
      <c r="F5796" s="124" t="s">
        <v>11</v>
      </c>
      <c r="G5796" s="124">
        <v>930393</v>
      </c>
      <c r="H5796" s="124"/>
      <c r="I5796" s="128" t="s">
        <v>11814</v>
      </c>
      <c r="J5796" s="124"/>
      <c r="K5796" s="124"/>
      <c r="L5796" s="124"/>
      <c r="M5796" s="124"/>
      <c r="N5796" s="193">
        <v>50</v>
      </c>
      <c r="O5796" s="193">
        <v>0</v>
      </c>
      <c r="P5796" s="124" t="s">
        <v>1312</v>
      </c>
    </row>
    <row r="5797" spans="1:16" ht="89.25" hidden="1">
      <c r="A5797" s="256">
        <v>25</v>
      </c>
      <c r="B5797" s="124"/>
      <c r="C5797" s="125" t="s">
        <v>694</v>
      </c>
      <c r="D5797" s="191">
        <v>43334</v>
      </c>
      <c r="E5797" s="124" t="s">
        <v>10520</v>
      </c>
      <c r="F5797" s="124" t="s">
        <v>1313</v>
      </c>
      <c r="G5797" s="124">
        <v>180356</v>
      </c>
      <c r="H5797" s="124"/>
      <c r="I5797" s="128" t="s">
        <v>11815</v>
      </c>
      <c r="J5797" s="124"/>
      <c r="K5797" s="124"/>
      <c r="L5797" s="124"/>
      <c r="M5797" s="124"/>
      <c r="N5797" s="193">
        <v>157203.65</v>
      </c>
      <c r="O5797" s="193">
        <v>0</v>
      </c>
      <c r="P5797" s="124" t="s">
        <v>1312</v>
      </c>
    </row>
    <row r="5798" spans="1:16" ht="89.25" hidden="1">
      <c r="A5798" s="256">
        <v>25</v>
      </c>
      <c r="B5798" s="124"/>
      <c r="C5798" s="125" t="s">
        <v>694</v>
      </c>
      <c r="D5798" s="191">
        <v>43334</v>
      </c>
      <c r="E5798" s="124" t="s">
        <v>10520</v>
      </c>
      <c r="F5798" s="124" t="s">
        <v>1313</v>
      </c>
      <c r="G5798" s="124">
        <v>180359</v>
      </c>
      <c r="H5798" s="124"/>
      <c r="I5798" s="128" t="s">
        <v>11816</v>
      </c>
      <c r="J5798" s="124"/>
      <c r="K5798" s="124"/>
      <c r="L5798" s="124"/>
      <c r="M5798" s="124"/>
      <c r="N5798" s="193">
        <v>147990.38</v>
      </c>
      <c r="O5798" s="193">
        <v>0</v>
      </c>
      <c r="P5798" s="124" t="s">
        <v>1312</v>
      </c>
    </row>
    <row r="5799" spans="1:16" ht="89.25" hidden="1">
      <c r="A5799" s="256">
        <v>25</v>
      </c>
      <c r="B5799" s="124"/>
      <c r="C5799" s="125" t="s">
        <v>694</v>
      </c>
      <c r="D5799" s="191">
        <v>43334</v>
      </c>
      <c r="E5799" s="124" t="s">
        <v>10520</v>
      </c>
      <c r="F5799" s="124" t="s">
        <v>1313</v>
      </c>
      <c r="G5799" s="124">
        <v>180364</v>
      </c>
      <c r="H5799" s="124"/>
      <c r="I5799" s="128" t="s">
        <v>11817</v>
      </c>
      <c r="J5799" s="124"/>
      <c r="K5799" s="124"/>
      <c r="L5799" s="124"/>
      <c r="M5799" s="124"/>
      <c r="N5799" s="193">
        <v>159239.14000000001</v>
      </c>
      <c r="O5799" s="193">
        <v>0</v>
      </c>
      <c r="P5799" s="124" t="s">
        <v>1312</v>
      </c>
    </row>
    <row r="5800" spans="1:16" ht="76.5" hidden="1">
      <c r="A5800" s="256">
        <v>25</v>
      </c>
      <c r="B5800" s="124"/>
      <c r="C5800" s="125" t="s">
        <v>694</v>
      </c>
      <c r="D5800" s="191">
        <v>43334</v>
      </c>
      <c r="E5800" s="124" t="s">
        <v>10520</v>
      </c>
      <c r="F5800" s="124" t="s">
        <v>1313</v>
      </c>
      <c r="G5800" s="124">
        <v>180365</v>
      </c>
      <c r="H5800" s="124"/>
      <c r="I5800" s="128" t="s">
        <v>11818</v>
      </c>
      <c r="J5800" s="124"/>
      <c r="K5800" s="124"/>
      <c r="L5800" s="124"/>
      <c r="M5800" s="124"/>
      <c r="N5800" s="193">
        <v>440485.98</v>
      </c>
      <c r="O5800" s="193">
        <v>0</v>
      </c>
      <c r="P5800" s="124" t="s">
        <v>1312</v>
      </c>
    </row>
    <row r="5801" spans="1:16" ht="89.25" hidden="1">
      <c r="A5801" s="256">
        <v>25</v>
      </c>
      <c r="B5801" s="124"/>
      <c r="C5801" s="125" t="s">
        <v>694</v>
      </c>
      <c r="D5801" s="191">
        <v>43334</v>
      </c>
      <c r="E5801" s="124" t="s">
        <v>10520</v>
      </c>
      <c r="F5801" s="124" t="s">
        <v>1313</v>
      </c>
      <c r="G5801" s="124">
        <v>180357</v>
      </c>
      <c r="H5801" s="124"/>
      <c r="I5801" s="128" t="s">
        <v>11819</v>
      </c>
      <c r="J5801" s="124"/>
      <c r="K5801" s="124"/>
      <c r="L5801" s="124"/>
      <c r="M5801" s="124"/>
      <c r="N5801" s="193">
        <v>143636.21</v>
      </c>
      <c r="O5801" s="193">
        <v>0</v>
      </c>
      <c r="P5801" s="124" t="s">
        <v>1312</v>
      </c>
    </row>
    <row r="5802" spans="1:16" ht="76.5" hidden="1">
      <c r="A5802" s="256">
        <v>25</v>
      </c>
      <c r="B5802" s="124"/>
      <c r="C5802" s="125" t="s">
        <v>694</v>
      </c>
      <c r="D5802" s="191">
        <v>43334</v>
      </c>
      <c r="E5802" s="124" t="s">
        <v>10520</v>
      </c>
      <c r="F5802" s="124" t="s">
        <v>1313</v>
      </c>
      <c r="G5802" s="124">
        <v>180363</v>
      </c>
      <c r="H5802" s="124"/>
      <c r="I5802" s="128" t="s">
        <v>11820</v>
      </c>
      <c r="J5802" s="124"/>
      <c r="K5802" s="124"/>
      <c r="L5802" s="124"/>
      <c r="M5802" s="124"/>
      <c r="N5802" s="193">
        <v>295979.21000000002</v>
      </c>
      <c r="O5802" s="193">
        <v>0</v>
      </c>
      <c r="P5802" s="124" t="s">
        <v>1312</v>
      </c>
    </row>
    <row r="5803" spans="1:16" ht="89.25" hidden="1">
      <c r="A5803" s="256">
        <v>25</v>
      </c>
      <c r="B5803" s="124"/>
      <c r="C5803" s="125" t="s">
        <v>694</v>
      </c>
      <c r="D5803" s="191">
        <v>43334</v>
      </c>
      <c r="E5803" s="124" t="s">
        <v>10520</v>
      </c>
      <c r="F5803" s="124" t="s">
        <v>1313</v>
      </c>
      <c r="G5803" s="124">
        <v>180360</v>
      </c>
      <c r="H5803" s="124"/>
      <c r="I5803" s="128" t="s">
        <v>11821</v>
      </c>
      <c r="J5803" s="124"/>
      <c r="K5803" s="124"/>
      <c r="L5803" s="124"/>
      <c r="M5803" s="124"/>
      <c r="N5803" s="193">
        <v>171778.6</v>
      </c>
      <c r="O5803" s="193">
        <v>0</v>
      </c>
      <c r="P5803" s="124" t="s">
        <v>1312</v>
      </c>
    </row>
    <row r="5804" spans="1:16" ht="89.25" hidden="1">
      <c r="A5804" s="256">
        <v>25</v>
      </c>
      <c r="B5804" s="124"/>
      <c r="C5804" s="125" t="s">
        <v>694</v>
      </c>
      <c r="D5804" s="191">
        <v>43334</v>
      </c>
      <c r="E5804" s="124" t="s">
        <v>10520</v>
      </c>
      <c r="F5804" s="124" t="s">
        <v>1313</v>
      </c>
      <c r="G5804" s="124">
        <v>180362</v>
      </c>
      <c r="H5804" s="124"/>
      <c r="I5804" s="128" t="s">
        <v>11822</v>
      </c>
      <c r="J5804" s="124"/>
      <c r="K5804" s="124"/>
      <c r="L5804" s="124"/>
      <c r="M5804" s="124"/>
      <c r="N5804" s="193">
        <v>28901.99</v>
      </c>
      <c r="O5804" s="193">
        <v>0</v>
      </c>
      <c r="P5804" s="124" t="s">
        <v>1312</v>
      </c>
    </row>
    <row r="5805" spans="1:16" ht="89.25" hidden="1">
      <c r="A5805" s="256">
        <v>25</v>
      </c>
      <c r="B5805" s="124"/>
      <c r="C5805" s="125" t="s">
        <v>694</v>
      </c>
      <c r="D5805" s="191">
        <v>43334</v>
      </c>
      <c r="E5805" s="124" t="s">
        <v>10520</v>
      </c>
      <c r="F5805" s="124" t="s">
        <v>1313</v>
      </c>
      <c r="G5805" s="124">
        <v>180358</v>
      </c>
      <c r="H5805" s="124"/>
      <c r="I5805" s="128" t="s">
        <v>11823</v>
      </c>
      <c r="J5805" s="124"/>
      <c r="K5805" s="124"/>
      <c r="L5805" s="124"/>
      <c r="M5805" s="124"/>
      <c r="N5805" s="193">
        <v>150882.51</v>
      </c>
      <c r="O5805" s="193">
        <v>0</v>
      </c>
      <c r="P5805" s="124" t="s">
        <v>1312</v>
      </c>
    </row>
    <row r="5806" spans="1:16" ht="38.25">
      <c r="A5806" s="256" t="s">
        <v>630</v>
      </c>
      <c r="B5806" s="124"/>
      <c r="C5806" s="125" t="s">
        <v>1236</v>
      </c>
      <c r="D5806" s="191">
        <v>43335</v>
      </c>
      <c r="E5806" s="124" t="s">
        <v>10521</v>
      </c>
      <c r="F5806" s="124" t="s">
        <v>3</v>
      </c>
      <c r="G5806" s="124">
        <v>1652938</v>
      </c>
      <c r="H5806" s="124"/>
      <c r="I5806" s="128" t="s">
        <v>11824</v>
      </c>
      <c r="J5806" s="124"/>
      <c r="K5806" s="124"/>
      <c r="L5806" s="124"/>
      <c r="M5806" s="124"/>
      <c r="N5806" s="193">
        <v>0</v>
      </c>
      <c r="O5806" s="193">
        <v>5</v>
      </c>
      <c r="P5806" s="124" t="s">
        <v>1312</v>
      </c>
    </row>
    <row r="5807" spans="1:16" ht="51">
      <c r="A5807" s="256" t="s">
        <v>630</v>
      </c>
      <c r="B5807" s="124"/>
      <c r="C5807" s="125" t="s">
        <v>1236</v>
      </c>
      <c r="D5807" s="191">
        <v>43335</v>
      </c>
      <c r="E5807" s="124" t="s">
        <v>10522</v>
      </c>
      <c r="F5807" s="124" t="s">
        <v>3</v>
      </c>
      <c r="G5807" s="124">
        <v>1652932</v>
      </c>
      <c r="H5807" s="124"/>
      <c r="I5807" s="128" t="s">
        <v>11825</v>
      </c>
      <c r="J5807" s="124"/>
      <c r="K5807" s="124"/>
      <c r="L5807" s="124"/>
      <c r="M5807" s="124"/>
      <c r="N5807" s="193">
        <v>0</v>
      </c>
      <c r="O5807" s="193">
        <v>100</v>
      </c>
      <c r="P5807" s="124" t="s">
        <v>1312</v>
      </c>
    </row>
    <row r="5808" spans="1:16" ht="51">
      <c r="A5808" s="256" t="s">
        <v>630</v>
      </c>
      <c r="B5808" s="124"/>
      <c r="C5808" s="125" t="s">
        <v>1236</v>
      </c>
      <c r="D5808" s="191">
        <v>43335</v>
      </c>
      <c r="E5808" s="124" t="s">
        <v>10523</v>
      </c>
      <c r="F5808" s="124" t="s">
        <v>3</v>
      </c>
      <c r="G5808" s="124">
        <v>1652930</v>
      </c>
      <c r="H5808" s="124"/>
      <c r="I5808" s="128" t="s">
        <v>11826</v>
      </c>
      <c r="J5808" s="124"/>
      <c r="K5808" s="124"/>
      <c r="L5808" s="124"/>
      <c r="M5808" s="124"/>
      <c r="N5808" s="193">
        <v>0</v>
      </c>
      <c r="O5808" s="193">
        <v>100</v>
      </c>
      <c r="P5808" s="124" t="s">
        <v>1312</v>
      </c>
    </row>
    <row r="5809" spans="1:16" ht="51">
      <c r="A5809" s="256" t="s">
        <v>630</v>
      </c>
      <c r="B5809" s="124"/>
      <c r="C5809" s="125" t="s">
        <v>1236</v>
      </c>
      <c r="D5809" s="191">
        <v>43335</v>
      </c>
      <c r="E5809" s="124" t="s">
        <v>10524</v>
      </c>
      <c r="F5809" s="124" t="s">
        <v>3</v>
      </c>
      <c r="G5809" s="124">
        <v>1652896</v>
      </c>
      <c r="H5809" s="124"/>
      <c r="I5809" s="128" t="s">
        <v>11827</v>
      </c>
      <c r="J5809" s="124"/>
      <c r="K5809" s="124"/>
      <c r="L5809" s="124"/>
      <c r="M5809" s="124"/>
      <c r="N5809" s="193">
        <v>0</v>
      </c>
      <c r="O5809" s="193">
        <v>100</v>
      </c>
      <c r="P5809" s="124" t="s">
        <v>1312</v>
      </c>
    </row>
    <row r="5810" spans="1:16" ht="51">
      <c r="A5810" s="256" t="s">
        <v>630</v>
      </c>
      <c r="B5810" s="124"/>
      <c r="C5810" s="125" t="s">
        <v>1236</v>
      </c>
      <c r="D5810" s="191">
        <v>43335</v>
      </c>
      <c r="E5810" s="124" t="s">
        <v>10525</v>
      </c>
      <c r="F5810" s="124" t="s">
        <v>3</v>
      </c>
      <c r="G5810" s="124">
        <v>1652898</v>
      </c>
      <c r="H5810" s="124"/>
      <c r="I5810" s="128" t="s">
        <v>11828</v>
      </c>
      <c r="J5810" s="124"/>
      <c r="K5810" s="124"/>
      <c r="L5810" s="124"/>
      <c r="M5810" s="124"/>
      <c r="N5810" s="193">
        <v>0</v>
      </c>
      <c r="O5810" s="193">
        <v>100</v>
      </c>
      <c r="P5810" s="124" t="s">
        <v>1312</v>
      </c>
    </row>
    <row r="5811" spans="1:16" ht="51">
      <c r="A5811" s="256" t="s">
        <v>630</v>
      </c>
      <c r="B5811" s="124"/>
      <c r="C5811" s="125" t="s">
        <v>1236</v>
      </c>
      <c r="D5811" s="191">
        <v>43335</v>
      </c>
      <c r="E5811" s="124" t="s">
        <v>10526</v>
      </c>
      <c r="F5811" s="124" t="s">
        <v>3</v>
      </c>
      <c r="G5811" s="124">
        <v>1652900</v>
      </c>
      <c r="H5811" s="124"/>
      <c r="I5811" s="128" t="s">
        <v>11829</v>
      </c>
      <c r="J5811" s="124"/>
      <c r="K5811" s="124"/>
      <c r="L5811" s="124"/>
      <c r="M5811" s="124"/>
      <c r="N5811" s="193">
        <v>0</v>
      </c>
      <c r="O5811" s="193">
        <v>100</v>
      </c>
      <c r="P5811" s="124" t="s">
        <v>1312</v>
      </c>
    </row>
    <row r="5812" spans="1:16" ht="51">
      <c r="A5812" s="256" t="s">
        <v>630</v>
      </c>
      <c r="B5812" s="124"/>
      <c r="C5812" s="125" t="s">
        <v>1236</v>
      </c>
      <c r="D5812" s="191">
        <v>43335</v>
      </c>
      <c r="E5812" s="124" t="s">
        <v>10527</v>
      </c>
      <c r="F5812" s="124" t="s">
        <v>3</v>
      </c>
      <c r="G5812" s="124">
        <v>1652901</v>
      </c>
      <c r="H5812" s="124"/>
      <c r="I5812" s="128" t="s">
        <v>11830</v>
      </c>
      <c r="J5812" s="124"/>
      <c r="K5812" s="124"/>
      <c r="L5812" s="124"/>
      <c r="M5812" s="124"/>
      <c r="N5812" s="193">
        <v>0</v>
      </c>
      <c r="O5812" s="193">
        <v>100</v>
      </c>
      <c r="P5812" s="124" t="s">
        <v>1312</v>
      </c>
    </row>
    <row r="5813" spans="1:16" ht="51">
      <c r="A5813" s="256" t="s">
        <v>630</v>
      </c>
      <c r="B5813" s="124"/>
      <c r="C5813" s="125" t="s">
        <v>1236</v>
      </c>
      <c r="D5813" s="191">
        <v>43335</v>
      </c>
      <c r="E5813" s="124" t="s">
        <v>10528</v>
      </c>
      <c r="F5813" s="124" t="s">
        <v>3</v>
      </c>
      <c r="G5813" s="124">
        <v>1652902</v>
      </c>
      <c r="H5813" s="124"/>
      <c r="I5813" s="128" t="s">
        <v>11831</v>
      </c>
      <c r="J5813" s="124"/>
      <c r="K5813" s="124"/>
      <c r="L5813" s="124"/>
      <c r="M5813" s="124"/>
      <c r="N5813" s="193">
        <v>0</v>
      </c>
      <c r="O5813" s="193">
        <v>100</v>
      </c>
      <c r="P5813" s="124" t="s">
        <v>1312</v>
      </c>
    </row>
    <row r="5814" spans="1:16" ht="51">
      <c r="A5814" s="256" t="s">
        <v>630</v>
      </c>
      <c r="B5814" s="124"/>
      <c r="C5814" s="125" t="s">
        <v>1236</v>
      </c>
      <c r="D5814" s="191">
        <v>43335</v>
      </c>
      <c r="E5814" s="124" t="s">
        <v>10529</v>
      </c>
      <c r="F5814" s="124" t="s">
        <v>3</v>
      </c>
      <c r="G5814" s="124">
        <v>1652903</v>
      </c>
      <c r="H5814" s="124"/>
      <c r="I5814" s="128" t="s">
        <v>11832</v>
      </c>
      <c r="J5814" s="124"/>
      <c r="K5814" s="124"/>
      <c r="L5814" s="124"/>
      <c r="M5814" s="124"/>
      <c r="N5814" s="193">
        <v>0</v>
      </c>
      <c r="O5814" s="193">
        <v>28857.99</v>
      </c>
      <c r="P5814" s="124" t="s">
        <v>1312</v>
      </c>
    </row>
    <row r="5815" spans="1:16" ht="51">
      <c r="A5815" s="256" t="s">
        <v>630</v>
      </c>
      <c r="B5815" s="124"/>
      <c r="C5815" s="125" t="s">
        <v>1236</v>
      </c>
      <c r="D5815" s="191">
        <v>43335</v>
      </c>
      <c r="E5815" s="124" t="s">
        <v>10530</v>
      </c>
      <c r="F5815" s="124" t="s">
        <v>3</v>
      </c>
      <c r="G5815" s="124">
        <v>1652904</v>
      </c>
      <c r="H5815" s="124"/>
      <c r="I5815" s="128" t="s">
        <v>11833</v>
      </c>
      <c r="J5815" s="124"/>
      <c r="K5815" s="124"/>
      <c r="L5815" s="124"/>
      <c r="M5815" s="124"/>
      <c r="N5815" s="193">
        <v>0</v>
      </c>
      <c r="O5815" s="193">
        <v>100</v>
      </c>
      <c r="P5815" s="124" t="s">
        <v>1312</v>
      </c>
    </row>
    <row r="5816" spans="1:16" ht="51">
      <c r="A5816" s="256" t="s">
        <v>630</v>
      </c>
      <c r="B5816" s="124"/>
      <c r="C5816" s="125" t="s">
        <v>1236</v>
      </c>
      <c r="D5816" s="191">
        <v>43335</v>
      </c>
      <c r="E5816" s="124" t="s">
        <v>10531</v>
      </c>
      <c r="F5816" s="124" t="s">
        <v>3</v>
      </c>
      <c r="G5816" s="124">
        <v>1652907</v>
      </c>
      <c r="H5816" s="124"/>
      <c r="I5816" s="128" t="s">
        <v>11834</v>
      </c>
      <c r="J5816" s="124"/>
      <c r="K5816" s="124"/>
      <c r="L5816" s="124"/>
      <c r="M5816" s="124"/>
      <c r="N5816" s="193">
        <v>0</v>
      </c>
      <c r="O5816" s="193">
        <v>100</v>
      </c>
      <c r="P5816" s="124" t="s">
        <v>1312</v>
      </c>
    </row>
    <row r="5817" spans="1:16" ht="51">
      <c r="A5817" s="256" t="s">
        <v>630</v>
      </c>
      <c r="B5817" s="124"/>
      <c r="C5817" s="125" t="s">
        <v>1236</v>
      </c>
      <c r="D5817" s="191">
        <v>43335</v>
      </c>
      <c r="E5817" s="124" t="s">
        <v>10532</v>
      </c>
      <c r="F5817" s="124" t="s">
        <v>3</v>
      </c>
      <c r="G5817" s="124">
        <v>1652908</v>
      </c>
      <c r="H5817" s="124"/>
      <c r="I5817" s="128" t="s">
        <v>11835</v>
      </c>
      <c r="J5817" s="124"/>
      <c r="K5817" s="124"/>
      <c r="L5817" s="124"/>
      <c r="M5817" s="124"/>
      <c r="N5817" s="193">
        <v>0</v>
      </c>
      <c r="O5817" s="193">
        <v>100</v>
      </c>
      <c r="P5817" s="124" t="s">
        <v>1312</v>
      </c>
    </row>
    <row r="5818" spans="1:16" ht="51">
      <c r="A5818" s="256" t="s">
        <v>630</v>
      </c>
      <c r="B5818" s="124"/>
      <c r="C5818" s="125" t="s">
        <v>1236</v>
      </c>
      <c r="D5818" s="191">
        <v>43335</v>
      </c>
      <c r="E5818" s="124" t="s">
        <v>10533</v>
      </c>
      <c r="F5818" s="124" t="s">
        <v>3</v>
      </c>
      <c r="G5818" s="124">
        <v>1652911</v>
      </c>
      <c r="H5818" s="124"/>
      <c r="I5818" s="128" t="s">
        <v>11836</v>
      </c>
      <c r="J5818" s="124"/>
      <c r="K5818" s="124"/>
      <c r="L5818" s="124"/>
      <c r="M5818" s="124"/>
      <c r="N5818" s="193">
        <v>0</v>
      </c>
      <c r="O5818" s="193">
        <v>100</v>
      </c>
      <c r="P5818" s="124" t="s">
        <v>1312</v>
      </c>
    </row>
    <row r="5819" spans="1:16" ht="51">
      <c r="A5819" s="256" t="s">
        <v>630</v>
      </c>
      <c r="B5819" s="124"/>
      <c r="C5819" s="125" t="s">
        <v>1236</v>
      </c>
      <c r="D5819" s="191">
        <v>43335</v>
      </c>
      <c r="E5819" s="124" t="s">
        <v>10534</v>
      </c>
      <c r="F5819" s="124" t="s">
        <v>3</v>
      </c>
      <c r="G5819" s="124">
        <v>1652912</v>
      </c>
      <c r="H5819" s="124"/>
      <c r="I5819" s="128" t="s">
        <v>11837</v>
      </c>
      <c r="J5819" s="124"/>
      <c r="K5819" s="124"/>
      <c r="L5819" s="124"/>
      <c r="M5819" s="124"/>
      <c r="N5819" s="193">
        <v>0</v>
      </c>
      <c r="O5819" s="193">
        <v>100</v>
      </c>
      <c r="P5819" s="124" t="s">
        <v>1312</v>
      </c>
    </row>
    <row r="5820" spans="1:16" ht="51">
      <c r="A5820" s="256" t="s">
        <v>630</v>
      </c>
      <c r="B5820" s="124"/>
      <c r="C5820" s="125" t="s">
        <v>1236</v>
      </c>
      <c r="D5820" s="191">
        <v>43335</v>
      </c>
      <c r="E5820" s="124" t="s">
        <v>10535</v>
      </c>
      <c r="F5820" s="124" t="s">
        <v>3</v>
      </c>
      <c r="G5820" s="124">
        <v>1652914</v>
      </c>
      <c r="H5820" s="124"/>
      <c r="I5820" s="128" t="s">
        <v>11838</v>
      </c>
      <c r="J5820" s="124"/>
      <c r="K5820" s="124"/>
      <c r="L5820" s="124"/>
      <c r="M5820" s="124"/>
      <c r="N5820" s="193">
        <v>0</v>
      </c>
      <c r="O5820" s="193">
        <v>100</v>
      </c>
      <c r="P5820" s="124" t="s">
        <v>1312</v>
      </c>
    </row>
    <row r="5821" spans="1:16" ht="51">
      <c r="A5821" s="256" t="s">
        <v>630</v>
      </c>
      <c r="B5821" s="124"/>
      <c r="C5821" s="125" t="s">
        <v>1236</v>
      </c>
      <c r="D5821" s="191">
        <v>43335</v>
      </c>
      <c r="E5821" s="124" t="s">
        <v>10536</v>
      </c>
      <c r="F5821" s="124" t="s">
        <v>3</v>
      </c>
      <c r="G5821" s="124">
        <v>1652916</v>
      </c>
      <c r="H5821" s="124"/>
      <c r="I5821" s="128" t="s">
        <v>11839</v>
      </c>
      <c r="J5821" s="124"/>
      <c r="K5821" s="124"/>
      <c r="L5821" s="124"/>
      <c r="M5821" s="124"/>
      <c r="N5821" s="193">
        <v>0</v>
      </c>
      <c r="O5821" s="193">
        <v>100</v>
      </c>
      <c r="P5821" s="124" t="s">
        <v>1312</v>
      </c>
    </row>
    <row r="5822" spans="1:16" ht="51">
      <c r="A5822" s="256" t="s">
        <v>630</v>
      </c>
      <c r="B5822" s="124"/>
      <c r="C5822" s="125" t="s">
        <v>1236</v>
      </c>
      <c r="D5822" s="191">
        <v>43335</v>
      </c>
      <c r="E5822" s="124" t="s">
        <v>10537</v>
      </c>
      <c r="F5822" s="124" t="s">
        <v>3</v>
      </c>
      <c r="G5822" s="124">
        <v>1652917</v>
      </c>
      <c r="H5822" s="124"/>
      <c r="I5822" s="128" t="s">
        <v>11840</v>
      </c>
      <c r="J5822" s="124"/>
      <c r="K5822" s="124"/>
      <c r="L5822" s="124"/>
      <c r="M5822" s="124"/>
      <c r="N5822" s="193">
        <v>0</v>
      </c>
      <c r="O5822" s="193">
        <v>100</v>
      </c>
      <c r="P5822" s="124" t="s">
        <v>1312</v>
      </c>
    </row>
    <row r="5823" spans="1:16" ht="38.25">
      <c r="A5823" s="256" t="s">
        <v>630</v>
      </c>
      <c r="B5823" s="124"/>
      <c r="C5823" s="125" t="s">
        <v>1236</v>
      </c>
      <c r="D5823" s="191">
        <v>43335</v>
      </c>
      <c r="E5823" s="124" t="s">
        <v>10538</v>
      </c>
      <c r="F5823" s="124" t="s">
        <v>3</v>
      </c>
      <c r="G5823" s="124">
        <v>1652918</v>
      </c>
      <c r="H5823" s="124"/>
      <c r="I5823" s="128" t="s">
        <v>11841</v>
      </c>
      <c r="J5823" s="124"/>
      <c r="K5823" s="124"/>
      <c r="L5823" s="124"/>
      <c r="M5823" s="124"/>
      <c r="N5823" s="193">
        <v>0</v>
      </c>
      <c r="O5823" s="193">
        <v>2415.87</v>
      </c>
      <c r="P5823" s="124" t="s">
        <v>1312</v>
      </c>
    </row>
    <row r="5824" spans="1:16" ht="51">
      <c r="A5824" s="256" t="s">
        <v>630</v>
      </c>
      <c r="B5824" s="124"/>
      <c r="C5824" s="125" t="s">
        <v>1236</v>
      </c>
      <c r="D5824" s="191">
        <v>43335</v>
      </c>
      <c r="E5824" s="124" t="s">
        <v>10539</v>
      </c>
      <c r="F5824" s="124" t="s">
        <v>3</v>
      </c>
      <c r="G5824" s="124">
        <v>1652919</v>
      </c>
      <c r="H5824" s="124"/>
      <c r="I5824" s="128" t="s">
        <v>11842</v>
      </c>
      <c r="J5824" s="124"/>
      <c r="K5824" s="124"/>
      <c r="L5824" s="124"/>
      <c r="M5824" s="124"/>
      <c r="N5824" s="193">
        <v>0</v>
      </c>
      <c r="O5824" s="193">
        <v>100</v>
      </c>
      <c r="P5824" s="124" t="s">
        <v>1312</v>
      </c>
    </row>
    <row r="5825" spans="1:16" ht="51">
      <c r="A5825" s="256" t="s">
        <v>630</v>
      </c>
      <c r="B5825" s="124"/>
      <c r="C5825" s="125" t="s">
        <v>1236</v>
      </c>
      <c r="D5825" s="191">
        <v>43335</v>
      </c>
      <c r="E5825" s="124" t="s">
        <v>10540</v>
      </c>
      <c r="F5825" s="124" t="s">
        <v>3</v>
      </c>
      <c r="G5825" s="124">
        <v>1652923</v>
      </c>
      <c r="H5825" s="124"/>
      <c r="I5825" s="128" t="s">
        <v>11843</v>
      </c>
      <c r="J5825" s="124"/>
      <c r="K5825" s="124"/>
      <c r="L5825" s="124"/>
      <c r="M5825" s="124"/>
      <c r="N5825" s="193">
        <v>0</v>
      </c>
      <c r="O5825" s="193">
        <v>100</v>
      </c>
      <c r="P5825" s="124" t="s">
        <v>1312</v>
      </c>
    </row>
    <row r="5826" spans="1:16" ht="51">
      <c r="A5826" s="256" t="s">
        <v>630</v>
      </c>
      <c r="B5826" s="124"/>
      <c r="C5826" s="125" t="s">
        <v>1236</v>
      </c>
      <c r="D5826" s="191">
        <v>43335</v>
      </c>
      <c r="E5826" s="124" t="s">
        <v>10541</v>
      </c>
      <c r="F5826" s="124" t="s">
        <v>3</v>
      </c>
      <c r="G5826" s="124">
        <v>1652924</v>
      </c>
      <c r="H5826" s="124"/>
      <c r="I5826" s="128" t="s">
        <v>11844</v>
      </c>
      <c r="J5826" s="124"/>
      <c r="K5826" s="124"/>
      <c r="L5826" s="124"/>
      <c r="M5826" s="124"/>
      <c r="N5826" s="193">
        <v>0</v>
      </c>
      <c r="O5826" s="193">
        <v>100</v>
      </c>
      <c r="P5826" s="124" t="s">
        <v>1312</v>
      </c>
    </row>
    <row r="5827" spans="1:16" ht="51">
      <c r="A5827" s="256" t="s">
        <v>630</v>
      </c>
      <c r="B5827" s="124"/>
      <c r="C5827" s="125" t="s">
        <v>1236</v>
      </c>
      <c r="D5827" s="191">
        <v>43335</v>
      </c>
      <c r="E5827" s="124" t="s">
        <v>10542</v>
      </c>
      <c r="F5827" s="124" t="s">
        <v>3</v>
      </c>
      <c r="G5827" s="124">
        <v>1652925</v>
      </c>
      <c r="H5827" s="124"/>
      <c r="I5827" s="128" t="s">
        <v>11845</v>
      </c>
      <c r="J5827" s="124"/>
      <c r="K5827" s="124"/>
      <c r="L5827" s="124"/>
      <c r="M5827" s="124"/>
      <c r="N5827" s="193">
        <v>0</v>
      </c>
      <c r="O5827" s="193">
        <v>100</v>
      </c>
      <c r="P5827" s="124" t="s">
        <v>1312</v>
      </c>
    </row>
    <row r="5828" spans="1:16" ht="51">
      <c r="A5828" s="256" t="s">
        <v>630</v>
      </c>
      <c r="B5828" s="124"/>
      <c r="C5828" s="125" t="s">
        <v>1236</v>
      </c>
      <c r="D5828" s="191">
        <v>43335</v>
      </c>
      <c r="E5828" s="124" t="s">
        <v>10543</v>
      </c>
      <c r="F5828" s="124" t="s">
        <v>3</v>
      </c>
      <c r="G5828" s="124">
        <v>1652927</v>
      </c>
      <c r="H5828" s="124"/>
      <c r="I5828" s="128" t="s">
        <v>11846</v>
      </c>
      <c r="J5828" s="124"/>
      <c r="K5828" s="124"/>
      <c r="L5828" s="124"/>
      <c r="M5828" s="124"/>
      <c r="N5828" s="193">
        <v>0</v>
      </c>
      <c r="O5828" s="193">
        <v>100</v>
      </c>
      <c r="P5828" s="124" t="s">
        <v>1312</v>
      </c>
    </row>
    <row r="5829" spans="1:16" ht="51">
      <c r="A5829" s="256" t="s">
        <v>630</v>
      </c>
      <c r="B5829" s="124"/>
      <c r="C5829" s="125" t="s">
        <v>1236</v>
      </c>
      <c r="D5829" s="191">
        <v>43335</v>
      </c>
      <c r="E5829" s="124" t="s">
        <v>10544</v>
      </c>
      <c r="F5829" s="124" t="s">
        <v>3</v>
      </c>
      <c r="G5829" s="124">
        <v>1652928</v>
      </c>
      <c r="H5829" s="124"/>
      <c r="I5829" s="128" t="s">
        <v>11847</v>
      </c>
      <c r="J5829" s="124"/>
      <c r="K5829" s="124"/>
      <c r="L5829" s="124"/>
      <c r="M5829" s="124"/>
      <c r="N5829" s="193">
        <v>0</v>
      </c>
      <c r="O5829" s="193">
        <v>100</v>
      </c>
      <c r="P5829" s="124" t="s">
        <v>1312</v>
      </c>
    </row>
    <row r="5830" spans="1:16" ht="51">
      <c r="A5830" s="256" t="s">
        <v>630</v>
      </c>
      <c r="B5830" s="124"/>
      <c r="C5830" s="125" t="s">
        <v>1236</v>
      </c>
      <c r="D5830" s="191">
        <v>43335</v>
      </c>
      <c r="E5830" s="124" t="s">
        <v>10545</v>
      </c>
      <c r="F5830" s="124" t="s">
        <v>3</v>
      </c>
      <c r="G5830" s="124">
        <v>1652929</v>
      </c>
      <c r="H5830" s="124"/>
      <c r="I5830" s="128" t="s">
        <v>11848</v>
      </c>
      <c r="J5830" s="124"/>
      <c r="K5830" s="124"/>
      <c r="L5830" s="124"/>
      <c r="M5830" s="124"/>
      <c r="N5830" s="193">
        <v>0</v>
      </c>
      <c r="O5830" s="193">
        <v>100</v>
      </c>
      <c r="P5830" s="124" t="s">
        <v>1312</v>
      </c>
    </row>
    <row r="5831" spans="1:16" ht="51">
      <c r="A5831" s="256">
        <v>373</v>
      </c>
      <c r="B5831" s="124"/>
      <c r="C5831" s="125" t="s">
        <v>1269</v>
      </c>
      <c r="D5831" s="191">
        <v>43335</v>
      </c>
      <c r="E5831" s="124" t="s">
        <v>10546</v>
      </c>
      <c r="F5831" s="124" t="s">
        <v>3</v>
      </c>
      <c r="G5831" s="124">
        <v>1653124</v>
      </c>
      <c r="H5831" s="124"/>
      <c r="I5831" s="128" t="s">
        <v>11849</v>
      </c>
      <c r="J5831" s="124"/>
      <c r="K5831" s="124"/>
      <c r="L5831" s="124"/>
      <c r="M5831" s="124"/>
      <c r="N5831" s="193">
        <v>0</v>
      </c>
      <c r="O5831" s="193">
        <v>20266.71</v>
      </c>
      <c r="P5831" s="124" t="s">
        <v>1312</v>
      </c>
    </row>
    <row r="5832" spans="1:16" ht="38.25">
      <c r="A5832" s="256">
        <v>46</v>
      </c>
      <c r="B5832" s="124"/>
      <c r="C5832" s="125" t="s">
        <v>698</v>
      </c>
      <c r="D5832" s="191">
        <v>43335</v>
      </c>
      <c r="E5832" s="124" t="s">
        <v>10547</v>
      </c>
      <c r="F5832" s="124" t="s">
        <v>3</v>
      </c>
      <c r="G5832" s="124">
        <v>1653139</v>
      </c>
      <c r="H5832" s="124"/>
      <c r="I5832" s="128" t="s">
        <v>11850</v>
      </c>
      <c r="J5832" s="124"/>
      <c r="K5832" s="124"/>
      <c r="L5832" s="124"/>
      <c r="M5832" s="124"/>
      <c r="N5832" s="193">
        <v>0</v>
      </c>
      <c r="O5832" s="193">
        <v>0.5</v>
      </c>
      <c r="P5832" s="124" t="s">
        <v>1312</v>
      </c>
    </row>
    <row r="5833" spans="1:16" ht="51">
      <c r="A5833" s="256">
        <v>373</v>
      </c>
      <c r="B5833" s="124"/>
      <c r="C5833" s="125" t="s">
        <v>1269</v>
      </c>
      <c r="D5833" s="191">
        <v>43335</v>
      </c>
      <c r="E5833" s="124" t="s">
        <v>10548</v>
      </c>
      <c r="F5833" s="124" t="s">
        <v>3</v>
      </c>
      <c r="G5833" s="124">
        <v>1653142</v>
      </c>
      <c r="H5833" s="124"/>
      <c r="I5833" s="128" t="s">
        <v>11851</v>
      </c>
      <c r="J5833" s="124"/>
      <c r="K5833" s="124"/>
      <c r="L5833" s="124"/>
      <c r="M5833" s="124"/>
      <c r="N5833" s="193">
        <v>0</v>
      </c>
      <c r="O5833" s="193">
        <v>10944</v>
      </c>
      <c r="P5833" s="124" t="s">
        <v>1312</v>
      </c>
    </row>
    <row r="5834" spans="1:16" ht="51">
      <c r="A5834" s="256" t="s">
        <v>630</v>
      </c>
      <c r="B5834" s="124"/>
      <c r="C5834" s="125" t="s">
        <v>1236</v>
      </c>
      <c r="D5834" s="191">
        <v>43335</v>
      </c>
      <c r="E5834" s="124" t="s">
        <v>10549</v>
      </c>
      <c r="F5834" s="124" t="s">
        <v>3</v>
      </c>
      <c r="G5834" s="124">
        <v>1653076</v>
      </c>
      <c r="H5834" s="124"/>
      <c r="I5834" s="128" t="s">
        <v>11852</v>
      </c>
      <c r="J5834" s="124"/>
      <c r="K5834" s="124"/>
      <c r="L5834" s="124"/>
      <c r="M5834" s="124"/>
      <c r="N5834" s="193">
        <v>0</v>
      </c>
      <c r="O5834" s="193">
        <v>100</v>
      </c>
      <c r="P5834" s="124" t="s">
        <v>1312</v>
      </c>
    </row>
    <row r="5835" spans="1:16" ht="51">
      <c r="A5835" s="256">
        <v>35</v>
      </c>
      <c r="B5835" s="124"/>
      <c r="C5835" s="125" t="s">
        <v>696</v>
      </c>
      <c r="D5835" s="191">
        <v>43335</v>
      </c>
      <c r="E5835" s="124" t="s">
        <v>10550</v>
      </c>
      <c r="F5835" s="124" t="s">
        <v>3</v>
      </c>
      <c r="G5835" s="124">
        <v>1653100</v>
      </c>
      <c r="H5835" s="124"/>
      <c r="I5835" s="128" t="s">
        <v>11853</v>
      </c>
      <c r="J5835" s="124"/>
      <c r="K5835" s="124"/>
      <c r="L5835" s="124"/>
      <c r="M5835" s="124"/>
      <c r="N5835" s="193">
        <v>0</v>
      </c>
      <c r="O5835" s="193">
        <v>160</v>
      </c>
      <c r="P5835" s="124" t="s">
        <v>1312</v>
      </c>
    </row>
    <row r="5836" spans="1:16" ht="51">
      <c r="A5836" s="256" t="s">
        <v>630</v>
      </c>
      <c r="B5836" s="124"/>
      <c r="C5836" s="125" t="s">
        <v>1236</v>
      </c>
      <c r="D5836" s="191">
        <v>43335</v>
      </c>
      <c r="E5836" s="124" t="s">
        <v>10551</v>
      </c>
      <c r="F5836" s="124" t="s">
        <v>3</v>
      </c>
      <c r="G5836" s="124">
        <v>1653108</v>
      </c>
      <c r="H5836" s="124"/>
      <c r="I5836" s="128" t="s">
        <v>11854</v>
      </c>
      <c r="J5836" s="124"/>
      <c r="K5836" s="124"/>
      <c r="L5836" s="124"/>
      <c r="M5836" s="124"/>
      <c r="N5836" s="193">
        <v>0</v>
      </c>
      <c r="O5836" s="193">
        <v>100</v>
      </c>
      <c r="P5836" s="124" t="s">
        <v>1312</v>
      </c>
    </row>
    <row r="5837" spans="1:16" ht="51">
      <c r="A5837" s="256" t="s">
        <v>630</v>
      </c>
      <c r="B5837" s="124"/>
      <c r="C5837" s="125" t="s">
        <v>1236</v>
      </c>
      <c r="D5837" s="191">
        <v>43335</v>
      </c>
      <c r="E5837" s="124" t="s">
        <v>10552</v>
      </c>
      <c r="F5837" s="124" t="s">
        <v>3</v>
      </c>
      <c r="G5837" s="124">
        <v>1653111</v>
      </c>
      <c r="H5837" s="124"/>
      <c r="I5837" s="128" t="s">
        <v>11855</v>
      </c>
      <c r="J5837" s="124"/>
      <c r="K5837" s="124"/>
      <c r="L5837" s="124"/>
      <c r="M5837" s="124"/>
      <c r="N5837" s="193">
        <v>0</v>
      </c>
      <c r="O5837" s="193">
        <v>251</v>
      </c>
      <c r="P5837" s="124" t="s">
        <v>1312</v>
      </c>
    </row>
    <row r="5838" spans="1:16" ht="51">
      <c r="A5838" s="256">
        <v>155</v>
      </c>
      <c r="B5838" s="124"/>
      <c r="C5838" s="125" t="s">
        <v>744</v>
      </c>
      <c r="D5838" s="191">
        <v>43335</v>
      </c>
      <c r="E5838" s="124" t="s">
        <v>10553</v>
      </c>
      <c r="F5838" s="124" t="s">
        <v>3</v>
      </c>
      <c r="G5838" s="124">
        <v>1652893</v>
      </c>
      <c r="H5838" s="124"/>
      <c r="I5838" s="128" t="s">
        <v>11856</v>
      </c>
      <c r="J5838" s="124"/>
      <c r="K5838" s="124"/>
      <c r="L5838" s="124"/>
      <c r="M5838" s="124"/>
      <c r="N5838" s="193">
        <v>0</v>
      </c>
      <c r="O5838" s="193">
        <v>74360</v>
      </c>
      <c r="P5838" s="124" t="s">
        <v>1312</v>
      </c>
    </row>
    <row r="5839" spans="1:16" ht="63.75">
      <c r="A5839" s="256">
        <v>155</v>
      </c>
      <c r="B5839" s="124"/>
      <c r="C5839" s="125" t="s">
        <v>744</v>
      </c>
      <c r="D5839" s="191">
        <v>43335</v>
      </c>
      <c r="E5839" s="124" t="s">
        <v>10554</v>
      </c>
      <c r="F5839" s="124" t="s">
        <v>3</v>
      </c>
      <c r="G5839" s="124">
        <v>1652894</v>
      </c>
      <c r="H5839" s="124"/>
      <c r="I5839" s="128" t="s">
        <v>11857</v>
      </c>
      <c r="J5839" s="124"/>
      <c r="K5839" s="124"/>
      <c r="L5839" s="124"/>
      <c r="M5839" s="124"/>
      <c r="N5839" s="193">
        <v>0</v>
      </c>
      <c r="O5839" s="193">
        <v>45</v>
      </c>
      <c r="P5839" s="124" t="s">
        <v>1312</v>
      </c>
    </row>
    <row r="5840" spans="1:16" ht="51">
      <c r="A5840" s="256">
        <v>46</v>
      </c>
      <c r="B5840" s="124"/>
      <c r="C5840" s="125" t="s">
        <v>698</v>
      </c>
      <c r="D5840" s="191">
        <v>43335</v>
      </c>
      <c r="E5840" s="124" t="s">
        <v>10555</v>
      </c>
      <c r="F5840" s="124" t="s">
        <v>3</v>
      </c>
      <c r="G5840" s="124">
        <v>1652960</v>
      </c>
      <c r="H5840" s="124"/>
      <c r="I5840" s="128" t="s">
        <v>11858</v>
      </c>
      <c r="J5840" s="124"/>
      <c r="K5840" s="124"/>
      <c r="L5840" s="124"/>
      <c r="M5840" s="124"/>
      <c r="N5840" s="193">
        <v>0</v>
      </c>
      <c r="O5840" s="193">
        <v>26160.2</v>
      </c>
      <c r="P5840" s="124" t="s">
        <v>1312</v>
      </c>
    </row>
    <row r="5841" spans="1:16" ht="51">
      <c r="A5841" s="256">
        <v>513</v>
      </c>
      <c r="B5841" s="124"/>
      <c r="C5841" s="125" t="s">
        <v>201</v>
      </c>
      <c r="D5841" s="191">
        <v>43335</v>
      </c>
      <c r="E5841" s="124" t="s">
        <v>10556</v>
      </c>
      <c r="F5841" s="124" t="s">
        <v>3</v>
      </c>
      <c r="G5841" s="124">
        <v>1652972</v>
      </c>
      <c r="H5841" s="124"/>
      <c r="I5841" s="128" t="s">
        <v>11859</v>
      </c>
      <c r="J5841" s="124"/>
      <c r="K5841" s="124"/>
      <c r="L5841" s="124"/>
      <c r="M5841" s="124"/>
      <c r="N5841" s="193">
        <v>0</v>
      </c>
      <c r="O5841" s="193">
        <v>0.15</v>
      </c>
      <c r="P5841" s="124" t="s">
        <v>1312</v>
      </c>
    </row>
    <row r="5842" spans="1:16" ht="51">
      <c r="A5842" s="256" t="s">
        <v>630</v>
      </c>
      <c r="B5842" s="124"/>
      <c r="C5842" s="125" t="s">
        <v>1236</v>
      </c>
      <c r="D5842" s="191">
        <v>43335</v>
      </c>
      <c r="E5842" s="124" t="s">
        <v>10557</v>
      </c>
      <c r="F5842" s="124" t="s">
        <v>3</v>
      </c>
      <c r="G5842" s="124">
        <v>1652976</v>
      </c>
      <c r="H5842" s="124"/>
      <c r="I5842" s="128" t="s">
        <v>11860</v>
      </c>
      <c r="J5842" s="124"/>
      <c r="K5842" s="124"/>
      <c r="L5842" s="124"/>
      <c r="M5842" s="124"/>
      <c r="N5842" s="193">
        <v>0</v>
      </c>
      <c r="O5842" s="193">
        <v>12326.61</v>
      </c>
      <c r="P5842" s="124" t="s">
        <v>1312</v>
      </c>
    </row>
    <row r="5843" spans="1:16" ht="51">
      <c r="A5843" s="256">
        <v>163</v>
      </c>
      <c r="B5843" s="124"/>
      <c r="C5843" s="125" t="s">
        <v>748</v>
      </c>
      <c r="D5843" s="191">
        <v>43335</v>
      </c>
      <c r="E5843" s="124" t="s">
        <v>10558</v>
      </c>
      <c r="F5843" s="124" t="s">
        <v>3</v>
      </c>
      <c r="G5843" s="124">
        <v>1652983</v>
      </c>
      <c r="H5843" s="124"/>
      <c r="I5843" s="128" t="s">
        <v>11861</v>
      </c>
      <c r="J5843" s="124"/>
      <c r="K5843" s="124"/>
      <c r="L5843" s="124"/>
      <c r="M5843" s="124"/>
      <c r="N5843" s="193">
        <v>0</v>
      </c>
      <c r="O5843" s="193">
        <v>155.19</v>
      </c>
      <c r="P5843" s="124" t="s">
        <v>1312</v>
      </c>
    </row>
    <row r="5844" spans="1:16" ht="51">
      <c r="A5844" s="256">
        <v>163</v>
      </c>
      <c r="B5844" s="124"/>
      <c r="C5844" s="125" t="s">
        <v>748</v>
      </c>
      <c r="D5844" s="191">
        <v>43335</v>
      </c>
      <c r="E5844" s="124" t="s">
        <v>10559</v>
      </c>
      <c r="F5844" s="124" t="s">
        <v>3</v>
      </c>
      <c r="G5844" s="124">
        <v>1652984</v>
      </c>
      <c r="H5844" s="124"/>
      <c r="I5844" s="128" t="s">
        <v>11862</v>
      </c>
      <c r="J5844" s="124"/>
      <c r="K5844" s="124"/>
      <c r="L5844" s="124"/>
      <c r="M5844" s="124"/>
      <c r="N5844" s="193">
        <v>0</v>
      </c>
      <c r="O5844" s="193">
        <v>87</v>
      </c>
      <c r="P5844" s="124" t="s">
        <v>1312</v>
      </c>
    </row>
    <row r="5845" spans="1:16" ht="51">
      <c r="A5845" s="256">
        <v>680</v>
      </c>
      <c r="B5845" s="124"/>
      <c r="C5845" s="125" t="s">
        <v>866</v>
      </c>
      <c r="D5845" s="191">
        <v>43335</v>
      </c>
      <c r="E5845" s="124" t="s">
        <v>10560</v>
      </c>
      <c r="F5845" s="124" t="s">
        <v>3</v>
      </c>
      <c r="G5845" s="124">
        <v>1652985</v>
      </c>
      <c r="H5845" s="124"/>
      <c r="I5845" s="128" t="s">
        <v>11863</v>
      </c>
      <c r="J5845" s="124"/>
      <c r="K5845" s="124"/>
      <c r="L5845" s="124"/>
      <c r="M5845" s="124"/>
      <c r="N5845" s="193">
        <v>0</v>
      </c>
      <c r="O5845" s="193">
        <v>13125.66</v>
      </c>
      <c r="P5845" s="124" t="s">
        <v>1312</v>
      </c>
    </row>
    <row r="5846" spans="1:16" ht="51">
      <c r="A5846" s="256">
        <v>163</v>
      </c>
      <c r="B5846" s="124"/>
      <c r="C5846" s="125" t="s">
        <v>748</v>
      </c>
      <c r="D5846" s="191">
        <v>43335</v>
      </c>
      <c r="E5846" s="124" t="s">
        <v>10561</v>
      </c>
      <c r="F5846" s="124" t="s">
        <v>3</v>
      </c>
      <c r="G5846" s="124">
        <v>1652986</v>
      </c>
      <c r="H5846" s="124"/>
      <c r="I5846" s="128" t="s">
        <v>11864</v>
      </c>
      <c r="J5846" s="124"/>
      <c r="K5846" s="124"/>
      <c r="L5846" s="124"/>
      <c r="M5846" s="124"/>
      <c r="N5846" s="193">
        <v>0</v>
      </c>
      <c r="O5846" s="193">
        <v>158.77000000000001</v>
      </c>
      <c r="P5846" s="124" t="s">
        <v>1312</v>
      </c>
    </row>
    <row r="5847" spans="1:16" ht="63.75">
      <c r="A5847" s="256" t="s">
        <v>619</v>
      </c>
      <c r="B5847" s="124"/>
      <c r="C5847" s="125" t="s">
        <v>713</v>
      </c>
      <c r="D5847" s="191">
        <v>43335</v>
      </c>
      <c r="E5847" s="124" t="s">
        <v>10562</v>
      </c>
      <c r="F5847" s="124" t="s">
        <v>3</v>
      </c>
      <c r="G5847" s="124">
        <v>1652876</v>
      </c>
      <c r="H5847" s="124"/>
      <c r="I5847" s="128" t="s">
        <v>11865</v>
      </c>
      <c r="J5847" s="124"/>
      <c r="K5847" s="124"/>
      <c r="L5847" s="124"/>
      <c r="M5847" s="124"/>
      <c r="N5847" s="193">
        <v>0</v>
      </c>
      <c r="O5847" s="193">
        <v>70</v>
      </c>
      <c r="P5847" s="124" t="s">
        <v>1312</v>
      </c>
    </row>
    <row r="5848" spans="1:16" ht="51">
      <c r="A5848" s="256">
        <v>81</v>
      </c>
      <c r="B5848" s="124"/>
      <c r="C5848" s="125" t="s">
        <v>709</v>
      </c>
      <c r="D5848" s="191">
        <v>43335</v>
      </c>
      <c r="E5848" s="124" t="s">
        <v>10563</v>
      </c>
      <c r="F5848" s="124" t="s">
        <v>3</v>
      </c>
      <c r="G5848" s="124">
        <v>1652891</v>
      </c>
      <c r="H5848" s="124"/>
      <c r="I5848" s="128" t="s">
        <v>11866</v>
      </c>
      <c r="J5848" s="124"/>
      <c r="K5848" s="124"/>
      <c r="L5848" s="124"/>
      <c r="M5848" s="124"/>
      <c r="N5848" s="193">
        <v>0</v>
      </c>
      <c r="O5848" s="193">
        <v>2416.04</v>
      </c>
      <c r="P5848" s="124" t="s">
        <v>1312</v>
      </c>
    </row>
    <row r="5849" spans="1:16" ht="51">
      <c r="A5849" s="256">
        <v>48</v>
      </c>
      <c r="B5849" s="124"/>
      <c r="C5849" s="125" t="s">
        <v>700</v>
      </c>
      <c r="D5849" s="191">
        <v>43335</v>
      </c>
      <c r="E5849" s="124" t="s">
        <v>10564</v>
      </c>
      <c r="F5849" s="124" t="s">
        <v>3</v>
      </c>
      <c r="G5849" s="124">
        <v>1652818</v>
      </c>
      <c r="H5849" s="124"/>
      <c r="I5849" s="128" t="s">
        <v>11867</v>
      </c>
      <c r="J5849" s="124"/>
      <c r="K5849" s="124"/>
      <c r="L5849" s="124"/>
      <c r="M5849" s="124"/>
      <c r="N5849" s="193">
        <v>0</v>
      </c>
      <c r="O5849" s="193">
        <v>154.84</v>
      </c>
      <c r="P5849" s="124" t="s">
        <v>1312</v>
      </c>
    </row>
    <row r="5850" spans="1:16" ht="38.25">
      <c r="A5850" s="256">
        <v>155</v>
      </c>
      <c r="B5850" s="124"/>
      <c r="C5850" s="125" t="s">
        <v>744</v>
      </c>
      <c r="D5850" s="191">
        <v>43335</v>
      </c>
      <c r="E5850" s="124" t="s">
        <v>10565</v>
      </c>
      <c r="F5850" s="124" t="s">
        <v>3</v>
      </c>
      <c r="G5850" s="124">
        <v>1652827</v>
      </c>
      <c r="H5850" s="124"/>
      <c r="I5850" s="128" t="s">
        <v>11868</v>
      </c>
      <c r="J5850" s="124"/>
      <c r="K5850" s="124"/>
      <c r="L5850" s="124"/>
      <c r="M5850" s="124"/>
      <c r="N5850" s="193">
        <v>0</v>
      </c>
      <c r="O5850" s="193">
        <v>200</v>
      </c>
      <c r="P5850" s="124" t="s">
        <v>1312</v>
      </c>
    </row>
    <row r="5851" spans="1:16" ht="51">
      <c r="A5851" s="256">
        <v>681</v>
      </c>
      <c r="B5851" s="124"/>
      <c r="C5851" s="125" t="s">
        <v>237</v>
      </c>
      <c r="D5851" s="191">
        <v>43335</v>
      </c>
      <c r="E5851" s="124" t="s">
        <v>10566</v>
      </c>
      <c r="F5851" s="124" t="s">
        <v>3</v>
      </c>
      <c r="G5851" s="124">
        <v>1652845</v>
      </c>
      <c r="H5851" s="124"/>
      <c r="I5851" s="128" t="s">
        <v>11869</v>
      </c>
      <c r="J5851" s="124"/>
      <c r="K5851" s="124"/>
      <c r="L5851" s="124"/>
      <c r="M5851" s="124"/>
      <c r="N5851" s="193">
        <v>0</v>
      </c>
      <c r="O5851" s="193">
        <v>781.51</v>
      </c>
      <c r="P5851" s="124" t="s">
        <v>1312</v>
      </c>
    </row>
    <row r="5852" spans="1:16" ht="51">
      <c r="A5852" s="256" t="s">
        <v>630</v>
      </c>
      <c r="B5852" s="124"/>
      <c r="C5852" s="125" t="s">
        <v>1236</v>
      </c>
      <c r="D5852" s="191">
        <v>43335</v>
      </c>
      <c r="E5852" s="124" t="s">
        <v>10567</v>
      </c>
      <c r="F5852" s="124" t="s">
        <v>3</v>
      </c>
      <c r="G5852" s="124">
        <v>1652882</v>
      </c>
      <c r="H5852" s="124"/>
      <c r="I5852" s="128" t="s">
        <v>11870</v>
      </c>
      <c r="J5852" s="124"/>
      <c r="K5852" s="124"/>
      <c r="L5852" s="124"/>
      <c r="M5852" s="124"/>
      <c r="N5852" s="193">
        <v>0</v>
      </c>
      <c r="O5852" s="193">
        <v>1037.3</v>
      </c>
      <c r="P5852" s="124" t="s">
        <v>1312</v>
      </c>
    </row>
    <row r="5853" spans="1:16" ht="51">
      <c r="A5853" s="256" t="s">
        <v>630</v>
      </c>
      <c r="B5853" s="124"/>
      <c r="C5853" s="125" t="s">
        <v>1236</v>
      </c>
      <c r="D5853" s="191">
        <v>43335</v>
      </c>
      <c r="E5853" s="124" t="s">
        <v>10568</v>
      </c>
      <c r="F5853" s="124" t="s">
        <v>3</v>
      </c>
      <c r="G5853" s="124">
        <v>1652883</v>
      </c>
      <c r="H5853" s="124"/>
      <c r="I5853" s="128" t="s">
        <v>11871</v>
      </c>
      <c r="J5853" s="124"/>
      <c r="K5853" s="124"/>
      <c r="L5853" s="124"/>
      <c r="M5853" s="124"/>
      <c r="N5853" s="193">
        <v>0</v>
      </c>
      <c r="O5853" s="193">
        <v>1037.3</v>
      </c>
      <c r="P5853" s="124" t="s">
        <v>1312</v>
      </c>
    </row>
    <row r="5854" spans="1:16" ht="63.75" hidden="1">
      <c r="A5854" s="256">
        <v>373</v>
      </c>
      <c r="B5854" s="124"/>
      <c r="C5854" s="125" t="s">
        <v>1269</v>
      </c>
      <c r="D5854" s="191">
        <v>43335</v>
      </c>
      <c r="E5854" s="124" t="s">
        <v>10569</v>
      </c>
      <c r="F5854" s="124" t="s">
        <v>1313</v>
      </c>
      <c r="G5854" s="124">
        <v>180354</v>
      </c>
      <c r="H5854" s="124"/>
      <c r="I5854" s="128" t="s">
        <v>11872</v>
      </c>
      <c r="J5854" s="124"/>
      <c r="K5854" s="124"/>
      <c r="L5854" s="124"/>
      <c r="M5854" s="124"/>
      <c r="N5854" s="193">
        <v>0</v>
      </c>
      <c r="O5854" s="193">
        <v>1167398.93</v>
      </c>
      <c r="P5854" s="124" t="s">
        <v>1312</v>
      </c>
    </row>
    <row r="5855" spans="1:16" ht="76.5" hidden="1">
      <c r="A5855" s="256">
        <v>41</v>
      </c>
      <c r="B5855" s="124"/>
      <c r="C5855" s="125" t="s">
        <v>697</v>
      </c>
      <c r="D5855" s="191">
        <v>43335</v>
      </c>
      <c r="E5855" s="124" t="s">
        <v>10570</v>
      </c>
      <c r="F5855" s="124" t="s">
        <v>1256</v>
      </c>
      <c r="G5855" s="124">
        <v>180373</v>
      </c>
      <c r="H5855" s="124"/>
      <c r="I5855" s="128" t="s">
        <v>11873</v>
      </c>
      <c r="J5855" s="124"/>
      <c r="K5855" s="124"/>
      <c r="L5855" s="124"/>
      <c r="M5855" s="124"/>
      <c r="N5855" s="193">
        <v>0</v>
      </c>
      <c r="O5855" s="193">
        <v>1716.6</v>
      </c>
      <c r="P5855" s="124" t="s">
        <v>1312</v>
      </c>
    </row>
    <row r="5856" spans="1:16" ht="38.25" hidden="1">
      <c r="A5856" s="256">
        <v>46</v>
      </c>
      <c r="B5856" s="124"/>
      <c r="C5856" s="125" t="s">
        <v>698</v>
      </c>
      <c r="D5856" s="191">
        <v>43335</v>
      </c>
      <c r="E5856" s="124" t="s">
        <v>10571</v>
      </c>
      <c r="F5856" s="124" t="s">
        <v>6</v>
      </c>
      <c r="G5856" s="124">
        <v>1013267</v>
      </c>
      <c r="H5856" s="124"/>
      <c r="I5856" s="128" t="s">
        <v>11874</v>
      </c>
      <c r="J5856" s="124"/>
      <c r="K5856" s="124"/>
      <c r="L5856" s="124"/>
      <c r="M5856" s="124"/>
      <c r="N5856" s="193">
        <v>0</v>
      </c>
      <c r="O5856" s="193">
        <v>164768</v>
      </c>
      <c r="P5856" s="124" t="s">
        <v>1312</v>
      </c>
    </row>
    <row r="5857" spans="1:16" ht="63.75" hidden="1">
      <c r="A5857" s="256">
        <v>291</v>
      </c>
      <c r="B5857" s="124"/>
      <c r="C5857" s="125" t="s">
        <v>794</v>
      </c>
      <c r="D5857" s="191">
        <v>43335</v>
      </c>
      <c r="E5857" s="124" t="s">
        <v>10572</v>
      </c>
      <c r="F5857" s="124" t="s">
        <v>11</v>
      </c>
      <c r="G5857" s="124">
        <v>816059</v>
      </c>
      <c r="H5857" s="124"/>
      <c r="I5857" s="128" t="s">
        <v>11875</v>
      </c>
      <c r="J5857" s="124"/>
      <c r="K5857" s="124"/>
      <c r="L5857" s="124"/>
      <c r="M5857" s="124"/>
      <c r="N5857" s="193">
        <v>50</v>
      </c>
      <c r="O5857" s="193">
        <v>0</v>
      </c>
      <c r="P5857" s="124" t="s">
        <v>1312</v>
      </c>
    </row>
    <row r="5858" spans="1:16" ht="76.5" hidden="1">
      <c r="A5858" s="256" t="s">
        <v>619</v>
      </c>
      <c r="B5858" s="124"/>
      <c r="C5858" s="125" t="s">
        <v>713</v>
      </c>
      <c r="D5858" s="191">
        <v>43335</v>
      </c>
      <c r="E5858" s="124" t="s">
        <v>10573</v>
      </c>
      <c r="F5858" s="124" t="s">
        <v>1313</v>
      </c>
      <c r="G5858" s="124">
        <v>180396</v>
      </c>
      <c r="H5858" s="124"/>
      <c r="I5858" s="128" t="s">
        <v>11876</v>
      </c>
      <c r="J5858" s="124"/>
      <c r="K5858" s="124"/>
      <c r="L5858" s="124"/>
      <c r="M5858" s="124"/>
      <c r="N5858" s="193">
        <v>0</v>
      </c>
      <c r="O5858" s="193">
        <v>175026.15</v>
      </c>
      <c r="P5858" s="124" t="s">
        <v>1312</v>
      </c>
    </row>
    <row r="5859" spans="1:16" ht="51" hidden="1">
      <c r="A5859" s="256">
        <v>35</v>
      </c>
      <c r="B5859" s="124"/>
      <c r="C5859" s="125" t="s">
        <v>696</v>
      </c>
      <c r="D5859" s="191">
        <v>43335</v>
      </c>
      <c r="E5859" s="124" t="s">
        <v>10573</v>
      </c>
      <c r="F5859" s="124" t="s">
        <v>1313</v>
      </c>
      <c r="G5859" s="124">
        <v>180397</v>
      </c>
      <c r="H5859" s="124"/>
      <c r="I5859" s="128" t="s">
        <v>11877</v>
      </c>
      <c r="J5859" s="124"/>
      <c r="K5859" s="124"/>
      <c r="L5859" s="124"/>
      <c r="M5859" s="124"/>
      <c r="N5859" s="193">
        <v>0</v>
      </c>
      <c r="O5859" s="193">
        <v>298560.03000000003</v>
      </c>
      <c r="P5859" s="124" t="s">
        <v>1312</v>
      </c>
    </row>
    <row r="5860" spans="1:16" ht="76.5" hidden="1">
      <c r="A5860" s="256" t="s">
        <v>626</v>
      </c>
      <c r="B5860" s="124"/>
      <c r="C5860" s="125" t="s">
        <v>1234</v>
      </c>
      <c r="D5860" s="191">
        <v>43335</v>
      </c>
      <c r="E5860" s="124" t="s">
        <v>10573</v>
      </c>
      <c r="F5860" s="124" t="s">
        <v>1313</v>
      </c>
      <c r="G5860" s="124">
        <v>180395</v>
      </c>
      <c r="H5860" s="124"/>
      <c r="I5860" s="128" t="s">
        <v>11878</v>
      </c>
      <c r="J5860" s="124"/>
      <c r="K5860" s="124"/>
      <c r="L5860" s="124"/>
      <c r="M5860" s="124"/>
      <c r="N5860" s="193">
        <v>0</v>
      </c>
      <c r="O5860" s="193">
        <v>135502.64000000001</v>
      </c>
      <c r="P5860" s="124" t="s">
        <v>1312</v>
      </c>
    </row>
    <row r="5861" spans="1:16" ht="76.5" hidden="1">
      <c r="A5861" s="256" t="s">
        <v>619</v>
      </c>
      <c r="B5861" s="124"/>
      <c r="C5861" s="125" t="s">
        <v>713</v>
      </c>
      <c r="D5861" s="191">
        <v>43335</v>
      </c>
      <c r="E5861" s="124" t="s">
        <v>10573</v>
      </c>
      <c r="F5861" s="124" t="s">
        <v>1313</v>
      </c>
      <c r="G5861" s="124">
        <v>180394</v>
      </c>
      <c r="H5861" s="124"/>
      <c r="I5861" s="128" t="s">
        <v>11879</v>
      </c>
      <c r="J5861" s="124"/>
      <c r="K5861" s="124"/>
      <c r="L5861" s="124"/>
      <c r="M5861" s="124"/>
      <c r="N5861" s="193">
        <v>0</v>
      </c>
      <c r="O5861" s="193">
        <v>14475.51</v>
      </c>
      <c r="P5861" s="124" t="s">
        <v>1312</v>
      </c>
    </row>
    <row r="5862" spans="1:16" ht="63.75" hidden="1">
      <c r="A5862" s="256" t="s">
        <v>619</v>
      </c>
      <c r="B5862" s="124"/>
      <c r="C5862" s="125" t="s">
        <v>713</v>
      </c>
      <c r="D5862" s="191">
        <v>43335</v>
      </c>
      <c r="E5862" s="124" t="s">
        <v>10573</v>
      </c>
      <c r="F5862" s="124" t="s">
        <v>1313</v>
      </c>
      <c r="G5862" s="124">
        <v>180393</v>
      </c>
      <c r="H5862" s="124"/>
      <c r="I5862" s="128" t="s">
        <v>11880</v>
      </c>
      <c r="J5862" s="124"/>
      <c r="K5862" s="124"/>
      <c r="L5862" s="124"/>
      <c r="M5862" s="124"/>
      <c r="N5862" s="193">
        <v>0</v>
      </c>
      <c r="O5862" s="193">
        <v>4957.96</v>
      </c>
      <c r="P5862" s="124" t="s">
        <v>1312</v>
      </c>
    </row>
    <row r="5863" spans="1:16" ht="51" hidden="1">
      <c r="A5863" s="256" t="s">
        <v>619</v>
      </c>
      <c r="B5863" s="124"/>
      <c r="C5863" s="125" t="s">
        <v>713</v>
      </c>
      <c r="D5863" s="191">
        <v>43335</v>
      </c>
      <c r="E5863" s="124" t="s">
        <v>10573</v>
      </c>
      <c r="F5863" s="124" t="s">
        <v>1313</v>
      </c>
      <c r="G5863" s="124">
        <v>180398</v>
      </c>
      <c r="H5863" s="124"/>
      <c r="I5863" s="128" t="s">
        <v>11881</v>
      </c>
      <c r="J5863" s="124"/>
      <c r="K5863" s="124"/>
      <c r="L5863" s="124"/>
      <c r="M5863" s="124"/>
      <c r="N5863" s="193">
        <v>0</v>
      </c>
      <c r="O5863" s="193">
        <v>25183.33</v>
      </c>
      <c r="P5863" s="124" t="s">
        <v>1312</v>
      </c>
    </row>
    <row r="5864" spans="1:16" ht="89.25" hidden="1">
      <c r="A5864" s="256">
        <v>25</v>
      </c>
      <c r="B5864" s="124"/>
      <c r="C5864" s="125" t="s">
        <v>694</v>
      </c>
      <c r="D5864" s="191">
        <v>43335</v>
      </c>
      <c r="E5864" s="124" t="s">
        <v>10574</v>
      </c>
      <c r="F5864" s="124" t="s">
        <v>1313</v>
      </c>
      <c r="G5864" s="124">
        <v>180327</v>
      </c>
      <c r="H5864" s="124"/>
      <c r="I5864" s="128" t="s">
        <v>11882</v>
      </c>
      <c r="J5864" s="124"/>
      <c r="K5864" s="124"/>
      <c r="L5864" s="124"/>
      <c r="M5864" s="124"/>
      <c r="N5864" s="193">
        <v>34940.42</v>
      </c>
      <c r="O5864" s="193">
        <v>0</v>
      </c>
      <c r="P5864" s="124" t="s">
        <v>1312</v>
      </c>
    </row>
    <row r="5865" spans="1:16" ht="89.25" hidden="1">
      <c r="A5865" s="256">
        <v>25</v>
      </c>
      <c r="B5865" s="124"/>
      <c r="C5865" s="125" t="s">
        <v>694</v>
      </c>
      <c r="D5865" s="191">
        <v>43335</v>
      </c>
      <c r="E5865" s="124" t="s">
        <v>10574</v>
      </c>
      <c r="F5865" s="124" t="s">
        <v>1313</v>
      </c>
      <c r="G5865" s="124">
        <v>180343</v>
      </c>
      <c r="H5865" s="124"/>
      <c r="I5865" s="128" t="s">
        <v>11883</v>
      </c>
      <c r="J5865" s="124"/>
      <c r="K5865" s="124"/>
      <c r="L5865" s="124"/>
      <c r="M5865" s="124"/>
      <c r="N5865" s="193">
        <v>170461.2</v>
      </c>
      <c r="O5865" s="193">
        <v>0</v>
      </c>
      <c r="P5865" s="124" t="s">
        <v>1312</v>
      </c>
    </row>
    <row r="5866" spans="1:16" ht="89.25" hidden="1">
      <c r="A5866" s="256">
        <v>25</v>
      </c>
      <c r="B5866" s="124"/>
      <c r="C5866" s="125" t="s">
        <v>694</v>
      </c>
      <c r="D5866" s="191">
        <v>43335</v>
      </c>
      <c r="E5866" s="124" t="s">
        <v>10574</v>
      </c>
      <c r="F5866" s="124" t="s">
        <v>1313</v>
      </c>
      <c r="G5866" s="124">
        <v>180334</v>
      </c>
      <c r="H5866" s="124"/>
      <c r="I5866" s="128" t="s">
        <v>11884</v>
      </c>
      <c r="J5866" s="124"/>
      <c r="K5866" s="124"/>
      <c r="L5866" s="124"/>
      <c r="M5866" s="124"/>
      <c r="N5866" s="193">
        <v>42477.42</v>
      </c>
      <c r="O5866" s="193">
        <v>0</v>
      </c>
      <c r="P5866" s="124" t="s">
        <v>1312</v>
      </c>
    </row>
    <row r="5867" spans="1:16" ht="89.25" hidden="1">
      <c r="A5867" s="256">
        <v>25</v>
      </c>
      <c r="B5867" s="124"/>
      <c r="C5867" s="125" t="s">
        <v>694</v>
      </c>
      <c r="D5867" s="191">
        <v>43335</v>
      </c>
      <c r="E5867" s="124" t="s">
        <v>10574</v>
      </c>
      <c r="F5867" s="124" t="s">
        <v>1313</v>
      </c>
      <c r="G5867" s="124">
        <v>180326</v>
      </c>
      <c r="H5867" s="124"/>
      <c r="I5867" s="128" t="s">
        <v>11885</v>
      </c>
      <c r="J5867" s="124"/>
      <c r="K5867" s="124"/>
      <c r="L5867" s="124"/>
      <c r="M5867" s="124"/>
      <c r="N5867" s="193">
        <v>62051.29</v>
      </c>
      <c r="O5867" s="193">
        <v>0</v>
      </c>
      <c r="P5867" s="124" t="s">
        <v>1312</v>
      </c>
    </row>
    <row r="5868" spans="1:16" ht="89.25" hidden="1">
      <c r="A5868" s="256">
        <v>25</v>
      </c>
      <c r="B5868" s="124"/>
      <c r="C5868" s="125" t="s">
        <v>694</v>
      </c>
      <c r="D5868" s="191">
        <v>43335</v>
      </c>
      <c r="E5868" s="124" t="s">
        <v>10574</v>
      </c>
      <c r="F5868" s="124" t="s">
        <v>1313</v>
      </c>
      <c r="G5868" s="124">
        <v>180336</v>
      </c>
      <c r="H5868" s="124"/>
      <c r="I5868" s="128" t="s">
        <v>11886</v>
      </c>
      <c r="J5868" s="124"/>
      <c r="K5868" s="124"/>
      <c r="L5868" s="124"/>
      <c r="M5868" s="124"/>
      <c r="N5868" s="193">
        <v>42477.42</v>
      </c>
      <c r="O5868" s="193">
        <v>0</v>
      </c>
      <c r="P5868" s="124" t="s">
        <v>1312</v>
      </c>
    </row>
    <row r="5869" spans="1:16" ht="89.25" hidden="1">
      <c r="A5869" s="256">
        <v>25</v>
      </c>
      <c r="B5869" s="124"/>
      <c r="C5869" s="125" t="s">
        <v>694</v>
      </c>
      <c r="D5869" s="191">
        <v>43335</v>
      </c>
      <c r="E5869" s="124" t="s">
        <v>10574</v>
      </c>
      <c r="F5869" s="124" t="s">
        <v>1313</v>
      </c>
      <c r="G5869" s="124">
        <v>180325</v>
      </c>
      <c r="H5869" s="124"/>
      <c r="I5869" s="128" t="s">
        <v>11887</v>
      </c>
      <c r="J5869" s="124"/>
      <c r="K5869" s="124"/>
      <c r="L5869" s="124"/>
      <c r="M5869" s="124"/>
      <c r="N5869" s="193">
        <v>34940.42</v>
      </c>
      <c r="O5869" s="193">
        <v>0</v>
      </c>
      <c r="P5869" s="124" t="s">
        <v>1312</v>
      </c>
    </row>
    <row r="5870" spans="1:16" ht="89.25" hidden="1">
      <c r="A5870" s="256">
        <v>25</v>
      </c>
      <c r="B5870" s="124"/>
      <c r="C5870" s="125" t="s">
        <v>694</v>
      </c>
      <c r="D5870" s="191">
        <v>43335</v>
      </c>
      <c r="E5870" s="124" t="s">
        <v>10574</v>
      </c>
      <c r="F5870" s="124" t="s">
        <v>1313</v>
      </c>
      <c r="G5870" s="124">
        <v>180324</v>
      </c>
      <c r="H5870" s="124"/>
      <c r="I5870" s="128" t="s">
        <v>11888</v>
      </c>
      <c r="J5870" s="124"/>
      <c r="K5870" s="124"/>
      <c r="L5870" s="124"/>
      <c r="M5870" s="124"/>
      <c r="N5870" s="193">
        <v>34940.42</v>
      </c>
      <c r="O5870" s="193">
        <v>0</v>
      </c>
      <c r="P5870" s="124" t="s">
        <v>1312</v>
      </c>
    </row>
    <row r="5871" spans="1:16" ht="89.25" hidden="1">
      <c r="A5871" s="256">
        <v>25</v>
      </c>
      <c r="B5871" s="124"/>
      <c r="C5871" s="125" t="s">
        <v>694</v>
      </c>
      <c r="D5871" s="191">
        <v>43335</v>
      </c>
      <c r="E5871" s="124" t="s">
        <v>10574</v>
      </c>
      <c r="F5871" s="124" t="s">
        <v>1313</v>
      </c>
      <c r="G5871" s="124">
        <v>180323</v>
      </c>
      <c r="H5871" s="124"/>
      <c r="I5871" s="128" t="s">
        <v>11889</v>
      </c>
      <c r="J5871" s="124"/>
      <c r="K5871" s="124"/>
      <c r="L5871" s="124"/>
      <c r="M5871" s="124"/>
      <c r="N5871" s="193">
        <v>49413.32</v>
      </c>
      <c r="O5871" s="193">
        <v>0</v>
      </c>
      <c r="P5871" s="124" t="s">
        <v>1312</v>
      </c>
    </row>
    <row r="5872" spans="1:16" ht="89.25" hidden="1">
      <c r="A5872" s="256">
        <v>25</v>
      </c>
      <c r="B5872" s="124"/>
      <c r="C5872" s="125" t="s">
        <v>694</v>
      </c>
      <c r="D5872" s="191">
        <v>43335</v>
      </c>
      <c r="E5872" s="124" t="s">
        <v>10574</v>
      </c>
      <c r="F5872" s="124" t="s">
        <v>1313</v>
      </c>
      <c r="G5872" s="124">
        <v>180347</v>
      </c>
      <c r="H5872" s="124"/>
      <c r="I5872" s="128" t="s">
        <v>11890</v>
      </c>
      <c r="J5872" s="124"/>
      <c r="K5872" s="124"/>
      <c r="L5872" s="124"/>
      <c r="M5872" s="124"/>
      <c r="N5872" s="193">
        <v>141648.78</v>
      </c>
      <c r="O5872" s="193">
        <v>0</v>
      </c>
      <c r="P5872" s="124" t="s">
        <v>1312</v>
      </c>
    </row>
    <row r="5873" spans="1:16" ht="89.25" hidden="1">
      <c r="A5873" s="256">
        <v>25</v>
      </c>
      <c r="B5873" s="124"/>
      <c r="C5873" s="125" t="s">
        <v>694</v>
      </c>
      <c r="D5873" s="191">
        <v>43335</v>
      </c>
      <c r="E5873" s="124" t="s">
        <v>10574</v>
      </c>
      <c r="F5873" s="124" t="s">
        <v>1313</v>
      </c>
      <c r="G5873" s="124">
        <v>180346</v>
      </c>
      <c r="H5873" s="124"/>
      <c r="I5873" s="128" t="s">
        <v>11891</v>
      </c>
      <c r="J5873" s="124"/>
      <c r="K5873" s="124"/>
      <c r="L5873" s="124"/>
      <c r="M5873" s="124"/>
      <c r="N5873" s="193">
        <v>184799.89</v>
      </c>
      <c r="O5873" s="193">
        <v>0</v>
      </c>
      <c r="P5873" s="124" t="s">
        <v>1312</v>
      </c>
    </row>
    <row r="5874" spans="1:16" ht="89.25" hidden="1">
      <c r="A5874" s="256">
        <v>25</v>
      </c>
      <c r="B5874" s="124"/>
      <c r="C5874" s="125" t="s">
        <v>694</v>
      </c>
      <c r="D5874" s="191">
        <v>43335</v>
      </c>
      <c r="E5874" s="124" t="s">
        <v>10574</v>
      </c>
      <c r="F5874" s="124" t="s">
        <v>1313</v>
      </c>
      <c r="G5874" s="124">
        <v>180345</v>
      </c>
      <c r="H5874" s="124"/>
      <c r="I5874" s="128" t="s">
        <v>11892</v>
      </c>
      <c r="J5874" s="124"/>
      <c r="K5874" s="124"/>
      <c r="L5874" s="124"/>
      <c r="M5874" s="124"/>
      <c r="N5874" s="193">
        <v>134373</v>
      </c>
      <c r="O5874" s="193">
        <v>0</v>
      </c>
      <c r="P5874" s="124" t="s">
        <v>1312</v>
      </c>
    </row>
    <row r="5875" spans="1:16" ht="89.25" hidden="1">
      <c r="A5875" s="256">
        <v>25</v>
      </c>
      <c r="B5875" s="124"/>
      <c r="C5875" s="125" t="s">
        <v>694</v>
      </c>
      <c r="D5875" s="191">
        <v>43335</v>
      </c>
      <c r="E5875" s="124" t="s">
        <v>10574</v>
      </c>
      <c r="F5875" s="124" t="s">
        <v>1313</v>
      </c>
      <c r="G5875" s="124">
        <v>180344</v>
      </c>
      <c r="H5875" s="124"/>
      <c r="I5875" s="128" t="s">
        <v>11893</v>
      </c>
      <c r="J5875" s="124"/>
      <c r="K5875" s="124"/>
      <c r="L5875" s="124"/>
      <c r="M5875" s="124"/>
      <c r="N5875" s="193">
        <v>139173.73000000001</v>
      </c>
      <c r="O5875" s="193">
        <v>0</v>
      </c>
      <c r="P5875" s="124" t="s">
        <v>1312</v>
      </c>
    </row>
    <row r="5876" spans="1:16" ht="89.25" hidden="1">
      <c r="A5876" s="256">
        <v>25</v>
      </c>
      <c r="B5876" s="124"/>
      <c r="C5876" s="125" t="s">
        <v>694</v>
      </c>
      <c r="D5876" s="191">
        <v>43335</v>
      </c>
      <c r="E5876" s="124" t="s">
        <v>10574</v>
      </c>
      <c r="F5876" s="124" t="s">
        <v>1313</v>
      </c>
      <c r="G5876" s="124">
        <v>180337</v>
      </c>
      <c r="H5876" s="124"/>
      <c r="I5876" s="128" t="s">
        <v>11894</v>
      </c>
      <c r="J5876" s="124"/>
      <c r="K5876" s="124"/>
      <c r="L5876" s="124"/>
      <c r="M5876" s="124"/>
      <c r="N5876" s="193">
        <v>42477.42</v>
      </c>
      <c r="O5876" s="193">
        <v>0</v>
      </c>
      <c r="P5876" s="124" t="s">
        <v>1312</v>
      </c>
    </row>
    <row r="5877" spans="1:16" ht="89.25" hidden="1">
      <c r="A5877" s="256">
        <v>25</v>
      </c>
      <c r="B5877" s="124"/>
      <c r="C5877" s="125" t="s">
        <v>694</v>
      </c>
      <c r="D5877" s="191">
        <v>43335</v>
      </c>
      <c r="E5877" s="124" t="s">
        <v>10574</v>
      </c>
      <c r="F5877" s="124" t="s">
        <v>1313</v>
      </c>
      <c r="G5877" s="124">
        <v>180333</v>
      </c>
      <c r="H5877" s="124"/>
      <c r="I5877" s="128" t="s">
        <v>11895</v>
      </c>
      <c r="J5877" s="124"/>
      <c r="K5877" s="124"/>
      <c r="L5877" s="124"/>
      <c r="M5877" s="124"/>
      <c r="N5877" s="193">
        <v>42477.42</v>
      </c>
      <c r="O5877" s="193">
        <v>0</v>
      </c>
      <c r="P5877" s="124" t="s">
        <v>1312</v>
      </c>
    </row>
    <row r="5878" spans="1:16" ht="89.25" hidden="1">
      <c r="A5878" s="256">
        <v>25</v>
      </c>
      <c r="B5878" s="124"/>
      <c r="C5878" s="125" t="s">
        <v>694</v>
      </c>
      <c r="D5878" s="191">
        <v>43335</v>
      </c>
      <c r="E5878" s="124" t="s">
        <v>10574</v>
      </c>
      <c r="F5878" s="124" t="s">
        <v>1313</v>
      </c>
      <c r="G5878" s="124">
        <v>180342</v>
      </c>
      <c r="H5878" s="124"/>
      <c r="I5878" s="128" t="s">
        <v>11896</v>
      </c>
      <c r="J5878" s="124"/>
      <c r="K5878" s="124"/>
      <c r="L5878" s="124"/>
      <c r="M5878" s="124"/>
      <c r="N5878" s="193">
        <v>413549.83</v>
      </c>
      <c r="O5878" s="193">
        <v>0</v>
      </c>
      <c r="P5878" s="124" t="s">
        <v>1312</v>
      </c>
    </row>
    <row r="5879" spans="1:16" ht="89.25" hidden="1">
      <c r="A5879" s="256">
        <v>25</v>
      </c>
      <c r="B5879" s="124"/>
      <c r="C5879" s="125" t="s">
        <v>694</v>
      </c>
      <c r="D5879" s="191">
        <v>43335</v>
      </c>
      <c r="E5879" s="124" t="s">
        <v>10574</v>
      </c>
      <c r="F5879" s="124" t="s">
        <v>1313</v>
      </c>
      <c r="G5879" s="124">
        <v>180328</v>
      </c>
      <c r="H5879" s="124"/>
      <c r="I5879" s="128" t="s">
        <v>11897</v>
      </c>
      <c r="J5879" s="124"/>
      <c r="K5879" s="124"/>
      <c r="L5879" s="124"/>
      <c r="M5879" s="124"/>
      <c r="N5879" s="193">
        <v>34940.42</v>
      </c>
      <c r="O5879" s="193">
        <v>0</v>
      </c>
      <c r="P5879" s="124" t="s">
        <v>1312</v>
      </c>
    </row>
    <row r="5880" spans="1:16" ht="89.25" hidden="1">
      <c r="A5880" s="256">
        <v>25</v>
      </c>
      <c r="B5880" s="124"/>
      <c r="C5880" s="125" t="s">
        <v>694</v>
      </c>
      <c r="D5880" s="191">
        <v>43335</v>
      </c>
      <c r="E5880" s="124" t="s">
        <v>10574</v>
      </c>
      <c r="F5880" s="124" t="s">
        <v>1313</v>
      </c>
      <c r="G5880" s="124">
        <v>180331</v>
      </c>
      <c r="H5880" s="124"/>
      <c r="I5880" s="128" t="s">
        <v>11898</v>
      </c>
      <c r="J5880" s="124"/>
      <c r="K5880" s="124"/>
      <c r="L5880" s="124"/>
      <c r="M5880" s="124"/>
      <c r="N5880" s="193">
        <v>42477.42</v>
      </c>
      <c r="O5880" s="193">
        <v>0</v>
      </c>
      <c r="P5880" s="124" t="s">
        <v>1312</v>
      </c>
    </row>
    <row r="5881" spans="1:16" ht="89.25" hidden="1">
      <c r="A5881" s="256">
        <v>25</v>
      </c>
      <c r="B5881" s="124"/>
      <c r="C5881" s="125" t="s">
        <v>694</v>
      </c>
      <c r="D5881" s="191">
        <v>43335</v>
      </c>
      <c r="E5881" s="124" t="s">
        <v>10574</v>
      </c>
      <c r="F5881" s="124" t="s">
        <v>1313</v>
      </c>
      <c r="G5881" s="124">
        <v>180330</v>
      </c>
      <c r="H5881" s="124"/>
      <c r="I5881" s="128" t="s">
        <v>11899</v>
      </c>
      <c r="J5881" s="124"/>
      <c r="K5881" s="124"/>
      <c r="L5881" s="124"/>
      <c r="M5881" s="124"/>
      <c r="N5881" s="193">
        <v>130214.69</v>
      </c>
      <c r="O5881" s="193">
        <v>0</v>
      </c>
      <c r="P5881" s="124" t="s">
        <v>1312</v>
      </c>
    </row>
    <row r="5882" spans="1:16" ht="76.5" hidden="1">
      <c r="A5882" s="256">
        <v>25</v>
      </c>
      <c r="B5882" s="124"/>
      <c r="C5882" s="125" t="s">
        <v>694</v>
      </c>
      <c r="D5882" s="191">
        <v>43335</v>
      </c>
      <c r="E5882" s="124" t="s">
        <v>10574</v>
      </c>
      <c r="F5882" s="124" t="s">
        <v>1313</v>
      </c>
      <c r="G5882" s="124">
        <v>180341</v>
      </c>
      <c r="H5882" s="124"/>
      <c r="I5882" s="128" t="s">
        <v>11900</v>
      </c>
      <c r="J5882" s="124"/>
      <c r="K5882" s="124"/>
      <c r="L5882" s="124"/>
      <c r="M5882" s="124"/>
      <c r="N5882" s="193">
        <v>599974.14</v>
      </c>
      <c r="O5882" s="193">
        <v>0</v>
      </c>
      <c r="P5882" s="124" t="s">
        <v>1312</v>
      </c>
    </row>
    <row r="5883" spans="1:16" ht="89.25" hidden="1">
      <c r="A5883" s="256">
        <v>25</v>
      </c>
      <c r="B5883" s="124"/>
      <c r="C5883" s="125" t="s">
        <v>694</v>
      </c>
      <c r="D5883" s="191">
        <v>43335</v>
      </c>
      <c r="E5883" s="124" t="s">
        <v>10574</v>
      </c>
      <c r="F5883" s="124" t="s">
        <v>1313</v>
      </c>
      <c r="G5883" s="124">
        <v>180340</v>
      </c>
      <c r="H5883" s="124"/>
      <c r="I5883" s="128" t="s">
        <v>11901</v>
      </c>
      <c r="J5883" s="124"/>
      <c r="K5883" s="124"/>
      <c r="L5883" s="124"/>
      <c r="M5883" s="124"/>
      <c r="N5883" s="193">
        <v>299757.81</v>
      </c>
      <c r="O5883" s="193">
        <v>0</v>
      </c>
      <c r="P5883" s="124" t="s">
        <v>1312</v>
      </c>
    </row>
    <row r="5884" spans="1:16" ht="89.25" hidden="1">
      <c r="A5884" s="256">
        <v>25</v>
      </c>
      <c r="B5884" s="124"/>
      <c r="C5884" s="125" t="s">
        <v>694</v>
      </c>
      <c r="D5884" s="191">
        <v>43335</v>
      </c>
      <c r="E5884" s="124" t="s">
        <v>10574</v>
      </c>
      <c r="F5884" s="124" t="s">
        <v>1313</v>
      </c>
      <c r="G5884" s="124">
        <v>180339</v>
      </c>
      <c r="H5884" s="124"/>
      <c r="I5884" s="128" t="s">
        <v>11902</v>
      </c>
      <c r="J5884" s="124"/>
      <c r="K5884" s="124"/>
      <c r="L5884" s="124"/>
      <c r="M5884" s="124"/>
      <c r="N5884" s="193">
        <v>299072.07</v>
      </c>
      <c r="O5884" s="193">
        <v>0</v>
      </c>
      <c r="P5884" s="124" t="s">
        <v>1312</v>
      </c>
    </row>
    <row r="5885" spans="1:16" ht="76.5" hidden="1">
      <c r="A5885" s="256">
        <v>25</v>
      </c>
      <c r="B5885" s="124"/>
      <c r="C5885" s="125" t="s">
        <v>694</v>
      </c>
      <c r="D5885" s="191">
        <v>43335</v>
      </c>
      <c r="E5885" s="124" t="s">
        <v>10574</v>
      </c>
      <c r="F5885" s="124" t="s">
        <v>1313</v>
      </c>
      <c r="G5885" s="124">
        <v>180361</v>
      </c>
      <c r="H5885" s="124"/>
      <c r="I5885" s="128" t="s">
        <v>11903</v>
      </c>
      <c r="J5885" s="124"/>
      <c r="K5885" s="124"/>
      <c r="L5885" s="124"/>
      <c r="M5885" s="124"/>
      <c r="N5885" s="193">
        <v>103340.2</v>
      </c>
      <c r="O5885" s="193">
        <v>0</v>
      </c>
      <c r="P5885" s="124" t="s">
        <v>1312</v>
      </c>
    </row>
    <row r="5886" spans="1:16" ht="89.25" hidden="1">
      <c r="A5886" s="256">
        <v>25</v>
      </c>
      <c r="B5886" s="124"/>
      <c r="C5886" s="125" t="s">
        <v>694</v>
      </c>
      <c r="D5886" s="191">
        <v>43335</v>
      </c>
      <c r="E5886" s="124" t="s">
        <v>10574</v>
      </c>
      <c r="F5886" s="124" t="s">
        <v>1313</v>
      </c>
      <c r="G5886" s="124">
        <v>180338</v>
      </c>
      <c r="H5886" s="124"/>
      <c r="I5886" s="128" t="s">
        <v>11904</v>
      </c>
      <c r="J5886" s="124"/>
      <c r="K5886" s="124"/>
      <c r="L5886" s="124"/>
      <c r="M5886" s="124"/>
      <c r="N5886" s="193">
        <v>132461.20000000001</v>
      </c>
      <c r="O5886" s="193">
        <v>0</v>
      </c>
      <c r="P5886" s="124" t="s">
        <v>1312</v>
      </c>
    </row>
    <row r="5887" spans="1:16" ht="76.5" hidden="1">
      <c r="A5887" s="256">
        <v>25</v>
      </c>
      <c r="B5887" s="124"/>
      <c r="C5887" s="125" t="s">
        <v>694</v>
      </c>
      <c r="D5887" s="191">
        <v>43335</v>
      </c>
      <c r="E5887" s="124" t="s">
        <v>10574</v>
      </c>
      <c r="F5887" s="124" t="s">
        <v>1313</v>
      </c>
      <c r="G5887" s="124">
        <v>180322</v>
      </c>
      <c r="H5887" s="124"/>
      <c r="I5887" s="128" t="s">
        <v>11905</v>
      </c>
      <c r="J5887" s="124"/>
      <c r="K5887" s="124"/>
      <c r="L5887" s="124"/>
      <c r="M5887" s="124"/>
      <c r="N5887" s="193">
        <v>599563.11</v>
      </c>
      <c r="O5887" s="193">
        <v>0</v>
      </c>
      <c r="P5887" s="124" t="s">
        <v>1312</v>
      </c>
    </row>
    <row r="5888" spans="1:16" ht="89.25" hidden="1">
      <c r="A5888" s="256">
        <v>25</v>
      </c>
      <c r="B5888" s="124"/>
      <c r="C5888" s="125" t="s">
        <v>694</v>
      </c>
      <c r="D5888" s="191">
        <v>43335</v>
      </c>
      <c r="E5888" s="124" t="s">
        <v>10574</v>
      </c>
      <c r="F5888" s="124" t="s">
        <v>1313</v>
      </c>
      <c r="G5888" s="124">
        <v>180321</v>
      </c>
      <c r="H5888" s="124"/>
      <c r="I5888" s="128" t="s">
        <v>11906</v>
      </c>
      <c r="J5888" s="124"/>
      <c r="K5888" s="124"/>
      <c r="L5888" s="124"/>
      <c r="M5888" s="124"/>
      <c r="N5888" s="193">
        <v>149999.92000000001</v>
      </c>
      <c r="O5888" s="193">
        <v>0</v>
      </c>
      <c r="P5888" s="124" t="s">
        <v>1312</v>
      </c>
    </row>
    <row r="5889" spans="1:16" ht="89.25" hidden="1">
      <c r="A5889" s="256">
        <v>25</v>
      </c>
      <c r="B5889" s="124"/>
      <c r="C5889" s="125" t="s">
        <v>694</v>
      </c>
      <c r="D5889" s="191">
        <v>43335</v>
      </c>
      <c r="E5889" s="124" t="s">
        <v>10574</v>
      </c>
      <c r="F5889" s="124" t="s">
        <v>1313</v>
      </c>
      <c r="G5889" s="124">
        <v>180320</v>
      </c>
      <c r="H5889" s="124"/>
      <c r="I5889" s="128" t="s">
        <v>11907</v>
      </c>
      <c r="J5889" s="124"/>
      <c r="K5889" s="124"/>
      <c r="L5889" s="124"/>
      <c r="M5889" s="124"/>
      <c r="N5889" s="193">
        <v>149999.92000000001</v>
      </c>
      <c r="O5889" s="193">
        <v>0</v>
      </c>
      <c r="P5889" s="124" t="s">
        <v>1312</v>
      </c>
    </row>
    <row r="5890" spans="1:16" ht="89.25" hidden="1">
      <c r="A5890" s="256">
        <v>25</v>
      </c>
      <c r="B5890" s="124"/>
      <c r="C5890" s="125" t="s">
        <v>694</v>
      </c>
      <c r="D5890" s="191">
        <v>43335</v>
      </c>
      <c r="E5890" s="124" t="s">
        <v>10574</v>
      </c>
      <c r="F5890" s="124" t="s">
        <v>1313</v>
      </c>
      <c r="G5890" s="124">
        <v>180318</v>
      </c>
      <c r="H5890" s="124"/>
      <c r="I5890" s="128" t="s">
        <v>11908</v>
      </c>
      <c r="J5890" s="124"/>
      <c r="K5890" s="124"/>
      <c r="L5890" s="124"/>
      <c r="M5890" s="124"/>
      <c r="N5890" s="193">
        <v>149999.92000000001</v>
      </c>
      <c r="O5890" s="193">
        <v>0</v>
      </c>
      <c r="P5890" s="124" t="s">
        <v>1312</v>
      </c>
    </row>
    <row r="5891" spans="1:16" ht="89.25" hidden="1">
      <c r="A5891" s="256">
        <v>25</v>
      </c>
      <c r="B5891" s="124"/>
      <c r="C5891" s="125" t="s">
        <v>694</v>
      </c>
      <c r="D5891" s="191">
        <v>43335</v>
      </c>
      <c r="E5891" s="124" t="s">
        <v>10574</v>
      </c>
      <c r="F5891" s="124" t="s">
        <v>1313</v>
      </c>
      <c r="G5891" s="124">
        <v>180316</v>
      </c>
      <c r="H5891" s="124"/>
      <c r="I5891" s="128" t="s">
        <v>11909</v>
      </c>
      <c r="J5891" s="124"/>
      <c r="K5891" s="124"/>
      <c r="L5891" s="124"/>
      <c r="M5891" s="124"/>
      <c r="N5891" s="193">
        <v>149999.92000000001</v>
      </c>
      <c r="O5891" s="193">
        <v>0</v>
      </c>
      <c r="P5891" s="124" t="s">
        <v>1312</v>
      </c>
    </row>
    <row r="5892" spans="1:16" ht="89.25" hidden="1">
      <c r="A5892" s="256">
        <v>576</v>
      </c>
      <c r="B5892" s="124"/>
      <c r="C5892" s="125" t="s">
        <v>852</v>
      </c>
      <c r="D5892" s="191">
        <v>43335</v>
      </c>
      <c r="E5892" s="124" t="s">
        <v>10575</v>
      </c>
      <c r="F5892" s="124" t="s">
        <v>15</v>
      </c>
      <c r="G5892" s="124">
        <v>5740</v>
      </c>
      <c r="H5892" s="124"/>
      <c r="I5892" s="128" t="s">
        <v>11910</v>
      </c>
      <c r="J5892" s="124"/>
      <c r="K5892" s="124"/>
      <c r="L5892" s="124"/>
      <c r="M5892" s="124"/>
      <c r="N5892" s="193">
        <v>426.82</v>
      </c>
      <c r="O5892" s="193">
        <v>0</v>
      </c>
      <c r="P5892" s="124" t="s">
        <v>1312</v>
      </c>
    </row>
    <row r="5893" spans="1:16" ht="63.75" hidden="1">
      <c r="A5893" s="256">
        <v>597</v>
      </c>
      <c r="B5893" s="124"/>
      <c r="C5893" s="125" t="s">
        <v>3387</v>
      </c>
      <c r="D5893" s="191">
        <v>43335</v>
      </c>
      <c r="E5893" s="124" t="s">
        <v>10576</v>
      </c>
      <c r="F5893" s="124" t="s">
        <v>11</v>
      </c>
      <c r="G5893" s="124">
        <v>930425</v>
      </c>
      <c r="H5893" s="124"/>
      <c r="I5893" s="128" t="s">
        <v>11911</v>
      </c>
      <c r="J5893" s="124"/>
      <c r="K5893" s="124"/>
      <c r="L5893" s="124"/>
      <c r="M5893" s="124"/>
      <c r="N5893" s="193">
        <v>50</v>
      </c>
      <c r="O5893" s="193">
        <v>0</v>
      </c>
      <c r="P5893" s="124" t="s">
        <v>1312</v>
      </c>
    </row>
    <row r="5894" spans="1:16" ht="38.25" hidden="1">
      <c r="A5894" s="256">
        <v>117</v>
      </c>
      <c r="B5894" s="124"/>
      <c r="C5894" s="125" t="s">
        <v>722</v>
      </c>
      <c r="D5894" s="191">
        <v>43335</v>
      </c>
      <c r="E5894" s="124" t="s">
        <v>10577</v>
      </c>
      <c r="F5894" s="124" t="s">
        <v>11</v>
      </c>
      <c r="G5894" s="124">
        <v>930413</v>
      </c>
      <c r="H5894" s="124"/>
      <c r="I5894" s="128" t="s">
        <v>11912</v>
      </c>
      <c r="J5894" s="124"/>
      <c r="K5894" s="124"/>
      <c r="L5894" s="124"/>
      <c r="M5894" s="124"/>
      <c r="N5894" s="193">
        <v>50</v>
      </c>
      <c r="O5894" s="193">
        <v>0</v>
      </c>
      <c r="P5894" s="124" t="s">
        <v>1312</v>
      </c>
    </row>
    <row r="5895" spans="1:16" ht="89.25" hidden="1">
      <c r="A5895" s="256">
        <v>46</v>
      </c>
      <c r="B5895" s="124"/>
      <c r="C5895" s="125" t="s">
        <v>698</v>
      </c>
      <c r="D5895" s="191">
        <v>43335</v>
      </c>
      <c r="E5895" s="124" t="s">
        <v>10578</v>
      </c>
      <c r="F5895" s="124" t="s">
        <v>6</v>
      </c>
      <c r="G5895" s="124">
        <v>930442</v>
      </c>
      <c r="H5895" s="124"/>
      <c r="I5895" s="128" t="s">
        <v>11913</v>
      </c>
      <c r="J5895" s="124"/>
      <c r="K5895" s="124"/>
      <c r="L5895" s="124"/>
      <c r="M5895" s="124"/>
      <c r="N5895" s="193">
        <v>0</v>
      </c>
      <c r="O5895" s="193">
        <v>1443416</v>
      </c>
      <c r="P5895" s="124" t="s">
        <v>1312</v>
      </c>
    </row>
    <row r="5896" spans="1:16" ht="51" hidden="1">
      <c r="A5896" s="256">
        <v>513</v>
      </c>
      <c r="B5896" s="124"/>
      <c r="C5896" s="125" t="s">
        <v>201</v>
      </c>
      <c r="D5896" s="191">
        <v>43335</v>
      </c>
      <c r="E5896" s="124" t="s">
        <v>10579</v>
      </c>
      <c r="F5896" s="124" t="s">
        <v>15</v>
      </c>
      <c r="G5896" s="124">
        <v>816787</v>
      </c>
      <c r="H5896" s="124"/>
      <c r="I5896" s="128" t="s">
        <v>1389</v>
      </c>
      <c r="J5896" s="124"/>
      <c r="K5896" s="124"/>
      <c r="L5896" s="124"/>
      <c r="M5896" s="124"/>
      <c r="N5896" s="193">
        <v>50</v>
      </c>
      <c r="O5896" s="193">
        <v>0</v>
      </c>
      <c r="P5896" s="124" t="s">
        <v>1312</v>
      </c>
    </row>
    <row r="5897" spans="1:16" ht="51" hidden="1">
      <c r="A5897" s="256">
        <v>513</v>
      </c>
      <c r="B5897" s="124"/>
      <c r="C5897" s="125" t="s">
        <v>201</v>
      </c>
      <c r="D5897" s="191">
        <v>43335</v>
      </c>
      <c r="E5897" s="124" t="s">
        <v>10580</v>
      </c>
      <c r="F5897" s="124" t="s">
        <v>15</v>
      </c>
      <c r="G5897" s="124">
        <v>816789</v>
      </c>
      <c r="H5897" s="124"/>
      <c r="I5897" s="128" t="s">
        <v>4313</v>
      </c>
      <c r="J5897" s="124"/>
      <c r="K5897" s="124"/>
      <c r="L5897" s="124"/>
      <c r="M5897" s="124"/>
      <c r="N5897" s="193">
        <v>50</v>
      </c>
      <c r="O5897" s="193">
        <v>0</v>
      </c>
      <c r="P5897" s="124" t="s">
        <v>1312</v>
      </c>
    </row>
    <row r="5898" spans="1:16" ht="51" hidden="1">
      <c r="A5898" s="256">
        <v>513</v>
      </c>
      <c r="B5898" s="124"/>
      <c r="C5898" s="125" t="s">
        <v>201</v>
      </c>
      <c r="D5898" s="191">
        <v>43335</v>
      </c>
      <c r="E5898" s="124" t="s">
        <v>10581</v>
      </c>
      <c r="F5898" s="124" t="s">
        <v>11</v>
      </c>
      <c r="G5898" s="124">
        <v>930464</v>
      </c>
      <c r="H5898" s="124"/>
      <c r="I5898" s="128" t="s">
        <v>11914</v>
      </c>
      <c r="J5898" s="124"/>
      <c r="K5898" s="124"/>
      <c r="L5898" s="124"/>
      <c r="M5898" s="124"/>
      <c r="N5898" s="193">
        <v>50</v>
      </c>
      <c r="O5898" s="193">
        <v>0</v>
      </c>
      <c r="P5898" s="124" t="s">
        <v>1312</v>
      </c>
    </row>
    <row r="5899" spans="1:16" ht="76.5" hidden="1">
      <c r="A5899" s="256">
        <v>585</v>
      </c>
      <c r="B5899" s="124"/>
      <c r="C5899" s="125" t="s">
        <v>221</v>
      </c>
      <c r="D5899" s="191">
        <v>43335</v>
      </c>
      <c r="E5899" s="124" t="s">
        <v>10582</v>
      </c>
      <c r="F5899" s="124" t="s">
        <v>13</v>
      </c>
      <c r="G5899" s="124">
        <v>930465</v>
      </c>
      <c r="H5899" s="124"/>
      <c r="I5899" s="128" t="s">
        <v>11915</v>
      </c>
      <c r="J5899" s="124"/>
      <c r="K5899" s="124"/>
      <c r="L5899" s="124"/>
      <c r="M5899" s="124"/>
      <c r="N5899" s="193">
        <v>113.03</v>
      </c>
      <c r="O5899" s="193">
        <v>0</v>
      </c>
      <c r="P5899" s="124" t="s">
        <v>1312</v>
      </c>
    </row>
    <row r="5900" spans="1:16" ht="76.5" hidden="1">
      <c r="A5900" s="256">
        <v>585</v>
      </c>
      <c r="B5900" s="124"/>
      <c r="C5900" s="125" t="s">
        <v>221</v>
      </c>
      <c r="D5900" s="191">
        <v>43335</v>
      </c>
      <c r="E5900" s="124" t="s">
        <v>10583</v>
      </c>
      <c r="F5900" s="124" t="s">
        <v>11</v>
      </c>
      <c r="G5900" s="124">
        <v>930465</v>
      </c>
      <c r="H5900" s="124"/>
      <c r="I5900" s="128" t="s">
        <v>11916</v>
      </c>
      <c r="J5900" s="124"/>
      <c r="K5900" s="124"/>
      <c r="L5900" s="124"/>
      <c r="M5900" s="124"/>
      <c r="N5900" s="193">
        <v>50</v>
      </c>
      <c r="O5900" s="193">
        <v>0</v>
      </c>
      <c r="P5900" s="124" t="s">
        <v>1312</v>
      </c>
    </row>
    <row r="5901" spans="1:16" ht="51">
      <c r="A5901" s="256" t="s">
        <v>630</v>
      </c>
      <c r="B5901" s="124"/>
      <c r="C5901" s="125" t="s">
        <v>1236</v>
      </c>
      <c r="D5901" s="191">
        <v>43336</v>
      </c>
      <c r="E5901" s="124" t="s">
        <v>10584</v>
      </c>
      <c r="F5901" s="124" t="s">
        <v>3</v>
      </c>
      <c r="G5901" s="124">
        <v>1653301</v>
      </c>
      <c r="H5901" s="124"/>
      <c r="I5901" s="128" t="s">
        <v>11917</v>
      </c>
      <c r="J5901" s="124"/>
      <c r="K5901" s="124"/>
      <c r="L5901" s="124"/>
      <c r="M5901" s="124"/>
      <c r="N5901" s="193">
        <v>0</v>
      </c>
      <c r="O5901" s="193">
        <v>140</v>
      </c>
      <c r="P5901" s="124" t="s">
        <v>1312</v>
      </c>
    </row>
    <row r="5902" spans="1:16" ht="51">
      <c r="A5902" s="256">
        <v>373</v>
      </c>
      <c r="B5902" s="124"/>
      <c r="C5902" s="125" t="s">
        <v>1269</v>
      </c>
      <c r="D5902" s="191">
        <v>43336</v>
      </c>
      <c r="E5902" s="124" t="s">
        <v>10585</v>
      </c>
      <c r="F5902" s="124" t="s">
        <v>3</v>
      </c>
      <c r="G5902" s="124">
        <v>1653388</v>
      </c>
      <c r="H5902" s="124"/>
      <c r="I5902" s="128" t="s">
        <v>11918</v>
      </c>
      <c r="J5902" s="124"/>
      <c r="K5902" s="124"/>
      <c r="L5902" s="124"/>
      <c r="M5902" s="124"/>
      <c r="N5902" s="193">
        <v>0</v>
      </c>
      <c r="O5902" s="193">
        <v>13844.4</v>
      </c>
      <c r="P5902" s="124" t="s">
        <v>1312</v>
      </c>
    </row>
    <row r="5903" spans="1:16" ht="51">
      <c r="A5903" s="256">
        <v>25</v>
      </c>
      <c r="B5903" s="124"/>
      <c r="C5903" s="125" t="s">
        <v>694</v>
      </c>
      <c r="D5903" s="191">
        <v>43336</v>
      </c>
      <c r="E5903" s="124" t="s">
        <v>10586</v>
      </c>
      <c r="F5903" s="124" t="s">
        <v>3</v>
      </c>
      <c r="G5903" s="124">
        <v>1653449</v>
      </c>
      <c r="H5903" s="124"/>
      <c r="I5903" s="128" t="s">
        <v>11919</v>
      </c>
      <c r="J5903" s="124"/>
      <c r="K5903" s="124"/>
      <c r="L5903" s="124"/>
      <c r="M5903" s="124"/>
      <c r="N5903" s="193">
        <v>0</v>
      </c>
      <c r="O5903" s="193">
        <v>1007</v>
      </c>
      <c r="P5903" s="124" t="s">
        <v>1312</v>
      </c>
    </row>
    <row r="5904" spans="1:16" ht="51">
      <c r="A5904" s="256">
        <v>373</v>
      </c>
      <c r="B5904" s="124"/>
      <c r="C5904" s="125" t="s">
        <v>1269</v>
      </c>
      <c r="D5904" s="191">
        <v>43336</v>
      </c>
      <c r="E5904" s="124" t="s">
        <v>10587</v>
      </c>
      <c r="F5904" s="124" t="s">
        <v>3</v>
      </c>
      <c r="G5904" s="124">
        <v>1653506</v>
      </c>
      <c r="H5904" s="124"/>
      <c r="I5904" s="128" t="s">
        <v>11918</v>
      </c>
      <c r="J5904" s="124"/>
      <c r="K5904" s="124"/>
      <c r="L5904" s="124"/>
      <c r="M5904" s="124"/>
      <c r="N5904" s="193">
        <v>0</v>
      </c>
      <c r="O5904" s="193">
        <v>15.9</v>
      </c>
      <c r="P5904" s="124" t="s">
        <v>1312</v>
      </c>
    </row>
    <row r="5905" spans="1:16" ht="51">
      <c r="A5905" s="256">
        <v>383</v>
      </c>
      <c r="B5905" s="124"/>
      <c r="C5905" s="125" t="s">
        <v>9813</v>
      </c>
      <c r="D5905" s="191">
        <v>43336</v>
      </c>
      <c r="E5905" s="124" t="s">
        <v>10588</v>
      </c>
      <c r="F5905" s="124" t="s">
        <v>3</v>
      </c>
      <c r="G5905" s="124">
        <v>1653510</v>
      </c>
      <c r="H5905" s="124"/>
      <c r="I5905" s="128" t="s">
        <v>11920</v>
      </c>
      <c r="J5905" s="124"/>
      <c r="K5905" s="124"/>
      <c r="L5905" s="124"/>
      <c r="M5905" s="124"/>
      <c r="N5905" s="193">
        <v>0</v>
      </c>
      <c r="O5905" s="193">
        <v>145</v>
      </c>
      <c r="P5905" s="124" t="s">
        <v>1312</v>
      </c>
    </row>
    <row r="5906" spans="1:16" ht="51">
      <c r="A5906" s="256" t="s">
        <v>630</v>
      </c>
      <c r="B5906" s="124"/>
      <c r="C5906" s="125" t="s">
        <v>1236</v>
      </c>
      <c r="D5906" s="191">
        <v>43336</v>
      </c>
      <c r="E5906" s="124" t="s">
        <v>10589</v>
      </c>
      <c r="F5906" s="124" t="s">
        <v>3</v>
      </c>
      <c r="G5906" s="124">
        <v>1653637</v>
      </c>
      <c r="H5906" s="124"/>
      <c r="I5906" s="128" t="s">
        <v>11921</v>
      </c>
      <c r="J5906" s="124"/>
      <c r="K5906" s="124"/>
      <c r="L5906" s="124"/>
      <c r="M5906" s="124"/>
      <c r="N5906" s="193">
        <v>0</v>
      </c>
      <c r="O5906" s="193">
        <v>2729.67</v>
      </c>
      <c r="P5906" s="124" t="s">
        <v>1312</v>
      </c>
    </row>
    <row r="5907" spans="1:16" ht="51">
      <c r="A5907" s="256" t="s">
        <v>626</v>
      </c>
      <c r="B5907" s="124"/>
      <c r="C5907" s="125" t="s">
        <v>1234</v>
      </c>
      <c r="D5907" s="191">
        <v>43336</v>
      </c>
      <c r="E5907" s="124" t="s">
        <v>10590</v>
      </c>
      <c r="F5907" s="124" t="s">
        <v>3</v>
      </c>
      <c r="G5907" s="124">
        <v>1653502</v>
      </c>
      <c r="H5907" s="124"/>
      <c r="I5907" s="128" t="s">
        <v>11922</v>
      </c>
      <c r="J5907" s="124"/>
      <c r="K5907" s="124"/>
      <c r="L5907" s="124"/>
      <c r="M5907" s="124"/>
      <c r="N5907" s="193">
        <v>0</v>
      </c>
      <c r="O5907" s="193">
        <v>952</v>
      </c>
      <c r="P5907" s="124" t="s">
        <v>1312</v>
      </c>
    </row>
    <row r="5908" spans="1:16" ht="63.75">
      <c r="A5908" s="256">
        <v>660</v>
      </c>
      <c r="B5908" s="124"/>
      <c r="C5908" s="125" t="s">
        <v>233</v>
      </c>
      <c r="D5908" s="191">
        <v>43336</v>
      </c>
      <c r="E5908" s="124" t="s">
        <v>10591</v>
      </c>
      <c r="F5908" s="124" t="s">
        <v>3</v>
      </c>
      <c r="G5908" s="124">
        <v>1653507</v>
      </c>
      <c r="H5908" s="124"/>
      <c r="I5908" s="128" t="s">
        <v>11923</v>
      </c>
      <c r="J5908" s="124"/>
      <c r="K5908" s="124"/>
      <c r="L5908" s="124"/>
      <c r="M5908" s="124"/>
      <c r="N5908" s="193">
        <v>0</v>
      </c>
      <c r="O5908" s="193">
        <v>69.33</v>
      </c>
      <c r="P5908" s="124" t="s">
        <v>1312</v>
      </c>
    </row>
    <row r="5909" spans="1:16" ht="63.75">
      <c r="A5909" s="256">
        <v>35</v>
      </c>
      <c r="B5909" s="124"/>
      <c r="C5909" s="125" t="s">
        <v>696</v>
      </c>
      <c r="D5909" s="191">
        <v>43336</v>
      </c>
      <c r="E5909" s="124" t="s">
        <v>10592</v>
      </c>
      <c r="F5909" s="124" t="s">
        <v>3</v>
      </c>
      <c r="G5909" s="124">
        <v>1653331</v>
      </c>
      <c r="H5909" s="124"/>
      <c r="I5909" s="128" t="s">
        <v>11924</v>
      </c>
      <c r="J5909" s="124"/>
      <c r="K5909" s="124"/>
      <c r="L5909" s="124"/>
      <c r="M5909" s="124"/>
      <c r="N5909" s="193">
        <v>0</v>
      </c>
      <c r="O5909" s="193">
        <v>310</v>
      </c>
      <c r="P5909" s="124" t="s">
        <v>1312</v>
      </c>
    </row>
    <row r="5910" spans="1:16" ht="63.75">
      <c r="A5910" s="256">
        <v>35</v>
      </c>
      <c r="B5910" s="124"/>
      <c r="C5910" s="125" t="s">
        <v>696</v>
      </c>
      <c r="D5910" s="191">
        <v>43336</v>
      </c>
      <c r="E5910" s="124" t="s">
        <v>10593</v>
      </c>
      <c r="F5910" s="124" t="s">
        <v>3</v>
      </c>
      <c r="G5910" s="124">
        <v>1653336</v>
      </c>
      <c r="H5910" s="124"/>
      <c r="I5910" s="128" t="s">
        <v>11925</v>
      </c>
      <c r="J5910" s="124"/>
      <c r="K5910" s="124"/>
      <c r="L5910" s="124"/>
      <c r="M5910" s="124"/>
      <c r="N5910" s="193">
        <v>0</v>
      </c>
      <c r="O5910" s="193">
        <v>310</v>
      </c>
      <c r="P5910" s="124" t="s">
        <v>1312</v>
      </c>
    </row>
    <row r="5911" spans="1:16" ht="51">
      <c r="A5911" s="256">
        <v>35</v>
      </c>
      <c r="B5911" s="124"/>
      <c r="C5911" s="125" t="s">
        <v>696</v>
      </c>
      <c r="D5911" s="191">
        <v>43336</v>
      </c>
      <c r="E5911" s="124" t="s">
        <v>10594</v>
      </c>
      <c r="F5911" s="124" t="s">
        <v>3</v>
      </c>
      <c r="G5911" s="124">
        <v>1653341</v>
      </c>
      <c r="H5911" s="124"/>
      <c r="I5911" s="128" t="s">
        <v>11926</v>
      </c>
      <c r="J5911" s="124"/>
      <c r="K5911" s="124"/>
      <c r="L5911" s="124"/>
      <c r="M5911" s="124"/>
      <c r="N5911" s="193">
        <v>0</v>
      </c>
      <c r="O5911" s="193">
        <v>14457.43</v>
      </c>
      <c r="P5911" s="124" t="s">
        <v>1312</v>
      </c>
    </row>
    <row r="5912" spans="1:16" ht="63.75">
      <c r="A5912" s="256">
        <v>35</v>
      </c>
      <c r="B5912" s="124"/>
      <c r="C5912" s="125" t="s">
        <v>696</v>
      </c>
      <c r="D5912" s="191">
        <v>43336</v>
      </c>
      <c r="E5912" s="124" t="s">
        <v>10595</v>
      </c>
      <c r="F5912" s="124" t="s">
        <v>3</v>
      </c>
      <c r="G5912" s="124">
        <v>1653345</v>
      </c>
      <c r="H5912" s="124"/>
      <c r="I5912" s="128" t="s">
        <v>11927</v>
      </c>
      <c r="J5912" s="124"/>
      <c r="K5912" s="124"/>
      <c r="L5912" s="124"/>
      <c r="M5912" s="124"/>
      <c r="N5912" s="193">
        <v>0</v>
      </c>
      <c r="O5912" s="193">
        <v>42080</v>
      </c>
      <c r="P5912" s="124" t="s">
        <v>1312</v>
      </c>
    </row>
    <row r="5913" spans="1:16" ht="63.75">
      <c r="A5913" s="256">
        <v>201</v>
      </c>
      <c r="B5913" s="124"/>
      <c r="C5913" s="125" t="s">
        <v>756</v>
      </c>
      <c r="D5913" s="191">
        <v>43336</v>
      </c>
      <c r="E5913" s="124" t="s">
        <v>10596</v>
      </c>
      <c r="F5913" s="124" t="s">
        <v>3</v>
      </c>
      <c r="G5913" s="124">
        <v>1653346</v>
      </c>
      <c r="H5913" s="124"/>
      <c r="I5913" s="128" t="s">
        <v>11928</v>
      </c>
      <c r="J5913" s="124"/>
      <c r="K5913" s="124"/>
      <c r="L5913" s="124"/>
      <c r="M5913" s="124"/>
      <c r="N5913" s="193">
        <v>0</v>
      </c>
      <c r="O5913" s="193">
        <v>484.15000000000003</v>
      </c>
      <c r="P5913" s="124" t="s">
        <v>1312</v>
      </c>
    </row>
    <row r="5914" spans="1:16" ht="51">
      <c r="A5914" s="256" t="s">
        <v>630</v>
      </c>
      <c r="B5914" s="124"/>
      <c r="C5914" s="125" t="s">
        <v>1236</v>
      </c>
      <c r="D5914" s="191">
        <v>43336</v>
      </c>
      <c r="E5914" s="124" t="s">
        <v>10597</v>
      </c>
      <c r="F5914" s="124" t="s">
        <v>3</v>
      </c>
      <c r="G5914" s="124">
        <v>1653457</v>
      </c>
      <c r="H5914" s="124"/>
      <c r="I5914" s="128" t="s">
        <v>11929</v>
      </c>
      <c r="J5914" s="124"/>
      <c r="K5914" s="124"/>
      <c r="L5914" s="124"/>
      <c r="M5914" s="124"/>
      <c r="N5914" s="193">
        <v>0</v>
      </c>
      <c r="O5914" s="193">
        <v>313.8</v>
      </c>
      <c r="P5914" s="124" t="s">
        <v>1312</v>
      </c>
    </row>
    <row r="5915" spans="1:16" ht="51">
      <c r="A5915" s="256">
        <v>16</v>
      </c>
      <c r="B5915" s="124"/>
      <c r="C5915" s="125" t="s">
        <v>692</v>
      </c>
      <c r="D5915" s="191">
        <v>43336</v>
      </c>
      <c r="E5915" s="124" t="s">
        <v>10598</v>
      </c>
      <c r="F5915" s="124" t="s">
        <v>3</v>
      </c>
      <c r="G5915" s="124">
        <v>1653459</v>
      </c>
      <c r="H5915" s="124"/>
      <c r="I5915" s="128" t="s">
        <v>11930</v>
      </c>
      <c r="J5915" s="124"/>
      <c r="K5915" s="124"/>
      <c r="L5915" s="124"/>
      <c r="M5915" s="124"/>
      <c r="N5915" s="193">
        <v>0</v>
      </c>
      <c r="O5915" s="193">
        <v>3135.4</v>
      </c>
      <c r="P5915" s="124" t="s">
        <v>3729</v>
      </c>
    </row>
    <row r="5916" spans="1:16" ht="76.5" hidden="1">
      <c r="A5916" s="256">
        <v>121</v>
      </c>
      <c r="B5916" s="124"/>
      <c r="C5916" s="125" t="s">
        <v>724</v>
      </c>
      <c r="D5916" s="191">
        <v>43336</v>
      </c>
      <c r="E5916" s="124" t="s">
        <v>10599</v>
      </c>
      <c r="F5916" s="124" t="s">
        <v>6</v>
      </c>
      <c r="G5916" s="124">
        <v>930480</v>
      </c>
      <c r="H5916" s="124"/>
      <c r="I5916" s="128" t="s">
        <v>11931</v>
      </c>
      <c r="J5916" s="124"/>
      <c r="K5916" s="124"/>
      <c r="L5916" s="124"/>
      <c r="M5916" s="124"/>
      <c r="N5916" s="193">
        <v>0</v>
      </c>
      <c r="O5916" s="193">
        <v>40460.28</v>
      </c>
      <c r="P5916" s="124" t="s">
        <v>1312</v>
      </c>
    </row>
    <row r="5917" spans="1:16" ht="76.5" hidden="1">
      <c r="A5917" s="256">
        <v>25</v>
      </c>
      <c r="B5917" s="124"/>
      <c r="C5917" s="125" t="s">
        <v>694</v>
      </c>
      <c r="D5917" s="191">
        <v>43336</v>
      </c>
      <c r="E5917" s="124" t="s">
        <v>10600</v>
      </c>
      <c r="F5917" s="124" t="s">
        <v>1313</v>
      </c>
      <c r="G5917" s="124">
        <v>180405</v>
      </c>
      <c r="H5917" s="124"/>
      <c r="I5917" s="128" t="s">
        <v>11932</v>
      </c>
      <c r="J5917" s="124"/>
      <c r="K5917" s="124"/>
      <c r="L5917" s="124"/>
      <c r="M5917" s="124"/>
      <c r="N5917" s="193">
        <v>196978.88</v>
      </c>
      <c r="O5917" s="193">
        <v>0</v>
      </c>
      <c r="P5917" s="124" t="s">
        <v>1312</v>
      </c>
    </row>
    <row r="5918" spans="1:16" ht="76.5" hidden="1">
      <c r="A5918" s="256">
        <v>25</v>
      </c>
      <c r="B5918" s="124"/>
      <c r="C5918" s="125" t="s">
        <v>694</v>
      </c>
      <c r="D5918" s="191">
        <v>43336</v>
      </c>
      <c r="E5918" s="124" t="s">
        <v>10600</v>
      </c>
      <c r="F5918" s="124" t="s">
        <v>1313</v>
      </c>
      <c r="G5918" s="124">
        <v>180406</v>
      </c>
      <c r="H5918" s="124"/>
      <c r="I5918" s="128" t="s">
        <v>11933</v>
      </c>
      <c r="J5918" s="124"/>
      <c r="K5918" s="124"/>
      <c r="L5918" s="124"/>
      <c r="M5918" s="124"/>
      <c r="N5918" s="193">
        <v>243527.85</v>
      </c>
      <c r="O5918" s="193">
        <v>0</v>
      </c>
      <c r="P5918" s="124" t="s">
        <v>1312</v>
      </c>
    </row>
    <row r="5919" spans="1:16" ht="89.25" hidden="1">
      <c r="A5919" s="256">
        <v>25</v>
      </c>
      <c r="B5919" s="124"/>
      <c r="C5919" s="125" t="s">
        <v>694</v>
      </c>
      <c r="D5919" s="191">
        <v>43336</v>
      </c>
      <c r="E5919" s="124" t="s">
        <v>10600</v>
      </c>
      <c r="F5919" s="124" t="s">
        <v>1313</v>
      </c>
      <c r="G5919" s="124">
        <v>180403</v>
      </c>
      <c r="H5919" s="124"/>
      <c r="I5919" s="128" t="s">
        <v>11934</v>
      </c>
      <c r="J5919" s="124"/>
      <c r="K5919" s="124"/>
      <c r="L5919" s="124"/>
      <c r="M5919" s="124"/>
      <c r="N5919" s="193">
        <v>700237.95</v>
      </c>
      <c r="O5919" s="193">
        <v>0</v>
      </c>
      <c r="P5919" s="124" t="s">
        <v>1312</v>
      </c>
    </row>
    <row r="5920" spans="1:16" ht="76.5" hidden="1">
      <c r="A5920" s="256">
        <v>25</v>
      </c>
      <c r="B5920" s="124"/>
      <c r="C5920" s="125" t="s">
        <v>694</v>
      </c>
      <c r="D5920" s="191">
        <v>43336</v>
      </c>
      <c r="E5920" s="124" t="s">
        <v>10600</v>
      </c>
      <c r="F5920" s="124" t="s">
        <v>1313</v>
      </c>
      <c r="G5920" s="124">
        <v>180408</v>
      </c>
      <c r="H5920" s="124"/>
      <c r="I5920" s="128" t="s">
        <v>11935</v>
      </c>
      <c r="J5920" s="124"/>
      <c r="K5920" s="124"/>
      <c r="L5920" s="124"/>
      <c r="M5920" s="124"/>
      <c r="N5920" s="193">
        <v>1008043.8</v>
      </c>
      <c r="O5920" s="193">
        <v>0</v>
      </c>
      <c r="P5920" s="124" t="s">
        <v>1312</v>
      </c>
    </row>
    <row r="5921" spans="1:16" ht="89.25" hidden="1">
      <c r="A5921" s="256">
        <v>25</v>
      </c>
      <c r="B5921" s="124"/>
      <c r="C5921" s="125" t="s">
        <v>694</v>
      </c>
      <c r="D5921" s="191">
        <v>43336</v>
      </c>
      <c r="E5921" s="124" t="s">
        <v>10600</v>
      </c>
      <c r="F5921" s="124" t="s">
        <v>1313</v>
      </c>
      <c r="G5921" s="124">
        <v>180392</v>
      </c>
      <c r="H5921" s="124"/>
      <c r="I5921" s="128" t="s">
        <v>11936</v>
      </c>
      <c r="J5921" s="124"/>
      <c r="K5921" s="124"/>
      <c r="L5921" s="124"/>
      <c r="M5921" s="124"/>
      <c r="N5921" s="193">
        <v>599713.4</v>
      </c>
      <c r="O5921" s="193">
        <v>0</v>
      </c>
      <c r="P5921" s="124" t="s">
        <v>1312</v>
      </c>
    </row>
    <row r="5922" spans="1:16" ht="89.25" hidden="1">
      <c r="A5922" s="256">
        <v>25</v>
      </c>
      <c r="B5922" s="124"/>
      <c r="C5922" s="125" t="s">
        <v>694</v>
      </c>
      <c r="D5922" s="191">
        <v>43336</v>
      </c>
      <c r="E5922" s="124" t="s">
        <v>10600</v>
      </c>
      <c r="F5922" s="124" t="s">
        <v>1313</v>
      </c>
      <c r="G5922" s="124">
        <v>180404</v>
      </c>
      <c r="H5922" s="124"/>
      <c r="I5922" s="128" t="s">
        <v>11937</v>
      </c>
      <c r="J5922" s="124"/>
      <c r="K5922" s="124"/>
      <c r="L5922" s="124"/>
      <c r="M5922" s="124"/>
      <c r="N5922" s="193">
        <v>38585.89</v>
      </c>
      <c r="O5922" s="193">
        <v>0</v>
      </c>
      <c r="P5922" s="124" t="s">
        <v>1312</v>
      </c>
    </row>
    <row r="5923" spans="1:16" ht="89.25" hidden="1">
      <c r="A5923" s="256">
        <v>25</v>
      </c>
      <c r="B5923" s="124"/>
      <c r="C5923" s="125" t="s">
        <v>694</v>
      </c>
      <c r="D5923" s="191">
        <v>43336</v>
      </c>
      <c r="E5923" s="124" t="s">
        <v>10600</v>
      </c>
      <c r="F5923" s="124" t="s">
        <v>1313</v>
      </c>
      <c r="G5923" s="124">
        <v>180391</v>
      </c>
      <c r="H5923" s="124"/>
      <c r="I5923" s="128" t="s">
        <v>11938</v>
      </c>
      <c r="J5923" s="124"/>
      <c r="K5923" s="124"/>
      <c r="L5923" s="124"/>
      <c r="M5923" s="124"/>
      <c r="N5923" s="193">
        <v>598043.96</v>
      </c>
      <c r="O5923" s="193">
        <v>0</v>
      </c>
      <c r="P5923" s="124" t="s">
        <v>1312</v>
      </c>
    </row>
    <row r="5924" spans="1:16" ht="89.25" hidden="1">
      <c r="A5924" s="256">
        <v>25</v>
      </c>
      <c r="B5924" s="124"/>
      <c r="C5924" s="125" t="s">
        <v>694</v>
      </c>
      <c r="D5924" s="191">
        <v>43336</v>
      </c>
      <c r="E5924" s="124" t="s">
        <v>10601</v>
      </c>
      <c r="F5924" s="124" t="s">
        <v>1313</v>
      </c>
      <c r="G5924" s="124">
        <v>180383</v>
      </c>
      <c r="H5924" s="124"/>
      <c r="I5924" s="128" t="s">
        <v>11939</v>
      </c>
      <c r="J5924" s="124"/>
      <c r="K5924" s="124"/>
      <c r="L5924" s="124"/>
      <c r="M5924" s="124"/>
      <c r="N5924" s="193">
        <v>60917.04</v>
      </c>
      <c r="O5924" s="193">
        <v>0</v>
      </c>
      <c r="P5924" s="124" t="s">
        <v>1312</v>
      </c>
    </row>
    <row r="5925" spans="1:16" ht="89.25" hidden="1">
      <c r="A5925" s="256">
        <v>25</v>
      </c>
      <c r="B5925" s="124"/>
      <c r="C5925" s="125" t="s">
        <v>694</v>
      </c>
      <c r="D5925" s="191">
        <v>43336</v>
      </c>
      <c r="E5925" s="124" t="s">
        <v>10601</v>
      </c>
      <c r="F5925" s="124" t="s">
        <v>1313</v>
      </c>
      <c r="G5925" s="124">
        <v>180367</v>
      </c>
      <c r="H5925" s="124"/>
      <c r="I5925" s="128" t="s">
        <v>11940</v>
      </c>
      <c r="J5925" s="124"/>
      <c r="K5925" s="124"/>
      <c r="L5925" s="124"/>
      <c r="M5925" s="124"/>
      <c r="N5925" s="193">
        <v>599967.56000000006</v>
      </c>
      <c r="O5925" s="193">
        <v>0</v>
      </c>
      <c r="P5925" s="124" t="s">
        <v>1312</v>
      </c>
    </row>
    <row r="5926" spans="1:16" ht="89.25" hidden="1">
      <c r="A5926" s="256">
        <v>25</v>
      </c>
      <c r="B5926" s="124"/>
      <c r="C5926" s="125" t="s">
        <v>694</v>
      </c>
      <c r="D5926" s="191">
        <v>43336</v>
      </c>
      <c r="E5926" s="124" t="s">
        <v>10601</v>
      </c>
      <c r="F5926" s="124" t="s">
        <v>1313</v>
      </c>
      <c r="G5926" s="124">
        <v>180368</v>
      </c>
      <c r="H5926" s="124"/>
      <c r="I5926" s="128" t="s">
        <v>11941</v>
      </c>
      <c r="J5926" s="124"/>
      <c r="K5926" s="124"/>
      <c r="L5926" s="124"/>
      <c r="M5926" s="124"/>
      <c r="N5926" s="193">
        <v>574275.80000000005</v>
      </c>
      <c r="O5926" s="193">
        <v>0</v>
      </c>
      <c r="P5926" s="124" t="s">
        <v>1312</v>
      </c>
    </row>
    <row r="5927" spans="1:16" ht="89.25" hidden="1">
      <c r="A5927" s="256">
        <v>25</v>
      </c>
      <c r="B5927" s="124"/>
      <c r="C5927" s="125" t="s">
        <v>694</v>
      </c>
      <c r="D5927" s="191">
        <v>43336</v>
      </c>
      <c r="E5927" s="124" t="s">
        <v>10601</v>
      </c>
      <c r="F5927" s="124" t="s">
        <v>1313</v>
      </c>
      <c r="G5927" s="124">
        <v>180390</v>
      </c>
      <c r="H5927" s="124"/>
      <c r="I5927" s="128" t="s">
        <v>11942</v>
      </c>
      <c r="J5927" s="124"/>
      <c r="K5927" s="124"/>
      <c r="L5927" s="124"/>
      <c r="M5927" s="124"/>
      <c r="N5927" s="193">
        <v>93942.83</v>
      </c>
      <c r="O5927" s="193">
        <v>0</v>
      </c>
      <c r="P5927" s="124" t="s">
        <v>1312</v>
      </c>
    </row>
    <row r="5928" spans="1:16" ht="89.25" hidden="1">
      <c r="A5928" s="256">
        <v>25</v>
      </c>
      <c r="B5928" s="124"/>
      <c r="C5928" s="125" t="s">
        <v>694</v>
      </c>
      <c r="D5928" s="191">
        <v>43336</v>
      </c>
      <c r="E5928" s="124" t="s">
        <v>10601</v>
      </c>
      <c r="F5928" s="124" t="s">
        <v>1313</v>
      </c>
      <c r="G5928" s="124">
        <v>180366</v>
      </c>
      <c r="H5928" s="124"/>
      <c r="I5928" s="128" t="s">
        <v>11943</v>
      </c>
      <c r="J5928" s="124"/>
      <c r="K5928" s="124"/>
      <c r="L5928" s="124"/>
      <c r="M5928" s="124"/>
      <c r="N5928" s="193">
        <v>600000</v>
      </c>
      <c r="O5928" s="193">
        <v>0</v>
      </c>
      <c r="P5928" s="124" t="s">
        <v>1312</v>
      </c>
    </row>
    <row r="5929" spans="1:16" ht="89.25" hidden="1">
      <c r="A5929" s="256">
        <v>25</v>
      </c>
      <c r="B5929" s="124"/>
      <c r="C5929" s="125" t="s">
        <v>694</v>
      </c>
      <c r="D5929" s="191">
        <v>43336</v>
      </c>
      <c r="E5929" s="124" t="s">
        <v>10601</v>
      </c>
      <c r="F5929" s="124" t="s">
        <v>1313</v>
      </c>
      <c r="G5929" s="124">
        <v>180379</v>
      </c>
      <c r="H5929" s="124"/>
      <c r="I5929" s="128" t="s">
        <v>11944</v>
      </c>
      <c r="J5929" s="124"/>
      <c r="K5929" s="124"/>
      <c r="L5929" s="124"/>
      <c r="M5929" s="124"/>
      <c r="N5929" s="193">
        <v>58529.08</v>
      </c>
      <c r="O5929" s="193">
        <v>0</v>
      </c>
      <c r="P5929" s="124" t="s">
        <v>1312</v>
      </c>
    </row>
    <row r="5930" spans="1:16" ht="89.25" hidden="1">
      <c r="A5930" s="256">
        <v>25</v>
      </c>
      <c r="B5930" s="124"/>
      <c r="C5930" s="125" t="s">
        <v>694</v>
      </c>
      <c r="D5930" s="191">
        <v>43336</v>
      </c>
      <c r="E5930" s="124" t="s">
        <v>10601</v>
      </c>
      <c r="F5930" s="124" t="s">
        <v>1313</v>
      </c>
      <c r="G5930" s="124">
        <v>180350</v>
      </c>
      <c r="H5930" s="124"/>
      <c r="I5930" s="128" t="s">
        <v>11945</v>
      </c>
      <c r="J5930" s="124"/>
      <c r="K5930" s="124"/>
      <c r="L5930" s="124"/>
      <c r="M5930" s="124"/>
      <c r="N5930" s="193">
        <v>350528.33</v>
      </c>
      <c r="O5930" s="193">
        <v>0</v>
      </c>
      <c r="P5930" s="124" t="s">
        <v>1312</v>
      </c>
    </row>
    <row r="5931" spans="1:16" ht="89.25" hidden="1">
      <c r="A5931" s="256">
        <v>25</v>
      </c>
      <c r="B5931" s="124"/>
      <c r="C5931" s="125" t="s">
        <v>694</v>
      </c>
      <c r="D5931" s="191">
        <v>43336</v>
      </c>
      <c r="E5931" s="124" t="s">
        <v>10601</v>
      </c>
      <c r="F5931" s="124" t="s">
        <v>1313</v>
      </c>
      <c r="G5931" s="124">
        <v>180387</v>
      </c>
      <c r="H5931" s="124"/>
      <c r="I5931" s="128" t="s">
        <v>11946</v>
      </c>
      <c r="J5931" s="124"/>
      <c r="K5931" s="124"/>
      <c r="L5931" s="124"/>
      <c r="M5931" s="124"/>
      <c r="N5931" s="193">
        <v>197128.2</v>
      </c>
      <c r="O5931" s="193">
        <v>0</v>
      </c>
      <c r="P5931" s="124" t="s">
        <v>1312</v>
      </c>
    </row>
    <row r="5932" spans="1:16" ht="89.25" hidden="1">
      <c r="A5932" s="256">
        <v>25</v>
      </c>
      <c r="B5932" s="124"/>
      <c r="C5932" s="125" t="s">
        <v>694</v>
      </c>
      <c r="D5932" s="191">
        <v>43336</v>
      </c>
      <c r="E5932" s="124" t="s">
        <v>10601</v>
      </c>
      <c r="F5932" s="124" t="s">
        <v>1313</v>
      </c>
      <c r="G5932" s="124">
        <v>180348</v>
      </c>
      <c r="H5932" s="124"/>
      <c r="I5932" s="128" t="s">
        <v>11947</v>
      </c>
      <c r="J5932" s="124"/>
      <c r="K5932" s="124"/>
      <c r="L5932" s="124"/>
      <c r="M5932" s="124"/>
      <c r="N5932" s="193">
        <v>153270.49</v>
      </c>
      <c r="O5932" s="193">
        <v>0</v>
      </c>
      <c r="P5932" s="124" t="s">
        <v>1312</v>
      </c>
    </row>
    <row r="5933" spans="1:16" ht="89.25" hidden="1">
      <c r="A5933" s="256">
        <v>25</v>
      </c>
      <c r="B5933" s="124"/>
      <c r="C5933" s="125" t="s">
        <v>694</v>
      </c>
      <c r="D5933" s="191">
        <v>43336</v>
      </c>
      <c r="E5933" s="124" t="s">
        <v>10601</v>
      </c>
      <c r="F5933" s="124" t="s">
        <v>1313</v>
      </c>
      <c r="G5933" s="124">
        <v>180378</v>
      </c>
      <c r="H5933" s="124"/>
      <c r="I5933" s="128" t="s">
        <v>11948</v>
      </c>
      <c r="J5933" s="124"/>
      <c r="K5933" s="124"/>
      <c r="L5933" s="124"/>
      <c r="M5933" s="124"/>
      <c r="N5933" s="193">
        <v>120354.07</v>
      </c>
      <c r="O5933" s="193">
        <v>0</v>
      </c>
      <c r="P5933" s="124" t="s">
        <v>1312</v>
      </c>
    </row>
    <row r="5934" spans="1:16" ht="102" hidden="1">
      <c r="A5934" s="256">
        <v>25</v>
      </c>
      <c r="B5934" s="124"/>
      <c r="C5934" s="125" t="s">
        <v>694</v>
      </c>
      <c r="D5934" s="191">
        <v>43336</v>
      </c>
      <c r="E5934" s="124" t="s">
        <v>10601</v>
      </c>
      <c r="F5934" s="124" t="s">
        <v>1313</v>
      </c>
      <c r="G5934" s="124">
        <v>180355</v>
      </c>
      <c r="H5934" s="124"/>
      <c r="I5934" s="128" t="s">
        <v>11949</v>
      </c>
      <c r="J5934" s="124"/>
      <c r="K5934" s="124"/>
      <c r="L5934" s="124"/>
      <c r="M5934" s="124"/>
      <c r="N5934" s="193">
        <v>131203.07</v>
      </c>
      <c r="O5934" s="193">
        <v>0</v>
      </c>
      <c r="P5934" s="124" t="s">
        <v>1312</v>
      </c>
    </row>
    <row r="5935" spans="1:16" ht="89.25" hidden="1">
      <c r="A5935" s="256">
        <v>25</v>
      </c>
      <c r="B5935" s="124"/>
      <c r="C5935" s="125" t="s">
        <v>694</v>
      </c>
      <c r="D5935" s="191">
        <v>43336</v>
      </c>
      <c r="E5935" s="124" t="s">
        <v>10601</v>
      </c>
      <c r="F5935" s="124" t="s">
        <v>1313</v>
      </c>
      <c r="G5935" s="124">
        <v>180388</v>
      </c>
      <c r="H5935" s="124"/>
      <c r="I5935" s="128" t="s">
        <v>11950</v>
      </c>
      <c r="J5935" s="124"/>
      <c r="K5935" s="124"/>
      <c r="L5935" s="124"/>
      <c r="M5935" s="124"/>
      <c r="N5935" s="193">
        <v>197128.2</v>
      </c>
      <c r="O5935" s="193">
        <v>0</v>
      </c>
      <c r="P5935" s="124" t="s">
        <v>1312</v>
      </c>
    </row>
    <row r="5936" spans="1:16" ht="89.25" hidden="1">
      <c r="A5936" s="256">
        <v>25</v>
      </c>
      <c r="B5936" s="124"/>
      <c r="C5936" s="125" t="s">
        <v>694</v>
      </c>
      <c r="D5936" s="191">
        <v>43336</v>
      </c>
      <c r="E5936" s="124" t="s">
        <v>10601</v>
      </c>
      <c r="F5936" s="124" t="s">
        <v>1313</v>
      </c>
      <c r="G5936" s="124">
        <v>180353</v>
      </c>
      <c r="H5936" s="124"/>
      <c r="I5936" s="128" t="s">
        <v>11951</v>
      </c>
      <c r="J5936" s="124"/>
      <c r="K5936" s="124"/>
      <c r="L5936" s="124"/>
      <c r="M5936" s="124"/>
      <c r="N5936" s="193">
        <v>119783.52</v>
      </c>
      <c r="O5936" s="193">
        <v>0</v>
      </c>
      <c r="P5936" s="124" t="s">
        <v>1312</v>
      </c>
    </row>
    <row r="5937" spans="1:16" ht="89.25" hidden="1">
      <c r="A5937" s="256">
        <v>25</v>
      </c>
      <c r="B5937" s="124"/>
      <c r="C5937" s="125" t="s">
        <v>694</v>
      </c>
      <c r="D5937" s="191">
        <v>43336</v>
      </c>
      <c r="E5937" s="124" t="s">
        <v>10601</v>
      </c>
      <c r="F5937" s="124" t="s">
        <v>1313</v>
      </c>
      <c r="G5937" s="124">
        <v>180377</v>
      </c>
      <c r="H5937" s="124"/>
      <c r="I5937" s="128" t="s">
        <v>11952</v>
      </c>
      <c r="J5937" s="124"/>
      <c r="K5937" s="124"/>
      <c r="L5937" s="124"/>
      <c r="M5937" s="124"/>
      <c r="N5937" s="193">
        <v>86689.88</v>
      </c>
      <c r="O5937" s="193">
        <v>0</v>
      </c>
      <c r="P5937" s="124" t="s">
        <v>1312</v>
      </c>
    </row>
    <row r="5938" spans="1:16" ht="89.25" hidden="1">
      <c r="A5938" s="256">
        <v>25</v>
      </c>
      <c r="B5938" s="124"/>
      <c r="C5938" s="125" t="s">
        <v>694</v>
      </c>
      <c r="D5938" s="191">
        <v>43336</v>
      </c>
      <c r="E5938" s="124" t="s">
        <v>10601</v>
      </c>
      <c r="F5938" s="124" t="s">
        <v>1313</v>
      </c>
      <c r="G5938" s="124">
        <v>180352</v>
      </c>
      <c r="H5938" s="124"/>
      <c r="I5938" s="128" t="s">
        <v>11953</v>
      </c>
      <c r="J5938" s="124"/>
      <c r="K5938" s="124"/>
      <c r="L5938" s="124"/>
      <c r="M5938" s="124"/>
      <c r="N5938" s="193">
        <v>122563.32</v>
      </c>
      <c r="O5938" s="193">
        <v>0</v>
      </c>
      <c r="P5938" s="124" t="s">
        <v>1312</v>
      </c>
    </row>
    <row r="5939" spans="1:16" ht="89.25" hidden="1">
      <c r="A5939" s="256">
        <v>25</v>
      </c>
      <c r="B5939" s="124"/>
      <c r="C5939" s="125" t="s">
        <v>694</v>
      </c>
      <c r="D5939" s="191">
        <v>43336</v>
      </c>
      <c r="E5939" s="124" t="s">
        <v>10601</v>
      </c>
      <c r="F5939" s="124" t="s">
        <v>1313</v>
      </c>
      <c r="G5939" s="124">
        <v>180389</v>
      </c>
      <c r="H5939" s="124"/>
      <c r="I5939" s="128" t="s">
        <v>11954</v>
      </c>
      <c r="J5939" s="124"/>
      <c r="K5939" s="124"/>
      <c r="L5939" s="124"/>
      <c r="M5939" s="124"/>
      <c r="N5939" s="193">
        <v>197128.2</v>
      </c>
      <c r="O5939" s="193">
        <v>0</v>
      </c>
      <c r="P5939" s="124" t="s">
        <v>1312</v>
      </c>
    </row>
    <row r="5940" spans="1:16" ht="89.25" hidden="1">
      <c r="A5940" s="256">
        <v>25</v>
      </c>
      <c r="B5940" s="124"/>
      <c r="C5940" s="125" t="s">
        <v>694</v>
      </c>
      <c r="D5940" s="191">
        <v>43336</v>
      </c>
      <c r="E5940" s="124" t="s">
        <v>10601</v>
      </c>
      <c r="F5940" s="124" t="s">
        <v>1313</v>
      </c>
      <c r="G5940" s="124">
        <v>180351</v>
      </c>
      <c r="H5940" s="124"/>
      <c r="I5940" s="128" t="s">
        <v>11955</v>
      </c>
      <c r="J5940" s="124"/>
      <c r="K5940" s="124"/>
      <c r="L5940" s="124"/>
      <c r="M5940" s="124"/>
      <c r="N5940" s="193">
        <v>132507.26</v>
      </c>
      <c r="O5940" s="193">
        <v>0</v>
      </c>
      <c r="P5940" s="124" t="s">
        <v>1312</v>
      </c>
    </row>
    <row r="5941" spans="1:16" ht="89.25" hidden="1">
      <c r="A5941" s="256">
        <v>25</v>
      </c>
      <c r="B5941" s="124"/>
      <c r="C5941" s="125" t="s">
        <v>694</v>
      </c>
      <c r="D5941" s="191">
        <v>43336</v>
      </c>
      <c r="E5941" s="124" t="s">
        <v>10601</v>
      </c>
      <c r="F5941" s="124" t="s">
        <v>1313</v>
      </c>
      <c r="G5941" s="124">
        <v>180376</v>
      </c>
      <c r="H5941" s="124"/>
      <c r="I5941" s="128" t="s">
        <v>11956</v>
      </c>
      <c r="J5941" s="124"/>
      <c r="K5941" s="124"/>
      <c r="L5941" s="124"/>
      <c r="M5941" s="124"/>
      <c r="N5941" s="193">
        <v>201965.77</v>
      </c>
      <c r="O5941" s="193">
        <v>0</v>
      </c>
      <c r="P5941" s="124" t="s">
        <v>1312</v>
      </c>
    </row>
    <row r="5942" spans="1:16" ht="89.25" hidden="1">
      <c r="A5942" s="256">
        <v>25</v>
      </c>
      <c r="B5942" s="124"/>
      <c r="C5942" s="125" t="s">
        <v>694</v>
      </c>
      <c r="D5942" s="191">
        <v>43336</v>
      </c>
      <c r="E5942" s="124" t="s">
        <v>10601</v>
      </c>
      <c r="F5942" s="124" t="s">
        <v>1313</v>
      </c>
      <c r="G5942" s="124">
        <v>180375</v>
      </c>
      <c r="H5942" s="124"/>
      <c r="I5942" s="128" t="s">
        <v>11957</v>
      </c>
      <c r="J5942" s="124"/>
      <c r="K5942" s="124"/>
      <c r="L5942" s="124"/>
      <c r="M5942" s="124"/>
      <c r="N5942" s="193">
        <v>27285</v>
      </c>
      <c r="O5942" s="193">
        <v>0</v>
      </c>
      <c r="P5942" s="124" t="s">
        <v>1312</v>
      </c>
    </row>
    <row r="5943" spans="1:16" ht="89.25" hidden="1">
      <c r="A5943" s="256">
        <v>25</v>
      </c>
      <c r="B5943" s="124"/>
      <c r="C5943" s="125" t="s">
        <v>694</v>
      </c>
      <c r="D5943" s="191">
        <v>43336</v>
      </c>
      <c r="E5943" s="124" t="s">
        <v>10601</v>
      </c>
      <c r="F5943" s="124" t="s">
        <v>1313</v>
      </c>
      <c r="G5943" s="124">
        <v>180380</v>
      </c>
      <c r="H5943" s="124"/>
      <c r="I5943" s="128" t="s">
        <v>11958</v>
      </c>
      <c r="J5943" s="124"/>
      <c r="K5943" s="124"/>
      <c r="L5943" s="124"/>
      <c r="M5943" s="124"/>
      <c r="N5943" s="193">
        <v>158879.10999999999</v>
      </c>
      <c r="O5943" s="193">
        <v>0</v>
      </c>
      <c r="P5943" s="124" t="s">
        <v>1312</v>
      </c>
    </row>
    <row r="5944" spans="1:16" ht="89.25" hidden="1">
      <c r="A5944" s="256">
        <v>25</v>
      </c>
      <c r="B5944" s="124"/>
      <c r="C5944" s="125" t="s">
        <v>694</v>
      </c>
      <c r="D5944" s="191">
        <v>43336</v>
      </c>
      <c r="E5944" s="124" t="s">
        <v>10601</v>
      </c>
      <c r="F5944" s="124" t="s">
        <v>1313</v>
      </c>
      <c r="G5944" s="124">
        <v>180372</v>
      </c>
      <c r="H5944" s="124"/>
      <c r="I5944" s="128" t="s">
        <v>11959</v>
      </c>
      <c r="J5944" s="124"/>
      <c r="K5944" s="124"/>
      <c r="L5944" s="124"/>
      <c r="M5944" s="124"/>
      <c r="N5944" s="193">
        <v>90000</v>
      </c>
      <c r="O5944" s="193">
        <v>0</v>
      </c>
      <c r="P5944" s="124" t="s">
        <v>1312</v>
      </c>
    </row>
    <row r="5945" spans="1:16" ht="89.25" hidden="1">
      <c r="A5945" s="256">
        <v>25</v>
      </c>
      <c r="B5945" s="124"/>
      <c r="C5945" s="125" t="s">
        <v>694</v>
      </c>
      <c r="D5945" s="191">
        <v>43336</v>
      </c>
      <c r="E5945" s="124" t="s">
        <v>10601</v>
      </c>
      <c r="F5945" s="124" t="s">
        <v>1313</v>
      </c>
      <c r="G5945" s="124">
        <v>180384</v>
      </c>
      <c r="H5945" s="124"/>
      <c r="I5945" s="128" t="s">
        <v>11960</v>
      </c>
      <c r="J5945" s="124"/>
      <c r="K5945" s="124"/>
      <c r="L5945" s="124"/>
      <c r="M5945" s="124"/>
      <c r="N5945" s="193">
        <v>61933.04</v>
      </c>
      <c r="O5945" s="193">
        <v>0</v>
      </c>
      <c r="P5945" s="124" t="s">
        <v>1312</v>
      </c>
    </row>
    <row r="5946" spans="1:16" ht="89.25" hidden="1">
      <c r="A5946" s="256">
        <v>25</v>
      </c>
      <c r="B5946" s="124"/>
      <c r="C5946" s="125" t="s">
        <v>694</v>
      </c>
      <c r="D5946" s="191">
        <v>43336</v>
      </c>
      <c r="E5946" s="124" t="s">
        <v>10601</v>
      </c>
      <c r="F5946" s="124" t="s">
        <v>1313</v>
      </c>
      <c r="G5946" s="124">
        <v>180371</v>
      </c>
      <c r="H5946" s="124"/>
      <c r="I5946" s="128" t="s">
        <v>11961</v>
      </c>
      <c r="J5946" s="124"/>
      <c r="K5946" s="124"/>
      <c r="L5946" s="124"/>
      <c r="M5946" s="124"/>
      <c r="N5946" s="193">
        <v>90000</v>
      </c>
      <c r="O5946" s="193">
        <v>0</v>
      </c>
      <c r="P5946" s="124" t="s">
        <v>1312</v>
      </c>
    </row>
    <row r="5947" spans="1:16" ht="102" hidden="1">
      <c r="A5947" s="256">
        <v>25</v>
      </c>
      <c r="B5947" s="124"/>
      <c r="C5947" s="125" t="s">
        <v>694</v>
      </c>
      <c r="D5947" s="191">
        <v>43336</v>
      </c>
      <c r="E5947" s="124" t="s">
        <v>10601</v>
      </c>
      <c r="F5947" s="124" t="s">
        <v>1313</v>
      </c>
      <c r="G5947" s="124">
        <v>180382</v>
      </c>
      <c r="H5947" s="124"/>
      <c r="I5947" s="128" t="s">
        <v>11962</v>
      </c>
      <c r="J5947" s="124"/>
      <c r="K5947" s="124"/>
      <c r="L5947" s="124"/>
      <c r="M5947" s="124"/>
      <c r="N5947" s="193">
        <v>158879.10999999999</v>
      </c>
      <c r="O5947" s="193">
        <v>0</v>
      </c>
      <c r="P5947" s="124" t="s">
        <v>1312</v>
      </c>
    </row>
    <row r="5948" spans="1:16" ht="89.25" hidden="1">
      <c r="A5948" s="256">
        <v>25</v>
      </c>
      <c r="B5948" s="124"/>
      <c r="C5948" s="125" t="s">
        <v>694</v>
      </c>
      <c r="D5948" s="191">
        <v>43336</v>
      </c>
      <c r="E5948" s="124" t="s">
        <v>10601</v>
      </c>
      <c r="F5948" s="124" t="s">
        <v>1313</v>
      </c>
      <c r="G5948" s="124">
        <v>180370</v>
      </c>
      <c r="H5948" s="124"/>
      <c r="I5948" s="128" t="s">
        <v>11963</v>
      </c>
      <c r="J5948" s="124"/>
      <c r="K5948" s="124"/>
      <c r="L5948" s="124"/>
      <c r="M5948" s="124"/>
      <c r="N5948" s="193">
        <v>392715</v>
      </c>
      <c r="O5948" s="193">
        <v>0</v>
      </c>
      <c r="P5948" s="124" t="s">
        <v>1312</v>
      </c>
    </row>
    <row r="5949" spans="1:16" ht="89.25" hidden="1">
      <c r="A5949" s="256">
        <v>25</v>
      </c>
      <c r="B5949" s="124"/>
      <c r="C5949" s="125" t="s">
        <v>694</v>
      </c>
      <c r="D5949" s="191">
        <v>43336</v>
      </c>
      <c r="E5949" s="124" t="s">
        <v>10601</v>
      </c>
      <c r="F5949" s="124" t="s">
        <v>1313</v>
      </c>
      <c r="G5949" s="124">
        <v>180381</v>
      </c>
      <c r="H5949" s="124"/>
      <c r="I5949" s="128" t="s">
        <v>11964</v>
      </c>
      <c r="J5949" s="124"/>
      <c r="K5949" s="124"/>
      <c r="L5949" s="124"/>
      <c r="M5949" s="124"/>
      <c r="N5949" s="193">
        <v>158879.10999999999</v>
      </c>
      <c r="O5949" s="193">
        <v>0</v>
      </c>
      <c r="P5949" s="124" t="s">
        <v>1312</v>
      </c>
    </row>
    <row r="5950" spans="1:16" ht="63.75" hidden="1">
      <c r="A5950" s="256" t="s">
        <v>620</v>
      </c>
      <c r="B5950" s="124"/>
      <c r="C5950" s="125" t="s">
        <v>714</v>
      </c>
      <c r="D5950" s="191">
        <v>43336</v>
      </c>
      <c r="E5950" s="124" t="s">
        <v>10602</v>
      </c>
      <c r="F5950" s="124" t="s">
        <v>11</v>
      </c>
      <c r="G5950" s="124">
        <v>11159</v>
      </c>
      <c r="H5950" s="124"/>
      <c r="I5950" s="128" t="s">
        <v>11965</v>
      </c>
      <c r="J5950" s="124"/>
      <c r="K5950" s="124"/>
      <c r="L5950" s="124"/>
      <c r="M5950" s="124"/>
      <c r="N5950" s="193">
        <v>4217.93</v>
      </c>
      <c r="O5950" s="193">
        <v>0</v>
      </c>
      <c r="P5950" s="124" t="s">
        <v>1312</v>
      </c>
    </row>
    <row r="5951" spans="1:16" ht="89.25" hidden="1">
      <c r="A5951" s="256">
        <v>513</v>
      </c>
      <c r="B5951" s="124"/>
      <c r="C5951" s="125" t="s">
        <v>201</v>
      </c>
      <c r="D5951" s="191">
        <v>43336</v>
      </c>
      <c r="E5951" s="124" t="s">
        <v>10603</v>
      </c>
      <c r="F5951" s="124" t="s">
        <v>15</v>
      </c>
      <c r="G5951" s="124">
        <v>5744</v>
      </c>
      <c r="H5951" s="124"/>
      <c r="I5951" s="128" t="s">
        <v>11966</v>
      </c>
      <c r="J5951" s="124"/>
      <c r="K5951" s="124"/>
      <c r="L5951" s="124"/>
      <c r="M5951" s="124"/>
      <c r="N5951" s="193">
        <v>50</v>
      </c>
      <c r="O5951" s="193">
        <v>0</v>
      </c>
      <c r="P5951" s="124" t="s">
        <v>1312</v>
      </c>
    </row>
    <row r="5952" spans="1:16" ht="51" hidden="1">
      <c r="A5952" s="256">
        <v>513</v>
      </c>
      <c r="B5952" s="124"/>
      <c r="C5952" s="125" t="s">
        <v>201</v>
      </c>
      <c r="D5952" s="191">
        <v>43336</v>
      </c>
      <c r="E5952" s="124" t="s">
        <v>10604</v>
      </c>
      <c r="F5952" s="124" t="s">
        <v>15</v>
      </c>
      <c r="G5952" s="124">
        <v>817659</v>
      </c>
      <c r="H5952" s="124"/>
      <c r="I5952" s="128" t="s">
        <v>11282</v>
      </c>
      <c r="J5952" s="124"/>
      <c r="K5952" s="124"/>
      <c r="L5952" s="124"/>
      <c r="M5952" s="124"/>
      <c r="N5952" s="193">
        <v>50</v>
      </c>
      <c r="O5952" s="193">
        <v>0</v>
      </c>
      <c r="P5952" s="124" t="s">
        <v>1312</v>
      </c>
    </row>
    <row r="5953" spans="1:16" ht="51" hidden="1">
      <c r="A5953" s="256">
        <v>513</v>
      </c>
      <c r="B5953" s="124"/>
      <c r="C5953" s="125" t="s">
        <v>201</v>
      </c>
      <c r="D5953" s="191">
        <v>43336</v>
      </c>
      <c r="E5953" s="124" t="s">
        <v>10605</v>
      </c>
      <c r="F5953" s="124" t="s">
        <v>15</v>
      </c>
      <c r="G5953" s="124">
        <v>817657</v>
      </c>
      <c r="H5953" s="124"/>
      <c r="I5953" s="128" t="s">
        <v>4316</v>
      </c>
      <c r="J5953" s="124"/>
      <c r="K5953" s="124"/>
      <c r="L5953" s="124"/>
      <c r="M5953" s="124"/>
      <c r="N5953" s="193">
        <v>50</v>
      </c>
      <c r="O5953" s="193">
        <v>0</v>
      </c>
      <c r="P5953" s="124" t="s">
        <v>1312</v>
      </c>
    </row>
    <row r="5954" spans="1:16" ht="89.25" hidden="1">
      <c r="A5954" s="256">
        <v>513</v>
      </c>
      <c r="B5954" s="124"/>
      <c r="C5954" s="125" t="s">
        <v>201</v>
      </c>
      <c r="D5954" s="191">
        <v>43336</v>
      </c>
      <c r="E5954" s="124" t="s">
        <v>10606</v>
      </c>
      <c r="F5954" s="124" t="s">
        <v>15</v>
      </c>
      <c r="G5954" s="124">
        <v>5743</v>
      </c>
      <c r="H5954" s="124"/>
      <c r="I5954" s="128" t="s">
        <v>11967</v>
      </c>
      <c r="J5954" s="124"/>
      <c r="K5954" s="124"/>
      <c r="L5954" s="124"/>
      <c r="M5954" s="124"/>
      <c r="N5954" s="193">
        <v>5055.54</v>
      </c>
      <c r="O5954" s="193">
        <v>0</v>
      </c>
      <c r="P5954" s="124" t="s">
        <v>1312</v>
      </c>
    </row>
    <row r="5955" spans="1:16" ht="76.5" hidden="1">
      <c r="A5955" s="256">
        <v>513</v>
      </c>
      <c r="B5955" s="124"/>
      <c r="C5955" s="125" t="s">
        <v>201</v>
      </c>
      <c r="D5955" s="191">
        <v>43336</v>
      </c>
      <c r="E5955" s="124" t="s">
        <v>10607</v>
      </c>
      <c r="F5955" s="124" t="s">
        <v>15</v>
      </c>
      <c r="G5955" s="124">
        <v>5752</v>
      </c>
      <c r="H5955" s="124"/>
      <c r="I5955" s="128" t="s">
        <v>11968</v>
      </c>
      <c r="J5955" s="124"/>
      <c r="K5955" s="124"/>
      <c r="L5955" s="124"/>
      <c r="M5955" s="124"/>
      <c r="N5955" s="193">
        <v>444.93</v>
      </c>
      <c r="O5955" s="193">
        <v>0</v>
      </c>
      <c r="P5955" s="124" t="s">
        <v>1312</v>
      </c>
    </row>
    <row r="5956" spans="1:16" ht="76.5" hidden="1">
      <c r="A5956" s="256" t="s">
        <v>620</v>
      </c>
      <c r="B5956" s="124"/>
      <c r="C5956" s="125" t="s">
        <v>714</v>
      </c>
      <c r="D5956" s="191">
        <v>43336</v>
      </c>
      <c r="E5956" s="124" t="s">
        <v>10608</v>
      </c>
      <c r="F5956" s="124" t="s">
        <v>13</v>
      </c>
      <c r="G5956" s="124">
        <v>930541</v>
      </c>
      <c r="H5956" s="124"/>
      <c r="I5956" s="128" t="s">
        <v>11969</v>
      </c>
      <c r="J5956" s="124"/>
      <c r="K5956" s="124"/>
      <c r="L5956" s="124"/>
      <c r="M5956" s="124"/>
      <c r="N5956" s="193">
        <v>397800</v>
      </c>
      <c r="O5956" s="193">
        <v>0</v>
      </c>
      <c r="P5956" s="124" t="s">
        <v>1312</v>
      </c>
    </row>
    <row r="5957" spans="1:16" ht="89.25" hidden="1">
      <c r="A5957" s="256">
        <v>10</v>
      </c>
      <c r="B5957" s="124"/>
      <c r="C5957" s="125" t="s">
        <v>690</v>
      </c>
      <c r="D5957" s="191">
        <v>43336</v>
      </c>
      <c r="E5957" s="124" t="s">
        <v>10609</v>
      </c>
      <c r="F5957" s="124" t="s">
        <v>15</v>
      </c>
      <c r="G5957" s="124">
        <v>5751</v>
      </c>
      <c r="H5957" s="124"/>
      <c r="I5957" s="128" t="s">
        <v>11970</v>
      </c>
      <c r="J5957" s="124"/>
      <c r="K5957" s="124"/>
      <c r="L5957" s="124"/>
      <c r="M5957" s="124"/>
      <c r="N5957" s="193">
        <v>971.16</v>
      </c>
      <c r="O5957" s="193">
        <v>0</v>
      </c>
      <c r="P5957" s="124" t="s">
        <v>1312</v>
      </c>
    </row>
    <row r="5958" spans="1:16" ht="63.75" hidden="1">
      <c r="A5958" s="256">
        <v>513</v>
      </c>
      <c r="B5958" s="124"/>
      <c r="C5958" s="125" t="s">
        <v>201</v>
      </c>
      <c r="D5958" s="191">
        <v>43336</v>
      </c>
      <c r="E5958" s="124" t="s">
        <v>10610</v>
      </c>
      <c r="F5958" s="124" t="s">
        <v>15</v>
      </c>
      <c r="G5958" s="124">
        <v>817671</v>
      </c>
      <c r="H5958" s="124"/>
      <c r="I5958" s="128" t="s">
        <v>11971</v>
      </c>
      <c r="J5958" s="124"/>
      <c r="K5958" s="124"/>
      <c r="L5958" s="124"/>
      <c r="M5958" s="124"/>
      <c r="N5958" s="193">
        <v>50</v>
      </c>
      <c r="O5958" s="193">
        <v>0</v>
      </c>
      <c r="P5958" s="124" t="s">
        <v>1312</v>
      </c>
    </row>
    <row r="5959" spans="1:16" ht="102" hidden="1">
      <c r="A5959" s="256" t="s">
        <v>620</v>
      </c>
      <c r="B5959" s="124"/>
      <c r="C5959" s="125" t="s">
        <v>714</v>
      </c>
      <c r="D5959" s="191">
        <v>43336</v>
      </c>
      <c r="E5959" s="124" t="s">
        <v>10611</v>
      </c>
      <c r="F5959" s="124" t="s">
        <v>1256</v>
      </c>
      <c r="G5959" s="124">
        <v>180446</v>
      </c>
      <c r="H5959" s="124"/>
      <c r="I5959" s="128" t="s">
        <v>9316</v>
      </c>
      <c r="J5959" s="124"/>
      <c r="K5959" s="124"/>
      <c r="L5959" s="124"/>
      <c r="M5959" s="124"/>
      <c r="N5959" s="193">
        <v>0</v>
      </c>
      <c r="O5959" s="193">
        <v>160</v>
      </c>
      <c r="P5959" s="124" t="s">
        <v>1312</v>
      </c>
    </row>
    <row r="5960" spans="1:16" ht="89.25" hidden="1">
      <c r="A5960" s="256">
        <v>25</v>
      </c>
      <c r="B5960" s="124"/>
      <c r="C5960" s="125" t="s">
        <v>694</v>
      </c>
      <c r="D5960" s="191">
        <v>43336</v>
      </c>
      <c r="E5960" s="124" t="s">
        <v>10612</v>
      </c>
      <c r="F5960" s="124" t="s">
        <v>1313</v>
      </c>
      <c r="G5960" s="124">
        <v>180437</v>
      </c>
      <c r="H5960" s="124"/>
      <c r="I5960" s="128" t="s">
        <v>11972</v>
      </c>
      <c r="J5960" s="124"/>
      <c r="K5960" s="124"/>
      <c r="L5960" s="124"/>
      <c r="M5960" s="124"/>
      <c r="N5960" s="193">
        <v>106059.13</v>
      </c>
      <c r="O5960" s="193">
        <v>0</v>
      </c>
      <c r="P5960" s="124" t="s">
        <v>1312</v>
      </c>
    </row>
    <row r="5961" spans="1:16" ht="89.25" hidden="1">
      <c r="A5961" s="256">
        <v>25</v>
      </c>
      <c r="B5961" s="124"/>
      <c r="C5961" s="125" t="s">
        <v>694</v>
      </c>
      <c r="D5961" s="191">
        <v>43336</v>
      </c>
      <c r="E5961" s="124" t="s">
        <v>10612</v>
      </c>
      <c r="F5961" s="124" t="s">
        <v>1313</v>
      </c>
      <c r="G5961" s="124">
        <v>180432</v>
      </c>
      <c r="H5961" s="124"/>
      <c r="I5961" s="128" t="s">
        <v>11973</v>
      </c>
      <c r="J5961" s="124"/>
      <c r="K5961" s="124"/>
      <c r="L5961" s="124"/>
      <c r="M5961" s="124"/>
      <c r="N5961" s="193">
        <v>164726.45000000001</v>
      </c>
      <c r="O5961" s="193">
        <v>0</v>
      </c>
      <c r="P5961" s="124" t="s">
        <v>1312</v>
      </c>
    </row>
    <row r="5962" spans="1:16" ht="76.5" hidden="1">
      <c r="A5962" s="256">
        <v>25</v>
      </c>
      <c r="B5962" s="124"/>
      <c r="C5962" s="125" t="s">
        <v>694</v>
      </c>
      <c r="D5962" s="191">
        <v>43336</v>
      </c>
      <c r="E5962" s="124" t="s">
        <v>10612</v>
      </c>
      <c r="F5962" s="124" t="s">
        <v>1313</v>
      </c>
      <c r="G5962" s="124">
        <v>180431</v>
      </c>
      <c r="H5962" s="124"/>
      <c r="I5962" s="128" t="s">
        <v>11974</v>
      </c>
      <c r="J5962" s="124"/>
      <c r="K5962" s="124"/>
      <c r="L5962" s="124"/>
      <c r="M5962" s="124"/>
      <c r="N5962" s="193">
        <v>168450.4</v>
      </c>
      <c r="O5962" s="193">
        <v>0</v>
      </c>
      <c r="P5962" s="124" t="s">
        <v>1312</v>
      </c>
    </row>
    <row r="5963" spans="1:16" ht="76.5" hidden="1">
      <c r="A5963" s="256">
        <v>25</v>
      </c>
      <c r="B5963" s="124"/>
      <c r="C5963" s="125" t="s">
        <v>694</v>
      </c>
      <c r="D5963" s="191">
        <v>43336</v>
      </c>
      <c r="E5963" s="124" t="s">
        <v>10612</v>
      </c>
      <c r="F5963" s="124" t="s">
        <v>1313</v>
      </c>
      <c r="G5963" s="124">
        <v>180429</v>
      </c>
      <c r="H5963" s="124"/>
      <c r="I5963" s="128" t="s">
        <v>11975</v>
      </c>
      <c r="J5963" s="124"/>
      <c r="K5963" s="124"/>
      <c r="L5963" s="124"/>
      <c r="M5963" s="124"/>
      <c r="N5963" s="193">
        <v>238054.46</v>
      </c>
      <c r="O5963" s="193">
        <v>0</v>
      </c>
      <c r="P5963" s="124" t="s">
        <v>1312</v>
      </c>
    </row>
    <row r="5964" spans="1:16" ht="76.5" hidden="1">
      <c r="A5964" s="256">
        <v>25</v>
      </c>
      <c r="B5964" s="124"/>
      <c r="C5964" s="125" t="s">
        <v>694</v>
      </c>
      <c r="D5964" s="191">
        <v>43336</v>
      </c>
      <c r="E5964" s="124" t="s">
        <v>10612</v>
      </c>
      <c r="F5964" s="124" t="s">
        <v>1313</v>
      </c>
      <c r="G5964" s="124">
        <v>180425</v>
      </c>
      <c r="H5964" s="124"/>
      <c r="I5964" s="128" t="s">
        <v>11976</v>
      </c>
      <c r="J5964" s="124"/>
      <c r="K5964" s="124"/>
      <c r="L5964" s="124"/>
      <c r="M5964" s="124"/>
      <c r="N5964" s="193">
        <v>390303.03</v>
      </c>
      <c r="O5964" s="193">
        <v>0</v>
      </c>
      <c r="P5964" s="124" t="s">
        <v>1312</v>
      </c>
    </row>
    <row r="5965" spans="1:16" ht="76.5" hidden="1">
      <c r="A5965" s="256">
        <v>25</v>
      </c>
      <c r="B5965" s="124"/>
      <c r="C5965" s="125" t="s">
        <v>694</v>
      </c>
      <c r="D5965" s="191">
        <v>43336</v>
      </c>
      <c r="E5965" s="124" t="s">
        <v>10612</v>
      </c>
      <c r="F5965" s="124" t="s">
        <v>1313</v>
      </c>
      <c r="G5965" s="124">
        <v>180423</v>
      </c>
      <c r="H5965" s="124"/>
      <c r="I5965" s="128" t="s">
        <v>11977</v>
      </c>
      <c r="J5965" s="124"/>
      <c r="K5965" s="124"/>
      <c r="L5965" s="124"/>
      <c r="M5965" s="124"/>
      <c r="N5965" s="193">
        <v>1018620</v>
      </c>
      <c r="O5965" s="193">
        <v>0</v>
      </c>
      <c r="P5965" s="124" t="s">
        <v>1312</v>
      </c>
    </row>
    <row r="5966" spans="1:16" ht="76.5" hidden="1">
      <c r="A5966" s="256">
        <v>25</v>
      </c>
      <c r="B5966" s="124"/>
      <c r="C5966" s="125" t="s">
        <v>694</v>
      </c>
      <c r="D5966" s="191">
        <v>43336</v>
      </c>
      <c r="E5966" s="124" t="s">
        <v>10612</v>
      </c>
      <c r="F5966" s="124" t="s">
        <v>1313</v>
      </c>
      <c r="G5966" s="124">
        <v>180421</v>
      </c>
      <c r="H5966" s="124"/>
      <c r="I5966" s="128" t="s">
        <v>11978</v>
      </c>
      <c r="J5966" s="124"/>
      <c r="K5966" s="124"/>
      <c r="L5966" s="124"/>
      <c r="M5966" s="124"/>
      <c r="N5966" s="193">
        <v>139932.59</v>
      </c>
      <c r="O5966" s="193">
        <v>0</v>
      </c>
      <c r="P5966" s="124" t="s">
        <v>1312</v>
      </c>
    </row>
    <row r="5967" spans="1:16" ht="89.25" hidden="1">
      <c r="A5967" s="256">
        <v>25</v>
      </c>
      <c r="B5967" s="124"/>
      <c r="C5967" s="125" t="s">
        <v>694</v>
      </c>
      <c r="D5967" s="191">
        <v>43336</v>
      </c>
      <c r="E5967" s="124" t="s">
        <v>10612</v>
      </c>
      <c r="F5967" s="124" t="s">
        <v>1313</v>
      </c>
      <c r="G5967" s="124">
        <v>180427</v>
      </c>
      <c r="H5967" s="124"/>
      <c r="I5967" s="128" t="s">
        <v>11979</v>
      </c>
      <c r="J5967" s="124"/>
      <c r="K5967" s="124"/>
      <c r="L5967" s="124"/>
      <c r="M5967" s="124"/>
      <c r="N5967" s="193">
        <v>180624.05</v>
      </c>
      <c r="O5967" s="193">
        <v>0</v>
      </c>
      <c r="P5967" s="124" t="s">
        <v>1312</v>
      </c>
    </row>
    <row r="5968" spans="1:16" ht="76.5" hidden="1">
      <c r="A5968" s="256">
        <v>25</v>
      </c>
      <c r="B5968" s="124"/>
      <c r="C5968" s="125" t="s">
        <v>694</v>
      </c>
      <c r="D5968" s="191">
        <v>43336</v>
      </c>
      <c r="E5968" s="124" t="s">
        <v>10612</v>
      </c>
      <c r="F5968" s="124" t="s">
        <v>1313</v>
      </c>
      <c r="G5968" s="124">
        <v>180407</v>
      </c>
      <c r="H5968" s="124"/>
      <c r="I5968" s="128" t="s">
        <v>11980</v>
      </c>
      <c r="J5968" s="124"/>
      <c r="K5968" s="124"/>
      <c r="L5968" s="124"/>
      <c r="M5968" s="124"/>
      <c r="N5968" s="193">
        <v>4111138.72</v>
      </c>
      <c r="O5968" s="193">
        <v>0</v>
      </c>
      <c r="P5968" s="124" t="s">
        <v>1312</v>
      </c>
    </row>
    <row r="5969" spans="1:16" ht="76.5" hidden="1">
      <c r="A5969" s="256">
        <v>25</v>
      </c>
      <c r="B5969" s="124"/>
      <c r="C5969" s="125" t="s">
        <v>694</v>
      </c>
      <c r="D5969" s="191">
        <v>43336</v>
      </c>
      <c r="E5969" s="124" t="s">
        <v>10612</v>
      </c>
      <c r="F5969" s="124" t="s">
        <v>1313</v>
      </c>
      <c r="G5969" s="124">
        <v>180433</v>
      </c>
      <c r="H5969" s="124"/>
      <c r="I5969" s="128" t="s">
        <v>11981</v>
      </c>
      <c r="J5969" s="124"/>
      <c r="K5969" s="124"/>
      <c r="L5969" s="124"/>
      <c r="M5969" s="124"/>
      <c r="N5969" s="193">
        <v>300616.17</v>
      </c>
      <c r="O5969" s="193">
        <v>0</v>
      </c>
      <c r="P5969" s="124" t="s">
        <v>1312</v>
      </c>
    </row>
    <row r="5970" spans="1:16" ht="76.5" hidden="1">
      <c r="A5970" s="256">
        <v>25</v>
      </c>
      <c r="B5970" s="124"/>
      <c r="C5970" s="125" t="s">
        <v>694</v>
      </c>
      <c r="D5970" s="191">
        <v>43336</v>
      </c>
      <c r="E5970" s="124" t="s">
        <v>10612</v>
      </c>
      <c r="F5970" s="124" t="s">
        <v>1313</v>
      </c>
      <c r="G5970" s="124">
        <v>180434</v>
      </c>
      <c r="H5970" s="124"/>
      <c r="I5970" s="128" t="s">
        <v>11982</v>
      </c>
      <c r="J5970" s="124"/>
      <c r="K5970" s="124"/>
      <c r="L5970" s="124"/>
      <c r="M5970" s="124"/>
      <c r="N5970" s="193">
        <v>173212.28</v>
      </c>
      <c r="O5970" s="193">
        <v>0</v>
      </c>
      <c r="P5970" s="124" t="s">
        <v>1312</v>
      </c>
    </row>
    <row r="5971" spans="1:16" ht="76.5" hidden="1">
      <c r="A5971" s="256">
        <v>25</v>
      </c>
      <c r="B5971" s="124"/>
      <c r="C5971" s="125" t="s">
        <v>694</v>
      </c>
      <c r="D5971" s="191">
        <v>43336</v>
      </c>
      <c r="E5971" s="124" t="s">
        <v>10612</v>
      </c>
      <c r="F5971" s="124" t="s">
        <v>1313</v>
      </c>
      <c r="G5971" s="124">
        <v>180428</v>
      </c>
      <c r="H5971" s="124"/>
      <c r="I5971" s="128" t="s">
        <v>11983</v>
      </c>
      <c r="J5971" s="124"/>
      <c r="K5971" s="124"/>
      <c r="L5971" s="124"/>
      <c r="M5971" s="124"/>
      <c r="N5971" s="193">
        <v>852576.54</v>
      </c>
      <c r="O5971" s="193">
        <v>0</v>
      </c>
      <c r="P5971" s="124" t="s">
        <v>1312</v>
      </c>
    </row>
    <row r="5972" spans="1:16" ht="76.5" hidden="1">
      <c r="A5972" s="256">
        <v>25</v>
      </c>
      <c r="B5972" s="124"/>
      <c r="C5972" s="125" t="s">
        <v>694</v>
      </c>
      <c r="D5972" s="191">
        <v>43336</v>
      </c>
      <c r="E5972" s="124" t="s">
        <v>10612</v>
      </c>
      <c r="F5972" s="124" t="s">
        <v>1313</v>
      </c>
      <c r="G5972" s="124">
        <v>180430</v>
      </c>
      <c r="H5972" s="124"/>
      <c r="I5972" s="128" t="s">
        <v>11984</v>
      </c>
      <c r="J5972" s="124"/>
      <c r="K5972" s="124"/>
      <c r="L5972" s="124"/>
      <c r="M5972" s="124"/>
      <c r="N5972" s="193">
        <v>159778.34</v>
      </c>
      <c r="O5972" s="193">
        <v>0</v>
      </c>
      <c r="P5972" s="124" t="s">
        <v>1312</v>
      </c>
    </row>
    <row r="5973" spans="1:16" ht="76.5" hidden="1">
      <c r="A5973" s="256">
        <v>25</v>
      </c>
      <c r="B5973" s="124"/>
      <c r="C5973" s="125" t="s">
        <v>694</v>
      </c>
      <c r="D5973" s="191">
        <v>43336</v>
      </c>
      <c r="E5973" s="124" t="s">
        <v>10612</v>
      </c>
      <c r="F5973" s="124" t="s">
        <v>1313</v>
      </c>
      <c r="G5973" s="124">
        <v>180426</v>
      </c>
      <c r="H5973" s="124"/>
      <c r="I5973" s="128" t="s">
        <v>11985</v>
      </c>
      <c r="J5973" s="124"/>
      <c r="K5973" s="124"/>
      <c r="L5973" s="124"/>
      <c r="M5973" s="124"/>
      <c r="N5973" s="193">
        <v>1275114.5</v>
      </c>
      <c r="O5973" s="193">
        <v>0</v>
      </c>
      <c r="P5973" s="124" t="s">
        <v>1312</v>
      </c>
    </row>
    <row r="5974" spans="1:16" ht="76.5" hidden="1">
      <c r="A5974" s="256">
        <v>25</v>
      </c>
      <c r="B5974" s="124"/>
      <c r="C5974" s="125" t="s">
        <v>694</v>
      </c>
      <c r="D5974" s="191">
        <v>43336</v>
      </c>
      <c r="E5974" s="124" t="s">
        <v>10612</v>
      </c>
      <c r="F5974" s="124" t="s">
        <v>1313</v>
      </c>
      <c r="G5974" s="124">
        <v>180440</v>
      </c>
      <c r="H5974" s="124"/>
      <c r="I5974" s="128" t="s">
        <v>11986</v>
      </c>
      <c r="J5974" s="124"/>
      <c r="K5974" s="124"/>
      <c r="L5974" s="124"/>
      <c r="M5974" s="124"/>
      <c r="N5974" s="193">
        <v>147258.32999999999</v>
      </c>
      <c r="O5974" s="193">
        <v>0</v>
      </c>
      <c r="P5974" s="124" t="s">
        <v>1312</v>
      </c>
    </row>
    <row r="5975" spans="1:16" ht="102" hidden="1">
      <c r="A5975" s="256">
        <v>25</v>
      </c>
      <c r="B5975" s="124"/>
      <c r="C5975" s="125" t="s">
        <v>694</v>
      </c>
      <c r="D5975" s="191">
        <v>43336</v>
      </c>
      <c r="E5975" s="124" t="s">
        <v>10612</v>
      </c>
      <c r="F5975" s="124" t="s">
        <v>1313</v>
      </c>
      <c r="G5975" s="124">
        <v>180424</v>
      </c>
      <c r="H5975" s="124"/>
      <c r="I5975" s="128" t="s">
        <v>11987</v>
      </c>
      <c r="J5975" s="124"/>
      <c r="K5975" s="124"/>
      <c r="L5975" s="124"/>
      <c r="M5975" s="124"/>
      <c r="N5975" s="193">
        <v>57231.39</v>
      </c>
      <c r="O5975" s="193">
        <v>0</v>
      </c>
      <c r="P5975" s="124" t="s">
        <v>1312</v>
      </c>
    </row>
    <row r="5976" spans="1:16" ht="76.5" hidden="1">
      <c r="A5976" s="256">
        <v>25</v>
      </c>
      <c r="B5976" s="124"/>
      <c r="C5976" s="125" t="s">
        <v>694</v>
      </c>
      <c r="D5976" s="191">
        <v>43336</v>
      </c>
      <c r="E5976" s="124" t="s">
        <v>10612</v>
      </c>
      <c r="F5976" s="124" t="s">
        <v>1313</v>
      </c>
      <c r="G5976" s="124">
        <v>180439</v>
      </c>
      <c r="H5976" s="124"/>
      <c r="I5976" s="128" t="s">
        <v>11988</v>
      </c>
      <c r="J5976" s="124"/>
      <c r="K5976" s="124"/>
      <c r="L5976" s="124"/>
      <c r="M5976" s="124"/>
      <c r="N5976" s="193">
        <v>1567060.94</v>
      </c>
      <c r="O5976" s="193">
        <v>0</v>
      </c>
      <c r="P5976" s="124" t="s">
        <v>1312</v>
      </c>
    </row>
    <row r="5977" spans="1:16" ht="76.5" hidden="1">
      <c r="A5977" s="256">
        <v>25</v>
      </c>
      <c r="B5977" s="124"/>
      <c r="C5977" s="125" t="s">
        <v>694</v>
      </c>
      <c r="D5977" s="191">
        <v>43336</v>
      </c>
      <c r="E5977" s="124" t="s">
        <v>10612</v>
      </c>
      <c r="F5977" s="124" t="s">
        <v>1313</v>
      </c>
      <c r="G5977" s="124">
        <v>180422</v>
      </c>
      <c r="H5977" s="124"/>
      <c r="I5977" s="128" t="s">
        <v>11989</v>
      </c>
      <c r="J5977" s="124"/>
      <c r="K5977" s="124"/>
      <c r="L5977" s="124"/>
      <c r="M5977" s="124"/>
      <c r="N5977" s="193">
        <v>127493.46</v>
      </c>
      <c r="O5977" s="193">
        <v>0</v>
      </c>
      <c r="P5977" s="124" t="s">
        <v>1312</v>
      </c>
    </row>
    <row r="5978" spans="1:16" ht="76.5" hidden="1">
      <c r="A5978" s="256">
        <v>25</v>
      </c>
      <c r="B5978" s="124"/>
      <c r="C5978" s="125" t="s">
        <v>694</v>
      </c>
      <c r="D5978" s="191">
        <v>43336</v>
      </c>
      <c r="E5978" s="124" t="s">
        <v>10612</v>
      </c>
      <c r="F5978" s="124" t="s">
        <v>1313</v>
      </c>
      <c r="G5978" s="124">
        <v>180438</v>
      </c>
      <c r="H5978" s="124"/>
      <c r="I5978" s="128" t="s">
        <v>11990</v>
      </c>
      <c r="J5978" s="124"/>
      <c r="K5978" s="124"/>
      <c r="L5978" s="124"/>
      <c r="M5978" s="124"/>
      <c r="N5978" s="193">
        <v>124661.74</v>
      </c>
      <c r="O5978" s="193">
        <v>0</v>
      </c>
      <c r="P5978" s="124" t="s">
        <v>1312</v>
      </c>
    </row>
    <row r="5979" spans="1:16" ht="76.5" hidden="1">
      <c r="A5979" s="256">
        <v>25</v>
      </c>
      <c r="B5979" s="124"/>
      <c r="C5979" s="125" t="s">
        <v>694</v>
      </c>
      <c r="D5979" s="191">
        <v>43336</v>
      </c>
      <c r="E5979" s="124" t="s">
        <v>10612</v>
      </c>
      <c r="F5979" s="124" t="s">
        <v>1313</v>
      </c>
      <c r="G5979" s="124">
        <v>180420</v>
      </c>
      <c r="H5979" s="124"/>
      <c r="I5979" s="128" t="s">
        <v>11991</v>
      </c>
      <c r="J5979" s="124"/>
      <c r="K5979" s="124"/>
      <c r="L5979" s="124"/>
      <c r="M5979" s="124"/>
      <c r="N5979" s="193">
        <v>100296.29</v>
      </c>
      <c r="O5979" s="193">
        <v>0</v>
      </c>
      <c r="P5979" s="124" t="s">
        <v>1312</v>
      </c>
    </row>
    <row r="5980" spans="1:16" ht="76.5" hidden="1">
      <c r="A5980" s="256">
        <v>25</v>
      </c>
      <c r="B5980" s="124"/>
      <c r="C5980" s="125" t="s">
        <v>694</v>
      </c>
      <c r="D5980" s="191">
        <v>43336</v>
      </c>
      <c r="E5980" s="124" t="s">
        <v>10612</v>
      </c>
      <c r="F5980" s="124" t="s">
        <v>1313</v>
      </c>
      <c r="G5980" s="124">
        <v>180436</v>
      </c>
      <c r="H5980" s="124"/>
      <c r="I5980" s="128" t="s">
        <v>11992</v>
      </c>
      <c r="J5980" s="124"/>
      <c r="K5980" s="124"/>
      <c r="L5980" s="124"/>
      <c r="M5980" s="124"/>
      <c r="N5980" s="193">
        <v>129833.2</v>
      </c>
      <c r="O5980" s="193">
        <v>0</v>
      </c>
      <c r="P5980" s="124" t="s">
        <v>1312</v>
      </c>
    </row>
    <row r="5981" spans="1:16" ht="89.25" hidden="1">
      <c r="A5981" s="256">
        <v>25</v>
      </c>
      <c r="B5981" s="124"/>
      <c r="C5981" s="125" t="s">
        <v>694</v>
      </c>
      <c r="D5981" s="191">
        <v>43336</v>
      </c>
      <c r="E5981" s="124" t="s">
        <v>10612</v>
      </c>
      <c r="F5981" s="124" t="s">
        <v>1313</v>
      </c>
      <c r="G5981" s="124">
        <v>180419</v>
      </c>
      <c r="H5981" s="124"/>
      <c r="I5981" s="128" t="s">
        <v>11993</v>
      </c>
      <c r="J5981" s="124"/>
      <c r="K5981" s="124"/>
      <c r="L5981" s="124"/>
      <c r="M5981" s="124"/>
      <c r="N5981" s="193">
        <v>203451.44</v>
      </c>
      <c r="O5981" s="193">
        <v>0</v>
      </c>
      <c r="P5981" s="124" t="s">
        <v>1312</v>
      </c>
    </row>
    <row r="5982" spans="1:16" ht="76.5" hidden="1">
      <c r="A5982" s="256">
        <v>25</v>
      </c>
      <c r="B5982" s="124"/>
      <c r="C5982" s="125" t="s">
        <v>694</v>
      </c>
      <c r="D5982" s="191">
        <v>43336</v>
      </c>
      <c r="E5982" s="124" t="s">
        <v>10612</v>
      </c>
      <c r="F5982" s="124" t="s">
        <v>1313</v>
      </c>
      <c r="G5982" s="124">
        <v>180435</v>
      </c>
      <c r="H5982" s="124"/>
      <c r="I5982" s="128" t="s">
        <v>11994</v>
      </c>
      <c r="J5982" s="124"/>
      <c r="K5982" s="124"/>
      <c r="L5982" s="124"/>
      <c r="M5982" s="124"/>
      <c r="N5982" s="193">
        <v>241802.9</v>
      </c>
      <c r="O5982" s="193">
        <v>0</v>
      </c>
      <c r="P5982" s="124" t="s">
        <v>1312</v>
      </c>
    </row>
    <row r="5983" spans="1:16" ht="51" hidden="1">
      <c r="A5983" s="256">
        <v>117</v>
      </c>
      <c r="B5983" s="124"/>
      <c r="C5983" s="125" t="s">
        <v>722</v>
      </c>
      <c r="D5983" s="191">
        <v>43336</v>
      </c>
      <c r="E5983" s="124" t="s">
        <v>10613</v>
      </c>
      <c r="F5983" s="124" t="s">
        <v>11</v>
      </c>
      <c r="G5983" s="124">
        <v>930624</v>
      </c>
      <c r="H5983" s="124"/>
      <c r="I5983" s="128" t="s">
        <v>11995</v>
      </c>
      <c r="J5983" s="124"/>
      <c r="K5983" s="124"/>
      <c r="L5983" s="124"/>
      <c r="M5983" s="124"/>
      <c r="N5983" s="193">
        <v>50</v>
      </c>
      <c r="O5983" s="193">
        <v>0</v>
      </c>
      <c r="P5983" s="124" t="s">
        <v>1312</v>
      </c>
    </row>
    <row r="5984" spans="1:16" ht="76.5" hidden="1">
      <c r="A5984" s="256">
        <v>20</v>
      </c>
      <c r="B5984" s="124"/>
      <c r="C5984" s="125" t="s">
        <v>693</v>
      </c>
      <c r="D5984" s="191">
        <v>43336</v>
      </c>
      <c r="E5984" s="124" t="s">
        <v>10614</v>
      </c>
      <c r="F5984" s="124" t="s">
        <v>13</v>
      </c>
      <c r="G5984" s="124">
        <v>930609</v>
      </c>
      <c r="H5984" s="124"/>
      <c r="I5984" s="128" t="s">
        <v>11996</v>
      </c>
      <c r="J5984" s="124"/>
      <c r="K5984" s="124"/>
      <c r="L5984" s="124"/>
      <c r="M5984" s="124"/>
      <c r="N5984" s="193">
        <v>348</v>
      </c>
      <c r="O5984" s="193">
        <v>0</v>
      </c>
      <c r="P5984" s="124" t="s">
        <v>1312</v>
      </c>
    </row>
    <row r="5985" spans="1:16" ht="76.5" hidden="1">
      <c r="A5985" s="256">
        <v>20</v>
      </c>
      <c r="B5985" s="124"/>
      <c r="C5985" s="125" t="s">
        <v>693</v>
      </c>
      <c r="D5985" s="191">
        <v>43336</v>
      </c>
      <c r="E5985" s="124" t="s">
        <v>10615</v>
      </c>
      <c r="F5985" s="124" t="s">
        <v>11</v>
      </c>
      <c r="G5985" s="124">
        <v>930609</v>
      </c>
      <c r="H5985" s="124"/>
      <c r="I5985" s="128" t="s">
        <v>11997</v>
      </c>
      <c r="J5985" s="124"/>
      <c r="K5985" s="124"/>
      <c r="L5985" s="124"/>
      <c r="M5985" s="124"/>
      <c r="N5985" s="193">
        <v>50</v>
      </c>
      <c r="O5985" s="193">
        <v>0</v>
      </c>
      <c r="P5985" s="124" t="s">
        <v>1312</v>
      </c>
    </row>
    <row r="5986" spans="1:16" ht="51" hidden="1">
      <c r="A5986" s="256">
        <v>117</v>
      </c>
      <c r="B5986" s="124"/>
      <c r="C5986" s="125" t="s">
        <v>722</v>
      </c>
      <c r="D5986" s="191">
        <v>43336</v>
      </c>
      <c r="E5986" s="124" t="s">
        <v>10616</v>
      </c>
      <c r="F5986" s="124" t="s">
        <v>11</v>
      </c>
      <c r="G5986" s="124">
        <v>930614</v>
      </c>
      <c r="H5986" s="124"/>
      <c r="I5986" s="128" t="s">
        <v>11998</v>
      </c>
      <c r="J5986" s="124"/>
      <c r="K5986" s="124"/>
      <c r="L5986" s="124"/>
      <c r="M5986" s="124"/>
      <c r="N5986" s="193">
        <v>50</v>
      </c>
      <c r="O5986" s="193">
        <v>0</v>
      </c>
      <c r="P5986" s="124" t="s">
        <v>1312</v>
      </c>
    </row>
    <row r="5987" spans="1:16" ht="51" hidden="1">
      <c r="A5987" s="256">
        <v>117</v>
      </c>
      <c r="B5987" s="124"/>
      <c r="C5987" s="125" t="s">
        <v>722</v>
      </c>
      <c r="D5987" s="191">
        <v>43336</v>
      </c>
      <c r="E5987" s="124" t="s">
        <v>10617</v>
      </c>
      <c r="F5987" s="124" t="s">
        <v>11</v>
      </c>
      <c r="G5987" s="124">
        <v>930627</v>
      </c>
      <c r="H5987" s="124"/>
      <c r="I5987" s="128" t="s">
        <v>11999</v>
      </c>
      <c r="J5987" s="124"/>
      <c r="K5987" s="124"/>
      <c r="L5987" s="124"/>
      <c r="M5987" s="124"/>
      <c r="N5987" s="193">
        <v>50</v>
      </c>
      <c r="O5987" s="193">
        <v>0</v>
      </c>
      <c r="P5987" s="124" t="s">
        <v>1312</v>
      </c>
    </row>
    <row r="5988" spans="1:16" ht="51">
      <c r="A5988" s="256">
        <v>25</v>
      </c>
      <c r="B5988" s="124"/>
      <c r="C5988" s="125" t="s">
        <v>694</v>
      </c>
      <c r="D5988" s="191">
        <v>43339</v>
      </c>
      <c r="E5988" s="124" t="s">
        <v>10618</v>
      </c>
      <c r="F5988" s="124" t="s">
        <v>3</v>
      </c>
      <c r="G5988" s="124">
        <v>1654122</v>
      </c>
      <c r="H5988" s="124"/>
      <c r="I5988" s="128" t="s">
        <v>12000</v>
      </c>
      <c r="J5988" s="124"/>
      <c r="K5988" s="124"/>
      <c r="L5988" s="124"/>
      <c r="M5988" s="124"/>
      <c r="N5988" s="193">
        <v>0</v>
      </c>
      <c r="O5988" s="193">
        <v>3265.41</v>
      </c>
      <c r="P5988" s="124" t="s">
        <v>1312</v>
      </c>
    </row>
    <row r="5989" spans="1:16" ht="51">
      <c r="A5989" s="256">
        <v>70</v>
      </c>
      <c r="B5989" s="124"/>
      <c r="C5989" s="125" t="s">
        <v>705</v>
      </c>
      <c r="D5989" s="191">
        <v>43339</v>
      </c>
      <c r="E5989" s="124" t="s">
        <v>10619</v>
      </c>
      <c r="F5989" s="124" t="s">
        <v>3</v>
      </c>
      <c r="G5989" s="124">
        <v>1654142</v>
      </c>
      <c r="H5989" s="124"/>
      <c r="I5989" s="128" t="s">
        <v>12001</v>
      </c>
      <c r="J5989" s="124"/>
      <c r="K5989" s="124"/>
      <c r="L5989" s="124"/>
      <c r="M5989" s="124"/>
      <c r="N5989" s="193">
        <v>0</v>
      </c>
      <c r="O5989" s="193">
        <v>600</v>
      </c>
      <c r="P5989" s="124" t="s">
        <v>1312</v>
      </c>
    </row>
    <row r="5990" spans="1:16" ht="38.25">
      <c r="A5990" s="256">
        <v>526</v>
      </c>
      <c r="B5990" s="124"/>
      <c r="C5990" s="125" t="s">
        <v>846</v>
      </c>
      <c r="D5990" s="191">
        <v>43339</v>
      </c>
      <c r="E5990" s="124" t="s">
        <v>10620</v>
      </c>
      <c r="F5990" s="124" t="s">
        <v>3</v>
      </c>
      <c r="G5990" s="124">
        <v>1654143</v>
      </c>
      <c r="H5990" s="124"/>
      <c r="I5990" s="128" t="s">
        <v>12002</v>
      </c>
      <c r="J5990" s="124"/>
      <c r="K5990" s="124"/>
      <c r="L5990" s="124"/>
      <c r="M5990" s="124"/>
      <c r="N5990" s="193">
        <v>0</v>
      </c>
      <c r="O5990" s="193">
        <v>62</v>
      </c>
      <c r="P5990" s="124" t="s">
        <v>1312</v>
      </c>
    </row>
    <row r="5991" spans="1:16" ht="51">
      <c r="A5991" s="256">
        <v>373</v>
      </c>
      <c r="B5991" s="124"/>
      <c r="C5991" s="125" t="s">
        <v>1269</v>
      </c>
      <c r="D5991" s="191">
        <v>43339</v>
      </c>
      <c r="E5991" s="124" t="s">
        <v>10621</v>
      </c>
      <c r="F5991" s="124" t="s">
        <v>3</v>
      </c>
      <c r="G5991" s="124">
        <v>1654223</v>
      </c>
      <c r="H5991" s="124"/>
      <c r="I5991" s="128" t="s">
        <v>12004</v>
      </c>
      <c r="J5991" s="124"/>
      <c r="K5991" s="124"/>
      <c r="L5991" s="124"/>
      <c r="M5991" s="124"/>
      <c r="N5991" s="193">
        <v>0</v>
      </c>
      <c r="O5991" s="193">
        <v>200.73000000000002</v>
      </c>
      <c r="P5991" s="124" t="s">
        <v>1312</v>
      </c>
    </row>
    <row r="5992" spans="1:16" ht="63.75">
      <c r="A5992" s="256">
        <v>310</v>
      </c>
      <c r="B5992" s="124"/>
      <c r="C5992" s="125" t="s">
        <v>807</v>
      </c>
      <c r="D5992" s="191">
        <v>43339</v>
      </c>
      <c r="E5992" s="124" t="s">
        <v>10622</v>
      </c>
      <c r="F5992" s="124" t="s">
        <v>3</v>
      </c>
      <c r="G5992" s="124">
        <v>1653938</v>
      </c>
      <c r="H5992" s="124"/>
      <c r="I5992" s="128" t="s">
        <v>12005</v>
      </c>
      <c r="J5992" s="124"/>
      <c r="K5992" s="124"/>
      <c r="L5992" s="124"/>
      <c r="M5992" s="124"/>
      <c r="N5992" s="193">
        <v>0</v>
      </c>
      <c r="O5992" s="193">
        <v>705.54</v>
      </c>
      <c r="P5992" s="124" t="s">
        <v>1312</v>
      </c>
    </row>
    <row r="5993" spans="1:16" ht="51">
      <c r="A5993" s="256">
        <v>130</v>
      </c>
      <c r="B5993" s="124"/>
      <c r="C5993" s="125" t="s">
        <v>727</v>
      </c>
      <c r="D5993" s="191">
        <v>43339</v>
      </c>
      <c r="E5993" s="124" t="s">
        <v>10623</v>
      </c>
      <c r="F5993" s="124" t="s">
        <v>3</v>
      </c>
      <c r="G5993" s="124">
        <v>1653939</v>
      </c>
      <c r="H5993" s="124"/>
      <c r="I5993" s="128" t="s">
        <v>12006</v>
      </c>
      <c r="J5993" s="124"/>
      <c r="K5993" s="124"/>
      <c r="L5993" s="124"/>
      <c r="M5993" s="124"/>
      <c r="N5993" s="193">
        <v>0</v>
      </c>
      <c r="O5993" s="193">
        <v>400000</v>
      </c>
      <c r="P5993" s="124" t="s">
        <v>1312</v>
      </c>
    </row>
    <row r="5994" spans="1:16" ht="63.75">
      <c r="A5994" s="256">
        <v>15</v>
      </c>
      <c r="B5994" s="124"/>
      <c r="C5994" s="125" t="s">
        <v>691</v>
      </c>
      <c r="D5994" s="191">
        <v>43339</v>
      </c>
      <c r="E5994" s="124" t="s">
        <v>10624</v>
      </c>
      <c r="F5994" s="124" t="s">
        <v>3</v>
      </c>
      <c r="G5994" s="124">
        <v>1653969</v>
      </c>
      <c r="H5994" s="124"/>
      <c r="I5994" s="128" t="s">
        <v>12007</v>
      </c>
      <c r="J5994" s="124"/>
      <c r="K5994" s="124"/>
      <c r="L5994" s="124"/>
      <c r="M5994" s="124"/>
      <c r="N5994" s="193">
        <v>0</v>
      </c>
      <c r="O5994" s="193">
        <v>120204</v>
      </c>
      <c r="P5994" s="124" t="s">
        <v>1312</v>
      </c>
    </row>
    <row r="5995" spans="1:16" ht="51">
      <c r="A5995" s="256">
        <v>254</v>
      </c>
      <c r="B5995" s="124"/>
      <c r="C5995" s="125" t="s">
        <v>779</v>
      </c>
      <c r="D5995" s="191">
        <v>43339</v>
      </c>
      <c r="E5995" s="124" t="s">
        <v>10625</v>
      </c>
      <c r="F5995" s="124" t="s">
        <v>3</v>
      </c>
      <c r="G5995" s="124">
        <v>1654025</v>
      </c>
      <c r="H5995" s="124"/>
      <c r="I5995" s="128" t="s">
        <v>12008</v>
      </c>
      <c r="J5995" s="124"/>
      <c r="K5995" s="124"/>
      <c r="L5995" s="124"/>
      <c r="M5995" s="124"/>
      <c r="N5995" s="193">
        <v>0</v>
      </c>
      <c r="O5995" s="193">
        <v>5.44</v>
      </c>
      <c r="P5995" s="124" t="s">
        <v>1312</v>
      </c>
    </row>
    <row r="5996" spans="1:16" ht="63.75">
      <c r="A5996" s="256">
        <v>592</v>
      </c>
      <c r="B5996" s="124"/>
      <c r="C5996" s="125" t="s">
        <v>862</v>
      </c>
      <c r="D5996" s="191">
        <v>43339</v>
      </c>
      <c r="E5996" s="124" t="s">
        <v>10626</v>
      </c>
      <c r="F5996" s="124" t="s">
        <v>3</v>
      </c>
      <c r="G5996" s="124">
        <v>1654056</v>
      </c>
      <c r="H5996" s="124"/>
      <c r="I5996" s="128" t="s">
        <v>12009</v>
      </c>
      <c r="J5996" s="124"/>
      <c r="K5996" s="124"/>
      <c r="L5996" s="124"/>
      <c r="M5996" s="124"/>
      <c r="N5996" s="193">
        <v>0</v>
      </c>
      <c r="O5996" s="193">
        <v>946.56000000000006</v>
      </c>
      <c r="P5996" s="124" t="s">
        <v>1312</v>
      </c>
    </row>
    <row r="5997" spans="1:16" ht="63.75">
      <c r="A5997" s="256" t="s">
        <v>622</v>
      </c>
      <c r="B5997" s="124"/>
      <c r="C5997" s="125" t="s">
        <v>715</v>
      </c>
      <c r="D5997" s="191">
        <v>43339</v>
      </c>
      <c r="E5997" s="124" t="s">
        <v>10627</v>
      </c>
      <c r="F5997" s="124" t="s">
        <v>3</v>
      </c>
      <c r="G5997" s="124">
        <v>1654064</v>
      </c>
      <c r="H5997" s="124"/>
      <c r="I5997" s="128" t="s">
        <v>12010</v>
      </c>
      <c r="J5997" s="124"/>
      <c r="K5997" s="124"/>
      <c r="L5997" s="124"/>
      <c r="M5997" s="124"/>
      <c r="N5997" s="193">
        <v>0</v>
      </c>
      <c r="O5997" s="193">
        <v>20000</v>
      </c>
      <c r="P5997" s="124" t="s">
        <v>1312</v>
      </c>
    </row>
    <row r="5998" spans="1:16" ht="51">
      <c r="A5998" s="256" t="s">
        <v>630</v>
      </c>
      <c r="B5998" s="124"/>
      <c r="C5998" s="125" t="s">
        <v>1236</v>
      </c>
      <c r="D5998" s="191">
        <v>43339</v>
      </c>
      <c r="E5998" s="124" t="s">
        <v>10628</v>
      </c>
      <c r="F5998" s="124" t="s">
        <v>3</v>
      </c>
      <c r="G5998" s="124">
        <v>1654038</v>
      </c>
      <c r="H5998" s="124"/>
      <c r="I5998" s="128" t="s">
        <v>12011</v>
      </c>
      <c r="J5998" s="124"/>
      <c r="K5998" s="124"/>
      <c r="L5998" s="124"/>
      <c r="M5998" s="124"/>
      <c r="N5998" s="193">
        <v>0</v>
      </c>
      <c r="O5998" s="193">
        <v>972.87</v>
      </c>
      <c r="P5998" s="124" t="s">
        <v>1312</v>
      </c>
    </row>
    <row r="5999" spans="1:16" ht="38.25">
      <c r="A5999" s="256" t="s">
        <v>630</v>
      </c>
      <c r="B5999" s="124"/>
      <c r="C5999" s="125" t="s">
        <v>1236</v>
      </c>
      <c r="D5999" s="191">
        <v>43339</v>
      </c>
      <c r="E5999" s="124" t="s">
        <v>10629</v>
      </c>
      <c r="F5999" s="124" t="s">
        <v>3</v>
      </c>
      <c r="G5999" s="124">
        <v>1654044</v>
      </c>
      <c r="H5999" s="124"/>
      <c r="I5999" s="128" t="s">
        <v>12012</v>
      </c>
      <c r="J5999" s="124"/>
      <c r="K5999" s="124"/>
      <c r="L5999" s="124"/>
      <c r="M5999" s="124"/>
      <c r="N5999" s="193">
        <v>0</v>
      </c>
      <c r="O5999" s="193">
        <v>0.75</v>
      </c>
      <c r="P5999" s="124" t="s">
        <v>3729</v>
      </c>
    </row>
    <row r="6000" spans="1:16" ht="51">
      <c r="A6000" s="256">
        <v>373</v>
      </c>
      <c r="B6000" s="124"/>
      <c r="C6000" s="125" t="s">
        <v>1269</v>
      </c>
      <c r="D6000" s="191">
        <v>43339</v>
      </c>
      <c r="E6000" s="124" t="s">
        <v>10630</v>
      </c>
      <c r="F6000" s="124" t="s">
        <v>3</v>
      </c>
      <c r="G6000" s="124">
        <v>1654069</v>
      </c>
      <c r="H6000" s="124"/>
      <c r="I6000" s="128" t="s">
        <v>12013</v>
      </c>
      <c r="J6000" s="124"/>
      <c r="K6000" s="124"/>
      <c r="L6000" s="124"/>
      <c r="M6000" s="124"/>
      <c r="N6000" s="193">
        <v>0</v>
      </c>
      <c r="O6000" s="193">
        <v>45326.97</v>
      </c>
      <c r="P6000" s="124" t="s">
        <v>1312</v>
      </c>
    </row>
    <row r="6001" spans="1:16" ht="38.25">
      <c r="A6001" s="256" t="s">
        <v>630</v>
      </c>
      <c r="B6001" s="124"/>
      <c r="C6001" s="125" t="s">
        <v>1236</v>
      </c>
      <c r="D6001" s="191">
        <v>43339</v>
      </c>
      <c r="E6001" s="124" t="s">
        <v>10631</v>
      </c>
      <c r="F6001" s="124" t="s">
        <v>3</v>
      </c>
      <c r="G6001" s="124">
        <v>1654071</v>
      </c>
      <c r="H6001" s="124"/>
      <c r="I6001" s="128" t="s">
        <v>12014</v>
      </c>
      <c r="J6001" s="124"/>
      <c r="K6001" s="124"/>
      <c r="L6001" s="124"/>
      <c r="M6001" s="124"/>
      <c r="N6001" s="193">
        <v>0</v>
      </c>
      <c r="O6001" s="193">
        <v>1127.83</v>
      </c>
      <c r="P6001" s="124" t="s">
        <v>1312</v>
      </c>
    </row>
    <row r="6002" spans="1:16" ht="51">
      <c r="A6002" s="256">
        <v>86</v>
      </c>
      <c r="B6002" s="124"/>
      <c r="C6002" s="125" t="s">
        <v>710</v>
      </c>
      <c r="D6002" s="191">
        <v>43339</v>
      </c>
      <c r="E6002" s="124" t="s">
        <v>10632</v>
      </c>
      <c r="F6002" s="124" t="s">
        <v>3</v>
      </c>
      <c r="G6002" s="124">
        <v>1653934</v>
      </c>
      <c r="H6002" s="124"/>
      <c r="I6002" s="128" t="s">
        <v>12015</v>
      </c>
      <c r="J6002" s="124"/>
      <c r="K6002" s="124"/>
      <c r="L6002" s="124"/>
      <c r="M6002" s="124"/>
      <c r="N6002" s="193">
        <v>0</v>
      </c>
      <c r="O6002" s="193">
        <v>192</v>
      </c>
      <c r="P6002" s="124" t="s">
        <v>1312</v>
      </c>
    </row>
    <row r="6003" spans="1:16" ht="51">
      <c r="A6003" s="256">
        <v>86</v>
      </c>
      <c r="B6003" s="124"/>
      <c r="C6003" s="125" t="s">
        <v>710</v>
      </c>
      <c r="D6003" s="191">
        <v>43339</v>
      </c>
      <c r="E6003" s="124" t="s">
        <v>10633</v>
      </c>
      <c r="F6003" s="124" t="s">
        <v>3</v>
      </c>
      <c r="G6003" s="124">
        <v>1653936</v>
      </c>
      <c r="H6003" s="124"/>
      <c r="I6003" s="128" t="s">
        <v>12016</v>
      </c>
      <c r="J6003" s="124"/>
      <c r="K6003" s="124"/>
      <c r="L6003" s="124"/>
      <c r="M6003" s="124"/>
      <c r="N6003" s="193">
        <v>0</v>
      </c>
      <c r="O6003" s="193">
        <v>234</v>
      </c>
      <c r="P6003" s="124" t="s">
        <v>1312</v>
      </c>
    </row>
    <row r="6004" spans="1:16" ht="51">
      <c r="A6004" s="256">
        <v>86</v>
      </c>
      <c r="B6004" s="124"/>
      <c r="C6004" s="125" t="s">
        <v>710</v>
      </c>
      <c r="D6004" s="191">
        <v>43339</v>
      </c>
      <c r="E6004" s="124" t="s">
        <v>10634</v>
      </c>
      <c r="F6004" s="124" t="s">
        <v>3</v>
      </c>
      <c r="G6004" s="124">
        <v>1653937</v>
      </c>
      <c r="H6004" s="124"/>
      <c r="I6004" s="128" t="s">
        <v>12017</v>
      </c>
      <c r="J6004" s="124"/>
      <c r="K6004" s="124"/>
      <c r="L6004" s="124"/>
      <c r="M6004" s="124"/>
      <c r="N6004" s="193">
        <v>0</v>
      </c>
      <c r="O6004" s="193">
        <v>242</v>
      </c>
      <c r="P6004" s="124" t="s">
        <v>1312</v>
      </c>
    </row>
    <row r="6005" spans="1:16" ht="38.25">
      <c r="A6005" s="256">
        <v>526</v>
      </c>
      <c r="B6005" s="124"/>
      <c r="C6005" s="125" t="s">
        <v>846</v>
      </c>
      <c r="D6005" s="191">
        <v>43339</v>
      </c>
      <c r="E6005" s="124" t="s">
        <v>10635</v>
      </c>
      <c r="F6005" s="124" t="s">
        <v>3</v>
      </c>
      <c r="G6005" s="124">
        <v>1653954</v>
      </c>
      <c r="H6005" s="124"/>
      <c r="I6005" s="128" t="s">
        <v>12018</v>
      </c>
      <c r="J6005" s="124"/>
      <c r="K6005" s="124"/>
      <c r="L6005" s="124"/>
      <c r="M6005" s="124"/>
      <c r="N6005" s="193">
        <v>0</v>
      </c>
      <c r="O6005" s="193">
        <v>60</v>
      </c>
      <c r="P6005" s="124" t="s">
        <v>1312</v>
      </c>
    </row>
    <row r="6006" spans="1:16" ht="51">
      <c r="A6006" s="256">
        <v>169</v>
      </c>
      <c r="B6006" s="124"/>
      <c r="C6006" s="125" t="s">
        <v>749</v>
      </c>
      <c r="D6006" s="191">
        <v>43339</v>
      </c>
      <c r="E6006" s="124" t="s">
        <v>10636</v>
      </c>
      <c r="F6006" s="124" t="s">
        <v>3</v>
      </c>
      <c r="G6006" s="124">
        <v>1653986</v>
      </c>
      <c r="H6006" s="124"/>
      <c r="I6006" s="128" t="s">
        <v>12019</v>
      </c>
      <c r="J6006" s="124"/>
      <c r="K6006" s="124"/>
      <c r="L6006" s="124"/>
      <c r="M6006" s="124"/>
      <c r="N6006" s="193">
        <v>0</v>
      </c>
      <c r="O6006" s="193">
        <v>2942</v>
      </c>
      <c r="P6006" s="124" t="s">
        <v>1312</v>
      </c>
    </row>
    <row r="6007" spans="1:16" ht="63.75">
      <c r="A6007" s="256">
        <v>373</v>
      </c>
      <c r="B6007" s="124"/>
      <c r="C6007" s="125" t="s">
        <v>1269</v>
      </c>
      <c r="D6007" s="191">
        <v>43339</v>
      </c>
      <c r="E6007" s="124" t="s">
        <v>10637</v>
      </c>
      <c r="F6007" s="124" t="s">
        <v>3</v>
      </c>
      <c r="G6007" s="124">
        <v>1653979</v>
      </c>
      <c r="H6007" s="124"/>
      <c r="I6007" s="128" t="s">
        <v>12020</v>
      </c>
      <c r="J6007" s="124"/>
      <c r="K6007" s="124"/>
      <c r="L6007" s="124"/>
      <c r="M6007" s="124"/>
      <c r="N6007" s="193">
        <v>0</v>
      </c>
      <c r="O6007" s="193">
        <v>3040.6</v>
      </c>
      <c r="P6007" s="124" t="s">
        <v>1312</v>
      </c>
    </row>
    <row r="6008" spans="1:16" ht="102" hidden="1">
      <c r="A6008" s="256">
        <v>41</v>
      </c>
      <c r="B6008" s="124"/>
      <c r="C6008" s="125" t="s">
        <v>697</v>
      </c>
      <c r="D6008" s="191">
        <v>43339</v>
      </c>
      <c r="E6008" s="124" t="s">
        <v>10638</v>
      </c>
      <c r="F6008" s="124" t="s">
        <v>1313</v>
      </c>
      <c r="G6008" s="124">
        <v>180444</v>
      </c>
      <c r="H6008" s="124"/>
      <c r="I6008" s="128" t="s">
        <v>12021</v>
      </c>
      <c r="J6008" s="124"/>
      <c r="K6008" s="124"/>
      <c r="L6008" s="124"/>
      <c r="M6008" s="124"/>
      <c r="N6008" s="193">
        <v>0</v>
      </c>
      <c r="O6008" s="193">
        <v>63916.95</v>
      </c>
      <c r="P6008" s="124" t="s">
        <v>1312</v>
      </c>
    </row>
    <row r="6009" spans="1:16" ht="63.75" hidden="1">
      <c r="A6009" s="256">
        <v>35</v>
      </c>
      <c r="B6009" s="124"/>
      <c r="C6009" s="125" t="s">
        <v>696</v>
      </c>
      <c r="D6009" s="191">
        <v>43339</v>
      </c>
      <c r="E6009" s="124" t="s">
        <v>10639</v>
      </c>
      <c r="F6009" s="124" t="s">
        <v>6</v>
      </c>
      <c r="G6009" s="124">
        <v>1014579</v>
      </c>
      <c r="H6009" s="124"/>
      <c r="I6009" s="128" t="s">
        <v>12022</v>
      </c>
      <c r="J6009" s="124"/>
      <c r="K6009" s="124"/>
      <c r="L6009" s="124"/>
      <c r="M6009" s="124"/>
      <c r="N6009" s="193">
        <v>0</v>
      </c>
      <c r="O6009" s="193">
        <v>6799.39</v>
      </c>
      <c r="P6009" s="124" t="s">
        <v>1312</v>
      </c>
    </row>
    <row r="6010" spans="1:16" ht="51" hidden="1">
      <c r="A6010" s="256">
        <v>513</v>
      </c>
      <c r="B6010" s="124"/>
      <c r="C6010" s="125" t="s">
        <v>201</v>
      </c>
      <c r="D6010" s="191">
        <v>43339</v>
      </c>
      <c r="E6010" s="124" t="s">
        <v>10640</v>
      </c>
      <c r="F6010" s="124" t="s">
        <v>11</v>
      </c>
      <c r="G6010" s="124">
        <v>930758</v>
      </c>
      <c r="H6010" s="124"/>
      <c r="I6010" s="128" t="s">
        <v>12023</v>
      </c>
      <c r="J6010" s="124"/>
      <c r="K6010" s="124"/>
      <c r="L6010" s="124"/>
      <c r="M6010" s="124"/>
      <c r="N6010" s="193">
        <v>50</v>
      </c>
      <c r="O6010" s="193">
        <v>0</v>
      </c>
      <c r="P6010" s="124" t="s">
        <v>1312</v>
      </c>
    </row>
    <row r="6011" spans="1:16" ht="51" hidden="1">
      <c r="A6011" s="256">
        <v>513</v>
      </c>
      <c r="B6011" s="124"/>
      <c r="C6011" s="125" t="s">
        <v>201</v>
      </c>
      <c r="D6011" s="191">
        <v>43339</v>
      </c>
      <c r="E6011" s="124" t="s">
        <v>10641</v>
      </c>
      <c r="F6011" s="124" t="s">
        <v>11</v>
      </c>
      <c r="G6011" s="124">
        <v>930757</v>
      </c>
      <c r="H6011" s="124"/>
      <c r="I6011" s="128" t="s">
        <v>12024</v>
      </c>
      <c r="J6011" s="124"/>
      <c r="K6011" s="124"/>
      <c r="L6011" s="124"/>
      <c r="M6011" s="124"/>
      <c r="N6011" s="193">
        <v>50</v>
      </c>
      <c r="O6011" s="193">
        <v>0</v>
      </c>
      <c r="P6011" s="124" t="s">
        <v>1312</v>
      </c>
    </row>
    <row r="6012" spans="1:16" ht="51" hidden="1">
      <c r="A6012" s="256">
        <v>117</v>
      </c>
      <c r="B6012" s="124"/>
      <c r="C6012" s="125" t="s">
        <v>722</v>
      </c>
      <c r="D6012" s="191">
        <v>43339</v>
      </c>
      <c r="E6012" s="124" t="s">
        <v>10642</v>
      </c>
      <c r="F6012" s="124" t="s">
        <v>11</v>
      </c>
      <c r="G6012" s="124">
        <v>930751</v>
      </c>
      <c r="H6012" s="124"/>
      <c r="I6012" s="128" t="s">
        <v>12025</v>
      </c>
      <c r="J6012" s="124"/>
      <c r="K6012" s="124"/>
      <c r="L6012" s="124"/>
      <c r="M6012" s="124"/>
      <c r="N6012" s="193">
        <v>50</v>
      </c>
      <c r="O6012" s="193">
        <v>0</v>
      </c>
      <c r="P6012" s="124" t="s">
        <v>1312</v>
      </c>
    </row>
    <row r="6013" spans="1:16" ht="89.25" hidden="1">
      <c r="A6013" s="256">
        <v>10</v>
      </c>
      <c r="B6013" s="124"/>
      <c r="C6013" s="125" t="s">
        <v>690</v>
      </c>
      <c r="D6013" s="191">
        <v>43339</v>
      </c>
      <c r="E6013" s="124" t="s">
        <v>10643</v>
      </c>
      <c r="F6013" s="124" t="s">
        <v>15</v>
      </c>
      <c r="G6013" s="124">
        <v>5760</v>
      </c>
      <c r="H6013" s="124"/>
      <c r="I6013" s="128" t="s">
        <v>12026</v>
      </c>
      <c r="J6013" s="124"/>
      <c r="K6013" s="124"/>
      <c r="L6013" s="124"/>
      <c r="M6013" s="124"/>
      <c r="N6013" s="193">
        <v>5834.9</v>
      </c>
      <c r="O6013" s="193">
        <v>0</v>
      </c>
      <c r="P6013" s="124" t="s">
        <v>1312</v>
      </c>
    </row>
    <row r="6014" spans="1:16" ht="89.25" hidden="1">
      <c r="A6014" s="256">
        <v>25</v>
      </c>
      <c r="B6014" s="124"/>
      <c r="C6014" s="125" t="s">
        <v>694</v>
      </c>
      <c r="D6014" s="191">
        <v>43339</v>
      </c>
      <c r="E6014" s="124" t="s">
        <v>10644</v>
      </c>
      <c r="F6014" s="124" t="s">
        <v>15</v>
      </c>
      <c r="G6014" s="124">
        <v>5759</v>
      </c>
      <c r="H6014" s="124"/>
      <c r="I6014" s="128" t="s">
        <v>12027</v>
      </c>
      <c r="J6014" s="124"/>
      <c r="K6014" s="124"/>
      <c r="L6014" s="124"/>
      <c r="M6014" s="124"/>
      <c r="N6014" s="193">
        <v>546.87</v>
      </c>
      <c r="O6014" s="193">
        <v>0</v>
      </c>
      <c r="P6014" s="124" t="s">
        <v>1312</v>
      </c>
    </row>
    <row r="6015" spans="1:16" ht="89.25" hidden="1">
      <c r="A6015" s="256">
        <v>25</v>
      </c>
      <c r="B6015" s="124"/>
      <c r="C6015" s="125" t="s">
        <v>694</v>
      </c>
      <c r="D6015" s="191">
        <v>43339</v>
      </c>
      <c r="E6015" s="124" t="s">
        <v>10645</v>
      </c>
      <c r="F6015" s="124" t="s">
        <v>15</v>
      </c>
      <c r="G6015" s="124">
        <v>5758</v>
      </c>
      <c r="H6015" s="124"/>
      <c r="I6015" s="128" t="s">
        <v>12028</v>
      </c>
      <c r="J6015" s="124"/>
      <c r="K6015" s="124"/>
      <c r="L6015" s="124"/>
      <c r="M6015" s="124"/>
      <c r="N6015" s="193">
        <v>282.49</v>
      </c>
      <c r="O6015" s="193">
        <v>0</v>
      </c>
      <c r="P6015" s="124" t="s">
        <v>1312</v>
      </c>
    </row>
    <row r="6016" spans="1:16" ht="89.25" hidden="1">
      <c r="A6016" s="256">
        <v>25</v>
      </c>
      <c r="B6016" s="124"/>
      <c r="C6016" s="125" t="s">
        <v>694</v>
      </c>
      <c r="D6016" s="191">
        <v>43339</v>
      </c>
      <c r="E6016" s="124" t="s">
        <v>10646</v>
      </c>
      <c r="F6016" s="124" t="s">
        <v>15</v>
      </c>
      <c r="G6016" s="124">
        <v>5757</v>
      </c>
      <c r="H6016" s="124"/>
      <c r="I6016" s="128" t="s">
        <v>12029</v>
      </c>
      <c r="J6016" s="124"/>
      <c r="K6016" s="124"/>
      <c r="L6016" s="124"/>
      <c r="M6016" s="124"/>
      <c r="N6016" s="193">
        <v>312.52999999999997</v>
      </c>
      <c r="O6016" s="193">
        <v>0</v>
      </c>
      <c r="P6016" s="124" t="s">
        <v>1312</v>
      </c>
    </row>
    <row r="6017" spans="1:16" ht="89.25" hidden="1">
      <c r="A6017" s="256">
        <v>25</v>
      </c>
      <c r="B6017" s="124"/>
      <c r="C6017" s="125" t="s">
        <v>694</v>
      </c>
      <c r="D6017" s="191">
        <v>43339</v>
      </c>
      <c r="E6017" s="124" t="s">
        <v>10647</v>
      </c>
      <c r="F6017" s="124" t="s">
        <v>6</v>
      </c>
      <c r="G6017" s="124">
        <v>930882</v>
      </c>
      <c r="H6017" s="124"/>
      <c r="I6017" s="128" t="s">
        <v>12030</v>
      </c>
      <c r="J6017" s="124"/>
      <c r="K6017" s="124"/>
      <c r="L6017" s="124"/>
      <c r="M6017" s="124"/>
      <c r="N6017" s="193">
        <v>0</v>
      </c>
      <c r="O6017" s="193">
        <v>13432.1</v>
      </c>
      <c r="P6017" s="124" t="s">
        <v>1312</v>
      </c>
    </row>
    <row r="6018" spans="1:16" ht="76.5" hidden="1">
      <c r="A6018" s="256">
        <v>25</v>
      </c>
      <c r="B6018" s="124"/>
      <c r="C6018" s="125" t="s">
        <v>694</v>
      </c>
      <c r="D6018" s="191">
        <v>43339</v>
      </c>
      <c r="E6018" s="124" t="s">
        <v>10648</v>
      </c>
      <c r="F6018" s="124" t="s">
        <v>1313</v>
      </c>
      <c r="G6018" s="124">
        <v>180450</v>
      </c>
      <c r="H6018" s="124"/>
      <c r="I6018" s="128" t="s">
        <v>12031</v>
      </c>
      <c r="J6018" s="124"/>
      <c r="K6018" s="124"/>
      <c r="L6018" s="124"/>
      <c r="M6018" s="124"/>
      <c r="N6018" s="193">
        <v>599711.92000000004</v>
      </c>
      <c r="O6018" s="193">
        <v>0</v>
      </c>
      <c r="P6018" s="124" t="s">
        <v>1312</v>
      </c>
    </row>
    <row r="6019" spans="1:16" ht="89.25" hidden="1">
      <c r="A6019" s="256">
        <v>25</v>
      </c>
      <c r="B6019" s="124"/>
      <c r="C6019" s="125" t="s">
        <v>694</v>
      </c>
      <c r="D6019" s="191">
        <v>43339</v>
      </c>
      <c r="E6019" s="124" t="s">
        <v>10648</v>
      </c>
      <c r="F6019" s="124" t="s">
        <v>1313</v>
      </c>
      <c r="G6019" s="124">
        <v>180447</v>
      </c>
      <c r="H6019" s="124"/>
      <c r="I6019" s="128" t="s">
        <v>12032</v>
      </c>
      <c r="J6019" s="124"/>
      <c r="K6019" s="124"/>
      <c r="L6019" s="124"/>
      <c r="M6019" s="124"/>
      <c r="N6019" s="193">
        <v>198901.16</v>
      </c>
      <c r="O6019" s="193">
        <v>0</v>
      </c>
      <c r="P6019" s="124" t="s">
        <v>1312</v>
      </c>
    </row>
    <row r="6020" spans="1:16" ht="51" hidden="1">
      <c r="A6020" s="256">
        <v>340</v>
      </c>
      <c r="B6020" s="124"/>
      <c r="C6020" s="125" t="s">
        <v>814</v>
      </c>
      <c r="D6020" s="191">
        <v>43339</v>
      </c>
      <c r="E6020" s="124" t="s">
        <v>10649</v>
      </c>
      <c r="F6020" s="124" t="s">
        <v>6</v>
      </c>
      <c r="G6020" s="124">
        <v>819237</v>
      </c>
      <c r="H6020" s="124"/>
      <c r="I6020" s="128" t="s">
        <v>12033</v>
      </c>
      <c r="J6020" s="124"/>
      <c r="K6020" s="124"/>
      <c r="L6020" s="124"/>
      <c r="M6020" s="124"/>
      <c r="N6020" s="193">
        <v>0</v>
      </c>
      <c r="O6020" s="193">
        <v>127950.94</v>
      </c>
      <c r="P6020" s="124" t="s">
        <v>1312</v>
      </c>
    </row>
    <row r="6021" spans="1:16" ht="38.25" hidden="1">
      <c r="A6021" s="256">
        <v>46</v>
      </c>
      <c r="B6021" s="124"/>
      <c r="C6021" s="125" t="s">
        <v>698</v>
      </c>
      <c r="D6021" s="191">
        <v>43339</v>
      </c>
      <c r="E6021" s="124" t="s">
        <v>10650</v>
      </c>
      <c r="F6021" s="124" t="s">
        <v>6</v>
      </c>
      <c r="G6021" s="124">
        <v>930887</v>
      </c>
      <c r="H6021" s="124"/>
      <c r="I6021" s="128" t="s">
        <v>12034</v>
      </c>
      <c r="J6021" s="124"/>
      <c r="K6021" s="124"/>
      <c r="L6021" s="124"/>
      <c r="M6021" s="124"/>
      <c r="N6021" s="193">
        <v>0</v>
      </c>
      <c r="O6021" s="193">
        <v>1384306.49</v>
      </c>
      <c r="P6021" s="124" t="s">
        <v>1312</v>
      </c>
    </row>
    <row r="6022" spans="1:16" ht="51" hidden="1">
      <c r="A6022" s="256">
        <v>117</v>
      </c>
      <c r="B6022" s="124"/>
      <c r="C6022" s="125" t="s">
        <v>722</v>
      </c>
      <c r="D6022" s="191">
        <v>43339</v>
      </c>
      <c r="E6022" s="124" t="s">
        <v>10651</v>
      </c>
      <c r="F6022" s="124" t="s">
        <v>11</v>
      </c>
      <c r="G6022" s="124">
        <v>930884</v>
      </c>
      <c r="H6022" s="124"/>
      <c r="I6022" s="128" t="s">
        <v>12035</v>
      </c>
      <c r="J6022" s="124"/>
      <c r="K6022" s="124"/>
      <c r="L6022" s="124"/>
      <c r="M6022" s="124"/>
      <c r="N6022" s="193">
        <v>50</v>
      </c>
      <c r="O6022" s="193">
        <v>0</v>
      </c>
      <c r="P6022" s="124" t="s">
        <v>1312</v>
      </c>
    </row>
    <row r="6023" spans="1:16" ht="51" hidden="1">
      <c r="A6023" s="256">
        <v>340</v>
      </c>
      <c r="B6023" s="124"/>
      <c r="C6023" s="125" t="s">
        <v>814</v>
      </c>
      <c r="D6023" s="191">
        <v>43339</v>
      </c>
      <c r="E6023" s="124" t="s">
        <v>10652</v>
      </c>
      <c r="F6023" s="124" t="s">
        <v>15</v>
      </c>
      <c r="G6023" s="124">
        <v>819238</v>
      </c>
      <c r="H6023" s="124"/>
      <c r="I6023" s="128" t="s">
        <v>12036</v>
      </c>
      <c r="J6023" s="124"/>
      <c r="K6023" s="124"/>
      <c r="L6023" s="124"/>
      <c r="M6023" s="124"/>
      <c r="N6023" s="193">
        <v>50</v>
      </c>
      <c r="O6023" s="193">
        <v>0</v>
      </c>
      <c r="P6023" s="124" t="s">
        <v>1312</v>
      </c>
    </row>
    <row r="6024" spans="1:16" ht="38.25" hidden="1">
      <c r="A6024" s="256">
        <v>117</v>
      </c>
      <c r="B6024" s="124"/>
      <c r="C6024" s="125" t="s">
        <v>722</v>
      </c>
      <c r="D6024" s="191">
        <v>43339</v>
      </c>
      <c r="E6024" s="124" t="s">
        <v>10653</v>
      </c>
      <c r="F6024" s="124" t="s">
        <v>11</v>
      </c>
      <c r="G6024" s="124">
        <v>930896</v>
      </c>
      <c r="H6024" s="124"/>
      <c r="I6024" s="128" t="s">
        <v>12037</v>
      </c>
      <c r="J6024" s="124"/>
      <c r="K6024" s="124"/>
      <c r="L6024" s="124"/>
      <c r="M6024" s="124"/>
      <c r="N6024" s="193">
        <v>50</v>
      </c>
      <c r="O6024" s="193">
        <v>0</v>
      </c>
      <c r="P6024" s="124" t="s">
        <v>1312</v>
      </c>
    </row>
    <row r="6025" spans="1:16" ht="63.75">
      <c r="A6025" s="256">
        <v>266</v>
      </c>
      <c r="B6025" s="124"/>
      <c r="C6025" s="125" t="s">
        <v>781</v>
      </c>
      <c r="D6025" s="191">
        <v>43340</v>
      </c>
      <c r="E6025" s="124" t="s">
        <v>10654</v>
      </c>
      <c r="F6025" s="124" t="s">
        <v>3</v>
      </c>
      <c r="G6025" s="124">
        <v>1654559</v>
      </c>
      <c r="H6025" s="124"/>
      <c r="I6025" s="128" t="s">
        <v>12038</v>
      </c>
      <c r="J6025" s="124"/>
      <c r="K6025" s="124"/>
      <c r="L6025" s="124"/>
      <c r="M6025" s="124"/>
      <c r="N6025" s="193">
        <v>0</v>
      </c>
      <c r="O6025" s="193">
        <v>3236.4</v>
      </c>
      <c r="P6025" s="124" t="s">
        <v>1312</v>
      </c>
    </row>
    <row r="6026" spans="1:16" ht="51">
      <c r="A6026" s="256">
        <v>47</v>
      </c>
      <c r="B6026" s="124"/>
      <c r="C6026" s="125" t="s">
        <v>699</v>
      </c>
      <c r="D6026" s="191">
        <v>43340</v>
      </c>
      <c r="E6026" s="124" t="s">
        <v>10655</v>
      </c>
      <c r="F6026" s="124" t="s">
        <v>3</v>
      </c>
      <c r="G6026" s="124">
        <v>1654574</v>
      </c>
      <c r="H6026" s="124"/>
      <c r="I6026" s="128" t="s">
        <v>12039</v>
      </c>
      <c r="J6026" s="124"/>
      <c r="K6026" s="124"/>
      <c r="L6026" s="124"/>
      <c r="M6026" s="124"/>
      <c r="N6026" s="193">
        <v>0</v>
      </c>
      <c r="O6026" s="193">
        <v>27</v>
      </c>
      <c r="P6026" s="124" t="s">
        <v>1312</v>
      </c>
    </row>
    <row r="6027" spans="1:16" ht="51">
      <c r="A6027" s="256" t="s">
        <v>630</v>
      </c>
      <c r="B6027" s="124"/>
      <c r="C6027" s="125" t="s">
        <v>1236</v>
      </c>
      <c r="D6027" s="191">
        <v>43340</v>
      </c>
      <c r="E6027" s="124" t="s">
        <v>10656</v>
      </c>
      <c r="F6027" s="124" t="s">
        <v>3</v>
      </c>
      <c r="G6027" s="124">
        <v>1654600</v>
      </c>
      <c r="H6027" s="124"/>
      <c r="I6027" s="128" t="s">
        <v>12040</v>
      </c>
      <c r="J6027" s="124"/>
      <c r="K6027" s="124"/>
      <c r="L6027" s="124"/>
      <c r="M6027" s="124"/>
      <c r="N6027" s="193">
        <v>0</v>
      </c>
      <c r="O6027" s="193">
        <v>27</v>
      </c>
      <c r="P6027" s="124" t="s">
        <v>1312</v>
      </c>
    </row>
    <row r="6028" spans="1:16" ht="51">
      <c r="A6028" s="256">
        <v>41</v>
      </c>
      <c r="B6028" s="124"/>
      <c r="C6028" s="125" t="s">
        <v>697</v>
      </c>
      <c r="D6028" s="191">
        <v>43340</v>
      </c>
      <c r="E6028" s="124" t="s">
        <v>10657</v>
      </c>
      <c r="F6028" s="124" t="s">
        <v>3</v>
      </c>
      <c r="G6028" s="124">
        <v>1654603</v>
      </c>
      <c r="H6028" s="124"/>
      <c r="I6028" s="128" t="s">
        <v>12041</v>
      </c>
      <c r="J6028" s="124"/>
      <c r="K6028" s="124"/>
      <c r="L6028" s="124"/>
      <c r="M6028" s="124"/>
      <c r="N6028" s="193">
        <v>0</v>
      </c>
      <c r="O6028" s="193">
        <v>379</v>
      </c>
      <c r="P6028" s="124" t="s">
        <v>1312</v>
      </c>
    </row>
    <row r="6029" spans="1:16" ht="38.25">
      <c r="A6029" s="256" t="s">
        <v>630</v>
      </c>
      <c r="B6029" s="124"/>
      <c r="C6029" s="125" t="s">
        <v>1236</v>
      </c>
      <c r="D6029" s="191">
        <v>43340</v>
      </c>
      <c r="E6029" s="124" t="s">
        <v>10658</v>
      </c>
      <c r="F6029" s="124" t="s">
        <v>3</v>
      </c>
      <c r="G6029" s="124">
        <v>1654632</v>
      </c>
      <c r="H6029" s="124"/>
      <c r="I6029" s="128" t="s">
        <v>12043</v>
      </c>
      <c r="J6029" s="124"/>
      <c r="K6029" s="124"/>
      <c r="L6029" s="124"/>
      <c r="M6029" s="124"/>
      <c r="N6029" s="193">
        <v>0</v>
      </c>
      <c r="O6029" s="193">
        <v>0.02</v>
      </c>
      <c r="P6029" s="124" t="s">
        <v>3729</v>
      </c>
    </row>
    <row r="6030" spans="1:16" ht="38.25">
      <c r="A6030" s="256">
        <v>20</v>
      </c>
      <c r="B6030" s="124"/>
      <c r="C6030" s="125" t="s">
        <v>693</v>
      </c>
      <c r="D6030" s="191">
        <v>43340</v>
      </c>
      <c r="E6030" s="124" t="s">
        <v>10659</v>
      </c>
      <c r="F6030" s="124" t="s">
        <v>3</v>
      </c>
      <c r="G6030" s="124">
        <v>1654634</v>
      </c>
      <c r="H6030" s="124"/>
      <c r="I6030" s="128" t="s">
        <v>12044</v>
      </c>
      <c r="J6030" s="124"/>
      <c r="K6030" s="124"/>
      <c r="L6030" s="124"/>
      <c r="M6030" s="124"/>
      <c r="N6030" s="193">
        <v>0</v>
      </c>
      <c r="O6030" s="193">
        <v>10</v>
      </c>
      <c r="P6030" s="124" t="s">
        <v>1312</v>
      </c>
    </row>
    <row r="6031" spans="1:16" ht="63.75">
      <c r="A6031" s="256">
        <v>221</v>
      </c>
      <c r="B6031" s="124"/>
      <c r="C6031" s="125" t="s">
        <v>763</v>
      </c>
      <c r="D6031" s="191">
        <v>43340</v>
      </c>
      <c r="E6031" s="124" t="s">
        <v>10660</v>
      </c>
      <c r="F6031" s="124" t="s">
        <v>3</v>
      </c>
      <c r="G6031" s="124">
        <v>1654471</v>
      </c>
      <c r="H6031" s="124"/>
      <c r="I6031" s="128" t="s">
        <v>12045</v>
      </c>
      <c r="J6031" s="124"/>
      <c r="K6031" s="124"/>
      <c r="L6031" s="124"/>
      <c r="M6031" s="124"/>
      <c r="N6031" s="193">
        <v>0</v>
      </c>
      <c r="O6031" s="193">
        <v>396.12</v>
      </c>
      <c r="P6031" s="124" t="s">
        <v>1312</v>
      </c>
    </row>
    <row r="6032" spans="1:16" ht="51">
      <c r="A6032" s="256" t="s">
        <v>630</v>
      </c>
      <c r="B6032" s="124"/>
      <c r="C6032" s="125" t="s">
        <v>1236</v>
      </c>
      <c r="D6032" s="191">
        <v>43340</v>
      </c>
      <c r="E6032" s="124" t="s">
        <v>10661</v>
      </c>
      <c r="F6032" s="124" t="s">
        <v>3</v>
      </c>
      <c r="G6032" s="124">
        <v>1654518</v>
      </c>
      <c r="H6032" s="124"/>
      <c r="I6032" s="128" t="s">
        <v>12046</v>
      </c>
      <c r="J6032" s="124"/>
      <c r="K6032" s="124"/>
      <c r="L6032" s="124"/>
      <c r="M6032" s="124"/>
      <c r="N6032" s="193">
        <v>0</v>
      </c>
      <c r="O6032" s="193">
        <v>2577</v>
      </c>
      <c r="P6032" s="124" t="s">
        <v>1312</v>
      </c>
    </row>
    <row r="6033" spans="1:16" ht="51">
      <c r="A6033" s="256" t="s">
        <v>630</v>
      </c>
      <c r="B6033" s="124"/>
      <c r="C6033" s="125" t="s">
        <v>1236</v>
      </c>
      <c r="D6033" s="191">
        <v>43340</v>
      </c>
      <c r="E6033" s="124" t="s">
        <v>10662</v>
      </c>
      <c r="F6033" s="124" t="s">
        <v>3</v>
      </c>
      <c r="G6033" s="124">
        <v>1654519</v>
      </c>
      <c r="H6033" s="124"/>
      <c r="I6033" s="128" t="s">
        <v>12047</v>
      </c>
      <c r="J6033" s="124"/>
      <c r="K6033" s="124"/>
      <c r="L6033" s="124"/>
      <c r="M6033" s="124"/>
      <c r="N6033" s="193">
        <v>0</v>
      </c>
      <c r="O6033" s="193">
        <v>2806.16</v>
      </c>
      <c r="P6033" s="124" t="s">
        <v>1312</v>
      </c>
    </row>
    <row r="6034" spans="1:16" ht="51">
      <c r="A6034" s="256" t="s">
        <v>630</v>
      </c>
      <c r="B6034" s="124"/>
      <c r="C6034" s="125" t="s">
        <v>1236</v>
      </c>
      <c r="D6034" s="191">
        <v>43340</v>
      </c>
      <c r="E6034" s="124" t="s">
        <v>10663</v>
      </c>
      <c r="F6034" s="124" t="s">
        <v>3</v>
      </c>
      <c r="G6034" s="124">
        <v>1654521</v>
      </c>
      <c r="H6034" s="124"/>
      <c r="I6034" s="128" t="s">
        <v>12048</v>
      </c>
      <c r="J6034" s="124"/>
      <c r="K6034" s="124"/>
      <c r="L6034" s="124"/>
      <c r="M6034" s="124"/>
      <c r="N6034" s="193">
        <v>0</v>
      </c>
      <c r="O6034" s="193">
        <v>2806.16</v>
      </c>
      <c r="P6034" s="124" t="s">
        <v>1312</v>
      </c>
    </row>
    <row r="6035" spans="1:16" ht="51">
      <c r="A6035" s="256" t="s">
        <v>630</v>
      </c>
      <c r="B6035" s="124"/>
      <c r="C6035" s="125" t="s">
        <v>1236</v>
      </c>
      <c r="D6035" s="191">
        <v>43340</v>
      </c>
      <c r="E6035" s="124" t="s">
        <v>10664</v>
      </c>
      <c r="F6035" s="124" t="s">
        <v>3</v>
      </c>
      <c r="G6035" s="124">
        <v>1654523</v>
      </c>
      <c r="H6035" s="124"/>
      <c r="I6035" s="128" t="s">
        <v>12049</v>
      </c>
      <c r="J6035" s="124"/>
      <c r="K6035" s="124"/>
      <c r="L6035" s="124"/>
      <c r="M6035" s="124"/>
      <c r="N6035" s="193">
        <v>0</v>
      </c>
      <c r="O6035" s="193">
        <v>2806.16</v>
      </c>
      <c r="P6035" s="124" t="s">
        <v>1312</v>
      </c>
    </row>
    <row r="6036" spans="1:16" ht="51">
      <c r="A6036" s="256">
        <v>373</v>
      </c>
      <c r="B6036" s="124"/>
      <c r="C6036" s="125" t="s">
        <v>1269</v>
      </c>
      <c r="D6036" s="191">
        <v>43340</v>
      </c>
      <c r="E6036" s="124" t="s">
        <v>10665</v>
      </c>
      <c r="F6036" s="124" t="s">
        <v>3</v>
      </c>
      <c r="G6036" s="124">
        <v>1654525</v>
      </c>
      <c r="H6036" s="124"/>
      <c r="I6036" s="128" t="s">
        <v>12050</v>
      </c>
      <c r="J6036" s="124"/>
      <c r="K6036" s="124"/>
      <c r="L6036" s="124"/>
      <c r="M6036" s="124"/>
      <c r="N6036" s="193">
        <v>0</v>
      </c>
      <c r="O6036" s="193">
        <v>588</v>
      </c>
      <c r="P6036" s="124" t="s">
        <v>1312</v>
      </c>
    </row>
    <row r="6037" spans="1:16" ht="51">
      <c r="A6037" s="256" t="s">
        <v>630</v>
      </c>
      <c r="B6037" s="124"/>
      <c r="C6037" s="125" t="s">
        <v>1236</v>
      </c>
      <c r="D6037" s="191">
        <v>43340</v>
      </c>
      <c r="E6037" s="124" t="s">
        <v>10666</v>
      </c>
      <c r="F6037" s="124" t="s">
        <v>3</v>
      </c>
      <c r="G6037" s="124">
        <v>1654650</v>
      </c>
      <c r="H6037" s="124"/>
      <c r="I6037" s="128" t="s">
        <v>12051</v>
      </c>
      <c r="J6037" s="124"/>
      <c r="K6037" s="124"/>
      <c r="L6037" s="124"/>
      <c r="M6037" s="124"/>
      <c r="N6037" s="193">
        <v>0</v>
      </c>
      <c r="O6037" s="193">
        <v>984.29</v>
      </c>
      <c r="P6037" s="124" t="s">
        <v>1312</v>
      </c>
    </row>
    <row r="6038" spans="1:16" ht="51">
      <c r="A6038" s="256" t="s">
        <v>630</v>
      </c>
      <c r="B6038" s="124"/>
      <c r="C6038" s="125" t="s">
        <v>1236</v>
      </c>
      <c r="D6038" s="191">
        <v>43340</v>
      </c>
      <c r="E6038" s="124" t="s">
        <v>10667</v>
      </c>
      <c r="F6038" s="124" t="s">
        <v>3</v>
      </c>
      <c r="G6038" s="124">
        <v>1654651</v>
      </c>
      <c r="H6038" s="124"/>
      <c r="I6038" s="128" t="s">
        <v>12052</v>
      </c>
      <c r="J6038" s="124"/>
      <c r="K6038" s="124"/>
      <c r="L6038" s="124"/>
      <c r="M6038" s="124"/>
      <c r="N6038" s="193">
        <v>0</v>
      </c>
      <c r="O6038" s="193">
        <v>51324.450000000004</v>
      </c>
      <c r="P6038" s="124" t="s">
        <v>1312</v>
      </c>
    </row>
    <row r="6039" spans="1:16" ht="38.25">
      <c r="A6039" s="256" t="s">
        <v>630</v>
      </c>
      <c r="B6039" s="124"/>
      <c r="C6039" s="125" t="s">
        <v>1236</v>
      </c>
      <c r="D6039" s="191">
        <v>43340</v>
      </c>
      <c r="E6039" s="124" t="s">
        <v>10668</v>
      </c>
      <c r="F6039" s="124" t="s">
        <v>3</v>
      </c>
      <c r="G6039" s="124">
        <v>1654659</v>
      </c>
      <c r="H6039" s="124"/>
      <c r="I6039" s="128" t="s">
        <v>12053</v>
      </c>
      <c r="J6039" s="124"/>
      <c r="K6039" s="124"/>
      <c r="L6039" s="124"/>
      <c r="M6039" s="124"/>
      <c r="N6039" s="193">
        <v>0</v>
      </c>
      <c r="O6039" s="193">
        <v>190</v>
      </c>
      <c r="P6039" s="124" t="s">
        <v>1312</v>
      </c>
    </row>
    <row r="6040" spans="1:16" ht="51">
      <c r="A6040" s="256" t="s">
        <v>630</v>
      </c>
      <c r="B6040" s="124"/>
      <c r="C6040" s="125" t="s">
        <v>1236</v>
      </c>
      <c r="D6040" s="191">
        <v>43340</v>
      </c>
      <c r="E6040" s="124" t="s">
        <v>10669</v>
      </c>
      <c r="F6040" s="124" t="s">
        <v>3</v>
      </c>
      <c r="G6040" s="124">
        <v>1654718</v>
      </c>
      <c r="H6040" s="124"/>
      <c r="I6040" s="128" t="s">
        <v>12054</v>
      </c>
      <c r="J6040" s="124"/>
      <c r="K6040" s="124"/>
      <c r="L6040" s="124"/>
      <c r="M6040" s="124"/>
      <c r="N6040" s="193">
        <v>0</v>
      </c>
      <c r="O6040" s="193">
        <v>3849.91</v>
      </c>
      <c r="P6040" s="124" t="s">
        <v>1312</v>
      </c>
    </row>
    <row r="6041" spans="1:16" ht="51">
      <c r="A6041" s="256" t="s">
        <v>630</v>
      </c>
      <c r="B6041" s="124"/>
      <c r="C6041" s="125" t="s">
        <v>1236</v>
      </c>
      <c r="D6041" s="191">
        <v>43340</v>
      </c>
      <c r="E6041" s="124" t="s">
        <v>10670</v>
      </c>
      <c r="F6041" s="124" t="s">
        <v>3</v>
      </c>
      <c r="G6041" s="124">
        <v>1654720</v>
      </c>
      <c r="H6041" s="124"/>
      <c r="I6041" s="128" t="s">
        <v>12055</v>
      </c>
      <c r="J6041" s="124"/>
      <c r="K6041" s="124"/>
      <c r="L6041" s="124"/>
      <c r="M6041" s="124"/>
      <c r="N6041" s="193">
        <v>0</v>
      </c>
      <c r="O6041" s="193">
        <v>1398.29</v>
      </c>
      <c r="P6041" s="124" t="s">
        <v>1312</v>
      </c>
    </row>
    <row r="6042" spans="1:16" ht="51">
      <c r="A6042" s="256" t="s">
        <v>630</v>
      </c>
      <c r="B6042" s="124"/>
      <c r="C6042" s="125" t="s">
        <v>1236</v>
      </c>
      <c r="D6042" s="191">
        <v>43340</v>
      </c>
      <c r="E6042" s="124" t="s">
        <v>10671</v>
      </c>
      <c r="F6042" s="124" t="s">
        <v>3</v>
      </c>
      <c r="G6042" s="124">
        <v>1654462</v>
      </c>
      <c r="H6042" s="124"/>
      <c r="I6042" s="128" t="s">
        <v>12056</v>
      </c>
      <c r="J6042" s="124"/>
      <c r="K6042" s="124"/>
      <c r="L6042" s="124"/>
      <c r="M6042" s="124"/>
      <c r="N6042" s="193">
        <v>0</v>
      </c>
      <c r="O6042" s="193">
        <v>2538.37</v>
      </c>
      <c r="P6042" s="124" t="s">
        <v>1312</v>
      </c>
    </row>
    <row r="6043" spans="1:16" ht="51">
      <c r="A6043" s="256">
        <v>291</v>
      </c>
      <c r="B6043" s="124"/>
      <c r="C6043" s="125" t="s">
        <v>794</v>
      </c>
      <c r="D6043" s="191">
        <v>43340</v>
      </c>
      <c r="E6043" s="124" t="s">
        <v>10672</v>
      </c>
      <c r="F6043" s="124" t="s">
        <v>3</v>
      </c>
      <c r="G6043" s="124">
        <v>1654463</v>
      </c>
      <c r="H6043" s="124"/>
      <c r="I6043" s="128" t="s">
        <v>12057</v>
      </c>
      <c r="J6043" s="124"/>
      <c r="K6043" s="124"/>
      <c r="L6043" s="124"/>
      <c r="M6043" s="124"/>
      <c r="N6043" s="193">
        <v>0</v>
      </c>
      <c r="O6043" s="193">
        <v>730880.28</v>
      </c>
      <c r="P6043" s="124" t="s">
        <v>1312</v>
      </c>
    </row>
    <row r="6044" spans="1:16" ht="51">
      <c r="A6044" s="256">
        <v>86</v>
      </c>
      <c r="B6044" s="124"/>
      <c r="C6044" s="125" t="s">
        <v>710</v>
      </c>
      <c r="D6044" s="191">
        <v>43340</v>
      </c>
      <c r="E6044" s="124" t="s">
        <v>10673</v>
      </c>
      <c r="F6044" s="124" t="s">
        <v>3</v>
      </c>
      <c r="G6044" s="124">
        <v>1654474</v>
      </c>
      <c r="H6044" s="124"/>
      <c r="I6044" s="128" t="s">
        <v>12058</v>
      </c>
      <c r="J6044" s="124"/>
      <c r="K6044" s="124"/>
      <c r="L6044" s="124"/>
      <c r="M6044" s="124"/>
      <c r="N6044" s="193">
        <v>0</v>
      </c>
      <c r="O6044" s="193">
        <v>7325</v>
      </c>
      <c r="P6044" s="124" t="s">
        <v>1312</v>
      </c>
    </row>
    <row r="6045" spans="1:16" ht="51">
      <c r="A6045" s="256">
        <v>592</v>
      </c>
      <c r="B6045" s="124"/>
      <c r="C6045" s="125" t="s">
        <v>862</v>
      </c>
      <c r="D6045" s="191">
        <v>43340</v>
      </c>
      <c r="E6045" s="124" t="s">
        <v>10674</v>
      </c>
      <c r="F6045" s="124" t="s">
        <v>3</v>
      </c>
      <c r="G6045" s="124">
        <v>1654477</v>
      </c>
      <c r="H6045" s="124"/>
      <c r="I6045" s="128" t="s">
        <v>12059</v>
      </c>
      <c r="J6045" s="124"/>
      <c r="K6045" s="124"/>
      <c r="L6045" s="124"/>
      <c r="M6045" s="124"/>
      <c r="N6045" s="193">
        <v>0</v>
      </c>
      <c r="O6045" s="193">
        <v>57229.07</v>
      </c>
      <c r="P6045" s="124" t="s">
        <v>1312</v>
      </c>
    </row>
    <row r="6046" spans="1:16" ht="51">
      <c r="A6046" s="256">
        <v>592</v>
      </c>
      <c r="B6046" s="124"/>
      <c r="C6046" s="125" t="s">
        <v>862</v>
      </c>
      <c r="D6046" s="191">
        <v>43340</v>
      </c>
      <c r="E6046" s="124" t="s">
        <v>10675</v>
      </c>
      <c r="F6046" s="124" t="s">
        <v>3</v>
      </c>
      <c r="G6046" s="124">
        <v>1654478</v>
      </c>
      <c r="H6046" s="124"/>
      <c r="I6046" s="128" t="s">
        <v>12060</v>
      </c>
      <c r="J6046" s="124"/>
      <c r="K6046" s="124"/>
      <c r="L6046" s="124"/>
      <c r="M6046" s="124"/>
      <c r="N6046" s="193">
        <v>0</v>
      </c>
      <c r="O6046" s="193">
        <v>129349.66</v>
      </c>
      <c r="P6046" s="124" t="s">
        <v>1312</v>
      </c>
    </row>
    <row r="6047" spans="1:16" ht="51">
      <c r="A6047" s="256" t="s">
        <v>630</v>
      </c>
      <c r="B6047" s="124"/>
      <c r="C6047" s="125" t="s">
        <v>1236</v>
      </c>
      <c r="D6047" s="191">
        <v>43340</v>
      </c>
      <c r="E6047" s="124" t="s">
        <v>10676</v>
      </c>
      <c r="F6047" s="124" t="s">
        <v>3</v>
      </c>
      <c r="G6047" s="124">
        <v>1654493</v>
      </c>
      <c r="H6047" s="124"/>
      <c r="I6047" s="128" t="s">
        <v>12061</v>
      </c>
      <c r="J6047" s="124"/>
      <c r="K6047" s="124"/>
      <c r="L6047" s="124"/>
      <c r="M6047" s="124"/>
      <c r="N6047" s="193">
        <v>0</v>
      </c>
      <c r="O6047" s="193">
        <v>3168</v>
      </c>
      <c r="P6047" s="124" t="s">
        <v>1312</v>
      </c>
    </row>
    <row r="6048" spans="1:16" ht="51">
      <c r="A6048" s="256" t="s">
        <v>630</v>
      </c>
      <c r="B6048" s="124"/>
      <c r="C6048" s="125" t="s">
        <v>1236</v>
      </c>
      <c r="D6048" s="191">
        <v>43340</v>
      </c>
      <c r="E6048" s="124" t="s">
        <v>10677</v>
      </c>
      <c r="F6048" s="124" t="s">
        <v>3</v>
      </c>
      <c r="G6048" s="124">
        <v>1654495</v>
      </c>
      <c r="H6048" s="124"/>
      <c r="I6048" s="128" t="s">
        <v>12062</v>
      </c>
      <c r="J6048" s="124"/>
      <c r="K6048" s="124"/>
      <c r="L6048" s="124"/>
      <c r="M6048" s="124"/>
      <c r="N6048" s="193">
        <v>0</v>
      </c>
      <c r="O6048" s="193">
        <v>3168</v>
      </c>
      <c r="P6048" s="124" t="s">
        <v>1312</v>
      </c>
    </row>
    <row r="6049" spans="1:16" ht="51">
      <c r="A6049" s="256">
        <v>292</v>
      </c>
      <c r="B6049" s="124"/>
      <c r="C6049" s="125" t="s">
        <v>152</v>
      </c>
      <c r="D6049" s="191">
        <v>43340</v>
      </c>
      <c r="E6049" s="124" t="s">
        <v>10678</v>
      </c>
      <c r="F6049" s="124" t="s">
        <v>3</v>
      </c>
      <c r="G6049" s="124">
        <v>1654504</v>
      </c>
      <c r="H6049" s="124"/>
      <c r="I6049" s="128" t="s">
        <v>12063</v>
      </c>
      <c r="J6049" s="124"/>
      <c r="K6049" s="124"/>
      <c r="L6049" s="124"/>
      <c r="M6049" s="124"/>
      <c r="N6049" s="193">
        <v>0</v>
      </c>
      <c r="O6049" s="193">
        <v>486</v>
      </c>
      <c r="P6049" s="124" t="s">
        <v>1312</v>
      </c>
    </row>
    <row r="6050" spans="1:16" ht="51">
      <c r="A6050" s="256">
        <v>292</v>
      </c>
      <c r="B6050" s="124"/>
      <c r="C6050" s="125" t="s">
        <v>152</v>
      </c>
      <c r="D6050" s="191">
        <v>43340</v>
      </c>
      <c r="E6050" s="124" t="s">
        <v>10679</v>
      </c>
      <c r="F6050" s="124" t="s">
        <v>3</v>
      </c>
      <c r="G6050" s="124">
        <v>1654507</v>
      </c>
      <c r="H6050" s="124"/>
      <c r="I6050" s="128" t="s">
        <v>12064</v>
      </c>
      <c r="J6050" s="124"/>
      <c r="K6050" s="124"/>
      <c r="L6050" s="124"/>
      <c r="M6050" s="124"/>
      <c r="N6050" s="193">
        <v>0</v>
      </c>
      <c r="O6050" s="193">
        <v>350</v>
      </c>
      <c r="P6050" s="124" t="s">
        <v>1312</v>
      </c>
    </row>
    <row r="6051" spans="1:16" ht="63.75">
      <c r="A6051" s="256" t="s">
        <v>630</v>
      </c>
      <c r="B6051" s="124"/>
      <c r="C6051" s="125" t="s">
        <v>1236</v>
      </c>
      <c r="D6051" s="191">
        <v>43340</v>
      </c>
      <c r="E6051" s="124" t="s">
        <v>10680</v>
      </c>
      <c r="F6051" s="124" t="s">
        <v>3</v>
      </c>
      <c r="G6051" s="124">
        <v>1654555</v>
      </c>
      <c r="H6051" s="124"/>
      <c r="I6051" s="128" t="s">
        <v>12065</v>
      </c>
      <c r="J6051" s="124"/>
      <c r="K6051" s="124"/>
      <c r="L6051" s="124"/>
      <c r="M6051" s="124"/>
      <c r="N6051" s="193">
        <v>0</v>
      </c>
      <c r="O6051" s="193">
        <v>1311.77</v>
      </c>
      <c r="P6051" s="124" t="s">
        <v>1312</v>
      </c>
    </row>
    <row r="6052" spans="1:16" ht="51">
      <c r="A6052" s="256">
        <v>15</v>
      </c>
      <c r="B6052" s="124"/>
      <c r="C6052" s="125" t="s">
        <v>691</v>
      </c>
      <c r="D6052" s="191">
        <v>43340</v>
      </c>
      <c r="E6052" s="124" t="s">
        <v>10681</v>
      </c>
      <c r="F6052" s="124" t="s">
        <v>3</v>
      </c>
      <c r="G6052" s="124">
        <v>1654429</v>
      </c>
      <c r="H6052" s="124"/>
      <c r="I6052" s="128" t="s">
        <v>12066</v>
      </c>
      <c r="J6052" s="124"/>
      <c r="K6052" s="124"/>
      <c r="L6052" s="124"/>
      <c r="M6052" s="124"/>
      <c r="N6052" s="193">
        <v>0</v>
      </c>
      <c r="O6052" s="193">
        <v>3406</v>
      </c>
      <c r="P6052" s="124" t="s">
        <v>1312</v>
      </c>
    </row>
    <row r="6053" spans="1:16" ht="51">
      <c r="A6053" s="256">
        <v>15</v>
      </c>
      <c r="B6053" s="124"/>
      <c r="C6053" s="125" t="s">
        <v>691</v>
      </c>
      <c r="D6053" s="191">
        <v>43340</v>
      </c>
      <c r="E6053" s="124" t="s">
        <v>10682</v>
      </c>
      <c r="F6053" s="124" t="s">
        <v>3</v>
      </c>
      <c r="G6053" s="124">
        <v>1654431</v>
      </c>
      <c r="H6053" s="124"/>
      <c r="I6053" s="128" t="s">
        <v>12067</v>
      </c>
      <c r="J6053" s="124"/>
      <c r="K6053" s="124"/>
      <c r="L6053" s="124"/>
      <c r="M6053" s="124"/>
      <c r="N6053" s="193">
        <v>0</v>
      </c>
      <c r="O6053" s="193">
        <v>610</v>
      </c>
      <c r="P6053" s="124" t="s">
        <v>1312</v>
      </c>
    </row>
    <row r="6054" spans="1:16" ht="63.75">
      <c r="A6054" s="256">
        <v>291</v>
      </c>
      <c r="B6054" s="124"/>
      <c r="C6054" s="125" t="s">
        <v>794</v>
      </c>
      <c r="D6054" s="191">
        <v>43340</v>
      </c>
      <c r="E6054" s="124" t="s">
        <v>10683</v>
      </c>
      <c r="F6054" s="124" t="s">
        <v>3</v>
      </c>
      <c r="G6054" s="124">
        <v>1654455</v>
      </c>
      <c r="H6054" s="124"/>
      <c r="I6054" s="128" t="s">
        <v>12068</v>
      </c>
      <c r="J6054" s="124"/>
      <c r="K6054" s="124"/>
      <c r="L6054" s="124"/>
      <c r="M6054" s="124"/>
      <c r="N6054" s="193">
        <v>0</v>
      </c>
      <c r="O6054" s="193">
        <v>92289.600000000006</v>
      </c>
      <c r="P6054" s="124" t="s">
        <v>1312</v>
      </c>
    </row>
    <row r="6055" spans="1:16" ht="38.25">
      <c r="A6055" s="256">
        <v>526</v>
      </c>
      <c r="B6055" s="124"/>
      <c r="C6055" s="125" t="s">
        <v>846</v>
      </c>
      <c r="D6055" s="191">
        <v>43340</v>
      </c>
      <c r="E6055" s="124" t="s">
        <v>10684</v>
      </c>
      <c r="F6055" s="124" t="s">
        <v>3</v>
      </c>
      <c r="G6055" s="124">
        <v>1654454</v>
      </c>
      <c r="H6055" s="124"/>
      <c r="I6055" s="128" t="s">
        <v>12069</v>
      </c>
      <c r="J6055" s="124"/>
      <c r="K6055" s="124"/>
      <c r="L6055" s="124"/>
      <c r="M6055" s="124"/>
      <c r="N6055" s="193">
        <v>0</v>
      </c>
      <c r="O6055" s="193">
        <v>46</v>
      </c>
      <c r="P6055" s="124" t="s">
        <v>1312</v>
      </c>
    </row>
    <row r="6056" spans="1:16" ht="89.25" hidden="1">
      <c r="A6056" s="256">
        <v>52</v>
      </c>
      <c r="B6056" s="124"/>
      <c r="C6056" s="125" t="s">
        <v>703</v>
      </c>
      <c r="D6056" s="191">
        <v>43340</v>
      </c>
      <c r="E6056" s="124" t="s">
        <v>10685</v>
      </c>
      <c r="F6056" s="124" t="s">
        <v>1257</v>
      </c>
      <c r="G6056" s="124">
        <v>5762</v>
      </c>
      <c r="H6056" s="124"/>
      <c r="I6056" s="128" t="s">
        <v>12070</v>
      </c>
      <c r="J6056" s="124"/>
      <c r="K6056" s="124"/>
      <c r="L6056" s="124"/>
      <c r="M6056" s="124"/>
      <c r="N6056" s="193">
        <v>1624.19</v>
      </c>
      <c r="O6056" s="193">
        <v>0</v>
      </c>
      <c r="P6056" s="124" t="s">
        <v>1312</v>
      </c>
    </row>
    <row r="6057" spans="1:16" ht="89.25" hidden="1">
      <c r="A6057" s="256">
        <v>52</v>
      </c>
      <c r="B6057" s="124"/>
      <c r="C6057" s="125" t="s">
        <v>703</v>
      </c>
      <c r="D6057" s="191">
        <v>43340</v>
      </c>
      <c r="E6057" s="124" t="s">
        <v>10686</v>
      </c>
      <c r="F6057" s="124" t="s">
        <v>15</v>
      </c>
      <c r="G6057" s="124">
        <v>5762</v>
      </c>
      <c r="H6057" s="124"/>
      <c r="I6057" s="128" t="s">
        <v>12071</v>
      </c>
      <c r="J6057" s="124"/>
      <c r="K6057" s="124"/>
      <c r="L6057" s="124"/>
      <c r="M6057" s="124"/>
      <c r="N6057" s="193">
        <v>311.77999999999997</v>
      </c>
      <c r="O6057" s="193">
        <v>0</v>
      </c>
      <c r="P6057" s="124" t="s">
        <v>1312</v>
      </c>
    </row>
    <row r="6058" spans="1:16" ht="102" hidden="1">
      <c r="A6058" s="256">
        <v>52</v>
      </c>
      <c r="B6058" s="124"/>
      <c r="C6058" s="125" t="s">
        <v>703</v>
      </c>
      <c r="D6058" s="191">
        <v>43340</v>
      </c>
      <c r="E6058" s="124" t="s">
        <v>10687</v>
      </c>
      <c r="F6058" s="124" t="s">
        <v>1257</v>
      </c>
      <c r="G6058" s="124">
        <v>5763</v>
      </c>
      <c r="H6058" s="124"/>
      <c r="I6058" s="128" t="s">
        <v>12072</v>
      </c>
      <c r="J6058" s="124"/>
      <c r="K6058" s="124"/>
      <c r="L6058" s="124"/>
      <c r="M6058" s="124"/>
      <c r="N6058" s="193">
        <v>777.85</v>
      </c>
      <c r="O6058" s="193">
        <v>0</v>
      </c>
      <c r="P6058" s="124" t="s">
        <v>1312</v>
      </c>
    </row>
    <row r="6059" spans="1:16" ht="102" hidden="1">
      <c r="A6059" s="256">
        <v>52</v>
      </c>
      <c r="B6059" s="124"/>
      <c r="C6059" s="125" t="s">
        <v>703</v>
      </c>
      <c r="D6059" s="191">
        <v>43340</v>
      </c>
      <c r="E6059" s="124" t="s">
        <v>10688</v>
      </c>
      <c r="F6059" s="124" t="s">
        <v>15</v>
      </c>
      <c r="G6059" s="124">
        <v>5763</v>
      </c>
      <c r="H6059" s="124"/>
      <c r="I6059" s="128" t="s">
        <v>12073</v>
      </c>
      <c r="J6059" s="124"/>
      <c r="K6059" s="124"/>
      <c r="L6059" s="124"/>
      <c r="M6059" s="124"/>
      <c r="N6059" s="193">
        <v>324.33</v>
      </c>
      <c r="O6059" s="193">
        <v>0</v>
      </c>
      <c r="P6059" s="124" t="s">
        <v>1312</v>
      </c>
    </row>
    <row r="6060" spans="1:16" ht="63.75" hidden="1">
      <c r="A6060" s="256">
        <v>513</v>
      </c>
      <c r="B6060" s="124"/>
      <c r="C6060" s="125" t="s">
        <v>201</v>
      </c>
      <c r="D6060" s="191">
        <v>43340</v>
      </c>
      <c r="E6060" s="124" t="s">
        <v>10689</v>
      </c>
      <c r="F6060" s="124" t="s">
        <v>15</v>
      </c>
      <c r="G6060" s="124">
        <v>819664</v>
      </c>
      <c r="H6060" s="124"/>
      <c r="I6060" s="128" t="s">
        <v>12074</v>
      </c>
      <c r="J6060" s="124"/>
      <c r="K6060" s="124"/>
      <c r="L6060" s="124"/>
      <c r="M6060" s="124"/>
      <c r="N6060" s="193">
        <v>50</v>
      </c>
      <c r="O6060" s="193">
        <v>0</v>
      </c>
      <c r="P6060" s="124" t="s">
        <v>1312</v>
      </c>
    </row>
    <row r="6061" spans="1:16" ht="76.5" hidden="1">
      <c r="A6061" s="256">
        <v>513</v>
      </c>
      <c r="B6061" s="124"/>
      <c r="C6061" s="125" t="s">
        <v>201</v>
      </c>
      <c r="D6061" s="191">
        <v>43340</v>
      </c>
      <c r="E6061" s="124" t="s">
        <v>10690</v>
      </c>
      <c r="F6061" s="124" t="s">
        <v>15</v>
      </c>
      <c r="G6061" s="124">
        <v>819680</v>
      </c>
      <c r="H6061" s="124"/>
      <c r="I6061" s="128" t="s">
        <v>12075</v>
      </c>
      <c r="J6061" s="124"/>
      <c r="K6061" s="124"/>
      <c r="L6061" s="124"/>
      <c r="M6061" s="124"/>
      <c r="N6061" s="193">
        <v>50</v>
      </c>
      <c r="O6061" s="193">
        <v>0</v>
      </c>
      <c r="P6061" s="124" t="s">
        <v>1312</v>
      </c>
    </row>
    <row r="6062" spans="1:16" ht="51" hidden="1">
      <c r="A6062" s="256">
        <v>117</v>
      </c>
      <c r="B6062" s="124"/>
      <c r="C6062" s="125" t="s">
        <v>722</v>
      </c>
      <c r="D6062" s="191">
        <v>43340</v>
      </c>
      <c r="E6062" s="124" t="s">
        <v>10691</v>
      </c>
      <c r="F6062" s="124" t="s">
        <v>11</v>
      </c>
      <c r="G6062" s="124">
        <v>930970</v>
      </c>
      <c r="H6062" s="124"/>
      <c r="I6062" s="128" t="s">
        <v>12076</v>
      </c>
      <c r="J6062" s="124"/>
      <c r="K6062" s="124"/>
      <c r="L6062" s="124"/>
      <c r="M6062" s="124"/>
      <c r="N6062" s="193">
        <v>50</v>
      </c>
      <c r="O6062" s="193">
        <v>0</v>
      </c>
      <c r="P6062" s="124" t="s">
        <v>1312</v>
      </c>
    </row>
    <row r="6063" spans="1:16" ht="51" hidden="1">
      <c r="A6063" s="256">
        <v>513</v>
      </c>
      <c r="B6063" s="124"/>
      <c r="C6063" s="125" t="s">
        <v>201</v>
      </c>
      <c r="D6063" s="191">
        <v>43340</v>
      </c>
      <c r="E6063" s="124" t="s">
        <v>10692</v>
      </c>
      <c r="F6063" s="124" t="s">
        <v>15</v>
      </c>
      <c r="G6063" s="124">
        <v>819691</v>
      </c>
      <c r="H6063" s="124"/>
      <c r="I6063" s="128" t="s">
        <v>4300</v>
      </c>
      <c r="J6063" s="124"/>
      <c r="K6063" s="124"/>
      <c r="L6063" s="124"/>
      <c r="M6063" s="124"/>
      <c r="N6063" s="193">
        <v>50</v>
      </c>
      <c r="O6063" s="193">
        <v>0</v>
      </c>
      <c r="P6063" s="124" t="s">
        <v>1312</v>
      </c>
    </row>
    <row r="6064" spans="1:16" ht="89.25" hidden="1">
      <c r="A6064" s="256">
        <v>25</v>
      </c>
      <c r="B6064" s="124"/>
      <c r="C6064" s="125" t="s">
        <v>694</v>
      </c>
      <c r="D6064" s="191">
        <v>43340</v>
      </c>
      <c r="E6064" s="124" t="s">
        <v>10693</v>
      </c>
      <c r="F6064" s="124" t="s">
        <v>1313</v>
      </c>
      <c r="G6064" s="124">
        <v>180448</v>
      </c>
      <c r="H6064" s="124"/>
      <c r="I6064" s="128" t="s">
        <v>12077</v>
      </c>
      <c r="J6064" s="124"/>
      <c r="K6064" s="124"/>
      <c r="L6064" s="124"/>
      <c r="M6064" s="124"/>
      <c r="N6064" s="193">
        <v>198901.16</v>
      </c>
      <c r="O6064" s="193">
        <v>0</v>
      </c>
      <c r="P6064" s="124" t="s">
        <v>1312</v>
      </c>
    </row>
    <row r="6065" spans="1:16" ht="89.25" hidden="1">
      <c r="A6065" s="256">
        <v>25</v>
      </c>
      <c r="B6065" s="124"/>
      <c r="C6065" s="125" t="s">
        <v>694</v>
      </c>
      <c r="D6065" s="191">
        <v>43340</v>
      </c>
      <c r="E6065" s="124" t="s">
        <v>10693</v>
      </c>
      <c r="F6065" s="124" t="s">
        <v>1313</v>
      </c>
      <c r="G6065" s="124">
        <v>180449</v>
      </c>
      <c r="H6065" s="124"/>
      <c r="I6065" s="128" t="s">
        <v>12078</v>
      </c>
      <c r="J6065" s="124"/>
      <c r="K6065" s="124"/>
      <c r="L6065" s="124"/>
      <c r="M6065" s="124"/>
      <c r="N6065" s="193">
        <v>582857.81999999995</v>
      </c>
      <c r="O6065" s="193">
        <v>0</v>
      </c>
      <c r="P6065" s="124" t="s">
        <v>1312</v>
      </c>
    </row>
    <row r="6066" spans="1:16" ht="76.5" hidden="1">
      <c r="A6066" s="256">
        <v>25</v>
      </c>
      <c r="B6066" s="124"/>
      <c r="C6066" s="125" t="s">
        <v>694</v>
      </c>
      <c r="D6066" s="191">
        <v>43340</v>
      </c>
      <c r="E6066" s="124" t="s">
        <v>10693</v>
      </c>
      <c r="F6066" s="124" t="s">
        <v>1313</v>
      </c>
      <c r="G6066" s="124">
        <v>180475</v>
      </c>
      <c r="H6066" s="124"/>
      <c r="I6066" s="128" t="s">
        <v>12079</v>
      </c>
      <c r="J6066" s="124"/>
      <c r="K6066" s="124"/>
      <c r="L6066" s="124"/>
      <c r="M6066" s="124"/>
      <c r="N6066" s="193">
        <v>301800.78999999998</v>
      </c>
      <c r="O6066" s="193">
        <v>0</v>
      </c>
      <c r="P6066" s="124" t="s">
        <v>1312</v>
      </c>
    </row>
    <row r="6067" spans="1:16" ht="76.5" hidden="1">
      <c r="A6067" s="256">
        <v>25</v>
      </c>
      <c r="B6067" s="124"/>
      <c r="C6067" s="125" t="s">
        <v>694</v>
      </c>
      <c r="D6067" s="191">
        <v>43340</v>
      </c>
      <c r="E6067" s="124" t="s">
        <v>10694</v>
      </c>
      <c r="F6067" s="124" t="s">
        <v>1313</v>
      </c>
      <c r="G6067" s="124">
        <v>180479</v>
      </c>
      <c r="H6067" s="124"/>
      <c r="I6067" s="128" t="s">
        <v>12080</v>
      </c>
      <c r="J6067" s="124"/>
      <c r="K6067" s="124"/>
      <c r="L6067" s="124"/>
      <c r="M6067" s="124"/>
      <c r="N6067" s="193">
        <v>709096.06</v>
      </c>
      <c r="O6067" s="193">
        <v>0</v>
      </c>
      <c r="P6067" s="124" t="s">
        <v>1312</v>
      </c>
    </row>
    <row r="6068" spans="1:16" ht="89.25" hidden="1">
      <c r="A6068" s="256">
        <v>25</v>
      </c>
      <c r="B6068" s="124"/>
      <c r="C6068" s="125" t="s">
        <v>694</v>
      </c>
      <c r="D6068" s="191">
        <v>43340</v>
      </c>
      <c r="E6068" s="124" t="s">
        <v>10694</v>
      </c>
      <c r="F6068" s="124" t="s">
        <v>1313</v>
      </c>
      <c r="G6068" s="124">
        <v>180488</v>
      </c>
      <c r="H6068" s="124"/>
      <c r="I6068" s="128" t="s">
        <v>12081</v>
      </c>
      <c r="J6068" s="124"/>
      <c r="K6068" s="124"/>
      <c r="L6068" s="124"/>
      <c r="M6068" s="124"/>
      <c r="N6068" s="193">
        <v>1422560.68</v>
      </c>
      <c r="O6068" s="193">
        <v>0</v>
      </c>
      <c r="P6068" s="124" t="s">
        <v>1312</v>
      </c>
    </row>
    <row r="6069" spans="1:16" ht="89.25" hidden="1">
      <c r="A6069" s="256">
        <v>25</v>
      </c>
      <c r="B6069" s="124"/>
      <c r="C6069" s="125" t="s">
        <v>694</v>
      </c>
      <c r="D6069" s="191">
        <v>43340</v>
      </c>
      <c r="E6069" s="124" t="s">
        <v>10694</v>
      </c>
      <c r="F6069" s="124" t="s">
        <v>1313</v>
      </c>
      <c r="G6069" s="124">
        <v>180489</v>
      </c>
      <c r="H6069" s="124"/>
      <c r="I6069" s="128" t="s">
        <v>12082</v>
      </c>
      <c r="J6069" s="124"/>
      <c r="K6069" s="124"/>
      <c r="L6069" s="124"/>
      <c r="M6069" s="124"/>
      <c r="N6069" s="193">
        <v>1000486.06</v>
      </c>
      <c r="O6069" s="193">
        <v>0</v>
      </c>
      <c r="P6069" s="124" t="s">
        <v>1312</v>
      </c>
    </row>
    <row r="6070" spans="1:16" ht="76.5" hidden="1">
      <c r="A6070" s="256">
        <v>25</v>
      </c>
      <c r="B6070" s="124"/>
      <c r="C6070" s="125" t="s">
        <v>694</v>
      </c>
      <c r="D6070" s="191">
        <v>43340</v>
      </c>
      <c r="E6070" s="124" t="s">
        <v>10694</v>
      </c>
      <c r="F6070" s="124" t="s">
        <v>1313</v>
      </c>
      <c r="G6070" s="124">
        <v>180485</v>
      </c>
      <c r="H6070" s="124"/>
      <c r="I6070" s="128" t="s">
        <v>12083</v>
      </c>
      <c r="J6070" s="124"/>
      <c r="K6070" s="124"/>
      <c r="L6070" s="124"/>
      <c r="M6070" s="124"/>
      <c r="N6070" s="193">
        <v>556222.42000000004</v>
      </c>
      <c r="O6070" s="193">
        <v>0</v>
      </c>
      <c r="P6070" s="124" t="s">
        <v>1312</v>
      </c>
    </row>
    <row r="6071" spans="1:16" ht="76.5" hidden="1">
      <c r="A6071" s="256">
        <v>25</v>
      </c>
      <c r="B6071" s="124"/>
      <c r="C6071" s="125" t="s">
        <v>694</v>
      </c>
      <c r="D6071" s="191">
        <v>43340</v>
      </c>
      <c r="E6071" s="124" t="s">
        <v>10694</v>
      </c>
      <c r="F6071" s="124" t="s">
        <v>1313</v>
      </c>
      <c r="G6071" s="124">
        <v>180487</v>
      </c>
      <c r="H6071" s="124"/>
      <c r="I6071" s="128" t="s">
        <v>12084</v>
      </c>
      <c r="J6071" s="124"/>
      <c r="K6071" s="124"/>
      <c r="L6071" s="124"/>
      <c r="M6071" s="124"/>
      <c r="N6071" s="193">
        <v>917332.38</v>
      </c>
      <c r="O6071" s="193">
        <v>0</v>
      </c>
      <c r="P6071" s="124" t="s">
        <v>1312</v>
      </c>
    </row>
    <row r="6072" spans="1:16" ht="76.5" hidden="1">
      <c r="A6072" s="256">
        <v>25</v>
      </c>
      <c r="B6072" s="124"/>
      <c r="C6072" s="125" t="s">
        <v>694</v>
      </c>
      <c r="D6072" s="191">
        <v>43340</v>
      </c>
      <c r="E6072" s="124" t="s">
        <v>10694</v>
      </c>
      <c r="F6072" s="124" t="s">
        <v>1313</v>
      </c>
      <c r="G6072" s="124">
        <v>180490</v>
      </c>
      <c r="H6072" s="124"/>
      <c r="I6072" s="128" t="s">
        <v>12085</v>
      </c>
      <c r="J6072" s="124"/>
      <c r="K6072" s="124"/>
      <c r="L6072" s="124"/>
      <c r="M6072" s="124"/>
      <c r="N6072" s="193">
        <v>632586.06000000006</v>
      </c>
      <c r="O6072" s="193">
        <v>0</v>
      </c>
      <c r="P6072" s="124" t="s">
        <v>1312</v>
      </c>
    </row>
    <row r="6073" spans="1:16" ht="89.25" hidden="1">
      <c r="A6073" s="256">
        <v>25</v>
      </c>
      <c r="B6073" s="124"/>
      <c r="C6073" s="125" t="s">
        <v>694</v>
      </c>
      <c r="D6073" s="191">
        <v>43340</v>
      </c>
      <c r="E6073" s="124" t="s">
        <v>10694</v>
      </c>
      <c r="F6073" s="124" t="s">
        <v>1313</v>
      </c>
      <c r="G6073" s="124">
        <v>180476</v>
      </c>
      <c r="H6073" s="124"/>
      <c r="I6073" s="128" t="s">
        <v>12086</v>
      </c>
      <c r="J6073" s="124"/>
      <c r="K6073" s="124"/>
      <c r="L6073" s="124"/>
      <c r="M6073" s="124"/>
      <c r="N6073" s="193">
        <v>268294</v>
      </c>
      <c r="O6073" s="193">
        <v>0</v>
      </c>
      <c r="P6073" s="124" t="s">
        <v>1312</v>
      </c>
    </row>
    <row r="6074" spans="1:16" ht="76.5" hidden="1">
      <c r="A6074" s="256">
        <v>25</v>
      </c>
      <c r="B6074" s="124"/>
      <c r="C6074" s="125" t="s">
        <v>694</v>
      </c>
      <c r="D6074" s="191">
        <v>43340</v>
      </c>
      <c r="E6074" s="124" t="s">
        <v>10694</v>
      </c>
      <c r="F6074" s="124" t="s">
        <v>1313</v>
      </c>
      <c r="G6074" s="124">
        <v>180478</v>
      </c>
      <c r="H6074" s="124"/>
      <c r="I6074" s="128" t="s">
        <v>12087</v>
      </c>
      <c r="J6074" s="124"/>
      <c r="K6074" s="124"/>
      <c r="L6074" s="124"/>
      <c r="M6074" s="124"/>
      <c r="N6074" s="193">
        <v>126013.33</v>
      </c>
      <c r="O6074" s="193">
        <v>0</v>
      </c>
      <c r="P6074" s="124" t="s">
        <v>1312</v>
      </c>
    </row>
    <row r="6075" spans="1:16" ht="76.5" hidden="1">
      <c r="A6075" s="256">
        <v>25</v>
      </c>
      <c r="B6075" s="124"/>
      <c r="C6075" s="125" t="s">
        <v>694</v>
      </c>
      <c r="D6075" s="191">
        <v>43340</v>
      </c>
      <c r="E6075" s="124" t="s">
        <v>10694</v>
      </c>
      <c r="F6075" s="124" t="s">
        <v>1313</v>
      </c>
      <c r="G6075" s="124">
        <v>180484</v>
      </c>
      <c r="H6075" s="124"/>
      <c r="I6075" s="128" t="s">
        <v>12088</v>
      </c>
      <c r="J6075" s="124"/>
      <c r="K6075" s="124"/>
      <c r="L6075" s="124"/>
      <c r="M6075" s="124"/>
      <c r="N6075" s="193">
        <v>930939.67</v>
      </c>
      <c r="O6075" s="193">
        <v>0</v>
      </c>
      <c r="P6075" s="124" t="s">
        <v>1312</v>
      </c>
    </row>
    <row r="6076" spans="1:16" ht="89.25" hidden="1">
      <c r="A6076" s="256">
        <v>25</v>
      </c>
      <c r="B6076" s="124"/>
      <c r="C6076" s="125" t="s">
        <v>694</v>
      </c>
      <c r="D6076" s="191">
        <v>43340</v>
      </c>
      <c r="E6076" s="124" t="s">
        <v>10694</v>
      </c>
      <c r="F6076" s="124" t="s">
        <v>1313</v>
      </c>
      <c r="G6076" s="124">
        <v>180483</v>
      </c>
      <c r="H6076" s="124"/>
      <c r="I6076" s="128" t="s">
        <v>12089</v>
      </c>
      <c r="J6076" s="124"/>
      <c r="K6076" s="124"/>
      <c r="L6076" s="124"/>
      <c r="M6076" s="124"/>
      <c r="N6076" s="193">
        <v>416173.58</v>
      </c>
      <c r="O6076" s="193">
        <v>0</v>
      </c>
      <c r="P6076" s="124" t="s">
        <v>1312</v>
      </c>
    </row>
    <row r="6077" spans="1:16" ht="76.5" hidden="1">
      <c r="A6077" s="256">
        <v>25</v>
      </c>
      <c r="B6077" s="124"/>
      <c r="C6077" s="125" t="s">
        <v>694</v>
      </c>
      <c r="D6077" s="191">
        <v>43340</v>
      </c>
      <c r="E6077" s="124" t="s">
        <v>10694</v>
      </c>
      <c r="F6077" s="124" t="s">
        <v>1313</v>
      </c>
      <c r="G6077" s="124">
        <v>180480</v>
      </c>
      <c r="H6077" s="124"/>
      <c r="I6077" s="128" t="s">
        <v>12090</v>
      </c>
      <c r="J6077" s="124"/>
      <c r="K6077" s="124"/>
      <c r="L6077" s="124"/>
      <c r="M6077" s="124"/>
      <c r="N6077" s="193">
        <v>514833.73</v>
      </c>
      <c r="O6077" s="193">
        <v>0</v>
      </c>
      <c r="P6077" s="124" t="s">
        <v>1312</v>
      </c>
    </row>
    <row r="6078" spans="1:16" ht="89.25" hidden="1">
      <c r="A6078" s="256">
        <v>25</v>
      </c>
      <c r="B6078" s="124"/>
      <c r="C6078" s="125" t="s">
        <v>694</v>
      </c>
      <c r="D6078" s="191">
        <v>43340</v>
      </c>
      <c r="E6078" s="124" t="s">
        <v>10694</v>
      </c>
      <c r="F6078" s="124" t="s">
        <v>1313</v>
      </c>
      <c r="G6078" s="124">
        <v>180486</v>
      </c>
      <c r="H6078" s="124"/>
      <c r="I6078" s="128" t="s">
        <v>12091</v>
      </c>
      <c r="J6078" s="124"/>
      <c r="K6078" s="124"/>
      <c r="L6078" s="124"/>
      <c r="M6078" s="124"/>
      <c r="N6078" s="193">
        <v>1278648.75</v>
      </c>
      <c r="O6078" s="193">
        <v>0</v>
      </c>
      <c r="P6078" s="124" t="s">
        <v>1312</v>
      </c>
    </row>
    <row r="6079" spans="1:16" ht="63.75" hidden="1">
      <c r="A6079" s="256" t="s">
        <v>630</v>
      </c>
      <c r="B6079" s="124"/>
      <c r="C6079" s="125" t="s">
        <v>1236</v>
      </c>
      <c r="D6079" s="191">
        <v>43340</v>
      </c>
      <c r="E6079" s="124" t="s">
        <v>10695</v>
      </c>
      <c r="F6079" s="124" t="s">
        <v>6</v>
      </c>
      <c r="G6079" s="124">
        <v>1015243</v>
      </c>
      <c r="H6079" s="124"/>
      <c r="I6079" s="128" t="s">
        <v>12092</v>
      </c>
      <c r="J6079" s="124"/>
      <c r="K6079" s="124"/>
      <c r="L6079" s="124"/>
      <c r="M6079" s="124"/>
      <c r="N6079" s="193">
        <v>0</v>
      </c>
      <c r="O6079" s="193">
        <v>254.83</v>
      </c>
      <c r="P6079" s="124" t="s">
        <v>1312</v>
      </c>
    </row>
    <row r="6080" spans="1:16" ht="63.75" hidden="1">
      <c r="A6080" s="256">
        <v>287</v>
      </c>
      <c r="B6080" s="124"/>
      <c r="C6080" s="125" t="s">
        <v>790</v>
      </c>
      <c r="D6080" s="191">
        <v>43340</v>
      </c>
      <c r="E6080" s="124" t="s">
        <v>10696</v>
      </c>
      <c r="F6080" s="124" t="s">
        <v>6</v>
      </c>
      <c r="G6080" s="124">
        <v>931016</v>
      </c>
      <c r="H6080" s="124"/>
      <c r="I6080" s="128" t="s">
        <v>12093</v>
      </c>
      <c r="J6080" s="124"/>
      <c r="K6080" s="124"/>
      <c r="L6080" s="124"/>
      <c r="M6080" s="124"/>
      <c r="N6080" s="193">
        <v>0</v>
      </c>
      <c r="O6080" s="193">
        <v>440724.9</v>
      </c>
      <c r="P6080" s="124" t="s">
        <v>1312</v>
      </c>
    </row>
    <row r="6081" spans="1:16" ht="102" hidden="1">
      <c r="A6081" s="256">
        <v>41</v>
      </c>
      <c r="B6081" s="124"/>
      <c r="C6081" s="125" t="s">
        <v>697</v>
      </c>
      <c r="D6081" s="191">
        <v>43340</v>
      </c>
      <c r="E6081" s="124" t="s">
        <v>10697</v>
      </c>
      <c r="F6081" s="124" t="s">
        <v>6</v>
      </c>
      <c r="G6081" s="124">
        <v>931057</v>
      </c>
      <c r="H6081" s="124"/>
      <c r="I6081" s="128" t="s">
        <v>12094</v>
      </c>
      <c r="J6081" s="124"/>
      <c r="K6081" s="124"/>
      <c r="L6081" s="124"/>
      <c r="M6081" s="124"/>
      <c r="N6081" s="193">
        <v>0</v>
      </c>
      <c r="O6081" s="193">
        <v>84537</v>
      </c>
      <c r="P6081" s="124" t="s">
        <v>1312</v>
      </c>
    </row>
    <row r="6082" spans="1:16" ht="89.25" hidden="1">
      <c r="A6082" s="256">
        <v>46</v>
      </c>
      <c r="B6082" s="124"/>
      <c r="C6082" s="125" t="s">
        <v>698</v>
      </c>
      <c r="D6082" s="191">
        <v>43340</v>
      </c>
      <c r="E6082" s="124" t="s">
        <v>10698</v>
      </c>
      <c r="F6082" s="124" t="s">
        <v>15</v>
      </c>
      <c r="G6082" s="124">
        <v>5768</v>
      </c>
      <c r="H6082" s="124"/>
      <c r="I6082" s="128" t="s">
        <v>12095</v>
      </c>
      <c r="J6082" s="124"/>
      <c r="K6082" s="124"/>
      <c r="L6082" s="124"/>
      <c r="M6082" s="124"/>
      <c r="N6082" s="193">
        <v>44808.14</v>
      </c>
      <c r="O6082" s="193">
        <v>0</v>
      </c>
      <c r="P6082" s="124" t="s">
        <v>1312</v>
      </c>
    </row>
    <row r="6083" spans="1:16" ht="89.25" hidden="1">
      <c r="A6083" s="256">
        <v>513</v>
      </c>
      <c r="B6083" s="124"/>
      <c r="C6083" s="125" t="s">
        <v>201</v>
      </c>
      <c r="D6083" s="191">
        <v>43340</v>
      </c>
      <c r="E6083" s="124" t="s">
        <v>10699</v>
      </c>
      <c r="F6083" s="124" t="s">
        <v>15</v>
      </c>
      <c r="G6083" s="124">
        <v>5765</v>
      </c>
      <c r="H6083" s="124"/>
      <c r="I6083" s="128" t="s">
        <v>12096</v>
      </c>
      <c r="J6083" s="124"/>
      <c r="K6083" s="124"/>
      <c r="L6083" s="124"/>
      <c r="M6083" s="124"/>
      <c r="N6083" s="193">
        <v>328.31</v>
      </c>
      <c r="O6083" s="193">
        <v>0</v>
      </c>
      <c r="P6083" s="124" t="s">
        <v>1312</v>
      </c>
    </row>
    <row r="6084" spans="1:16" ht="102" hidden="1">
      <c r="A6084" s="256">
        <v>46</v>
      </c>
      <c r="B6084" s="124"/>
      <c r="C6084" s="125" t="s">
        <v>698</v>
      </c>
      <c r="D6084" s="191">
        <v>43340</v>
      </c>
      <c r="E6084" s="124" t="s">
        <v>10700</v>
      </c>
      <c r="F6084" s="124" t="s">
        <v>15</v>
      </c>
      <c r="G6084" s="124">
        <v>5767</v>
      </c>
      <c r="H6084" s="124"/>
      <c r="I6084" s="128" t="s">
        <v>12097</v>
      </c>
      <c r="J6084" s="124"/>
      <c r="K6084" s="124"/>
      <c r="L6084" s="124"/>
      <c r="M6084" s="124"/>
      <c r="N6084" s="193">
        <v>1478.05</v>
      </c>
      <c r="O6084" s="193">
        <v>0</v>
      </c>
      <c r="P6084" s="124" t="s">
        <v>1312</v>
      </c>
    </row>
    <row r="6085" spans="1:16" ht="76.5" hidden="1">
      <c r="A6085" s="256">
        <v>287</v>
      </c>
      <c r="B6085" s="124"/>
      <c r="C6085" s="125" t="s">
        <v>790</v>
      </c>
      <c r="D6085" s="191">
        <v>43340</v>
      </c>
      <c r="E6085" s="124" t="s">
        <v>10701</v>
      </c>
      <c r="F6085" s="124" t="s">
        <v>11</v>
      </c>
      <c r="G6085" s="124">
        <v>820280</v>
      </c>
      <c r="H6085" s="124"/>
      <c r="I6085" s="128" t="s">
        <v>12098</v>
      </c>
      <c r="J6085" s="124"/>
      <c r="K6085" s="124"/>
      <c r="L6085" s="124"/>
      <c r="M6085" s="124"/>
      <c r="N6085" s="193">
        <v>50</v>
      </c>
      <c r="O6085" s="193">
        <v>0</v>
      </c>
      <c r="P6085" s="124" t="s">
        <v>1312</v>
      </c>
    </row>
    <row r="6086" spans="1:16" ht="51" hidden="1">
      <c r="A6086" s="256">
        <v>513</v>
      </c>
      <c r="B6086" s="124"/>
      <c r="C6086" s="125" t="s">
        <v>201</v>
      </c>
      <c r="D6086" s="191">
        <v>43340</v>
      </c>
      <c r="E6086" s="124" t="s">
        <v>10702</v>
      </c>
      <c r="F6086" s="124" t="s">
        <v>11</v>
      </c>
      <c r="G6086" s="124">
        <v>931055</v>
      </c>
      <c r="H6086" s="124"/>
      <c r="I6086" s="128" t="s">
        <v>12099</v>
      </c>
      <c r="J6086" s="124"/>
      <c r="K6086" s="124"/>
      <c r="L6086" s="124"/>
      <c r="M6086" s="124"/>
      <c r="N6086" s="193">
        <v>50</v>
      </c>
      <c r="O6086" s="193">
        <v>0</v>
      </c>
      <c r="P6086" s="124" t="s">
        <v>1312</v>
      </c>
    </row>
    <row r="6087" spans="1:16" ht="63.75" hidden="1">
      <c r="A6087" s="256">
        <v>287</v>
      </c>
      <c r="B6087" s="124"/>
      <c r="C6087" s="125" t="s">
        <v>790</v>
      </c>
      <c r="D6087" s="191">
        <v>43340</v>
      </c>
      <c r="E6087" s="124" t="s">
        <v>10703</v>
      </c>
      <c r="F6087" s="124" t="s">
        <v>11</v>
      </c>
      <c r="G6087" s="124">
        <v>931016</v>
      </c>
      <c r="H6087" s="124"/>
      <c r="I6087" s="128" t="s">
        <v>12100</v>
      </c>
      <c r="J6087" s="124"/>
      <c r="K6087" s="124"/>
      <c r="L6087" s="124"/>
      <c r="M6087" s="124"/>
      <c r="N6087" s="193">
        <v>50</v>
      </c>
      <c r="O6087" s="193">
        <v>0</v>
      </c>
      <c r="P6087" s="124" t="s">
        <v>1312</v>
      </c>
    </row>
    <row r="6088" spans="1:16" ht="51" hidden="1">
      <c r="A6088" s="256">
        <v>117</v>
      </c>
      <c r="B6088" s="124"/>
      <c r="C6088" s="125" t="s">
        <v>722</v>
      </c>
      <c r="D6088" s="191">
        <v>43340</v>
      </c>
      <c r="E6088" s="124" t="s">
        <v>10704</v>
      </c>
      <c r="F6088" s="124" t="s">
        <v>11</v>
      </c>
      <c r="G6088" s="124">
        <v>931078</v>
      </c>
      <c r="H6088" s="124"/>
      <c r="I6088" s="128" t="s">
        <v>12101</v>
      </c>
      <c r="J6088" s="124"/>
      <c r="K6088" s="124"/>
      <c r="L6088" s="124"/>
      <c r="M6088" s="124"/>
      <c r="N6088" s="193">
        <v>50</v>
      </c>
      <c r="O6088" s="193">
        <v>0</v>
      </c>
      <c r="P6088" s="124" t="s">
        <v>1312</v>
      </c>
    </row>
    <row r="6089" spans="1:16" ht="38.25" hidden="1">
      <c r="A6089" s="256">
        <v>117</v>
      </c>
      <c r="B6089" s="124"/>
      <c r="C6089" s="125" t="s">
        <v>722</v>
      </c>
      <c r="D6089" s="191">
        <v>43340</v>
      </c>
      <c r="E6089" s="124" t="s">
        <v>10705</v>
      </c>
      <c r="F6089" s="124" t="s">
        <v>11</v>
      </c>
      <c r="G6089" s="124">
        <v>931077</v>
      </c>
      <c r="H6089" s="124"/>
      <c r="I6089" s="128" t="s">
        <v>12102</v>
      </c>
      <c r="J6089" s="124"/>
      <c r="K6089" s="124"/>
      <c r="L6089" s="124"/>
      <c r="M6089" s="124"/>
      <c r="N6089" s="193">
        <v>50</v>
      </c>
      <c r="O6089" s="193">
        <v>0</v>
      </c>
      <c r="P6089" s="124" t="s">
        <v>1312</v>
      </c>
    </row>
    <row r="6090" spans="1:16" ht="51" hidden="1">
      <c r="A6090" s="256">
        <v>513</v>
      </c>
      <c r="B6090" s="124"/>
      <c r="C6090" s="125" t="s">
        <v>201</v>
      </c>
      <c r="D6090" s="191">
        <v>43340</v>
      </c>
      <c r="E6090" s="124" t="s">
        <v>10706</v>
      </c>
      <c r="F6090" s="124" t="s">
        <v>15</v>
      </c>
      <c r="G6090" s="124">
        <v>820553</v>
      </c>
      <c r="H6090" s="124"/>
      <c r="I6090" s="128" t="s">
        <v>12103</v>
      </c>
      <c r="J6090" s="124"/>
      <c r="K6090" s="124"/>
      <c r="L6090" s="124"/>
      <c r="M6090" s="124"/>
      <c r="N6090" s="193">
        <v>50</v>
      </c>
      <c r="O6090" s="193">
        <v>0</v>
      </c>
      <c r="P6090" s="124" t="s">
        <v>1312</v>
      </c>
    </row>
    <row r="6091" spans="1:16" ht="76.5" hidden="1">
      <c r="A6091" s="256">
        <v>117</v>
      </c>
      <c r="B6091" s="124"/>
      <c r="C6091" s="125" t="s">
        <v>722</v>
      </c>
      <c r="D6091" s="191">
        <v>43340</v>
      </c>
      <c r="E6091" s="124" t="s">
        <v>10707</v>
      </c>
      <c r="F6091" s="124" t="s">
        <v>11</v>
      </c>
      <c r="G6091" s="124">
        <v>931081</v>
      </c>
      <c r="H6091" s="124"/>
      <c r="I6091" s="128" t="s">
        <v>12104</v>
      </c>
      <c r="J6091" s="124"/>
      <c r="K6091" s="124"/>
      <c r="L6091" s="124"/>
      <c r="M6091" s="124"/>
      <c r="N6091" s="193">
        <v>50</v>
      </c>
      <c r="O6091" s="193">
        <v>0</v>
      </c>
      <c r="P6091" s="124" t="s">
        <v>1312</v>
      </c>
    </row>
    <row r="6092" spans="1:16" ht="51">
      <c r="A6092" s="256">
        <v>526</v>
      </c>
      <c r="B6092" s="124"/>
      <c r="C6092" s="125" t="s">
        <v>846</v>
      </c>
      <c r="D6092" s="191">
        <v>43341</v>
      </c>
      <c r="E6092" s="124" t="s">
        <v>10708</v>
      </c>
      <c r="F6092" s="124" t="s">
        <v>3</v>
      </c>
      <c r="G6092" s="124">
        <v>1655207</v>
      </c>
      <c r="H6092" s="124"/>
      <c r="I6092" s="128" t="s">
        <v>12105</v>
      </c>
      <c r="J6092" s="124"/>
      <c r="K6092" s="124"/>
      <c r="L6092" s="124"/>
      <c r="M6092" s="124"/>
      <c r="N6092" s="193">
        <v>0</v>
      </c>
      <c r="O6092" s="193">
        <v>50</v>
      </c>
      <c r="P6092" s="124" t="s">
        <v>1312</v>
      </c>
    </row>
    <row r="6093" spans="1:16" ht="51">
      <c r="A6093" s="256">
        <v>35</v>
      </c>
      <c r="B6093" s="124"/>
      <c r="C6093" s="125" t="s">
        <v>696</v>
      </c>
      <c r="D6093" s="191">
        <v>43341</v>
      </c>
      <c r="E6093" s="124" t="s">
        <v>10709</v>
      </c>
      <c r="F6093" s="124" t="s">
        <v>3</v>
      </c>
      <c r="G6093" s="124">
        <v>1654914</v>
      </c>
      <c r="H6093" s="124"/>
      <c r="I6093" s="128" t="s">
        <v>12106</v>
      </c>
      <c r="J6093" s="124"/>
      <c r="K6093" s="124"/>
      <c r="L6093" s="124"/>
      <c r="M6093" s="124"/>
      <c r="N6093" s="193">
        <v>0</v>
      </c>
      <c r="O6093" s="193">
        <v>500</v>
      </c>
      <c r="P6093" s="124" t="s">
        <v>1312</v>
      </c>
    </row>
    <row r="6094" spans="1:16" ht="38.25">
      <c r="A6094" s="256">
        <v>526</v>
      </c>
      <c r="B6094" s="124"/>
      <c r="C6094" s="125" t="s">
        <v>846</v>
      </c>
      <c r="D6094" s="191">
        <v>43341</v>
      </c>
      <c r="E6094" s="124" t="s">
        <v>10710</v>
      </c>
      <c r="F6094" s="124" t="s">
        <v>3</v>
      </c>
      <c r="G6094" s="124">
        <v>1654884</v>
      </c>
      <c r="H6094" s="124"/>
      <c r="I6094" s="128" t="s">
        <v>12107</v>
      </c>
      <c r="J6094" s="124"/>
      <c r="K6094" s="124"/>
      <c r="L6094" s="124"/>
      <c r="M6094" s="124"/>
      <c r="N6094" s="193">
        <v>0</v>
      </c>
      <c r="O6094" s="193">
        <v>46</v>
      </c>
      <c r="P6094" s="124" t="s">
        <v>1312</v>
      </c>
    </row>
    <row r="6095" spans="1:16" ht="38.25">
      <c r="A6095" s="256">
        <v>526</v>
      </c>
      <c r="B6095" s="124"/>
      <c r="C6095" s="125" t="s">
        <v>846</v>
      </c>
      <c r="D6095" s="191">
        <v>43341</v>
      </c>
      <c r="E6095" s="124" t="s">
        <v>10711</v>
      </c>
      <c r="F6095" s="124" t="s">
        <v>3</v>
      </c>
      <c r="G6095" s="124">
        <v>1654881</v>
      </c>
      <c r="H6095" s="124"/>
      <c r="I6095" s="128" t="s">
        <v>12108</v>
      </c>
      <c r="J6095" s="124"/>
      <c r="K6095" s="124"/>
      <c r="L6095" s="124"/>
      <c r="M6095" s="124"/>
      <c r="N6095" s="193">
        <v>0</v>
      </c>
      <c r="O6095" s="193">
        <v>46</v>
      </c>
      <c r="P6095" s="124" t="s">
        <v>1312</v>
      </c>
    </row>
    <row r="6096" spans="1:16" ht="38.25">
      <c r="A6096" s="256">
        <v>526</v>
      </c>
      <c r="B6096" s="124"/>
      <c r="C6096" s="125" t="s">
        <v>846</v>
      </c>
      <c r="D6096" s="191">
        <v>43341</v>
      </c>
      <c r="E6096" s="124" t="s">
        <v>10712</v>
      </c>
      <c r="F6096" s="124" t="s">
        <v>3</v>
      </c>
      <c r="G6096" s="124">
        <v>1654880</v>
      </c>
      <c r="H6096" s="124"/>
      <c r="I6096" s="128" t="s">
        <v>12109</v>
      </c>
      <c r="J6096" s="124"/>
      <c r="K6096" s="124"/>
      <c r="L6096" s="124"/>
      <c r="M6096" s="124"/>
      <c r="N6096" s="193">
        <v>0</v>
      </c>
      <c r="O6096" s="193">
        <v>46</v>
      </c>
      <c r="P6096" s="124" t="s">
        <v>1312</v>
      </c>
    </row>
    <row r="6097" spans="1:16" ht="63.75">
      <c r="A6097" s="256">
        <v>20</v>
      </c>
      <c r="B6097" s="124"/>
      <c r="C6097" s="125" t="s">
        <v>693</v>
      </c>
      <c r="D6097" s="191">
        <v>43341</v>
      </c>
      <c r="E6097" s="124" t="s">
        <v>10713</v>
      </c>
      <c r="F6097" s="124" t="s">
        <v>3</v>
      </c>
      <c r="G6097" s="124">
        <v>1654956</v>
      </c>
      <c r="H6097" s="124"/>
      <c r="I6097" s="128" t="s">
        <v>12110</v>
      </c>
      <c r="J6097" s="124"/>
      <c r="K6097" s="124"/>
      <c r="L6097" s="124"/>
      <c r="M6097" s="124"/>
      <c r="N6097" s="193">
        <v>0</v>
      </c>
      <c r="O6097" s="193">
        <v>20250.46</v>
      </c>
      <c r="P6097" s="124" t="s">
        <v>1312</v>
      </c>
    </row>
    <row r="6098" spans="1:16" ht="63.75">
      <c r="A6098" s="256">
        <v>20</v>
      </c>
      <c r="B6098" s="124"/>
      <c r="C6098" s="125" t="s">
        <v>693</v>
      </c>
      <c r="D6098" s="191">
        <v>43341</v>
      </c>
      <c r="E6098" s="124" t="s">
        <v>10714</v>
      </c>
      <c r="F6098" s="124" t="s">
        <v>3</v>
      </c>
      <c r="G6098" s="124">
        <v>1654953</v>
      </c>
      <c r="H6098" s="124"/>
      <c r="I6098" s="128" t="s">
        <v>12111</v>
      </c>
      <c r="J6098" s="124"/>
      <c r="K6098" s="124"/>
      <c r="L6098" s="124"/>
      <c r="M6098" s="124"/>
      <c r="N6098" s="193">
        <v>0</v>
      </c>
      <c r="O6098" s="193">
        <v>2069</v>
      </c>
      <c r="P6098" s="124" t="s">
        <v>1312</v>
      </c>
    </row>
    <row r="6099" spans="1:16" ht="63.75">
      <c r="A6099" s="256">
        <v>20</v>
      </c>
      <c r="B6099" s="124"/>
      <c r="C6099" s="125" t="s">
        <v>693</v>
      </c>
      <c r="D6099" s="191">
        <v>43341</v>
      </c>
      <c r="E6099" s="124" t="s">
        <v>10715</v>
      </c>
      <c r="F6099" s="124" t="s">
        <v>3</v>
      </c>
      <c r="G6099" s="124">
        <v>1654949</v>
      </c>
      <c r="H6099" s="124"/>
      <c r="I6099" s="128" t="s">
        <v>12112</v>
      </c>
      <c r="J6099" s="124"/>
      <c r="K6099" s="124"/>
      <c r="L6099" s="124"/>
      <c r="M6099" s="124"/>
      <c r="N6099" s="193">
        <v>0</v>
      </c>
      <c r="O6099" s="193">
        <v>7026.01</v>
      </c>
      <c r="P6099" s="124" t="s">
        <v>1312</v>
      </c>
    </row>
    <row r="6100" spans="1:16" ht="63.75">
      <c r="A6100" s="256">
        <v>253</v>
      </c>
      <c r="B6100" s="124"/>
      <c r="C6100" s="125" t="s">
        <v>778</v>
      </c>
      <c r="D6100" s="191">
        <v>43341</v>
      </c>
      <c r="E6100" s="124" t="s">
        <v>10716</v>
      </c>
      <c r="F6100" s="124" t="s">
        <v>3</v>
      </c>
      <c r="G6100" s="124">
        <v>1654883</v>
      </c>
      <c r="H6100" s="124"/>
      <c r="I6100" s="128" t="s">
        <v>12113</v>
      </c>
      <c r="J6100" s="124"/>
      <c r="K6100" s="124"/>
      <c r="L6100" s="124"/>
      <c r="M6100" s="124"/>
      <c r="N6100" s="193">
        <v>0</v>
      </c>
      <c r="O6100" s="193">
        <v>61634.720000000001</v>
      </c>
      <c r="P6100" s="124" t="s">
        <v>1312</v>
      </c>
    </row>
    <row r="6101" spans="1:16" ht="63.75">
      <c r="A6101" s="256">
        <v>70</v>
      </c>
      <c r="B6101" s="124"/>
      <c r="C6101" s="125" t="s">
        <v>705</v>
      </c>
      <c r="D6101" s="191">
        <v>43341</v>
      </c>
      <c r="E6101" s="124" t="s">
        <v>10717</v>
      </c>
      <c r="F6101" s="124" t="s">
        <v>3</v>
      </c>
      <c r="G6101" s="124">
        <v>1654863</v>
      </c>
      <c r="H6101" s="124"/>
      <c r="I6101" s="128" t="s">
        <v>12114</v>
      </c>
      <c r="J6101" s="124"/>
      <c r="K6101" s="124"/>
      <c r="L6101" s="124"/>
      <c r="M6101" s="124"/>
      <c r="N6101" s="193">
        <v>0</v>
      </c>
      <c r="O6101" s="193">
        <v>4</v>
      </c>
      <c r="P6101" s="124" t="s">
        <v>1312</v>
      </c>
    </row>
    <row r="6102" spans="1:16" ht="63.75">
      <c r="A6102" s="256">
        <v>66</v>
      </c>
      <c r="B6102" s="124"/>
      <c r="C6102" s="125" t="s">
        <v>704</v>
      </c>
      <c r="D6102" s="191">
        <v>43341</v>
      </c>
      <c r="E6102" s="124" t="s">
        <v>10718</v>
      </c>
      <c r="F6102" s="124" t="s">
        <v>3</v>
      </c>
      <c r="G6102" s="124">
        <v>1655028</v>
      </c>
      <c r="H6102" s="124"/>
      <c r="I6102" s="128" t="s">
        <v>12115</v>
      </c>
      <c r="J6102" s="124"/>
      <c r="K6102" s="124"/>
      <c r="L6102" s="124"/>
      <c r="M6102" s="124"/>
      <c r="N6102" s="193">
        <v>0</v>
      </c>
      <c r="O6102" s="193">
        <v>12500.03</v>
      </c>
      <c r="P6102" s="124" t="s">
        <v>1312</v>
      </c>
    </row>
    <row r="6103" spans="1:16" ht="63.75">
      <c r="A6103" s="256">
        <v>66</v>
      </c>
      <c r="B6103" s="124"/>
      <c r="C6103" s="125" t="s">
        <v>704</v>
      </c>
      <c r="D6103" s="191">
        <v>43341</v>
      </c>
      <c r="E6103" s="124" t="s">
        <v>10719</v>
      </c>
      <c r="F6103" s="124" t="s">
        <v>3</v>
      </c>
      <c r="G6103" s="124">
        <v>1655027</v>
      </c>
      <c r="H6103" s="124"/>
      <c r="I6103" s="128" t="s">
        <v>12116</v>
      </c>
      <c r="J6103" s="124"/>
      <c r="K6103" s="124"/>
      <c r="L6103" s="124"/>
      <c r="M6103" s="124"/>
      <c r="N6103" s="193">
        <v>0</v>
      </c>
      <c r="O6103" s="193">
        <v>610</v>
      </c>
      <c r="P6103" s="124" t="s">
        <v>1312</v>
      </c>
    </row>
    <row r="6104" spans="1:16" ht="38.25">
      <c r="A6104" s="256">
        <v>526</v>
      </c>
      <c r="B6104" s="124"/>
      <c r="C6104" s="125" t="s">
        <v>846</v>
      </c>
      <c r="D6104" s="191">
        <v>43341</v>
      </c>
      <c r="E6104" s="124" t="s">
        <v>10720</v>
      </c>
      <c r="F6104" s="124" t="s">
        <v>3</v>
      </c>
      <c r="G6104" s="124">
        <v>1655151</v>
      </c>
      <c r="H6104" s="124"/>
      <c r="I6104" s="128" t="s">
        <v>12117</v>
      </c>
      <c r="J6104" s="124"/>
      <c r="K6104" s="124"/>
      <c r="L6104" s="124"/>
      <c r="M6104" s="124"/>
      <c r="N6104" s="193">
        <v>0</v>
      </c>
      <c r="O6104" s="193">
        <v>42</v>
      </c>
      <c r="P6104" s="124" t="s">
        <v>1312</v>
      </c>
    </row>
    <row r="6105" spans="1:16" ht="51">
      <c r="A6105" s="256" t="s">
        <v>630</v>
      </c>
      <c r="B6105" s="124"/>
      <c r="C6105" s="125" t="s">
        <v>1236</v>
      </c>
      <c r="D6105" s="191">
        <v>43341</v>
      </c>
      <c r="E6105" s="124" t="s">
        <v>10721</v>
      </c>
      <c r="F6105" s="124" t="s">
        <v>3</v>
      </c>
      <c r="G6105" s="124">
        <v>1655125</v>
      </c>
      <c r="H6105" s="124"/>
      <c r="I6105" s="128" t="s">
        <v>12118</v>
      </c>
      <c r="J6105" s="124"/>
      <c r="K6105" s="124"/>
      <c r="L6105" s="124"/>
      <c r="M6105" s="124"/>
      <c r="N6105" s="193">
        <v>0</v>
      </c>
      <c r="O6105" s="193">
        <v>60</v>
      </c>
      <c r="P6105" s="124" t="s">
        <v>1312</v>
      </c>
    </row>
    <row r="6106" spans="1:16" ht="51">
      <c r="A6106" s="256" t="s">
        <v>630</v>
      </c>
      <c r="B6106" s="124"/>
      <c r="C6106" s="125" t="s">
        <v>1236</v>
      </c>
      <c r="D6106" s="191">
        <v>43341</v>
      </c>
      <c r="E6106" s="124" t="s">
        <v>10722</v>
      </c>
      <c r="F6106" s="124" t="s">
        <v>3</v>
      </c>
      <c r="G6106" s="124">
        <v>1655124</v>
      </c>
      <c r="H6106" s="124"/>
      <c r="I6106" s="128" t="s">
        <v>12119</v>
      </c>
      <c r="J6106" s="124"/>
      <c r="K6106" s="124"/>
      <c r="L6106" s="124"/>
      <c r="M6106" s="124"/>
      <c r="N6106" s="193">
        <v>0</v>
      </c>
      <c r="O6106" s="193">
        <v>60</v>
      </c>
      <c r="P6106" s="124" t="s">
        <v>1312</v>
      </c>
    </row>
    <row r="6107" spans="1:16" ht="51">
      <c r="A6107" s="256">
        <v>212</v>
      </c>
      <c r="B6107" s="124"/>
      <c r="C6107" s="125" t="s">
        <v>761</v>
      </c>
      <c r="D6107" s="191">
        <v>43341</v>
      </c>
      <c r="E6107" s="124" t="s">
        <v>10723</v>
      </c>
      <c r="F6107" s="124" t="s">
        <v>3</v>
      </c>
      <c r="G6107" s="124">
        <v>1655120</v>
      </c>
      <c r="H6107" s="124"/>
      <c r="I6107" s="128" t="s">
        <v>12120</v>
      </c>
      <c r="J6107" s="124"/>
      <c r="K6107" s="124"/>
      <c r="L6107" s="124"/>
      <c r="M6107" s="124"/>
      <c r="N6107" s="193">
        <v>0</v>
      </c>
      <c r="O6107" s="193">
        <v>114.98</v>
      </c>
      <c r="P6107" s="124" t="s">
        <v>1312</v>
      </c>
    </row>
    <row r="6108" spans="1:16" ht="51">
      <c r="A6108" s="256" t="s">
        <v>630</v>
      </c>
      <c r="B6108" s="124"/>
      <c r="C6108" s="125" t="s">
        <v>1236</v>
      </c>
      <c r="D6108" s="191">
        <v>43341</v>
      </c>
      <c r="E6108" s="124" t="s">
        <v>10724</v>
      </c>
      <c r="F6108" s="124" t="s">
        <v>3</v>
      </c>
      <c r="G6108" s="124">
        <v>1655118</v>
      </c>
      <c r="H6108" s="124"/>
      <c r="I6108" s="128" t="s">
        <v>12121</v>
      </c>
      <c r="J6108" s="124"/>
      <c r="K6108" s="124"/>
      <c r="L6108" s="124"/>
      <c r="M6108" s="124"/>
      <c r="N6108" s="193">
        <v>0</v>
      </c>
      <c r="O6108" s="193">
        <v>539.39</v>
      </c>
      <c r="P6108" s="124" t="s">
        <v>1312</v>
      </c>
    </row>
    <row r="6109" spans="1:16" ht="51">
      <c r="A6109" s="256">
        <v>526</v>
      </c>
      <c r="B6109" s="124"/>
      <c r="C6109" s="125" t="s">
        <v>846</v>
      </c>
      <c r="D6109" s="191">
        <v>43341</v>
      </c>
      <c r="E6109" s="124" t="s">
        <v>10725</v>
      </c>
      <c r="F6109" s="124" t="s">
        <v>3</v>
      </c>
      <c r="G6109" s="124">
        <v>1655114</v>
      </c>
      <c r="H6109" s="124"/>
      <c r="I6109" s="128" t="s">
        <v>7983</v>
      </c>
      <c r="J6109" s="124"/>
      <c r="K6109" s="124"/>
      <c r="L6109" s="124"/>
      <c r="M6109" s="124"/>
      <c r="N6109" s="193">
        <v>0</v>
      </c>
      <c r="O6109" s="193">
        <v>60</v>
      </c>
      <c r="P6109" s="124" t="s">
        <v>1312</v>
      </c>
    </row>
    <row r="6110" spans="1:16" ht="63.75">
      <c r="A6110" s="256">
        <v>291</v>
      </c>
      <c r="B6110" s="124"/>
      <c r="C6110" s="125" t="s">
        <v>794</v>
      </c>
      <c r="D6110" s="191">
        <v>43341</v>
      </c>
      <c r="E6110" s="124" t="s">
        <v>10726</v>
      </c>
      <c r="F6110" s="124" t="s">
        <v>3</v>
      </c>
      <c r="G6110" s="124">
        <v>1655113</v>
      </c>
      <c r="H6110" s="124"/>
      <c r="I6110" s="128" t="s">
        <v>12122</v>
      </c>
      <c r="J6110" s="124"/>
      <c r="K6110" s="124"/>
      <c r="L6110" s="124"/>
      <c r="M6110" s="124"/>
      <c r="N6110" s="193">
        <v>0</v>
      </c>
      <c r="O6110" s="193">
        <v>25778.600000000002</v>
      </c>
      <c r="P6110" s="124" t="s">
        <v>1312</v>
      </c>
    </row>
    <row r="6111" spans="1:16" ht="51">
      <c r="A6111" s="256">
        <v>526</v>
      </c>
      <c r="B6111" s="124"/>
      <c r="C6111" s="125" t="s">
        <v>846</v>
      </c>
      <c r="D6111" s="191">
        <v>43341</v>
      </c>
      <c r="E6111" s="124" t="s">
        <v>10727</v>
      </c>
      <c r="F6111" s="124" t="s">
        <v>3</v>
      </c>
      <c r="G6111" s="124">
        <v>1655111</v>
      </c>
      <c r="H6111" s="124"/>
      <c r="I6111" s="128" t="s">
        <v>12123</v>
      </c>
      <c r="J6111" s="124"/>
      <c r="K6111" s="124"/>
      <c r="L6111" s="124"/>
      <c r="M6111" s="124"/>
      <c r="N6111" s="193">
        <v>0</v>
      </c>
      <c r="O6111" s="193">
        <v>110</v>
      </c>
      <c r="P6111" s="124" t="s">
        <v>1312</v>
      </c>
    </row>
    <row r="6112" spans="1:16" ht="38.25">
      <c r="A6112" s="256">
        <v>526</v>
      </c>
      <c r="B6112" s="124"/>
      <c r="C6112" s="125" t="s">
        <v>846</v>
      </c>
      <c r="D6112" s="191">
        <v>43341</v>
      </c>
      <c r="E6112" s="124" t="s">
        <v>10728</v>
      </c>
      <c r="F6112" s="124" t="s">
        <v>3</v>
      </c>
      <c r="G6112" s="124">
        <v>1655107</v>
      </c>
      <c r="H6112" s="124"/>
      <c r="I6112" s="128" t="s">
        <v>12124</v>
      </c>
      <c r="J6112" s="124"/>
      <c r="K6112" s="124"/>
      <c r="L6112" s="124"/>
      <c r="M6112" s="124"/>
      <c r="N6112" s="193">
        <v>0</v>
      </c>
      <c r="O6112" s="193">
        <v>42</v>
      </c>
      <c r="P6112" s="124" t="s">
        <v>1312</v>
      </c>
    </row>
    <row r="6113" spans="1:16" ht="51">
      <c r="A6113" s="256" t="s">
        <v>630</v>
      </c>
      <c r="B6113" s="124"/>
      <c r="C6113" s="125" t="s">
        <v>1236</v>
      </c>
      <c r="D6113" s="191">
        <v>43341</v>
      </c>
      <c r="E6113" s="124" t="s">
        <v>10729</v>
      </c>
      <c r="F6113" s="124" t="s">
        <v>3</v>
      </c>
      <c r="G6113" s="124">
        <v>1655102</v>
      </c>
      <c r="H6113" s="124"/>
      <c r="I6113" s="128" t="s">
        <v>12125</v>
      </c>
      <c r="J6113" s="124"/>
      <c r="K6113" s="124"/>
      <c r="L6113" s="124"/>
      <c r="M6113" s="124"/>
      <c r="N6113" s="193">
        <v>0</v>
      </c>
      <c r="O6113" s="193">
        <v>722.65</v>
      </c>
      <c r="P6113" s="124" t="s">
        <v>1312</v>
      </c>
    </row>
    <row r="6114" spans="1:16" ht="51">
      <c r="A6114" s="256">
        <v>292</v>
      </c>
      <c r="B6114" s="124"/>
      <c r="C6114" s="125" t="s">
        <v>152</v>
      </c>
      <c r="D6114" s="191">
        <v>43341</v>
      </c>
      <c r="E6114" s="124" t="s">
        <v>10730</v>
      </c>
      <c r="F6114" s="124" t="s">
        <v>3</v>
      </c>
      <c r="G6114" s="124">
        <v>1655185</v>
      </c>
      <c r="H6114" s="124"/>
      <c r="I6114" s="128" t="s">
        <v>12126</v>
      </c>
      <c r="J6114" s="124"/>
      <c r="K6114" s="124"/>
      <c r="L6114" s="124"/>
      <c r="M6114" s="124"/>
      <c r="N6114" s="193">
        <v>0</v>
      </c>
      <c r="O6114" s="193">
        <v>74</v>
      </c>
      <c r="P6114" s="124" t="s">
        <v>1312</v>
      </c>
    </row>
    <row r="6115" spans="1:16" ht="51">
      <c r="A6115" s="256">
        <v>292</v>
      </c>
      <c r="B6115" s="124"/>
      <c r="C6115" s="125" t="s">
        <v>152</v>
      </c>
      <c r="D6115" s="191">
        <v>43341</v>
      </c>
      <c r="E6115" s="124" t="s">
        <v>10731</v>
      </c>
      <c r="F6115" s="124" t="s">
        <v>3</v>
      </c>
      <c r="G6115" s="124">
        <v>1655184</v>
      </c>
      <c r="H6115" s="124"/>
      <c r="I6115" s="128" t="s">
        <v>12127</v>
      </c>
      <c r="J6115" s="124"/>
      <c r="K6115" s="124"/>
      <c r="L6115" s="124"/>
      <c r="M6115" s="124"/>
      <c r="N6115" s="193">
        <v>0</v>
      </c>
      <c r="O6115" s="193">
        <v>51</v>
      </c>
      <c r="P6115" s="124" t="s">
        <v>1312</v>
      </c>
    </row>
    <row r="6116" spans="1:16" ht="51">
      <c r="A6116" s="256">
        <v>292</v>
      </c>
      <c r="B6116" s="124"/>
      <c r="C6116" s="125" t="s">
        <v>152</v>
      </c>
      <c r="D6116" s="191">
        <v>43341</v>
      </c>
      <c r="E6116" s="124" t="s">
        <v>10732</v>
      </c>
      <c r="F6116" s="124" t="s">
        <v>3</v>
      </c>
      <c r="G6116" s="124">
        <v>1655183</v>
      </c>
      <c r="H6116" s="124"/>
      <c r="I6116" s="128" t="s">
        <v>12126</v>
      </c>
      <c r="J6116" s="124"/>
      <c r="K6116" s="124"/>
      <c r="L6116" s="124"/>
      <c r="M6116" s="124"/>
      <c r="N6116" s="193">
        <v>0</v>
      </c>
      <c r="O6116" s="193">
        <v>50</v>
      </c>
      <c r="P6116" s="124" t="s">
        <v>1312</v>
      </c>
    </row>
    <row r="6117" spans="1:16" ht="38.25">
      <c r="A6117" s="256">
        <v>117</v>
      </c>
      <c r="B6117" s="124"/>
      <c r="C6117" s="125" t="s">
        <v>722</v>
      </c>
      <c r="D6117" s="191">
        <v>43341</v>
      </c>
      <c r="E6117" s="124" t="s">
        <v>10733</v>
      </c>
      <c r="F6117" s="124" t="s">
        <v>3</v>
      </c>
      <c r="G6117" s="124">
        <v>1655182</v>
      </c>
      <c r="H6117" s="124"/>
      <c r="I6117" s="128" t="s">
        <v>12128</v>
      </c>
      <c r="J6117" s="124"/>
      <c r="K6117" s="124"/>
      <c r="L6117" s="124"/>
      <c r="M6117" s="124"/>
      <c r="N6117" s="193">
        <v>0</v>
      </c>
      <c r="O6117" s="193">
        <v>1855</v>
      </c>
      <c r="P6117" s="124" t="s">
        <v>1312</v>
      </c>
    </row>
    <row r="6118" spans="1:16" ht="51">
      <c r="A6118" s="256">
        <v>292</v>
      </c>
      <c r="B6118" s="124"/>
      <c r="C6118" s="125" t="s">
        <v>152</v>
      </c>
      <c r="D6118" s="191">
        <v>43341</v>
      </c>
      <c r="E6118" s="124" t="s">
        <v>10734</v>
      </c>
      <c r="F6118" s="124" t="s">
        <v>3</v>
      </c>
      <c r="G6118" s="124">
        <v>1655181</v>
      </c>
      <c r="H6118" s="124"/>
      <c r="I6118" s="128" t="s">
        <v>12126</v>
      </c>
      <c r="J6118" s="124"/>
      <c r="K6118" s="124"/>
      <c r="L6118" s="124"/>
      <c r="M6118" s="124"/>
      <c r="N6118" s="193">
        <v>0</v>
      </c>
      <c r="O6118" s="193">
        <v>62</v>
      </c>
      <c r="P6118" s="124" t="s">
        <v>1312</v>
      </c>
    </row>
    <row r="6119" spans="1:16" ht="51">
      <c r="A6119" s="256">
        <v>292</v>
      </c>
      <c r="B6119" s="124"/>
      <c r="C6119" s="125" t="s">
        <v>152</v>
      </c>
      <c r="D6119" s="191">
        <v>43341</v>
      </c>
      <c r="E6119" s="124" t="s">
        <v>10735</v>
      </c>
      <c r="F6119" s="124" t="s">
        <v>3</v>
      </c>
      <c r="G6119" s="124">
        <v>1655180</v>
      </c>
      <c r="H6119" s="124"/>
      <c r="I6119" s="128" t="s">
        <v>12126</v>
      </c>
      <c r="J6119" s="124"/>
      <c r="K6119" s="124"/>
      <c r="L6119" s="124"/>
      <c r="M6119" s="124"/>
      <c r="N6119" s="193">
        <v>0</v>
      </c>
      <c r="O6119" s="193">
        <v>75</v>
      </c>
      <c r="P6119" s="124" t="s">
        <v>1312</v>
      </c>
    </row>
    <row r="6120" spans="1:16" ht="51">
      <c r="A6120" s="256">
        <v>292</v>
      </c>
      <c r="B6120" s="124"/>
      <c r="C6120" s="125" t="s">
        <v>152</v>
      </c>
      <c r="D6120" s="191">
        <v>43341</v>
      </c>
      <c r="E6120" s="124" t="s">
        <v>10736</v>
      </c>
      <c r="F6120" s="124" t="s">
        <v>3</v>
      </c>
      <c r="G6120" s="124">
        <v>1655179</v>
      </c>
      <c r="H6120" s="124"/>
      <c r="I6120" s="128" t="s">
        <v>12126</v>
      </c>
      <c r="J6120" s="124"/>
      <c r="K6120" s="124"/>
      <c r="L6120" s="124"/>
      <c r="M6120" s="124"/>
      <c r="N6120" s="193">
        <v>0</v>
      </c>
      <c r="O6120" s="193">
        <v>68</v>
      </c>
      <c r="P6120" s="124" t="s">
        <v>1312</v>
      </c>
    </row>
    <row r="6121" spans="1:16" ht="51">
      <c r="A6121" s="256">
        <v>292</v>
      </c>
      <c r="B6121" s="124"/>
      <c r="C6121" s="125" t="s">
        <v>152</v>
      </c>
      <c r="D6121" s="191">
        <v>43341</v>
      </c>
      <c r="E6121" s="124" t="s">
        <v>10737</v>
      </c>
      <c r="F6121" s="124" t="s">
        <v>3</v>
      </c>
      <c r="G6121" s="124">
        <v>1655178</v>
      </c>
      <c r="H6121" s="124"/>
      <c r="I6121" s="128" t="s">
        <v>12126</v>
      </c>
      <c r="J6121" s="124"/>
      <c r="K6121" s="124"/>
      <c r="L6121" s="124"/>
      <c r="M6121" s="124"/>
      <c r="N6121" s="193">
        <v>0</v>
      </c>
      <c r="O6121" s="193">
        <v>68</v>
      </c>
      <c r="P6121" s="124" t="s">
        <v>1312</v>
      </c>
    </row>
    <row r="6122" spans="1:16" ht="38.25">
      <c r="A6122" s="256">
        <v>526</v>
      </c>
      <c r="B6122" s="124"/>
      <c r="C6122" s="125" t="s">
        <v>846</v>
      </c>
      <c r="D6122" s="191">
        <v>43341</v>
      </c>
      <c r="E6122" s="124" t="s">
        <v>10738</v>
      </c>
      <c r="F6122" s="124" t="s">
        <v>3</v>
      </c>
      <c r="G6122" s="124">
        <v>1655177</v>
      </c>
      <c r="H6122" s="124"/>
      <c r="I6122" s="128" t="s">
        <v>12129</v>
      </c>
      <c r="J6122" s="124"/>
      <c r="K6122" s="124"/>
      <c r="L6122" s="124"/>
      <c r="M6122" s="124"/>
      <c r="N6122" s="193">
        <v>0</v>
      </c>
      <c r="O6122" s="193">
        <v>42</v>
      </c>
      <c r="P6122" s="124" t="s">
        <v>1312</v>
      </c>
    </row>
    <row r="6123" spans="1:16" ht="38.25">
      <c r="A6123" s="256">
        <v>526</v>
      </c>
      <c r="B6123" s="124"/>
      <c r="C6123" s="125" t="s">
        <v>846</v>
      </c>
      <c r="D6123" s="191">
        <v>43341</v>
      </c>
      <c r="E6123" s="124" t="s">
        <v>10739</v>
      </c>
      <c r="F6123" s="124" t="s">
        <v>3</v>
      </c>
      <c r="G6123" s="124">
        <v>1655176</v>
      </c>
      <c r="H6123" s="124"/>
      <c r="I6123" s="128" t="s">
        <v>12130</v>
      </c>
      <c r="J6123" s="124"/>
      <c r="K6123" s="124"/>
      <c r="L6123" s="124"/>
      <c r="M6123" s="124"/>
      <c r="N6123" s="193">
        <v>0</v>
      </c>
      <c r="O6123" s="193">
        <v>42</v>
      </c>
      <c r="P6123" s="124" t="s">
        <v>1312</v>
      </c>
    </row>
    <row r="6124" spans="1:16" ht="51">
      <c r="A6124" s="256">
        <v>292</v>
      </c>
      <c r="B6124" s="124"/>
      <c r="C6124" s="125" t="s">
        <v>152</v>
      </c>
      <c r="D6124" s="191">
        <v>43341</v>
      </c>
      <c r="E6124" s="124" t="s">
        <v>10740</v>
      </c>
      <c r="F6124" s="124" t="s">
        <v>3</v>
      </c>
      <c r="G6124" s="124">
        <v>1655175</v>
      </c>
      <c r="H6124" s="124"/>
      <c r="I6124" s="128" t="s">
        <v>12126</v>
      </c>
      <c r="J6124" s="124"/>
      <c r="K6124" s="124"/>
      <c r="L6124" s="124"/>
      <c r="M6124" s="124"/>
      <c r="N6124" s="193">
        <v>0</v>
      </c>
      <c r="O6124" s="193">
        <v>70</v>
      </c>
      <c r="P6124" s="124" t="s">
        <v>1312</v>
      </c>
    </row>
    <row r="6125" spans="1:16" ht="51">
      <c r="A6125" s="256">
        <v>292</v>
      </c>
      <c r="B6125" s="124"/>
      <c r="C6125" s="125" t="s">
        <v>152</v>
      </c>
      <c r="D6125" s="191">
        <v>43341</v>
      </c>
      <c r="E6125" s="124" t="s">
        <v>10741</v>
      </c>
      <c r="F6125" s="124" t="s">
        <v>3</v>
      </c>
      <c r="G6125" s="124">
        <v>1655174</v>
      </c>
      <c r="H6125" s="124"/>
      <c r="I6125" s="128" t="s">
        <v>12131</v>
      </c>
      <c r="J6125" s="124"/>
      <c r="K6125" s="124"/>
      <c r="L6125" s="124"/>
      <c r="M6125" s="124"/>
      <c r="N6125" s="193">
        <v>0</v>
      </c>
      <c r="O6125" s="193">
        <v>53</v>
      </c>
      <c r="P6125" s="124" t="s">
        <v>1312</v>
      </c>
    </row>
    <row r="6126" spans="1:16" ht="38.25">
      <c r="A6126" s="256">
        <v>526</v>
      </c>
      <c r="B6126" s="124"/>
      <c r="C6126" s="125" t="s">
        <v>846</v>
      </c>
      <c r="D6126" s="191">
        <v>43341</v>
      </c>
      <c r="E6126" s="124" t="s">
        <v>10742</v>
      </c>
      <c r="F6126" s="124" t="s">
        <v>3</v>
      </c>
      <c r="G6126" s="124">
        <v>1655173</v>
      </c>
      <c r="H6126" s="124"/>
      <c r="I6126" s="128" t="s">
        <v>12132</v>
      </c>
      <c r="J6126" s="124"/>
      <c r="K6126" s="124"/>
      <c r="L6126" s="124"/>
      <c r="M6126" s="124"/>
      <c r="N6126" s="193">
        <v>0</v>
      </c>
      <c r="O6126" s="193">
        <v>42</v>
      </c>
      <c r="P6126" s="124" t="s">
        <v>1312</v>
      </c>
    </row>
    <row r="6127" spans="1:16" ht="51">
      <c r="A6127" s="256">
        <v>292</v>
      </c>
      <c r="B6127" s="124"/>
      <c r="C6127" s="125" t="s">
        <v>152</v>
      </c>
      <c r="D6127" s="191">
        <v>43341</v>
      </c>
      <c r="E6127" s="124" t="s">
        <v>10743</v>
      </c>
      <c r="F6127" s="124" t="s">
        <v>3</v>
      </c>
      <c r="G6127" s="124">
        <v>1655172</v>
      </c>
      <c r="H6127" s="124"/>
      <c r="I6127" s="128" t="s">
        <v>12131</v>
      </c>
      <c r="J6127" s="124"/>
      <c r="K6127" s="124"/>
      <c r="L6127" s="124"/>
      <c r="M6127" s="124"/>
      <c r="N6127" s="193">
        <v>0</v>
      </c>
      <c r="O6127" s="193">
        <v>62</v>
      </c>
      <c r="P6127" s="124" t="s">
        <v>1312</v>
      </c>
    </row>
    <row r="6128" spans="1:16" ht="51">
      <c r="A6128" s="256">
        <v>291</v>
      </c>
      <c r="B6128" s="124"/>
      <c r="C6128" s="125" t="s">
        <v>794</v>
      </c>
      <c r="D6128" s="191">
        <v>43341</v>
      </c>
      <c r="E6128" s="124" t="s">
        <v>10744</v>
      </c>
      <c r="F6128" s="124" t="s">
        <v>3</v>
      </c>
      <c r="G6128" s="124">
        <v>1655029</v>
      </c>
      <c r="H6128" s="124"/>
      <c r="I6128" s="128" t="s">
        <v>12133</v>
      </c>
      <c r="J6128" s="124"/>
      <c r="K6128" s="124"/>
      <c r="L6128" s="124"/>
      <c r="M6128" s="124"/>
      <c r="N6128" s="193">
        <v>0</v>
      </c>
      <c r="O6128" s="193">
        <v>49723.35</v>
      </c>
      <c r="P6128" s="124" t="s">
        <v>1312</v>
      </c>
    </row>
    <row r="6129" spans="1:16" ht="51">
      <c r="A6129" s="256" t="s">
        <v>619</v>
      </c>
      <c r="B6129" s="124"/>
      <c r="C6129" s="125" t="s">
        <v>713</v>
      </c>
      <c r="D6129" s="191">
        <v>43341</v>
      </c>
      <c r="E6129" s="124" t="s">
        <v>10745</v>
      </c>
      <c r="F6129" s="124" t="s">
        <v>3</v>
      </c>
      <c r="G6129" s="256">
        <v>1655022</v>
      </c>
      <c r="H6129" s="124"/>
      <c r="I6129" s="128" t="s">
        <v>12134</v>
      </c>
      <c r="J6129" s="124"/>
      <c r="K6129" s="124"/>
      <c r="L6129" s="124"/>
      <c r="M6129" s="124"/>
      <c r="N6129" s="193">
        <v>0</v>
      </c>
      <c r="O6129" s="193">
        <v>30</v>
      </c>
      <c r="P6129" s="124" t="s">
        <v>1312</v>
      </c>
    </row>
    <row r="6130" spans="1:16" ht="51">
      <c r="A6130" s="256" t="s">
        <v>630</v>
      </c>
      <c r="B6130" s="124"/>
      <c r="C6130" s="125" t="s">
        <v>1236</v>
      </c>
      <c r="D6130" s="191">
        <v>43341</v>
      </c>
      <c r="E6130" s="124" t="s">
        <v>10746</v>
      </c>
      <c r="F6130" s="124" t="s">
        <v>3</v>
      </c>
      <c r="G6130" s="124">
        <v>1655021</v>
      </c>
      <c r="H6130" s="124"/>
      <c r="I6130" s="128" t="s">
        <v>12135</v>
      </c>
      <c r="J6130" s="124"/>
      <c r="K6130" s="124"/>
      <c r="L6130" s="124"/>
      <c r="M6130" s="124"/>
      <c r="N6130" s="193">
        <v>0</v>
      </c>
      <c r="O6130" s="193">
        <v>1101.4100000000001</v>
      </c>
      <c r="P6130" s="124" t="s">
        <v>1312</v>
      </c>
    </row>
    <row r="6131" spans="1:16" ht="63.75">
      <c r="A6131" s="256" t="s">
        <v>630</v>
      </c>
      <c r="B6131" s="124"/>
      <c r="C6131" s="125" t="s">
        <v>1236</v>
      </c>
      <c r="D6131" s="191">
        <v>43341</v>
      </c>
      <c r="E6131" s="124" t="s">
        <v>10747</v>
      </c>
      <c r="F6131" s="124" t="s">
        <v>3</v>
      </c>
      <c r="G6131" s="124">
        <v>1655014</v>
      </c>
      <c r="H6131" s="124"/>
      <c r="I6131" s="128" t="s">
        <v>12136</v>
      </c>
      <c r="J6131" s="124"/>
      <c r="K6131" s="124"/>
      <c r="L6131" s="124"/>
      <c r="M6131" s="124"/>
      <c r="N6131" s="193">
        <v>0</v>
      </c>
      <c r="O6131" s="193">
        <v>6035.01</v>
      </c>
      <c r="P6131" s="124" t="s">
        <v>1312</v>
      </c>
    </row>
    <row r="6132" spans="1:16" ht="38.25">
      <c r="A6132" s="256" t="s">
        <v>630</v>
      </c>
      <c r="B6132" s="124"/>
      <c r="C6132" s="125" t="s">
        <v>1236</v>
      </c>
      <c r="D6132" s="191">
        <v>43341</v>
      </c>
      <c r="E6132" s="124" t="s">
        <v>10748</v>
      </c>
      <c r="F6132" s="124" t="s">
        <v>3</v>
      </c>
      <c r="G6132" s="124">
        <v>1655010</v>
      </c>
      <c r="H6132" s="124"/>
      <c r="I6132" s="128" t="s">
        <v>12137</v>
      </c>
      <c r="J6132" s="124"/>
      <c r="K6132" s="124"/>
      <c r="L6132" s="124"/>
      <c r="M6132" s="124"/>
      <c r="N6132" s="193">
        <v>0</v>
      </c>
      <c r="O6132" s="193">
        <v>289</v>
      </c>
      <c r="P6132" s="124" t="s">
        <v>1312</v>
      </c>
    </row>
    <row r="6133" spans="1:16" ht="63.75">
      <c r="A6133" s="256">
        <v>25</v>
      </c>
      <c r="B6133" s="124"/>
      <c r="C6133" s="125" t="s">
        <v>694</v>
      </c>
      <c r="D6133" s="191">
        <v>43341</v>
      </c>
      <c r="E6133" s="124" t="s">
        <v>10749</v>
      </c>
      <c r="F6133" s="124" t="s">
        <v>3</v>
      </c>
      <c r="G6133" s="124">
        <v>1655005</v>
      </c>
      <c r="H6133" s="124"/>
      <c r="I6133" s="128" t="s">
        <v>12138</v>
      </c>
      <c r="J6133" s="124"/>
      <c r="K6133" s="124"/>
      <c r="L6133" s="124"/>
      <c r="M6133" s="124"/>
      <c r="N6133" s="193">
        <v>0</v>
      </c>
      <c r="O6133" s="193">
        <v>1782.3</v>
      </c>
      <c r="P6133" s="124" t="s">
        <v>1312</v>
      </c>
    </row>
    <row r="6134" spans="1:16" ht="63.75">
      <c r="A6134" s="256">
        <v>112</v>
      </c>
      <c r="B6134" s="124"/>
      <c r="C6134" s="125" t="s">
        <v>719</v>
      </c>
      <c r="D6134" s="191">
        <v>43341</v>
      </c>
      <c r="E6134" s="124" t="s">
        <v>10750</v>
      </c>
      <c r="F6134" s="124" t="s">
        <v>3</v>
      </c>
      <c r="G6134" s="124">
        <v>1654934</v>
      </c>
      <c r="H6134" s="124"/>
      <c r="I6134" s="128" t="s">
        <v>12139</v>
      </c>
      <c r="J6134" s="124"/>
      <c r="K6134" s="124"/>
      <c r="L6134" s="124"/>
      <c r="M6134" s="124"/>
      <c r="N6134" s="193">
        <v>0</v>
      </c>
      <c r="O6134" s="193">
        <v>237.48000000000002</v>
      </c>
      <c r="P6134" s="124" t="s">
        <v>1312</v>
      </c>
    </row>
    <row r="6135" spans="1:16" ht="51">
      <c r="A6135" s="256">
        <v>112</v>
      </c>
      <c r="B6135" s="124"/>
      <c r="C6135" s="125" t="s">
        <v>719</v>
      </c>
      <c r="D6135" s="191">
        <v>43341</v>
      </c>
      <c r="E6135" s="124" t="s">
        <v>10751</v>
      </c>
      <c r="F6135" s="124" t="s">
        <v>3</v>
      </c>
      <c r="G6135" s="124">
        <v>1654932</v>
      </c>
      <c r="H6135" s="124"/>
      <c r="I6135" s="128" t="s">
        <v>12140</v>
      </c>
      <c r="J6135" s="124"/>
      <c r="K6135" s="124"/>
      <c r="L6135" s="124"/>
      <c r="M6135" s="124"/>
      <c r="N6135" s="193">
        <v>0</v>
      </c>
      <c r="O6135" s="193">
        <v>306</v>
      </c>
      <c r="P6135" s="124" t="s">
        <v>1312</v>
      </c>
    </row>
    <row r="6136" spans="1:16" ht="63.75">
      <c r="A6136" s="256">
        <v>112</v>
      </c>
      <c r="B6136" s="124"/>
      <c r="C6136" s="125" t="s">
        <v>719</v>
      </c>
      <c r="D6136" s="191">
        <v>43341</v>
      </c>
      <c r="E6136" s="124" t="s">
        <v>10752</v>
      </c>
      <c r="F6136" s="124" t="s">
        <v>3</v>
      </c>
      <c r="G6136" s="124">
        <v>1654927</v>
      </c>
      <c r="H6136" s="124"/>
      <c r="I6136" s="128" t="s">
        <v>12141</v>
      </c>
      <c r="J6136" s="124"/>
      <c r="K6136" s="124"/>
      <c r="L6136" s="124"/>
      <c r="M6136" s="124"/>
      <c r="N6136" s="193">
        <v>0</v>
      </c>
      <c r="O6136" s="193">
        <v>299</v>
      </c>
      <c r="P6136" s="124" t="s">
        <v>1312</v>
      </c>
    </row>
    <row r="6137" spans="1:16" ht="38.25">
      <c r="A6137" s="256">
        <v>572</v>
      </c>
      <c r="B6137" s="124"/>
      <c r="C6137" s="125" t="s">
        <v>848</v>
      </c>
      <c r="D6137" s="191">
        <v>43341</v>
      </c>
      <c r="E6137" s="124" t="s">
        <v>10753</v>
      </c>
      <c r="F6137" s="124" t="s">
        <v>3</v>
      </c>
      <c r="G6137" s="124">
        <v>1654925</v>
      </c>
      <c r="H6137" s="124"/>
      <c r="I6137" s="128" t="s">
        <v>12142</v>
      </c>
      <c r="J6137" s="124"/>
      <c r="K6137" s="124"/>
      <c r="L6137" s="124"/>
      <c r="M6137" s="124"/>
      <c r="N6137" s="193">
        <v>0</v>
      </c>
      <c r="O6137" s="193">
        <v>0.47000000000000003</v>
      </c>
      <c r="P6137" s="124" t="s">
        <v>1312</v>
      </c>
    </row>
    <row r="6138" spans="1:16" ht="51">
      <c r="A6138" s="256">
        <v>287</v>
      </c>
      <c r="B6138" s="124"/>
      <c r="C6138" s="125" t="s">
        <v>790</v>
      </c>
      <c r="D6138" s="191">
        <v>43341</v>
      </c>
      <c r="E6138" s="124" t="s">
        <v>10754</v>
      </c>
      <c r="F6138" s="124" t="s">
        <v>3</v>
      </c>
      <c r="G6138" s="124">
        <v>1655082</v>
      </c>
      <c r="H6138" s="124"/>
      <c r="I6138" s="128" t="s">
        <v>12143</v>
      </c>
      <c r="J6138" s="124"/>
      <c r="K6138" s="124"/>
      <c r="L6138" s="124"/>
      <c r="M6138" s="124"/>
      <c r="N6138" s="193">
        <v>0</v>
      </c>
      <c r="O6138" s="193">
        <v>591.71</v>
      </c>
      <c r="P6138" s="124" t="s">
        <v>1312</v>
      </c>
    </row>
    <row r="6139" spans="1:16" ht="38.25">
      <c r="A6139" s="256">
        <v>526</v>
      </c>
      <c r="B6139" s="124"/>
      <c r="C6139" s="125" t="s">
        <v>846</v>
      </c>
      <c r="D6139" s="191">
        <v>43341</v>
      </c>
      <c r="E6139" s="124" t="s">
        <v>10755</v>
      </c>
      <c r="F6139" s="124" t="s">
        <v>3</v>
      </c>
      <c r="G6139" s="124">
        <v>1655081</v>
      </c>
      <c r="H6139" s="124"/>
      <c r="I6139" s="128" t="s">
        <v>12144</v>
      </c>
      <c r="J6139" s="124"/>
      <c r="K6139" s="124"/>
      <c r="L6139" s="124"/>
      <c r="M6139" s="124"/>
      <c r="N6139" s="193">
        <v>0</v>
      </c>
      <c r="O6139" s="193">
        <v>51</v>
      </c>
      <c r="P6139" s="124" t="s">
        <v>1312</v>
      </c>
    </row>
    <row r="6140" spans="1:16" ht="51">
      <c r="A6140" s="256">
        <v>526</v>
      </c>
      <c r="B6140" s="124"/>
      <c r="C6140" s="125" t="s">
        <v>846</v>
      </c>
      <c r="D6140" s="191">
        <v>43341</v>
      </c>
      <c r="E6140" s="124" t="s">
        <v>10756</v>
      </c>
      <c r="F6140" s="124" t="s">
        <v>3</v>
      </c>
      <c r="G6140" s="124">
        <v>1655080</v>
      </c>
      <c r="H6140" s="124"/>
      <c r="I6140" s="128" t="s">
        <v>12145</v>
      </c>
      <c r="J6140" s="124"/>
      <c r="K6140" s="124"/>
      <c r="L6140" s="124"/>
      <c r="M6140" s="124"/>
      <c r="N6140" s="193">
        <v>0</v>
      </c>
      <c r="O6140" s="193">
        <v>51</v>
      </c>
      <c r="P6140" s="124" t="s">
        <v>1312</v>
      </c>
    </row>
    <row r="6141" spans="1:16" ht="51">
      <c r="A6141" s="256">
        <v>373</v>
      </c>
      <c r="B6141" s="124"/>
      <c r="C6141" s="125" t="s">
        <v>1269</v>
      </c>
      <c r="D6141" s="191">
        <v>43341</v>
      </c>
      <c r="E6141" s="124" t="s">
        <v>10757</v>
      </c>
      <c r="F6141" s="124" t="s">
        <v>3</v>
      </c>
      <c r="G6141" s="124">
        <v>1655073</v>
      </c>
      <c r="H6141" s="124"/>
      <c r="I6141" s="128" t="s">
        <v>12146</v>
      </c>
      <c r="J6141" s="124"/>
      <c r="K6141" s="124"/>
      <c r="L6141" s="124"/>
      <c r="M6141" s="124"/>
      <c r="N6141" s="193">
        <v>0</v>
      </c>
      <c r="O6141" s="193">
        <v>486.24</v>
      </c>
      <c r="P6141" s="124" t="s">
        <v>1312</v>
      </c>
    </row>
    <row r="6142" spans="1:16" ht="51">
      <c r="A6142" s="256">
        <v>291</v>
      </c>
      <c r="B6142" s="124"/>
      <c r="C6142" s="125" t="s">
        <v>794</v>
      </c>
      <c r="D6142" s="191">
        <v>43341</v>
      </c>
      <c r="E6142" s="124" t="s">
        <v>10758</v>
      </c>
      <c r="F6142" s="124" t="s">
        <v>3</v>
      </c>
      <c r="G6142" s="124">
        <v>1655069</v>
      </c>
      <c r="H6142" s="124"/>
      <c r="I6142" s="128" t="s">
        <v>12147</v>
      </c>
      <c r="J6142" s="124"/>
      <c r="K6142" s="124"/>
      <c r="L6142" s="124"/>
      <c r="M6142" s="124"/>
      <c r="N6142" s="193">
        <v>0</v>
      </c>
      <c r="O6142" s="193">
        <v>1337</v>
      </c>
      <c r="P6142" s="124" t="s">
        <v>1312</v>
      </c>
    </row>
    <row r="6143" spans="1:16" ht="51">
      <c r="A6143" s="256">
        <v>526</v>
      </c>
      <c r="B6143" s="124"/>
      <c r="C6143" s="125" t="s">
        <v>846</v>
      </c>
      <c r="D6143" s="191">
        <v>43341</v>
      </c>
      <c r="E6143" s="124" t="s">
        <v>10759</v>
      </c>
      <c r="F6143" s="124" t="s">
        <v>3</v>
      </c>
      <c r="G6143" s="124">
        <v>1655033</v>
      </c>
      <c r="H6143" s="124"/>
      <c r="I6143" s="128" t="s">
        <v>12148</v>
      </c>
      <c r="J6143" s="124"/>
      <c r="K6143" s="124"/>
      <c r="L6143" s="124"/>
      <c r="M6143" s="124"/>
      <c r="N6143" s="193">
        <v>0</v>
      </c>
      <c r="O6143" s="193">
        <v>90</v>
      </c>
      <c r="P6143" s="124" t="s">
        <v>1312</v>
      </c>
    </row>
    <row r="6144" spans="1:16" ht="38.25">
      <c r="A6144" s="256">
        <v>20</v>
      </c>
      <c r="B6144" s="124"/>
      <c r="C6144" s="125" t="s">
        <v>693</v>
      </c>
      <c r="D6144" s="191">
        <v>43341</v>
      </c>
      <c r="E6144" s="124" t="s">
        <v>10760</v>
      </c>
      <c r="F6144" s="124" t="s">
        <v>3</v>
      </c>
      <c r="G6144" s="124">
        <v>1655038</v>
      </c>
      <c r="H6144" s="124"/>
      <c r="I6144" s="128" t="s">
        <v>12149</v>
      </c>
      <c r="J6144" s="124"/>
      <c r="K6144" s="124"/>
      <c r="L6144" s="124"/>
      <c r="M6144" s="124"/>
      <c r="N6144" s="193">
        <v>0</v>
      </c>
      <c r="O6144" s="193">
        <v>10</v>
      </c>
      <c r="P6144" s="124" t="s">
        <v>1312</v>
      </c>
    </row>
    <row r="6145" spans="1:16" ht="38.25">
      <c r="A6145" s="256" t="s">
        <v>630</v>
      </c>
      <c r="B6145" s="124"/>
      <c r="C6145" s="125" t="s">
        <v>1236</v>
      </c>
      <c r="D6145" s="191">
        <v>43341</v>
      </c>
      <c r="E6145" s="124" t="s">
        <v>10761</v>
      </c>
      <c r="F6145" s="124" t="s">
        <v>3</v>
      </c>
      <c r="G6145" s="124">
        <v>1655042</v>
      </c>
      <c r="H6145" s="124"/>
      <c r="I6145" s="128" t="s">
        <v>12150</v>
      </c>
      <c r="J6145" s="124"/>
      <c r="K6145" s="124"/>
      <c r="L6145" s="124"/>
      <c r="M6145" s="124"/>
      <c r="N6145" s="193">
        <v>0</v>
      </c>
      <c r="O6145" s="193">
        <v>185.5</v>
      </c>
      <c r="P6145" s="124" t="s">
        <v>1312</v>
      </c>
    </row>
    <row r="6146" spans="1:16" ht="38.25">
      <c r="A6146" s="256">
        <v>20</v>
      </c>
      <c r="B6146" s="124"/>
      <c r="C6146" s="125" t="s">
        <v>693</v>
      </c>
      <c r="D6146" s="191">
        <v>43341</v>
      </c>
      <c r="E6146" s="124" t="s">
        <v>10762</v>
      </c>
      <c r="F6146" s="124" t="s">
        <v>3</v>
      </c>
      <c r="G6146" s="124">
        <v>1655045</v>
      </c>
      <c r="H6146" s="124"/>
      <c r="I6146" s="128" t="s">
        <v>12149</v>
      </c>
      <c r="J6146" s="124"/>
      <c r="K6146" s="124"/>
      <c r="L6146" s="124"/>
      <c r="M6146" s="124"/>
      <c r="N6146" s="193">
        <v>0</v>
      </c>
      <c r="O6146" s="193">
        <v>10</v>
      </c>
      <c r="P6146" s="124" t="s">
        <v>1312</v>
      </c>
    </row>
    <row r="6147" spans="1:16" ht="38.25">
      <c r="A6147" s="256">
        <v>526</v>
      </c>
      <c r="B6147" s="124"/>
      <c r="C6147" s="125" t="s">
        <v>846</v>
      </c>
      <c r="D6147" s="191">
        <v>43341</v>
      </c>
      <c r="E6147" s="124" t="s">
        <v>10763</v>
      </c>
      <c r="F6147" s="124" t="s">
        <v>3</v>
      </c>
      <c r="G6147" s="124">
        <v>1655060</v>
      </c>
      <c r="H6147" s="124"/>
      <c r="I6147" s="128" t="s">
        <v>12151</v>
      </c>
      <c r="J6147" s="124"/>
      <c r="K6147" s="124"/>
      <c r="L6147" s="124"/>
      <c r="M6147" s="124"/>
      <c r="N6147" s="193">
        <v>0</v>
      </c>
      <c r="O6147" s="193">
        <v>50</v>
      </c>
      <c r="P6147" s="124" t="s">
        <v>1312</v>
      </c>
    </row>
    <row r="6148" spans="1:16" ht="63.75" hidden="1">
      <c r="A6148" s="256">
        <v>373</v>
      </c>
      <c r="B6148" s="124"/>
      <c r="C6148" s="125" t="s">
        <v>1269</v>
      </c>
      <c r="D6148" s="191">
        <v>43341</v>
      </c>
      <c r="E6148" s="124" t="s">
        <v>10764</v>
      </c>
      <c r="F6148" s="124" t="s">
        <v>1313</v>
      </c>
      <c r="G6148" s="124">
        <v>180522</v>
      </c>
      <c r="H6148" s="124"/>
      <c r="I6148" s="128" t="s">
        <v>12152</v>
      </c>
      <c r="J6148" s="124"/>
      <c r="K6148" s="124"/>
      <c r="L6148" s="124"/>
      <c r="M6148" s="124"/>
      <c r="N6148" s="193">
        <v>0</v>
      </c>
      <c r="O6148" s="193">
        <v>2870975.32</v>
      </c>
      <c r="P6148" s="124" t="s">
        <v>1312</v>
      </c>
    </row>
    <row r="6149" spans="1:16" ht="51" hidden="1">
      <c r="A6149" s="256">
        <v>513</v>
      </c>
      <c r="B6149" s="124"/>
      <c r="C6149" s="125" t="s">
        <v>201</v>
      </c>
      <c r="D6149" s="191">
        <v>43341</v>
      </c>
      <c r="E6149" s="124" t="s">
        <v>10765</v>
      </c>
      <c r="F6149" s="124" t="s">
        <v>15</v>
      </c>
      <c r="G6149" s="124">
        <v>821047</v>
      </c>
      <c r="H6149" s="124"/>
      <c r="I6149" s="128" t="s">
        <v>4300</v>
      </c>
      <c r="J6149" s="124"/>
      <c r="K6149" s="124"/>
      <c r="L6149" s="124"/>
      <c r="M6149" s="124"/>
      <c r="N6149" s="193">
        <v>50</v>
      </c>
      <c r="O6149" s="193">
        <v>0</v>
      </c>
      <c r="P6149" s="124" t="s">
        <v>1312</v>
      </c>
    </row>
    <row r="6150" spans="1:16" ht="51" hidden="1">
      <c r="A6150" s="256">
        <v>513</v>
      </c>
      <c r="B6150" s="124"/>
      <c r="C6150" s="125" t="s">
        <v>201</v>
      </c>
      <c r="D6150" s="191">
        <v>43341</v>
      </c>
      <c r="E6150" s="124" t="s">
        <v>10766</v>
      </c>
      <c r="F6150" s="124" t="s">
        <v>15</v>
      </c>
      <c r="G6150" s="124">
        <v>821049</v>
      </c>
      <c r="H6150" s="124"/>
      <c r="I6150" s="128" t="s">
        <v>4240</v>
      </c>
      <c r="J6150" s="124"/>
      <c r="K6150" s="124"/>
      <c r="L6150" s="124"/>
      <c r="M6150" s="124"/>
      <c r="N6150" s="193">
        <v>50</v>
      </c>
      <c r="O6150" s="193">
        <v>0</v>
      </c>
      <c r="P6150" s="124" t="s">
        <v>1312</v>
      </c>
    </row>
    <row r="6151" spans="1:16" ht="89.25" hidden="1">
      <c r="A6151" s="256">
        <v>25</v>
      </c>
      <c r="B6151" s="124"/>
      <c r="C6151" s="125" t="s">
        <v>694</v>
      </c>
      <c r="D6151" s="191">
        <v>43341</v>
      </c>
      <c r="E6151" s="124" t="s">
        <v>10767</v>
      </c>
      <c r="F6151" s="124" t="s">
        <v>1313</v>
      </c>
      <c r="G6151" s="124">
        <v>180497</v>
      </c>
      <c r="H6151" s="124"/>
      <c r="I6151" s="128" t="s">
        <v>12153</v>
      </c>
      <c r="J6151" s="124"/>
      <c r="K6151" s="124"/>
      <c r="L6151" s="124"/>
      <c r="M6151" s="124"/>
      <c r="N6151" s="193">
        <v>1035877.68</v>
      </c>
      <c r="O6151" s="193">
        <v>0</v>
      </c>
      <c r="P6151" s="124" t="s">
        <v>1312</v>
      </c>
    </row>
    <row r="6152" spans="1:16" ht="76.5" hidden="1">
      <c r="A6152" s="256">
        <v>25</v>
      </c>
      <c r="B6152" s="124"/>
      <c r="C6152" s="125" t="s">
        <v>694</v>
      </c>
      <c r="D6152" s="191">
        <v>43341</v>
      </c>
      <c r="E6152" s="124" t="s">
        <v>10767</v>
      </c>
      <c r="F6152" s="124" t="s">
        <v>1313</v>
      </c>
      <c r="G6152" s="124">
        <v>180513</v>
      </c>
      <c r="H6152" s="124"/>
      <c r="I6152" s="128" t="s">
        <v>12154</v>
      </c>
      <c r="J6152" s="124"/>
      <c r="K6152" s="124"/>
      <c r="L6152" s="124"/>
      <c r="M6152" s="124"/>
      <c r="N6152" s="193">
        <v>544618.30000000005</v>
      </c>
      <c r="O6152" s="193">
        <v>0</v>
      </c>
      <c r="P6152" s="124" t="s">
        <v>1312</v>
      </c>
    </row>
    <row r="6153" spans="1:16" ht="76.5" hidden="1">
      <c r="A6153" s="256">
        <v>25</v>
      </c>
      <c r="B6153" s="124"/>
      <c r="C6153" s="125" t="s">
        <v>694</v>
      </c>
      <c r="D6153" s="191">
        <v>43341</v>
      </c>
      <c r="E6153" s="124" t="s">
        <v>10767</v>
      </c>
      <c r="F6153" s="124" t="s">
        <v>1313</v>
      </c>
      <c r="G6153" s="124">
        <v>180512</v>
      </c>
      <c r="H6153" s="124"/>
      <c r="I6153" s="128" t="s">
        <v>12155</v>
      </c>
      <c r="J6153" s="124"/>
      <c r="K6153" s="124"/>
      <c r="L6153" s="124"/>
      <c r="M6153" s="124"/>
      <c r="N6153" s="193">
        <v>512871.36</v>
      </c>
      <c r="O6153" s="193">
        <v>0</v>
      </c>
      <c r="P6153" s="124" t="s">
        <v>1312</v>
      </c>
    </row>
    <row r="6154" spans="1:16" ht="76.5" hidden="1">
      <c r="A6154" s="256">
        <v>25</v>
      </c>
      <c r="B6154" s="124"/>
      <c r="C6154" s="125" t="s">
        <v>694</v>
      </c>
      <c r="D6154" s="191">
        <v>43341</v>
      </c>
      <c r="E6154" s="124" t="s">
        <v>10767</v>
      </c>
      <c r="F6154" s="124" t="s">
        <v>1313</v>
      </c>
      <c r="G6154" s="124">
        <v>180492</v>
      </c>
      <c r="H6154" s="124"/>
      <c r="I6154" s="128" t="s">
        <v>12156</v>
      </c>
      <c r="J6154" s="124"/>
      <c r="K6154" s="124"/>
      <c r="L6154" s="124"/>
      <c r="M6154" s="124"/>
      <c r="N6154" s="193">
        <v>165041.53</v>
      </c>
      <c r="O6154" s="193">
        <v>0</v>
      </c>
      <c r="P6154" s="124" t="s">
        <v>1312</v>
      </c>
    </row>
    <row r="6155" spans="1:16" ht="76.5" hidden="1">
      <c r="A6155" s="256">
        <v>25</v>
      </c>
      <c r="B6155" s="124"/>
      <c r="C6155" s="125" t="s">
        <v>694</v>
      </c>
      <c r="D6155" s="191">
        <v>43341</v>
      </c>
      <c r="E6155" s="124" t="s">
        <v>10767</v>
      </c>
      <c r="F6155" s="124" t="s">
        <v>1313</v>
      </c>
      <c r="G6155" s="124">
        <v>180511</v>
      </c>
      <c r="H6155" s="124"/>
      <c r="I6155" s="128" t="s">
        <v>12157</v>
      </c>
      <c r="J6155" s="124"/>
      <c r="K6155" s="124"/>
      <c r="L6155" s="124"/>
      <c r="M6155" s="124"/>
      <c r="N6155" s="193">
        <v>766236.91</v>
      </c>
      <c r="O6155" s="193">
        <v>0</v>
      </c>
      <c r="P6155" s="124" t="s">
        <v>1312</v>
      </c>
    </row>
    <row r="6156" spans="1:16" ht="76.5" hidden="1">
      <c r="A6156" s="256">
        <v>25</v>
      </c>
      <c r="B6156" s="124"/>
      <c r="C6156" s="125" t="s">
        <v>694</v>
      </c>
      <c r="D6156" s="191">
        <v>43341</v>
      </c>
      <c r="E6156" s="124" t="s">
        <v>10767</v>
      </c>
      <c r="F6156" s="124" t="s">
        <v>1313</v>
      </c>
      <c r="G6156" s="124">
        <v>180493</v>
      </c>
      <c r="H6156" s="124"/>
      <c r="I6156" s="128" t="s">
        <v>12158</v>
      </c>
      <c r="J6156" s="124"/>
      <c r="K6156" s="124"/>
      <c r="L6156" s="124"/>
      <c r="M6156" s="124"/>
      <c r="N6156" s="193">
        <v>567747.77</v>
      </c>
      <c r="O6156" s="193">
        <v>0</v>
      </c>
      <c r="P6156" s="124" t="s">
        <v>1312</v>
      </c>
    </row>
    <row r="6157" spans="1:16" ht="76.5" hidden="1">
      <c r="A6157" s="256">
        <v>25</v>
      </c>
      <c r="B6157" s="124"/>
      <c r="C6157" s="125" t="s">
        <v>694</v>
      </c>
      <c r="D6157" s="191">
        <v>43341</v>
      </c>
      <c r="E6157" s="124" t="s">
        <v>10767</v>
      </c>
      <c r="F6157" s="124" t="s">
        <v>1313</v>
      </c>
      <c r="G6157" s="124">
        <v>180510</v>
      </c>
      <c r="H6157" s="124"/>
      <c r="I6157" s="128" t="s">
        <v>12159</v>
      </c>
      <c r="J6157" s="124"/>
      <c r="K6157" s="124"/>
      <c r="L6157" s="124"/>
      <c r="M6157" s="124"/>
      <c r="N6157" s="193">
        <v>567088.18000000005</v>
      </c>
      <c r="O6157" s="193">
        <v>0</v>
      </c>
      <c r="P6157" s="124" t="s">
        <v>1312</v>
      </c>
    </row>
    <row r="6158" spans="1:16" ht="76.5" hidden="1">
      <c r="A6158" s="256">
        <v>25</v>
      </c>
      <c r="B6158" s="124"/>
      <c r="C6158" s="125" t="s">
        <v>694</v>
      </c>
      <c r="D6158" s="191">
        <v>43341</v>
      </c>
      <c r="E6158" s="124" t="s">
        <v>10767</v>
      </c>
      <c r="F6158" s="124" t="s">
        <v>1313</v>
      </c>
      <c r="G6158" s="124">
        <v>180501</v>
      </c>
      <c r="H6158" s="124"/>
      <c r="I6158" s="128" t="s">
        <v>12160</v>
      </c>
      <c r="J6158" s="124"/>
      <c r="K6158" s="124"/>
      <c r="L6158" s="124"/>
      <c r="M6158" s="124"/>
      <c r="N6158" s="193">
        <v>947657.87</v>
      </c>
      <c r="O6158" s="193">
        <v>0</v>
      </c>
      <c r="P6158" s="124" t="s">
        <v>1312</v>
      </c>
    </row>
    <row r="6159" spans="1:16" ht="76.5" hidden="1">
      <c r="A6159" s="256">
        <v>25</v>
      </c>
      <c r="B6159" s="124"/>
      <c r="C6159" s="125" t="s">
        <v>694</v>
      </c>
      <c r="D6159" s="191">
        <v>43341</v>
      </c>
      <c r="E6159" s="124" t="s">
        <v>10767</v>
      </c>
      <c r="F6159" s="124" t="s">
        <v>1313</v>
      </c>
      <c r="G6159" s="124">
        <v>180509</v>
      </c>
      <c r="H6159" s="124"/>
      <c r="I6159" s="128" t="s">
        <v>12161</v>
      </c>
      <c r="J6159" s="124"/>
      <c r="K6159" s="124"/>
      <c r="L6159" s="124"/>
      <c r="M6159" s="124"/>
      <c r="N6159" s="193">
        <v>1118945.77</v>
      </c>
      <c r="O6159" s="193">
        <v>0</v>
      </c>
      <c r="P6159" s="124" t="s">
        <v>1312</v>
      </c>
    </row>
    <row r="6160" spans="1:16" ht="89.25" hidden="1">
      <c r="A6160" s="256">
        <v>25</v>
      </c>
      <c r="B6160" s="124"/>
      <c r="C6160" s="125" t="s">
        <v>694</v>
      </c>
      <c r="D6160" s="191">
        <v>43341</v>
      </c>
      <c r="E6160" s="124" t="s">
        <v>10767</v>
      </c>
      <c r="F6160" s="124" t="s">
        <v>1313</v>
      </c>
      <c r="G6160" s="124">
        <v>180494</v>
      </c>
      <c r="H6160" s="124"/>
      <c r="I6160" s="128" t="s">
        <v>12162</v>
      </c>
      <c r="J6160" s="124"/>
      <c r="K6160" s="124"/>
      <c r="L6160" s="124"/>
      <c r="M6160" s="124"/>
      <c r="N6160" s="193">
        <v>600000</v>
      </c>
      <c r="O6160" s="193">
        <v>0</v>
      </c>
      <c r="P6160" s="124" t="s">
        <v>1312</v>
      </c>
    </row>
    <row r="6161" spans="1:16" ht="89.25" hidden="1">
      <c r="A6161" s="256">
        <v>25</v>
      </c>
      <c r="B6161" s="124"/>
      <c r="C6161" s="125" t="s">
        <v>694</v>
      </c>
      <c r="D6161" s="191">
        <v>43341</v>
      </c>
      <c r="E6161" s="124" t="s">
        <v>10767</v>
      </c>
      <c r="F6161" s="124" t="s">
        <v>1313</v>
      </c>
      <c r="G6161" s="124">
        <v>180508</v>
      </c>
      <c r="H6161" s="124"/>
      <c r="I6161" s="128" t="s">
        <v>12163</v>
      </c>
      <c r="J6161" s="124"/>
      <c r="K6161" s="124"/>
      <c r="L6161" s="124"/>
      <c r="M6161" s="124"/>
      <c r="N6161" s="193">
        <v>284962.90999999997</v>
      </c>
      <c r="O6161" s="193">
        <v>0</v>
      </c>
      <c r="P6161" s="124" t="s">
        <v>1312</v>
      </c>
    </row>
    <row r="6162" spans="1:16" ht="89.25" hidden="1">
      <c r="A6162" s="256">
        <v>25</v>
      </c>
      <c r="B6162" s="124"/>
      <c r="C6162" s="125" t="s">
        <v>694</v>
      </c>
      <c r="D6162" s="191">
        <v>43341</v>
      </c>
      <c r="E6162" s="124" t="s">
        <v>10767</v>
      </c>
      <c r="F6162" s="124" t="s">
        <v>1313</v>
      </c>
      <c r="G6162" s="124">
        <v>180500</v>
      </c>
      <c r="H6162" s="124"/>
      <c r="I6162" s="128" t="s">
        <v>12164</v>
      </c>
      <c r="J6162" s="124"/>
      <c r="K6162" s="124"/>
      <c r="L6162" s="124"/>
      <c r="M6162" s="124"/>
      <c r="N6162" s="193">
        <v>166668.13</v>
      </c>
      <c r="O6162" s="193">
        <v>0</v>
      </c>
      <c r="P6162" s="124" t="s">
        <v>1312</v>
      </c>
    </row>
    <row r="6163" spans="1:16" ht="76.5" hidden="1">
      <c r="A6163" s="256">
        <v>25</v>
      </c>
      <c r="B6163" s="124"/>
      <c r="C6163" s="125" t="s">
        <v>694</v>
      </c>
      <c r="D6163" s="191">
        <v>43341</v>
      </c>
      <c r="E6163" s="124" t="s">
        <v>10767</v>
      </c>
      <c r="F6163" s="124" t="s">
        <v>1313</v>
      </c>
      <c r="G6163" s="124">
        <v>180507</v>
      </c>
      <c r="H6163" s="124"/>
      <c r="I6163" s="128" t="s">
        <v>12165</v>
      </c>
      <c r="J6163" s="124"/>
      <c r="K6163" s="124"/>
      <c r="L6163" s="124"/>
      <c r="M6163" s="124"/>
      <c r="N6163" s="193">
        <v>232977.98</v>
      </c>
      <c r="O6163" s="193">
        <v>0</v>
      </c>
      <c r="P6163" s="124" t="s">
        <v>1312</v>
      </c>
    </row>
    <row r="6164" spans="1:16" ht="89.25" hidden="1">
      <c r="A6164" s="256">
        <v>25</v>
      </c>
      <c r="B6164" s="124"/>
      <c r="C6164" s="125" t="s">
        <v>694</v>
      </c>
      <c r="D6164" s="191">
        <v>43341</v>
      </c>
      <c r="E6164" s="124" t="s">
        <v>10767</v>
      </c>
      <c r="F6164" s="124" t="s">
        <v>1313</v>
      </c>
      <c r="G6164" s="124">
        <v>180495</v>
      </c>
      <c r="H6164" s="124"/>
      <c r="I6164" s="128" t="s">
        <v>12166</v>
      </c>
      <c r="J6164" s="124"/>
      <c r="K6164" s="124"/>
      <c r="L6164" s="124"/>
      <c r="M6164" s="124"/>
      <c r="N6164" s="193">
        <v>358828.02</v>
      </c>
      <c r="O6164" s="193">
        <v>0</v>
      </c>
      <c r="P6164" s="124" t="s">
        <v>1312</v>
      </c>
    </row>
    <row r="6165" spans="1:16" ht="89.25" hidden="1">
      <c r="A6165" s="256">
        <v>25</v>
      </c>
      <c r="B6165" s="124"/>
      <c r="C6165" s="125" t="s">
        <v>694</v>
      </c>
      <c r="D6165" s="191">
        <v>43341</v>
      </c>
      <c r="E6165" s="124" t="s">
        <v>10767</v>
      </c>
      <c r="F6165" s="124" t="s">
        <v>1313</v>
      </c>
      <c r="G6165" s="124">
        <v>180506</v>
      </c>
      <c r="H6165" s="124"/>
      <c r="I6165" s="128" t="s">
        <v>12167</v>
      </c>
      <c r="J6165" s="124"/>
      <c r="K6165" s="124"/>
      <c r="L6165" s="124"/>
      <c r="M6165" s="124"/>
      <c r="N6165" s="193">
        <v>1466236.98</v>
      </c>
      <c r="O6165" s="193">
        <v>0</v>
      </c>
      <c r="P6165" s="124" t="s">
        <v>1312</v>
      </c>
    </row>
    <row r="6166" spans="1:16" ht="76.5" hidden="1">
      <c r="A6166" s="256">
        <v>25</v>
      </c>
      <c r="B6166" s="124"/>
      <c r="C6166" s="125" t="s">
        <v>694</v>
      </c>
      <c r="D6166" s="191">
        <v>43341</v>
      </c>
      <c r="E6166" s="124" t="s">
        <v>10767</v>
      </c>
      <c r="F6166" s="124" t="s">
        <v>1313</v>
      </c>
      <c r="G6166" s="124">
        <v>180498</v>
      </c>
      <c r="H6166" s="124"/>
      <c r="I6166" s="128" t="s">
        <v>12168</v>
      </c>
      <c r="J6166" s="124"/>
      <c r="K6166" s="124"/>
      <c r="L6166" s="124"/>
      <c r="M6166" s="124"/>
      <c r="N6166" s="193">
        <v>600000</v>
      </c>
      <c r="O6166" s="193">
        <v>0</v>
      </c>
      <c r="P6166" s="124" t="s">
        <v>1312</v>
      </c>
    </row>
    <row r="6167" spans="1:16" ht="76.5" hidden="1">
      <c r="A6167" s="256">
        <v>25</v>
      </c>
      <c r="B6167" s="124"/>
      <c r="C6167" s="125" t="s">
        <v>694</v>
      </c>
      <c r="D6167" s="191">
        <v>43341</v>
      </c>
      <c r="E6167" s="124" t="s">
        <v>10767</v>
      </c>
      <c r="F6167" s="124" t="s">
        <v>1313</v>
      </c>
      <c r="G6167" s="124">
        <v>180505</v>
      </c>
      <c r="H6167" s="124"/>
      <c r="I6167" s="128" t="s">
        <v>12169</v>
      </c>
      <c r="J6167" s="124"/>
      <c r="K6167" s="124"/>
      <c r="L6167" s="124"/>
      <c r="M6167" s="124"/>
      <c r="N6167" s="193">
        <v>739492.3</v>
      </c>
      <c r="O6167" s="193">
        <v>0</v>
      </c>
      <c r="P6167" s="124" t="s">
        <v>1312</v>
      </c>
    </row>
    <row r="6168" spans="1:16" ht="89.25" hidden="1">
      <c r="A6168" s="256">
        <v>25</v>
      </c>
      <c r="B6168" s="124"/>
      <c r="C6168" s="125" t="s">
        <v>694</v>
      </c>
      <c r="D6168" s="191">
        <v>43341</v>
      </c>
      <c r="E6168" s="124" t="s">
        <v>10767</v>
      </c>
      <c r="F6168" s="124" t="s">
        <v>1313</v>
      </c>
      <c r="G6168" s="124">
        <v>180496</v>
      </c>
      <c r="H6168" s="124"/>
      <c r="I6168" s="128" t="s">
        <v>12170</v>
      </c>
      <c r="J6168" s="124"/>
      <c r="K6168" s="124"/>
      <c r="L6168" s="124"/>
      <c r="M6168" s="124"/>
      <c r="N6168" s="193">
        <v>82147.14</v>
      </c>
      <c r="O6168" s="193">
        <v>0</v>
      </c>
      <c r="P6168" s="124" t="s">
        <v>1312</v>
      </c>
    </row>
    <row r="6169" spans="1:16" ht="76.5" hidden="1">
      <c r="A6169" s="256">
        <v>25</v>
      </c>
      <c r="B6169" s="124"/>
      <c r="C6169" s="125" t="s">
        <v>694</v>
      </c>
      <c r="D6169" s="191">
        <v>43341</v>
      </c>
      <c r="E6169" s="124" t="s">
        <v>10767</v>
      </c>
      <c r="F6169" s="124" t="s">
        <v>1313</v>
      </c>
      <c r="G6169" s="124">
        <v>180503</v>
      </c>
      <c r="H6169" s="124"/>
      <c r="I6169" s="128" t="s">
        <v>12171</v>
      </c>
      <c r="J6169" s="124"/>
      <c r="K6169" s="124"/>
      <c r="L6169" s="124"/>
      <c r="M6169" s="124"/>
      <c r="N6169" s="193">
        <v>291434.34000000003</v>
      </c>
      <c r="O6169" s="193">
        <v>0</v>
      </c>
      <c r="P6169" s="124" t="s">
        <v>1312</v>
      </c>
    </row>
    <row r="6170" spans="1:16" ht="89.25" hidden="1">
      <c r="A6170" s="256">
        <v>25</v>
      </c>
      <c r="B6170" s="124"/>
      <c r="C6170" s="125" t="s">
        <v>694</v>
      </c>
      <c r="D6170" s="191">
        <v>43341</v>
      </c>
      <c r="E6170" s="124" t="s">
        <v>10768</v>
      </c>
      <c r="F6170" s="124" t="s">
        <v>15</v>
      </c>
      <c r="G6170" s="124">
        <v>5774</v>
      </c>
      <c r="H6170" s="124"/>
      <c r="I6170" s="128" t="s">
        <v>12172</v>
      </c>
      <c r="J6170" s="124"/>
      <c r="K6170" s="124"/>
      <c r="L6170" s="124"/>
      <c r="M6170" s="124"/>
      <c r="N6170" s="193">
        <v>756.99</v>
      </c>
      <c r="O6170" s="193">
        <v>0</v>
      </c>
      <c r="P6170" s="124" t="s">
        <v>1312</v>
      </c>
    </row>
    <row r="6171" spans="1:16" ht="76.5" hidden="1">
      <c r="A6171" s="256">
        <v>513</v>
      </c>
      <c r="B6171" s="124"/>
      <c r="C6171" s="125" t="s">
        <v>201</v>
      </c>
      <c r="D6171" s="191">
        <v>43341</v>
      </c>
      <c r="E6171" s="124" t="s">
        <v>10769</v>
      </c>
      <c r="F6171" s="124" t="s">
        <v>15</v>
      </c>
      <c r="G6171" s="124">
        <v>5771</v>
      </c>
      <c r="H6171" s="124"/>
      <c r="I6171" s="128" t="s">
        <v>12173</v>
      </c>
      <c r="J6171" s="124"/>
      <c r="K6171" s="124"/>
      <c r="L6171" s="124"/>
      <c r="M6171" s="124"/>
      <c r="N6171" s="193">
        <v>270</v>
      </c>
      <c r="O6171" s="193">
        <v>0</v>
      </c>
      <c r="P6171" s="124" t="s">
        <v>1312</v>
      </c>
    </row>
    <row r="6172" spans="1:16" ht="51" hidden="1">
      <c r="A6172" s="256">
        <v>513</v>
      </c>
      <c r="B6172" s="124"/>
      <c r="C6172" s="125" t="s">
        <v>201</v>
      </c>
      <c r="D6172" s="191">
        <v>43341</v>
      </c>
      <c r="E6172" s="124" t="s">
        <v>10770</v>
      </c>
      <c r="F6172" s="124" t="s">
        <v>15</v>
      </c>
      <c r="G6172" s="124">
        <v>821501</v>
      </c>
      <c r="H6172" s="124"/>
      <c r="I6172" s="128" t="s">
        <v>5325</v>
      </c>
      <c r="J6172" s="124"/>
      <c r="K6172" s="124"/>
      <c r="L6172" s="124"/>
      <c r="M6172" s="124"/>
      <c r="N6172" s="193">
        <v>50</v>
      </c>
      <c r="O6172" s="193">
        <v>0</v>
      </c>
      <c r="P6172" s="124" t="s">
        <v>1312</v>
      </c>
    </row>
    <row r="6173" spans="1:16" ht="51" hidden="1">
      <c r="A6173" s="256">
        <v>117</v>
      </c>
      <c r="B6173" s="124"/>
      <c r="C6173" s="125" t="s">
        <v>722</v>
      </c>
      <c r="D6173" s="191">
        <v>43341</v>
      </c>
      <c r="E6173" s="124" t="s">
        <v>10771</v>
      </c>
      <c r="F6173" s="124" t="s">
        <v>11</v>
      </c>
      <c r="G6173" s="124">
        <v>931200</v>
      </c>
      <c r="H6173" s="124"/>
      <c r="I6173" s="128" t="s">
        <v>12174</v>
      </c>
      <c r="J6173" s="124"/>
      <c r="K6173" s="124"/>
      <c r="L6173" s="124"/>
      <c r="M6173" s="124"/>
      <c r="N6173" s="193">
        <v>50</v>
      </c>
      <c r="O6173" s="193">
        <v>0</v>
      </c>
      <c r="P6173" s="124" t="s">
        <v>1312</v>
      </c>
    </row>
    <row r="6174" spans="1:16" ht="51" hidden="1">
      <c r="A6174" s="256">
        <v>513</v>
      </c>
      <c r="B6174" s="124"/>
      <c r="C6174" s="125" t="s">
        <v>201</v>
      </c>
      <c r="D6174" s="191">
        <v>43341</v>
      </c>
      <c r="E6174" s="124" t="s">
        <v>10772</v>
      </c>
      <c r="F6174" s="124" t="s">
        <v>11</v>
      </c>
      <c r="G6174" s="124">
        <v>931215</v>
      </c>
      <c r="H6174" s="124"/>
      <c r="I6174" s="128" t="s">
        <v>12175</v>
      </c>
      <c r="J6174" s="124"/>
      <c r="K6174" s="124"/>
      <c r="L6174" s="124"/>
      <c r="M6174" s="124"/>
      <c r="N6174" s="193">
        <v>50</v>
      </c>
      <c r="O6174" s="193">
        <v>0</v>
      </c>
      <c r="P6174" s="124" t="s">
        <v>1312</v>
      </c>
    </row>
    <row r="6175" spans="1:16" ht="63.75" hidden="1">
      <c r="A6175" s="256" t="s">
        <v>619</v>
      </c>
      <c r="B6175" s="124"/>
      <c r="C6175" s="125" t="s">
        <v>713</v>
      </c>
      <c r="D6175" s="191">
        <v>43341</v>
      </c>
      <c r="E6175" s="124" t="s">
        <v>10773</v>
      </c>
      <c r="F6175" s="124" t="s">
        <v>11</v>
      </c>
      <c r="G6175" s="124">
        <v>931221</v>
      </c>
      <c r="H6175" s="124"/>
      <c r="I6175" s="128" t="s">
        <v>6580</v>
      </c>
      <c r="J6175" s="124"/>
      <c r="K6175" s="124"/>
      <c r="L6175" s="124"/>
      <c r="M6175" s="124"/>
      <c r="N6175" s="193">
        <v>50</v>
      </c>
      <c r="O6175" s="193">
        <v>0</v>
      </c>
      <c r="P6175" s="124" t="s">
        <v>1312</v>
      </c>
    </row>
    <row r="6176" spans="1:16" hidden="1">
      <c r="A6176" s="256" t="s">
        <v>1365</v>
      </c>
      <c r="B6176" s="124"/>
      <c r="C6176" s="125" t="s">
        <v>1365</v>
      </c>
      <c r="D6176" s="191">
        <v>43341</v>
      </c>
      <c r="E6176" s="124" t="s">
        <v>10774</v>
      </c>
      <c r="F6176" s="124" t="s">
        <v>13</v>
      </c>
      <c r="G6176" s="124">
        <v>386033</v>
      </c>
      <c r="H6176" s="124"/>
      <c r="I6176" s="128" t="s">
        <v>1390</v>
      </c>
      <c r="J6176" s="124"/>
      <c r="K6176" s="124"/>
      <c r="L6176" s="124"/>
      <c r="M6176" s="124"/>
      <c r="N6176" s="193">
        <v>2745291.53</v>
      </c>
      <c r="O6176" s="193">
        <v>0</v>
      </c>
      <c r="P6176" s="124" t="s">
        <v>1312</v>
      </c>
    </row>
    <row r="6177" spans="1:16" hidden="1">
      <c r="A6177" s="256" t="s">
        <v>1365</v>
      </c>
      <c r="B6177" s="124"/>
      <c r="C6177" s="125" t="s">
        <v>1365</v>
      </c>
      <c r="D6177" s="191">
        <v>43341</v>
      </c>
      <c r="E6177" s="124" t="s">
        <v>10775</v>
      </c>
      <c r="F6177" s="124" t="s">
        <v>13</v>
      </c>
      <c r="G6177" s="124">
        <v>386035</v>
      </c>
      <c r="H6177" s="124"/>
      <c r="I6177" s="128" t="s">
        <v>1390</v>
      </c>
      <c r="J6177" s="124"/>
      <c r="K6177" s="124"/>
      <c r="L6177" s="124"/>
      <c r="M6177" s="124"/>
      <c r="N6177" s="193">
        <v>6387378.3799999999</v>
      </c>
      <c r="O6177" s="193">
        <v>0</v>
      </c>
      <c r="P6177" s="124" t="s">
        <v>1312</v>
      </c>
    </row>
    <row r="6178" spans="1:16" hidden="1">
      <c r="A6178" s="256" t="s">
        <v>1365</v>
      </c>
      <c r="B6178" s="124"/>
      <c r="C6178" s="125" t="s">
        <v>1365</v>
      </c>
      <c r="D6178" s="191">
        <v>43341</v>
      </c>
      <c r="E6178" s="124" t="s">
        <v>10776</v>
      </c>
      <c r="F6178" s="124" t="s">
        <v>13</v>
      </c>
      <c r="G6178" s="124">
        <v>386037</v>
      </c>
      <c r="H6178" s="124"/>
      <c r="I6178" s="128" t="s">
        <v>1390</v>
      </c>
      <c r="J6178" s="124"/>
      <c r="K6178" s="124"/>
      <c r="L6178" s="124"/>
      <c r="M6178" s="124"/>
      <c r="N6178" s="193">
        <v>4612502.6500000004</v>
      </c>
      <c r="O6178" s="193">
        <v>0</v>
      </c>
      <c r="P6178" s="124" t="s">
        <v>1312</v>
      </c>
    </row>
    <row r="6179" spans="1:16" hidden="1">
      <c r="A6179" s="256" t="s">
        <v>1365</v>
      </c>
      <c r="B6179" s="124"/>
      <c r="C6179" s="125" t="s">
        <v>1365</v>
      </c>
      <c r="D6179" s="191">
        <v>43341</v>
      </c>
      <c r="E6179" s="124" t="s">
        <v>10777</v>
      </c>
      <c r="F6179" s="124" t="s">
        <v>13</v>
      </c>
      <c r="G6179" s="124">
        <v>386039</v>
      </c>
      <c r="H6179" s="124"/>
      <c r="I6179" s="128" t="s">
        <v>1390</v>
      </c>
      <c r="J6179" s="124"/>
      <c r="K6179" s="124"/>
      <c r="L6179" s="124"/>
      <c r="M6179" s="124"/>
      <c r="N6179" s="193">
        <v>18301.93</v>
      </c>
      <c r="O6179" s="193">
        <v>0</v>
      </c>
      <c r="P6179" s="124" t="s">
        <v>1312</v>
      </c>
    </row>
    <row r="6180" spans="1:16" hidden="1">
      <c r="A6180" s="256" t="s">
        <v>1365</v>
      </c>
      <c r="B6180" s="124"/>
      <c r="C6180" s="125" t="s">
        <v>1365</v>
      </c>
      <c r="D6180" s="191">
        <v>43341</v>
      </c>
      <c r="E6180" s="124" t="s">
        <v>10778</v>
      </c>
      <c r="F6180" s="124" t="s">
        <v>13</v>
      </c>
      <c r="G6180" s="124">
        <v>386041</v>
      </c>
      <c r="H6180" s="124"/>
      <c r="I6180" s="128" t="s">
        <v>1390</v>
      </c>
      <c r="J6180" s="124"/>
      <c r="K6180" s="124"/>
      <c r="L6180" s="124"/>
      <c r="M6180" s="124"/>
      <c r="N6180" s="193">
        <v>18301.93</v>
      </c>
      <c r="O6180" s="193">
        <v>0</v>
      </c>
      <c r="P6180" s="124" t="s">
        <v>1312</v>
      </c>
    </row>
    <row r="6181" spans="1:16" hidden="1">
      <c r="A6181" s="256" t="s">
        <v>1365</v>
      </c>
      <c r="B6181" s="124"/>
      <c r="C6181" s="125" t="s">
        <v>1365</v>
      </c>
      <c r="D6181" s="191">
        <v>43341</v>
      </c>
      <c r="E6181" s="124" t="s">
        <v>10779</v>
      </c>
      <c r="F6181" s="124" t="s">
        <v>13</v>
      </c>
      <c r="G6181" s="124">
        <v>386043</v>
      </c>
      <c r="H6181" s="124"/>
      <c r="I6181" s="128" t="s">
        <v>1390</v>
      </c>
      <c r="J6181" s="124"/>
      <c r="K6181" s="124"/>
      <c r="L6181" s="124"/>
      <c r="M6181" s="124"/>
      <c r="N6181" s="193">
        <v>18301.93</v>
      </c>
      <c r="O6181" s="193">
        <v>0</v>
      </c>
      <c r="P6181" s="124" t="s">
        <v>1312</v>
      </c>
    </row>
    <row r="6182" spans="1:16" hidden="1">
      <c r="A6182" s="256" t="s">
        <v>1365</v>
      </c>
      <c r="B6182" s="124"/>
      <c r="C6182" s="125" t="s">
        <v>1365</v>
      </c>
      <c r="D6182" s="191">
        <v>43341</v>
      </c>
      <c r="E6182" s="124" t="s">
        <v>10780</v>
      </c>
      <c r="F6182" s="124" t="s">
        <v>13</v>
      </c>
      <c r="G6182" s="124">
        <v>386045</v>
      </c>
      <c r="H6182" s="124"/>
      <c r="I6182" s="128" t="s">
        <v>1390</v>
      </c>
      <c r="J6182" s="124"/>
      <c r="K6182" s="124"/>
      <c r="L6182" s="124"/>
      <c r="M6182" s="124"/>
      <c r="N6182" s="193">
        <v>347207.79</v>
      </c>
      <c r="O6182" s="193">
        <v>0</v>
      </c>
      <c r="P6182" s="124" t="s">
        <v>1312</v>
      </c>
    </row>
    <row r="6183" spans="1:16" hidden="1">
      <c r="A6183" s="256" t="s">
        <v>1365</v>
      </c>
      <c r="B6183" s="124"/>
      <c r="C6183" s="125" t="s">
        <v>1365</v>
      </c>
      <c r="D6183" s="191">
        <v>43341</v>
      </c>
      <c r="E6183" s="124" t="s">
        <v>10781</v>
      </c>
      <c r="F6183" s="124" t="s">
        <v>13</v>
      </c>
      <c r="G6183" s="124">
        <v>386047</v>
      </c>
      <c r="H6183" s="124"/>
      <c r="I6183" s="128" t="s">
        <v>1390</v>
      </c>
      <c r="J6183" s="124"/>
      <c r="K6183" s="124"/>
      <c r="L6183" s="124"/>
      <c r="M6183" s="124"/>
      <c r="N6183" s="193">
        <v>3956.78</v>
      </c>
      <c r="O6183" s="193">
        <v>0</v>
      </c>
      <c r="P6183" s="124" t="s">
        <v>1312</v>
      </c>
    </row>
    <row r="6184" spans="1:16" hidden="1">
      <c r="A6184" s="256" t="s">
        <v>1365</v>
      </c>
      <c r="B6184" s="124"/>
      <c r="C6184" s="125" t="s">
        <v>1365</v>
      </c>
      <c r="D6184" s="191">
        <v>43341</v>
      </c>
      <c r="E6184" s="124" t="s">
        <v>10782</v>
      </c>
      <c r="F6184" s="124" t="s">
        <v>13</v>
      </c>
      <c r="G6184" s="124">
        <v>386049</v>
      </c>
      <c r="H6184" s="124"/>
      <c r="I6184" s="128" t="s">
        <v>1390</v>
      </c>
      <c r="J6184" s="124"/>
      <c r="K6184" s="124"/>
      <c r="L6184" s="124"/>
      <c r="M6184" s="124"/>
      <c r="N6184" s="193">
        <v>393.97</v>
      </c>
      <c r="O6184" s="193">
        <v>0</v>
      </c>
      <c r="P6184" s="124" t="s">
        <v>1312</v>
      </c>
    </row>
    <row r="6185" spans="1:16" hidden="1">
      <c r="A6185" s="256" t="s">
        <v>1365</v>
      </c>
      <c r="B6185" s="124"/>
      <c r="C6185" s="125" t="s">
        <v>1365</v>
      </c>
      <c r="D6185" s="191">
        <v>43341</v>
      </c>
      <c r="E6185" s="124" t="s">
        <v>10783</v>
      </c>
      <c r="F6185" s="124" t="s">
        <v>13</v>
      </c>
      <c r="G6185" s="124">
        <v>386051</v>
      </c>
      <c r="H6185" s="124"/>
      <c r="I6185" s="128" t="s">
        <v>1390</v>
      </c>
      <c r="J6185" s="124"/>
      <c r="K6185" s="124"/>
      <c r="L6185" s="124"/>
      <c r="M6185" s="124"/>
      <c r="N6185" s="193">
        <v>1775.03</v>
      </c>
      <c r="O6185" s="193">
        <v>0</v>
      </c>
      <c r="P6185" s="124" t="s">
        <v>1312</v>
      </c>
    </row>
    <row r="6186" spans="1:16" hidden="1">
      <c r="A6186" s="256" t="s">
        <v>1365</v>
      </c>
      <c r="B6186" s="124"/>
      <c r="C6186" s="125" t="s">
        <v>1365</v>
      </c>
      <c r="D6186" s="191">
        <v>43341</v>
      </c>
      <c r="E6186" s="124" t="s">
        <v>10784</v>
      </c>
      <c r="F6186" s="124" t="s">
        <v>13</v>
      </c>
      <c r="G6186" s="124">
        <v>386053</v>
      </c>
      <c r="H6186" s="124"/>
      <c r="I6186" s="128" t="s">
        <v>1390</v>
      </c>
      <c r="J6186" s="124"/>
      <c r="K6186" s="124"/>
      <c r="L6186" s="124"/>
      <c r="M6186" s="124"/>
      <c r="N6186" s="193">
        <v>6468.36</v>
      </c>
      <c r="O6186" s="193">
        <v>0</v>
      </c>
      <c r="P6186" s="124" t="s">
        <v>1312</v>
      </c>
    </row>
    <row r="6187" spans="1:16" hidden="1">
      <c r="A6187" s="256" t="s">
        <v>1365</v>
      </c>
      <c r="B6187" s="124"/>
      <c r="C6187" s="125" t="s">
        <v>1365</v>
      </c>
      <c r="D6187" s="191">
        <v>43341</v>
      </c>
      <c r="E6187" s="124" t="s">
        <v>10785</v>
      </c>
      <c r="F6187" s="124" t="s">
        <v>13</v>
      </c>
      <c r="G6187" s="124">
        <v>386055</v>
      </c>
      <c r="H6187" s="124"/>
      <c r="I6187" s="128" t="s">
        <v>1390</v>
      </c>
      <c r="J6187" s="124"/>
      <c r="K6187" s="124"/>
      <c r="L6187" s="124"/>
      <c r="M6187" s="124"/>
      <c r="N6187" s="193">
        <v>6468.36</v>
      </c>
      <c r="O6187" s="193">
        <v>0</v>
      </c>
      <c r="P6187" s="124" t="s">
        <v>1312</v>
      </c>
    </row>
    <row r="6188" spans="1:16" hidden="1">
      <c r="A6188" s="256" t="s">
        <v>1365</v>
      </c>
      <c r="B6188" s="124"/>
      <c r="C6188" s="125" t="s">
        <v>1365</v>
      </c>
      <c r="D6188" s="191">
        <v>43341</v>
      </c>
      <c r="E6188" s="124" t="s">
        <v>10786</v>
      </c>
      <c r="F6188" s="124" t="s">
        <v>13</v>
      </c>
      <c r="G6188" s="124">
        <v>386057</v>
      </c>
      <c r="H6188" s="124"/>
      <c r="I6188" s="128" t="s">
        <v>1390</v>
      </c>
      <c r="J6188" s="124"/>
      <c r="K6188" s="124"/>
      <c r="L6188" s="124"/>
      <c r="M6188" s="124"/>
      <c r="N6188" s="193">
        <v>6468.36</v>
      </c>
      <c r="O6188" s="193">
        <v>0</v>
      </c>
      <c r="P6188" s="124" t="s">
        <v>1312</v>
      </c>
    </row>
    <row r="6189" spans="1:16" hidden="1">
      <c r="A6189" s="256" t="s">
        <v>1365</v>
      </c>
      <c r="B6189" s="124"/>
      <c r="C6189" s="125" t="s">
        <v>1365</v>
      </c>
      <c r="D6189" s="191">
        <v>43341</v>
      </c>
      <c r="E6189" s="124" t="s">
        <v>10787</v>
      </c>
      <c r="F6189" s="124" t="s">
        <v>13</v>
      </c>
      <c r="G6189" s="124">
        <v>386059</v>
      </c>
      <c r="H6189" s="124"/>
      <c r="I6189" s="128" t="s">
        <v>1390</v>
      </c>
      <c r="J6189" s="124"/>
      <c r="K6189" s="124"/>
      <c r="L6189" s="124"/>
      <c r="M6189" s="124"/>
      <c r="N6189" s="193">
        <v>6468.36</v>
      </c>
      <c r="O6189" s="193">
        <v>0</v>
      </c>
      <c r="P6189" s="124" t="s">
        <v>1312</v>
      </c>
    </row>
    <row r="6190" spans="1:16" hidden="1">
      <c r="A6190" s="256" t="s">
        <v>1365</v>
      </c>
      <c r="B6190" s="124"/>
      <c r="C6190" s="125" t="s">
        <v>1365</v>
      </c>
      <c r="D6190" s="191">
        <v>43341</v>
      </c>
      <c r="E6190" s="124" t="s">
        <v>10788</v>
      </c>
      <c r="F6190" s="124" t="s">
        <v>13</v>
      </c>
      <c r="G6190" s="124">
        <v>386061</v>
      </c>
      <c r="H6190" s="124"/>
      <c r="I6190" s="128" t="s">
        <v>1390</v>
      </c>
      <c r="J6190" s="124"/>
      <c r="K6190" s="124"/>
      <c r="L6190" s="124"/>
      <c r="M6190" s="124"/>
      <c r="N6190" s="193">
        <v>30750.02</v>
      </c>
      <c r="O6190" s="193">
        <v>0</v>
      </c>
      <c r="P6190" s="124" t="s">
        <v>1312</v>
      </c>
    </row>
    <row r="6191" spans="1:16" hidden="1">
      <c r="A6191" s="256" t="s">
        <v>1365</v>
      </c>
      <c r="B6191" s="124"/>
      <c r="C6191" s="125" t="s">
        <v>1365</v>
      </c>
      <c r="D6191" s="191">
        <v>43341</v>
      </c>
      <c r="E6191" s="124" t="s">
        <v>10789</v>
      </c>
      <c r="F6191" s="124" t="s">
        <v>13</v>
      </c>
      <c r="G6191" s="124">
        <v>386063</v>
      </c>
      <c r="H6191" s="124"/>
      <c r="I6191" s="128" t="s">
        <v>1390</v>
      </c>
      <c r="J6191" s="124"/>
      <c r="K6191" s="124"/>
      <c r="L6191" s="124"/>
      <c r="M6191" s="124"/>
      <c r="N6191" s="193">
        <v>3061.96</v>
      </c>
      <c r="O6191" s="193">
        <v>0</v>
      </c>
      <c r="P6191" s="124" t="s">
        <v>1312</v>
      </c>
    </row>
    <row r="6192" spans="1:16" hidden="1">
      <c r="A6192" s="256" t="s">
        <v>1365</v>
      </c>
      <c r="B6192" s="124"/>
      <c r="C6192" s="125" t="s">
        <v>1365</v>
      </c>
      <c r="D6192" s="191">
        <v>43341</v>
      </c>
      <c r="E6192" s="124" t="s">
        <v>10790</v>
      </c>
      <c r="F6192" s="124" t="s">
        <v>13</v>
      </c>
      <c r="G6192" s="124">
        <v>386065</v>
      </c>
      <c r="H6192" s="124"/>
      <c r="I6192" s="128" t="s">
        <v>1390</v>
      </c>
      <c r="J6192" s="124"/>
      <c r="K6192" s="124"/>
      <c r="L6192" s="124"/>
      <c r="M6192" s="124"/>
      <c r="N6192" s="193">
        <v>50268.43</v>
      </c>
      <c r="O6192" s="193">
        <v>0</v>
      </c>
      <c r="P6192" s="124" t="s">
        <v>1312</v>
      </c>
    </row>
    <row r="6193" spans="1:16" hidden="1">
      <c r="A6193" s="256" t="s">
        <v>1365</v>
      </c>
      <c r="B6193" s="124"/>
      <c r="C6193" s="125" t="s">
        <v>1365</v>
      </c>
      <c r="D6193" s="191">
        <v>43341</v>
      </c>
      <c r="E6193" s="124" t="s">
        <v>10791</v>
      </c>
      <c r="F6193" s="124" t="s">
        <v>13</v>
      </c>
      <c r="G6193" s="124">
        <v>386067</v>
      </c>
      <c r="H6193" s="124"/>
      <c r="I6193" s="128" t="s">
        <v>1390</v>
      </c>
      <c r="J6193" s="124"/>
      <c r="K6193" s="124"/>
      <c r="L6193" s="124"/>
      <c r="M6193" s="124"/>
      <c r="N6193" s="193">
        <v>50268.43</v>
      </c>
      <c r="O6193" s="193">
        <v>0</v>
      </c>
      <c r="P6193" s="124" t="s">
        <v>1312</v>
      </c>
    </row>
    <row r="6194" spans="1:16" hidden="1">
      <c r="A6194" s="256" t="s">
        <v>1365</v>
      </c>
      <c r="B6194" s="124"/>
      <c r="C6194" s="125" t="s">
        <v>1365</v>
      </c>
      <c r="D6194" s="191">
        <v>43341</v>
      </c>
      <c r="E6194" s="124" t="s">
        <v>10792</v>
      </c>
      <c r="F6194" s="124" t="s">
        <v>13</v>
      </c>
      <c r="G6194" s="124">
        <v>386069</v>
      </c>
      <c r="H6194" s="124"/>
      <c r="I6194" s="128" t="s">
        <v>1390</v>
      </c>
      <c r="J6194" s="124"/>
      <c r="K6194" s="124"/>
      <c r="L6194" s="124"/>
      <c r="M6194" s="124"/>
      <c r="N6194" s="193">
        <v>50268.43</v>
      </c>
      <c r="O6194" s="193">
        <v>0</v>
      </c>
      <c r="P6194" s="124" t="s">
        <v>1312</v>
      </c>
    </row>
    <row r="6195" spans="1:16" hidden="1">
      <c r="A6195" s="256" t="s">
        <v>1365</v>
      </c>
      <c r="B6195" s="124"/>
      <c r="C6195" s="125" t="s">
        <v>1365</v>
      </c>
      <c r="D6195" s="191">
        <v>43341</v>
      </c>
      <c r="E6195" s="124" t="s">
        <v>10793</v>
      </c>
      <c r="F6195" s="124" t="s">
        <v>13</v>
      </c>
      <c r="G6195" s="124">
        <v>386071</v>
      </c>
      <c r="H6195" s="124"/>
      <c r="I6195" s="128" t="s">
        <v>1390</v>
      </c>
      <c r="J6195" s="124"/>
      <c r="K6195" s="124"/>
      <c r="L6195" s="124"/>
      <c r="M6195" s="124"/>
      <c r="N6195" s="193">
        <v>50268.43</v>
      </c>
      <c r="O6195" s="193">
        <v>0</v>
      </c>
      <c r="P6195" s="124" t="s">
        <v>1312</v>
      </c>
    </row>
    <row r="6196" spans="1:16" hidden="1">
      <c r="A6196" s="256" t="s">
        <v>1365</v>
      </c>
      <c r="B6196" s="124"/>
      <c r="C6196" s="125" t="s">
        <v>1365</v>
      </c>
      <c r="D6196" s="191">
        <v>43341</v>
      </c>
      <c r="E6196" s="124" t="s">
        <v>10794</v>
      </c>
      <c r="F6196" s="124" t="s">
        <v>13</v>
      </c>
      <c r="G6196" s="124">
        <v>386073</v>
      </c>
      <c r="H6196" s="124"/>
      <c r="I6196" s="128" t="s">
        <v>1390</v>
      </c>
      <c r="J6196" s="124"/>
      <c r="K6196" s="124"/>
      <c r="L6196" s="124"/>
      <c r="M6196" s="124"/>
      <c r="N6196" s="193">
        <v>60030.97</v>
      </c>
      <c r="O6196" s="193">
        <v>0</v>
      </c>
      <c r="P6196" s="124" t="s">
        <v>1312</v>
      </c>
    </row>
    <row r="6197" spans="1:16" hidden="1">
      <c r="A6197" s="256" t="s">
        <v>1365</v>
      </c>
      <c r="B6197" s="124"/>
      <c r="C6197" s="125" t="s">
        <v>1365</v>
      </c>
      <c r="D6197" s="191">
        <v>43341</v>
      </c>
      <c r="E6197" s="124" t="s">
        <v>10795</v>
      </c>
      <c r="F6197" s="124" t="s">
        <v>13</v>
      </c>
      <c r="G6197" s="124">
        <v>386075</v>
      </c>
      <c r="H6197" s="124"/>
      <c r="I6197" s="128" t="s">
        <v>1390</v>
      </c>
      <c r="J6197" s="124"/>
      <c r="K6197" s="124"/>
      <c r="L6197" s="124"/>
      <c r="M6197" s="124"/>
      <c r="N6197" s="193">
        <v>4693.2700000000004</v>
      </c>
      <c r="O6197" s="193">
        <v>0</v>
      </c>
      <c r="P6197" s="124" t="s">
        <v>1312</v>
      </c>
    </row>
    <row r="6198" spans="1:16" hidden="1">
      <c r="A6198" s="256" t="s">
        <v>1365</v>
      </c>
      <c r="B6198" s="124"/>
      <c r="C6198" s="125" t="s">
        <v>1365</v>
      </c>
      <c r="D6198" s="191">
        <v>43341</v>
      </c>
      <c r="E6198" s="124" t="s">
        <v>10796</v>
      </c>
      <c r="F6198" s="124" t="s">
        <v>13</v>
      </c>
      <c r="G6198" s="124">
        <v>386077</v>
      </c>
      <c r="H6198" s="124"/>
      <c r="I6198" s="128" t="s">
        <v>1390</v>
      </c>
      <c r="J6198" s="124"/>
      <c r="K6198" s="124"/>
      <c r="L6198" s="124"/>
      <c r="M6198" s="124"/>
      <c r="N6198" s="193">
        <v>6074.32</v>
      </c>
      <c r="O6198" s="193">
        <v>0</v>
      </c>
      <c r="P6198" s="124" t="s">
        <v>1312</v>
      </c>
    </row>
    <row r="6199" spans="1:16" hidden="1">
      <c r="A6199" s="256" t="s">
        <v>1365</v>
      </c>
      <c r="B6199" s="124"/>
      <c r="C6199" s="125" t="s">
        <v>1365</v>
      </c>
      <c r="D6199" s="191">
        <v>43341</v>
      </c>
      <c r="E6199" s="124" t="s">
        <v>10797</v>
      </c>
      <c r="F6199" s="124" t="s">
        <v>13</v>
      </c>
      <c r="G6199" s="124">
        <v>386079</v>
      </c>
      <c r="H6199" s="124"/>
      <c r="I6199" s="128" t="s">
        <v>1390</v>
      </c>
      <c r="J6199" s="124"/>
      <c r="K6199" s="124"/>
      <c r="L6199" s="124"/>
      <c r="M6199" s="124"/>
      <c r="N6199" s="193">
        <v>17187.11</v>
      </c>
      <c r="O6199" s="193">
        <v>0</v>
      </c>
      <c r="P6199" s="124" t="s">
        <v>1312</v>
      </c>
    </row>
    <row r="6200" spans="1:16" hidden="1">
      <c r="A6200" s="256" t="s">
        <v>1365</v>
      </c>
      <c r="B6200" s="124"/>
      <c r="C6200" s="125" t="s">
        <v>1365</v>
      </c>
      <c r="D6200" s="191">
        <v>43341</v>
      </c>
      <c r="E6200" s="124" t="s">
        <v>10798</v>
      </c>
      <c r="F6200" s="124" t="s">
        <v>13</v>
      </c>
      <c r="G6200" s="124">
        <v>386081</v>
      </c>
      <c r="H6200" s="124"/>
      <c r="I6200" s="128" t="s">
        <v>1390</v>
      </c>
      <c r="J6200" s="124"/>
      <c r="K6200" s="124"/>
      <c r="L6200" s="124"/>
      <c r="M6200" s="124"/>
      <c r="N6200" s="193">
        <v>7106.34</v>
      </c>
      <c r="O6200" s="193">
        <v>0</v>
      </c>
      <c r="P6200" s="124" t="s">
        <v>1312</v>
      </c>
    </row>
    <row r="6201" spans="1:16" hidden="1">
      <c r="A6201" s="256" t="s">
        <v>1365</v>
      </c>
      <c r="B6201" s="124"/>
      <c r="C6201" s="125" t="s">
        <v>1365</v>
      </c>
      <c r="D6201" s="191">
        <v>43341</v>
      </c>
      <c r="E6201" s="124" t="s">
        <v>10799</v>
      </c>
      <c r="F6201" s="124" t="s">
        <v>13</v>
      </c>
      <c r="G6201" s="124">
        <v>386083</v>
      </c>
      <c r="H6201" s="124"/>
      <c r="I6201" s="128" t="s">
        <v>1390</v>
      </c>
      <c r="J6201" s="124"/>
      <c r="K6201" s="124"/>
      <c r="L6201" s="124"/>
      <c r="M6201" s="124"/>
      <c r="N6201" s="193">
        <v>13279.52</v>
      </c>
      <c r="O6201" s="193">
        <v>0</v>
      </c>
      <c r="P6201" s="124" t="s">
        <v>1312</v>
      </c>
    </row>
    <row r="6202" spans="1:16" hidden="1">
      <c r="A6202" s="256" t="s">
        <v>1365</v>
      </c>
      <c r="B6202" s="124"/>
      <c r="C6202" s="125" t="s">
        <v>1365</v>
      </c>
      <c r="D6202" s="191">
        <v>43341</v>
      </c>
      <c r="E6202" s="124" t="s">
        <v>10800</v>
      </c>
      <c r="F6202" s="124" t="s">
        <v>13</v>
      </c>
      <c r="G6202" s="124">
        <v>386085</v>
      </c>
      <c r="H6202" s="124"/>
      <c r="I6202" s="128" t="s">
        <v>1390</v>
      </c>
      <c r="J6202" s="124"/>
      <c r="K6202" s="124"/>
      <c r="L6202" s="124"/>
      <c r="M6202" s="124"/>
      <c r="N6202" s="193">
        <v>36473.730000000003</v>
      </c>
      <c r="O6202" s="193">
        <v>0</v>
      </c>
      <c r="P6202" s="124" t="s">
        <v>1312</v>
      </c>
    </row>
    <row r="6203" spans="1:16" hidden="1">
      <c r="A6203" s="256" t="s">
        <v>1365</v>
      </c>
      <c r="B6203" s="124"/>
      <c r="C6203" s="125" t="s">
        <v>1365</v>
      </c>
      <c r="D6203" s="191">
        <v>43341</v>
      </c>
      <c r="E6203" s="124" t="s">
        <v>10801</v>
      </c>
      <c r="F6203" s="124" t="s">
        <v>13</v>
      </c>
      <c r="G6203" s="124">
        <v>386087</v>
      </c>
      <c r="H6203" s="124"/>
      <c r="I6203" s="128" t="s">
        <v>1390</v>
      </c>
      <c r="J6203" s="124"/>
      <c r="K6203" s="124"/>
      <c r="L6203" s="124"/>
      <c r="M6203" s="124"/>
      <c r="N6203" s="193">
        <v>47206.54</v>
      </c>
      <c r="O6203" s="193">
        <v>0</v>
      </c>
      <c r="P6203" s="124" t="s">
        <v>1312</v>
      </c>
    </row>
    <row r="6204" spans="1:16" hidden="1">
      <c r="A6204" s="256" t="s">
        <v>1365</v>
      </c>
      <c r="B6204" s="124"/>
      <c r="C6204" s="125" t="s">
        <v>1365</v>
      </c>
      <c r="D6204" s="191">
        <v>43341</v>
      </c>
      <c r="E6204" s="124" t="s">
        <v>10802</v>
      </c>
      <c r="F6204" s="124" t="s">
        <v>13</v>
      </c>
      <c r="G6204" s="124">
        <v>386089</v>
      </c>
      <c r="H6204" s="124"/>
      <c r="I6204" s="128" t="s">
        <v>1390</v>
      </c>
      <c r="J6204" s="124"/>
      <c r="K6204" s="124"/>
      <c r="L6204" s="124"/>
      <c r="M6204" s="124"/>
      <c r="N6204" s="193">
        <v>2745291.53</v>
      </c>
      <c r="O6204" s="193">
        <v>0</v>
      </c>
      <c r="P6204" s="124" t="s">
        <v>1312</v>
      </c>
    </row>
    <row r="6205" spans="1:16" hidden="1">
      <c r="A6205" s="256" t="s">
        <v>1365</v>
      </c>
      <c r="B6205" s="124"/>
      <c r="C6205" s="125" t="s">
        <v>1365</v>
      </c>
      <c r="D6205" s="191">
        <v>43341</v>
      </c>
      <c r="E6205" s="124" t="s">
        <v>10803</v>
      </c>
      <c r="F6205" s="124" t="s">
        <v>13</v>
      </c>
      <c r="G6205" s="124">
        <v>386091</v>
      </c>
      <c r="H6205" s="124"/>
      <c r="I6205" s="128" t="s">
        <v>1390</v>
      </c>
      <c r="J6205" s="124"/>
      <c r="K6205" s="124"/>
      <c r="L6205" s="124"/>
      <c r="M6205" s="124"/>
      <c r="N6205" s="193">
        <v>2745291.53</v>
      </c>
      <c r="O6205" s="193">
        <v>0</v>
      </c>
      <c r="P6205" s="124" t="s">
        <v>1312</v>
      </c>
    </row>
    <row r="6206" spans="1:16" hidden="1">
      <c r="A6206" s="256" t="s">
        <v>1365</v>
      </c>
      <c r="B6206" s="124"/>
      <c r="C6206" s="125" t="s">
        <v>1365</v>
      </c>
      <c r="D6206" s="191">
        <v>43341</v>
      </c>
      <c r="E6206" s="124" t="s">
        <v>10804</v>
      </c>
      <c r="F6206" s="124" t="s">
        <v>13</v>
      </c>
      <c r="G6206" s="124">
        <v>386093</v>
      </c>
      <c r="H6206" s="124"/>
      <c r="I6206" s="128" t="s">
        <v>1390</v>
      </c>
      <c r="J6206" s="124"/>
      <c r="K6206" s="124"/>
      <c r="L6206" s="124"/>
      <c r="M6206" s="124"/>
      <c r="N6206" s="193">
        <v>2745291.53</v>
      </c>
      <c r="O6206" s="193">
        <v>0</v>
      </c>
      <c r="P6206" s="124" t="s">
        <v>1312</v>
      </c>
    </row>
    <row r="6207" spans="1:16" hidden="1">
      <c r="A6207" s="256" t="s">
        <v>1365</v>
      </c>
      <c r="B6207" s="124"/>
      <c r="C6207" s="125" t="s">
        <v>1365</v>
      </c>
      <c r="D6207" s="191">
        <v>43341</v>
      </c>
      <c r="E6207" s="124" t="s">
        <v>10805</v>
      </c>
      <c r="F6207" s="124" t="s">
        <v>13</v>
      </c>
      <c r="G6207" s="124">
        <v>386095</v>
      </c>
      <c r="H6207" s="124"/>
      <c r="I6207" s="128" t="s">
        <v>1390</v>
      </c>
      <c r="J6207" s="124"/>
      <c r="K6207" s="124"/>
      <c r="L6207" s="124"/>
      <c r="M6207" s="124"/>
      <c r="N6207" s="193">
        <v>2745291.53</v>
      </c>
      <c r="O6207" s="193">
        <v>0</v>
      </c>
      <c r="P6207" s="124" t="s">
        <v>1312</v>
      </c>
    </row>
    <row r="6208" spans="1:16" hidden="1">
      <c r="A6208" s="256" t="s">
        <v>1365</v>
      </c>
      <c r="B6208" s="124"/>
      <c r="C6208" s="125" t="s">
        <v>1365</v>
      </c>
      <c r="D6208" s="191">
        <v>43341</v>
      </c>
      <c r="E6208" s="124" t="s">
        <v>10806</v>
      </c>
      <c r="F6208" s="124" t="s">
        <v>13</v>
      </c>
      <c r="G6208" s="124">
        <v>386097</v>
      </c>
      <c r="H6208" s="124"/>
      <c r="I6208" s="128" t="s">
        <v>1390</v>
      </c>
      <c r="J6208" s="124"/>
      <c r="K6208" s="124"/>
      <c r="L6208" s="124"/>
      <c r="M6208" s="124"/>
      <c r="N6208" s="193">
        <v>7540265.7300000004</v>
      </c>
      <c r="O6208" s="193">
        <v>0</v>
      </c>
      <c r="P6208" s="124" t="s">
        <v>1312</v>
      </c>
    </row>
    <row r="6209" spans="1:16" hidden="1">
      <c r="A6209" s="256" t="s">
        <v>1365</v>
      </c>
      <c r="B6209" s="124"/>
      <c r="C6209" s="125" t="s">
        <v>1365</v>
      </c>
      <c r="D6209" s="191">
        <v>43341</v>
      </c>
      <c r="E6209" s="124" t="s">
        <v>10807</v>
      </c>
      <c r="F6209" s="124" t="s">
        <v>13</v>
      </c>
      <c r="G6209" s="124">
        <v>386099</v>
      </c>
      <c r="H6209" s="124"/>
      <c r="I6209" s="128" t="s">
        <v>1390</v>
      </c>
      <c r="J6209" s="124"/>
      <c r="K6209" s="124"/>
      <c r="L6209" s="124"/>
      <c r="M6209" s="124"/>
      <c r="N6209" s="193">
        <v>7540265.7300000004</v>
      </c>
      <c r="O6209" s="193">
        <v>0</v>
      </c>
      <c r="P6209" s="124" t="s">
        <v>1312</v>
      </c>
    </row>
    <row r="6210" spans="1:16" hidden="1">
      <c r="A6210" s="256" t="s">
        <v>1365</v>
      </c>
      <c r="B6210" s="124"/>
      <c r="C6210" s="125" t="s">
        <v>1365</v>
      </c>
      <c r="D6210" s="191">
        <v>43341</v>
      </c>
      <c r="E6210" s="124" t="s">
        <v>10808</v>
      </c>
      <c r="F6210" s="124" t="s">
        <v>13</v>
      </c>
      <c r="G6210" s="124">
        <v>386101</v>
      </c>
      <c r="H6210" s="124"/>
      <c r="I6210" s="128" t="s">
        <v>1390</v>
      </c>
      <c r="J6210" s="124"/>
      <c r="K6210" s="124"/>
      <c r="L6210" s="124"/>
      <c r="M6210" s="124"/>
      <c r="N6210" s="193">
        <v>7540265.7300000004</v>
      </c>
      <c r="O6210" s="193">
        <v>0</v>
      </c>
      <c r="P6210" s="124" t="s">
        <v>1312</v>
      </c>
    </row>
    <row r="6211" spans="1:16" hidden="1">
      <c r="A6211" s="256" t="s">
        <v>1365</v>
      </c>
      <c r="B6211" s="124"/>
      <c r="C6211" s="125" t="s">
        <v>1365</v>
      </c>
      <c r="D6211" s="191">
        <v>43341</v>
      </c>
      <c r="E6211" s="124" t="s">
        <v>10809</v>
      </c>
      <c r="F6211" s="124" t="s">
        <v>13</v>
      </c>
      <c r="G6211" s="124">
        <v>386103</v>
      </c>
      <c r="H6211" s="124"/>
      <c r="I6211" s="128" t="s">
        <v>1390</v>
      </c>
      <c r="J6211" s="124"/>
      <c r="K6211" s="124"/>
      <c r="L6211" s="124"/>
      <c r="M6211" s="124"/>
      <c r="N6211" s="193">
        <v>7540265.7300000004</v>
      </c>
      <c r="O6211" s="193">
        <v>0</v>
      </c>
      <c r="P6211" s="124" t="s">
        <v>1312</v>
      </c>
    </row>
    <row r="6212" spans="1:16" hidden="1">
      <c r="A6212" s="256" t="s">
        <v>1365</v>
      </c>
      <c r="B6212" s="124"/>
      <c r="C6212" s="125" t="s">
        <v>1365</v>
      </c>
      <c r="D6212" s="191">
        <v>43341</v>
      </c>
      <c r="E6212" s="124" t="s">
        <v>10810</v>
      </c>
      <c r="F6212" s="124" t="s">
        <v>13</v>
      </c>
      <c r="G6212" s="124">
        <v>386105</v>
      </c>
      <c r="H6212" s="124"/>
      <c r="I6212" s="128" t="s">
        <v>1390</v>
      </c>
      <c r="J6212" s="124"/>
      <c r="K6212" s="124"/>
      <c r="L6212" s="124"/>
      <c r="M6212" s="124"/>
      <c r="N6212" s="193">
        <v>7540265.7300000004</v>
      </c>
      <c r="O6212" s="193">
        <v>0</v>
      </c>
      <c r="P6212" s="124" t="s">
        <v>1312</v>
      </c>
    </row>
    <row r="6213" spans="1:16" hidden="1">
      <c r="A6213" s="256" t="s">
        <v>1365</v>
      </c>
      <c r="B6213" s="124"/>
      <c r="C6213" s="125" t="s">
        <v>1365</v>
      </c>
      <c r="D6213" s="191">
        <v>43341</v>
      </c>
      <c r="E6213" s="124" t="s">
        <v>10811</v>
      </c>
      <c r="F6213" s="124" t="s">
        <v>13</v>
      </c>
      <c r="G6213" s="124">
        <v>386107</v>
      </c>
      <c r="H6213" s="124"/>
      <c r="I6213" s="128" t="s">
        <v>1390</v>
      </c>
      <c r="J6213" s="124"/>
      <c r="K6213" s="124"/>
      <c r="L6213" s="124"/>
      <c r="M6213" s="124"/>
      <c r="N6213" s="193">
        <v>6387378.3799999999</v>
      </c>
      <c r="O6213" s="193">
        <v>0</v>
      </c>
      <c r="P6213" s="124" t="s">
        <v>1312</v>
      </c>
    </row>
    <row r="6214" spans="1:16" hidden="1">
      <c r="A6214" s="256" t="s">
        <v>1365</v>
      </c>
      <c r="B6214" s="124"/>
      <c r="C6214" s="125" t="s">
        <v>1365</v>
      </c>
      <c r="D6214" s="191">
        <v>43341</v>
      </c>
      <c r="E6214" s="124" t="s">
        <v>10812</v>
      </c>
      <c r="F6214" s="124" t="s">
        <v>13</v>
      </c>
      <c r="G6214" s="124">
        <v>386109</v>
      </c>
      <c r="H6214" s="124"/>
      <c r="I6214" s="128" t="s">
        <v>1390</v>
      </c>
      <c r="J6214" s="124"/>
      <c r="K6214" s="124"/>
      <c r="L6214" s="124"/>
      <c r="M6214" s="124"/>
      <c r="N6214" s="193">
        <v>6387378.3799999999</v>
      </c>
      <c r="O6214" s="193">
        <v>0</v>
      </c>
      <c r="P6214" s="124" t="s">
        <v>1312</v>
      </c>
    </row>
    <row r="6215" spans="1:16" hidden="1">
      <c r="A6215" s="256" t="s">
        <v>1365</v>
      </c>
      <c r="B6215" s="124"/>
      <c r="C6215" s="125" t="s">
        <v>1365</v>
      </c>
      <c r="D6215" s="191">
        <v>43341</v>
      </c>
      <c r="E6215" s="124" t="s">
        <v>10813</v>
      </c>
      <c r="F6215" s="124" t="s">
        <v>13</v>
      </c>
      <c r="G6215" s="124">
        <v>386111</v>
      </c>
      <c r="H6215" s="124"/>
      <c r="I6215" s="128" t="s">
        <v>1390</v>
      </c>
      <c r="J6215" s="124"/>
      <c r="K6215" s="124"/>
      <c r="L6215" s="124"/>
      <c r="M6215" s="124"/>
      <c r="N6215" s="193">
        <v>6387378.3799999999</v>
      </c>
      <c r="O6215" s="193">
        <v>0</v>
      </c>
      <c r="P6215" s="124" t="s">
        <v>1312</v>
      </c>
    </row>
    <row r="6216" spans="1:16" hidden="1">
      <c r="A6216" s="256" t="s">
        <v>1365</v>
      </c>
      <c r="B6216" s="124"/>
      <c r="C6216" s="125" t="s">
        <v>1365</v>
      </c>
      <c r="D6216" s="191">
        <v>43341</v>
      </c>
      <c r="E6216" s="124" t="s">
        <v>10814</v>
      </c>
      <c r="F6216" s="124" t="s">
        <v>13</v>
      </c>
      <c r="G6216" s="124">
        <v>386113</v>
      </c>
      <c r="H6216" s="124"/>
      <c r="I6216" s="128" t="s">
        <v>1390</v>
      </c>
      <c r="J6216" s="124"/>
      <c r="K6216" s="124"/>
      <c r="L6216" s="124"/>
      <c r="M6216" s="124"/>
      <c r="N6216" s="193">
        <v>6387378.3799999999</v>
      </c>
      <c r="O6216" s="193">
        <v>0</v>
      </c>
      <c r="P6216" s="124" t="s">
        <v>1312</v>
      </c>
    </row>
    <row r="6217" spans="1:16" hidden="1">
      <c r="A6217" s="256" t="s">
        <v>1365</v>
      </c>
      <c r="B6217" s="124"/>
      <c r="C6217" s="125" t="s">
        <v>1365</v>
      </c>
      <c r="D6217" s="191">
        <v>43341</v>
      </c>
      <c r="E6217" s="124" t="s">
        <v>10815</v>
      </c>
      <c r="F6217" s="124" t="s">
        <v>13</v>
      </c>
      <c r="G6217" s="124">
        <v>386115</v>
      </c>
      <c r="H6217" s="124"/>
      <c r="I6217" s="128" t="s">
        <v>1390</v>
      </c>
      <c r="J6217" s="124"/>
      <c r="K6217" s="124"/>
      <c r="L6217" s="124"/>
      <c r="M6217" s="124"/>
      <c r="N6217" s="193">
        <v>17543684.969999999</v>
      </c>
      <c r="O6217" s="193">
        <v>0</v>
      </c>
      <c r="P6217" s="124" t="s">
        <v>1312</v>
      </c>
    </row>
    <row r="6218" spans="1:16" hidden="1">
      <c r="A6218" s="256" t="s">
        <v>1365</v>
      </c>
      <c r="B6218" s="124"/>
      <c r="C6218" s="125" t="s">
        <v>1365</v>
      </c>
      <c r="D6218" s="191">
        <v>43341</v>
      </c>
      <c r="E6218" s="124" t="s">
        <v>10816</v>
      </c>
      <c r="F6218" s="124" t="s">
        <v>13</v>
      </c>
      <c r="G6218" s="124">
        <v>386117</v>
      </c>
      <c r="H6218" s="124"/>
      <c r="I6218" s="128" t="s">
        <v>1390</v>
      </c>
      <c r="J6218" s="124"/>
      <c r="K6218" s="124"/>
      <c r="L6218" s="124"/>
      <c r="M6218" s="124"/>
      <c r="N6218" s="193">
        <v>17543684.969999999</v>
      </c>
      <c r="O6218" s="193">
        <v>0</v>
      </c>
      <c r="P6218" s="124" t="s">
        <v>1312</v>
      </c>
    </row>
    <row r="6219" spans="1:16" hidden="1">
      <c r="A6219" s="256" t="s">
        <v>1365</v>
      </c>
      <c r="B6219" s="124"/>
      <c r="C6219" s="125" t="s">
        <v>1365</v>
      </c>
      <c r="D6219" s="191">
        <v>43341</v>
      </c>
      <c r="E6219" s="124" t="s">
        <v>10817</v>
      </c>
      <c r="F6219" s="124" t="s">
        <v>13</v>
      </c>
      <c r="G6219" s="124">
        <v>386119</v>
      </c>
      <c r="H6219" s="124"/>
      <c r="I6219" s="128" t="s">
        <v>1390</v>
      </c>
      <c r="J6219" s="124"/>
      <c r="K6219" s="124"/>
      <c r="L6219" s="124"/>
      <c r="M6219" s="124"/>
      <c r="N6219" s="193">
        <v>17543684.969999999</v>
      </c>
      <c r="O6219" s="193">
        <v>0</v>
      </c>
      <c r="P6219" s="124" t="s">
        <v>1312</v>
      </c>
    </row>
    <row r="6220" spans="1:16" hidden="1">
      <c r="A6220" s="256" t="s">
        <v>1365</v>
      </c>
      <c r="B6220" s="124"/>
      <c r="C6220" s="125" t="s">
        <v>1365</v>
      </c>
      <c r="D6220" s="191">
        <v>43341</v>
      </c>
      <c r="E6220" s="124" t="s">
        <v>10818</v>
      </c>
      <c r="F6220" s="124" t="s">
        <v>13</v>
      </c>
      <c r="G6220" s="124">
        <v>386121</v>
      </c>
      <c r="H6220" s="124"/>
      <c r="I6220" s="128" t="s">
        <v>1390</v>
      </c>
      <c r="J6220" s="124"/>
      <c r="K6220" s="124"/>
      <c r="L6220" s="124"/>
      <c r="M6220" s="124"/>
      <c r="N6220" s="193">
        <v>17543684.969999999</v>
      </c>
      <c r="O6220" s="193">
        <v>0</v>
      </c>
      <c r="P6220" s="124" t="s">
        <v>1312</v>
      </c>
    </row>
    <row r="6221" spans="1:16" hidden="1">
      <c r="A6221" s="256" t="s">
        <v>1365</v>
      </c>
      <c r="B6221" s="124"/>
      <c r="C6221" s="125" t="s">
        <v>1365</v>
      </c>
      <c r="D6221" s="191">
        <v>43341</v>
      </c>
      <c r="E6221" s="124" t="s">
        <v>10819</v>
      </c>
      <c r="F6221" s="124" t="s">
        <v>13</v>
      </c>
      <c r="G6221" s="124">
        <v>386123</v>
      </c>
      <c r="H6221" s="124"/>
      <c r="I6221" s="128" t="s">
        <v>1390</v>
      </c>
      <c r="J6221" s="124"/>
      <c r="K6221" s="124"/>
      <c r="L6221" s="124"/>
      <c r="M6221" s="124"/>
      <c r="N6221" s="193">
        <v>17543684.969999999</v>
      </c>
      <c r="O6221" s="193">
        <v>0</v>
      </c>
      <c r="P6221" s="124" t="s">
        <v>1312</v>
      </c>
    </row>
    <row r="6222" spans="1:16" hidden="1">
      <c r="A6222" s="256" t="s">
        <v>1365</v>
      </c>
      <c r="B6222" s="124"/>
      <c r="C6222" s="125" t="s">
        <v>1365</v>
      </c>
      <c r="D6222" s="191">
        <v>43341</v>
      </c>
      <c r="E6222" s="124" t="s">
        <v>10820</v>
      </c>
      <c r="F6222" s="124" t="s">
        <v>13</v>
      </c>
      <c r="G6222" s="124">
        <v>386125</v>
      </c>
      <c r="H6222" s="124"/>
      <c r="I6222" s="128" t="s">
        <v>1390</v>
      </c>
      <c r="J6222" s="124"/>
      <c r="K6222" s="124"/>
      <c r="L6222" s="124"/>
      <c r="M6222" s="124"/>
      <c r="N6222" s="193">
        <v>3227700.45</v>
      </c>
      <c r="O6222" s="193">
        <v>0</v>
      </c>
      <c r="P6222" s="124" t="s">
        <v>1312</v>
      </c>
    </row>
    <row r="6223" spans="1:16" hidden="1">
      <c r="A6223" s="256" t="s">
        <v>1365</v>
      </c>
      <c r="B6223" s="124"/>
      <c r="C6223" s="125" t="s">
        <v>1365</v>
      </c>
      <c r="D6223" s="191">
        <v>43341</v>
      </c>
      <c r="E6223" s="124" t="s">
        <v>10821</v>
      </c>
      <c r="F6223" s="124" t="s">
        <v>13</v>
      </c>
      <c r="G6223" s="124">
        <v>386127</v>
      </c>
      <c r="H6223" s="124"/>
      <c r="I6223" s="128" t="s">
        <v>1390</v>
      </c>
      <c r="J6223" s="124"/>
      <c r="K6223" s="124"/>
      <c r="L6223" s="124"/>
      <c r="M6223" s="124"/>
      <c r="N6223" s="193">
        <v>3227700.45</v>
      </c>
      <c r="O6223" s="193">
        <v>0</v>
      </c>
      <c r="P6223" s="124" t="s">
        <v>1312</v>
      </c>
    </row>
    <row r="6224" spans="1:16" hidden="1">
      <c r="A6224" s="256" t="s">
        <v>1365</v>
      </c>
      <c r="B6224" s="124"/>
      <c r="C6224" s="125" t="s">
        <v>1365</v>
      </c>
      <c r="D6224" s="191">
        <v>43341</v>
      </c>
      <c r="E6224" s="124" t="s">
        <v>10822</v>
      </c>
      <c r="F6224" s="124" t="s">
        <v>13</v>
      </c>
      <c r="G6224" s="124">
        <v>386129</v>
      </c>
      <c r="H6224" s="124"/>
      <c r="I6224" s="128" t="s">
        <v>1390</v>
      </c>
      <c r="J6224" s="124"/>
      <c r="K6224" s="124"/>
      <c r="L6224" s="124"/>
      <c r="M6224" s="124"/>
      <c r="N6224" s="193">
        <v>3227700.45</v>
      </c>
      <c r="O6224" s="193">
        <v>0</v>
      </c>
      <c r="P6224" s="124" t="s">
        <v>1312</v>
      </c>
    </row>
    <row r="6225" spans="1:16" hidden="1">
      <c r="A6225" s="256" t="s">
        <v>1365</v>
      </c>
      <c r="B6225" s="124"/>
      <c r="C6225" s="125" t="s">
        <v>1365</v>
      </c>
      <c r="D6225" s="191">
        <v>43341</v>
      </c>
      <c r="E6225" s="124" t="s">
        <v>10823</v>
      </c>
      <c r="F6225" s="124" t="s">
        <v>13</v>
      </c>
      <c r="G6225" s="124">
        <v>386131</v>
      </c>
      <c r="H6225" s="124"/>
      <c r="I6225" s="128" t="s">
        <v>1390</v>
      </c>
      <c r="J6225" s="124"/>
      <c r="K6225" s="124"/>
      <c r="L6225" s="124"/>
      <c r="M6225" s="124"/>
      <c r="N6225" s="193">
        <v>3227700.45</v>
      </c>
      <c r="O6225" s="193">
        <v>0</v>
      </c>
      <c r="P6225" s="124" t="s">
        <v>1312</v>
      </c>
    </row>
    <row r="6226" spans="1:16" hidden="1">
      <c r="A6226" s="256" t="s">
        <v>1365</v>
      </c>
      <c r="B6226" s="124"/>
      <c r="C6226" s="125" t="s">
        <v>1365</v>
      </c>
      <c r="D6226" s="191">
        <v>43341</v>
      </c>
      <c r="E6226" s="124" t="s">
        <v>10824</v>
      </c>
      <c r="F6226" s="124" t="s">
        <v>13</v>
      </c>
      <c r="G6226" s="124">
        <v>386133</v>
      </c>
      <c r="H6226" s="124"/>
      <c r="I6226" s="128" t="s">
        <v>1390</v>
      </c>
      <c r="J6226" s="124"/>
      <c r="K6226" s="124"/>
      <c r="L6226" s="124"/>
      <c r="M6226" s="124"/>
      <c r="N6226" s="193">
        <v>3227700.45</v>
      </c>
      <c r="O6226" s="193">
        <v>0</v>
      </c>
      <c r="P6226" s="124" t="s">
        <v>1312</v>
      </c>
    </row>
    <row r="6227" spans="1:16" hidden="1">
      <c r="A6227" s="256" t="s">
        <v>1365</v>
      </c>
      <c r="B6227" s="124"/>
      <c r="C6227" s="125" t="s">
        <v>1365</v>
      </c>
      <c r="D6227" s="191">
        <v>43341</v>
      </c>
      <c r="E6227" s="124" t="s">
        <v>10825</v>
      </c>
      <c r="F6227" s="124" t="s">
        <v>13</v>
      </c>
      <c r="G6227" s="124">
        <v>386135</v>
      </c>
      <c r="H6227" s="124"/>
      <c r="I6227" s="128" t="s">
        <v>1390</v>
      </c>
      <c r="J6227" s="124"/>
      <c r="K6227" s="124"/>
      <c r="L6227" s="124"/>
      <c r="M6227" s="124"/>
      <c r="N6227" s="193">
        <v>1679339.32</v>
      </c>
      <c r="O6227" s="193">
        <v>0</v>
      </c>
      <c r="P6227" s="124" t="s">
        <v>1312</v>
      </c>
    </row>
    <row r="6228" spans="1:16" hidden="1">
      <c r="A6228" s="256" t="s">
        <v>1365</v>
      </c>
      <c r="B6228" s="124"/>
      <c r="C6228" s="125" t="s">
        <v>1365</v>
      </c>
      <c r="D6228" s="191">
        <v>43341</v>
      </c>
      <c r="E6228" s="124" t="s">
        <v>10826</v>
      </c>
      <c r="F6228" s="124" t="s">
        <v>13</v>
      </c>
      <c r="G6228" s="124">
        <v>386137</v>
      </c>
      <c r="H6228" s="124"/>
      <c r="I6228" s="128" t="s">
        <v>1390</v>
      </c>
      <c r="J6228" s="124"/>
      <c r="K6228" s="124"/>
      <c r="L6228" s="124"/>
      <c r="M6228" s="124"/>
      <c r="N6228" s="193">
        <v>167220.04999999999</v>
      </c>
      <c r="O6228" s="193">
        <v>0</v>
      </c>
      <c r="P6228" s="124" t="s">
        <v>1312</v>
      </c>
    </row>
    <row r="6229" spans="1:16" hidden="1">
      <c r="A6229" s="256" t="s">
        <v>1365</v>
      </c>
      <c r="B6229" s="124"/>
      <c r="C6229" s="125" t="s">
        <v>1365</v>
      </c>
      <c r="D6229" s="191">
        <v>43341</v>
      </c>
      <c r="E6229" s="124" t="s">
        <v>10827</v>
      </c>
      <c r="F6229" s="124" t="s">
        <v>13</v>
      </c>
      <c r="G6229" s="124">
        <v>386139</v>
      </c>
      <c r="H6229" s="124"/>
      <c r="I6229" s="128" t="s">
        <v>1390</v>
      </c>
      <c r="J6229" s="124"/>
      <c r="K6229" s="124"/>
      <c r="L6229" s="124"/>
      <c r="M6229" s="124"/>
      <c r="N6229" s="193">
        <v>2890660.01</v>
      </c>
      <c r="O6229" s="193">
        <v>0</v>
      </c>
      <c r="P6229" s="124" t="s">
        <v>1312</v>
      </c>
    </row>
    <row r="6230" spans="1:16" hidden="1">
      <c r="A6230" s="256" t="s">
        <v>1365</v>
      </c>
      <c r="B6230" s="124"/>
      <c r="C6230" s="125" t="s">
        <v>1365</v>
      </c>
      <c r="D6230" s="191">
        <v>43341</v>
      </c>
      <c r="E6230" s="124" t="s">
        <v>10828</v>
      </c>
      <c r="F6230" s="124" t="s">
        <v>13</v>
      </c>
      <c r="G6230" s="124">
        <v>386141</v>
      </c>
      <c r="H6230" s="124"/>
      <c r="I6230" s="128" t="s">
        <v>1390</v>
      </c>
      <c r="J6230" s="124"/>
      <c r="K6230" s="124"/>
      <c r="L6230" s="124"/>
      <c r="M6230" s="124"/>
      <c r="N6230" s="193">
        <v>753363.76</v>
      </c>
      <c r="O6230" s="193">
        <v>0</v>
      </c>
      <c r="P6230" s="124" t="s">
        <v>1312</v>
      </c>
    </row>
    <row r="6231" spans="1:16" hidden="1">
      <c r="A6231" s="256" t="s">
        <v>1365</v>
      </c>
      <c r="B6231" s="124"/>
      <c r="C6231" s="125" t="s">
        <v>1365</v>
      </c>
      <c r="D6231" s="191">
        <v>43341</v>
      </c>
      <c r="E6231" s="124" t="s">
        <v>10829</v>
      </c>
      <c r="F6231" s="124" t="s">
        <v>13</v>
      </c>
      <c r="G6231" s="124">
        <v>386143</v>
      </c>
      <c r="H6231" s="124"/>
      <c r="I6231" s="128" t="s">
        <v>1390</v>
      </c>
      <c r="J6231" s="124"/>
      <c r="K6231" s="124"/>
      <c r="L6231" s="124"/>
      <c r="M6231" s="124"/>
      <c r="N6231" s="193">
        <v>2069202.11</v>
      </c>
      <c r="O6231" s="193">
        <v>0</v>
      </c>
      <c r="P6231" s="124" t="s">
        <v>1312</v>
      </c>
    </row>
    <row r="6232" spans="1:16" hidden="1">
      <c r="A6232" s="256" t="s">
        <v>1365</v>
      </c>
      <c r="B6232" s="124"/>
      <c r="C6232" s="125" t="s">
        <v>1365</v>
      </c>
      <c r="D6232" s="191">
        <v>43341</v>
      </c>
      <c r="E6232" s="124" t="s">
        <v>10830</v>
      </c>
      <c r="F6232" s="124" t="s">
        <v>13</v>
      </c>
      <c r="G6232" s="124">
        <v>386145</v>
      </c>
      <c r="H6232" s="124"/>
      <c r="I6232" s="128" t="s">
        <v>1390</v>
      </c>
      <c r="J6232" s="124"/>
      <c r="K6232" s="124"/>
      <c r="L6232" s="124"/>
      <c r="M6232" s="124"/>
      <c r="N6232" s="193">
        <v>7939537.2800000003</v>
      </c>
      <c r="O6232" s="193">
        <v>0</v>
      </c>
      <c r="P6232" s="124" t="s">
        <v>1312</v>
      </c>
    </row>
    <row r="6233" spans="1:16" hidden="1">
      <c r="A6233" s="256" t="s">
        <v>1365</v>
      </c>
      <c r="B6233" s="124"/>
      <c r="C6233" s="125" t="s">
        <v>1365</v>
      </c>
      <c r="D6233" s="191">
        <v>43341</v>
      </c>
      <c r="E6233" s="124" t="s">
        <v>10831</v>
      </c>
      <c r="F6233" s="124" t="s">
        <v>13</v>
      </c>
      <c r="G6233" s="124">
        <v>386147</v>
      </c>
      <c r="H6233" s="124"/>
      <c r="I6233" s="128" t="s">
        <v>1390</v>
      </c>
      <c r="J6233" s="124"/>
      <c r="K6233" s="124"/>
      <c r="L6233" s="124"/>
      <c r="M6233" s="124"/>
      <c r="N6233" s="193">
        <v>459289.42</v>
      </c>
      <c r="O6233" s="193">
        <v>0</v>
      </c>
      <c r="P6233" s="124" t="s">
        <v>1312</v>
      </c>
    </row>
    <row r="6234" spans="1:16" hidden="1">
      <c r="A6234" s="256" t="s">
        <v>1365</v>
      </c>
      <c r="B6234" s="124"/>
      <c r="C6234" s="125" t="s">
        <v>1365</v>
      </c>
      <c r="D6234" s="191">
        <v>43341</v>
      </c>
      <c r="E6234" s="124" t="s">
        <v>10832</v>
      </c>
      <c r="F6234" s="124" t="s">
        <v>13</v>
      </c>
      <c r="G6234" s="124">
        <v>386149</v>
      </c>
      <c r="H6234" s="124"/>
      <c r="I6234" s="128" t="s">
        <v>1390</v>
      </c>
      <c r="J6234" s="124"/>
      <c r="K6234" s="124"/>
      <c r="L6234" s="124"/>
      <c r="M6234" s="124"/>
      <c r="N6234" s="193">
        <v>1752826.38</v>
      </c>
      <c r="O6234" s="193">
        <v>0</v>
      </c>
      <c r="P6234" s="124" t="s">
        <v>1312</v>
      </c>
    </row>
    <row r="6235" spans="1:16" hidden="1">
      <c r="A6235" s="256" t="s">
        <v>1365</v>
      </c>
      <c r="B6235" s="124"/>
      <c r="C6235" s="125" t="s">
        <v>1365</v>
      </c>
      <c r="D6235" s="191">
        <v>43341</v>
      </c>
      <c r="E6235" s="124" t="s">
        <v>10833</v>
      </c>
      <c r="F6235" s="124" t="s">
        <v>13</v>
      </c>
      <c r="G6235" s="124">
        <v>386151</v>
      </c>
      <c r="H6235" s="124"/>
      <c r="I6235" s="128" t="s">
        <v>1390</v>
      </c>
      <c r="J6235" s="124"/>
      <c r="K6235" s="124"/>
      <c r="L6235" s="124"/>
      <c r="M6235" s="124"/>
      <c r="N6235" s="193">
        <v>3907262.75</v>
      </c>
      <c r="O6235" s="193">
        <v>0</v>
      </c>
      <c r="P6235" s="124" t="s">
        <v>1312</v>
      </c>
    </row>
    <row r="6236" spans="1:16" hidden="1">
      <c r="A6236" s="256" t="s">
        <v>1365</v>
      </c>
      <c r="B6236" s="124"/>
      <c r="C6236" s="125" t="s">
        <v>1365</v>
      </c>
      <c r="D6236" s="191">
        <v>43341</v>
      </c>
      <c r="E6236" s="124" t="s">
        <v>10834</v>
      </c>
      <c r="F6236" s="124" t="s">
        <v>13</v>
      </c>
      <c r="G6236" s="124">
        <v>386153</v>
      </c>
      <c r="H6236" s="124"/>
      <c r="I6236" s="128" t="s">
        <v>1390</v>
      </c>
      <c r="J6236" s="124"/>
      <c r="K6236" s="124"/>
      <c r="L6236" s="124"/>
      <c r="M6236" s="124"/>
      <c r="N6236" s="193">
        <v>6725602.3099999996</v>
      </c>
      <c r="O6236" s="193">
        <v>0</v>
      </c>
      <c r="P6236" s="124" t="s">
        <v>1312</v>
      </c>
    </row>
    <row r="6237" spans="1:16" hidden="1">
      <c r="A6237" s="256" t="s">
        <v>1365</v>
      </c>
      <c r="B6237" s="124"/>
      <c r="C6237" s="125" t="s">
        <v>1365</v>
      </c>
      <c r="D6237" s="191">
        <v>43341</v>
      </c>
      <c r="E6237" s="124" t="s">
        <v>10835</v>
      </c>
      <c r="F6237" s="124" t="s">
        <v>13</v>
      </c>
      <c r="G6237" s="124">
        <v>386155</v>
      </c>
      <c r="H6237" s="124"/>
      <c r="I6237" s="128" t="s">
        <v>1390</v>
      </c>
      <c r="J6237" s="124"/>
      <c r="K6237" s="124"/>
      <c r="L6237" s="124"/>
      <c r="M6237" s="124"/>
      <c r="N6237" s="193">
        <v>389065.24</v>
      </c>
      <c r="O6237" s="193">
        <v>0</v>
      </c>
      <c r="P6237" s="124" t="s">
        <v>1312</v>
      </c>
    </row>
    <row r="6238" spans="1:16" hidden="1">
      <c r="A6238" s="256" t="s">
        <v>1365</v>
      </c>
      <c r="B6238" s="124"/>
      <c r="C6238" s="125" t="s">
        <v>1365</v>
      </c>
      <c r="D6238" s="191">
        <v>43341</v>
      </c>
      <c r="E6238" s="124" t="s">
        <v>10836</v>
      </c>
      <c r="F6238" s="124" t="s">
        <v>13</v>
      </c>
      <c r="G6238" s="124">
        <v>386157</v>
      </c>
      <c r="H6238" s="124"/>
      <c r="I6238" s="128" t="s">
        <v>1390</v>
      </c>
      <c r="J6238" s="124"/>
      <c r="K6238" s="124"/>
      <c r="L6238" s="124"/>
      <c r="M6238" s="124"/>
      <c r="N6238" s="193">
        <v>1068613.4099999999</v>
      </c>
      <c r="O6238" s="193">
        <v>0</v>
      </c>
      <c r="P6238" s="124" t="s">
        <v>1312</v>
      </c>
    </row>
    <row r="6239" spans="1:16" hidden="1">
      <c r="A6239" s="256" t="s">
        <v>1365</v>
      </c>
      <c r="B6239" s="124"/>
      <c r="C6239" s="125" t="s">
        <v>1365</v>
      </c>
      <c r="D6239" s="191">
        <v>43341</v>
      </c>
      <c r="E6239" s="124" t="s">
        <v>10837</v>
      </c>
      <c r="F6239" s="124" t="s">
        <v>13</v>
      </c>
      <c r="G6239" s="124">
        <v>386159</v>
      </c>
      <c r="H6239" s="124"/>
      <c r="I6239" s="128" t="s">
        <v>1390</v>
      </c>
      <c r="J6239" s="124"/>
      <c r="K6239" s="124"/>
      <c r="L6239" s="124"/>
      <c r="M6239" s="124"/>
      <c r="N6239" s="193">
        <v>18472656.77</v>
      </c>
      <c r="O6239" s="193">
        <v>0</v>
      </c>
      <c r="P6239" s="124" t="s">
        <v>1312</v>
      </c>
    </row>
    <row r="6240" spans="1:16" hidden="1">
      <c r="A6240" s="256" t="s">
        <v>1365</v>
      </c>
      <c r="B6240" s="124"/>
      <c r="C6240" s="125" t="s">
        <v>1365</v>
      </c>
      <c r="D6240" s="191">
        <v>43341</v>
      </c>
      <c r="E6240" s="124" t="s">
        <v>10838</v>
      </c>
      <c r="F6240" s="124" t="s">
        <v>13</v>
      </c>
      <c r="G6240" s="124">
        <v>386161</v>
      </c>
      <c r="H6240" s="124"/>
      <c r="I6240" s="128" t="s">
        <v>1390</v>
      </c>
      <c r="J6240" s="124"/>
      <c r="K6240" s="124"/>
      <c r="L6240" s="124"/>
      <c r="M6240" s="124"/>
      <c r="N6240" s="193">
        <v>4814343.6100000003</v>
      </c>
      <c r="O6240" s="193">
        <v>0</v>
      </c>
      <c r="P6240" s="124" t="s">
        <v>1312</v>
      </c>
    </row>
    <row r="6241" spans="1:16" hidden="1">
      <c r="A6241" s="256" t="s">
        <v>1365</v>
      </c>
      <c r="B6241" s="124"/>
      <c r="C6241" s="125" t="s">
        <v>1365</v>
      </c>
      <c r="D6241" s="191">
        <v>43341</v>
      </c>
      <c r="E6241" s="124" t="s">
        <v>10839</v>
      </c>
      <c r="F6241" s="124" t="s">
        <v>13</v>
      </c>
      <c r="G6241" s="124">
        <v>386163</v>
      </c>
      <c r="H6241" s="124"/>
      <c r="I6241" s="128" t="s">
        <v>1390</v>
      </c>
      <c r="J6241" s="124"/>
      <c r="K6241" s="124"/>
      <c r="L6241" s="124"/>
      <c r="M6241" s="124"/>
      <c r="N6241" s="193">
        <v>10731756.15</v>
      </c>
      <c r="O6241" s="193">
        <v>0</v>
      </c>
      <c r="P6241" s="124" t="s">
        <v>1312</v>
      </c>
    </row>
    <row r="6242" spans="1:16" hidden="1">
      <c r="A6242" s="256" t="s">
        <v>1365</v>
      </c>
      <c r="B6242" s="124"/>
      <c r="C6242" s="125" t="s">
        <v>1365</v>
      </c>
      <c r="D6242" s="191">
        <v>43341</v>
      </c>
      <c r="E6242" s="124" t="s">
        <v>10840</v>
      </c>
      <c r="F6242" s="124" t="s">
        <v>13</v>
      </c>
      <c r="G6242" s="124">
        <v>386165</v>
      </c>
      <c r="H6242" s="124"/>
      <c r="I6242" s="128" t="s">
        <v>1390</v>
      </c>
      <c r="J6242" s="124"/>
      <c r="K6242" s="124"/>
      <c r="L6242" s="124"/>
      <c r="M6242" s="124"/>
      <c r="N6242" s="193">
        <v>3398613.44</v>
      </c>
      <c r="O6242" s="193">
        <v>0</v>
      </c>
      <c r="P6242" s="124" t="s">
        <v>1312</v>
      </c>
    </row>
    <row r="6243" spans="1:16" hidden="1">
      <c r="A6243" s="256" t="s">
        <v>1365</v>
      </c>
      <c r="B6243" s="124"/>
      <c r="C6243" s="125" t="s">
        <v>1365</v>
      </c>
      <c r="D6243" s="191">
        <v>43341</v>
      </c>
      <c r="E6243" s="124" t="s">
        <v>10841</v>
      </c>
      <c r="F6243" s="124" t="s">
        <v>13</v>
      </c>
      <c r="G6243" s="124">
        <v>386167</v>
      </c>
      <c r="H6243" s="124"/>
      <c r="I6243" s="128" t="s">
        <v>1390</v>
      </c>
      <c r="J6243" s="124"/>
      <c r="K6243" s="124"/>
      <c r="L6243" s="124"/>
      <c r="M6243" s="124"/>
      <c r="N6243" s="193">
        <v>885746.6</v>
      </c>
      <c r="O6243" s="193">
        <v>0</v>
      </c>
      <c r="P6243" s="124" t="s">
        <v>1312</v>
      </c>
    </row>
    <row r="6244" spans="1:16" hidden="1">
      <c r="A6244" s="256" t="s">
        <v>1365</v>
      </c>
      <c r="B6244" s="124"/>
      <c r="C6244" s="125" t="s">
        <v>1365</v>
      </c>
      <c r="D6244" s="191">
        <v>43341</v>
      </c>
      <c r="E6244" s="124" t="s">
        <v>10842</v>
      </c>
      <c r="F6244" s="124" t="s">
        <v>13</v>
      </c>
      <c r="G6244" s="124">
        <v>386169</v>
      </c>
      <c r="H6244" s="124"/>
      <c r="I6244" s="128" t="s">
        <v>1390</v>
      </c>
      <c r="J6244" s="124"/>
      <c r="K6244" s="124"/>
      <c r="L6244" s="124"/>
      <c r="M6244" s="124"/>
      <c r="N6244" s="193">
        <v>196604.31</v>
      </c>
      <c r="O6244" s="193">
        <v>0</v>
      </c>
      <c r="P6244" s="124" t="s">
        <v>1312</v>
      </c>
    </row>
    <row r="6245" spans="1:16" hidden="1">
      <c r="A6245" s="256" t="s">
        <v>1365</v>
      </c>
      <c r="B6245" s="124"/>
      <c r="C6245" s="125" t="s">
        <v>1365</v>
      </c>
      <c r="D6245" s="191">
        <v>43341</v>
      </c>
      <c r="E6245" s="124" t="s">
        <v>10843</v>
      </c>
      <c r="F6245" s="124" t="s">
        <v>13</v>
      </c>
      <c r="G6245" s="124">
        <v>386171</v>
      </c>
      <c r="H6245" s="124"/>
      <c r="I6245" s="128" t="s">
        <v>1390</v>
      </c>
      <c r="J6245" s="124"/>
      <c r="K6245" s="124"/>
      <c r="L6245" s="124"/>
      <c r="M6245" s="124"/>
      <c r="N6245" s="193">
        <v>1974436.63</v>
      </c>
      <c r="O6245" s="193">
        <v>0</v>
      </c>
      <c r="P6245" s="124" t="s">
        <v>1312</v>
      </c>
    </row>
    <row r="6246" spans="1:16" hidden="1">
      <c r="A6246" s="256" t="s">
        <v>1365</v>
      </c>
      <c r="B6246" s="124"/>
      <c r="C6246" s="125" t="s">
        <v>1365</v>
      </c>
      <c r="D6246" s="191">
        <v>43341</v>
      </c>
      <c r="E6246" s="124" t="s">
        <v>10844</v>
      </c>
      <c r="F6246" s="124" t="s">
        <v>13</v>
      </c>
      <c r="G6246" s="124">
        <v>386173</v>
      </c>
      <c r="H6246" s="124"/>
      <c r="I6246" s="128" t="s">
        <v>1390</v>
      </c>
      <c r="J6246" s="124"/>
      <c r="K6246" s="124"/>
      <c r="L6246" s="124"/>
      <c r="M6246" s="124"/>
      <c r="N6246" s="193">
        <v>2578071.5499999998</v>
      </c>
      <c r="O6246" s="193">
        <v>0</v>
      </c>
      <c r="P6246" s="124" t="s">
        <v>1312</v>
      </c>
    </row>
    <row r="6247" spans="1:16" hidden="1">
      <c r="A6247" s="256" t="s">
        <v>1365</v>
      </c>
      <c r="B6247" s="124"/>
      <c r="C6247" s="125" t="s">
        <v>1365</v>
      </c>
      <c r="D6247" s="191">
        <v>43341</v>
      </c>
      <c r="E6247" s="124" t="s">
        <v>10845</v>
      </c>
      <c r="F6247" s="124" t="s">
        <v>13</v>
      </c>
      <c r="G6247" s="124">
        <v>386175</v>
      </c>
      <c r="H6247" s="124"/>
      <c r="I6247" s="128" t="s">
        <v>1390</v>
      </c>
      <c r="J6247" s="124"/>
      <c r="K6247" s="124"/>
      <c r="L6247" s="124"/>
      <c r="M6247" s="124"/>
      <c r="N6247" s="193">
        <v>1065952.28</v>
      </c>
      <c r="O6247" s="193">
        <v>0</v>
      </c>
      <c r="P6247" s="124" t="s">
        <v>1312</v>
      </c>
    </row>
    <row r="6248" spans="1:16" hidden="1">
      <c r="A6248" s="256" t="s">
        <v>1365</v>
      </c>
      <c r="B6248" s="124"/>
      <c r="C6248" s="125" t="s">
        <v>1365</v>
      </c>
      <c r="D6248" s="191">
        <v>43341</v>
      </c>
      <c r="E6248" s="124" t="s">
        <v>10846</v>
      </c>
      <c r="F6248" s="124" t="s">
        <v>13</v>
      </c>
      <c r="G6248" s="124">
        <v>386177</v>
      </c>
      <c r="H6248" s="124"/>
      <c r="I6248" s="128" t="s">
        <v>1390</v>
      </c>
      <c r="J6248" s="124"/>
      <c r="K6248" s="124"/>
      <c r="L6248" s="124"/>
      <c r="M6248" s="124"/>
      <c r="N6248" s="193">
        <v>1991927.77</v>
      </c>
      <c r="O6248" s="193">
        <v>0</v>
      </c>
      <c r="P6248" s="124" t="s">
        <v>1312</v>
      </c>
    </row>
    <row r="6249" spans="1:16" hidden="1">
      <c r="A6249" s="256" t="s">
        <v>1365</v>
      </c>
      <c r="B6249" s="124"/>
      <c r="C6249" s="125" t="s">
        <v>1365</v>
      </c>
      <c r="D6249" s="191">
        <v>43341</v>
      </c>
      <c r="E6249" s="124" t="s">
        <v>10847</v>
      </c>
      <c r="F6249" s="124" t="s">
        <v>13</v>
      </c>
      <c r="G6249" s="124">
        <v>386179</v>
      </c>
      <c r="H6249" s="124"/>
      <c r="I6249" s="128" t="s">
        <v>1390</v>
      </c>
      <c r="J6249" s="124"/>
      <c r="K6249" s="124"/>
      <c r="L6249" s="124"/>
      <c r="M6249" s="124"/>
      <c r="N6249" s="193">
        <v>5471063.6200000001</v>
      </c>
      <c r="O6249" s="193">
        <v>0</v>
      </c>
      <c r="P6249" s="124" t="s">
        <v>1312</v>
      </c>
    </row>
    <row r="6250" spans="1:16" hidden="1">
      <c r="A6250" s="256" t="s">
        <v>1365</v>
      </c>
      <c r="B6250" s="124"/>
      <c r="C6250" s="125" t="s">
        <v>1365</v>
      </c>
      <c r="D6250" s="191">
        <v>43341</v>
      </c>
      <c r="E6250" s="124" t="s">
        <v>10848</v>
      </c>
      <c r="F6250" s="124" t="s">
        <v>13</v>
      </c>
      <c r="G6250" s="124">
        <v>386181</v>
      </c>
      <c r="H6250" s="124"/>
      <c r="I6250" s="128" t="s">
        <v>1390</v>
      </c>
      <c r="J6250" s="124"/>
      <c r="K6250" s="124"/>
      <c r="L6250" s="124"/>
      <c r="M6250" s="124"/>
      <c r="N6250" s="193">
        <v>2927763.14</v>
      </c>
      <c r="O6250" s="193">
        <v>0</v>
      </c>
      <c r="P6250" s="124" t="s">
        <v>1312</v>
      </c>
    </row>
    <row r="6251" spans="1:16" hidden="1">
      <c r="A6251" s="256" t="s">
        <v>1365</v>
      </c>
      <c r="B6251" s="124"/>
      <c r="C6251" s="125" t="s">
        <v>1365</v>
      </c>
      <c r="D6251" s="191">
        <v>43341</v>
      </c>
      <c r="E6251" s="124" t="s">
        <v>10849</v>
      </c>
      <c r="F6251" s="124" t="s">
        <v>13</v>
      </c>
      <c r="G6251" s="124">
        <v>386183</v>
      </c>
      <c r="H6251" s="124"/>
      <c r="I6251" s="128" t="s">
        <v>1390</v>
      </c>
      <c r="J6251" s="124"/>
      <c r="K6251" s="124"/>
      <c r="L6251" s="124"/>
      <c r="M6251" s="124"/>
      <c r="N6251" s="193">
        <v>7080976.3099999996</v>
      </c>
      <c r="O6251" s="193">
        <v>0</v>
      </c>
      <c r="P6251" s="124" t="s">
        <v>1312</v>
      </c>
    </row>
    <row r="6252" spans="1:16" hidden="1">
      <c r="A6252" s="256" t="s">
        <v>1365</v>
      </c>
      <c r="B6252" s="124"/>
      <c r="C6252" s="125" t="s">
        <v>1365</v>
      </c>
      <c r="D6252" s="191">
        <v>43341</v>
      </c>
      <c r="E6252" s="124" t="s">
        <v>10850</v>
      </c>
      <c r="F6252" s="124" t="s">
        <v>13</v>
      </c>
      <c r="G6252" s="124">
        <v>386185</v>
      </c>
      <c r="H6252" s="124"/>
      <c r="I6252" s="128" t="s">
        <v>1390</v>
      </c>
      <c r="J6252" s="124"/>
      <c r="K6252" s="124"/>
      <c r="L6252" s="124"/>
      <c r="M6252" s="124"/>
      <c r="N6252" s="193">
        <v>4634551.93</v>
      </c>
      <c r="O6252" s="193">
        <v>0</v>
      </c>
      <c r="P6252" s="124" t="s">
        <v>1312</v>
      </c>
    </row>
    <row r="6253" spans="1:16" hidden="1">
      <c r="A6253" s="256" t="s">
        <v>1365</v>
      </c>
      <c r="B6253" s="124"/>
      <c r="C6253" s="125" t="s">
        <v>1365</v>
      </c>
      <c r="D6253" s="191">
        <v>43341</v>
      </c>
      <c r="E6253" s="124" t="s">
        <v>10851</v>
      </c>
      <c r="F6253" s="124" t="s">
        <v>13</v>
      </c>
      <c r="G6253" s="124">
        <v>386187</v>
      </c>
      <c r="H6253" s="124"/>
      <c r="I6253" s="128" t="s">
        <v>1390</v>
      </c>
      <c r="J6253" s="124"/>
      <c r="K6253" s="124"/>
      <c r="L6253" s="124"/>
      <c r="M6253" s="124"/>
      <c r="N6253" s="193">
        <v>5998313.1399999997</v>
      </c>
      <c r="O6253" s="193">
        <v>0</v>
      </c>
      <c r="P6253" s="124" t="s">
        <v>1312</v>
      </c>
    </row>
    <row r="6254" spans="1:16" hidden="1">
      <c r="A6254" s="256" t="s">
        <v>1365</v>
      </c>
      <c r="B6254" s="124"/>
      <c r="C6254" s="125" t="s">
        <v>1365</v>
      </c>
      <c r="D6254" s="191">
        <v>43341</v>
      </c>
      <c r="E6254" s="124" t="s">
        <v>10852</v>
      </c>
      <c r="F6254" s="124" t="s">
        <v>13</v>
      </c>
      <c r="G6254" s="124">
        <v>386189</v>
      </c>
      <c r="H6254" s="124"/>
      <c r="I6254" s="128" t="s">
        <v>1390</v>
      </c>
      <c r="J6254" s="124"/>
      <c r="K6254" s="124"/>
      <c r="L6254" s="124"/>
      <c r="M6254" s="124"/>
      <c r="N6254" s="193">
        <v>2480115.63</v>
      </c>
      <c r="O6254" s="193">
        <v>0</v>
      </c>
      <c r="P6254" s="124" t="s">
        <v>1312</v>
      </c>
    </row>
    <row r="6255" spans="1:16" hidden="1">
      <c r="A6255" s="256" t="s">
        <v>1365</v>
      </c>
      <c r="B6255" s="124"/>
      <c r="C6255" s="125" t="s">
        <v>1365</v>
      </c>
      <c r="D6255" s="191">
        <v>43341</v>
      </c>
      <c r="E6255" s="124" t="s">
        <v>10853</v>
      </c>
      <c r="F6255" s="124" t="s">
        <v>13</v>
      </c>
      <c r="G6255" s="124">
        <v>386191</v>
      </c>
      <c r="H6255" s="124"/>
      <c r="I6255" s="128" t="s">
        <v>1390</v>
      </c>
      <c r="J6255" s="124"/>
      <c r="K6255" s="124"/>
      <c r="L6255" s="124"/>
      <c r="M6255" s="124"/>
      <c r="N6255" s="193">
        <v>16475071.560000001</v>
      </c>
      <c r="O6255" s="193">
        <v>0</v>
      </c>
      <c r="P6255" s="124" t="s">
        <v>1312</v>
      </c>
    </row>
    <row r="6256" spans="1:16" hidden="1">
      <c r="A6256" s="256" t="s">
        <v>1365</v>
      </c>
      <c r="B6256" s="124"/>
      <c r="C6256" s="125" t="s">
        <v>1365</v>
      </c>
      <c r="D6256" s="191">
        <v>43341</v>
      </c>
      <c r="E6256" s="124" t="s">
        <v>10854</v>
      </c>
      <c r="F6256" s="124" t="s">
        <v>13</v>
      </c>
      <c r="G6256" s="124">
        <v>386193</v>
      </c>
      <c r="H6256" s="124"/>
      <c r="I6256" s="128" t="s">
        <v>1390</v>
      </c>
      <c r="J6256" s="124"/>
      <c r="K6256" s="124"/>
      <c r="L6256" s="124"/>
      <c r="M6256" s="124"/>
      <c r="N6256" s="193">
        <v>6811928.8200000003</v>
      </c>
      <c r="O6256" s="193">
        <v>0</v>
      </c>
      <c r="P6256" s="124" t="s">
        <v>1312</v>
      </c>
    </row>
    <row r="6257" spans="1:16" hidden="1">
      <c r="A6257" s="256" t="s">
        <v>1365</v>
      </c>
      <c r="B6257" s="124"/>
      <c r="C6257" s="125" t="s">
        <v>1365</v>
      </c>
      <c r="D6257" s="191">
        <v>43341</v>
      </c>
      <c r="E6257" s="124" t="s">
        <v>10855</v>
      </c>
      <c r="F6257" s="124" t="s">
        <v>13</v>
      </c>
      <c r="G6257" s="124">
        <v>386195</v>
      </c>
      <c r="H6257" s="124"/>
      <c r="I6257" s="128" t="s">
        <v>1390</v>
      </c>
      <c r="J6257" s="124"/>
      <c r="K6257" s="124"/>
      <c r="L6257" s="124"/>
      <c r="M6257" s="124"/>
      <c r="N6257" s="193">
        <v>12729341.359999999</v>
      </c>
      <c r="O6257" s="193">
        <v>0</v>
      </c>
      <c r="P6257" s="124" t="s">
        <v>1312</v>
      </c>
    </row>
    <row r="6258" spans="1:16" hidden="1">
      <c r="A6258" s="256" t="s">
        <v>1365</v>
      </c>
      <c r="B6258" s="124"/>
      <c r="C6258" s="125" t="s">
        <v>1365</v>
      </c>
      <c r="D6258" s="191">
        <v>43341</v>
      </c>
      <c r="E6258" s="124" t="s">
        <v>10856</v>
      </c>
      <c r="F6258" s="124" t="s">
        <v>13</v>
      </c>
      <c r="G6258" s="124">
        <v>386197</v>
      </c>
      <c r="H6258" s="124"/>
      <c r="I6258" s="128" t="s">
        <v>1390</v>
      </c>
      <c r="J6258" s="124"/>
      <c r="K6258" s="124"/>
      <c r="L6258" s="124"/>
      <c r="M6258" s="124"/>
      <c r="N6258" s="193">
        <v>2341953.92</v>
      </c>
      <c r="O6258" s="193">
        <v>0</v>
      </c>
      <c r="P6258" s="124" t="s">
        <v>1312</v>
      </c>
    </row>
    <row r="6259" spans="1:16" hidden="1">
      <c r="A6259" s="256" t="s">
        <v>1365</v>
      </c>
      <c r="B6259" s="124"/>
      <c r="C6259" s="125" t="s">
        <v>1365</v>
      </c>
      <c r="D6259" s="191">
        <v>43341</v>
      </c>
      <c r="E6259" s="124" t="s">
        <v>10857</v>
      </c>
      <c r="F6259" s="124" t="s">
        <v>13</v>
      </c>
      <c r="G6259" s="124">
        <v>386199</v>
      </c>
      <c r="H6259" s="124"/>
      <c r="I6259" s="128" t="s">
        <v>1390</v>
      </c>
      <c r="J6259" s="124"/>
      <c r="K6259" s="124"/>
      <c r="L6259" s="124"/>
      <c r="M6259" s="124"/>
      <c r="N6259" s="193">
        <v>3031096.15</v>
      </c>
      <c r="O6259" s="193">
        <v>0</v>
      </c>
      <c r="P6259" s="124" t="s">
        <v>1312</v>
      </c>
    </row>
    <row r="6260" spans="1:16" hidden="1">
      <c r="A6260" s="256" t="s">
        <v>1365</v>
      </c>
      <c r="B6260" s="124"/>
      <c r="C6260" s="125" t="s">
        <v>1365</v>
      </c>
      <c r="D6260" s="191">
        <v>43341</v>
      </c>
      <c r="E6260" s="124" t="s">
        <v>10858</v>
      </c>
      <c r="F6260" s="124" t="s">
        <v>13</v>
      </c>
      <c r="G6260" s="124">
        <v>386201</v>
      </c>
      <c r="H6260" s="124"/>
      <c r="I6260" s="128" t="s">
        <v>1390</v>
      </c>
      <c r="J6260" s="124"/>
      <c r="K6260" s="124"/>
      <c r="L6260" s="124"/>
      <c r="M6260" s="124"/>
      <c r="N6260" s="193">
        <v>1253263.83</v>
      </c>
      <c r="O6260" s="193">
        <v>0</v>
      </c>
      <c r="P6260" s="124" t="s">
        <v>1312</v>
      </c>
    </row>
    <row r="6261" spans="1:16" hidden="1">
      <c r="A6261" s="256" t="s">
        <v>1365</v>
      </c>
      <c r="B6261" s="124"/>
      <c r="C6261" s="125" t="s">
        <v>1365</v>
      </c>
      <c r="D6261" s="191">
        <v>43341</v>
      </c>
      <c r="E6261" s="124" t="s">
        <v>10859</v>
      </c>
      <c r="F6261" s="124" t="s">
        <v>13</v>
      </c>
      <c r="G6261" s="124">
        <v>386203</v>
      </c>
      <c r="H6261" s="124"/>
      <c r="I6261" s="128" t="s">
        <v>1390</v>
      </c>
      <c r="J6261" s="124"/>
      <c r="K6261" s="124"/>
      <c r="L6261" s="124"/>
      <c r="M6261" s="124"/>
      <c r="N6261" s="193">
        <v>20950810.510000002</v>
      </c>
      <c r="O6261" s="193">
        <v>0</v>
      </c>
      <c r="P6261" s="124" t="s">
        <v>1312</v>
      </c>
    </row>
    <row r="6262" spans="1:16" hidden="1">
      <c r="A6262" s="256" t="s">
        <v>1365</v>
      </c>
      <c r="B6262" s="124"/>
      <c r="C6262" s="125" t="s">
        <v>1365</v>
      </c>
      <c r="D6262" s="191">
        <v>43341</v>
      </c>
      <c r="E6262" s="124" t="s">
        <v>10860</v>
      </c>
      <c r="F6262" s="124" t="s">
        <v>13</v>
      </c>
      <c r="G6262" s="124">
        <v>386205</v>
      </c>
      <c r="H6262" s="124"/>
      <c r="I6262" s="128" t="s">
        <v>1390</v>
      </c>
      <c r="J6262" s="124"/>
      <c r="K6262" s="124"/>
      <c r="L6262" s="124"/>
      <c r="M6262" s="124"/>
      <c r="N6262" s="193">
        <v>20541999.579999998</v>
      </c>
      <c r="O6262" s="193">
        <v>0</v>
      </c>
      <c r="P6262" s="124" t="s">
        <v>1312</v>
      </c>
    </row>
    <row r="6263" spans="1:16" hidden="1">
      <c r="A6263" s="256" t="s">
        <v>1365</v>
      </c>
      <c r="B6263" s="124"/>
      <c r="C6263" s="125" t="s">
        <v>1365</v>
      </c>
      <c r="D6263" s="191">
        <v>43341</v>
      </c>
      <c r="E6263" s="124" t="s">
        <v>10861</v>
      </c>
      <c r="F6263" s="124" t="s">
        <v>13</v>
      </c>
      <c r="G6263" s="124">
        <v>386207</v>
      </c>
      <c r="H6263" s="124"/>
      <c r="I6263" s="128" t="s">
        <v>1390</v>
      </c>
      <c r="J6263" s="124"/>
      <c r="K6263" s="124"/>
      <c r="L6263" s="124"/>
      <c r="M6263" s="124"/>
      <c r="N6263" s="193">
        <v>26341892.289999999</v>
      </c>
      <c r="O6263" s="193">
        <v>0</v>
      </c>
      <c r="P6263" s="124" t="s">
        <v>1312</v>
      </c>
    </row>
    <row r="6264" spans="1:16" hidden="1">
      <c r="A6264" s="256" t="s">
        <v>1365</v>
      </c>
      <c r="B6264" s="124"/>
      <c r="C6264" s="125" t="s">
        <v>1365</v>
      </c>
      <c r="D6264" s="191">
        <v>43341</v>
      </c>
      <c r="E6264" s="124" t="s">
        <v>10862</v>
      </c>
      <c r="F6264" s="124" t="s">
        <v>13</v>
      </c>
      <c r="G6264" s="124">
        <v>386209</v>
      </c>
      <c r="H6264" s="124"/>
      <c r="I6264" s="128" t="s">
        <v>1390</v>
      </c>
      <c r="J6264" s="124"/>
      <c r="K6264" s="124"/>
      <c r="L6264" s="124"/>
      <c r="M6264" s="124"/>
      <c r="N6264" s="193">
        <v>10145535.050000001</v>
      </c>
      <c r="O6264" s="193">
        <v>0</v>
      </c>
      <c r="P6264" s="124" t="s">
        <v>1312</v>
      </c>
    </row>
    <row r="6265" spans="1:16" hidden="1">
      <c r="A6265" s="256" t="s">
        <v>1365</v>
      </c>
      <c r="B6265" s="124"/>
      <c r="C6265" s="125" t="s">
        <v>1365</v>
      </c>
      <c r="D6265" s="191">
        <v>43341</v>
      </c>
      <c r="E6265" s="124" t="s">
        <v>10863</v>
      </c>
      <c r="F6265" s="124" t="s">
        <v>13</v>
      </c>
      <c r="G6265" s="124">
        <v>386211</v>
      </c>
      <c r="H6265" s="124"/>
      <c r="I6265" s="128" t="s">
        <v>1390</v>
      </c>
      <c r="J6265" s="124"/>
      <c r="K6265" s="124"/>
      <c r="L6265" s="124"/>
      <c r="M6265" s="124"/>
      <c r="N6265" s="193">
        <v>121175509.7</v>
      </c>
      <c r="O6265" s="193">
        <v>0</v>
      </c>
      <c r="P6265" s="124" t="s">
        <v>1312</v>
      </c>
    </row>
    <row r="6266" spans="1:16" hidden="1">
      <c r="A6266" s="256" t="s">
        <v>1365</v>
      </c>
      <c r="B6266" s="124"/>
      <c r="C6266" s="125" t="s">
        <v>1365</v>
      </c>
      <c r="D6266" s="191">
        <v>43341</v>
      </c>
      <c r="E6266" s="124" t="s">
        <v>10864</v>
      </c>
      <c r="F6266" s="124" t="s">
        <v>13</v>
      </c>
      <c r="G6266" s="124">
        <v>386213</v>
      </c>
      <c r="H6266" s="124"/>
      <c r="I6266" s="128" t="s">
        <v>1390</v>
      </c>
      <c r="J6266" s="124"/>
      <c r="K6266" s="124"/>
      <c r="L6266" s="124"/>
      <c r="M6266" s="124"/>
      <c r="N6266" s="193">
        <v>52081164.520000003</v>
      </c>
      <c r="O6266" s="193">
        <v>0</v>
      </c>
      <c r="P6266" s="124" t="s">
        <v>1312</v>
      </c>
    </row>
    <row r="6267" spans="1:16" hidden="1">
      <c r="A6267" s="256" t="s">
        <v>1365</v>
      </c>
      <c r="B6267" s="124"/>
      <c r="C6267" s="125" t="s">
        <v>1365</v>
      </c>
      <c r="D6267" s="191">
        <v>43341</v>
      </c>
      <c r="E6267" s="124" t="s">
        <v>10865</v>
      </c>
      <c r="F6267" s="124" t="s">
        <v>13</v>
      </c>
      <c r="G6267" s="124">
        <v>386215</v>
      </c>
      <c r="H6267" s="124"/>
      <c r="I6267" s="128" t="s">
        <v>1390</v>
      </c>
      <c r="J6267" s="124"/>
      <c r="K6267" s="124"/>
      <c r="L6267" s="124"/>
      <c r="M6267" s="124"/>
      <c r="N6267" s="193">
        <v>9004646.3300000001</v>
      </c>
      <c r="O6267" s="193">
        <v>0</v>
      </c>
      <c r="P6267" s="124" t="s">
        <v>1312</v>
      </c>
    </row>
    <row r="6268" spans="1:16" hidden="1">
      <c r="A6268" s="256" t="s">
        <v>1365</v>
      </c>
      <c r="B6268" s="124"/>
      <c r="C6268" s="125" t="s">
        <v>1365</v>
      </c>
      <c r="D6268" s="191">
        <v>43341</v>
      </c>
      <c r="E6268" s="124" t="s">
        <v>10866</v>
      </c>
      <c r="F6268" s="124" t="s">
        <v>13</v>
      </c>
      <c r="G6268" s="124">
        <v>386217</v>
      </c>
      <c r="H6268" s="124"/>
      <c r="I6268" s="128" t="s">
        <v>1390</v>
      </c>
      <c r="J6268" s="124"/>
      <c r="K6268" s="124"/>
      <c r="L6268" s="124"/>
      <c r="M6268" s="124"/>
      <c r="N6268" s="193">
        <v>11195.59</v>
      </c>
      <c r="O6268" s="193">
        <v>0</v>
      </c>
      <c r="P6268" s="124" t="s">
        <v>1312</v>
      </c>
    </row>
    <row r="6269" spans="1:16" hidden="1">
      <c r="A6269" s="256" t="s">
        <v>1365</v>
      </c>
      <c r="B6269" s="124"/>
      <c r="C6269" s="125" t="s">
        <v>1365</v>
      </c>
      <c r="D6269" s="191">
        <v>43341</v>
      </c>
      <c r="E6269" s="124" t="s">
        <v>10867</v>
      </c>
      <c r="F6269" s="124" t="s">
        <v>13</v>
      </c>
      <c r="G6269" s="124">
        <v>386219</v>
      </c>
      <c r="H6269" s="124"/>
      <c r="I6269" s="128" t="s">
        <v>1390</v>
      </c>
      <c r="J6269" s="124"/>
      <c r="K6269" s="124"/>
      <c r="L6269" s="124"/>
      <c r="M6269" s="124"/>
      <c r="N6269" s="193">
        <v>19271.04</v>
      </c>
      <c r="O6269" s="193">
        <v>0</v>
      </c>
      <c r="P6269" s="124" t="s">
        <v>1312</v>
      </c>
    </row>
    <row r="6270" spans="1:16" hidden="1">
      <c r="A6270" s="256" t="s">
        <v>1365</v>
      </c>
      <c r="B6270" s="124"/>
      <c r="C6270" s="125" t="s">
        <v>1365</v>
      </c>
      <c r="D6270" s="191">
        <v>43341</v>
      </c>
      <c r="E6270" s="124" t="s">
        <v>10868</v>
      </c>
      <c r="F6270" s="124" t="s">
        <v>13</v>
      </c>
      <c r="G6270" s="124">
        <v>386221</v>
      </c>
      <c r="H6270" s="124"/>
      <c r="I6270" s="128" t="s">
        <v>1390</v>
      </c>
      <c r="J6270" s="124"/>
      <c r="K6270" s="124"/>
      <c r="L6270" s="124"/>
      <c r="M6270" s="124"/>
      <c r="N6270" s="193">
        <v>1114.82</v>
      </c>
      <c r="O6270" s="193">
        <v>0</v>
      </c>
      <c r="P6270" s="124" t="s">
        <v>1312</v>
      </c>
    </row>
    <row r="6271" spans="1:16" hidden="1">
      <c r="A6271" s="256" t="s">
        <v>1365</v>
      </c>
      <c r="B6271" s="124"/>
      <c r="C6271" s="125" t="s">
        <v>1365</v>
      </c>
      <c r="D6271" s="191">
        <v>43341</v>
      </c>
      <c r="E6271" s="124" t="s">
        <v>10869</v>
      </c>
      <c r="F6271" s="124" t="s">
        <v>13</v>
      </c>
      <c r="G6271" s="124">
        <v>386223</v>
      </c>
      <c r="H6271" s="124"/>
      <c r="I6271" s="128" t="s">
        <v>1390</v>
      </c>
      <c r="J6271" s="124"/>
      <c r="K6271" s="124"/>
      <c r="L6271" s="124"/>
      <c r="M6271" s="124"/>
      <c r="N6271" s="193">
        <v>5022.41</v>
      </c>
      <c r="O6271" s="193">
        <v>0</v>
      </c>
      <c r="P6271" s="124" t="s">
        <v>1312</v>
      </c>
    </row>
    <row r="6272" spans="1:16" hidden="1">
      <c r="A6272" s="256" t="s">
        <v>1365</v>
      </c>
      <c r="B6272" s="124"/>
      <c r="C6272" s="125" t="s">
        <v>1365</v>
      </c>
      <c r="D6272" s="191">
        <v>43341</v>
      </c>
      <c r="E6272" s="124" t="s">
        <v>10870</v>
      </c>
      <c r="F6272" s="124" t="s">
        <v>13</v>
      </c>
      <c r="G6272" s="124">
        <v>386225</v>
      </c>
      <c r="H6272" s="124"/>
      <c r="I6272" s="128" t="s">
        <v>1390</v>
      </c>
      <c r="J6272" s="124"/>
      <c r="K6272" s="124"/>
      <c r="L6272" s="124"/>
      <c r="M6272" s="124"/>
      <c r="N6272" s="193">
        <v>18301.93</v>
      </c>
      <c r="O6272" s="193">
        <v>0</v>
      </c>
      <c r="P6272" s="124" t="s">
        <v>1312</v>
      </c>
    </row>
    <row r="6273" spans="1:16" hidden="1">
      <c r="A6273" s="256" t="s">
        <v>1365</v>
      </c>
      <c r="B6273" s="124"/>
      <c r="C6273" s="125" t="s">
        <v>1365</v>
      </c>
      <c r="D6273" s="191">
        <v>43341</v>
      </c>
      <c r="E6273" s="124" t="s">
        <v>10871</v>
      </c>
      <c r="F6273" s="124" t="s">
        <v>13</v>
      </c>
      <c r="G6273" s="124">
        <v>386227</v>
      </c>
      <c r="H6273" s="124"/>
      <c r="I6273" s="128" t="s">
        <v>1390</v>
      </c>
      <c r="J6273" s="124"/>
      <c r="K6273" s="124"/>
      <c r="L6273" s="124"/>
      <c r="M6273" s="124"/>
      <c r="N6273" s="193">
        <v>18301.93</v>
      </c>
      <c r="O6273" s="193">
        <v>0</v>
      </c>
      <c r="P6273" s="124" t="s">
        <v>1312</v>
      </c>
    </row>
    <row r="6274" spans="1:16" hidden="1">
      <c r="A6274" s="256" t="s">
        <v>1365</v>
      </c>
      <c r="B6274" s="124"/>
      <c r="C6274" s="125" t="s">
        <v>1365</v>
      </c>
      <c r="D6274" s="191">
        <v>43341</v>
      </c>
      <c r="E6274" s="124" t="s">
        <v>10872</v>
      </c>
      <c r="F6274" s="124" t="s">
        <v>13</v>
      </c>
      <c r="G6274" s="124">
        <v>386229</v>
      </c>
      <c r="H6274" s="124"/>
      <c r="I6274" s="128" t="s">
        <v>1390</v>
      </c>
      <c r="J6274" s="124"/>
      <c r="K6274" s="124"/>
      <c r="L6274" s="124"/>
      <c r="M6274" s="124"/>
      <c r="N6274" s="193">
        <v>6810.88</v>
      </c>
      <c r="O6274" s="193">
        <v>0</v>
      </c>
      <c r="P6274" s="124" t="s">
        <v>1312</v>
      </c>
    </row>
    <row r="6275" spans="1:16" hidden="1">
      <c r="A6275" s="256" t="s">
        <v>1365</v>
      </c>
      <c r="B6275" s="124"/>
      <c r="C6275" s="125" t="s">
        <v>1365</v>
      </c>
      <c r="D6275" s="191">
        <v>43341</v>
      </c>
      <c r="E6275" s="124" t="s">
        <v>10873</v>
      </c>
      <c r="F6275" s="124" t="s">
        <v>13</v>
      </c>
      <c r="G6275" s="124">
        <v>386231</v>
      </c>
      <c r="H6275" s="124"/>
      <c r="I6275" s="128" t="s">
        <v>1390</v>
      </c>
      <c r="J6275" s="124"/>
      <c r="K6275" s="124"/>
      <c r="L6275" s="124"/>
      <c r="M6275" s="124"/>
      <c r="N6275" s="193">
        <v>6468.36</v>
      </c>
      <c r="O6275" s="193">
        <v>0</v>
      </c>
      <c r="P6275" s="124" t="s">
        <v>1312</v>
      </c>
    </row>
    <row r="6276" spans="1:16" hidden="1">
      <c r="A6276" s="256" t="s">
        <v>1365</v>
      </c>
      <c r="B6276" s="124"/>
      <c r="C6276" s="125" t="s">
        <v>1365</v>
      </c>
      <c r="D6276" s="191">
        <v>43341</v>
      </c>
      <c r="E6276" s="124" t="s">
        <v>10874</v>
      </c>
      <c r="F6276" s="124" t="s">
        <v>13</v>
      </c>
      <c r="G6276" s="124">
        <v>386233</v>
      </c>
      <c r="H6276" s="124"/>
      <c r="I6276" s="128" t="s">
        <v>1390</v>
      </c>
      <c r="J6276" s="124"/>
      <c r="K6276" s="124"/>
      <c r="L6276" s="124"/>
      <c r="M6276" s="124"/>
      <c r="N6276" s="193">
        <v>52930.25</v>
      </c>
      <c r="O6276" s="193">
        <v>0</v>
      </c>
      <c r="P6276" s="124" t="s">
        <v>1312</v>
      </c>
    </row>
    <row r="6277" spans="1:16" hidden="1">
      <c r="A6277" s="256" t="s">
        <v>1365</v>
      </c>
      <c r="B6277" s="124"/>
      <c r="C6277" s="125" t="s">
        <v>1365</v>
      </c>
      <c r="D6277" s="191">
        <v>43341</v>
      </c>
      <c r="E6277" s="124" t="s">
        <v>10875</v>
      </c>
      <c r="F6277" s="124" t="s">
        <v>13</v>
      </c>
      <c r="G6277" s="124">
        <v>386235</v>
      </c>
      <c r="H6277" s="124"/>
      <c r="I6277" s="128" t="s">
        <v>1390</v>
      </c>
      <c r="J6277" s="124"/>
      <c r="K6277" s="124"/>
      <c r="L6277" s="124"/>
      <c r="M6277" s="124"/>
      <c r="N6277" s="193">
        <v>13794.71</v>
      </c>
      <c r="O6277" s="193">
        <v>0</v>
      </c>
      <c r="P6277" s="124" t="s">
        <v>1312</v>
      </c>
    </row>
    <row r="6278" spans="1:16" hidden="1">
      <c r="A6278" s="256" t="s">
        <v>1365</v>
      </c>
      <c r="B6278" s="124"/>
      <c r="C6278" s="125" t="s">
        <v>1365</v>
      </c>
      <c r="D6278" s="191">
        <v>43341</v>
      </c>
      <c r="E6278" s="124" t="s">
        <v>10876</v>
      </c>
      <c r="F6278" s="124" t="s">
        <v>13</v>
      </c>
      <c r="G6278" s="124">
        <v>386237</v>
      </c>
      <c r="H6278" s="124"/>
      <c r="I6278" s="128" t="s">
        <v>1390</v>
      </c>
      <c r="J6278" s="124"/>
      <c r="K6278" s="124"/>
      <c r="L6278" s="124"/>
      <c r="M6278" s="124"/>
      <c r="N6278" s="193">
        <v>50268.43</v>
      </c>
      <c r="O6278" s="193">
        <v>0</v>
      </c>
      <c r="P6278" s="124" t="s">
        <v>1312</v>
      </c>
    </row>
    <row r="6279" spans="1:16" hidden="1">
      <c r="A6279" s="256" t="s">
        <v>1365</v>
      </c>
      <c r="B6279" s="124"/>
      <c r="C6279" s="125" t="s">
        <v>1365</v>
      </c>
      <c r="D6279" s="191">
        <v>43341</v>
      </c>
      <c r="E6279" s="124" t="s">
        <v>10877</v>
      </c>
      <c r="F6279" s="124" t="s">
        <v>13</v>
      </c>
      <c r="G6279" s="124">
        <v>386239</v>
      </c>
      <c r="H6279" s="124"/>
      <c r="I6279" s="128" t="s">
        <v>1390</v>
      </c>
      <c r="J6279" s="124"/>
      <c r="K6279" s="124"/>
      <c r="L6279" s="124"/>
      <c r="M6279" s="124"/>
      <c r="N6279" s="193">
        <v>2511.58</v>
      </c>
      <c r="O6279" s="193">
        <v>0</v>
      </c>
      <c r="P6279" s="124" t="s">
        <v>1312</v>
      </c>
    </row>
    <row r="6280" spans="1:16" hidden="1">
      <c r="A6280" s="256" t="s">
        <v>1365</v>
      </c>
      <c r="B6280" s="124"/>
      <c r="C6280" s="125" t="s">
        <v>1365</v>
      </c>
      <c r="D6280" s="191">
        <v>43341</v>
      </c>
      <c r="E6280" s="124" t="s">
        <v>10878</v>
      </c>
      <c r="F6280" s="124" t="s">
        <v>13</v>
      </c>
      <c r="G6280" s="124">
        <v>386241</v>
      </c>
      <c r="H6280" s="124"/>
      <c r="I6280" s="128" t="s">
        <v>1390</v>
      </c>
      <c r="J6280" s="124"/>
      <c r="K6280" s="124"/>
      <c r="L6280" s="124"/>
      <c r="M6280" s="124"/>
      <c r="N6280" s="193">
        <v>19518.419999999998</v>
      </c>
      <c r="O6280" s="193">
        <v>0</v>
      </c>
      <c r="P6280" s="124" t="s">
        <v>1312</v>
      </c>
    </row>
    <row r="6281" spans="1:16" ht="76.5" hidden="1">
      <c r="A6281" s="256">
        <v>513</v>
      </c>
      <c r="B6281" s="124"/>
      <c r="C6281" s="125" t="s">
        <v>201</v>
      </c>
      <c r="D6281" s="191">
        <v>43341</v>
      </c>
      <c r="E6281" s="124" t="s">
        <v>10879</v>
      </c>
      <c r="F6281" s="124" t="s">
        <v>11</v>
      </c>
      <c r="G6281" s="124">
        <v>931230</v>
      </c>
      <c r="H6281" s="124"/>
      <c r="I6281" s="128" t="s">
        <v>12176</v>
      </c>
      <c r="J6281" s="124"/>
      <c r="K6281" s="124"/>
      <c r="L6281" s="124"/>
      <c r="M6281" s="124"/>
      <c r="N6281" s="193">
        <v>3650.61</v>
      </c>
      <c r="O6281" s="193">
        <v>0</v>
      </c>
      <c r="P6281" s="124" t="s">
        <v>1312</v>
      </c>
    </row>
    <row r="6282" spans="1:16" ht="51" hidden="1">
      <c r="A6282" s="256">
        <v>378</v>
      </c>
      <c r="B6282" s="124"/>
      <c r="C6282" s="125" t="s">
        <v>1274</v>
      </c>
      <c r="D6282" s="191">
        <v>43341</v>
      </c>
      <c r="E6282" s="124" t="s">
        <v>10880</v>
      </c>
      <c r="F6282" s="124" t="s">
        <v>11</v>
      </c>
      <c r="G6282" s="124">
        <v>931207</v>
      </c>
      <c r="H6282" s="124"/>
      <c r="I6282" s="128" t="s">
        <v>12177</v>
      </c>
      <c r="J6282" s="124"/>
      <c r="K6282" s="124"/>
      <c r="L6282" s="124"/>
      <c r="M6282" s="124"/>
      <c r="N6282" s="193">
        <v>417.49</v>
      </c>
      <c r="O6282" s="193">
        <v>0</v>
      </c>
      <c r="P6282" s="124" t="s">
        <v>1312</v>
      </c>
    </row>
    <row r="6283" spans="1:16" ht="38.25">
      <c r="A6283" s="256">
        <v>291</v>
      </c>
      <c r="B6283" s="124"/>
      <c r="C6283" s="125" t="s">
        <v>794</v>
      </c>
      <c r="D6283" s="191">
        <v>43342</v>
      </c>
      <c r="E6283" s="124" t="s">
        <v>10881</v>
      </c>
      <c r="F6283" s="124" t="s">
        <v>3</v>
      </c>
      <c r="G6283" s="124">
        <v>1655494</v>
      </c>
      <c r="H6283" s="124"/>
      <c r="I6283" s="128" t="s">
        <v>3724</v>
      </c>
      <c r="J6283" s="124"/>
      <c r="K6283" s="124"/>
      <c r="L6283" s="124"/>
      <c r="M6283" s="124"/>
      <c r="N6283" s="193">
        <v>0</v>
      </c>
      <c r="O6283" s="193">
        <v>16</v>
      </c>
      <c r="P6283" s="124" t="s">
        <v>1312</v>
      </c>
    </row>
    <row r="6284" spans="1:16" ht="38.25">
      <c r="A6284" s="256">
        <v>291</v>
      </c>
      <c r="B6284" s="124"/>
      <c r="C6284" s="125" t="s">
        <v>794</v>
      </c>
      <c r="D6284" s="191">
        <v>43342</v>
      </c>
      <c r="E6284" s="124" t="s">
        <v>10882</v>
      </c>
      <c r="F6284" s="124" t="s">
        <v>3</v>
      </c>
      <c r="G6284" s="124">
        <v>1655495</v>
      </c>
      <c r="H6284" s="124"/>
      <c r="I6284" s="128" t="s">
        <v>12178</v>
      </c>
      <c r="J6284" s="124"/>
      <c r="K6284" s="124"/>
      <c r="L6284" s="124"/>
      <c r="M6284" s="124"/>
      <c r="N6284" s="193">
        <v>0</v>
      </c>
      <c r="O6284" s="193">
        <v>56</v>
      </c>
      <c r="P6284" s="124" t="s">
        <v>1312</v>
      </c>
    </row>
    <row r="6285" spans="1:16" ht="63.75">
      <c r="A6285" s="256">
        <v>133</v>
      </c>
      <c r="B6285" s="124"/>
      <c r="C6285" s="125" t="s">
        <v>729</v>
      </c>
      <c r="D6285" s="191">
        <v>43342</v>
      </c>
      <c r="E6285" s="124" t="s">
        <v>10883</v>
      </c>
      <c r="F6285" s="124" t="s">
        <v>3</v>
      </c>
      <c r="G6285" s="124">
        <v>1655504</v>
      </c>
      <c r="H6285" s="124"/>
      <c r="I6285" s="128" t="s">
        <v>12179</v>
      </c>
      <c r="J6285" s="124"/>
      <c r="K6285" s="124"/>
      <c r="L6285" s="124"/>
      <c r="M6285" s="124"/>
      <c r="N6285" s="193">
        <v>0</v>
      </c>
      <c r="O6285" s="193">
        <v>80</v>
      </c>
      <c r="P6285" s="124" t="s">
        <v>1312</v>
      </c>
    </row>
    <row r="6286" spans="1:16" ht="51">
      <c r="A6286" s="256" t="s">
        <v>619</v>
      </c>
      <c r="B6286" s="124"/>
      <c r="C6286" s="125" t="s">
        <v>713</v>
      </c>
      <c r="D6286" s="191">
        <v>43342</v>
      </c>
      <c r="E6286" s="124" t="s">
        <v>10884</v>
      </c>
      <c r="F6286" s="124" t="s">
        <v>3</v>
      </c>
      <c r="G6286" s="256">
        <v>1655527</v>
      </c>
      <c r="H6286" s="124"/>
      <c r="I6286" s="128" t="s">
        <v>12180</v>
      </c>
      <c r="J6286" s="124"/>
      <c r="K6286" s="124"/>
      <c r="L6286" s="124"/>
      <c r="M6286" s="124"/>
      <c r="N6286" s="193">
        <v>0</v>
      </c>
      <c r="O6286" s="193">
        <v>30</v>
      </c>
      <c r="P6286" s="124" t="s">
        <v>1312</v>
      </c>
    </row>
    <row r="6287" spans="1:16" ht="51">
      <c r="A6287" s="256" t="s">
        <v>630</v>
      </c>
      <c r="B6287" s="124"/>
      <c r="C6287" s="125" t="s">
        <v>1236</v>
      </c>
      <c r="D6287" s="191">
        <v>43342</v>
      </c>
      <c r="E6287" s="124" t="s">
        <v>10885</v>
      </c>
      <c r="F6287" s="124" t="s">
        <v>3</v>
      </c>
      <c r="G6287" s="124">
        <v>1655413</v>
      </c>
      <c r="H6287" s="124"/>
      <c r="I6287" s="128" t="s">
        <v>3722</v>
      </c>
      <c r="J6287" s="124"/>
      <c r="K6287" s="124"/>
      <c r="L6287" s="124"/>
      <c r="M6287" s="124"/>
      <c r="N6287" s="193">
        <v>0</v>
      </c>
      <c r="O6287" s="193">
        <v>1400</v>
      </c>
      <c r="P6287" s="124" t="s">
        <v>1312</v>
      </c>
    </row>
    <row r="6288" spans="1:16" ht="63.75">
      <c r="A6288" s="256">
        <v>591</v>
      </c>
      <c r="B6288" s="124"/>
      <c r="C6288" s="125" t="s">
        <v>861</v>
      </c>
      <c r="D6288" s="191">
        <v>43342</v>
      </c>
      <c r="E6288" s="124" t="s">
        <v>10886</v>
      </c>
      <c r="F6288" s="124" t="s">
        <v>3</v>
      </c>
      <c r="G6288" s="124">
        <v>1655428</v>
      </c>
      <c r="H6288" s="124"/>
      <c r="I6288" s="128" t="s">
        <v>12181</v>
      </c>
      <c r="J6288" s="124"/>
      <c r="K6288" s="124"/>
      <c r="L6288" s="124"/>
      <c r="M6288" s="124"/>
      <c r="N6288" s="193">
        <v>0</v>
      </c>
      <c r="O6288" s="193">
        <v>16128.800000000001</v>
      </c>
      <c r="P6288" s="124" t="s">
        <v>1312</v>
      </c>
    </row>
    <row r="6289" spans="1:16" ht="63.75">
      <c r="A6289" s="256">
        <v>661</v>
      </c>
      <c r="B6289" s="124"/>
      <c r="C6289" s="125" t="s">
        <v>234</v>
      </c>
      <c r="D6289" s="191">
        <v>43342</v>
      </c>
      <c r="E6289" s="124" t="s">
        <v>10887</v>
      </c>
      <c r="F6289" s="124" t="s">
        <v>3</v>
      </c>
      <c r="G6289" s="124">
        <v>1655429</v>
      </c>
      <c r="H6289" s="124"/>
      <c r="I6289" s="128" t="s">
        <v>12182</v>
      </c>
      <c r="J6289" s="124"/>
      <c r="K6289" s="124"/>
      <c r="L6289" s="124"/>
      <c r="M6289" s="124"/>
      <c r="N6289" s="193">
        <v>0</v>
      </c>
      <c r="O6289" s="193">
        <v>296.13</v>
      </c>
      <c r="P6289" s="124" t="s">
        <v>1312</v>
      </c>
    </row>
    <row r="6290" spans="1:16" ht="51">
      <c r="A6290" s="256" t="s">
        <v>630</v>
      </c>
      <c r="B6290" s="124"/>
      <c r="C6290" s="125" t="s">
        <v>1236</v>
      </c>
      <c r="D6290" s="191">
        <v>43342</v>
      </c>
      <c r="E6290" s="124" t="s">
        <v>10888</v>
      </c>
      <c r="F6290" s="124" t="s">
        <v>3</v>
      </c>
      <c r="G6290" s="124">
        <v>1655445</v>
      </c>
      <c r="H6290" s="124"/>
      <c r="I6290" s="128" t="s">
        <v>12183</v>
      </c>
      <c r="J6290" s="124"/>
      <c r="K6290" s="124"/>
      <c r="L6290" s="124"/>
      <c r="M6290" s="124"/>
      <c r="N6290" s="193">
        <v>0</v>
      </c>
      <c r="O6290" s="193">
        <v>3148.35</v>
      </c>
      <c r="P6290" s="124" t="s">
        <v>1312</v>
      </c>
    </row>
    <row r="6291" spans="1:16" ht="38.25">
      <c r="A6291" s="256" t="s">
        <v>630</v>
      </c>
      <c r="B6291" s="124"/>
      <c r="C6291" s="125" t="s">
        <v>1236</v>
      </c>
      <c r="D6291" s="191">
        <v>43342</v>
      </c>
      <c r="E6291" s="124" t="s">
        <v>10889</v>
      </c>
      <c r="F6291" s="124" t="s">
        <v>3</v>
      </c>
      <c r="G6291" s="124">
        <v>1655455</v>
      </c>
      <c r="H6291" s="124"/>
      <c r="I6291" s="128" t="s">
        <v>12184</v>
      </c>
      <c r="J6291" s="124"/>
      <c r="K6291" s="124"/>
      <c r="L6291" s="124"/>
      <c r="M6291" s="124"/>
      <c r="N6291" s="193">
        <v>0</v>
      </c>
      <c r="O6291" s="193">
        <v>50</v>
      </c>
      <c r="P6291" s="124" t="s">
        <v>1312</v>
      </c>
    </row>
    <row r="6292" spans="1:16" ht="51">
      <c r="A6292" s="256">
        <v>25</v>
      </c>
      <c r="B6292" s="124"/>
      <c r="C6292" s="125" t="s">
        <v>694</v>
      </c>
      <c r="D6292" s="191">
        <v>43342</v>
      </c>
      <c r="E6292" s="124" t="s">
        <v>10890</v>
      </c>
      <c r="F6292" s="124" t="s">
        <v>3</v>
      </c>
      <c r="G6292" s="124">
        <v>1655647</v>
      </c>
      <c r="H6292" s="124"/>
      <c r="I6292" s="128" t="s">
        <v>12185</v>
      </c>
      <c r="J6292" s="124"/>
      <c r="K6292" s="124"/>
      <c r="L6292" s="124"/>
      <c r="M6292" s="124"/>
      <c r="N6292" s="193">
        <v>0</v>
      </c>
      <c r="O6292" s="193">
        <v>1746.65</v>
      </c>
      <c r="P6292" s="124" t="s">
        <v>1312</v>
      </c>
    </row>
    <row r="6293" spans="1:16" ht="51">
      <c r="A6293" s="256">
        <v>20</v>
      </c>
      <c r="B6293" s="124"/>
      <c r="C6293" s="125" t="s">
        <v>693</v>
      </c>
      <c r="D6293" s="191">
        <v>43342</v>
      </c>
      <c r="E6293" s="124" t="s">
        <v>10891</v>
      </c>
      <c r="F6293" s="124" t="s">
        <v>3</v>
      </c>
      <c r="G6293" s="124">
        <v>1655592</v>
      </c>
      <c r="H6293" s="124"/>
      <c r="I6293" s="128" t="s">
        <v>12186</v>
      </c>
      <c r="J6293" s="124"/>
      <c r="K6293" s="124"/>
      <c r="L6293" s="124"/>
      <c r="M6293" s="124"/>
      <c r="N6293" s="193">
        <v>0</v>
      </c>
      <c r="O6293" s="193">
        <v>771.68000000000006</v>
      </c>
      <c r="P6293" s="124" t="s">
        <v>1312</v>
      </c>
    </row>
    <row r="6294" spans="1:16" ht="51">
      <c r="A6294" s="256">
        <v>35</v>
      </c>
      <c r="B6294" s="124"/>
      <c r="C6294" s="125" t="s">
        <v>696</v>
      </c>
      <c r="D6294" s="191">
        <v>43342</v>
      </c>
      <c r="E6294" s="124" t="s">
        <v>10892</v>
      </c>
      <c r="F6294" s="124" t="s">
        <v>3</v>
      </c>
      <c r="G6294" s="124">
        <v>1655602</v>
      </c>
      <c r="H6294" s="124"/>
      <c r="I6294" s="128" t="s">
        <v>12187</v>
      </c>
      <c r="J6294" s="124"/>
      <c r="K6294" s="124"/>
      <c r="L6294" s="124"/>
      <c r="M6294" s="124"/>
      <c r="N6294" s="193">
        <v>0</v>
      </c>
      <c r="O6294" s="193">
        <v>371</v>
      </c>
      <c r="P6294" s="124" t="s">
        <v>1312</v>
      </c>
    </row>
    <row r="6295" spans="1:16" ht="38.25">
      <c r="A6295" s="256">
        <v>526</v>
      </c>
      <c r="B6295" s="124"/>
      <c r="C6295" s="125" t="s">
        <v>846</v>
      </c>
      <c r="D6295" s="191">
        <v>43342</v>
      </c>
      <c r="E6295" s="124" t="s">
        <v>10893</v>
      </c>
      <c r="F6295" s="124" t="s">
        <v>3</v>
      </c>
      <c r="G6295" s="124">
        <v>1655608</v>
      </c>
      <c r="H6295" s="124"/>
      <c r="I6295" s="128" t="s">
        <v>12188</v>
      </c>
      <c r="J6295" s="124"/>
      <c r="K6295" s="124"/>
      <c r="L6295" s="124"/>
      <c r="M6295" s="124"/>
      <c r="N6295" s="193">
        <v>0</v>
      </c>
      <c r="O6295" s="193">
        <v>130</v>
      </c>
      <c r="P6295" s="124" t="s">
        <v>1312</v>
      </c>
    </row>
    <row r="6296" spans="1:16" ht="51">
      <c r="A6296" s="256">
        <v>526</v>
      </c>
      <c r="B6296" s="124"/>
      <c r="C6296" s="125" t="s">
        <v>846</v>
      </c>
      <c r="D6296" s="191">
        <v>43342</v>
      </c>
      <c r="E6296" s="124" t="s">
        <v>10894</v>
      </c>
      <c r="F6296" s="124" t="s">
        <v>3</v>
      </c>
      <c r="G6296" s="124">
        <v>1655611</v>
      </c>
      <c r="H6296" s="124"/>
      <c r="I6296" s="128" t="s">
        <v>12189</v>
      </c>
      <c r="J6296" s="124"/>
      <c r="K6296" s="124"/>
      <c r="L6296" s="124"/>
      <c r="M6296" s="124"/>
      <c r="N6296" s="193">
        <v>0</v>
      </c>
      <c r="O6296" s="193">
        <v>110</v>
      </c>
      <c r="P6296" s="124" t="s">
        <v>1312</v>
      </c>
    </row>
    <row r="6297" spans="1:16" ht="51">
      <c r="A6297" s="256">
        <v>526</v>
      </c>
      <c r="B6297" s="124"/>
      <c r="C6297" s="125" t="s">
        <v>846</v>
      </c>
      <c r="D6297" s="191">
        <v>43342</v>
      </c>
      <c r="E6297" s="124" t="s">
        <v>10895</v>
      </c>
      <c r="F6297" s="124" t="s">
        <v>3</v>
      </c>
      <c r="G6297" s="124">
        <v>1655637</v>
      </c>
      <c r="H6297" s="124"/>
      <c r="I6297" s="128" t="s">
        <v>12190</v>
      </c>
      <c r="J6297" s="124"/>
      <c r="K6297" s="124"/>
      <c r="L6297" s="124"/>
      <c r="M6297" s="124"/>
      <c r="N6297" s="193">
        <v>0</v>
      </c>
      <c r="O6297" s="193">
        <v>153</v>
      </c>
      <c r="P6297" s="124" t="s">
        <v>1312</v>
      </c>
    </row>
    <row r="6298" spans="1:16" ht="51">
      <c r="A6298" s="256">
        <v>132</v>
      </c>
      <c r="B6298" s="124"/>
      <c r="C6298" s="125" t="s">
        <v>728</v>
      </c>
      <c r="D6298" s="191">
        <v>43342</v>
      </c>
      <c r="E6298" s="124" t="s">
        <v>10896</v>
      </c>
      <c r="F6298" s="124" t="s">
        <v>3</v>
      </c>
      <c r="G6298" s="124">
        <v>1655638</v>
      </c>
      <c r="H6298" s="124"/>
      <c r="I6298" s="128" t="s">
        <v>12191</v>
      </c>
      <c r="J6298" s="124"/>
      <c r="K6298" s="124"/>
      <c r="L6298" s="124"/>
      <c r="M6298" s="124"/>
      <c r="N6298" s="193">
        <v>0</v>
      </c>
      <c r="O6298" s="193">
        <v>0.75</v>
      </c>
      <c r="P6298" s="124" t="s">
        <v>1312</v>
      </c>
    </row>
    <row r="6299" spans="1:16" ht="51">
      <c r="A6299" s="256">
        <v>25</v>
      </c>
      <c r="B6299" s="124"/>
      <c r="C6299" s="125" t="s">
        <v>694</v>
      </c>
      <c r="D6299" s="191">
        <v>43342</v>
      </c>
      <c r="E6299" s="124" t="s">
        <v>10897</v>
      </c>
      <c r="F6299" s="124" t="s">
        <v>3</v>
      </c>
      <c r="G6299" s="124">
        <v>1655383</v>
      </c>
      <c r="H6299" s="124"/>
      <c r="I6299" s="128" t="s">
        <v>12192</v>
      </c>
      <c r="J6299" s="124"/>
      <c r="K6299" s="124"/>
      <c r="L6299" s="124"/>
      <c r="M6299" s="124"/>
      <c r="N6299" s="193">
        <v>0</v>
      </c>
      <c r="O6299" s="193">
        <v>243495.80000000002</v>
      </c>
      <c r="P6299" s="124" t="s">
        <v>1312</v>
      </c>
    </row>
    <row r="6300" spans="1:16" ht="63.75">
      <c r="A6300" s="256">
        <v>25</v>
      </c>
      <c r="B6300" s="124"/>
      <c r="C6300" s="125" t="s">
        <v>694</v>
      </c>
      <c r="D6300" s="191">
        <v>43342</v>
      </c>
      <c r="E6300" s="124" t="s">
        <v>10898</v>
      </c>
      <c r="F6300" s="124" t="s">
        <v>3</v>
      </c>
      <c r="G6300" s="124">
        <v>1655387</v>
      </c>
      <c r="H6300" s="124"/>
      <c r="I6300" s="128" t="s">
        <v>12193</v>
      </c>
      <c r="J6300" s="124"/>
      <c r="K6300" s="124"/>
      <c r="L6300" s="124"/>
      <c r="M6300" s="124"/>
      <c r="N6300" s="193">
        <v>0</v>
      </c>
      <c r="O6300" s="193">
        <v>1598895.48</v>
      </c>
      <c r="P6300" s="124" t="s">
        <v>1312</v>
      </c>
    </row>
    <row r="6301" spans="1:16" ht="63.75">
      <c r="A6301" s="256">
        <v>87</v>
      </c>
      <c r="B6301" s="124"/>
      <c r="C6301" s="125" t="s">
        <v>711</v>
      </c>
      <c r="D6301" s="191">
        <v>43342</v>
      </c>
      <c r="E6301" s="124" t="s">
        <v>10899</v>
      </c>
      <c r="F6301" s="124" t="s">
        <v>3</v>
      </c>
      <c r="G6301" s="124">
        <v>1655390</v>
      </c>
      <c r="H6301" s="124"/>
      <c r="I6301" s="128" t="s">
        <v>12194</v>
      </c>
      <c r="J6301" s="124"/>
      <c r="K6301" s="124"/>
      <c r="L6301" s="124"/>
      <c r="M6301" s="124"/>
      <c r="N6301" s="193">
        <v>0</v>
      </c>
      <c r="O6301" s="193">
        <v>2224</v>
      </c>
      <c r="P6301" s="124" t="s">
        <v>1312</v>
      </c>
    </row>
    <row r="6302" spans="1:16" ht="63.75">
      <c r="A6302" s="256">
        <v>650</v>
      </c>
      <c r="B6302" s="124"/>
      <c r="C6302" s="125" t="s">
        <v>232</v>
      </c>
      <c r="D6302" s="191">
        <v>43342</v>
      </c>
      <c r="E6302" s="124" t="s">
        <v>10900</v>
      </c>
      <c r="F6302" s="124" t="s">
        <v>3</v>
      </c>
      <c r="G6302" s="124">
        <v>1655424</v>
      </c>
      <c r="H6302" s="124"/>
      <c r="I6302" s="128" t="s">
        <v>12195</v>
      </c>
      <c r="J6302" s="124"/>
      <c r="K6302" s="124"/>
      <c r="L6302" s="124"/>
      <c r="M6302" s="124"/>
      <c r="N6302" s="193">
        <v>0</v>
      </c>
      <c r="O6302" s="193">
        <v>473.04</v>
      </c>
      <c r="P6302" s="124" t="s">
        <v>1312</v>
      </c>
    </row>
    <row r="6303" spans="1:16" ht="63.75">
      <c r="A6303" s="256">
        <v>593</v>
      </c>
      <c r="B6303" s="124"/>
      <c r="C6303" s="125" t="s">
        <v>863</v>
      </c>
      <c r="D6303" s="191">
        <v>43342</v>
      </c>
      <c r="E6303" s="124" t="s">
        <v>10901</v>
      </c>
      <c r="F6303" s="124" t="s">
        <v>3</v>
      </c>
      <c r="G6303" s="124">
        <v>1655425</v>
      </c>
      <c r="H6303" s="124"/>
      <c r="I6303" s="128" t="s">
        <v>12196</v>
      </c>
      <c r="J6303" s="124"/>
      <c r="K6303" s="124"/>
      <c r="L6303" s="124"/>
      <c r="M6303" s="124"/>
      <c r="N6303" s="193">
        <v>0</v>
      </c>
      <c r="O6303" s="193">
        <v>1649.03</v>
      </c>
      <c r="P6303" s="124" t="s">
        <v>1312</v>
      </c>
    </row>
    <row r="6304" spans="1:16" ht="63.75">
      <c r="A6304" s="256">
        <v>85</v>
      </c>
      <c r="B6304" s="124"/>
      <c r="C6304" s="125" t="s">
        <v>3388</v>
      </c>
      <c r="D6304" s="191">
        <v>43342</v>
      </c>
      <c r="E6304" s="124" t="s">
        <v>10902</v>
      </c>
      <c r="F6304" s="124" t="s">
        <v>3</v>
      </c>
      <c r="G6304" s="124">
        <v>1655427</v>
      </c>
      <c r="H6304" s="124"/>
      <c r="I6304" s="128" t="s">
        <v>12197</v>
      </c>
      <c r="J6304" s="124"/>
      <c r="K6304" s="124"/>
      <c r="L6304" s="124"/>
      <c r="M6304" s="124"/>
      <c r="N6304" s="193">
        <v>0</v>
      </c>
      <c r="O6304" s="193">
        <v>20759.61</v>
      </c>
      <c r="P6304" s="124" t="s">
        <v>1312</v>
      </c>
    </row>
    <row r="6305" spans="1:16" ht="63.75">
      <c r="A6305" s="256">
        <v>670</v>
      </c>
      <c r="B6305" s="124"/>
      <c r="C6305" s="125" t="s">
        <v>235</v>
      </c>
      <c r="D6305" s="191">
        <v>43342</v>
      </c>
      <c r="E6305" s="124" t="s">
        <v>10903</v>
      </c>
      <c r="F6305" s="124" t="s">
        <v>3</v>
      </c>
      <c r="G6305" s="124">
        <v>1655325</v>
      </c>
      <c r="H6305" s="124"/>
      <c r="I6305" s="128" t="s">
        <v>12198</v>
      </c>
      <c r="J6305" s="124"/>
      <c r="K6305" s="124"/>
      <c r="L6305" s="124"/>
      <c r="M6305" s="124"/>
      <c r="N6305" s="193">
        <v>0</v>
      </c>
      <c r="O6305" s="193">
        <v>1714.4</v>
      </c>
      <c r="P6305" s="124" t="s">
        <v>1312</v>
      </c>
    </row>
    <row r="6306" spans="1:16" ht="63.75">
      <c r="A6306" s="256">
        <v>670</v>
      </c>
      <c r="B6306" s="124"/>
      <c r="C6306" s="125" t="s">
        <v>235</v>
      </c>
      <c r="D6306" s="191">
        <v>43342</v>
      </c>
      <c r="E6306" s="124" t="s">
        <v>10904</v>
      </c>
      <c r="F6306" s="124" t="s">
        <v>3</v>
      </c>
      <c r="G6306" s="124">
        <v>1655327</v>
      </c>
      <c r="H6306" s="124"/>
      <c r="I6306" s="128" t="s">
        <v>12199</v>
      </c>
      <c r="J6306" s="124"/>
      <c r="K6306" s="124"/>
      <c r="L6306" s="124"/>
      <c r="M6306" s="124"/>
      <c r="N6306" s="193">
        <v>0</v>
      </c>
      <c r="O6306" s="193">
        <v>30</v>
      </c>
      <c r="P6306" s="124" t="s">
        <v>1312</v>
      </c>
    </row>
    <row r="6307" spans="1:16" ht="63.75">
      <c r="A6307" s="256">
        <v>670</v>
      </c>
      <c r="B6307" s="124"/>
      <c r="C6307" s="125" t="s">
        <v>235</v>
      </c>
      <c r="D6307" s="191">
        <v>43342</v>
      </c>
      <c r="E6307" s="124" t="s">
        <v>10905</v>
      </c>
      <c r="F6307" s="124" t="s">
        <v>3</v>
      </c>
      <c r="G6307" s="124">
        <v>1655328</v>
      </c>
      <c r="H6307" s="124"/>
      <c r="I6307" s="128" t="s">
        <v>12200</v>
      </c>
      <c r="J6307" s="124"/>
      <c r="K6307" s="124"/>
      <c r="L6307" s="124"/>
      <c r="M6307" s="124"/>
      <c r="N6307" s="193">
        <v>0</v>
      </c>
      <c r="O6307" s="193">
        <v>9</v>
      </c>
      <c r="P6307" s="124" t="s">
        <v>1312</v>
      </c>
    </row>
    <row r="6308" spans="1:16" ht="63.75">
      <c r="A6308" s="256">
        <v>670</v>
      </c>
      <c r="B6308" s="124"/>
      <c r="C6308" s="125" t="s">
        <v>235</v>
      </c>
      <c r="D6308" s="191">
        <v>43342</v>
      </c>
      <c r="E6308" s="124" t="s">
        <v>10906</v>
      </c>
      <c r="F6308" s="124" t="s">
        <v>3</v>
      </c>
      <c r="G6308" s="124">
        <v>1655329</v>
      </c>
      <c r="H6308" s="124"/>
      <c r="I6308" s="128" t="s">
        <v>12201</v>
      </c>
      <c r="J6308" s="124"/>
      <c r="K6308" s="124"/>
      <c r="L6308" s="124"/>
      <c r="M6308" s="124"/>
      <c r="N6308" s="193">
        <v>0</v>
      </c>
      <c r="O6308" s="193">
        <v>500</v>
      </c>
      <c r="P6308" s="124" t="s">
        <v>1312</v>
      </c>
    </row>
    <row r="6309" spans="1:16" ht="63.75">
      <c r="A6309" s="256">
        <v>670</v>
      </c>
      <c r="B6309" s="124"/>
      <c r="C6309" s="125" t="s">
        <v>235</v>
      </c>
      <c r="D6309" s="191">
        <v>43342</v>
      </c>
      <c r="E6309" s="124" t="s">
        <v>10907</v>
      </c>
      <c r="F6309" s="124" t="s">
        <v>3</v>
      </c>
      <c r="G6309" s="124">
        <v>1655330</v>
      </c>
      <c r="H6309" s="124"/>
      <c r="I6309" s="128" t="s">
        <v>12202</v>
      </c>
      <c r="J6309" s="124"/>
      <c r="K6309" s="124"/>
      <c r="L6309" s="124"/>
      <c r="M6309" s="124"/>
      <c r="N6309" s="193">
        <v>0</v>
      </c>
      <c r="O6309" s="193">
        <v>384</v>
      </c>
      <c r="P6309" s="124" t="s">
        <v>1312</v>
      </c>
    </row>
    <row r="6310" spans="1:16" ht="63.75">
      <c r="A6310" s="256">
        <v>591</v>
      </c>
      <c r="B6310" s="124"/>
      <c r="C6310" s="125" t="s">
        <v>861</v>
      </c>
      <c r="D6310" s="191">
        <v>43342</v>
      </c>
      <c r="E6310" s="124" t="s">
        <v>10908</v>
      </c>
      <c r="F6310" s="124" t="s">
        <v>3</v>
      </c>
      <c r="G6310" s="124">
        <v>1655338</v>
      </c>
      <c r="H6310" s="124"/>
      <c r="I6310" s="128" t="s">
        <v>12203</v>
      </c>
      <c r="J6310" s="124"/>
      <c r="K6310" s="124"/>
      <c r="L6310" s="124"/>
      <c r="M6310" s="124"/>
      <c r="N6310" s="193">
        <v>0</v>
      </c>
      <c r="O6310" s="193">
        <v>1785.7</v>
      </c>
      <c r="P6310" s="124" t="s">
        <v>1312</v>
      </c>
    </row>
    <row r="6311" spans="1:16" ht="63.75">
      <c r="A6311" s="256" t="s">
        <v>630</v>
      </c>
      <c r="B6311" s="124"/>
      <c r="C6311" s="125" t="s">
        <v>1236</v>
      </c>
      <c r="D6311" s="191">
        <v>43342</v>
      </c>
      <c r="E6311" s="124" t="s">
        <v>10909</v>
      </c>
      <c r="F6311" s="124" t="s">
        <v>3</v>
      </c>
      <c r="G6311" s="124">
        <v>1655341</v>
      </c>
      <c r="H6311" s="124"/>
      <c r="I6311" s="128" t="s">
        <v>12204</v>
      </c>
      <c r="J6311" s="124"/>
      <c r="K6311" s="124"/>
      <c r="L6311" s="124"/>
      <c r="M6311" s="124"/>
      <c r="N6311" s="193">
        <v>0</v>
      </c>
      <c r="O6311" s="193">
        <v>1</v>
      </c>
      <c r="P6311" s="124" t="s">
        <v>3729</v>
      </c>
    </row>
    <row r="6312" spans="1:16" ht="63.75">
      <c r="A6312" s="256">
        <v>660</v>
      </c>
      <c r="B6312" s="124"/>
      <c r="C6312" s="125" t="s">
        <v>233</v>
      </c>
      <c r="D6312" s="191">
        <v>43342</v>
      </c>
      <c r="E6312" s="124" t="s">
        <v>10910</v>
      </c>
      <c r="F6312" s="124" t="s">
        <v>3</v>
      </c>
      <c r="G6312" s="124">
        <v>1655344</v>
      </c>
      <c r="H6312" s="124"/>
      <c r="I6312" s="128" t="s">
        <v>12205</v>
      </c>
      <c r="J6312" s="124"/>
      <c r="K6312" s="124"/>
      <c r="L6312" s="124"/>
      <c r="M6312" s="124"/>
      <c r="N6312" s="193">
        <v>0</v>
      </c>
      <c r="O6312" s="193">
        <v>398.96000000000004</v>
      </c>
      <c r="P6312" s="124" t="s">
        <v>1312</v>
      </c>
    </row>
    <row r="6313" spans="1:16" ht="51">
      <c r="A6313" s="256" t="s">
        <v>619</v>
      </c>
      <c r="B6313" s="124"/>
      <c r="C6313" s="125" t="s">
        <v>713</v>
      </c>
      <c r="D6313" s="191">
        <v>43342</v>
      </c>
      <c r="E6313" s="124" t="s">
        <v>10911</v>
      </c>
      <c r="F6313" s="124" t="s">
        <v>3</v>
      </c>
      <c r="G6313" s="256">
        <v>1655326</v>
      </c>
      <c r="H6313" s="124"/>
      <c r="I6313" s="128" t="s">
        <v>12206</v>
      </c>
      <c r="J6313" s="124"/>
      <c r="K6313" s="124"/>
      <c r="L6313" s="124"/>
      <c r="M6313" s="124"/>
      <c r="N6313" s="193">
        <v>0</v>
      </c>
      <c r="O6313" s="193">
        <v>30</v>
      </c>
      <c r="P6313" s="124" t="s">
        <v>1312</v>
      </c>
    </row>
    <row r="6314" spans="1:16" ht="51">
      <c r="A6314" s="256" t="s">
        <v>630</v>
      </c>
      <c r="B6314" s="124"/>
      <c r="C6314" s="125" t="s">
        <v>1236</v>
      </c>
      <c r="D6314" s="191">
        <v>43342</v>
      </c>
      <c r="E6314" s="124" t="s">
        <v>10912</v>
      </c>
      <c r="F6314" s="124" t="s">
        <v>3</v>
      </c>
      <c r="G6314" s="124">
        <v>1655357</v>
      </c>
      <c r="H6314" s="124"/>
      <c r="I6314" s="128" t="s">
        <v>12207</v>
      </c>
      <c r="J6314" s="124"/>
      <c r="K6314" s="124"/>
      <c r="L6314" s="124"/>
      <c r="M6314" s="124"/>
      <c r="N6314" s="193">
        <v>0</v>
      </c>
      <c r="O6314" s="193">
        <v>100</v>
      </c>
      <c r="P6314" s="124" t="s">
        <v>1312</v>
      </c>
    </row>
    <row r="6315" spans="1:16" ht="38.25">
      <c r="A6315" s="256">
        <v>20</v>
      </c>
      <c r="B6315" s="124"/>
      <c r="C6315" s="125" t="s">
        <v>693</v>
      </c>
      <c r="D6315" s="191">
        <v>43342</v>
      </c>
      <c r="E6315" s="124" t="s">
        <v>10913</v>
      </c>
      <c r="F6315" s="124" t="s">
        <v>3</v>
      </c>
      <c r="G6315" s="124">
        <v>1655384</v>
      </c>
      <c r="H6315" s="124"/>
      <c r="I6315" s="128" t="s">
        <v>12208</v>
      </c>
      <c r="J6315" s="124"/>
      <c r="K6315" s="124"/>
      <c r="L6315" s="124"/>
      <c r="M6315" s="124"/>
      <c r="N6315" s="193">
        <v>0</v>
      </c>
      <c r="O6315" s="193">
        <v>29</v>
      </c>
      <c r="P6315" s="124" t="s">
        <v>1312</v>
      </c>
    </row>
    <row r="6316" spans="1:16" ht="38.25">
      <c r="A6316" s="256">
        <v>20</v>
      </c>
      <c r="B6316" s="124"/>
      <c r="C6316" s="125" t="s">
        <v>693</v>
      </c>
      <c r="D6316" s="191">
        <v>43342</v>
      </c>
      <c r="E6316" s="124" t="s">
        <v>10914</v>
      </c>
      <c r="F6316" s="124" t="s">
        <v>3</v>
      </c>
      <c r="G6316" s="124">
        <v>1655386</v>
      </c>
      <c r="H6316" s="124"/>
      <c r="I6316" s="128" t="s">
        <v>12208</v>
      </c>
      <c r="J6316" s="124"/>
      <c r="K6316" s="124"/>
      <c r="L6316" s="124"/>
      <c r="M6316" s="124"/>
      <c r="N6316" s="193">
        <v>0</v>
      </c>
      <c r="O6316" s="193">
        <v>1426</v>
      </c>
      <c r="P6316" s="124" t="s">
        <v>1312</v>
      </c>
    </row>
    <row r="6317" spans="1:16" ht="63.75">
      <c r="A6317" s="256">
        <v>48</v>
      </c>
      <c r="B6317" s="124"/>
      <c r="C6317" s="125" t="s">
        <v>700</v>
      </c>
      <c r="D6317" s="191">
        <v>43342</v>
      </c>
      <c r="E6317" s="124" t="s">
        <v>10915</v>
      </c>
      <c r="F6317" s="124" t="s">
        <v>3</v>
      </c>
      <c r="G6317" s="124">
        <v>1655430</v>
      </c>
      <c r="H6317" s="124"/>
      <c r="I6317" s="128" t="s">
        <v>12209</v>
      </c>
      <c r="J6317" s="124"/>
      <c r="K6317" s="124"/>
      <c r="L6317" s="124"/>
      <c r="M6317" s="124"/>
      <c r="N6317" s="193">
        <v>0</v>
      </c>
      <c r="O6317" s="193">
        <v>9858.43</v>
      </c>
      <c r="P6317" s="124" t="s">
        <v>1312</v>
      </c>
    </row>
    <row r="6318" spans="1:16" ht="63.75">
      <c r="A6318" s="256">
        <v>310</v>
      </c>
      <c r="B6318" s="124"/>
      <c r="C6318" s="125" t="s">
        <v>807</v>
      </c>
      <c r="D6318" s="191">
        <v>43342</v>
      </c>
      <c r="E6318" s="124" t="s">
        <v>10916</v>
      </c>
      <c r="F6318" s="124" t="s">
        <v>3</v>
      </c>
      <c r="G6318" s="124">
        <v>1655437</v>
      </c>
      <c r="H6318" s="124"/>
      <c r="I6318" s="128" t="s">
        <v>12210</v>
      </c>
      <c r="J6318" s="124"/>
      <c r="K6318" s="124"/>
      <c r="L6318" s="124"/>
      <c r="M6318" s="124"/>
      <c r="N6318" s="193">
        <v>0</v>
      </c>
      <c r="O6318" s="193">
        <v>23727.78</v>
      </c>
      <c r="P6318" s="124" t="s">
        <v>1312</v>
      </c>
    </row>
    <row r="6319" spans="1:16" ht="63.75">
      <c r="A6319" s="256">
        <v>157</v>
      </c>
      <c r="B6319" s="124"/>
      <c r="C6319" s="125" t="s">
        <v>746</v>
      </c>
      <c r="D6319" s="191">
        <v>43342</v>
      </c>
      <c r="E6319" s="124" t="s">
        <v>10917</v>
      </c>
      <c r="F6319" s="124" t="s">
        <v>3</v>
      </c>
      <c r="G6319" s="124">
        <v>1655439</v>
      </c>
      <c r="H6319" s="124"/>
      <c r="I6319" s="128" t="s">
        <v>12211</v>
      </c>
      <c r="J6319" s="124"/>
      <c r="K6319" s="124"/>
      <c r="L6319" s="124"/>
      <c r="M6319" s="124"/>
      <c r="N6319" s="193">
        <v>0</v>
      </c>
      <c r="O6319" s="193">
        <v>18063.59</v>
      </c>
      <c r="P6319" s="124" t="s">
        <v>1312</v>
      </c>
    </row>
    <row r="6320" spans="1:16" ht="89.25" hidden="1">
      <c r="A6320" s="256">
        <v>25</v>
      </c>
      <c r="B6320" s="124"/>
      <c r="C6320" s="125" t="s">
        <v>694</v>
      </c>
      <c r="D6320" s="191">
        <v>43342</v>
      </c>
      <c r="E6320" s="124" t="s">
        <v>10918</v>
      </c>
      <c r="F6320" s="124" t="s">
        <v>1313</v>
      </c>
      <c r="G6320" s="124">
        <v>180519</v>
      </c>
      <c r="H6320" s="124"/>
      <c r="I6320" s="128" t="s">
        <v>12212</v>
      </c>
      <c r="J6320" s="124"/>
      <c r="K6320" s="124"/>
      <c r="L6320" s="124"/>
      <c r="M6320" s="124"/>
      <c r="N6320" s="193">
        <v>176266.23</v>
      </c>
      <c r="O6320" s="193">
        <v>0</v>
      </c>
      <c r="P6320" s="124" t="s">
        <v>1312</v>
      </c>
    </row>
    <row r="6321" spans="1:16" ht="89.25" hidden="1">
      <c r="A6321" s="256">
        <v>25</v>
      </c>
      <c r="B6321" s="124"/>
      <c r="C6321" s="125" t="s">
        <v>694</v>
      </c>
      <c r="D6321" s="191">
        <v>43342</v>
      </c>
      <c r="E6321" s="124" t="s">
        <v>10918</v>
      </c>
      <c r="F6321" s="124" t="s">
        <v>1313</v>
      </c>
      <c r="G6321" s="124">
        <v>180518</v>
      </c>
      <c r="H6321" s="124"/>
      <c r="I6321" s="128" t="s">
        <v>12213</v>
      </c>
      <c r="J6321" s="124"/>
      <c r="K6321" s="124"/>
      <c r="L6321" s="124"/>
      <c r="M6321" s="124"/>
      <c r="N6321" s="193">
        <v>176546.98</v>
      </c>
      <c r="O6321" s="193">
        <v>0</v>
      </c>
      <c r="P6321" s="124" t="s">
        <v>1312</v>
      </c>
    </row>
    <row r="6322" spans="1:16" ht="89.25" hidden="1">
      <c r="A6322" s="256">
        <v>25</v>
      </c>
      <c r="B6322" s="124"/>
      <c r="C6322" s="125" t="s">
        <v>694</v>
      </c>
      <c r="D6322" s="191">
        <v>43342</v>
      </c>
      <c r="E6322" s="124" t="s">
        <v>10918</v>
      </c>
      <c r="F6322" s="124" t="s">
        <v>1313</v>
      </c>
      <c r="G6322" s="124">
        <v>180521</v>
      </c>
      <c r="H6322" s="124"/>
      <c r="I6322" s="128" t="s">
        <v>12214</v>
      </c>
      <c r="J6322" s="124"/>
      <c r="K6322" s="124"/>
      <c r="L6322" s="124"/>
      <c r="M6322" s="124"/>
      <c r="N6322" s="193">
        <v>96201.18</v>
      </c>
      <c r="O6322" s="193">
        <v>0</v>
      </c>
      <c r="P6322" s="124" t="s">
        <v>1312</v>
      </c>
    </row>
    <row r="6323" spans="1:16" ht="89.25" hidden="1">
      <c r="A6323" s="256">
        <v>25</v>
      </c>
      <c r="B6323" s="124"/>
      <c r="C6323" s="125" t="s">
        <v>694</v>
      </c>
      <c r="D6323" s="191">
        <v>43342</v>
      </c>
      <c r="E6323" s="124" t="s">
        <v>10918</v>
      </c>
      <c r="F6323" s="124" t="s">
        <v>1313</v>
      </c>
      <c r="G6323" s="124">
        <v>180520</v>
      </c>
      <c r="H6323" s="124"/>
      <c r="I6323" s="128" t="s">
        <v>12215</v>
      </c>
      <c r="J6323" s="124"/>
      <c r="K6323" s="124"/>
      <c r="L6323" s="124"/>
      <c r="M6323" s="124"/>
      <c r="N6323" s="193">
        <v>600000</v>
      </c>
      <c r="O6323" s="193">
        <v>0</v>
      </c>
      <c r="P6323" s="124" t="s">
        <v>1312</v>
      </c>
    </row>
    <row r="6324" spans="1:16" ht="89.25" hidden="1">
      <c r="A6324" s="256">
        <v>25</v>
      </c>
      <c r="B6324" s="124"/>
      <c r="C6324" s="125" t="s">
        <v>694</v>
      </c>
      <c r="D6324" s="191">
        <v>43342</v>
      </c>
      <c r="E6324" s="124" t="s">
        <v>10918</v>
      </c>
      <c r="F6324" s="124" t="s">
        <v>1313</v>
      </c>
      <c r="G6324" s="124">
        <v>180517</v>
      </c>
      <c r="H6324" s="124"/>
      <c r="I6324" s="128" t="s">
        <v>12216</v>
      </c>
      <c r="J6324" s="124"/>
      <c r="K6324" s="124"/>
      <c r="L6324" s="124"/>
      <c r="M6324" s="124"/>
      <c r="N6324" s="193">
        <v>247115.86</v>
      </c>
      <c r="O6324" s="193">
        <v>0</v>
      </c>
      <c r="P6324" s="124" t="s">
        <v>1312</v>
      </c>
    </row>
    <row r="6325" spans="1:16" ht="76.5" hidden="1">
      <c r="A6325" s="256">
        <v>513</v>
      </c>
      <c r="B6325" s="124"/>
      <c r="C6325" s="125" t="s">
        <v>201</v>
      </c>
      <c r="D6325" s="191">
        <v>43342</v>
      </c>
      <c r="E6325" s="124" t="s">
        <v>10919</v>
      </c>
      <c r="F6325" s="124" t="s">
        <v>15</v>
      </c>
      <c r="G6325" s="124">
        <v>822075</v>
      </c>
      <c r="H6325" s="124"/>
      <c r="I6325" s="128" t="s">
        <v>12217</v>
      </c>
      <c r="J6325" s="124"/>
      <c r="K6325" s="124"/>
      <c r="L6325" s="124"/>
      <c r="M6325" s="124"/>
      <c r="N6325" s="193">
        <v>50</v>
      </c>
      <c r="O6325" s="193">
        <v>0</v>
      </c>
      <c r="P6325" s="124" t="s">
        <v>1312</v>
      </c>
    </row>
    <row r="6326" spans="1:16" ht="76.5" hidden="1">
      <c r="A6326" s="256">
        <v>287</v>
      </c>
      <c r="B6326" s="124"/>
      <c r="C6326" s="125" t="s">
        <v>790</v>
      </c>
      <c r="D6326" s="191">
        <v>43342</v>
      </c>
      <c r="E6326" s="124" t="s">
        <v>10920</v>
      </c>
      <c r="F6326" s="124" t="s">
        <v>11</v>
      </c>
      <c r="G6326" s="124">
        <v>821786</v>
      </c>
      <c r="H6326" s="124"/>
      <c r="I6326" s="128" t="s">
        <v>12218</v>
      </c>
      <c r="J6326" s="124"/>
      <c r="K6326" s="124"/>
      <c r="L6326" s="124"/>
      <c r="M6326" s="124"/>
      <c r="N6326" s="193">
        <v>50</v>
      </c>
      <c r="O6326" s="193">
        <v>0</v>
      </c>
      <c r="P6326" s="124" t="s">
        <v>1312</v>
      </c>
    </row>
    <row r="6327" spans="1:16" ht="89.25" hidden="1">
      <c r="A6327" s="256">
        <v>25</v>
      </c>
      <c r="B6327" s="124"/>
      <c r="C6327" s="125" t="s">
        <v>694</v>
      </c>
      <c r="D6327" s="191">
        <v>43342</v>
      </c>
      <c r="E6327" s="124" t="s">
        <v>10921</v>
      </c>
      <c r="F6327" s="124" t="s">
        <v>1256</v>
      </c>
      <c r="G6327" s="124">
        <v>180528</v>
      </c>
      <c r="H6327" s="124"/>
      <c r="I6327" s="128" t="s">
        <v>12219</v>
      </c>
      <c r="J6327" s="124"/>
      <c r="K6327" s="124"/>
      <c r="L6327" s="124"/>
      <c r="M6327" s="124"/>
      <c r="N6327" s="193">
        <v>0</v>
      </c>
      <c r="O6327" s="193">
        <v>400400</v>
      </c>
      <c r="P6327" s="124" t="s">
        <v>1312</v>
      </c>
    </row>
    <row r="6328" spans="1:16" ht="89.25" hidden="1">
      <c r="A6328" s="256">
        <v>25</v>
      </c>
      <c r="B6328" s="124"/>
      <c r="C6328" s="125" t="s">
        <v>694</v>
      </c>
      <c r="D6328" s="191">
        <v>43342</v>
      </c>
      <c r="E6328" s="124" t="s">
        <v>10921</v>
      </c>
      <c r="F6328" s="124" t="s">
        <v>1256</v>
      </c>
      <c r="G6328" s="124">
        <v>180529</v>
      </c>
      <c r="H6328" s="124"/>
      <c r="I6328" s="128" t="s">
        <v>12220</v>
      </c>
      <c r="J6328" s="124"/>
      <c r="K6328" s="124"/>
      <c r="L6328" s="124"/>
      <c r="M6328" s="124"/>
      <c r="N6328" s="193">
        <v>0</v>
      </c>
      <c r="O6328" s="193">
        <v>585827.72</v>
      </c>
      <c r="P6328" s="124" t="s">
        <v>1312</v>
      </c>
    </row>
    <row r="6329" spans="1:16" ht="63.75" hidden="1">
      <c r="A6329" s="256">
        <v>513</v>
      </c>
      <c r="B6329" s="124"/>
      <c r="C6329" s="125" t="s">
        <v>201</v>
      </c>
      <c r="D6329" s="191">
        <v>43342</v>
      </c>
      <c r="E6329" s="124" t="s">
        <v>10922</v>
      </c>
      <c r="F6329" s="124" t="s">
        <v>15</v>
      </c>
      <c r="G6329" s="124">
        <v>822202</v>
      </c>
      <c r="H6329" s="124"/>
      <c r="I6329" s="128" t="s">
        <v>12221</v>
      </c>
      <c r="J6329" s="124"/>
      <c r="K6329" s="124"/>
      <c r="L6329" s="124"/>
      <c r="M6329" s="124"/>
      <c r="N6329" s="193">
        <v>50</v>
      </c>
      <c r="O6329" s="193">
        <v>0</v>
      </c>
      <c r="P6329" s="124" t="s">
        <v>1312</v>
      </c>
    </row>
    <row r="6330" spans="1:16" ht="51" hidden="1">
      <c r="A6330" s="256" t="s">
        <v>619</v>
      </c>
      <c r="B6330" s="124"/>
      <c r="C6330" s="125" t="s">
        <v>713</v>
      </c>
      <c r="D6330" s="191">
        <v>43342</v>
      </c>
      <c r="E6330" s="124" t="s">
        <v>10923</v>
      </c>
      <c r="F6330" s="124" t="s">
        <v>6</v>
      </c>
      <c r="G6330" s="124">
        <v>1016393</v>
      </c>
      <c r="H6330" s="124"/>
      <c r="I6330" s="128" t="s">
        <v>12222</v>
      </c>
      <c r="J6330" s="124"/>
      <c r="K6330" s="124"/>
      <c r="L6330" s="124"/>
      <c r="M6330" s="124"/>
      <c r="N6330" s="193">
        <v>0</v>
      </c>
      <c r="O6330" s="193">
        <v>25621.96</v>
      </c>
      <c r="P6330" s="124" t="s">
        <v>1312</v>
      </c>
    </row>
    <row r="6331" spans="1:16" ht="51" hidden="1">
      <c r="A6331" s="256">
        <v>117</v>
      </c>
      <c r="B6331" s="124"/>
      <c r="C6331" s="125" t="s">
        <v>722</v>
      </c>
      <c r="D6331" s="191">
        <v>43342</v>
      </c>
      <c r="E6331" s="124" t="s">
        <v>10924</v>
      </c>
      <c r="F6331" s="124" t="s">
        <v>11</v>
      </c>
      <c r="G6331" s="124">
        <v>931348</v>
      </c>
      <c r="H6331" s="124"/>
      <c r="I6331" s="128" t="s">
        <v>12223</v>
      </c>
      <c r="J6331" s="124"/>
      <c r="K6331" s="124"/>
      <c r="L6331" s="124"/>
      <c r="M6331" s="124"/>
      <c r="N6331" s="193">
        <v>50</v>
      </c>
      <c r="O6331" s="193">
        <v>0</v>
      </c>
      <c r="P6331" s="124" t="s">
        <v>1312</v>
      </c>
    </row>
    <row r="6332" spans="1:16" ht="89.25" hidden="1">
      <c r="A6332" s="256">
        <v>576</v>
      </c>
      <c r="B6332" s="124"/>
      <c r="C6332" s="125" t="s">
        <v>852</v>
      </c>
      <c r="D6332" s="191">
        <v>43342</v>
      </c>
      <c r="E6332" s="124" t="s">
        <v>10925</v>
      </c>
      <c r="F6332" s="124" t="s">
        <v>15</v>
      </c>
      <c r="G6332" s="124">
        <v>5785</v>
      </c>
      <c r="H6332" s="124"/>
      <c r="I6332" s="128" t="s">
        <v>12224</v>
      </c>
      <c r="J6332" s="124"/>
      <c r="K6332" s="124"/>
      <c r="L6332" s="124"/>
      <c r="M6332" s="124"/>
      <c r="N6332" s="193">
        <v>988.86</v>
      </c>
      <c r="O6332" s="193">
        <v>0</v>
      </c>
      <c r="P6332" s="124" t="s">
        <v>1312</v>
      </c>
    </row>
    <row r="6333" spans="1:16" ht="76.5" hidden="1">
      <c r="A6333" s="256" t="s">
        <v>620</v>
      </c>
      <c r="B6333" s="124"/>
      <c r="C6333" s="125" t="s">
        <v>714</v>
      </c>
      <c r="D6333" s="191">
        <v>43342</v>
      </c>
      <c r="E6333" s="124" t="s">
        <v>10926</v>
      </c>
      <c r="F6333" s="124" t="s">
        <v>13</v>
      </c>
      <c r="G6333" s="124">
        <v>931343</v>
      </c>
      <c r="H6333" s="124"/>
      <c r="I6333" s="128" t="s">
        <v>12225</v>
      </c>
      <c r="J6333" s="124"/>
      <c r="K6333" s="124"/>
      <c r="L6333" s="124"/>
      <c r="M6333" s="124"/>
      <c r="N6333" s="193">
        <v>111180</v>
      </c>
      <c r="O6333" s="193">
        <v>0</v>
      </c>
      <c r="P6333" s="124" t="s">
        <v>1312</v>
      </c>
    </row>
    <row r="6334" spans="1:16" ht="51" hidden="1">
      <c r="A6334" s="256">
        <v>513</v>
      </c>
      <c r="B6334" s="124"/>
      <c r="C6334" s="125" t="s">
        <v>201</v>
      </c>
      <c r="D6334" s="191">
        <v>43342</v>
      </c>
      <c r="E6334" s="124" t="s">
        <v>10927</v>
      </c>
      <c r="F6334" s="124" t="s">
        <v>15</v>
      </c>
      <c r="G6334" s="124">
        <v>822811</v>
      </c>
      <c r="H6334" s="124"/>
      <c r="I6334" s="128" t="s">
        <v>5458</v>
      </c>
      <c r="J6334" s="124"/>
      <c r="K6334" s="124"/>
      <c r="L6334" s="124"/>
      <c r="M6334" s="124"/>
      <c r="N6334" s="193">
        <v>50</v>
      </c>
      <c r="O6334" s="193">
        <v>0</v>
      </c>
      <c r="P6334" s="124" t="s">
        <v>1312</v>
      </c>
    </row>
    <row r="6335" spans="1:16" ht="63.75" hidden="1">
      <c r="A6335" s="256" t="s">
        <v>619</v>
      </c>
      <c r="B6335" s="124"/>
      <c r="C6335" s="125" t="s">
        <v>713</v>
      </c>
      <c r="D6335" s="191">
        <v>43342</v>
      </c>
      <c r="E6335" s="124" t="s">
        <v>10928</v>
      </c>
      <c r="F6335" s="124" t="s">
        <v>6</v>
      </c>
      <c r="G6335" s="124">
        <v>1016490</v>
      </c>
      <c r="H6335" s="124"/>
      <c r="I6335" s="128" t="s">
        <v>12226</v>
      </c>
      <c r="J6335" s="124"/>
      <c r="K6335" s="124"/>
      <c r="L6335" s="124"/>
      <c r="M6335" s="124"/>
      <c r="N6335" s="193">
        <v>0</v>
      </c>
      <c r="O6335" s="193">
        <v>3715.54</v>
      </c>
      <c r="P6335" s="124" t="s">
        <v>1312</v>
      </c>
    </row>
    <row r="6336" spans="1:16" ht="51" hidden="1">
      <c r="A6336" s="256">
        <v>513</v>
      </c>
      <c r="B6336" s="124"/>
      <c r="C6336" s="125" t="s">
        <v>201</v>
      </c>
      <c r="D6336" s="191">
        <v>43342</v>
      </c>
      <c r="E6336" s="124" t="s">
        <v>10929</v>
      </c>
      <c r="F6336" s="124" t="s">
        <v>11</v>
      </c>
      <c r="G6336" s="124">
        <v>931396</v>
      </c>
      <c r="H6336" s="124"/>
      <c r="I6336" s="128" t="s">
        <v>12227</v>
      </c>
      <c r="J6336" s="124"/>
      <c r="K6336" s="124"/>
      <c r="L6336" s="124"/>
      <c r="M6336" s="124"/>
      <c r="N6336" s="193">
        <v>50</v>
      </c>
      <c r="O6336" s="193">
        <v>0</v>
      </c>
      <c r="P6336" s="124" t="s">
        <v>1312</v>
      </c>
    </row>
    <row r="6337" spans="1:16" ht="38.25" hidden="1">
      <c r="A6337" s="256">
        <v>117</v>
      </c>
      <c r="B6337" s="124"/>
      <c r="C6337" s="125" t="s">
        <v>722</v>
      </c>
      <c r="D6337" s="191">
        <v>43342</v>
      </c>
      <c r="E6337" s="124" t="s">
        <v>10930</v>
      </c>
      <c r="F6337" s="124" t="s">
        <v>11</v>
      </c>
      <c r="G6337" s="124">
        <v>931395</v>
      </c>
      <c r="H6337" s="124"/>
      <c r="I6337" s="128" t="s">
        <v>12228</v>
      </c>
      <c r="J6337" s="124"/>
      <c r="K6337" s="124"/>
      <c r="L6337" s="124"/>
      <c r="M6337" s="124"/>
      <c r="N6337" s="193">
        <v>50</v>
      </c>
      <c r="O6337" s="193">
        <v>0</v>
      </c>
      <c r="P6337" s="124" t="s">
        <v>1312</v>
      </c>
    </row>
    <row r="6338" spans="1:16" ht="51" hidden="1">
      <c r="A6338" s="256">
        <v>117</v>
      </c>
      <c r="B6338" s="124"/>
      <c r="C6338" s="125" t="s">
        <v>722</v>
      </c>
      <c r="D6338" s="191">
        <v>43342</v>
      </c>
      <c r="E6338" s="124" t="s">
        <v>10931</v>
      </c>
      <c r="F6338" s="124" t="s">
        <v>11</v>
      </c>
      <c r="G6338" s="124">
        <v>931393</v>
      </c>
      <c r="H6338" s="124"/>
      <c r="I6338" s="128" t="s">
        <v>12229</v>
      </c>
      <c r="J6338" s="124"/>
      <c r="K6338" s="124"/>
      <c r="L6338" s="124"/>
      <c r="M6338" s="124"/>
      <c r="N6338" s="193">
        <v>50</v>
      </c>
      <c r="O6338" s="193">
        <v>0</v>
      </c>
      <c r="P6338" s="124" t="s">
        <v>1312</v>
      </c>
    </row>
    <row r="6339" spans="1:16" ht="76.5" hidden="1">
      <c r="A6339" s="256" t="s">
        <v>620</v>
      </c>
      <c r="B6339" s="124"/>
      <c r="C6339" s="125" t="s">
        <v>714</v>
      </c>
      <c r="D6339" s="191">
        <v>43342</v>
      </c>
      <c r="E6339" s="124" t="s">
        <v>10932</v>
      </c>
      <c r="F6339" s="124" t="s">
        <v>13</v>
      </c>
      <c r="G6339" s="124">
        <v>931409</v>
      </c>
      <c r="H6339" s="124"/>
      <c r="I6339" s="128" t="s">
        <v>12230</v>
      </c>
      <c r="J6339" s="124"/>
      <c r="K6339" s="124"/>
      <c r="L6339" s="124"/>
      <c r="M6339" s="124"/>
      <c r="N6339" s="193">
        <v>10680</v>
      </c>
      <c r="O6339" s="193">
        <v>0</v>
      </c>
      <c r="P6339" s="124" t="s">
        <v>1312</v>
      </c>
    </row>
    <row r="6340" spans="1:16" ht="76.5" hidden="1">
      <c r="A6340" s="256" t="s">
        <v>620</v>
      </c>
      <c r="B6340" s="124"/>
      <c r="C6340" s="125" t="s">
        <v>714</v>
      </c>
      <c r="D6340" s="191">
        <v>43342</v>
      </c>
      <c r="E6340" s="124" t="s">
        <v>10933</v>
      </c>
      <c r="F6340" s="124" t="s">
        <v>11</v>
      </c>
      <c r="G6340" s="124">
        <v>931409</v>
      </c>
      <c r="H6340" s="124"/>
      <c r="I6340" s="128" t="s">
        <v>12231</v>
      </c>
      <c r="J6340" s="124"/>
      <c r="K6340" s="124"/>
      <c r="L6340" s="124"/>
      <c r="M6340" s="124"/>
      <c r="N6340" s="193">
        <v>50</v>
      </c>
      <c r="O6340" s="193">
        <v>0</v>
      </c>
      <c r="P6340" s="124" t="s">
        <v>1312</v>
      </c>
    </row>
    <row r="6341" spans="1:16" ht="76.5" hidden="1">
      <c r="A6341" s="256" t="s">
        <v>620</v>
      </c>
      <c r="B6341" s="124"/>
      <c r="C6341" s="125" t="s">
        <v>714</v>
      </c>
      <c r="D6341" s="191">
        <v>43342</v>
      </c>
      <c r="E6341" s="124" t="s">
        <v>10934</v>
      </c>
      <c r="F6341" s="124" t="s">
        <v>11</v>
      </c>
      <c r="G6341" s="124">
        <v>931410</v>
      </c>
      <c r="H6341" s="124"/>
      <c r="I6341" s="128" t="s">
        <v>12232</v>
      </c>
      <c r="J6341" s="124"/>
      <c r="K6341" s="124"/>
      <c r="L6341" s="124"/>
      <c r="M6341" s="124"/>
      <c r="N6341" s="193">
        <v>50</v>
      </c>
      <c r="O6341" s="193">
        <v>0</v>
      </c>
      <c r="P6341" s="124" t="s">
        <v>1312</v>
      </c>
    </row>
    <row r="6342" spans="1:16" ht="38.25">
      <c r="A6342" s="256">
        <v>70</v>
      </c>
      <c r="B6342" s="124"/>
      <c r="C6342" s="125" t="s">
        <v>705</v>
      </c>
      <c r="D6342" s="191">
        <v>43343</v>
      </c>
      <c r="E6342" s="124" t="s">
        <v>10935</v>
      </c>
      <c r="F6342" s="124" t="s">
        <v>3</v>
      </c>
      <c r="G6342" s="124">
        <v>1656234</v>
      </c>
      <c r="H6342" s="124"/>
      <c r="I6342" s="128" t="s">
        <v>12233</v>
      </c>
      <c r="J6342" s="124"/>
      <c r="K6342" s="124"/>
      <c r="L6342" s="124"/>
      <c r="M6342" s="124"/>
      <c r="N6342" s="193">
        <v>0</v>
      </c>
      <c r="O6342" s="193">
        <v>0.2</v>
      </c>
      <c r="P6342" s="124" t="s">
        <v>3729</v>
      </c>
    </row>
    <row r="6343" spans="1:16" ht="38.25">
      <c r="A6343" s="256" t="s">
        <v>630</v>
      </c>
      <c r="B6343" s="124"/>
      <c r="C6343" s="125" t="s">
        <v>1236</v>
      </c>
      <c r="D6343" s="191">
        <v>43343</v>
      </c>
      <c r="E6343" s="124" t="s">
        <v>10936</v>
      </c>
      <c r="F6343" s="124" t="s">
        <v>3</v>
      </c>
      <c r="G6343" s="124">
        <v>1656152</v>
      </c>
      <c r="H6343" s="124"/>
      <c r="I6343" s="128" t="s">
        <v>12234</v>
      </c>
      <c r="J6343" s="124"/>
      <c r="K6343" s="124"/>
      <c r="L6343" s="124"/>
      <c r="M6343" s="124"/>
      <c r="N6343" s="193">
        <v>0</v>
      </c>
      <c r="O6343" s="193">
        <v>2000.96</v>
      </c>
      <c r="P6343" s="124" t="s">
        <v>1312</v>
      </c>
    </row>
    <row r="6344" spans="1:16" ht="38.25">
      <c r="A6344" s="256" t="s">
        <v>630</v>
      </c>
      <c r="B6344" s="124"/>
      <c r="C6344" s="125" t="s">
        <v>1236</v>
      </c>
      <c r="D6344" s="191">
        <v>43343</v>
      </c>
      <c r="E6344" s="124" t="s">
        <v>10937</v>
      </c>
      <c r="F6344" s="124" t="s">
        <v>3</v>
      </c>
      <c r="G6344" s="124">
        <v>1656292</v>
      </c>
      <c r="H6344" s="124"/>
      <c r="I6344" s="128" t="s">
        <v>12235</v>
      </c>
      <c r="J6344" s="124"/>
      <c r="K6344" s="124"/>
      <c r="L6344" s="124"/>
      <c r="M6344" s="124"/>
      <c r="N6344" s="193">
        <v>0</v>
      </c>
      <c r="O6344" s="193">
        <v>15</v>
      </c>
      <c r="P6344" s="124" t="s">
        <v>1312</v>
      </c>
    </row>
    <row r="6345" spans="1:16" ht="38.25">
      <c r="A6345" s="256" t="s">
        <v>630</v>
      </c>
      <c r="B6345" s="124"/>
      <c r="C6345" s="125" t="s">
        <v>1236</v>
      </c>
      <c r="D6345" s="191">
        <v>43343</v>
      </c>
      <c r="E6345" s="124" t="s">
        <v>10938</v>
      </c>
      <c r="F6345" s="124" t="s">
        <v>3</v>
      </c>
      <c r="G6345" s="124">
        <v>1656296</v>
      </c>
      <c r="H6345" s="124"/>
      <c r="I6345" s="128" t="s">
        <v>12236</v>
      </c>
      <c r="J6345" s="124"/>
      <c r="K6345" s="124"/>
      <c r="L6345" s="124"/>
      <c r="M6345" s="124"/>
      <c r="N6345" s="193">
        <v>0</v>
      </c>
      <c r="O6345" s="193">
        <v>812</v>
      </c>
      <c r="P6345" s="124" t="s">
        <v>1312</v>
      </c>
    </row>
    <row r="6346" spans="1:16" ht="38.25">
      <c r="A6346" s="256" t="s">
        <v>630</v>
      </c>
      <c r="B6346" s="124"/>
      <c r="C6346" s="125" t="s">
        <v>1236</v>
      </c>
      <c r="D6346" s="191">
        <v>43343</v>
      </c>
      <c r="E6346" s="124" t="s">
        <v>10939</v>
      </c>
      <c r="F6346" s="124" t="s">
        <v>3</v>
      </c>
      <c r="G6346" s="124">
        <v>1656299</v>
      </c>
      <c r="H6346" s="124"/>
      <c r="I6346" s="128" t="s">
        <v>12237</v>
      </c>
      <c r="J6346" s="124"/>
      <c r="K6346" s="124"/>
      <c r="L6346" s="124"/>
      <c r="M6346" s="124"/>
      <c r="N6346" s="193">
        <v>0</v>
      </c>
      <c r="O6346" s="193">
        <v>62.74</v>
      </c>
      <c r="P6346" s="124" t="s">
        <v>1312</v>
      </c>
    </row>
    <row r="6347" spans="1:16" ht="38.25">
      <c r="A6347" s="256" t="s">
        <v>630</v>
      </c>
      <c r="B6347" s="124"/>
      <c r="C6347" s="125" t="s">
        <v>1236</v>
      </c>
      <c r="D6347" s="191">
        <v>43343</v>
      </c>
      <c r="E6347" s="124" t="s">
        <v>10940</v>
      </c>
      <c r="F6347" s="124" t="s">
        <v>3</v>
      </c>
      <c r="G6347" s="124">
        <v>1656301</v>
      </c>
      <c r="H6347" s="124"/>
      <c r="I6347" s="128" t="s">
        <v>12238</v>
      </c>
      <c r="J6347" s="124"/>
      <c r="K6347" s="124"/>
      <c r="L6347" s="124"/>
      <c r="M6347" s="124"/>
      <c r="N6347" s="193">
        <v>0</v>
      </c>
      <c r="O6347" s="193">
        <v>95</v>
      </c>
      <c r="P6347" s="124" t="s">
        <v>1312</v>
      </c>
    </row>
    <row r="6348" spans="1:16" ht="38.25">
      <c r="A6348" s="256" t="s">
        <v>630</v>
      </c>
      <c r="B6348" s="124"/>
      <c r="C6348" s="125" t="s">
        <v>1236</v>
      </c>
      <c r="D6348" s="191">
        <v>43343</v>
      </c>
      <c r="E6348" s="124" t="s">
        <v>10941</v>
      </c>
      <c r="F6348" s="124" t="s">
        <v>3</v>
      </c>
      <c r="G6348" s="124">
        <v>1656306</v>
      </c>
      <c r="H6348" s="124"/>
      <c r="I6348" s="128" t="s">
        <v>12239</v>
      </c>
      <c r="J6348" s="124"/>
      <c r="K6348" s="124"/>
      <c r="L6348" s="124"/>
      <c r="M6348" s="124"/>
      <c r="N6348" s="193">
        <v>0</v>
      </c>
      <c r="O6348" s="193">
        <v>70</v>
      </c>
      <c r="P6348" s="124" t="s">
        <v>1312</v>
      </c>
    </row>
    <row r="6349" spans="1:16" ht="38.25">
      <c r="A6349" s="256" t="s">
        <v>630</v>
      </c>
      <c r="B6349" s="124"/>
      <c r="C6349" s="125" t="s">
        <v>1236</v>
      </c>
      <c r="D6349" s="191">
        <v>43343</v>
      </c>
      <c r="E6349" s="124" t="s">
        <v>10942</v>
      </c>
      <c r="F6349" s="124" t="s">
        <v>3</v>
      </c>
      <c r="G6349" s="124">
        <v>1656311</v>
      </c>
      <c r="H6349" s="124"/>
      <c r="I6349" s="128" t="s">
        <v>12240</v>
      </c>
      <c r="J6349" s="124"/>
      <c r="K6349" s="124"/>
      <c r="L6349" s="124"/>
      <c r="M6349" s="124"/>
      <c r="N6349" s="193">
        <v>0</v>
      </c>
      <c r="O6349" s="193">
        <v>62.68</v>
      </c>
      <c r="P6349" s="124" t="s">
        <v>1312</v>
      </c>
    </row>
    <row r="6350" spans="1:16" ht="51">
      <c r="A6350" s="256">
        <v>592</v>
      </c>
      <c r="B6350" s="124"/>
      <c r="C6350" s="125" t="s">
        <v>862</v>
      </c>
      <c r="D6350" s="191">
        <v>43343</v>
      </c>
      <c r="E6350" s="124" t="s">
        <v>10943</v>
      </c>
      <c r="F6350" s="124" t="s">
        <v>3</v>
      </c>
      <c r="G6350" s="124">
        <v>1655975</v>
      </c>
      <c r="H6350" s="124"/>
      <c r="I6350" s="128" t="s">
        <v>12241</v>
      </c>
      <c r="J6350" s="124"/>
      <c r="K6350" s="124"/>
      <c r="L6350" s="124"/>
      <c r="M6350" s="124"/>
      <c r="N6350" s="193">
        <v>0</v>
      </c>
      <c r="O6350" s="193">
        <v>23836.9</v>
      </c>
      <c r="P6350" s="124" t="s">
        <v>1312</v>
      </c>
    </row>
    <row r="6351" spans="1:16" ht="38.25">
      <c r="A6351" s="256">
        <v>592</v>
      </c>
      <c r="B6351" s="124"/>
      <c r="C6351" s="125" t="s">
        <v>862</v>
      </c>
      <c r="D6351" s="191">
        <v>43343</v>
      </c>
      <c r="E6351" s="124" t="s">
        <v>10944</v>
      </c>
      <c r="F6351" s="124" t="s">
        <v>3</v>
      </c>
      <c r="G6351" s="124">
        <v>1655981</v>
      </c>
      <c r="H6351" s="124"/>
      <c r="I6351" s="128" t="s">
        <v>12242</v>
      </c>
      <c r="J6351" s="124"/>
      <c r="K6351" s="124"/>
      <c r="L6351" s="124"/>
      <c r="M6351" s="124"/>
      <c r="N6351" s="193">
        <v>0</v>
      </c>
      <c r="O6351" s="193">
        <v>7896</v>
      </c>
      <c r="P6351" s="124" t="s">
        <v>1312</v>
      </c>
    </row>
    <row r="6352" spans="1:16" ht="51">
      <c r="A6352" s="256">
        <v>592</v>
      </c>
      <c r="B6352" s="124"/>
      <c r="C6352" s="125" t="s">
        <v>862</v>
      </c>
      <c r="D6352" s="191">
        <v>43343</v>
      </c>
      <c r="E6352" s="124" t="s">
        <v>10945</v>
      </c>
      <c r="F6352" s="124" t="s">
        <v>3</v>
      </c>
      <c r="G6352" s="124">
        <v>1655983</v>
      </c>
      <c r="H6352" s="124"/>
      <c r="I6352" s="128" t="s">
        <v>12243</v>
      </c>
      <c r="J6352" s="124"/>
      <c r="K6352" s="124"/>
      <c r="L6352" s="124"/>
      <c r="M6352" s="124"/>
      <c r="N6352" s="193">
        <v>0</v>
      </c>
      <c r="O6352" s="193">
        <v>13709</v>
      </c>
      <c r="P6352" s="124" t="s">
        <v>1312</v>
      </c>
    </row>
    <row r="6353" spans="1:16" ht="38.25">
      <c r="A6353" s="256">
        <v>592</v>
      </c>
      <c r="B6353" s="124"/>
      <c r="C6353" s="125" t="s">
        <v>862</v>
      </c>
      <c r="D6353" s="191">
        <v>43343</v>
      </c>
      <c r="E6353" s="124" t="s">
        <v>10946</v>
      </c>
      <c r="F6353" s="124" t="s">
        <v>3</v>
      </c>
      <c r="G6353" s="124">
        <v>1655989</v>
      </c>
      <c r="H6353" s="124"/>
      <c r="I6353" s="128" t="s">
        <v>12244</v>
      </c>
      <c r="J6353" s="124"/>
      <c r="K6353" s="124"/>
      <c r="L6353" s="124"/>
      <c r="M6353" s="124"/>
      <c r="N6353" s="193">
        <v>0</v>
      </c>
      <c r="O6353" s="193">
        <v>160</v>
      </c>
      <c r="P6353" s="124" t="s">
        <v>1312</v>
      </c>
    </row>
    <row r="6354" spans="1:16" ht="51">
      <c r="A6354" s="256">
        <v>592</v>
      </c>
      <c r="B6354" s="124"/>
      <c r="C6354" s="125" t="s">
        <v>862</v>
      </c>
      <c r="D6354" s="191">
        <v>43343</v>
      </c>
      <c r="E6354" s="124" t="s">
        <v>10947</v>
      </c>
      <c r="F6354" s="124" t="s">
        <v>3</v>
      </c>
      <c r="G6354" s="124">
        <v>1655991</v>
      </c>
      <c r="H6354" s="124"/>
      <c r="I6354" s="128" t="s">
        <v>12245</v>
      </c>
      <c r="J6354" s="124"/>
      <c r="K6354" s="124"/>
      <c r="L6354" s="124"/>
      <c r="M6354" s="124"/>
      <c r="N6354" s="193">
        <v>0</v>
      </c>
      <c r="O6354" s="193">
        <v>27.900000000000002</v>
      </c>
      <c r="P6354" s="124" t="s">
        <v>1312</v>
      </c>
    </row>
    <row r="6355" spans="1:16" ht="51">
      <c r="A6355" s="256">
        <v>592</v>
      </c>
      <c r="B6355" s="124"/>
      <c r="C6355" s="125" t="s">
        <v>862</v>
      </c>
      <c r="D6355" s="191">
        <v>43343</v>
      </c>
      <c r="E6355" s="124" t="s">
        <v>10948</v>
      </c>
      <c r="F6355" s="124" t="s">
        <v>3</v>
      </c>
      <c r="G6355" s="124">
        <v>1655997</v>
      </c>
      <c r="H6355" s="124"/>
      <c r="I6355" s="128" t="s">
        <v>12246</v>
      </c>
      <c r="J6355" s="124"/>
      <c r="K6355" s="124"/>
      <c r="L6355" s="124"/>
      <c r="M6355" s="124"/>
      <c r="N6355" s="193">
        <v>0</v>
      </c>
      <c r="O6355" s="193">
        <v>79</v>
      </c>
      <c r="P6355" s="124" t="s">
        <v>1312</v>
      </c>
    </row>
    <row r="6356" spans="1:16" ht="51">
      <c r="A6356" s="256">
        <v>592</v>
      </c>
      <c r="B6356" s="124"/>
      <c r="C6356" s="125" t="s">
        <v>862</v>
      </c>
      <c r="D6356" s="191">
        <v>43343</v>
      </c>
      <c r="E6356" s="124" t="s">
        <v>10949</v>
      </c>
      <c r="F6356" s="124" t="s">
        <v>3</v>
      </c>
      <c r="G6356" s="124">
        <v>1656001</v>
      </c>
      <c r="H6356" s="124"/>
      <c r="I6356" s="128" t="s">
        <v>12247</v>
      </c>
      <c r="J6356" s="124"/>
      <c r="K6356" s="124"/>
      <c r="L6356" s="124"/>
      <c r="M6356" s="124"/>
      <c r="N6356" s="193">
        <v>0</v>
      </c>
      <c r="O6356" s="193">
        <v>4496</v>
      </c>
      <c r="P6356" s="124" t="s">
        <v>1312</v>
      </c>
    </row>
    <row r="6357" spans="1:16" ht="51">
      <c r="A6357" s="256">
        <v>592</v>
      </c>
      <c r="B6357" s="124"/>
      <c r="C6357" s="125" t="s">
        <v>862</v>
      </c>
      <c r="D6357" s="191">
        <v>43343</v>
      </c>
      <c r="E6357" s="124" t="s">
        <v>10950</v>
      </c>
      <c r="F6357" s="124" t="s">
        <v>3</v>
      </c>
      <c r="G6357" s="124">
        <v>1656005</v>
      </c>
      <c r="H6357" s="124"/>
      <c r="I6357" s="128" t="s">
        <v>12248</v>
      </c>
      <c r="J6357" s="124"/>
      <c r="K6357" s="124"/>
      <c r="L6357" s="124"/>
      <c r="M6357" s="124"/>
      <c r="N6357" s="193">
        <v>0</v>
      </c>
      <c r="O6357" s="193">
        <v>30</v>
      </c>
      <c r="P6357" s="124" t="s">
        <v>1312</v>
      </c>
    </row>
    <row r="6358" spans="1:16" ht="51">
      <c r="A6358" s="256" t="s">
        <v>630</v>
      </c>
      <c r="B6358" s="124"/>
      <c r="C6358" s="125" t="s">
        <v>1236</v>
      </c>
      <c r="D6358" s="191">
        <v>43343</v>
      </c>
      <c r="E6358" s="124" t="s">
        <v>10951</v>
      </c>
      <c r="F6358" s="124" t="s">
        <v>3</v>
      </c>
      <c r="G6358" s="124">
        <v>1656020</v>
      </c>
      <c r="H6358" s="124"/>
      <c r="I6358" s="128" t="s">
        <v>12249</v>
      </c>
      <c r="J6358" s="124"/>
      <c r="K6358" s="124"/>
      <c r="L6358" s="124"/>
      <c r="M6358" s="124"/>
      <c r="N6358" s="193">
        <v>0</v>
      </c>
      <c r="O6358" s="193">
        <v>8135.5</v>
      </c>
      <c r="P6358" s="124" t="s">
        <v>1312</v>
      </c>
    </row>
    <row r="6359" spans="1:16" ht="51">
      <c r="A6359" s="256">
        <v>16</v>
      </c>
      <c r="B6359" s="124"/>
      <c r="C6359" s="125" t="s">
        <v>692</v>
      </c>
      <c r="D6359" s="191">
        <v>43343</v>
      </c>
      <c r="E6359" s="124" t="s">
        <v>10952</v>
      </c>
      <c r="F6359" s="124" t="s">
        <v>3</v>
      </c>
      <c r="G6359" s="124">
        <v>1656067</v>
      </c>
      <c r="H6359" s="124"/>
      <c r="I6359" s="128" t="s">
        <v>12250</v>
      </c>
      <c r="J6359" s="124"/>
      <c r="K6359" s="124"/>
      <c r="L6359" s="124"/>
      <c r="M6359" s="124"/>
      <c r="N6359" s="193">
        <v>0</v>
      </c>
      <c r="O6359" s="193">
        <v>1000</v>
      </c>
      <c r="P6359" s="124" t="s">
        <v>1312</v>
      </c>
    </row>
    <row r="6360" spans="1:16" ht="38.25">
      <c r="A6360" s="256" t="s">
        <v>630</v>
      </c>
      <c r="B6360" s="124"/>
      <c r="C6360" s="125" t="s">
        <v>1236</v>
      </c>
      <c r="D6360" s="191">
        <v>43343</v>
      </c>
      <c r="E6360" s="124" t="s">
        <v>10953</v>
      </c>
      <c r="F6360" s="124" t="s">
        <v>3</v>
      </c>
      <c r="G6360" s="124">
        <v>1656080</v>
      </c>
      <c r="H6360" s="124"/>
      <c r="I6360" s="128" t="s">
        <v>12251</v>
      </c>
      <c r="J6360" s="124"/>
      <c r="K6360" s="124"/>
      <c r="L6360" s="124"/>
      <c r="M6360" s="124"/>
      <c r="N6360" s="193">
        <v>0</v>
      </c>
      <c r="O6360" s="193">
        <v>2804.2400000000002</v>
      </c>
      <c r="P6360" s="124" t="s">
        <v>1312</v>
      </c>
    </row>
    <row r="6361" spans="1:16" ht="38.25">
      <c r="A6361" s="256" t="s">
        <v>630</v>
      </c>
      <c r="B6361" s="124"/>
      <c r="C6361" s="125" t="s">
        <v>1236</v>
      </c>
      <c r="D6361" s="191">
        <v>43343</v>
      </c>
      <c r="E6361" s="124" t="s">
        <v>10954</v>
      </c>
      <c r="F6361" s="124" t="s">
        <v>3</v>
      </c>
      <c r="G6361" s="124">
        <v>1656313</v>
      </c>
      <c r="H6361" s="124"/>
      <c r="I6361" s="128" t="s">
        <v>12252</v>
      </c>
      <c r="J6361" s="124"/>
      <c r="K6361" s="124"/>
      <c r="L6361" s="124"/>
      <c r="M6361" s="124"/>
      <c r="N6361" s="193">
        <v>0</v>
      </c>
      <c r="O6361" s="193">
        <v>40</v>
      </c>
      <c r="P6361" s="124" t="s">
        <v>1312</v>
      </c>
    </row>
    <row r="6362" spans="1:16" ht="38.25">
      <c r="A6362" s="256" t="s">
        <v>630</v>
      </c>
      <c r="B6362" s="124"/>
      <c r="C6362" s="125" t="s">
        <v>1236</v>
      </c>
      <c r="D6362" s="191">
        <v>43343</v>
      </c>
      <c r="E6362" s="124" t="s">
        <v>10955</v>
      </c>
      <c r="F6362" s="124" t="s">
        <v>3</v>
      </c>
      <c r="G6362" s="124">
        <v>1656314</v>
      </c>
      <c r="H6362" s="124"/>
      <c r="I6362" s="128" t="s">
        <v>12253</v>
      </c>
      <c r="J6362" s="124"/>
      <c r="K6362" s="124"/>
      <c r="L6362" s="124"/>
      <c r="M6362" s="124"/>
      <c r="N6362" s="193">
        <v>0</v>
      </c>
      <c r="O6362" s="193">
        <v>1576</v>
      </c>
      <c r="P6362" s="124" t="s">
        <v>1312</v>
      </c>
    </row>
    <row r="6363" spans="1:16" ht="38.25">
      <c r="A6363" s="256" t="s">
        <v>630</v>
      </c>
      <c r="B6363" s="124"/>
      <c r="C6363" s="125" t="s">
        <v>1236</v>
      </c>
      <c r="D6363" s="191">
        <v>43343</v>
      </c>
      <c r="E6363" s="124" t="s">
        <v>10956</v>
      </c>
      <c r="F6363" s="124" t="s">
        <v>3</v>
      </c>
      <c r="G6363" s="124">
        <v>1656317</v>
      </c>
      <c r="H6363" s="124"/>
      <c r="I6363" s="128" t="s">
        <v>12254</v>
      </c>
      <c r="J6363" s="124"/>
      <c r="K6363" s="124"/>
      <c r="L6363" s="124"/>
      <c r="M6363" s="124"/>
      <c r="N6363" s="193">
        <v>0</v>
      </c>
      <c r="O6363" s="193">
        <v>1135.56</v>
      </c>
      <c r="P6363" s="124" t="s">
        <v>1312</v>
      </c>
    </row>
    <row r="6364" spans="1:16" ht="38.25">
      <c r="A6364" s="256" t="s">
        <v>630</v>
      </c>
      <c r="B6364" s="124"/>
      <c r="C6364" s="125" t="s">
        <v>1236</v>
      </c>
      <c r="D6364" s="191">
        <v>43343</v>
      </c>
      <c r="E6364" s="124" t="s">
        <v>10957</v>
      </c>
      <c r="F6364" s="124" t="s">
        <v>3</v>
      </c>
      <c r="G6364" s="124">
        <v>1656319</v>
      </c>
      <c r="H6364" s="124"/>
      <c r="I6364" s="128" t="s">
        <v>12255</v>
      </c>
      <c r="J6364" s="124"/>
      <c r="K6364" s="124"/>
      <c r="L6364" s="124"/>
      <c r="M6364" s="124"/>
      <c r="N6364" s="193">
        <v>0</v>
      </c>
      <c r="O6364" s="193">
        <v>50.84</v>
      </c>
      <c r="P6364" s="124" t="s">
        <v>1312</v>
      </c>
    </row>
    <row r="6365" spans="1:16" ht="38.25">
      <c r="A6365" s="256" t="s">
        <v>630</v>
      </c>
      <c r="B6365" s="124"/>
      <c r="C6365" s="125" t="s">
        <v>1236</v>
      </c>
      <c r="D6365" s="191">
        <v>43343</v>
      </c>
      <c r="E6365" s="124" t="s">
        <v>10958</v>
      </c>
      <c r="F6365" s="124" t="s">
        <v>3</v>
      </c>
      <c r="G6365" s="124">
        <v>1656320</v>
      </c>
      <c r="H6365" s="124"/>
      <c r="I6365" s="128" t="s">
        <v>12256</v>
      </c>
      <c r="J6365" s="124"/>
      <c r="K6365" s="124"/>
      <c r="L6365" s="124"/>
      <c r="M6365" s="124"/>
      <c r="N6365" s="193">
        <v>0</v>
      </c>
      <c r="O6365" s="193">
        <v>20</v>
      </c>
      <c r="P6365" s="124" t="s">
        <v>1312</v>
      </c>
    </row>
    <row r="6366" spans="1:16" ht="38.25">
      <c r="A6366" s="256" t="s">
        <v>630</v>
      </c>
      <c r="B6366" s="124"/>
      <c r="C6366" s="125" t="s">
        <v>1236</v>
      </c>
      <c r="D6366" s="191">
        <v>43343</v>
      </c>
      <c r="E6366" s="124" t="s">
        <v>10959</v>
      </c>
      <c r="F6366" s="124" t="s">
        <v>3</v>
      </c>
      <c r="G6366" s="124">
        <v>1656327</v>
      </c>
      <c r="H6366" s="124"/>
      <c r="I6366" s="128" t="s">
        <v>12257</v>
      </c>
      <c r="J6366" s="124"/>
      <c r="K6366" s="124"/>
      <c r="L6366" s="124"/>
      <c r="M6366" s="124"/>
      <c r="N6366" s="193">
        <v>0</v>
      </c>
      <c r="O6366" s="193">
        <v>65.790000000000006</v>
      </c>
      <c r="P6366" s="124" t="s">
        <v>1312</v>
      </c>
    </row>
    <row r="6367" spans="1:16" ht="38.25">
      <c r="A6367" s="256" t="s">
        <v>630</v>
      </c>
      <c r="B6367" s="124"/>
      <c r="C6367" s="125" t="s">
        <v>1236</v>
      </c>
      <c r="D6367" s="191">
        <v>43343</v>
      </c>
      <c r="E6367" s="124" t="s">
        <v>10960</v>
      </c>
      <c r="F6367" s="124" t="s">
        <v>3</v>
      </c>
      <c r="G6367" s="124">
        <v>1656329</v>
      </c>
      <c r="H6367" s="124"/>
      <c r="I6367" s="128" t="s">
        <v>12258</v>
      </c>
      <c r="J6367" s="124"/>
      <c r="K6367" s="124"/>
      <c r="L6367" s="124"/>
      <c r="M6367" s="124"/>
      <c r="N6367" s="193">
        <v>0</v>
      </c>
      <c r="O6367" s="193">
        <v>1.98</v>
      </c>
      <c r="P6367" s="124" t="s">
        <v>1312</v>
      </c>
    </row>
    <row r="6368" spans="1:16" ht="51">
      <c r="A6368" s="256">
        <v>212</v>
      </c>
      <c r="B6368" s="124"/>
      <c r="C6368" s="125" t="s">
        <v>761</v>
      </c>
      <c r="D6368" s="191">
        <v>43343</v>
      </c>
      <c r="E6368" s="124" t="s">
        <v>10961</v>
      </c>
      <c r="F6368" s="124" t="s">
        <v>3</v>
      </c>
      <c r="G6368" s="124">
        <v>1656344</v>
      </c>
      <c r="H6368" s="124"/>
      <c r="I6368" s="128" t="s">
        <v>12259</v>
      </c>
      <c r="J6368" s="124"/>
      <c r="K6368" s="124"/>
      <c r="L6368" s="124"/>
      <c r="M6368" s="124"/>
      <c r="N6368" s="193">
        <v>0</v>
      </c>
      <c r="O6368" s="193">
        <v>175</v>
      </c>
      <c r="P6368" s="124" t="s">
        <v>1312</v>
      </c>
    </row>
    <row r="6369" spans="1:16" ht="51">
      <c r="A6369" s="256">
        <v>20</v>
      </c>
      <c r="B6369" s="124"/>
      <c r="C6369" s="125" t="s">
        <v>693</v>
      </c>
      <c r="D6369" s="191">
        <v>43343</v>
      </c>
      <c r="E6369" s="124" t="s">
        <v>10962</v>
      </c>
      <c r="F6369" s="124" t="s">
        <v>3</v>
      </c>
      <c r="G6369" s="124">
        <v>1656382</v>
      </c>
      <c r="H6369" s="124"/>
      <c r="I6369" s="128" t="s">
        <v>12261</v>
      </c>
      <c r="J6369" s="124"/>
      <c r="K6369" s="124"/>
      <c r="L6369" s="124"/>
      <c r="M6369" s="124"/>
      <c r="N6369" s="193">
        <v>0</v>
      </c>
      <c r="O6369" s="193">
        <v>129.04</v>
      </c>
      <c r="P6369" s="124" t="s">
        <v>1312</v>
      </c>
    </row>
    <row r="6370" spans="1:16" ht="51">
      <c r="A6370" s="256" t="s">
        <v>630</v>
      </c>
      <c r="B6370" s="124"/>
      <c r="C6370" s="125" t="s">
        <v>1236</v>
      </c>
      <c r="D6370" s="191">
        <v>43343</v>
      </c>
      <c r="E6370" s="124" t="s">
        <v>10963</v>
      </c>
      <c r="F6370" s="124" t="s">
        <v>3</v>
      </c>
      <c r="G6370" s="124">
        <v>1656406</v>
      </c>
      <c r="H6370" s="124"/>
      <c r="I6370" s="128" t="s">
        <v>12262</v>
      </c>
      <c r="J6370" s="124"/>
      <c r="K6370" s="124"/>
      <c r="L6370" s="124"/>
      <c r="M6370" s="124"/>
      <c r="N6370" s="193">
        <v>0</v>
      </c>
      <c r="O6370" s="193">
        <v>1584</v>
      </c>
      <c r="P6370" s="124" t="s">
        <v>1312</v>
      </c>
    </row>
    <row r="6371" spans="1:16" ht="63.75">
      <c r="A6371" s="256" t="s">
        <v>630</v>
      </c>
      <c r="B6371" s="124"/>
      <c r="C6371" s="125" t="s">
        <v>1236</v>
      </c>
      <c r="D6371" s="191">
        <v>43343</v>
      </c>
      <c r="E6371" s="124" t="s">
        <v>10964</v>
      </c>
      <c r="F6371" s="124" t="s">
        <v>3</v>
      </c>
      <c r="G6371" s="124">
        <v>1656407</v>
      </c>
      <c r="H6371" s="124"/>
      <c r="I6371" s="128" t="s">
        <v>12263</v>
      </c>
      <c r="J6371" s="124"/>
      <c r="K6371" s="124"/>
      <c r="L6371" s="124"/>
      <c r="M6371" s="124"/>
      <c r="N6371" s="193">
        <v>0</v>
      </c>
      <c r="O6371" s="193">
        <v>8.4</v>
      </c>
      <c r="P6371" s="124" t="s">
        <v>1312</v>
      </c>
    </row>
    <row r="6372" spans="1:16" ht="51">
      <c r="A6372" s="256">
        <v>212</v>
      </c>
      <c r="B6372" s="124"/>
      <c r="C6372" s="125" t="s">
        <v>761</v>
      </c>
      <c r="D6372" s="191">
        <v>43343</v>
      </c>
      <c r="E6372" s="124" t="s">
        <v>10965</v>
      </c>
      <c r="F6372" s="124" t="s">
        <v>3</v>
      </c>
      <c r="G6372" s="124">
        <v>1656444</v>
      </c>
      <c r="H6372" s="124"/>
      <c r="I6372" s="128" t="s">
        <v>12264</v>
      </c>
      <c r="J6372" s="124"/>
      <c r="K6372" s="124"/>
      <c r="L6372" s="124"/>
      <c r="M6372" s="124"/>
      <c r="N6372" s="193">
        <v>0</v>
      </c>
      <c r="O6372" s="193">
        <v>1470.4</v>
      </c>
      <c r="P6372" s="124" t="s">
        <v>1312</v>
      </c>
    </row>
    <row r="6373" spans="1:16" ht="51">
      <c r="A6373" s="256">
        <v>212</v>
      </c>
      <c r="B6373" s="124"/>
      <c r="C6373" s="125" t="s">
        <v>761</v>
      </c>
      <c r="D6373" s="191">
        <v>43343</v>
      </c>
      <c r="E6373" s="124" t="s">
        <v>10966</v>
      </c>
      <c r="F6373" s="124" t="s">
        <v>3</v>
      </c>
      <c r="G6373" s="124">
        <v>1656449</v>
      </c>
      <c r="H6373" s="124"/>
      <c r="I6373" s="128" t="s">
        <v>12265</v>
      </c>
      <c r="J6373" s="124"/>
      <c r="K6373" s="124"/>
      <c r="L6373" s="124"/>
      <c r="M6373" s="124"/>
      <c r="N6373" s="193">
        <v>0</v>
      </c>
      <c r="O6373" s="193">
        <v>289</v>
      </c>
      <c r="P6373" s="124" t="s">
        <v>1312</v>
      </c>
    </row>
    <row r="6374" spans="1:16" ht="63.75">
      <c r="A6374" s="256">
        <v>35</v>
      </c>
      <c r="B6374" s="124"/>
      <c r="C6374" s="125" t="s">
        <v>696</v>
      </c>
      <c r="D6374" s="191">
        <v>43343</v>
      </c>
      <c r="E6374" s="124" t="s">
        <v>10967</v>
      </c>
      <c r="F6374" s="124" t="s">
        <v>3</v>
      </c>
      <c r="G6374" s="124">
        <v>1655794</v>
      </c>
      <c r="H6374" s="124"/>
      <c r="I6374" s="128" t="s">
        <v>12266</v>
      </c>
      <c r="J6374" s="124"/>
      <c r="K6374" s="124"/>
      <c r="L6374" s="124"/>
      <c r="M6374" s="124"/>
      <c r="N6374" s="193">
        <v>0</v>
      </c>
      <c r="O6374" s="193">
        <v>576990</v>
      </c>
      <c r="P6374" s="124" t="s">
        <v>1312</v>
      </c>
    </row>
    <row r="6375" spans="1:16" ht="51">
      <c r="A6375" s="256">
        <v>670</v>
      </c>
      <c r="B6375" s="124"/>
      <c r="C6375" s="125" t="s">
        <v>235</v>
      </c>
      <c r="D6375" s="191">
        <v>43343</v>
      </c>
      <c r="E6375" s="124" t="s">
        <v>10968</v>
      </c>
      <c r="F6375" s="124" t="s">
        <v>3</v>
      </c>
      <c r="G6375" s="124">
        <v>1655841</v>
      </c>
      <c r="H6375" s="124"/>
      <c r="I6375" s="128" t="s">
        <v>12267</v>
      </c>
      <c r="J6375" s="124"/>
      <c r="K6375" s="124"/>
      <c r="L6375" s="124"/>
      <c r="M6375" s="124"/>
      <c r="N6375" s="193">
        <v>0</v>
      </c>
      <c r="O6375" s="193">
        <v>1400</v>
      </c>
      <c r="P6375" s="124" t="s">
        <v>1312</v>
      </c>
    </row>
    <row r="6376" spans="1:16" ht="63.75">
      <c r="A6376" s="256" t="s">
        <v>630</v>
      </c>
      <c r="B6376" s="124"/>
      <c r="C6376" s="125" t="s">
        <v>1236</v>
      </c>
      <c r="D6376" s="191">
        <v>43343</v>
      </c>
      <c r="E6376" s="124" t="s">
        <v>10969</v>
      </c>
      <c r="F6376" s="124" t="s">
        <v>3</v>
      </c>
      <c r="G6376" s="124">
        <v>1655842</v>
      </c>
      <c r="H6376" s="124"/>
      <c r="I6376" s="128" t="s">
        <v>12268</v>
      </c>
      <c r="J6376" s="124"/>
      <c r="K6376" s="124"/>
      <c r="L6376" s="124"/>
      <c r="M6376" s="124"/>
      <c r="N6376" s="193">
        <v>0</v>
      </c>
      <c r="O6376" s="193">
        <v>8031.6900000000005</v>
      </c>
      <c r="P6376" s="124" t="s">
        <v>1312</v>
      </c>
    </row>
    <row r="6377" spans="1:16" ht="51">
      <c r="A6377" s="256">
        <v>15</v>
      </c>
      <c r="B6377" s="124"/>
      <c r="C6377" s="125" t="s">
        <v>691</v>
      </c>
      <c r="D6377" s="191">
        <v>43343</v>
      </c>
      <c r="E6377" s="124" t="s">
        <v>10970</v>
      </c>
      <c r="F6377" s="124" t="s">
        <v>3</v>
      </c>
      <c r="G6377" s="124">
        <v>1655918</v>
      </c>
      <c r="H6377" s="124"/>
      <c r="I6377" s="128" t="s">
        <v>12269</v>
      </c>
      <c r="J6377" s="124"/>
      <c r="K6377" s="124"/>
      <c r="L6377" s="124"/>
      <c r="M6377" s="124"/>
      <c r="N6377" s="193">
        <v>0</v>
      </c>
      <c r="O6377" s="193">
        <v>3780</v>
      </c>
      <c r="P6377" s="124" t="s">
        <v>1312</v>
      </c>
    </row>
    <row r="6378" spans="1:16" ht="51">
      <c r="A6378" s="256">
        <v>15</v>
      </c>
      <c r="B6378" s="124"/>
      <c r="C6378" s="125" t="s">
        <v>691</v>
      </c>
      <c r="D6378" s="191">
        <v>43343</v>
      </c>
      <c r="E6378" s="124" t="s">
        <v>10971</v>
      </c>
      <c r="F6378" s="124" t="s">
        <v>3</v>
      </c>
      <c r="G6378" s="124">
        <v>1655925</v>
      </c>
      <c r="H6378" s="124"/>
      <c r="I6378" s="128" t="s">
        <v>12270</v>
      </c>
      <c r="J6378" s="124"/>
      <c r="K6378" s="124"/>
      <c r="L6378" s="124"/>
      <c r="M6378" s="124"/>
      <c r="N6378" s="193">
        <v>0</v>
      </c>
      <c r="O6378" s="193">
        <v>3000</v>
      </c>
      <c r="P6378" s="124" t="s">
        <v>1312</v>
      </c>
    </row>
    <row r="6379" spans="1:16" ht="51">
      <c r="A6379" s="256">
        <v>15</v>
      </c>
      <c r="B6379" s="124"/>
      <c r="C6379" s="125" t="s">
        <v>691</v>
      </c>
      <c r="D6379" s="191">
        <v>43343</v>
      </c>
      <c r="E6379" s="124" t="s">
        <v>10972</v>
      </c>
      <c r="F6379" s="124" t="s">
        <v>3</v>
      </c>
      <c r="G6379" s="124">
        <v>1655931</v>
      </c>
      <c r="H6379" s="124"/>
      <c r="I6379" s="128" t="s">
        <v>12271</v>
      </c>
      <c r="J6379" s="124"/>
      <c r="K6379" s="124"/>
      <c r="L6379" s="124"/>
      <c r="M6379" s="124"/>
      <c r="N6379" s="193">
        <v>0</v>
      </c>
      <c r="O6379" s="193">
        <v>1800</v>
      </c>
      <c r="P6379" s="124" t="s">
        <v>1312</v>
      </c>
    </row>
    <row r="6380" spans="1:16" ht="51">
      <c r="A6380" s="256">
        <v>15</v>
      </c>
      <c r="B6380" s="124"/>
      <c r="C6380" s="125" t="s">
        <v>691</v>
      </c>
      <c r="D6380" s="191">
        <v>43343</v>
      </c>
      <c r="E6380" s="124" t="s">
        <v>10973</v>
      </c>
      <c r="F6380" s="124" t="s">
        <v>3</v>
      </c>
      <c r="G6380" s="124">
        <v>1655933</v>
      </c>
      <c r="H6380" s="124"/>
      <c r="I6380" s="128" t="s">
        <v>12272</v>
      </c>
      <c r="J6380" s="124"/>
      <c r="K6380" s="124"/>
      <c r="L6380" s="124"/>
      <c r="M6380" s="124"/>
      <c r="N6380" s="193">
        <v>0</v>
      </c>
      <c r="O6380" s="193">
        <v>19623.900000000001</v>
      </c>
      <c r="P6380" s="124" t="s">
        <v>1312</v>
      </c>
    </row>
    <row r="6381" spans="1:16" ht="51">
      <c r="A6381" s="256">
        <v>15</v>
      </c>
      <c r="B6381" s="124"/>
      <c r="C6381" s="125" t="s">
        <v>691</v>
      </c>
      <c r="D6381" s="191">
        <v>43343</v>
      </c>
      <c r="E6381" s="124" t="s">
        <v>10974</v>
      </c>
      <c r="F6381" s="124" t="s">
        <v>3</v>
      </c>
      <c r="G6381" s="124">
        <v>1655935</v>
      </c>
      <c r="H6381" s="124"/>
      <c r="I6381" s="128" t="s">
        <v>12273</v>
      </c>
      <c r="J6381" s="124"/>
      <c r="K6381" s="124"/>
      <c r="L6381" s="124"/>
      <c r="M6381" s="124"/>
      <c r="N6381" s="193">
        <v>0</v>
      </c>
      <c r="O6381" s="193">
        <v>1600</v>
      </c>
      <c r="P6381" s="124" t="s">
        <v>1312</v>
      </c>
    </row>
    <row r="6382" spans="1:16" ht="51">
      <c r="A6382" s="256" t="s">
        <v>619</v>
      </c>
      <c r="B6382" s="124"/>
      <c r="C6382" s="125" t="s">
        <v>713</v>
      </c>
      <c r="D6382" s="191">
        <v>43343</v>
      </c>
      <c r="E6382" s="124" t="s">
        <v>10975</v>
      </c>
      <c r="F6382" s="124" t="s">
        <v>3</v>
      </c>
      <c r="G6382" s="124">
        <v>1655937</v>
      </c>
      <c r="H6382" s="124"/>
      <c r="I6382" s="128" t="s">
        <v>12274</v>
      </c>
      <c r="J6382" s="124"/>
      <c r="K6382" s="124"/>
      <c r="L6382" s="124"/>
      <c r="M6382" s="124"/>
      <c r="N6382" s="193">
        <v>0</v>
      </c>
      <c r="O6382" s="193">
        <v>49910.36</v>
      </c>
      <c r="P6382" s="124" t="s">
        <v>1312</v>
      </c>
    </row>
    <row r="6383" spans="1:16" ht="63.75">
      <c r="A6383" s="256">
        <v>16</v>
      </c>
      <c r="B6383" s="124"/>
      <c r="C6383" s="125" t="s">
        <v>692</v>
      </c>
      <c r="D6383" s="191">
        <v>43343</v>
      </c>
      <c r="E6383" s="124" t="s">
        <v>10976</v>
      </c>
      <c r="F6383" s="124" t="s">
        <v>3</v>
      </c>
      <c r="G6383" s="124">
        <v>1655947</v>
      </c>
      <c r="H6383" s="124"/>
      <c r="I6383" s="128" t="s">
        <v>12275</v>
      </c>
      <c r="J6383" s="124"/>
      <c r="K6383" s="124"/>
      <c r="L6383" s="124"/>
      <c r="M6383" s="124"/>
      <c r="N6383" s="193">
        <v>0</v>
      </c>
      <c r="O6383" s="193">
        <v>2000</v>
      </c>
      <c r="P6383" s="124" t="s">
        <v>1312</v>
      </c>
    </row>
    <row r="6384" spans="1:16" ht="63.75">
      <c r="A6384" s="256">
        <v>373</v>
      </c>
      <c r="B6384" s="124"/>
      <c r="C6384" s="125" t="s">
        <v>1269</v>
      </c>
      <c r="D6384" s="191">
        <v>43343</v>
      </c>
      <c r="E6384" s="124" t="s">
        <v>10977</v>
      </c>
      <c r="F6384" s="124" t="s">
        <v>3</v>
      </c>
      <c r="G6384" s="124">
        <v>1655833</v>
      </c>
      <c r="H6384" s="124"/>
      <c r="I6384" s="128" t="s">
        <v>12276</v>
      </c>
      <c r="J6384" s="124"/>
      <c r="K6384" s="124"/>
      <c r="L6384" s="124"/>
      <c r="M6384" s="124"/>
      <c r="N6384" s="193">
        <v>0</v>
      </c>
      <c r="O6384" s="193">
        <v>8179.1</v>
      </c>
      <c r="P6384" s="124" t="s">
        <v>1312</v>
      </c>
    </row>
    <row r="6385" spans="1:16" ht="38.25">
      <c r="A6385" s="256">
        <v>47</v>
      </c>
      <c r="B6385" s="124"/>
      <c r="C6385" s="125" t="s">
        <v>699</v>
      </c>
      <c r="D6385" s="191">
        <v>43343</v>
      </c>
      <c r="E6385" s="124" t="s">
        <v>10978</v>
      </c>
      <c r="F6385" s="124" t="s">
        <v>3</v>
      </c>
      <c r="G6385" s="124">
        <v>1655882</v>
      </c>
      <c r="H6385" s="124"/>
      <c r="I6385" s="128" t="s">
        <v>12277</v>
      </c>
      <c r="J6385" s="124"/>
      <c r="K6385" s="124"/>
      <c r="L6385" s="124"/>
      <c r="M6385" s="124"/>
      <c r="N6385" s="193">
        <v>0</v>
      </c>
      <c r="O6385" s="193">
        <v>2918</v>
      </c>
      <c r="P6385" s="124" t="s">
        <v>1312</v>
      </c>
    </row>
    <row r="6386" spans="1:16" ht="63.75">
      <c r="A6386" s="256">
        <v>598</v>
      </c>
      <c r="B6386" s="124"/>
      <c r="C6386" s="125" t="s">
        <v>5519</v>
      </c>
      <c r="D6386" s="191">
        <v>43343</v>
      </c>
      <c r="E6386" s="124" t="s">
        <v>10979</v>
      </c>
      <c r="F6386" s="124" t="s">
        <v>3</v>
      </c>
      <c r="G6386" s="124">
        <v>1655898</v>
      </c>
      <c r="H6386" s="124"/>
      <c r="I6386" s="128" t="s">
        <v>12278</v>
      </c>
      <c r="J6386" s="124"/>
      <c r="K6386" s="124"/>
      <c r="L6386" s="124"/>
      <c r="M6386" s="124"/>
      <c r="N6386" s="193">
        <v>0</v>
      </c>
      <c r="O6386" s="193">
        <v>2357.8000000000002</v>
      </c>
      <c r="P6386" s="124" t="s">
        <v>1312</v>
      </c>
    </row>
    <row r="6387" spans="1:16" ht="63.75">
      <c r="A6387" s="256">
        <v>15</v>
      </c>
      <c r="B6387" s="124"/>
      <c r="C6387" s="125" t="s">
        <v>691</v>
      </c>
      <c r="D6387" s="191">
        <v>43343</v>
      </c>
      <c r="E6387" s="124" t="s">
        <v>10980</v>
      </c>
      <c r="F6387" s="124" t="s">
        <v>3</v>
      </c>
      <c r="G6387" s="124">
        <v>1655915</v>
      </c>
      <c r="H6387" s="124"/>
      <c r="I6387" s="128" t="s">
        <v>12279</v>
      </c>
      <c r="J6387" s="124"/>
      <c r="K6387" s="124"/>
      <c r="L6387" s="124"/>
      <c r="M6387" s="124"/>
      <c r="N6387" s="193">
        <v>0</v>
      </c>
      <c r="O6387" s="193">
        <v>4817.7700000000004</v>
      </c>
      <c r="P6387" s="124" t="s">
        <v>1312</v>
      </c>
    </row>
    <row r="6388" spans="1:16" ht="38.25">
      <c r="A6388" s="256" t="s">
        <v>630</v>
      </c>
      <c r="B6388" s="124"/>
      <c r="C6388" s="125" t="s">
        <v>1236</v>
      </c>
      <c r="D6388" s="191">
        <v>43343</v>
      </c>
      <c r="E6388" s="124" t="s">
        <v>10981</v>
      </c>
      <c r="F6388" s="124" t="s">
        <v>3</v>
      </c>
      <c r="G6388" s="124">
        <v>1655926</v>
      </c>
      <c r="H6388" s="124"/>
      <c r="I6388" s="128" t="s">
        <v>12280</v>
      </c>
      <c r="J6388" s="124"/>
      <c r="K6388" s="124"/>
      <c r="L6388" s="124"/>
      <c r="M6388" s="124"/>
      <c r="N6388" s="193">
        <v>0</v>
      </c>
      <c r="O6388" s="193">
        <v>1428.8</v>
      </c>
      <c r="P6388" s="124" t="s">
        <v>1312</v>
      </c>
    </row>
    <row r="6389" spans="1:16" ht="51">
      <c r="A6389" s="256">
        <v>592</v>
      </c>
      <c r="B6389" s="124"/>
      <c r="C6389" s="125" t="s">
        <v>862</v>
      </c>
      <c r="D6389" s="191">
        <v>43343</v>
      </c>
      <c r="E6389" s="124" t="s">
        <v>10982</v>
      </c>
      <c r="F6389" s="124" t="s">
        <v>3</v>
      </c>
      <c r="G6389" s="124">
        <v>1655972</v>
      </c>
      <c r="H6389" s="124"/>
      <c r="I6389" s="128" t="s">
        <v>12281</v>
      </c>
      <c r="J6389" s="124"/>
      <c r="K6389" s="124"/>
      <c r="L6389" s="124"/>
      <c r="M6389" s="124"/>
      <c r="N6389" s="193">
        <v>0</v>
      </c>
      <c r="O6389" s="193">
        <v>60</v>
      </c>
      <c r="P6389" s="124" t="s">
        <v>1312</v>
      </c>
    </row>
    <row r="6390" spans="1:16" ht="51">
      <c r="A6390" s="256">
        <v>130</v>
      </c>
      <c r="B6390" s="124"/>
      <c r="C6390" s="125" t="s">
        <v>727</v>
      </c>
      <c r="D6390" s="191">
        <v>43343</v>
      </c>
      <c r="E6390" s="124" t="s">
        <v>10983</v>
      </c>
      <c r="F6390" s="124" t="s">
        <v>3</v>
      </c>
      <c r="G6390" s="124">
        <v>1655792</v>
      </c>
      <c r="H6390" s="124"/>
      <c r="I6390" s="128" t="s">
        <v>12282</v>
      </c>
      <c r="J6390" s="124"/>
      <c r="K6390" s="124"/>
      <c r="L6390" s="124"/>
      <c r="M6390" s="124"/>
      <c r="N6390" s="193">
        <v>0</v>
      </c>
      <c r="O6390" s="193">
        <v>12.5</v>
      </c>
      <c r="P6390" s="124" t="s">
        <v>1312</v>
      </c>
    </row>
    <row r="6391" spans="1:16" ht="38.25" hidden="1">
      <c r="A6391" s="256">
        <v>25</v>
      </c>
      <c r="B6391" s="124"/>
      <c r="C6391" s="125" t="s">
        <v>694</v>
      </c>
      <c r="D6391" s="191">
        <v>43343</v>
      </c>
      <c r="E6391" s="124" t="s">
        <v>10984</v>
      </c>
      <c r="F6391" s="124" t="s">
        <v>1313</v>
      </c>
      <c r="G6391" s="124">
        <v>180551</v>
      </c>
      <c r="H6391" s="124"/>
      <c r="I6391" s="128" t="s">
        <v>12283</v>
      </c>
      <c r="J6391" s="124"/>
      <c r="K6391" s="124"/>
      <c r="L6391" s="124"/>
      <c r="M6391" s="124"/>
      <c r="N6391" s="193">
        <v>400400</v>
      </c>
      <c r="O6391" s="193">
        <v>0</v>
      </c>
      <c r="P6391" s="124" t="s">
        <v>1312</v>
      </c>
    </row>
    <row r="6392" spans="1:16" ht="76.5" hidden="1">
      <c r="A6392" s="256">
        <v>25</v>
      </c>
      <c r="B6392" s="124"/>
      <c r="C6392" s="125" t="s">
        <v>694</v>
      </c>
      <c r="D6392" s="191">
        <v>43343</v>
      </c>
      <c r="E6392" s="124" t="s">
        <v>10985</v>
      </c>
      <c r="F6392" s="124" t="s">
        <v>1313</v>
      </c>
      <c r="G6392" s="124">
        <v>180491</v>
      </c>
      <c r="H6392" s="124"/>
      <c r="I6392" s="128" t="s">
        <v>12284</v>
      </c>
      <c r="J6392" s="124"/>
      <c r="K6392" s="124"/>
      <c r="L6392" s="124"/>
      <c r="M6392" s="124"/>
      <c r="N6392" s="193">
        <v>668337.73</v>
      </c>
      <c r="O6392" s="193">
        <v>0</v>
      </c>
      <c r="P6392" s="124" t="s">
        <v>1312</v>
      </c>
    </row>
    <row r="6393" spans="1:16" ht="63.75" hidden="1">
      <c r="A6393" s="256">
        <v>513</v>
      </c>
      <c r="B6393" s="124"/>
      <c r="C6393" s="125" t="s">
        <v>201</v>
      </c>
      <c r="D6393" s="191">
        <v>43343</v>
      </c>
      <c r="E6393" s="124" t="s">
        <v>10986</v>
      </c>
      <c r="F6393" s="124" t="s">
        <v>15</v>
      </c>
      <c r="G6393" s="124">
        <v>822968</v>
      </c>
      <c r="H6393" s="124"/>
      <c r="I6393" s="128" t="s">
        <v>12285</v>
      </c>
      <c r="J6393" s="124"/>
      <c r="K6393" s="124"/>
      <c r="L6393" s="124"/>
      <c r="M6393" s="124"/>
      <c r="N6393" s="193">
        <v>50</v>
      </c>
      <c r="O6393" s="193">
        <v>0</v>
      </c>
      <c r="P6393" s="124" t="s">
        <v>1312</v>
      </c>
    </row>
    <row r="6394" spans="1:16" ht="89.25" hidden="1">
      <c r="A6394" s="256">
        <v>25</v>
      </c>
      <c r="B6394" s="124"/>
      <c r="C6394" s="125" t="s">
        <v>694</v>
      </c>
      <c r="D6394" s="191">
        <v>43343</v>
      </c>
      <c r="E6394" s="124" t="s">
        <v>10987</v>
      </c>
      <c r="F6394" s="124" t="s">
        <v>1256</v>
      </c>
      <c r="G6394" s="124">
        <v>180554</v>
      </c>
      <c r="H6394" s="124"/>
      <c r="I6394" s="128" t="s">
        <v>12286</v>
      </c>
      <c r="J6394" s="124"/>
      <c r="K6394" s="124"/>
      <c r="L6394" s="124"/>
      <c r="M6394" s="124"/>
      <c r="N6394" s="193">
        <v>0</v>
      </c>
      <c r="O6394" s="193">
        <v>400400</v>
      </c>
      <c r="P6394" s="124" t="s">
        <v>1312</v>
      </c>
    </row>
    <row r="6395" spans="1:16" ht="63.75" hidden="1">
      <c r="A6395" s="256">
        <v>10</v>
      </c>
      <c r="B6395" s="124"/>
      <c r="C6395" s="125" t="s">
        <v>690</v>
      </c>
      <c r="D6395" s="191">
        <v>43343</v>
      </c>
      <c r="E6395" s="124" t="s">
        <v>10988</v>
      </c>
      <c r="F6395" s="124" t="s">
        <v>6</v>
      </c>
      <c r="G6395" s="124">
        <v>823532</v>
      </c>
      <c r="H6395" s="124"/>
      <c r="I6395" s="128" t="s">
        <v>12287</v>
      </c>
      <c r="J6395" s="124"/>
      <c r="K6395" s="124"/>
      <c r="L6395" s="124"/>
      <c r="M6395" s="124"/>
      <c r="N6395" s="193">
        <v>0</v>
      </c>
      <c r="O6395" s="193">
        <v>1192.82</v>
      </c>
      <c r="P6395" s="124" t="s">
        <v>1312</v>
      </c>
    </row>
    <row r="6396" spans="1:16" ht="76.5" hidden="1">
      <c r="A6396" s="256">
        <v>513</v>
      </c>
      <c r="B6396" s="124"/>
      <c r="C6396" s="125" t="s">
        <v>201</v>
      </c>
      <c r="D6396" s="191">
        <v>43343</v>
      </c>
      <c r="E6396" s="124" t="s">
        <v>10989</v>
      </c>
      <c r="F6396" s="124" t="s">
        <v>15</v>
      </c>
      <c r="G6396" s="124">
        <v>5810</v>
      </c>
      <c r="H6396" s="124"/>
      <c r="I6396" s="128" t="s">
        <v>12288</v>
      </c>
      <c r="J6396" s="124"/>
      <c r="K6396" s="124"/>
      <c r="L6396" s="124"/>
      <c r="M6396" s="124"/>
      <c r="N6396" s="193">
        <v>50</v>
      </c>
      <c r="O6396" s="193">
        <v>0</v>
      </c>
      <c r="P6396" s="124" t="s">
        <v>1312</v>
      </c>
    </row>
    <row r="6397" spans="1:16" ht="63.75" hidden="1">
      <c r="A6397" s="256">
        <v>10</v>
      </c>
      <c r="B6397" s="124"/>
      <c r="C6397" s="125" t="s">
        <v>690</v>
      </c>
      <c r="D6397" s="191">
        <v>43343</v>
      </c>
      <c r="E6397" s="124" t="s">
        <v>10990</v>
      </c>
      <c r="F6397" s="124" t="s">
        <v>15</v>
      </c>
      <c r="G6397" s="124">
        <v>823533</v>
      </c>
      <c r="H6397" s="124"/>
      <c r="I6397" s="128" t="s">
        <v>12289</v>
      </c>
      <c r="J6397" s="124"/>
      <c r="K6397" s="124"/>
      <c r="L6397" s="124"/>
      <c r="M6397" s="124"/>
      <c r="N6397" s="193">
        <v>50</v>
      </c>
      <c r="O6397" s="193">
        <v>0</v>
      </c>
      <c r="P6397" s="124" t="s">
        <v>1312</v>
      </c>
    </row>
    <row r="6398" spans="1:16" ht="51" hidden="1">
      <c r="A6398" s="256">
        <v>513</v>
      </c>
      <c r="B6398" s="124"/>
      <c r="C6398" s="125" t="s">
        <v>201</v>
      </c>
      <c r="D6398" s="191">
        <v>43343</v>
      </c>
      <c r="E6398" s="124" t="s">
        <v>10991</v>
      </c>
      <c r="F6398" s="124" t="s">
        <v>15</v>
      </c>
      <c r="G6398" s="124">
        <v>823537</v>
      </c>
      <c r="H6398" s="124"/>
      <c r="I6398" s="128" t="s">
        <v>11093</v>
      </c>
      <c r="J6398" s="124"/>
      <c r="K6398" s="124"/>
      <c r="L6398" s="124"/>
      <c r="M6398" s="124"/>
      <c r="N6398" s="193">
        <v>50</v>
      </c>
      <c r="O6398" s="193">
        <v>0</v>
      </c>
      <c r="P6398" s="124" t="s">
        <v>1312</v>
      </c>
    </row>
    <row r="6399" spans="1:16" ht="38.25" hidden="1">
      <c r="A6399" s="256">
        <v>117</v>
      </c>
      <c r="B6399" s="124"/>
      <c r="C6399" s="125" t="s">
        <v>722</v>
      </c>
      <c r="D6399" s="191">
        <v>43343</v>
      </c>
      <c r="E6399" s="124" t="s">
        <v>10992</v>
      </c>
      <c r="F6399" s="124" t="s">
        <v>11</v>
      </c>
      <c r="G6399" s="124">
        <v>931492</v>
      </c>
      <c r="H6399" s="124"/>
      <c r="I6399" s="128" t="s">
        <v>12290</v>
      </c>
      <c r="J6399" s="124"/>
      <c r="K6399" s="124"/>
      <c r="L6399" s="124"/>
      <c r="M6399" s="124"/>
      <c r="N6399" s="193">
        <v>50</v>
      </c>
      <c r="O6399" s="193">
        <v>0</v>
      </c>
      <c r="P6399" s="124" t="s">
        <v>1312</v>
      </c>
    </row>
    <row r="6400" spans="1:16" ht="38.25" hidden="1">
      <c r="A6400" s="256">
        <v>117</v>
      </c>
      <c r="B6400" s="124"/>
      <c r="C6400" s="125" t="s">
        <v>722</v>
      </c>
      <c r="D6400" s="191">
        <v>43343</v>
      </c>
      <c r="E6400" s="124" t="s">
        <v>10993</v>
      </c>
      <c r="F6400" s="124" t="s">
        <v>11</v>
      </c>
      <c r="G6400" s="124">
        <v>931498</v>
      </c>
      <c r="H6400" s="124"/>
      <c r="I6400" s="128" t="s">
        <v>12291</v>
      </c>
      <c r="J6400" s="124"/>
      <c r="K6400" s="124"/>
      <c r="L6400" s="124"/>
      <c r="M6400" s="124"/>
      <c r="N6400" s="193">
        <v>50</v>
      </c>
      <c r="O6400" s="193">
        <v>0</v>
      </c>
      <c r="P6400" s="124" t="s">
        <v>1312</v>
      </c>
    </row>
    <row r="6401" spans="1:16" ht="38.25" hidden="1">
      <c r="A6401" s="256">
        <v>117</v>
      </c>
      <c r="B6401" s="124"/>
      <c r="C6401" s="125" t="s">
        <v>722</v>
      </c>
      <c r="D6401" s="191">
        <v>43343</v>
      </c>
      <c r="E6401" s="124" t="s">
        <v>10994</v>
      </c>
      <c r="F6401" s="124" t="s">
        <v>11</v>
      </c>
      <c r="G6401" s="124">
        <v>931501</v>
      </c>
      <c r="H6401" s="124"/>
      <c r="I6401" s="128" t="s">
        <v>12292</v>
      </c>
      <c r="J6401" s="124"/>
      <c r="K6401" s="124"/>
      <c r="L6401" s="124"/>
      <c r="M6401" s="124"/>
      <c r="N6401" s="193">
        <v>50</v>
      </c>
      <c r="O6401" s="193">
        <v>0</v>
      </c>
      <c r="P6401" s="124" t="s">
        <v>1312</v>
      </c>
    </row>
    <row r="6402" spans="1:16" ht="89.25" hidden="1">
      <c r="A6402" s="256">
        <v>41</v>
      </c>
      <c r="B6402" s="124"/>
      <c r="C6402" s="125" t="s">
        <v>697</v>
      </c>
      <c r="D6402" s="191">
        <v>43343</v>
      </c>
      <c r="E6402" s="124" t="s">
        <v>10995</v>
      </c>
      <c r="F6402" s="124" t="s">
        <v>6</v>
      </c>
      <c r="G6402" s="124">
        <v>931588</v>
      </c>
      <c r="H6402" s="124"/>
      <c r="I6402" s="128" t="s">
        <v>12293</v>
      </c>
      <c r="J6402" s="124"/>
      <c r="K6402" s="124"/>
      <c r="L6402" s="124"/>
      <c r="M6402" s="124"/>
      <c r="N6402" s="193">
        <v>0</v>
      </c>
      <c r="O6402" s="193">
        <v>89262</v>
      </c>
      <c r="P6402" s="124" t="s">
        <v>1312</v>
      </c>
    </row>
    <row r="6403" spans="1:16" ht="89.25" hidden="1">
      <c r="A6403" s="256">
        <v>25</v>
      </c>
      <c r="B6403" s="124"/>
      <c r="C6403" s="125" t="s">
        <v>694</v>
      </c>
      <c r="D6403" s="191">
        <v>43343</v>
      </c>
      <c r="E6403" s="124" t="s">
        <v>10996</v>
      </c>
      <c r="F6403" s="124" t="s">
        <v>15</v>
      </c>
      <c r="G6403" s="124">
        <v>5805</v>
      </c>
      <c r="H6403" s="124"/>
      <c r="I6403" s="128" t="s">
        <v>12294</v>
      </c>
      <c r="J6403" s="124"/>
      <c r="K6403" s="124"/>
      <c r="L6403" s="124"/>
      <c r="M6403" s="124"/>
      <c r="N6403" s="193">
        <v>510.79</v>
      </c>
      <c r="O6403" s="193">
        <v>0</v>
      </c>
      <c r="P6403" s="124" t="s">
        <v>1312</v>
      </c>
    </row>
    <row r="6404" spans="1:16" ht="38.25" hidden="1">
      <c r="A6404" s="256">
        <v>117</v>
      </c>
      <c r="B6404" s="124"/>
      <c r="C6404" s="125" t="s">
        <v>722</v>
      </c>
      <c r="D6404" s="191">
        <v>43343</v>
      </c>
      <c r="E6404" s="124" t="s">
        <v>10997</v>
      </c>
      <c r="F6404" s="124" t="s">
        <v>11</v>
      </c>
      <c r="G6404" s="124">
        <v>931585</v>
      </c>
      <c r="H6404" s="124"/>
      <c r="I6404" s="128" t="s">
        <v>12295</v>
      </c>
      <c r="J6404" s="124"/>
      <c r="K6404" s="124"/>
      <c r="L6404" s="124"/>
      <c r="M6404" s="124"/>
      <c r="N6404" s="193">
        <v>50</v>
      </c>
      <c r="O6404" s="193">
        <v>0</v>
      </c>
      <c r="P6404" s="124" t="s">
        <v>1312</v>
      </c>
    </row>
    <row r="6405" spans="1:16" ht="76.5" hidden="1">
      <c r="A6405" s="256">
        <v>46</v>
      </c>
      <c r="B6405" s="124"/>
      <c r="C6405" s="125" t="s">
        <v>698</v>
      </c>
      <c r="D6405" s="191">
        <v>43343</v>
      </c>
      <c r="E6405" s="124" t="s">
        <v>10998</v>
      </c>
      <c r="F6405" s="124" t="s">
        <v>15</v>
      </c>
      <c r="G6405" s="124">
        <v>5803</v>
      </c>
      <c r="H6405" s="124"/>
      <c r="I6405" s="128" t="s">
        <v>12296</v>
      </c>
      <c r="J6405" s="124"/>
      <c r="K6405" s="124"/>
      <c r="L6405" s="124"/>
      <c r="M6405" s="124"/>
      <c r="N6405" s="193">
        <v>348.75</v>
      </c>
      <c r="O6405" s="193">
        <v>0</v>
      </c>
      <c r="P6405" s="124" t="s">
        <v>1312</v>
      </c>
    </row>
    <row r="6406" spans="1:16" ht="89.25" hidden="1">
      <c r="A6406" s="256">
        <v>46</v>
      </c>
      <c r="B6406" s="124"/>
      <c r="C6406" s="125" t="s">
        <v>698</v>
      </c>
      <c r="D6406" s="191">
        <v>43343</v>
      </c>
      <c r="E6406" s="124" t="s">
        <v>10999</v>
      </c>
      <c r="F6406" s="124" t="s">
        <v>15</v>
      </c>
      <c r="G6406" s="124">
        <v>5802</v>
      </c>
      <c r="H6406" s="124"/>
      <c r="I6406" s="128" t="s">
        <v>12297</v>
      </c>
      <c r="J6406" s="124"/>
      <c r="K6406" s="124"/>
      <c r="L6406" s="124"/>
      <c r="M6406" s="124"/>
      <c r="N6406" s="193">
        <v>330.71</v>
      </c>
      <c r="O6406" s="193">
        <v>0</v>
      </c>
      <c r="P6406" s="124" t="s">
        <v>1312</v>
      </c>
    </row>
    <row r="6407" spans="1:16" ht="89.25" hidden="1">
      <c r="A6407" s="256">
        <v>340</v>
      </c>
      <c r="B6407" s="124"/>
      <c r="C6407" s="125" t="s">
        <v>814</v>
      </c>
      <c r="D6407" s="191">
        <v>43343</v>
      </c>
      <c r="E6407" s="124" t="s">
        <v>11000</v>
      </c>
      <c r="F6407" s="124" t="s">
        <v>15</v>
      </c>
      <c r="G6407" s="124">
        <v>5799</v>
      </c>
      <c r="H6407" s="124"/>
      <c r="I6407" s="128" t="s">
        <v>12298</v>
      </c>
      <c r="J6407" s="124"/>
      <c r="K6407" s="124"/>
      <c r="L6407" s="124"/>
      <c r="M6407" s="124"/>
      <c r="N6407" s="193">
        <v>270.95999999999998</v>
      </c>
      <c r="O6407" s="193">
        <v>0</v>
      </c>
      <c r="P6407" s="124" t="s">
        <v>1312</v>
      </c>
    </row>
    <row r="6408" spans="1:16" ht="51" hidden="1">
      <c r="A6408" s="256">
        <v>513</v>
      </c>
      <c r="B6408" s="124"/>
      <c r="C6408" s="125" t="s">
        <v>201</v>
      </c>
      <c r="D6408" s="191">
        <v>43343</v>
      </c>
      <c r="E6408" s="124" t="s">
        <v>11001</v>
      </c>
      <c r="F6408" s="124" t="s">
        <v>15</v>
      </c>
      <c r="G6408" s="124">
        <v>823819</v>
      </c>
      <c r="H6408" s="124"/>
      <c r="I6408" s="128" t="s">
        <v>5458</v>
      </c>
      <c r="J6408" s="124"/>
      <c r="K6408" s="124"/>
      <c r="L6408" s="124"/>
      <c r="M6408" s="124"/>
      <c r="N6408" s="193">
        <v>50</v>
      </c>
      <c r="O6408" s="193">
        <v>0</v>
      </c>
      <c r="P6408" s="124" t="s">
        <v>1312</v>
      </c>
    </row>
    <row r="6409" spans="1:16" ht="51" hidden="1">
      <c r="A6409" s="256">
        <v>513</v>
      </c>
      <c r="B6409" s="124"/>
      <c r="C6409" s="125" t="s">
        <v>201</v>
      </c>
      <c r="D6409" s="191">
        <v>43343</v>
      </c>
      <c r="E6409" s="124" t="s">
        <v>11002</v>
      </c>
      <c r="F6409" s="124" t="s">
        <v>15</v>
      </c>
      <c r="G6409" s="124">
        <v>823822</v>
      </c>
      <c r="H6409" s="124"/>
      <c r="I6409" s="128" t="s">
        <v>6507</v>
      </c>
      <c r="J6409" s="124"/>
      <c r="K6409" s="124"/>
      <c r="L6409" s="124"/>
      <c r="M6409" s="124"/>
      <c r="N6409" s="193">
        <v>50</v>
      </c>
      <c r="O6409" s="193">
        <v>0</v>
      </c>
      <c r="P6409" s="124" t="s">
        <v>1312</v>
      </c>
    </row>
    <row r="6410" spans="1:16" ht="51" hidden="1">
      <c r="A6410" s="256">
        <v>513</v>
      </c>
      <c r="B6410" s="124"/>
      <c r="C6410" s="125" t="s">
        <v>201</v>
      </c>
      <c r="D6410" s="191">
        <v>43343</v>
      </c>
      <c r="E6410" s="124" t="s">
        <v>11003</v>
      </c>
      <c r="F6410" s="124" t="s">
        <v>15</v>
      </c>
      <c r="G6410" s="124">
        <v>823824</v>
      </c>
      <c r="H6410" s="124"/>
      <c r="I6410" s="128" t="s">
        <v>4240</v>
      </c>
      <c r="J6410" s="124"/>
      <c r="K6410" s="124"/>
      <c r="L6410" s="124"/>
      <c r="M6410" s="124"/>
      <c r="N6410" s="193">
        <v>50</v>
      </c>
      <c r="O6410" s="193">
        <v>0</v>
      </c>
      <c r="P6410" s="124" t="s">
        <v>1312</v>
      </c>
    </row>
    <row r="6411" spans="1:16" ht="76.5" hidden="1">
      <c r="A6411" s="256" t="s">
        <v>620</v>
      </c>
      <c r="B6411" s="124"/>
      <c r="C6411" s="125" t="s">
        <v>714</v>
      </c>
      <c r="D6411" s="191">
        <v>43343</v>
      </c>
      <c r="E6411" s="124" t="s">
        <v>11004</v>
      </c>
      <c r="F6411" s="124" t="s">
        <v>13</v>
      </c>
      <c r="G6411" s="124">
        <v>931531</v>
      </c>
      <c r="H6411" s="124"/>
      <c r="I6411" s="128" t="s">
        <v>12299</v>
      </c>
      <c r="J6411" s="124"/>
      <c r="K6411" s="124"/>
      <c r="L6411" s="124"/>
      <c r="M6411" s="124"/>
      <c r="N6411" s="193">
        <v>316200</v>
      </c>
      <c r="O6411" s="193">
        <v>0</v>
      </c>
      <c r="P6411" s="124" t="s">
        <v>1312</v>
      </c>
    </row>
    <row r="6412" spans="1:16" ht="51" hidden="1">
      <c r="A6412" s="256">
        <v>117</v>
      </c>
      <c r="B6412" s="124"/>
      <c r="C6412" s="125" t="s">
        <v>722</v>
      </c>
      <c r="D6412" s="191">
        <v>43343</v>
      </c>
      <c r="E6412" s="124" t="s">
        <v>11005</v>
      </c>
      <c r="F6412" s="124" t="s">
        <v>11</v>
      </c>
      <c r="G6412" s="124">
        <v>931552</v>
      </c>
      <c r="H6412" s="124"/>
      <c r="I6412" s="128" t="s">
        <v>12300</v>
      </c>
      <c r="J6412" s="124"/>
      <c r="K6412" s="124"/>
      <c r="L6412" s="124"/>
      <c r="M6412" s="124"/>
      <c r="N6412" s="193">
        <v>50</v>
      </c>
      <c r="O6412" s="193">
        <v>0</v>
      </c>
      <c r="P6412" s="124" t="s">
        <v>1312</v>
      </c>
    </row>
    <row r="6413" spans="1:16" ht="76.5" hidden="1">
      <c r="A6413" s="256">
        <v>46</v>
      </c>
      <c r="B6413" s="124"/>
      <c r="C6413" s="125" t="s">
        <v>698</v>
      </c>
      <c r="D6413" s="191">
        <v>43343</v>
      </c>
      <c r="E6413" s="124" t="s">
        <v>11006</v>
      </c>
      <c r="F6413" s="124" t="s">
        <v>15</v>
      </c>
      <c r="G6413" s="124">
        <v>5804</v>
      </c>
      <c r="H6413" s="124"/>
      <c r="I6413" s="128" t="s">
        <v>12301</v>
      </c>
      <c r="J6413" s="124"/>
      <c r="K6413" s="124"/>
      <c r="L6413" s="124"/>
      <c r="M6413" s="124"/>
      <c r="N6413" s="193">
        <v>301.76</v>
      </c>
      <c r="O6413" s="193">
        <v>0</v>
      </c>
      <c r="P6413" s="124" t="s">
        <v>1312</v>
      </c>
    </row>
    <row r="6414" spans="1:16" ht="63.75" hidden="1">
      <c r="A6414" s="256">
        <v>373</v>
      </c>
      <c r="B6414" s="124"/>
      <c r="C6414" s="125" t="s">
        <v>1269</v>
      </c>
      <c r="D6414" s="191">
        <v>43343</v>
      </c>
      <c r="E6414" s="124" t="s">
        <v>11007</v>
      </c>
      <c r="F6414" s="124" t="s">
        <v>1313</v>
      </c>
      <c r="G6414" s="124">
        <v>180553</v>
      </c>
      <c r="H6414" s="124"/>
      <c r="I6414" s="128" t="s">
        <v>12302</v>
      </c>
      <c r="J6414" s="124"/>
      <c r="K6414" s="124"/>
      <c r="L6414" s="124"/>
      <c r="M6414" s="124"/>
      <c r="N6414" s="193">
        <v>0</v>
      </c>
      <c r="O6414" s="193">
        <v>2369516.71</v>
      </c>
      <c r="P6414" s="124" t="s">
        <v>1312</v>
      </c>
    </row>
    <row r="6415" spans="1:16" ht="76.5" hidden="1">
      <c r="A6415" s="256">
        <v>373</v>
      </c>
      <c r="B6415" s="124"/>
      <c r="C6415" s="125" t="s">
        <v>1269</v>
      </c>
      <c r="D6415" s="191">
        <v>43343</v>
      </c>
      <c r="E6415" s="124" t="s">
        <v>11008</v>
      </c>
      <c r="F6415" s="124" t="s">
        <v>1313</v>
      </c>
      <c r="G6415" s="124">
        <v>180574</v>
      </c>
      <c r="H6415" s="124"/>
      <c r="I6415" s="128" t="s">
        <v>12303</v>
      </c>
      <c r="J6415" s="124"/>
      <c r="K6415" s="124"/>
      <c r="L6415" s="124"/>
      <c r="M6415" s="124"/>
      <c r="N6415" s="193">
        <v>0</v>
      </c>
      <c r="O6415" s="193">
        <v>869791.47</v>
      </c>
      <c r="P6415" s="124" t="s">
        <v>1312</v>
      </c>
    </row>
    <row r="6416" spans="1:16" ht="76.5" hidden="1">
      <c r="A6416" s="256">
        <v>373</v>
      </c>
      <c r="B6416" s="124"/>
      <c r="C6416" s="125" t="s">
        <v>1269</v>
      </c>
      <c r="D6416" s="191">
        <v>43343</v>
      </c>
      <c r="E6416" s="124" t="s">
        <v>11009</v>
      </c>
      <c r="F6416" s="124" t="s">
        <v>1313</v>
      </c>
      <c r="G6416" s="124">
        <v>180573</v>
      </c>
      <c r="H6416" s="124"/>
      <c r="I6416" s="128" t="s">
        <v>12304</v>
      </c>
      <c r="J6416" s="124"/>
      <c r="K6416" s="124"/>
      <c r="L6416" s="124"/>
      <c r="M6416" s="124"/>
      <c r="N6416" s="193">
        <v>0</v>
      </c>
      <c r="O6416" s="193">
        <v>1160289.4099999999</v>
      </c>
      <c r="P6416" s="124" t="s">
        <v>1312</v>
      </c>
    </row>
    <row r="6417" spans="1:16" ht="38.25">
      <c r="A6417" s="256">
        <v>35</v>
      </c>
      <c r="B6417" s="124"/>
      <c r="C6417" s="125" t="s">
        <v>696</v>
      </c>
      <c r="D6417" s="191">
        <v>43346</v>
      </c>
      <c r="E6417" s="124" t="s">
        <v>12460</v>
      </c>
      <c r="F6417" s="124" t="s">
        <v>3</v>
      </c>
      <c r="G6417" s="124">
        <v>1656694</v>
      </c>
      <c r="H6417" s="124"/>
      <c r="I6417" s="128" t="s">
        <v>6162</v>
      </c>
      <c r="J6417" s="124"/>
      <c r="K6417" s="124"/>
      <c r="L6417" s="124"/>
      <c r="M6417" s="124"/>
      <c r="N6417" s="193">
        <v>0</v>
      </c>
      <c r="O6417" s="193">
        <v>1278</v>
      </c>
      <c r="P6417" s="124" t="s">
        <v>1312</v>
      </c>
    </row>
    <row r="6418" spans="1:16" ht="51">
      <c r="A6418" s="256" t="s">
        <v>630</v>
      </c>
      <c r="B6418" s="124"/>
      <c r="C6418" s="125" t="s">
        <v>1236</v>
      </c>
      <c r="D6418" s="191">
        <v>43346</v>
      </c>
      <c r="E6418" s="124" t="s">
        <v>12461</v>
      </c>
      <c r="F6418" s="124" t="s">
        <v>3</v>
      </c>
      <c r="G6418" s="124">
        <v>1656741</v>
      </c>
      <c r="H6418" s="124"/>
      <c r="I6418" s="128" t="s">
        <v>14181</v>
      </c>
      <c r="J6418" s="124"/>
      <c r="K6418" s="124"/>
      <c r="L6418" s="124"/>
      <c r="M6418" s="124"/>
      <c r="N6418" s="193">
        <v>0</v>
      </c>
      <c r="O6418" s="193">
        <v>501.37</v>
      </c>
      <c r="P6418" s="124" t="s">
        <v>1312</v>
      </c>
    </row>
    <row r="6419" spans="1:16" ht="38.25">
      <c r="A6419" s="256" t="s">
        <v>630</v>
      </c>
      <c r="B6419" s="124"/>
      <c r="C6419" s="125" t="s">
        <v>1236</v>
      </c>
      <c r="D6419" s="191">
        <v>43346</v>
      </c>
      <c r="E6419" s="124" t="s">
        <v>12462</v>
      </c>
      <c r="F6419" s="124" t="s">
        <v>3</v>
      </c>
      <c r="G6419" s="124">
        <v>1656693</v>
      </c>
      <c r="H6419" s="124"/>
      <c r="I6419" s="128" t="s">
        <v>14182</v>
      </c>
      <c r="J6419" s="124"/>
      <c r="K6419" s="124"/>
      <c r="L6419" s="124"/>
      <c r="M6419" s="124"/>
      <c r="N6419" s="193">
        <v>0</v>
      </c>
      <c r="O6419" s="193">
        <v>1124.9000000000001</v>
      </c>
      <c r="P6419" s="124" t="s">
        <v>1312</v>
      </c>
    </row>
    <row r="6420" spans="1:16" ht="38.25">
      <c r="A6420" s="256">
        <v>378</v>
      </c>
      <c r="B6420" s="124"/>
      <c r="C6420" s="125" t="s">
        <v>1274</v>
      </c>
      <c r="D6420" s="191">
        <v>43346</v>
      </c>
      <c r="E6420" s="124" t="s">
        <v>12463</v>
      </c>
      <c r="F6420" s="124" t="s">
        <v>3</v>
      </c>
      <c r="G6420" s="124">
        <v>1656684</v>
      </c>
      <c r="H6420" s="124"/>
      <c r="I6420" s="128" t="s">
        <v>14183</v>
      </c>
      <c r="J6420" s="124"/>
      <c r="K6420" s="124"/>
      <c r="L6420" s="124"/>
      <c r="M6420" s="124"/>
      <c r="N6420" s="193">
        <v>0</v>
      </c>
      <c r="O6420" s="193">
        <v>13577.300000000001</v>
      </c>
      <c r="P6420" s="124" t="s">
        <v>1312</v>
      </c>
    </row>
    <row r="6421" spans="1:16" ht="51">
      <c r="A6421" s="256">
        <v>41</v>
      </c>
      <c r="B6421" s="124"/>
      <c r="C6421" s="125" t="s">
        <v>697</v>
      </c>
      <c r="D6421" s="191">
        <v>43346</v>
      </c>
      <c r="E6421" s="124" t="s">
        <v>12464</v>
      </c>
      <c r="F6421" s="124" t="s">
        <v>3</v>
      </c>
      <c r="G6421" s="124">
        <v>1656680</v>
      </c>
      <c r="H6421" s="124"/>
      <c r="I6421" s="128" t="s">
        <v>14184</v>
      </c>
      <c r="J6421" s="124"/>
      <c r="K6421" s="124"/>
      <c r="L6421" s="124"/>
      <c r="M6421" s="124"/>
      <c r="N6421" s="193">
        <v>0</v>
      </c>
      <c r="O6421" s="193">
        <v>6</v>
      </c>
      <c r="P6421" s="124" t="s">
        <v>1312</v>
      </c>
    </row>
    <row r="6422" spans="1:16" ht="51">
      <c r="A6422" s="256" t="s">
        <v>630</v>
      </c>
      <c r="B6422" s="124"/>
      <c r="C6422" s="125" t="s">
        <v>1236</v>
      </c>
      <c r="D6422" s="191">
        <v>43346</v>
      </c>
      <c r="E6422" s="124" t="s">
        <v>12465</v>
      </c>
      <c r="F6422" s="124" t="s">
        <v>3</v>
      </c>
      <c r="G6422" s="124">
        <v>1656675</v>
      </c>
      <c r="H6422" s="124"/>
      <c r="I6422" s="128" t="s">
        <v>14185</v>
      </c>
      <c r="J6422" s="124"/>
      <c r="K6422" s="124"/>
      <c r="L6422" s="124"/>
      <c r="M6422" s="124"/>
      <c r="N6422" s="193">
        <v>0</v>
      </c>
      <c r="O6422" s="193">
        <v>711.18000000000006</v>
      </c>
      <c r="P6422" s="124" t="s">
        <v>1312</v>
      </c>
    </row>
    <row r="6423" spans="1:16" ht="38.25">
      <c r="A6423" s="256" t="s">
        <v>630</v>
      </c>
      <c r="B6423" s="124"/>
      <c r="C6423" s="125" t="s">
        <v>1236</v>
      </c>
      <c r="D6423" s="191">
        <v>43346</v>
      </c>
      <c r="E6423" s="124" t="s">
        <v>12466</v>
      </c>
      <c r="F6423" s="124" t="s">
        <v>3</v>
      </c>
      <c r="G6423" s="124">
        <v>1656673</v>
      </c>
      <c r="H6423" s="124"/>
      <c r="I6423" s="128" t="s">
        <v>14186</v>
      </c>
      <c r="J6423" s="124"/>
      <c r="K6423" s="124"/>
      <c r="L6423" s="124"/>
      <c r="M6423" s="124"/>
      <c r="N6423" s="193">
        <v>0</v>
      </c>
      <c r="O6423" s="193">
        <v>545</v>
      </c>
      <c r="P6423" s="124" t="s">
        <v>1312</v>
      </c>
    </row>
    <row r="6424" spans="1:16" ht="38.25">
      <c r="A6424" s="256">
        <v>10</v>
      </c>
      <c r="B6424" s="124"/>
      <c r="C6424" s="125" t="s">
        <v>690</v>
      </c>
      <c r="D6424" s="191">
        <v>43346</v>
      </c>
      <c r="E6424" s="124" t="s">
        <v>12467</v>
      </c>
      <c r="F6424" s="124" t="s">
        <v>3</v>
      </c>
      <c r="G6424" s="124">
        <v>1656834</v>
      </c>
      <c r="H6424" s="124"/>
      <c r="I6424" s="128" t="s">
        <v>14187</v>
      </c>
      <c r="J6424" s="124"/>
      <c r="K6424" s="124"/>
      <c r="L6424" s="124"/>
      <c r="M6424" s="124"/>
      <c r="N6424" s="193">
        <v>0</v>
      </c>
      <c r="O6424" s="193">
        <v>217</v>
      </c>
      <c r="P6424" s="124" t="s">
        <v>1312</v>
      </c>
    </row>
    <row r="6425" spans="1:16" ht="38.25">
      <c r="A6425" s="256">
        <v>46</v>
      </c>
      <c r="B6425" s="124"/>
      <c r="C6425" s="125" t="s">
        <v>698</v>
      </c>
      <c r="D6425" s="191">
        <v>43346</v>
      </c>
      <c r="E6425" s="124" t="s">
        <v>12468</v>
      </c>
      <c r="F6425" s="124" t="s">
        <v>3</v>
      </c>
      <c r="G6425" s="124">
        <v>1656820</v>
      </c>
      <c r="H6425" s="124"/>
      <c r="I6425" s="128" t="s">
        <v>14188</v>
      </c>
      <c r="J6425" s="124"/>
      <c r="K6425" s="124"/>
      <c r="L6425" s="124"/>
      <c r="M6425" s="124"/>
      <c r="N6425" s="193">
        <v>0</v>
      </c>
      <c r="O6425" s="193">
        <v>1</v>
      </c>
      <c r="P6425" s="124" t="s">
        <v>1312</v>
      </c>
    </row>
    <row r="6426" spans="1:16" ht="38.25">
      <c r="A6426" s="256" t="s">
        <v>630</v>
      </c>
      <c r="B6426" s="124"/>
      <c r="C6426" s="125" t="s">
        <v>1236</v>
      </c>
      <c r="D6426" s="191">
        <v>43346</v>
      </c>
      <c r="E6426" s="124" t="s">
        <v>12469</v>
      </c>
      <c r="F6426" s="124" t="s">
        <v>3</v>
      </c>
      <c r="G6426" s="124">
        <v>1656812</v>
      </c>
      <c r="H6426" s="124"/>
      <c r="I6426" s="128" t="s">
        <v>14189</v>
      </c>
      <c r="J6426" s="124"/>
      <c r="K6426" s="124"/>
      <c r="L6426" s="124"/>
      <c r="M6426" s="124"/>
      <c r="N6426" s="193">
        <v>0</v>
      </c>
      <c r="O6426" s="193">
        <v>742</v>
      </c>
      <c r="P6426" s="124" t="s">
        <v>1312</v>
      </c>
    </row>
    <row r="6427" spans="1:16" ht="38.25">
      <c r="A6427" s="256">
        <v>20</v>
      </c>
      <c r="B6427" s="124"/>
      <c r="C6427" s="125" t="s">
        <v>693</v>
      </c>
      <c r="D6427" s="191">
        <v>43346</v>
      </c>
      <c r="E6427" s="124" t="s">
        <v>12470</v>
      </c>
      <c r="F6427" s="124" t="s">
        <v>3</v>
      </c>
      <c r="G6427" s="124">
        <v>1656811</v>
      </c>
      <c r="H6427" s="124"/>
      <c r="I6427" s="128" t="s">
        <v>6355</v>
      </c>
      <c r="J6427" s="124"/>
      <c r="K6427" s="124"/>
      <c r="L6427" s="124"/>
      <c r="M6427" s="124"/>
      <c r="N6427" s="193">
        <v>0</v>
      </c>
      <c r="O6427" s="193">
        <v>336</v>
      </c>
      <c r="P6427" s="124" t="s">
        <v>1312</v>
      </c>
    </row>
    <row r="6428" spans="1:16" ht="51">
      <c r="A6428" s="256">
        <v>681</v>
      </c>
      <c r="B6428" s="124"/>
      <c r="C6428" s="125" t="s">
        <v>237</v>
      </c>
      <c r="D6428" s="191">
        <v>43346</v>
      </c>
      <c r="E6428" s="124" t="s">
        <v>12471</v>
      </c>
      <c r="F6428" s="124" t="s">
        <v>3</v>
      </c>
      <c r="G6428" s="124">
        <v>1656797</v>
      </c>
      <c r="H6428" s="124"/>
      <c r="I6428" s="128" t="s">
        <v>14190</v>
      </c>
      <c r="J6428" s="124"/>
      <c r="K6428" s="124"/>
      <c r="L6428" s="124"/>
      <c r="M6428" s="124"/>
      <c r="N6428" s="193">
        <v>0</v>
      </c>
      <c r="O6428" s="193">
        <v>2512.56</v>
      </c>
      <c r="P6428" s="124" t="s">
        <v>1312</v>
      </c>
    </row>
    <row r="6429" spans="1:16" ht="38.25">
      <c r="A6429" s="256">
        <v>526</v>
      </c>
      <c r="B6429" s="124"/>
      <c r="C6429" s="125" t="s">
        <v>846</v>
      </c>
      <c r="D6429" s="191">
        <v>43346</v>
      </c>
      <c r="E6429" s="124" t="s">
        <v>12472</v>
      </c>
      <c r="F6429" s="124" t="s">
        <v>3</v>
      </c>
      <c r="G6429" s="124">
        <v>1656779</v>
      </c>
      <c r="H6429" s="124"/>
      <c r="I6429" s="128" t="s">
        <v>14191</v>
      </c>
      <c r="J6429" s="124"/>
      <c r="K6429" s="124"/>
      <c r="L6429" s="124"/>
      <c r="M6429" s="124"/>
      <c r="N6429" s="193">
        <v>0</v>
      </c>
      <c r="O6429" s="193">
        <v>70</v>
      </c>
      <c r="P6429" s="124" t="s">
        <v>1312</v>
      </c>
    </row>
    <row r="6430" spans="1:16" ht="38.25">
      <c r="A6430" s="256">
        <v>526</v>
      </c>
      <c r="B6430" s="124"/>
      <c r="C6430" s="125" t="s">
        <v>846</v>
      </c>
      <c r="D6430" s="191">
        <v>43346</v>
      </c>
      <c r="E6430" s="124" t="s">
        <v>12473</v>
      </c>
      <c r="F6430" s="124" t="s">
        <v>3</v>
      </c>
      <c r="G6430" s="124">
        <v>1656778</v>
      </c>
      <c r="H6430" s="124"/>
      <c r="I6430" s="128" t="s">
        <v>14192</v>
      </c>
      <c r="J6430" s="124"/>
      <c r="K6430" s="124"/>
      <c r="L6430" s="124"/>
      <c r="M6430" s="124"/>
      <c r="N6430" s="193">
        <v>0</v>
      </c>
      <c r="O6430" s="193">
        <v>70</v>
      </c>
      <c r="P6430" s="124" t="s">
        <v>1312</v>
      </c>
    </row>
    <row r="6431" spans="1:16" ht="38.25">
      <c r="A6431" s="256">
        <v>10</v>
      </c>
      <c r="B6431" s="124"/>
      <c r="C6431" s="125" t="s">
        <v>690</v>
      </c>
      <c r="D6431" s="191">
        <v>43346</v>
      </c>
      <c r="E6431" s="124" t="s">
        <v>12474</v>
      </c>
      <c r="F6431" s="124" t="s">
        <v>3</v>
      </c>
      <c r="G6431" s="124">
        <v>1656775</v>
      </c>
      <c r="H6431" s="124"/>
      <c r="I6431" s="128" t="s">
        <v>14193</v>
      </c>
      <c r="J6431" s="124"/>
      <c r="K6431" s="124"/>
      <c r="L6431" s="124"/>
      <c r="M6431" s="124"/>
      <c r="N6431" s="193">
        <v>0</v>
      </c>
      <c r="O6431" s="193">
        <v>591.6</v>
      </c>
      <c r="P6431" s="124" t="s">
        <v>1312</v>
      </c>
    </row>
    <row r="6432" spans="1:16" ht="63.75">
      <c r="A6432" s="256">
        <v>78</v>
      </c>
      <c r="B6432" s="124"/>
      <c r="C6432" s="125" t="s">
        <v>1336</v>
      </c>
      <c r="D6432" s="191">
        <v>43346</v>
      </c>
      <c r="E6432" s="124" t="s">
        <v>12475</v>
      </c>
      <c r="F6432" s="124" t="s">
        <v>3</v>
      </c>
      <c r="G6432" s="124">
        <v>1656762</v>
      </c>
      <c r="H6432" s="124"/>
      <c r="I6432" s="128" t="s">
        <v>14194</v>
      </c>
      <c r="J6432" s="124"/>
      <c r="K6432" s="124"/>
      <c r="L6432" s="124"/>
      <c r="M6432" s="124"/>
      <c r="N6432" s="193">
        <v>0</v>
      </c>
      <c r="O6432" s="193">
        <v>471.95</v>
      </c>
      <c r="P6432" s="124" t="s">
        <v>1312</v>
      </c>
    </row>
    <row r="6433" spans="1:16" ht="63.75">
      <c r="A6433" s="256">
        <v>70</v>
      </c>
      <c r="B6433" s="124"/>
      <c r="C6433" s="125" t="s">
        <v>705</v>
      </c>
      <c r="D6433" s="191">
        <v>43346</v>
      </c>
      <c r="E6433" s="124" t="s">
        <v>12476</v>
      </c>
      <c r="F6433" s="124" t="s">
        <v>3</v>
      </c>
      <c r="G6433" s="124">
        <v>1656695</v>
      </c>
      <c r="H6433" s="124"/>
      <c r="I6433" s="128" t="s">
        <v>14195</v>
      </c>
      <c r="J6433" s="124"/>
      <c r="K6433" s="124"/>
      <c r="L6433" s="124"/>
      <c r="M6433" s="124"/>
      <c r="N6433" s="193">
        <v>0</v>
      </c>
      <c r="O6433" s="193">
        <v>1797</v>
      </c>
      <c r="P6433" s="124" t="s">
        <v>3729</v>
      </c>
    </row>
    <row r="6434" spans="1:16" ht="63.75">
      <c r="A6434" s="256">
        <v>222</v>
      </c>
      <c r="B6434" s="124"/>
      <c r="C6434" s="125" t="s">
        <v>764</v>
      </c>
      <c r="D6434" s="191">
        <v>43346</v>
      </c>
      <c r="E6434" s="124" t="s">
        <v>12477</v>
      </c>
      <c r="F6434" s="124" t="s">
        <v>3</v>
      </c>
      <c r="G6434" s="124">
        <v>1656692</v>
      </c>
      <c r="H6434" s="124"/>
      <c r="I6434" s="128" t="s">
        <v>14196</v>
      </c>
      <c r="J6434" s="124"/>
      <c r="K6434" s="124"/>
      <c r="L6434" s="124"/>
      <c r="M6434" s="124"/>
      <c r="N6434" s="193">
        <v>0</v>
      </c>
      <c r="O6434" s="193">
        <v>137000</v>
      </c>
      <c r="P6434" s="124" t="s">
        <v>1312</v>
      </c>
    </row>
    <row r="6435" spans="1:16" ht="63.75">
      <c r="A6435" s="256">
        <v>222</v>
      </c>
      <c r="B6435" s="124"/>
      <c r="C6435" s="125" t="s">
        <v>764</v>
      </c>
      <c r="D6435" s="191">
        <v>43346</v>
      </c>
      <c r="E6435" s="124" t="s">
        <v>12478</v>
      </c>
      <c r="F6435" s="124" t="s">
        <v>3</v>
      </c>
      <c r="G6435" s="124">
        <v>1656689</v>
      </c>
      <c r="H6435" s="124"/>
      <c r="I6435" s="128" t="s">
        <v>14197</v>
      </c>
      <c r="J6435" s="124"/>
      <c r="K6435" s="124"/>
      <c r="L6435" s="124"/>
      <c r="M6435" s="124"/>
      <c r="N6435" s="193">
        <v>0</v>
      </c>
      <c r="O6435" s="193">
        <v>137000</v>
      </c>
      <c r="P6435" s="124" t="s">
        <v>1312</v>
      </c>
    </row>
    <row r="6436" spans="1:16" ht="51">
      <c r="A6436" s="256" t="s">
        <v>630</v>
      </c>
      <c r="B6436" s="124"/>
      <c r="C6436" s="125" t="s">
        <v>1236</v>
      </c>
      <c r="D6436" s="191">
        <v>43346</v>
      </c>
      <c r="E6436" s="124" t="s">
        <v>12479</v>
      </c>
      <c r="F6436" s="124" t="s">
        <v>3</v>
      </c>
      <c r="G6436" s="124">
        <v>1656668</v>
      </c>
      <c r="H6436" s="124"/>
      <c r="I6436" s="128" t="s">
        <v>14198</v>
      </c>
      <c r="J6436" s="124"/>
      <c r="K6436" s="124"/>
      <c r="L6436" s="124"/>
      <c r="M6436" s="124"/>
      <c r="N6436" s="193">
        <v>0</v>
      </c>
      <c r="O6436" s="193">
        <v>5020</v>
      </c>
      <c r="P6436" s="124" t="s">
        <v>1312</v>
      </c>
    </row>
    <row r="6437" spans="1:16" ht="38.25">
      <c r="A6437" s="256" t="s">
        <v>630</v>
      </c>
      <c r="B6437" s="124"/>
      <c r="C6437" s="125" t="s">
        <v>1236</v>
      </c>
      <c r="D6437" s="191">
        <v>43346</v>
      </c>
      <c r="E6437" s="124" t="s">
        <v>12480</v>
      </c>
      <c r="F6437" s="124" t="s">
        <v>3</v>
      </c>
      <c r="G6437" s="124">
        <v>1656657</v>
      </c>
      <c r="H6437" s="124"/>
      <c r="I6437" s="128" t="s">
        <v>14199</v>
      </c>
      <c r="J6437" s="124"/>
      <c r="K6437" s="124"/>
      <c r="L6437" s="124"/>
      <c r="M6437" s="124"/>
      <c r="N6437" s="193">
        <v>0</v>
      </c>
      <c r="O6437" s="193">
        <v>702.04</v>
      </c>
      <c r="P6437" s="124" t="s">
        <v>1312</v>
      </c>
    </row>
    <row r="6438" spans="1:16" ht="51">
      <c r="A6438" s="256" t="s">
        <v>630</v>
      </c>
      <c r="B6438" s="124"/>
      <c r="C6438" s="125" t="s">
        <v>1236</v>
      </c>
      <c r="D6438" s="191">
        <v>43346</v>
      </c>
      <c r="E6438" s="124" t="s">
        <v>12481</v>
      </c>
      <c r="F6438" s="124" t="s">
        <v>3</v>
      </c>
      <c r="G6438" s="124">
        <v>1656650</v>
      </c>
      <c r="H6438" s="124"/>
      <c r="I6438" s="128" t="s">
        <v>1369</v>
      </c>
      <c r="J6438" s="124"/>
      <c r="K6438" s="124"/>
      <c r="L6438" s="124"/>
      <c r="M6438" s="124"/>
      <c r="N6438" s="193">
        <v>0</v>
      </c>
      <c r="O6438" s="193">
        <v>1000</v>
      </c>
      <c r="P6438" s="124" t="s">
        <v>1312</v>
      </c>
    </row>
    <row r="6439" spans="1:16" ht="38.25">
      <c r="A6439" s="256" t="s">
        <v>630</v>
      </c>
      <c r="B6439" s="124"/>
      <c r="C6439" s="125" t="s">
        <v>1236</v>
      </c>
      <c r="D6439" s="191">
        <v>43346</v>
      </c>
      <c r="E6439" s="124" t="s">
        <v>12482</v>
      </c>
      <c r="F6439" s="124" t="s">
        <v>3</v>
      </c>
      <c r="G6439" s="124">
        <v>1656596</v>
      </c>
      <c r="H6439" s="124"/>
      <c r="I6439" s="128" t="s">
        <v>14200</v>
      </c>
      <c r="J6439" s="124"/>
      <c r="K6439" s="124"/>
      <c r="L6439" s="124"/>
      <c r="M6439" s="124"/>
      <c r="N6439" s="193">
        <v>0</v>
      </c>
      <c r="O6439" s="193">
        <v>2480.8200000000002</v>
      </c>
      <c r="P6439" s="124" t="s">
        <v>1312</v>
      </c>
    </row>
    <row r="6440" spans="1:16" ht="51">
      <c r="A6440" s="256">
        <v>35</v>
      </c>
      <c r="B6440" s="124"/>
      <c r="C6440" s="125" t="s">
        <v>696</v>
      </c>
      <c r="D6440" s="191">
        <v>43346</v>
      </c>
      <c r="E6440" s="124" t="s">
        <v>12483</v>
      </c>
      <c r="F6440" s="124" t="s">
        <v>3</v>
      </c>
      <c r="G6440" s="124">
        <v>1656590</v>
      </c>
      <c r="H6440" s="124"/>
      <c r="I6440" s="128" t="s">
        <v>14201</v>
      </c>
      <c r="J6440" s="124"/>
      <c r="K6440" s="124"/>
      <c r="L6440" s="124"/>
      <c r="M6440" s="124"/>
      <c r="N6440" s="193">
        <v>0</v>
      </c>
      <c r="O6440" s="193">
        <v>26867.98</v>
      </c>
      <c r="P6440" s="124" t="s">
        <v>1312</v>
      </c>
    </row>
    <row r="6441" spans="1:16" ht="63.75">
      <c r="A6441" s="256" t="s">
        <v>630</v>
      </c>
      <c r="B6441" s="124"/>
      <c r="C6441" s="125" t="s">
        <v>1236</v>
      </c>
      <c r="D6441" s="191">
        <v>43346</v>
      </c>
      <c r="E6441" s="124" t="s">
        <v>12484</v>
      </c>
      <c r="F6441" s="124" t="s">
        <v>3</v>
      </c>
      <c r="G6441" s="124">
        <v>1656560</v>
      </c>
      <c r="H6441" s="124"/>
      <c r="I6441" s="128" t="s">
        <v>14202</v>
      </c>
      <c r="J6441" s="124"/>
      <c r="K6441" s="124"/>
      <c r="L6441" s="124"/>
      <c r="M6441" s="124"/>
      <c r="N6441" s="193">
        <v>0</v>
      </c>
      <c r="O6441" s="193">
        <v>181</v>
      </c>
      <c r="P6441" s="124" t="s">
        <v>1312</v>
      </c>
    </row>
    <row r="6442" spans="1:16" ht="63.75">
      <c r="A6442" s="256" t="s">
        <v>630</v>
      </c>
      <c r="B6442" s="124"/>
      <c r="C6442" s="125" t="s">
        <v>1236</v>
      </c>
      <c r="D6442" s="191">
        <v>43346</v>
      </c>
      <c r="E6442" s="124" t="s">
        <v>12485</v>
      </c>
      <c r="F6442" s="124" t="s">
        <v>3</v>
      </c>
      <c r="G6442" s="124">
        <v>1656563</v>
      </c>
      <c r="H6442" s="124"/>
      <c r="I6442" s="128" t="s">
        <v>14203</v>
      </c>
      <c r="J6442" s="124"/>
      <c r="K6442" s="124"/>
      <c r="L6442" s="124"/>
      <c r="M6442" s="124"/>
      <c r="N6442" s="193">
        <v>0</v>
      </c>
      <c r="O6442" s="193">
        <v>390</v>
      </c>
      <c r="P6442" s="124" t="s">
        <v>1312</v>
      </c>
    </row>
    <row r="6443" spans="1:16" ht="89.25" hidden="1">
      <c r="A6443" s="256">
        <v>513</v>
      </c>
      <c r="B6443" s="124"/>
      <c r="C6443" s="125" t="s">
        <v>201</v>
      </c>
      <c r="D6443" s="191">
        <v>43346</v>
      </c>
      <c r="E6443" s="124" t="s">
        <v>12486</v>
      </c>
      <c r="F6443" s="124" t="s">
        <v>15</v>
      </c>
      <c r="G6443" s="124">
        <v>5826</v>
      </c>
      <c r="H6443" s="124"/>
      <c r="I6443" s="128" t="s">
        <v>14204</v>
      </c>
      <c r="J6443" s="124"/>
      <c r="K6443" s="124"/>
      <c r="L6443" s="124"/>
      <c r="M6443" s="124"/>
      <c r="N6443" s="193">
        <v>50</v>
      </c>
      <c r="O6443" s="193">
        <v>0</v>
      </c>
      <c r="P6443" s="124" t="s">
        <v>1312</v>
      </c>
    </row>
    <row r="6444" spans="1:16" ht="76.5" hidden="1">
      <c r="A6444" s="256">
        <v>25</v>
      </c>
      <c r="B6444" s="124"/>
      <c r="C6444" s="125" t="s">
        <v>694</v>
      </c>
      <c r="D6444" s="191">
        <v>43346</v>
      </c>
      <c r="E6444" s="124" t="s">
        <v>12487</v>
      </c>
      <c r="F6444" s="124" t="s">
        <v>1313</v>
      </c>
      <c r="G6444" s="124">
        <v>180561</v>
      </c>
      <c r="H6444" s="124"/>
      <c r="I6444" s="128" t="s">
        <v>14205</v>
      </c>
      <c r="J6444" s="124"/>
      <c r="K6444" s="124"/>
      <c r="L6444" s="124"/>
      <c r="M6444" s="124"/>
      <c r="N6444" s="193">
        <v>233652.83</v>
      </c>
      <c r="O6444" s="193">
        <v>0</v>
      </c>
      <c r="P6444" s="124" t="s">
        <v>1312</v>
      </c>
    </row>
    <row r="6445" spans="1:16" ht="76.5" hidden="1">
      <c r="A6445" s="256">
        <v>25</v>
      </c>
      <c r="B6445" s="124"/>
      <c r="C6445" s="125" t="s">
        <v>694</v>
      </c>
      <c r="D6445" s="191">
        <v>43346</v>
      </c>
      <c r="E6445" s="124" t="s">
        <v>12487</v>
      </c>
      <c r="F6445" s="124" t="s">
        <v>1313</v>
      </c>
      <c r="G6445" s="124">
        <v>180560</v>
      </c>
      <c r="H6445" s="124"/>
      <c r="I6445" s="128" t="s">
        <v>14206</v>
      </c>
      <c r="J6445" s="124"/>
      <c r="K6445" s="124"/>
      <c r="L6445" s="124"/>
      <c r="M6445" s="124"/>
      <c r="N6445" s="193">
        <v>845156.59</v>
      </c>
      <c r="O6445" s="193">
        <v>0</v>
      </c>
      <c r="P6445" s="124" t="s">
        <v>1312</v>
      </c>
    </row>
    <row r="6446" spans="1:16" ht="63.75" hidden="1">
      <c r="A6446" s="256">
        <v>25</v>
      </c>
      <c r="B6446" s="124"/>
      <c r="C6446" s="125" t="s">
        <v>694</v>
      </c>
      <c r="D6446" s="191">
        <v>43346</v>
      </c>
      <c r="E6446" s="124" t="s">
        <v>12488</v>
      </c>
      <c r="F6446" s="124" t="s">
        <v>1313</v>
      </c>
      <c r="G6446" s="124">
        <v>180563</v>
      </c>
      <c r="H6446" s="124"/>
      <c r="I6446" s="128" t="s">
        <v>14207</v>
      </c>
      <c r="J6446" s="124"/>
      <c r="K6446" s="124"/>
      <c r="L6446" s="124"/>
      <c r="M6446" s="124"/>
      <c r="N6446" s="193">
        <v>872522.39</v>
      </c>
      <c r="O6446" s="193">
        <v>0</v>
      </c>
      <c r="P6446" s="124" t="s">
        <v>1312</v>
      </c>
    </row>
    <row r="6447" spans="1:16" ht="76.5" hidden="1">
      <c r="A6447" s="256">
        <v>25</v>
      </c>
      <c r="B6447" s="124"/>
      <c r="C6447" s="125" t="s">
        <v>694</v>
      </c>
      <c r="D6447" s="191">
        <v>43346</v>
      </c>
      <c r="E6447" s="124" t="s">
        <v>12488</v>
      </c>
      <c r="F6447" s="124" t="s">
        <v>1313</v>
      </c>
      <c r="G6447" s="124">
        <v>180565</v>
      </c>
      <c r="H6447" s="124"/>
      <c r="I6447" s="128" t="s">
        <v>14208</v>
      </c>
      <c r="J6447" s="124"/>
      <c r="K6447" s="124"/>
      <c r="L6447" s="124"/>
      <c r="M6447" s="124"/>
      <c r="N6447" s="193">
        <v>270563.74</v>
      </c>
      <c r="O6447" s="193">
        <v>0</v>
      </c>
      <c r="P6447" s="124" t="s">
        <v>1312</v>
      </c>
    </row>
    <row r="6448" spans="1:16" ht="76.5" hidden="1">
      <c r="A6448" s="256">
        <v>25</v>
      </c>
      <c r="B6448" s="124"/>
      <c r="C6448" s="125" t="s">
        <v>694</v>
      </c>
      <c r="D6448" s="191">
        <v>43346</v>
      </c>
      <c r="E6448" s="124" t="s">
        <v>12488</v>
      </c>
      <c r="F6448" s="124" t="s">
        <v>1313</v>
      </c>
      <c r="G6448" s="124">
        <v>180567</v>
      </c>
      <c r="H6448" s="124"/>
      <c r="I6448" s="128" t="s">
        <v>14209</v>
      </c>
      <c r="J6448" s="124"/>
      <c r="K6448" s="124"/>
      <c r="L6448" s="124"/>
      <c r="M6448" s="124"/>
      <c r="N6448" s="193">
        <v>1392941.41</v>
      </c>
      <c r="O6448" s="193">
        <v>0</v>
      </c>
      <c r="P6448" s="124" t="s">
        <v>1312</v>
      </c>
    </row>
    <row r="6449" spans="1:16" ht="89.25" hidden="1">
      <c r="A6449" s="256">
        <v>25</v>
      </c>
      <c r="B6449" s="124"/>
      <c r="C6449" s="125" t="s">
        <v>694</v>
      </c>
      <c r="D6449" s="191">
        <v>43346</v>
      </c>
      <c r="E6449" s="124" t="s">
        <v>12488</v>
      </c>
      <c r="F6449" s="124" t="s">
        <v>1313</v>
      </c>
      <c r="G6449" s="124">
        <v>180559</v>
      </c>
      <c r="H6449" s="124"/>
      <c r="I6449" s="128" t="s">
        <v>14210</v>
      </c>
      <c r="J6449" s="124"/>
      <c r="K6449" s="124"/>
      <c r="L6449" s="124"/>
      <c r="M6449" s="124"/>
      <c r="N6449" s="193">
        <v>460775.73</v>
      </c>
      <c r="O6449" s="193">
        <v>0</v>
      </c>
      <c r="P6449" s="124" t="s">
        <v>1312</v>
      </c>
    </row>
    <row r="6450" spans="1:16" ht="76.5" hidden="1">
      <c r="A6450" s="256">
        <v>25</v>
      </c>
      <c r="B6450" s="124"/>
      <c r="C6450" s="125" t="s">
        <v>694</v>
      </c>
      <c r="D6450" s="191">
        <v>43346</v>
      </c>
      <c r="E6450" s="124" t="s">
        <v>12488</v>
      </c>
      <c r="F6450" s="124" t="s">
        <v>1313</v>
      </c>
      <c r="G6450" s="124">
        <v>180570</v>
      </c>
      <c r="H6450" s="124"/>
      <c r="I6450" s="128" t="s">
        <v>14211</v>
      </c>
      <c r="J6450" s="124"/>
      <c r="K6450" s="124"/>
      <c r="L6450" s="124"/>
      <c r="M6450" s="124"/>
      <c r="N6450" s="193">
        <v>722748.93</v>
      </c>
      <c r="O6450" s="193">
        <v>0</v>
      </c>
      <c r="P6450" s="124" t="s">
        <v>1312</v>
      </c>
    </row>
    <row r="6451" spans="1:16" ht="76.5" hidden="1">
      <c r="A6451" s="256">
        <v>25</v>
      </c>
      <c r="B6451" s="124"/>
      <c r="C6451" s="125" t="s">
        <v>694</v>
      </c>
      <c r="D6451" s="191">
        <v>43346</v>
      </c>
      <c r="E6451" s="124" t="s">
        <v>12488</v>
      </c>
      <c r="F6451" s="124" t="s">
        <v>1313</v>
      </c>
      <c r="G6451" s="124">
        <v>180566</v>
      </c>
      <c r="H6451" s="124"/>
      <c r="I6451" s="128" t="s">
        <v>14212</v>
      </c>
      <c r="J6451" s="124"/>
      <c r="K6451" s="124"/>
      <c r="L6451" s="124"/>
      <c r="M6451" s="124"/>
      <c r="N6451" s="193">
        <v>80242.36</v>
      </c>
      <c r="O6451" s="193">
        <v>0</v>
      </c>
      <c r="P6451" s="124" t="s">
        <v>1312</v>
      </c>
    </row>
    <row r="6452" spans="1:16" ht="89.25" hidden="1">
      <c r="A6452" s="256">
        <v>25</v>
      </c>
      <c r="B6452" s="124"/>
      <c r="C6452" s="125" t="s">
        <v>694</v>
      </c>
      <c r="D6452" s="191">
        <v>43346</v>
      </c>
      <c r="E6452" s="124" t="s">
        <v>12488</v>
      </c>
      <c r="F6452" s="124" t="s">
        <v>1313</v>
      </c>
      <c r="G6452" s="124">
        <v>180562</v>
      </c>
      <c r="H6452" s="124"/>
      <c r="I6452" s="128" t="s">
        <v>14213</v>
      </c>
      <c r="J6452" s="124"/>
      <c r="K6452" s="124"/>
      <c r="L6452" s="124"/>
      <c r="M6452" s="124"/>
      <c r="N6452" s="193">
        <v>675804.31</v>
      </c>
      <c r="O6452" s="193">
        <v>0</v>
      </c>
      <c r="P6452" s="124" t="s">
        <v>1312</v>
      </c>
    </row>
    <row r="6453" spans="1:16" ht="89.25" hidden="1">
      <c r="A6453" s="256">
        <v>25</v>
      </c>
      <c r="B6453" s="124"/>
      <c r="C6453" s="125" t="s">
        <v>694</v>
      </c>
      <c r="D6453" s="191">
        <v>43346</v>
      </c>
      <c r="E6453" s="124" t="s">
        <v>12488</v>
      </c>
      <c r="F6453" s="124" t="s">
        <v>1313</v>
      </c>
      <c r="G6453" s="124">
        <v>180564</v>
      </c>
      <c r="H6453" s="124"/>
      <c r="I6453" s="128" t="s">
        <v>14214</v>
      </c>
      <c r="J6453" s="124"/>
      <c r="K6453" s="124"/>
      <c r="L6453" s="124"/>
      <c r="M6453" s="124"/>
      <c r="N6453" s="193">
        <v>217395.78</v>
      </c>
      <c r="O6453" s="193">
        <v>0</v>
      </c>
      <c r="P6453" s="124" t="s">
        <v>1312</v>
      </c>
    </row>
    <row r="6454" spans="1:16" ht="89.25" hidden="1">
      <c r="A6454" s="256">
        <v>25</v>
      </c>
      <c r="B6454" s="124"/>
      <c r="C6454" s="125" t="s">
        <v>694</v>
      </c>
      <c r="D6454" s="191">
        <v>43346</v>
      </c>
      <c r="E6454" s="124" t="s">
        <v>12488</v>
      </c>
      <c r="F6454" s="124" t="s">
        <v>1313</v>
      </c>
      <c r="G6454" s="124">
        <v>180568</v>
      </c>
      <c r="H6454" s="124"/>
      <c r="I6454" s="128" t="s">
        <v>14215</v>
      </c>
      <c r="J6454" s="124"/>
      <c r="K6454" s="124"/>
      <c r="L6454" s="124"/>
      <c r="M6454" s="124"/>
      <c r="N6454" s="193">
        <v>1007235.12</v>
      </c>
      <c r="O6454" s="193">
        <v>0</v>
      </c>
      <c r="P6454" s="124" t="s">
        <v>1312</v>
      </c>
    </row>
    <row r="6455" spans="1:16" ht="76.5" hidden="1">
      <c r="A6455" s="256">
        <v>25</v>
      </c>
      <c r="B6455" s="124"/>
      <c r="C6455" s="125" t="s">
        <v>694</v>
      </c>
      <c r="D6455" s="191">
        <v>43346</v>
      </c>
      <c r="E6455" s="124" t="s">
        <v>12488</v>
      </c>
      <c r="F6455" s="124" t="s">
        <v>1313</v>
      </c>
      <c r="G6455" s="124">
        <v>180557</v>
      </c>
      <c r="H6455" s="124"/>
      <c r="I6455" s="128" t="s">
        <v>14216</v>
      </c>
      <c r="J6455" s="124"/>
      <c r="K6455" s="124"/>
      <c r="L6455" s="124"/>
      <c r="M6455" s="124"/>
      <c r="N6455" s="193">
        <v>167122.72</v>
      </c>
      <c r="O6455" s="193">
        <v>0</v>
      </c>
      <c r="P6455" s="124" t="s">
        <v>1312</v>
      </c>
    </row>
    <row r="6456" spans="1:16" ht="76.5" hidden="1">
      <c r="A6456" s="256">
        <v>25</v>
      </c>
      <c r="B6456" s="124"/>
      <c r="C6456" s="125" t="s">
        <v>694</v>
      </c>
      <c r="D6456" s="191">
        <v>43346</v>
      </c>
      <c r="E6456" s="124" t="s">
        <v>12488</v>
      </c>
      <c r="F6456" s="124" t="s">
        <v>1313</v>
      </c>
      <c r="G6456" s="124">
        <v>180558</v>
      </c>
      <c r="H6456" s="124"/>
      <c r="I6456" s="128" t="s">
        <v>14217</v>
      </c>
      <c r="J6456" s="124"/>
      <c r="K6456" s="124"/>
      <c r="L6456" s="124"/>
      <c r="M6456" s="124"/>
      <c r="N6456" s="193">
        <v>164706.68</v>
      </c>
      <c r="O6456" s="193">
        <v>0</v>
      </c>
      <c r="P6456" s="124" t="s">
        <v>1312</v>
      </c>
    </row>
    <row r="6457" spans="1:16" ht="76.5" hidden="1">
      <c r="A6457" s="256" t="s">
        <v>620</v>
      </c>
      <c r="B6457" s="124"/>
      <c r="C6457" s="125" t="s">
        <v>714</v>
      </c>
      <c r="D6457" s="191">
        <v>43346</v>
      </c>
      <c r="E6457" s="124" t="s">
        <v>12489</v>
      </c>
      <c r="F6457" s="124" t="s">
        <v>6</v>
      </c>
      <c r="G6457" s="124">
        <v>1017746</v>
      </c>
      <c r="H6457" s="124"/>
      <c r="I6457" s="128" t="s">
        <v>14218</v>
      </c>
      <c r="J6457" s="124"/>
      <c r="K6457" s="124"/>
      <c r="L6457" s="124"/>
      <c r="M6457" s="124"/>
      <c r="N6457" s="193">
        <v>0</v>
      </c>
      <c r="O6457" s="193">
        <v>110000</v>
      </c>
      <c r="P6457" s="124" t="s">
        <v>1312</v>
      </c>
    </row>
    <row r="6458" spans="1:16" ht="76.5" hidden="1">
      <c r="A6458" s="256">
        <v>25</v>
      </c>
      <c r="B6458" s="124"/>
      <c r="C6458" s="125" t="s">
        <v>694</v>
      </c>
      <c r="D6458" s="191">
        <v>43346</v>
      </c>
      <c r="E6458" s="124" t="s">
        <v>12490</v>
      </c>
      <c r="F6458" s="124" t="s">
        <v>1313</v>
      </c>
      <c r="G6458" s="124">
        <v>180569</v>
      </c>
      <c r="H6458" s="124"/>
      <c r="I6458" s="128" t="s">
        <v>14219</v>
      </c>
      <c r="J6458" s="124"/>
      <c r="K6458" s="124"/>
      <c r="L6458" s="124"/>
      <c r="M6458" s="124"/>
      <c r="N6458" s="193">
        <v>408.49</v>
      </c>
      <c r="O6458" s="193">
        <v>0</v>
      </c>
      <c r="P6458" s="124" t="s">
        <v>1312</v>
      </c>
    </row>
    <row r="6459" spans="1:16" ht="89.25" hidden="1">
      <c r="A6459" s="256">
        <v>25</v>
      </c>
      <c r="B6459" s="124"/>
      <c r="C6459" s="125" t="s">
        <v>694</v>
      </c>
      <c r="D6459" s="191">
        <v>43346</v>
      </c>
      <c r="E6459" s="124" t="s">
        <v>12490</v>
      </c>
      <c r="F6459" s="124" t="s">
        <v>1313</v>
      </c>
      <c r="G6459" s="124">
        <v>180572</v>
      </c>
      <c r="H6459" s="124"/>
      <c r="I6459" s="128" t="s">
        <v>14220</v>
      </c>
      <c r="J6459" s="124"/>
      <c r="K6459" s="124"/>
      <c r="L6459" s="124"/>
      <c r="M6459" s="124"/>
      <c r="N6459" s="193">
        <v>392312.32000000001</v>
      </c>
      <c r="O6459" s="193">
        <v>0</v>
      </c>
      <c r="P6459" s="124" t="s">
        <v>1312</v>
      </c>
    </row>
    <row r="6460" spans="1:16" ht="89.25" hidden="1">
      <c r="A6460" s="256">
        <v>25</v>
      </c>
      <c r="B6460" s="124"/>
      <c r="C6460" s="125" t="s">
        <v>694</v>
      </c>
      <c r="D6460" s="191">
        <v>43346</v>
      </c>
      <c r="E6460" s="124" t="s">
        <v>12490</v>
      </c>
      <c r="F6460" s="124" t="s">
        <v>1313</v>
      </c>
      <c r="G6460" s="124">
        <v>180571</v>
      </c>
      <c r="H6460" s="124"/>
      <c r="I6460" s="128" t="s">
        <v>14221</v>
      </c>
      <c r="J6460" s="124"/>
      <c r="K6460" s="124"/>
      <c r="L6460" s="124"/>
      <c r="M6460" s="124"/>
      <c r="N6460" s="193">
        <v>487883</v>
      </c>
      <c r="O6460" s="193">
        <v>0</v>
      </c>
      <c r="P6460" s="124" t="s">
        <v>1312</v>
      </c>
    </row>
    <row r="6461" spans="1:16" ht="51">
      <c r="A6461" s="256">
        <v>86</v>
      </c>
      <c r="B6461" s="124"/>
      <c r="C6461" s="125" t="s">
        <v>710</v>
      </c>
      <c r="D6461" s="191">
        <v>43347</v>
      </c>
      <c r="E6461" s="124" t="s">
        <v>12491</v>
      </c>
      <c r="F6461" s="124" t="s">
        <v>3</v>
      </c>
      <c r="G6461" s="124">
        <v>1657200</v>
      </c>
      <c r="H6461" s="124"/>
      <c r="I6461" s="128" t="s">
        <v>14222</v>
      </c>
      <c r="J6461" s="124"/>
      <c r="K6461" s="124"/>
      <c r="L6461" s="124"/>
      <c r="M6461" s="124"/>
      <c r="N6461" s="193">
        <v>0</v>
      </c>
      <c r="O6461" s="193">
        <v>552</v>
      </c>
      <c r="P6461" s="124" t="s">
        <v>1312</v>
      </c>
    </row>
    <row r="6462" spans="1:16" ht="38.25">
      <c r="A6462" s="256">
        <v>35</v>
      </c>
      <c r="B6462" s="124"/>
      <c r="C6462" s="125" t="s">
        <v>696</v>
      </c>
      <c r="D6462" s="191">
        <v>43347</v>
      </c>
      <c r="E6462" s="124" t="s">
        <v>12492</v>
      </c>
      <c r="F6462" s="124" t="s">
        <v>3</v>
      </c>
      <c r="G6462" s="124">
        <v>1657208</v>
      </c>
      <c r="H6462" s="124"/>
      <c r="I6462" s="128" t="s">
        <v>14223</v>
      </c>
      <c r="J6462" s="124"/>
      <c r="K6462" s="124"/>
      <c r="L6462" s="124"/>
      <c r="M6462" s="124"/>
      <c r="N6462" s="193">
        <v>0</v>
      </c>
      <c r="O6462" s="193">
        <v>1000</v>
      </c>
      <c r="P6462" s="124" t="s">
        <v>1312</v>
      </c>
    </row>
    <row r="6463" spans="1:16" ht="51">
      <c r="A6463" s="256" t="s">
        <v>619</v>
      </c>
      <c r="B6463" s="124"/>
      <c r="C6463" s="125" t="s">
        <v>713</v>
      </c>
      <c r="D6463" s="191">
        <v>43347</v>
      </c>
      <c r="E6463" s="124" t="s">
        <v>12493</v>
      </c>
      <c r="F6463" s="124" t="s">
        <v>3</v>
      </c>
      <c r="G6463" s="124">
        <v>1657214</v>
      </c>
      <c r="H6463" s="124"/>
      <c r="I6463" s="128" t="s">
        <v>14224</v>
      </c>
      <c r="J6463" s="124"/>
      <c r="K6463" s="124"/>
      <c r="L6463" s="124"/>
      <c r="M6463" s="124"/>
      <c r="N6463" s="193">
        <v>0</v>
      </c>
      <c r="O6463" s="193">
        <v>8580</v>
      </c>
      <c r="P6463" s="124" t="s">
        <v>1312</v>
      </c>
    </row>
    <row r="6464" spans="1:16" ht="63.75">
      <c r="A6464" s="256">
        <v>373</v>
      </c>
      <c r="B6464" s="124"/>
      <c r="C6464" s="125" t="s">
        <v>1269</v>
      </c>
      <c r="D6464" s="191">
        <v>43347</v>
      </c>
      <c r="E6464" s="124" t="s">
        <v>12494</v>
      </c>
      <c r="F6464" s="124" t="s">
        <v>3</v>
      </c>
      <c r="G6464" s="124">
        <v>1657215</v>
      </c>
      <c r="H6464" s="124"/>
      <c r="I6464" s="128" t="s">
        <v>14225</v>
      </c>
      <c r="J6464" s="124"/>
      <c r="K6464" s="124"/>
      <c r="L6464" s="124"/>
      <c r="M6464" s="124"/>
      <c r="N6464" s="193">
        <v>0</v>
      </c>
      <c r="O6464" s="193">
        <v>263</v>
      </c>
      <c r="P6464" s="124" t="s">
        <v>1312</v>
      </c>
    </row>
    <row r="6465" spans="1:16" ht="38.25">
      <c r="A6465" s="256">
        <v>526</v>
      </c>
      <c r="B6465" s="124"/>
      <c r="C6465" s="125" t="s">
        <v>846</v>
      </c>
      <c r="D6465" s="191">
        <v>43347</v>
      </c>
      <c r="E6465" s="124" t="s">
        <v>12495</v>
      </c>
      <c r="F6465" s="124" t="s">
        <v>3</v>
      </c>
      <c r="G6465" s="124">
        <v>1657216</v>
      </c>
      <c r="H6465" s="124"/>
      <c r="I6465" s="128" t="s">
        <v>14226</v>
      </c>
      <c r="J6465" s="124"/>
      <c r="K6465" s="124"/>
      <c r="L6465" s="124"/>
      <c r="M6465" s="124"/>
      <c r="N6465" s="193">
        <v>0</v>
      </c>
      <c r="O6465" s="193">
        <v>80</v>
      </c>
      <c r="P6465" s="124" t="s">
        <v>1312</v>
      </c>
    </row>
    <row r="6466" spans="1:16" ht="51">
      <c r="A6466" s="256" t="s">
        <v>630</v>
      </c>
      <c r="B6466" s="124"/>
      <c r="C6466" s="125" t="s">
        <v>1236</v>
      </c>
      <c r="D6466" s="191">
        <v>43347</v>
      </c>
      <c r="E6466" s="124" t="s">
        <v>12496</v>
      </c>
      <c r="F6466" s="124" t="s">
        <v>3</v>
      </c>
      <c r="G6466" s="124">
        <v>1657140</v>
      </c>
      <c r="H6466" s="124"/>
      <c r="I6466" s="128" t="s">
        <v>14227</v>
      </c>
      <c r="J6466" s="124"/>
      <c r="K6466" s="124"/>
      <c r="L6466" s="124"/>
      <c r="M6466" s="124"/>
      <c r="N6466" s="193">
        <v>0</v>
      </c>
      <c r="O6466" s="193">
        <v>3688.78</v>
      </c>
      <c r="P6466" s="124" t="s">
        <v>1312</v>
      </c>
    </row>
    <row r="6467" spans="1:16" ht="51">
      <c r="A6467" s="256">
        <v>41</v>
      </c>
      <c r="B6467" s="124"/>
      <c r="C6467" s="125" t="s">
        <v>697</v>
      </c>
      <c r="D6467" s="191">
        <v>43347</v>
      </c>
      <c r="E6467" s="124" t="s">
        <v>12497</v>
      </c>
      <c r="F6467" s="124" t="s">
        <v>3</v>
      </c>
      <c r="G6467" s="124">
        <v>1657155</v>
      </c>
      <c r="H6467" s="124"/>
      <c r="I6467" s="128" t="s">
        <v>14228</v>
      </c>
      <c r="J6467" s="124"/>
      <c r="K6467" s="124"/>
      <c r="L6467" s="124"/>
      <c r="M6467" s="124"/>
      <c r="N6467" s="193">
        <v>0</v>
      </c>
      <c r="O6467" s="193">
        <v>750</v>
      </c>
      <c r="P6467" s="124" t="s">
        <v>1312</v>
      </c>
    </row>
    <row r="6468" spans="1:16" ht="51">
      <c r="A6468" s="256" t="s">
        <v>630</v>
      </c>
      <c r="B6468" s="124"/>
      <c r="C6468" s="125" t="s">
        <v>1236</v>
      </c>
      <c r="D6468" s="191">
        <v>43347</v>
      </c>
      <c r="E6468" s="124" t="s">
        <v>12498</v>
      </c>
      <c r="F6468" s="124" t="s">
        <v>3</v>
      </c>
      <c r="G6468" s="124">
        <v>1657164</v>
      </c>
      <c r="H6468" s="124"/>
      <c r="I6468" s="128" t="s">
        <v>14229</v>
      </c>
      <c r="J6468" s="124"/>
      <c r="K6468" s="124"/>
      <c r="L6468" s="124"/>
      <c r="M6468" s="124"/>
      <c r="N6468" s="193">
        <v>0</v>
      </c>
      <c r="O6468" s="193">
        <v>268</v>
      </c>
      <c r="P6468" s="124" t="s">
        <v>1312</v>
      </c>
    </row>
    <row r="6469" spans="1:16" ht="51">
      <c r="A6469" s="256">
        <v>46</v>
      </c>
      <c r="B6469" s="124"/>
      <c r="C6469" s="125" t="s">
        <v>698</v>
      </c>
      <c r="D6469" s="191">
        <v>43347</v>
      </c>
      <c r="E6469" s="124" t="s">
        <v>12499</v>
      </c>
      <c r="F6469" s="124" t="s">
        <v>3</v>
      </c>
      <c r="G6469" s="124">
        <v>1657166</v>
      </c>
      <c r="H6469" s="124"/>
      <c r="I6469" s="128" t="s">
        <v>14230</v>
      </c>
      <c r="J6469" s="124"/>
      <c r="K6469" s="124"/>
      <c r="L6469" s="124"/>
      <c r="M6469" s="124"/>
      <c r="N6469" s="193">
        <v>0</v>
      </c>
      <c r="O6469" s="193">
        <v>651</v>
      </c>
      <c r="P6469" s="124" t="s">
        <v>1312</v>
      </c>
    </row>
    <row r="6470" spans="1:16" ht="51">
      <c r="A6470" s="256">
        <v>592</v>
      </c>
      <c r="B6470" s="124"/>
      <c r="C6470" s="125" t="s">
        <v>862</v>
      </c>
      <c r="D6470" s="191">
        <v>43347</v>
      </c>
      <c r="E6470" s="124" t="s">
        <v>12500</v>
      </c>
      <c r="F6470" s="124" t="s">
        <v>3</v>
      </c>
      <c r="G6470" s="124">
        <v>1657170</v>
      </c>
      <c r="H6470" s="124"/>
      <c r="I6470" s="128" t="s">
        <v>14231</v>
      </c>
      <c r="J6470" s="124"/>
      <c r="K6470" s="124"/>
      <c r="L6470" s="124"/>
      <c r="M6470" s="124"/>
      <c r="N6470" s="193">
        <v>0</v>
      </c>
      <c r="O6470" s="193">
        <v>48627.360000000001</v>
      </c>
      <c r="P6470" s="124" t="s">
        <v>1312</v>
      </c>
    </row>
    <row r="6471" spans="1:16" ht="51">
      <c r="A6471" s="256" t="s">
        <v>12457</v>
      </c>
      <c r="B6471" s="124"/>
      <c r="C6471" s="125" t="s">
        <v>1236</v>
      </c>
      <c r="D6471" s="191">
        <v>43347</v>
      </c>
      <c r="E6471" s="124" t="s">
        <v>12501</v>
      </c>
      <c r="F6471" s="124" t="s">
        <v>3</v>
      </c>
      <c r="G6471" s="124">
        <v>1657172</v>
      </c>
      <c r="H6471" s="124"/>
      <c r="I6471" s="128" t="s">
        <v>14232</v>
      </c>
      <c r="J6471" s="124"/>
      <c r="K6471" s="124"/>
      <c r="L6471" s="124"/>
      <c r="M6471" s="124"/>
      <c r="N6471" s="193">
        <v>0</v>
      </c>
      <c r="O6471" s="193">
        <v>3353.6800000000003</v>
      </c>
      <c r="P6471" s="124" t="s">
        <v>1312</v>
      </c>
    </row>
    <row r="6472" spans="1:16" ht="63.75">
      <c r="A6472" s="256">
        <v>526</v>
      </c>
      <c r="B6472" s="124"/>
      <c r="C6472" s="125" t="s">
        <v>846</v>
      </c>
      <c r="D6472" s="191">
        <v>43347</v>
      </c>
      <c r="E6472" s="124" t="s">
        <v>12502</v>
      </c>
      <c r="F6472" s="124" t="s">
        <v>3</v>
      </c>
      <c r="G6472" s="124">
        <v>1657174</v>
      </c>
      <c r="H6472" s="124"/>
      <c r="I6472" s="128" t="s">
        <v>14233</v>
      </c>
      <c r="J6472" s="124"/>
      <c r="K6472" s="124"/>
      <c r="L6472" s="124"/>
      <c r="M6472" s="124"/>
      <c r="N6472" s="193">
        <v>0</v>
      </c>
      <c r="O6472" s="193">
        <v>160</v>
      </c>
      <c r="P6472" s="124" t="s">
        <v>1312</v>
      </c>
    </row>
    <row r="6473" spans="1:16" ht="38.25">
      <c r="A6473" s="256" t="s">
        <v>12457</v>
      </c>
      <c r="B6473" s="124"/>
      <c r="C6473" s="125" t="s">
        <v>1236</v>
      </c>
      <c r="D6473" s="191">
        <v>43347</v>
      </c>
      <c r="E6473" s="124" t="s">
        <v>12503</v>
      </c>
      <c r="F6473" s="124" t="s">
        <v>3</v>
      </c>
      <c r="G6473" s="124">
        <v>1657176</v>
      </c>
      <c r="H6473" s="124"/>
      <c r="I6473" s="128" t="s">
        <v>1405</v>
      </c>
      <c r="J6473" s="124"/>
      <c r="K6473" s="124"/>
      <c r="L6473" s="124"/>
      <c r="M6473" s="124"/>
      <c r="N6473" s="193">
        <v>0</v>
      </c>
      <c r="O6473" s="193">
        <v>400</v>
      </c>
      <c r="P6473" s="124" t="s">
        <v>1312</v>
      </c>
    </row>
    <row r="6474" spans="1:16" ht="63.75">
      <c r="A6474" s="256">
        <v>526</v>
      </c>
      <c r="B6474" s="124"/>
      <c r="C6474" s="125" t="s">
        <v>846</v>
      </c>
      <c r="D6474" s="191">
        <v>43347</v>
      </c>
      <c r="E6474" s="124" t="s">
        <v>12504</v>
      </c>
      <c r="F6474" s="124" t="s">
        <v>3</v>
      </c>
      <c r="G6474" s="124">
        <v>1657178</v>
      </c>
      <c r="H6474" s="124"/>
      <c r="I6474" s="128" t="s">
        <v>14234</v>
      </c>
      <c r="J6474" s="124"/>
      <c r="K6474" s="124"/>
      <c r="L6474" s="124"/>
      <c r="M6474" s="124"/>
      <c r="N6474" s="193">
        <v>0</v>
      </c>
      <c r="O6474" s="193">
        <v>160</v>
      </c>
      <c r="P6474" s="124" t="s">
        <v>1312</v>
      </c>
    </row>
    <row r="6475" spans="1:16" ht="51">
      <c r="A6475" s="256">
        <v>526</v>
      </c>
      <c r="B6475" s="124"/>
      <c r="C6475" s="125" t="s">
        <v>846</v>
      </c>
      <c r="D6475" s="191">
        <v>43347</v>
      </c>
      <c r="E6475" s="124" t="s">
        <v>12505</v>
      </c>
      <c r="F6475" s="124" t="s">
        <v>3</v>
      </c>
      <c r="G6475" s="124">
        <v>1657179</v>
      </c>
      <c r="H6475" s="124"/>
      <c r="I6475" s="128" t="s">
        <v>14235</v>
      </c>
      <c r="J6475" s="124"/>
      <c r="K6475" s="124"/>
      <c r="L6475" s="124"/>
      <c r="M6475" s="124"/>
      <c r="N6475" s="193">
        <v>0</v>
      </c>
      <c r="O6475" s="193">
        <v>160</v>
      </c>
      <c r="P6475" s="124" t="s">
        <v>1312</v>
      </c>
    </row>
    <row r="6476" spans="1:16" ht="51">
      <c r="A6476" s="256" t="s">
        <v>12457</v>
      </c>
      <c r="B6476" s="124"/>
      <c r="C6476" s="125" t="s">
        <v>1236</v>
      </c>
      <c r="D6476" s="191">
        <v>43347</v>
      </c>
      <c r="E6476" s="124" t="s">
        <v>12506</v>
      </c>
      <c r="F6476" s="124" t="s">
        <v>3</v>
      </c>
      <c r="G6476" s="124">
        <v>1657181</v>
      </c>
      <c r="H6476" s="124"/>
      <c r="I6476" s="128" t="s">
        <v>14236</v>
      </c>
      <c r="J6476" s="124"/>
      <c r="K6476" s="124"/>
      <c r="L6476" s="124"/>
      <c r="M6476" s="124"/>
      <c r="N6476" s="193">
        <v>0</v>
      </c>
      <c r="O6476" s="193">
        <v>500</v>
      </c>
      <c r="P6476" s="124" t="s">
        <v>1312</v>
      </c>
    </row>
    <row r="6477" spans="1:16" ht="51">
      <c r="A6477" s="256" t="s">
        <v>12457</v>
      </c>
      <c r="B6477" s="124"/>
      <c r="C6477" s="125" t="s">
        <v>1236</v>
      </c>
      <c r="D6477" s="191">
        <v>43347</v>
      </c>
      <c r="E6477" s="124" t="s">
        <v>12507</v>
      </c>
      <c r="F6477" s="124" t="s">
        <v>3</v>
      </c>
      <c r="G6477" s="124">
        <v>1657183</v>
      </c>
      <c r="H6477" s="124"/>
      <c r="I6477" s="128" t="s">
        <v>14237</v>
      </c>
      <c r="J6477" s="124"/>
      <c r="K6477" s="124"/>
      <c r="L6477" s="124"/>
      <c r="M6477" s="124"/>
      <c r="N6477" s="193">
        <v>0</v>
      </c>
      <c r="O6477" s="193">
        <v>186</v>
      </c>
      <c r="P6477" s="124" t="s">
        <v>1312</v>
      </c>
    </row>
    <row r="6478" spans="1:16" ht="51">
      <c r="A6478" s="256">
        <v>86</v>
      </c>
      <c r="B6478" s="124"/>
      <c r="C6478" s="125" t="s">
        <v>710</v>
      </c>
      <c r="D6478" s="191">
        <v>43347</v>
      </c>
      <c r="E6478" s="124" t="s">
        <v>12508</v>
      </c>
      <c r="F6478" s="124" t="s">
        <v>3</v>
      </c>
      <c r="G6478" s="124">
        <v>1657197</v>
      </c>
      <c r="H6478" s="124"/>
      <c r="I6478" s="128" t="s">
        <v>14238</v>
      </c>
      <c r="J6478" s="124"/>
      <c r="K6478" s="124"/>
      <c r="L6478" s="124"/>
      <c r="M6478" s="124"/>
      <c r="N6478" s="193">
        <v>0</v>
      </c>
      <c r="O6478" s="193">
        <v>343</v>
      </c>
      <c r="P6478" s="124" t="s">
        <v>1312</v>
      </c>
    </row>
    <row r="6479" spans="1:16" ht="51">
      <c r="A6479" s="256" t="s">
        <v>12457</v>
      </c>
      <c r="B6479" s="124"/>
      <c r="C6479" s="125" t="s">
        <v>1236</v>
      </c>
      <c r="D6479" s="191">
        <v>43347</v>
      </c>
      <c r="E6479" s="124" t="s">
        <v>12509</v>
      </c>
      <c r="F6479" s="124" t="s">
        <v>3</v>
      </c>
      <c r="G6479" s="124">
        <v>1657302</v>
      </c>
      <c r="H6479" s="124"/>
      <c r="I6479" s="128" t="s">
        <v>14239</v>
      </c>
      <c r="J6479" s="124"/>
      <c r="K6479" s="124"/>
      <c r="L6479" s="124"/>
      <c r="M6479" s="124"/>
      <c r="N6479" s="193">
        <v>0</v>
      </c>
      <c r="O6479" s="193">
        <v>1002.74</v>
      </c>
      <c r="P6479" s="124" t="s">
        <v>1312</v>
      </c>
    </row>
    <row r="6480" spans="1:16" ht="51">
      <c r="A6480" s="256" t="s">
        <v>12457</v>
      </c>
      <c r="B6480" s="124"/>
      <c r="C6480" s="125" t="s">
        <v>1236</v>
      </c>
      <c r="D6480" s="191">
        <v>43347</v>
      </c>
      <c r="E6480" s="124" t="s">
        <v>12510</v>
      </c>
      <c r="F6480" s="124" t="s">
        <v>3</v>
      </c>
      <c r="G6480" s="124">
        <v>1657305</v>
      </c>
      <c r="H6480" s="124"/>
      <c r="I6480" s="128" t="s">
        <v>14240</v>
      </c>
      <c r="J6480" s="124"/>
      <c r="K6480" s="124"/>
      <c r="L6480" s="124"/>
      <c r="M6480" s="124"/>
      <c r="N6480" s="193">
        <v>0</v>
      </c>
      <c r="O6480" s="193">
        <v>1002.76</v>
      </c>
      <c r="P6480" s="124" t="s">
        <v>1312</v>
      </c>
    </row>
    <row r="6481" spans="1:16" ht="38.25">
      <c r="A6481" s="256" t="s">
        <v>12457</v>
      </c>
      <c r="B6481" s="124"/>
      <c r="C6481" s="125" t="s">
        <v>1236</v>
      </c>
      <c r="D6481" s="191">
        <v>43347</v>
      </c>
      <c r="E6481" s="124" t="s">
        <v>12511</v>
      </c>
      <c r="F6481" s="124" t="s">
        <v>3</v>
      </c>
      <c r="G6481" s="124">
        <v>1657314</v>
      </c>
      <c r="H6481" s="124"/>
      <c r="I6481" s="128" t="s">
        <v>14241</v>
      </c>
      <c r="J6481" s="124"/>
      <c r="K6481" s="124"/>
      <c r="L6481" s="124"/>
      <c r="M6481" s="124"/>
      <c r="N6481" s="193">
        <v>0</v>
      </c>
      <c r="O6481" s="193">
        <v>794.97</v>
      </c>
      <c r="P6481" s="124" t="s">
        <v>1312</v>
      </c>
    </row>
    <row r="6482" spans="1:16" ht="38.25">
      <c r="A6482" s="256" t="s">
        <v>12457</v>
      </c>
      <c r="B6482" s="124"/>
      <c r="C6482" s="125" t="s">
        <v>1236</v>
      </c>
      <c r="D6482" s="191">
        <v>43347</v>
      </c>
      <c r="E6482" s="124" t="s">
        <v>12512</v>
      </c>
      <c r="F6482" s="124" t="s">
        <v>3</v>
      </c>
      <c r="G6482" s="124">
        <v>1657331</v>
      </c>
      <c r="H6482" s="124"/>
      <c r="I6482" s="128" t="s">
        <v>14242</v>
      </c>
      <c r="J6482" s="124"/>
      <c r="K6482" s="124"/>
      <c r="L6482" s="124"/>
      <c r="M6482" s="124"/>
      <c r="N6482" s="193">
        <v>0</v>
      </c>
      <c r="O6482" s="193">
        <v>1069.3800000000001</v>
      </c>
      <c r="P6482" s="124" t="s">
        <v>1312</v>
      </c>
    </row>
    <row r="6483" spans="1:16" ht="51">
      <c r="A6483" s="256">
        <v>683</v>
      </c>
      <c r="B6483" s="124"/>
      <c r="C6483" s="125" t="s">
        <v>868</v>
      </c>
      <c r="D6483" s="191">
        <v>43347</v>
      </c>
      <c r="E6483" s="124" t="s">
        <v>12513</v>
      </c>
      <c r="F6483" s="124" t="s">
        <v>3</v>
      </c>
      <c r="G6483" s="124">
        <v>1657336</v>
      </c>
      <c r="H6483" s="124"/>
      <c r="I6483" s="128" t="s">
        <v>14243</v>
      </c>
      <c r="J6483" s="124"/>
      <c r="K6483" s="124"/>
      <c r="L6483" s="124"/>
      <c r="M6483" s="124"/>
      <c r="N6483" s="193">
        <v>0</v>
      </c>
      <c r="O6483" s="193">
        <v>30</v>
      </c>
      <c r="P6483" s="124" t="s">
        <v>1312</v>
      </c>
    </row>
    <row r="6484" spans="1:16" ht="51">
      <c r="A6484" s="256">
        <v>46</v>
      </c>
      <c r="B6484" s="124"/>
      <c r="C6484" s="125" t="s">
        <v>698</v>
      </c>
      <c r="D6484" s="191">
        <v>43347</v>
      </c>
      <c r="E6484" s="124" t="s">
        <v>12514</v>
      </c>
      <c r="F6484" s="124" t="s">
        <v>3</v>
      </c>
      <c r="G6484" s="124">
        <v>1657344</v>
      </c>
      <c r="H6484" s="124"/>
      <c r="I6484" s="128" t="s">
        <v>14244</v>
      </c>
      <c r="J6484" s="124"/>
      <c r="K6484" s="124"/>
      <c r="L6484" s="124"/>
      <c r="M6484" s="124"/>
      <c r="N6484" s="193">
        <v>0</v>
      </c>
      <c r="O6484" s="193">
        <v>120</v>
      </c>
      <c r="P6484" s="124" t="s">
        <v>1312</v>
      </c>
    </row>
    <row r="6485" spans="1:16" ht="51">
      <c r="A6485" s="256">
        <v>46</v>
      </c>
      <c r="B6485" s="124"/>
      <c r="C6485" s="125" t="s">
        <v>698</v>
      </c>
      <c r="D6485" s="191">
        <v>43347</v>
      </c>
      <c r="E6485" s="124" t="s">
        <v>12515</v>
      </c>
      <c r="F6485" s="124" t="s">
        <v>3</v>
      </c>
      <c r="G6485" s="124">
        <v>1657358</v>
      </c>
      <c r="H6485" s="124"/>
      <c r="I6485" s="128" t="s">
        <v>14245</v>
      </c>
      <c r="J6485" s="124"/>
      <c r="K6485" s="124"/>
      <c r="L6485" s="124"/>
      <c r="M6485" s="124"/>
      <c r="N6485" s="193">
        <v>0</v>
      </c>
      <c r="O6485" s="193">
        <v>291</v>
      </c>
      <c r="P6485" s="124" t="s">
        <v>1312</v>
      </c>
    </row>
    <row r="6486" spans="1:16" ht="38.25">
      <c r="A6486" s="256" t="s">
        <v>630</v>
      </c>
      <c r="B6486" s="124"/>
      <c r="C6486" s="125" t="s">
        <v>1236</v>
      </c>
      <c r="D6486" s="191">
        <v>43347</v>
      </c>
      <c r="E6486" s="124" t="s">
        <v>12516</v>
      </c>
      <c r="F6486" s="124" t="s">
        <v>3</v>
      </c>
      <c r="G6486" s="124">
        <v>1657264</v>
      </c>
      <c r="H6486" s="124"/>
      <c r="I6486" s="128" t="s">
        <v>14246</v>
      </c>
      <c r="J6486" s="124"/>
      <c r="K6486" s="124"/>
      <c r="L6486" s="124"/>
      <c r="M6486" s="124"/>
      <c r="N6486" s="193">
        <v>0</v>
      </c>
      <c r="O6486" s="193">
        <v>1360</v>
      </c>
      <c r="P6486" s="124" t="s">
        <v>1312</v>
      </c>
    </row>
    <row r="6487" spans="1:16" ht="38.25">
      <c r="A6487" s="256">
        <v>206</v>
      </c>
      <c r="B6487" s="124"/>
      <c r="C6487" s="125" t="s">
        <v>758</v>
      </c>
      <c r="D6487" s="191">
        <v>43347</v>
      </c>
      <c r="E6487" s="124" t="s">
        <v>12517</v>
      </c>
      <c r="F6487" s="124" t="s">
        <v>3</v>
      </c>
      <c r="G6487" s="124">
        <v>1657277</v>
      </c>
      <c r="H6487" s="124"/>
      <c r="I6487" s="128" t="s">
        <v>14247</v>
      </c>
      <c r="J6487" s="124"/>
      <c r="K6487" s="124"/>
      <c r="L6487" s="124"/>
      <c r="M6487" s="124"/>
      <c r="N6487" s="193">
        <v>0</v>
      </c>
      <c r="O6487" s="193">
        <v>287.75</v>
      </c>
      <c r="P6487" s="124" t="s">
        <v>1312</v>
      </c>
    </row>
    <row r="6488" spans="1:16" ht="38.25">
      <c r="A6488" s="256">
        <v>206</v>
      </c>
      <c r="B6488" s="124"/>
      <c r="C6488" s="125" t="s">
        <v>758</v>
      </c>
      <c r="D6488" s="191">
        <v>43347</v>
      </c>
      <c r="E6488" s="124" t="s">
        <v>12518</v>
      </c>
      <c r="F6488" s="124" t="s">
        <v>3</v>
      </c>
      <c r="G6488" s="124">
        <v>1657279</v>
      </c>
      <c r="H6488" s="124"/>
      <c r="I6488" s="128" t="s">
        <v>14248</v>
      </c>
      <c r="J6488" s="124"/>
      <c r="K6488" s="124"/>
      <c r="L6488" s="124"/>
      <c r="M6488" s="124"/>
      <c r="N6488" s="193">
        <v>0</v>
      </c>
      <c r="O6488" s="193">
        <v>104</v>
      </c>
      <c r="P6488" s="124" t="s">
        <v>1312</v>
      </c>
    </row>
    <row r="6489" spans="1:16" ht="51">
      <c r="A6489" s="256" t="s">
        <v>630</v>
      </c>
      <c r="B6489" s="124"/>
      <c r="C6489" s="125" t="s">
        <v>1236</v>
      </c>
      <c r="D6489" s="191">
        <v>43347</v>
      </c>
      <c r="E6489" s="124" t="s">
        <v>12519</v>
      </c>
      <c r="F6489" s="124" t="s">
        <v>3</v>
      </c>
      <c r="G6489" s="124">
        <v>1657281</v>
      </c>
      <c r="H6489" s="124"/>
      <c r="I6489" s="128" t="s">
        <v>14249</v>
      </c>
      <c r="J6489" s="124"/>
      <c r="K6489" s="124"/>
      <c r="L6489" s="124"/>
      <c r="M6489" s="124"/>
      <c r="N6489" s="193">
        <v>0</v>
      </c>
      <c r="O6489" s="193">
        <v>7636.2</v>
      </c>
      <c r="P6489" s="124" t="s">
        <v>1312</v>
      </c>
    </row>
    <row r="6490" spans="1:16" ht="51">
      <c r="A6490" s="256" t="s">
        <v>630</v>
      </c>
      <c r="B6490" s="124"/>
      <c r="C6490" s="125" t="s">
        <v>1236</v>
      </c>
      <c r="D6490" s="191">
        <v>43347</v>
      </c>
      <c r="E6490" s="124" t="s">
        <v>12520</v>
      </c>
      <c r="F6490" s="124" t="s">
        <v>3</v>
      </c>
      <c r="G6490" s="124">
        <v>1657282</v>
      </c>
      <c r="H6490" s="124"/>
      <c r="I6490" s="128" t="s">
        <v>14250</v>
      </c>
      <c r="J6490" s="124"/>
      <c r="K6490" s="124"/>
      <c r="L6490" s="124"/>
      <c r="M6490" s="124"/>
      <c r="N6490" s="193">
        <v>0</v>
      </c>
      <c r="O6490" s="193">
        <v>7636.2</v>
      </c>
      <c r="P6490" s="124" t="s">
        <v>1312</v>
      </c>
    </row>
    <row r="6491" spans="1:16" ht="51">
      <c r="A6491" s="256" t="s">
        <v>630</v>
      </c>
      <c r="B6491" s="124"/>
      <c r="C6491" s="125" t="s">
        <v>1236</v>
      </c>
      <c r="D6491" s="191">
        <v>43347</v>
      </c>
      <c r="E6491" s="124" t="s">
        <v>12521</v>
      </c>
      <c r="F6491" s="124" t="s">
        <v>3</v>
      </c>
      <c r="G6491" s="124">
        <v>1657285</v>
      </c>
      <c r="H6491" s="124"/>
      <c r="I6491" s="128" t="s">
        <v>14240</v>
      </c>
      <c r="J6491" s="124"/>
      <c r="K6491" s="124"/>
      <c r="L6491" s="124"/>
      <c r="M6491" s="124"/>
      <c r="N6491" s="193">
        <v>0</v>
      </c>
      <c r="O6491" s="193">
        <v>501.37</v>
      </c>
      <c r="P6491" s="124" t="s">
        <v>1312</v>
      </c>
    </row>
    <row r="6492" spans="1:16" ht="51">
      <c r="A6492" s="256" t="s">
        <v>630</v>
      </c>
      <c r="B6492" s="124"/>
      <c r="C6492" s="125" t="s">
        <v>1236</v>
      </c>
      <c r="D6492" s="191">
        <v>43347</v>
      </c>
      <c r="E6492" s="124" t="s">
        <v>12522</v>
      </c>
      <c r="F6492" s="124" t="s">
        <v>3</v>
      </c>
      <c r="G6492" s="124">
        <v>1657287</v>
      </c>
      <c r="H6492" s="124"/>
      <c r="I6492" s="128" t="s">
        <v>14251</v>
      </c>
      <c r="J6492" s="124"/>
      <c r="K6492" s="124"/>
      <c r="L6492" s="124"/>
      <c r="M6492" s="124"/>
      <c r="N6492" s="193">
        <v>0</v>
      </c>
      <c r="O6492" s="193">
        <v>501.37</v>
      </c>
      <c r="P6492" s="124" t="s">
        <v>1312</v>
      </c>
    </row>
    <row r="6493" spans="1:16" ht="51">
      <c r="A6493" s="256" t="s">
        <v>630</v>
      </c>
      <c r="B6493" s="124"/>
      <c r="C6493" s="125" t="s">
        <v>1236</v>
      </c>
      <c r="D6493" s="191">
        <v>43347</v>
      </c>
      <c r="E6493" s="124" t="s">
        <v>12523</v>
      </c>
      <c r="F6493" s="124" t="s">
        <v>3</v>
      </c>
      <c r="G6493" s="124">
        <v>1657288</v>
      </c>
      <c r="H6493" s="124"/>
      <c r="I6493" s="128" t="s">
        <v>14252</v>
      </c>
      <c r="J6493" s="124"/>
      <c r="K6493" s="124"/>
      <c r="L6493" s="124"/>
      <c r="M6493" s="124"/>
      <c r="N6493" s="193">
        <v>0</v>
      </c>
      <c r="O6493" s="193">
        <v>501.37</v>
      </c>
      <c r="P6493" s="124" t="s">
        <v>1312</v>
      </c>
    </row>
    <row r="6494" spans="1:16" ht="38.25">
      <c r="A6494" s="256" t="s">
        <v>630</v>
      </c>
      <c r="B6494" s="124"/>
      <c r="C6494" s="125" t="s">
        <v>1236</v>
      </c>
      <c r="D6494" s="191">
        <v>43347</v>
      </c>
      <c r="E6494" s="124" t="s">
        <v>12524</v>
      </c>
      <c r="F6494" s="124" t="s">
        <v>3</v>
      </c>
      <c r="G6494" s="124">
        <v>1657290</v>
      </c>
      <c r="H6494" s="124"/>
      <c r="I6494" s="128" t="s">
        <v>14253</v>
      </c>
      <c r="J6494" s="124"/>
      <c r="K6494" s="124"/>
      <c r="L6494" s="124"/>
      <c r="M6494" s="124"/>
      <c r="N6494" s="193">
        <v>0</v>
      </c>
      <c r="O6494" s="193">
        <v>501.38</v>
      </c>
      <c r="P6494" s="124" t="s">
        <v>1312</v>
      </c>
    </row>
    <row r="6495" spans="1:16" ht="51">
      <c r="A6495" s="256" t="s">
        <v>630</v>
      </c>
      <c r="B6495" s="124"/>
      <c r="C6495" s="125" t="s">
        <v>1236</v>
      </c>
      <c r="D6495" s="191">
        <v>43347</v>
      </c>
      <c r="E6495" s="124" t="s">
        <v>12525</v>
      </c>
      <c r="F6495" s="124" t="s">
        <v>3</v>
      </c>
      <c r="G6495" s="124">
        <v>1657291</v>
      </c>
      <c r="H6495" s="124"/>
      <c r="I6495" s="128" t="s">
        <v>14254</v>
      </c>
      <c r="J6495" s="124"/>
      <c r="K6495" s="124"/>
      <c r="L6495" s="124"/>
      <c r="M6495" s="124"/>
      <c r="N6495" s="193">
        <v>0</v>
      </c>
      <c r="O6495" s="193">
        <v>1002.74</v>
      </c>
      <c r="P6495" s="124" t="s">
        <v>1312</v>
      </c>
    </row>
    <row r="6496" spans="1:16" ht="51">
      <c r="A6496" s="256" t="s">
        <v>630</v>
      </c>
      <c r="B6496" s="124"/>
      <c r="C6496" s="125" t="s">
        <v>1236</v>
      </c>
      <c r="D6496" s="191">
        <v>43347</v>
      </c>
      <c r="E6496" s="124" t="s">
        <v>12526</v>
      </c>
      <c r="F6496" s="124" t="s">
        <v>3</v>
      </c>
      <c r="G6496" s="124">
        <v>1657296</v>
      </c>
      <c r="H6496" s="124"/>
      <c r="I6496" s="128" t="s">
        <v>14252</v>
      </c>
      <c r="J6496" s="124"/>
      <c r="K6496" s="124"/>
      <c r="L6496" s="124"/>
      <c r="M6496" s="124"/>
      <c r="N6496" s="193">
        <v>0</v>
      </c>
      <c r="O6496" s="193">
        <v>1002.74</v>
      </c>
      <c r="P6496" s="124" t="s">
        <v>1312</v>
      </c>
    </row>
    <row r="6497" spans="1:16" ht="51">
      <c r="A6497" s="256" t="s">
        <v>630</v>
      </c>
      <c r="B6497" s="124"/>
      <c r="C6497" s="125" t="s">
        <v>1236</v>
      </c>
      <c r="D6497" s="191">
        <v>43347</v>
      </c>
      <c r="E6497" s="124" t="s">
        <v>12527</v>
      </c>
      <c r="F6497" s="124" t="s">
        <v>3</v>
      </c>
      <c r="G6497" s="124">
        <v>1657298</v>
      </c>
      <c r="H6497" s="124"/>
      <c r="I6497" s="128" t="s">
        <v>14255</v>
      </c>
      <c r="J6497" s="124"/>
      <c r="K6497" s="124"/>
      <c r="L6497" s="124"/>
      <c r="M6497" s="124"/>
      <c r="N6497" s="193">
        <v>0</v>
      </c>
      <c r="O6497" s="193">
        <v>1002.74</v>
      </c>
      <c r="P6497" s="124" t="s">
        <v>1312</v>
      </c>
    </row>
    <row r="6498" spans="1:16" ht="51">
      <c r="A6498" s="256" t="s">
        <v>630</v>
      </c>
      <c r="B6498" s="124"/>
      <c r="C6498" s="125" t="s">
        <v>1236</v>
      </c>
      <c r="D6498" s="191">
        <v>43347</v>
      </c>
      <c r="E6498" s="124" t="s">
        <v>12528</v>
      </c>
      <c r="F6498" s="124" t="s">
        <v>3</v>
      </c>
      <c r="G6498" s="124">
        <v>1657299</v>
      </c>
      <c r="H6498" s="124"/>
      <c r="I6498" s="128" t="s">
        <v>14256</v>
      </c>
      <c r="J6498" s="124"/>
      <c r="K6498" s="124"/>
      <c r="L6498" s="124"/>
      <c r="M6498" s="124"/>
      <c r="N6498" s="193">
        <v>0</v>
      </c>
      <c r="O6498" s="193">
        <v>2988.86</v>
      </c>
      <c r="P6498" s="124" t="s">
        <v>1312</v>
      </c>
    </row>
    <row r="6499" spans="1:16" ht="51">
      <c r="A6499" s="256">
        <v>41</v>
      </c>
      <c r="B6499" s="124"/>
      <c r="C6499" s="125" t="s">
        <v>697</v>
      </c>
      <c r="D6499" s="191">
        <v>43347</v>
      </c>
      <c r="E6499" s="124" t="s">
        <v>12529</v>
      </c>
      <c r="F6499" s="124" t="s">
        <v>3</v>
      </c>
      <c r="G6499" s="124">
        <v>1657301</v>
      </c>
      <c r="H6499" s="124"/>
      <c r="I6499" s="128" t="s">
        <v>14257</v>
      </c>
      <c r="J6499" s="124"/>
      <c r="K6499" s="124"/>
      <c r="L6499" s="124"/>
      <c r="M6499" s="124"/>
      <c r="N6499" s="193">
        <v>0</v>
      </c>
      <c r="O6499" s="193">
        <v>718</v>
      </c>
      <c r="P6499" s="124" t="s">
        <v>1312</v>
      </c>
    </row>
    <row r="6500" spans="1:16" ht="51">
      <c r="A6500" s="256">
        <v>41</v>
      </c>
      <c r="B6500" s="124"/>
      <c r="C6500" s="125" t="s">
        <v>697</v>
      </c>
      <c r="D6500" s="191">
        <v>43347</v>
      </c>
      <c r="E6500" s="124" t="s">
        <v>12530</v>
      </c>
      <c r="F6500" s="124" t="s">
        <v>3</v>
      </c>
      <c r="G6500" s="124">
        <v>1657021</v>
      </c>
      <c r="H6500" s="124"/>
      <c r="I6500" s="128" t="s">
        <v>14258</v>
      </c>
      <c r="J6500" s="124"/>
      <c r="K6500" s="124"/>
      <c r="L6500" s="124"/>
      <c r="M6500" s="124"/>
      <c r="N6500" s="193">
        <v>0</v>
      </c>
      <c r="O6500" s="193">
        <v>209844</v>
      </c>
      <c r="P6500" s="124" t="s">
        <v>1312</v>
      </c>
    </row>
    <row r="6501" spans="1:16" ht="51">
      <c r="A6501" s="256">
        <v>46</v>
      </c>
      <c r="B6501" s="124"/>
      <c r="C6501" s="125" t="s">
        <v>698</v>
      </c>
      <c r="D6501" s="191">
        <v>43347</v>
      </c>
      <c r="E6501" s="124" t="s">
        <v>12531</v>
      </c>
      <c r="F6501" s="124" t="s">
        <v>3</v>
      </c>
      <c r="G6501" s="124">
        <v>1657048</v>
      </c>
      <c r="H6501" s="124"/>
      <c r="I6501" s="128" t="s">
        <v>14259</v>
      </c>
      <c r="J6501" s="124"/>
      <c r="K6501" s="124"/>
      <c r="L6501" s="124"/>
      <c r="M6501" s="124"/>
      <c r="N6501" s="193">
        <v>0</v>
      </c>
      <c r="O6501" s="193">
        <v>5380.42</v>
      </c>
      <c r="P6501" s="124" t="s">
        <v>1312</v>
      </c>
    </row>
    <row r="6502" spans="1:16" ht="51">
      <c r="A6502" s="256" t="s">
        <v>630</v>
      </c>
      <c r="B6502" s="124"/>
      <c r="C6502" s="125" t="s">
        <v>1236</v>
      </c>
      <c r="D6502" s="191">
        <v>43347</v>
      </c>
      <c r="E6502" s="124" t="s">
        <v>12532</v>
      </c>
      <c r="F6502" s="124" t="s">
        <v>3</v>
      </c>
      <c r="G6502" s="124">
        <v>1657080</v>
      </c>
      <c r="H6502" s="124"/>
      <c r="I6502" s="128" t="s">
        <v>14260</v>
      </c>
      <c r="J6502" s="124"/>
      <c r="K6502" s="124"/>
      <c r="L6502" s="124"/>
      <c r="M6502" s="124"/>
      <c r="N6502" s="193">
        <v>0</v>
      </c>
      <c r="O6502" s="193">
        <v>12018.24</v>
      </c>
      <c r="P6502" s="124" t="s">
        <v>1312</v>
      </c>
    </row>
    <row r="6503" spans="1:16" ht="63.75">
      <c r="A6503" s="256">
        <v>660</v>
      </c>
      <c r="B6503" s="124"/>
      <c r="C6503" s="125" t="s">
        <v>233</v>
      </c>
      <c r="D6503" s="191">
        <v>43347</v>
      </c>
      <c r="E6503" s="124" t="s">
        <v>12533</v>
      </c>
      <c r="F6503" s="124" t="s">
        <v>3</v>
      </c>
      <c r="G6503" s="124">
        <v>1657169</v>
      </c>
      <c r="H6503" s="124"/>
      <c r="I6503" s="128" t="s">
        <v>14261</v>
      </c>
      <c r="J6503" s="124"/>
      <c r="K6503" s="124"/>
      <c r="L6503" s="124"/>
      <c r="M6503" s="124"/>
      <c r="N6503" s="193">
        <v>0</v>
      </c>
      <c r="O6503" s="193">
        <v>699.37</v>
      </c>
      <c r="P6503" s="124" t="s">
        <v>1312</v>
      </c>
    </row>
    <row r="6504" spans="1:16" ht="51">
      <c r="A6504" s="256" t="s">
        <v>630</v>
      </c>
      <c r="B6504" s="124"/>
      <c r="C6504" s="125" t="s">
        <v>1236</v>
      </c>
      <c r="D6504" s="191">
        <v>43347</v>
      </c>
      <c r="E6504" s="124" t="s">
        <v>12534</v>
      </c>
      <c r="F6504" s="124" t="s">
        <v>3</v>
      </c>
      <c r="G6504" s="124">
        <v>1657096</v>
      </c>
      <c r="H6504" s="124"/>
      <c r="I6504" s="128" t="s">
        <v>1406</v>
      </c>
      <c r="J6504" s="124"/>
      <c r="K6504" s="124"/>
      <c r="L6504" s="124"/>
      <c r="M6504" s="124"/>
      <c r="N6504" s="193">
        <v>0</v>
      </c>
      <c r="O6504" s="193">
        <v>695</v>
      </c>
      <c r="P6504" s="124" t="s">
        <v>1312</v>
      </c>
    </row>
    <row r="6505" spans="1:16" ht="38.25">
      <c r="A6505" s="256">
        <v>373</v>
      </c>
      <c r="B6505" s="124"/>
      <c r="C6505" s="125" t="s">
        <v>1269</v>
      </c>
      <c r="D6505" s="191">
        <v>43347</v>
      </c>
      <c r="E6505" s="124" t="s">
        <v>12535</v>
      </c>
      <c r="F6505" s="124" t="s">
        <v>3</v>
      </c>
      <c r="G6505" s="124">
        <v>1657100</v>
      </c>
      <c r="H6505" s="124"/>
      <c r="I6505" s="128" t="s">
        <v>14262</v>
      </c>
      <c r="J6505" s="124"/>
      <c r="K6505" s="124"/>
      <c r="L6505" s="124"/>
      <c r="M6505" s="124"/>
      <c r="N6505" s="193">
        <v>0</v>
      </c>
      <c r="O6505" s="193">
        <v>263.29000000000002</v>
      </c>
      <c r="P6505" s="124" t="s">
        <v>1312</v>
      </c>
    </row>
    <row r="6506" spans="1:16" ht="51">
      <c r="A6506" s="256" t="s">
        <v>630</v>
      </c>
      <c r="B6506" s="124"/>
      <c r="C6506" s="125" t="s">
        <v>1236</v>
      </c>
      <c r="D6506" s="191">
        <v>43347</v>
      </c>
      <c r="E6506" s="124" t="s">
        <v>12536</v>
      </c>
      <c r="F6506" s="124" t="s">
        <v>3</v>
      </c>
      <c r="G6506" s="124">
        <v>1657109</v>
      </c>
      <c r="H6506" s="124"/>
      <c r="I6506" s="128" t="s">
        <v>14263</v>
      </c>
      <c r="J6506" s="124"/>
      <c r="K6506" s="124"/>
      <c r="L6506" s="124"/>
      <c r="M6506" s="124"/>
      <c r="N6506" s="193">
        <v>0</v>
      </c>
      <c r="O6506" s="193">
        <v>1212.6200000000001</v>
      </c>
      <c r="P6506" s="124" t="s">
        <v>1312</v>
      </c>
    </row>
    <row r="6507" spans="1:16" ht="51">
      <c r="A6507" s="256" t="s">
        <v>630</v>
      </c>
      <c r="B6507" s="124"/>
      <c r="C6507" s="125" t="s">
        <v>1236</v>
      </c>
      <c r="D6507" s="191">
        <v>43347</v>
      </c>
      <c r="E6507" s="124" t="s">
        <v>12537</v>
      </c>
      <c r="F6507" s="124" t="s">
        <v>3</v>
      </c>
      <c r="G6507" s="124">
        <v>1657111</v>
      </c>
      <c r="H6507" s="124"/>
      <c r="I6507" s="128" t="s">
        <v>5255</v>
      </c>
      <c r="J6507" s="124"/>
      <c r="K6507" s="124"/>
      <c r="L6507" s="124"/>
      <c r="M6507" s="124"/>
      <c r="N6507" s="193">
        <v>0</v>
      </c>
      <c r="O6507" s="193">
        <v>1829.9</v>
      </c>
      <c r="P6507" s="124" t="s">
        <v>1312</v>
      </c>
    </row>
    <row r="6508" spans="1:16" ht="51">
      <c r="A6508" s="256" t="s">
        <v>630</v>
      </c>
      <c r="B6508" s="124"/>
      <c r="C6508" s="125" t="s">
        <v>1236</v>
      </c>
      <c r="D6508" s="191">
        <v>43347</v>
      </c>
      <c r="E6508" s="124" t="s">
        <v>12538</v>
      </c>
      <c r="F6508" s="124" t="s">
        <v>3</v>
      </c>
      <c r="G6508" s="124">
        <v>1657112</v>
      </c>
      <c r="H6508" s="124"/>
      <c r="I6508" s="128" t="s">
        <v>14264</v>
      </c>
      <c r="J6508" s="124"/>
      <c r="K6508" s="124"/>
      <c r="L6508" s="124"/>
      <c r="M6508" s="124"/>
      <c r="N6508" s="193">
        <v>0</v>
      </c>
      <c r="O6508" s="193">
        <v>438.07</v>
      </c>
      <c r="P6508" s="124" t="s">
        <v>1312</v>
      </c>
    </row>
    <row r="6509" spans="1:16" ht="51">
      <c r="A6509" s="256">
        <v>46</v>
      </c>
      <c r="B6509" s="124"/>
      <c r="C6509" s="125" t="s">
        <v>698</v>
      </c>
      <c r="D6509" s="191">
        <v>43347</v>
      </c>
      <c r="E6509" s="124" t="s">
        <v>12539</v>
      </c>
      <c r="F6509" s="124" t="s">
        <v>3</v>
      </c>
      <c r="G6509" s="124">
        <v>1657113</v>
      </c>
      <c r="H6509" s="124"/>
      <c r="I6509" s="128" t="s">
        <v>14265</v>
      </c>
      <c r="J6509" s="124"/>
      <c r="K6509" s="124"/>
      <c r="L6509" s="124"/>
      <c r="M6509" s="124"/>
      <c r="N6509" s="193">
        <v>0</v>
      </c>
      <c r="O6509" s="193">
        <v>531</v>
      </c>
      <c r="P6509" s="124" t="s">
        <v>1312</v>
      </c>
    </row>
    <row r="6510" spans="1:16" ht="51">
      <c r="A6510" s="256">
        <v>592</v>
      </c>
      <c r="B6510" s="124"/>
      <c r="C6510" s="125" t="s">
        <v>862</v>
      </c>
      <c r="D6510" s="191">
        <v>43347</v>
      </c>
      <c r="E6510" s="124" t="s">
        <v>12540</v>
      </c>
      <c r="F6510" s="124" t="s">
        <v>3</v>
      </c>
      <c r="G6510" s="124">
        <v>1657114</v>
      </c>
      <c r="H6510" s="124"/>
      <c r="I6510" s="128" t="s">
        <v>14266</v>
      </c>
      <c r="J6510" s="124"/>
      <c r="K6510" s="124"/>
      <c r="L6510" s="124"/>
      <c r="M6510" s="124"/>
      <c r="N6510" s="193">
        <v>0</v>
      </c>
      <c r="O6510" s="193">
        <v>200</v>
      </c>
      <c r="P6510" s="124" t="s">
        <v>1312</v>
      </c>
    </row>
    <row r="6511" spans="1:16" ht="63.75">
      <c r="A6511" s="256">
        <v>373</v>
      </c>
      <c r="B6511" s="124"/>
      <c r="C6511" s="125" t="s">
        <v>1269</v>
      </c>
      <c r="D6511" s="191">
        <v>43347</v>
      </c>
      <c r="E6511" s="124" t="s">
        <v>12541</v>
      </c>
      <c r="F6511" s="124" t="s">
        <v>3</v>
      </c>
      <c r="G6511" s="124">
        <v>1657131</v>
      </c>
      <c r="H6511" s="124"/>
      <c r="I6511" s="128" t="s">
        <v>14267</v>
      </c>
      <c r="J6511" s="124"/>
      <c r="K6511" s="124"/>
      <c r="L6511" s="124"/>
      <c r="M6511" s="124"/>
      <c r="N6511" s="193">
        <v>0</v>
      </c>
      <c r="O6511" s="193">
        <v>1529.14</v>
      </c>
      <c r="P6511" s="124" t="s">
        <v>1312</v>
      </c>
    </row>
    <row r="6512" spans="1:16" ht="38.25">
      <c r="A6512" s="256" t="s">
        <v>630</v>
      </c>
      <c r="B6512" s="124"/>
      <c r="C6512" s="125" t="s">
        <v>1236</v>
      </c>
      <c r="D6512" s="191">
        <v>43347</v>
      </c>
      <c r="E6512" s="124" t="s">
        <v>12542</v>
      </c>
      <c r="F6512" s="124" t="s">
        <v>3</v>
      </c>
      <c r="G6512" s="124">
        <v>1657007</v>
      </c>
      <c r="H6512" s="124"/>
      <c r="I6512" s="128" t="s">
        <v>11351</v>
      </c>
      <c r="J6512" s="124"/>
      <c r="K6512" s="124"/>
      <c r="L6512" s="124"/>
      <c r="M6512" s="124"/>
      <c r="N6512" s="193">
        <v>0</v>
      </c>
      <c r="O6512" s="193">
        <v>523.02</v>
      </c>
      <c r="P6512" s="124" t="s">
        <v>1312</v>
      </c>
    </row>
    <row r="6513" spans="1:16" ht="38.25">
      <c r="A6513" s="256" t="s">
        <v>630</v>
      </c>
      <c r="B6513" s="124"/>
      <c r="C6513" s="125" t="s">
        <v>1236</v>
      </c>
      <c r="D6513" s="191">
        <v>43347</v>
      </c>
      <c r="E6513" s="124" t="s">
        <v>12543</v>
      </c>
      <c r="F6513" s="124" t="s">
        <v>3</v>
      </c>
      <c r="G6513" s="124">
        <v>1657009</v>
      </c>
      <c r="H6513" s="124"/>
      <c r="I6513" s="128" t="s">
        <v>1384</v>
      </c>
      <c r="J6513" s="124"/>
      <c r="K6513" s="124"/>
      <c r="L6513" s="124"/>
      <c r="M6513" s="124"/>
      <c r="N6513" s="193">
        <v>0</v>
      </c>
      <c r="O6513" s="193">
        <v>800</v>
      </c>
      <c r="P6513" s="124" t="s">
        <v>1312</v>
      </c>
    </row>
    <row r="6514" spans="1:16" ht="38.25">
      <c r="A6514" s="256" t="s">
        <v>630</v>
      </c>
      <c r="B6514" s="124"/>
      <c r="C6514" s="125" t="s">
        <v>1236</v>
      </c>
      <c r="D6514" s="191">
        <v>43347</v>
      </c>
      <c r="E6514" s="124" t="s">
        <v>12544</v>
      </c>
      <c r="F6514" s="124" t="s">
        <v>3</v>
      </c>
      <c r="G6514" s="124">
        <v>1657033</v>
      </c>
      <c r="H6514" s="124"/>
      <c r="I6514" s="128" t="s">
        <v>6214</v>
      </c>
      <c r="J6514" s="124"/>
      <c r="K6514" s="124"/>
      <c r="L6514" s="124"/>
      <c r="M6514" s="124"/>
      <c r="N6514" s="193">
        <v>0</v>
      </c>
      <c r="O6514" s="193">
        <v>6200</v>
      </c>
      <c r="P6514" s="124" t="s">
        <v>1312</v>
      </c>
    </row>
    <row r="6515" spans="1:16" ht="38.25">
      <c r="A6515" s="256" t="s">
        <v>630</v>
      </c>
      <c r="B6515" s="124"/>
      <c r="C6515" s="125" t="s">
        <v>1236</v>
      </c>
      <c r="D6515" s="191">
        <v>43347</v>
      </c>
      <c r="E6515" s="124" t="s">
        <v>12545</v>
      </c>
      <c r="F6515" s="124" t="s">
        <v>3</v>
      </c>
      <c r="G6515" s="124">
        <v>1657034</v>
      </c>
      <c r="H6515" s="124"/>
      <c r="I6515" s="128" t="s">
        <v>14268</v>
      </c>
      <c r="J6515" s="124"/>
      <c r="K6515" s="124"/>
      <c r="L6515" s="124"/>
      <c r="M6515" s="124"/>
      <c r="N6515" s="193">
        <v>0</v>
      </c>
      <c r="O6515" s="193">
        <v>2075</v>
      </c>
      <c r="P6515" s="124" t="s">
        <v>1312</v>
      </c>
    </row>
    <row r="6516" spans="1:16" ht="38.25">
      <c r="A6516" s="256">
        <v>20</v>
      </c>
      <c r="B6516" s="124"/>
      <c r="C6516" s="125" t="s">
        <v>693</v>
      </c>
      <c r="D6516" s="191">
        <v>43347</v>
      </c>
      <c r="E6516" s="124" t="s">
        <v>12546</v>
      </c>
      <c r="F6516" s="124" t="s">
        <v>3</v>
      </c>
      <c r="G6516" s="124">
        <v>1657056</v>
      </c>
      <c r="H6516" s="124"/>
      <c r="I6516" s="128" t="s">
        <v>14269</v>
      </c>
      <c r="J6516" s="124"/>
      <c r="K6516" s="124"/>
      <c r="L6516" s="124"/>
      <c r="M6516" s="124"/>
      <c r="N6516" s="193">
        <v>0</v>
      </c>
      <c r="O6516" s="193">
        <v>334</v>
      </c>
      <c r="P6516" s="124" t="s">
        <v>1312</v>
      </c>
    </row>
    <row r="6517" spans="1:16" ht="51">
      <c r="A6517" s="256" t="s">
        <v>630</v>
      </c>
      <c r="B6517" s="124"/>
      <c r="C6517" s="125" t="s">
        <v>1236</v>
      </c>
      <c r="D6517" s="191">
        <v>43347</v>
      </c>
      <c r="E6517" s="124" t="s">
        <v>12547</v>
      </c>
      <c r="F6517" s="124" t="s">
        <v>3</v>
      </c>
      <c r="G6517" s="124">
        <v>1657058</v>
      </c>
      <c r="H6517" s="124"/>
      <c r="I6517" s="128" t="s">
        <v>14270</v>
      </c>
      <c r="J6517" s="124"/>
      <c r="K6517" s="124"/>
      <c r="L6517" s="124"/>
      <c r="M6517" s="124"/>
      <c r="N6517" s="193">
        <v>0</v>
      </c>
      <c r="O6517" s="193">
        <v>2000</v>
      </c>
      <c r="P6517" s="124" t="s">
        <v>1312</v>
      </c>
    </row>
    <row r="6518" spans="1:16" ht="51">
      <c r="A6518" s="256">
        <v>291</v>
      </c>
      <c r="B6518" s="124"/>
      <c r="C6518" s="125" t="s">
        <v>794</v>
      </c>
      <c r="D6518" s="191">
        <v>43347</v>
      </c>
      <c r="E6518" s="124" t="s">
        <v>12548</v>
      </c>
      <c r="F6518" s="124" t="s">
        <v>3</v>
      </c>
      <c r="G6518" s="124">
        <v>1657061</v>
      </c>
      <c r="H6518" s="124"/>
      <c r="I6518" s="128" t="s">
        <v>14271</v>
      </c>
      <c r="J6518" s="124"/>
      <c r="K6518" s="124"/>
      <c r="L6518" s="124"/>
      <c r="M6518" s="124"/>
      <c r="N6518" s="193">
        <v>0</v>
      </c>
      <c r="O6518" s="193">
        <v>4915</v>
      </c>
      <c r="P6518" s="124" t="s">
        <v>1312</v>
      </c>
    </row>
    <row r="6519" spans="1:16" ht="51">
      <c r="A6519" s="256" t="s">
        <v>12457</v>
      </c>
      <c r="B6519" s="124"/>
      <c r="C6519" s="125" t="s">
        <v>1236</v>
      </c>
      <c r="D6519" s="191">
        <v>43347</v>
      </c>
      <c r="E6519" s="124" t="s">
        <v>12549</v>
      </c>
      <c r="F6519" s="124" t="s">
        <v>3</v>
      </c>
      <c r="G6519" s="124">
        <v>1657077</v>
      </c>
      <c r="H6519" s="124"/>
      <c r="I6519" s="128" t="s">
        <v>14272</v>
      </c>
      <c r="J6519" s="124"/>
      <c r="K6519" s="124"/>
      <c r="L6519" s="124"/>
      <c r="M6519" s="124"/>
      <c r="N6519" s="193">
        <v>0</v>
      </c>
      <c r="O6519" s="193">
        <v>2988.86</v>
      </c>
      <c r="P6519" s="124" t="s">
        <v>1312</v>
      </c>
    </row>
    <row r="6520" spans="1:16" ht="51">
      <c r="A6520" s="256">
        <v>591</v>
      </c>
      <c r="B6520" s="124"/>
      <c r="C6520" s="125" t="s">
        <v>861</v>
      </c>
      <c r="D6520" s="191">
        <v>43347</v>
      </c>
      <c r="E6520" s="124" t="s">
        <v>12550</v>
      </c>
      <c r="F6520" s="124" t="s">
        <v>3</v>
      </c>
      <c r="G6520" s="124">
        <v>1657082</v>
      </c>
      <c r="H6520" s="124"/>
      <c r="I6520" s="128" t="s">
        <v>14273</v>
      </c>
      <c r="J6520" s="124"/>
      <c r="K6520" s="124"/>
      <c r="L6520" s="124"/>
      <c r="M6520" s="124"/>
      <c r="N6520" s="193">
        <v>0</v>
      </c>
      <c r="O6520" s="193">
        <v>1050</v>
      </c>
      <c r="P6520" s="124" t="s">
        <v>1312</v>
      </c>
    </row>
    <row r="6521" spans="1:16" ht="76.5" hidden="1">
      <c r="A6521" s="256">
        <v>132</v>
      </c>
      <c r="B6521" s="124"/>
      <c r="C6521" s="125" t="s">
        <v>728</v>
      </c>
      <c r="D6521" s="191">
        <v>43347</v>
      </c>
      <c r="E6521" s="124" t="s">
        <v>12551</v>
      </c>
      <c r="F6521" s="124" t="s">
        <v>11</v>
      </c>
      <c r="G6521" s="124">
        <v>931708</v>
      </c>
      <c r="H6521" s="124"/>
      <c r="I6521" s="128" t="s">
        <v>14274</v>
      </c>
      <c r="J6521" s="124"/>
      <c r="K6521" s="124"/>
      <c r="L6521" s="124"/>
      <c r="M6521" s="124"/>
      <c r="N6521" s="193">
        <v>270</v>
      </c>
      <c r="O6521" s="193">
        <v>0</v>
      </c>
      <c r="P6521" s="124" t="s">
        <v>1312</v>
      </c>
    </row>
    <row r="6522" spans="1:16" ht="63.75" hidden="1">
      <c r="A6522" s="256">
        <v>513</v>
      </c>
      <c r="B6522" s="124"/>
      <c r="C6522" s="125" t="s">
        <v>201</v>
      </c>
      <c r="D6522" s="191">
        <v>43347</v>
      </c>
      <c r="E6522" s="124" t="s">
        <v>12552</v>
      </c>
      <c r="F6522" s="124" t="s">
        <v>15</v>
      </c>
      <c r="G6522" s="124">
        <v>825705</v>
      </c>
      <c r="H6522" s="124"/>
      <c r="I6522" s="128" t="s">
        <v>14275</v>
      </c>
      <c r="J6522" s="124"/>
      <c r="K6522" s="124"/>
      <c r="L6522" s="124"/>
      <c r="M6522" s="124"/>
      <c r="N6522" s="193">
        <v>50</v>
      </c>
      <c r="O6522" s="193">
        <v>0</v>
      </c>
      <c r="P6522" s="124" t="s">
        <v>1312</v>
      </c>
    </row>
    <row r="6523" spans="1:16" ht="89.25" hidden="1">
      <c r="A6523" s="256">
        <v>585</v>
      </c>
      <c r="B6523" s="124"/>
      <c r="C6523" s="125" t="s">
        <v>221</v>
      </c>
      <c r="D6523" s="191">
        <v>43347</v>
      </c>
      <c r="E6523" s="124" t="s">
        <v>12553</v>
      </c>
      <c r="F6523" s="124" t="s">
        <v>15</v>
      </c>
      <c r="G6523" s="124">
        <v>5831</v>
      </c>
      <c r="H6523" s="124"/>
      <c r="I6523" s="128" t="s">
        <v>14276</v>
      </c>
      <c r="J6523" s="124"/>
      <c r="K6523" s="124"/>
      <c r="L6523" s="124"/>
      <c r="M6523" s="124"/>
      <c r="N6523" s="193">
        <v>271.77999999999997</v>
      </c>
      <c r="O6523" s="193">
        <v>0</v>
      </c>
      <c r="P6523" s="124" t="s">
        <v>1312</v>
      </c>
    </row>
    <row r="6524" spans="1:16" ht="102" hidden="1">
      <c r="A6524" s="256">
        <v>585</v>
      </c>
      <c r="B6524" s="124"/>
      <c r="C6524" s="125" t="s">
        <v>221</v>
      </c>
      <c r="D6524" s="191">
        <v>43347</v>
      </c>
      <c r="E6524" s="124" t="s">
        <v>12554</v>
      </c>
      <c r="F6524" s="124" t="s">
        <v>1257</v>
      </c>
      <c r="G6524" s="124">
        <v>5831</v>
      </c>
      <c r="H6524" s="124"/>
      <c r="I6524" s="128" t="s">
        <v>14277</v>
      </c>
      <c r="J6524" s="124"/>
      <c r="K6524" s="124"/>
      <c r="L6524" s="124"/>
      <c r="M6524" s="124"/>
      <c r="N6524" s="193">
        <v>17.95</v>
      </c>
      <c r="O6524" s="193">
        <v>0</v>
      </c>
      <c r="P6524" s="124" t="s">
        <v>1312</v>
      </c>
    </row>
    <row r="6525" spans="1:16" ht="63.75" hidden="1">
      <c r="A6525" s="256">
        <v>513</v>
      </c>
      <c r="B6525" s="124"/>
      <c r="C6525" s="125" t="s">
        <v>201</v>
      </c>
      <c r="D6525" s="191">
        <v>43347</v>
      </c>
      <c r="E6525" s="124" t="s">
        <v>12555</v>
      </c>
      <c r="F6525" s="124" t="s">
        <v>15</v>
      </c>
      <c r="G6525" s="124">
        <v>825701</v>
      </c>
      <c r="H6525" s="124"/>
      <c r="I6525" s="128" t="s">
        <v>14278</v>
      </c>
      <c r="J6525" s="124"/>
      <c r="K6525" s="124"/>
      <c r="L6525" s="124"/>
      <c r="M6525" s="124"/>
      <c r="N6525" s="193">
        <v>50</v>
      </c>
      <c r="O6525" s="193">
        <v>0</v>
      </c>
      <c r="P6525" s="124" t="s">
        <v>1312</v>
      </c>
    </row>
    <row r="6526" spans="1:16" ht="89.25" hidden="1">
      <c r="A6526" s="256">
        <v>6</v>
      </c>
      <c r="B6526" s="124"/>
      <c r="C6526" s="125" t="s">
        <v>689</v>
      </c>
      <c r="D6526" s="191">
        <v>43347</v>
      </c>
      <c r="E6526" s="124" t="s">
        <v>12556</v>
      </c>
      <c r="F6526" s="124" t="s">
        <v>15</v>
      </c>
      <c r="G6526" s="124">
        <v>5827</v>
      </c>
      <c r="H6526" s="124"/>
      <c r="I6526" s="128" t="s">
        <v>14279</v>
      </c>
      <c r="J6526" s="124"/>
      <c r="K6526" s="124"/>
      <c r="L6526" s="124"/>
      <c r="M6526" s="124"/>
      <c r="N6526" s="193">
        <v>290.02999999999997</v>
      </c>
      <c r="O6526" s="193">
        <v>0</v>
      </c>
      <c r="P6526" s="124" t="s">
        <v>1312</v>
      </c>
    </row>
    <row r="6527" spans="1:16" ht="89.25" hidden="1">
      <c r="A6527" s="256" t="s">
        <v>620</v>
      </c>
      <c r="B6527" s="124"/>
      <c r="C6527" s="125" t="s">
        <v>714</v>
      </c>
      <c r="D6527" s="191">
        <v>43347</v>
      </c>
      <c r="E6527" s="124" t="s">
        <v>12557</v>
      </c>
      <c r="F6527" s="124" t="s">
        <v>15</v>
      </c>
      <c r="G6527" s="124">
        <v>5828</v>
      </c>
      <c r="H6527" s="124"/>
      <c r="I6527" s="128" t="s">
        <v>14280</v>
      </c>
      <c r="J6527" s="124"/>
      <c r="K6527" s="124"/>
      <c r="L6527" s="124"/>
      <c r="M6527" s="124"/>
      <c r="N6527" s="193">
        <v>295.38</v>
      </c>
      <c r="O6527" s="193">
        <v>0</v>
      </c>
      <c r="P6527" s="124" t="s">
        <v>1312</v>
      </c>
    </row>
    <row r="6528" spans="1:16" ht="63.75" hidden="1">
      <c r="A6528" s="256">
        <v>16</v>
      </c>
      <c r="B6528" s="124"/>
      <c r="C6528" s="125" t="s">
        <v>692</v>
      </c>
      <c r="D6528" s="191">
        <v>43347</v>
      </c>
      <c r="E6528" s="124" t="s">
        <v>12558</v>
      </c>
      <c r="F6528" s="124" t="s">
        <v>15</v>
      </c>
      <c r="G6528" s="124">
        <v>5832</v>
      </c>
      <c r="H6528" s="124"/>
      <c r="I6528" s="128" t="s">
        <v>14281</v>
      </c>
      <c r="J6528" s="124"/>
      <c r="K6528" s="124"/>
      <c r="L6528" s="124"/>
      <c r="M6528" s="124"/>
      <c r="N6528" s="193">
        <v>288.93</v>
      </c>
      <c r="O6528" s="193">
        <v>0</v>
      </c>
      <c r="P6528" s="124" t="s">
        <v>1312</v>
      </c>
    </row>
    <row r="6529" spans="1:16" ht="89.25" hidden="1">
      <c r="A6529" s="256">
        <v>25</v>
      </c>
      <c r="B6529" s="124"/>
      <c r="C6529" s="125" t="s">
        <v>694</v>
      </c>
      <c r="D6529" s="191">
        <v>43347</v>
      </c>
      <c r="E6529" s="124" t="s">
        <v>12559</v>
      </c>
      <c r="F6529" s="124" t="s">
        <v>15</v>
      </c>
      <c r="G6529" s="124">
        <v>5829</v>
      </c>
      <c r="H6529" s="124"/>
      <c r="I6529" s="128" t="s">
        <v>14282</v>
      </c>
      <c r="J6529" s="124"/>
      <c r="K6529" s="124"/>
      <c r="L6529" s="124"/>
      <c r="M6529" s="124"/>
      <c r="N6529" s="193">
        <v>368.78</v>
      </c>
      <c r="O6529" s="193">
        <v>0</v>
      </c>
      <c r="P6529" s="124" t="s">
        <v>1312</v>
      </c>
    </row>
    <row r="6530" spans="1:16" ht="76.5" hidden="1">
      <c r="A6530" s="256">
        <v>25</v>
      </c>
      <c r="B6530" s="124"/>
      <c r="C6530" s="125" t="s">
        <v>694</v>
      </c>
      <c r="D6530" s="191">
        <v>43347</v>
      </c>
      <c r="E6530" s="124" t="s">
        <v>12560</v>
      </c>
      <c r="F6530" s="124" t="s">
        <v>1313</v>
      </c>
      <c r="G6530" s="124">
        <v>180576</v>
      </c>
      <c r="H6530" s="124"/>
      <c r="I6530" s="128" t="s">
        <v>14283</v>
      </c>
      <c r="J6530" s="124"/>
      <c r="K6530" s="124"/>
      <c r="L6530" s="124"/>
      <c r="M6530" s="124"/>
      <c r="N6530" s="193">
        <v>393321.49</v>
      </c>
      <c r="O6530" s="193">
        <v>0</v>
      </c>
      <c r="P6530" s="124" t="s">
        <v>1312</v>
      </c>
    </row>
    <row r="6531" spans="1:16" ht="76.5" hidden="1">
      <c r="A6531" s="256">
        <v>25</v>
      </c>
      <c r="B6531" s="124"/>
      <c r="C6531" s="125" t="s">
        <v>694</v>
      </c>
      <c r="D6531" s="191">
        <v>43347</v>
      </c>
      <c r="E6531" s="124" t="s">
        <v>12560</v>
      </c>
      <c r="F6531" s="124" t="s">
        <v>1313</v>
      </c>
      <c r="G6531" s="124">
        <v>180583</v>
      </c>
      <c r="H6531" s="124"/>
      <c r="I6531" s="128" t="s">
        <v>14284</v>
      </c>
      <c r="J6531" s="124"/>
      <c r="K6531" s="124"/>
      <c r="L6531" s="124"/>
      <c r="M6531" s="124"/>
      <c r="N6531" s="193">
        <v>75801.240000000005</v>
      </c>
      <c r="O6531" s="193">
        <v>0</v>
      </c>
      <c r="P6531" s="124" t="s">
        <v>1312</v>
      </c>
    </row>
    <row r="6532" spans="1:16" ht="76.5" hidden="1">
      <c r="A6532" s="256">
        <v>25</v>
      </c>
      <c r="B6532" s="124"/>
      <c r="C6532" s="125" t="s">
        <v>694</v>
      </c>
      <c r="D6532" s="191">
        <v>43347</v>
      </c>
      <c r="E6532" s="124" t="s">
        <v>12560</v>
      </c>
      <c r="F6532" s="124" t="s">
        <v>1313</v>
      </c>
      <c r="G6532" s="124">
        <v>180582</v>
      </c>
      <c r="H6532" s="124"/>
      <c r="I6532" s="128" t="s">
        <v>14285</v>
      </c>
      <c r="J6532" s="124"/>
      <c r="K6532" s="124"/>
      <c r="L6532" s="124"/>
      <c r="M6532" s="124"/>
      <c r="N6532" s="193">
        <v>421381.09</v>
      </c>
      <c r="O6532" s="193">
        <v>0</v>
      </c>
      <c r="P6532" s="124" t="s">
        <v>1312</v>
      </c>
    </row>
    <row r="6533" spans="1:16" ht="89.25" hidden="1">
      <c r="A6533" s="256">
        <v>25</v>
      </c>
      <c r="B6533" s="124"/>
      <c r="C6533" s="125" t="s">
        <v>694</v>
      </c>
      <c r="D6533" s="191">
        <v>43347</v>
      </c>
      <c r="E6533" s="124" t="s">
        <v>12560</v>
      </c>
      <c r="F6533" s="124" t="s">
        <v>1313</v>
      </c>
      <c r="G6533" s="124">
        <v>180585</v>
      </c>
      <c r="H6533" s="124"/>
      <c r="I6533" s="128" t="s">
        <v>14286</v>
      </c>
      <c r="J6533" s="124"/>
      <c r="K6533" s="124"/>
      <c r="L6533" s="124"/>
      <c r="M6533" s="124"/>
      <c r="N6533" s="193">
        <v>716318.12</v>
      </c>
      <c r="O6533" s="193">
        <v>0</v>
      </c>
      <c r="P6533" s="124" t="s">
        <v>1312</v>
      </c>
    </row>
    <row r="6534" spans="1:16" ht="76.5" hidden="1">
      <c r="A6534" s="256">
        <v>25</v>
      </c>
      <c r="B6534" s="124"/>
      <c r="C6534" s="125" t="s">
        <v>694</v>
      </c>
      <c r="D6534" s="191">
        <v>43347</v>
      </c>
      <c r="E6534" s="124" t="s">
        <v>12560</v>
      </c>
      <c r="F6534" s="124" t="s">
        <v>1313</v>
      </c>
      <c r="G6534" s="124">
        <v>180578</v>
      </c>
      <c r="H6534" s="124"/>
      <c r="I6534" s="128" t="s">
        <v>14287</v>
      </c>
      <c r="J6534" s="124"/>
      <c r="K6534" s="124"/>
      <c r="L6534" s="124"/>
      <c r="M6534" s="124"/>
      <c r="N6534" s="193">
        <v>506293.53</v>
      </c>
      <c r="O6534" s="193">
        <v>0</v>
      </c>
      <c r="P6534" s="124" t="s">
        <v>1312</v>
      </c>
    </row>
    <row r="6535" spans="1:16" ht="89.25" hidden="1">
      <c r="A6535" s="256">
        <v>25</v>
      </c>
      <c r="B6535" s="124"/>
      <c r="C6535" s="125" t="s">
        <v>694</v>
      </c>
      <c r="D6535" s="191">
        <v>43347</v>
      </c>
      <c r="E6535" s="124" t="s">
        <v>12560</v>
      </c>
      <c r="F6535" s="124" t="s">
        <v>1313</v>
      </c>
      <c r="G6535" s="124">
        <v>180577</v>
      </c>
      <c r="H6535" s="124"/>
      <c r="I6535" s="128" t="s">
        <v>14288</v>
      </c>
      <c r="J6535" s="124"/>
      <c r="K6535" s="124"/>
      <c r="L6535" s="124"/>
      <c r="M6535" s="124"/>
      <c r="N6535" s="193">
        <v>67519.83</v>
      </c>
      <c r="O6535" s="193">
        <v>0</v>
      </c>
      <c r="P6535" s="124" t="s">
        <v>1312</v>
      </c>
    </row>
    <row r="6536" spans="1:16" ht="89.25" hidden="1">
      <c r="A6536" s="256">
        <v>25</v>
      </c>
      <c r="B6536" s="124"/>
      <c r="C6536" s="125" t="s">
        <v>694</v>
      </c>
      <c r="D6536" s="191">
        <v>43347</v>
      </c>
      <c r="E6536" s="124" t="s">
        <v>12560</v>
      </c>
      <c r="F6536" s="124" t="s">
        <v>1313</v>
      </c>
      <c r="G6536" s="124">
        <v>180575</v>
      </c>
      <c r="H6536" s="124"/>
      <c r="I6536" s="128" t="s">
        <v>14289</v>
      </c>
      <c r="J6536" s="124"/>
      <c r="K6536" s="124"/>
      <c r="L6536" s="124"/>
      <c r="M6536" s="124"/>
      <c r="N6536" s="193">
        <v>521942.42</v>
      </c>
      <c r="O6536" s="193">
        <v>0</v>
      </c>
      <c r="P6536" s="124" t="s">
        <v>1312</v>
      </c>
    </row>
    <row r="6537" spans="1:16" ht="76.5" hidden="1">
      <c r="A6537" s="256">
        <v>25</v>
      </c>
      <c r="B6537" s="124"/>
      <c r="C6537" s="125" t="s">
        <v>694</v>
      </c>
      <c r="D6537" s="191">
        <v>43347</v>
      </c>
      <c r="E6537" s="124" t="s">
        <v>12560</v>
      </c>
      <c r="F6537" s="124" t="s">
        <v>1313</v>
      </c>
      <c r="G6537" s="124">
        <v>180581</v>
      </c>
      <c r="H6537" s="124"/>
      <c r="I6537" s="128" t="s">
        <v>14290</v>
      </c>
      <c r="J6537" s="124"/>
      <c r="K6537" s="124"/>
      <c r="L6537" s="124"/>
      <c r="M6537" s="124"/>
      <c r="N6537" s="193">
        <v>389210.31</v>
      </c>
      <c r="O6537" s="193">
        <v>0</v>
      </c>
      <c r="P6537" s="124" t="s">
        <v>1312</v>
      </c>
    </row>
    <row r="6538" spans="1:16" ht="63.75" hidden="1">
      <c r="A6538" s="256" t="s">
        <v>620</v>
      </c>
      <c r="B6538" s="124"/>
      <c r="C6538" s="125" t="s">
        <v>714</v>
      </c>
      <c r="D6538" s="191">
        <v>43347</v>
      </c>
      <c r="E6538" s="124" t="s">
        <v>12561</v>
      </c>
      <c r="F6538" s="124" t="s">
        <v>11</v>
      </c>
      <c r="G6538" s="124">
        <v>11221</v>
      </c>
      <c r="H6538" s="124"/>
      <c r="I6538" s="128" t="s">
        <v>14291</v>
      </c>
      <c r="J6538" s="124"/>
      <c r="K6538" s="124"/>
      <c r="L6538" s="124"/>
      <c r="M6538" s="124"/>
      <c r="N6538" s="193">
        <v>6944.92</v>
      </c>
      <c r="O6538" s="193">
        <v>0</v>
      </c>
      <c r="P6538" s="124" t="s">
        <v>1312</v>
      </c>
    </row>
    <row r="6539" spans="1:16" ht="89.25" hidden="1">
      <c r="A6539" s="256">
        <v>513</v>
      </c>
      <c r="B6539" s="124"/>
      <c r="C6539" s="125" t="s">
        <v>201</v>
      </c>
      <c r="D6539" s="191">
        <v>43347</v>
      </c>
      <c r="E6539" s="124" t="s">
        <v>12562</v>
      </c>
      <c r="F6539" s="124" t="s">
        <v>15</v>
      </c>
      <c r="G6539" s="124">
        <v>5834</v>
      </c>
      <c r="H6539" s="124"/>
      <c r="I6539" s="128" t="s">
        <v>14292</v>
      </c>
      <c r="J6539" s="124"/>
      <c r="K6539" s="124"/>
      <c r="L6539" s="124"/>
      <c r="M6539" s="124"/>
      <c r="N6539" s="193">
        <v>50</v>
      </c>
      <c r="O6539" s="193">
        <v>0</v>
      </c>
      <c r="P6539" s="124" t="s">
        <v>1312</v>
      </c>
    </row>
    <row r="6540" spans="1:16" ht="63.75" hidden="1">
      <c r="A6540" s="256">
        <v>10</v>
      </c>
      <c r="B6540" s="124"/>
      <c r="C6540" s="125" t="s">
        <v>690</v>
      </c>
      <c r="D6540" s="191">
        <v>43347</v>
      </c>
      <c r="E6540" s="124" t="s">
        <v>12563</v>
      </c>
      <c r="F6540" s="124" t="s">
        <v>6</v>
      </c>
      <c r="G6540" s="124">
        <v>826079</v>
      </c>
      <c r="H6540" s="124"/>
      <c r="I6540" s="128" t="s">
        <v>14293</v>
      </c>
      <c r="J6540" s="124"/>
      <c r="K6540" s="124"/>
      <c r="L6540" s="124"/>
      <c r="M6540" s="124"/>
      <c r="N6540" s="193">
        <v>0</v>
      </c>
      <c r="O6540" s="193">
        <v>26979.42</v>
      </c>
      <c r="P6540" s="124" t="s">
        <v>1312</v>
      </c>
    </row>
    <row r="6541" spans="1:16" ht="51" hidden="1">
      <c r="A6541" s="256">
        <v>513</v>
      </c>
      <c r="B6541" s="124"/>
      <c r="C6541" s="125" t="s">
        <v>201</v>
      </c>
      <c r="D6541" s="191">
        <v>43347</v>
      </c>
      <c r="E6541" s="124" t="s">
        <v>12564</v>
      </c>
      <c r="F6541" s="124" t="s">
        <v>15</v>
      </c>
      <c r="G6541" s="124">
        <v>826078</v>
      </c>
      <c r="H6541" s="124"/>
      <c r="I6541" s="128" t="s">
        <v>4300</v>
      </c>
      <c r="J6541" s="124"/>
      <c r="K6541" s="124"/>
      <c r="L6541" s="124"/>
      <c r="M6541" s="124"/>
      <c r="N6541" s="193">
        <v>50</v>
      </c>
      <c r="O6541" s="193">
        <v>0</v>
      </c>
      <c r="P6541" s="124" t="s">
        <v>1312</v>
      </c>
    </row>
    <row r="6542" spans="1:16" ht="51" hidden="1">
      <c r="A6542" s="256">
        <v>10</v>
      </c>
      <c r="B6542" s="124"/>
      <c r="C6542" s="125" t="s">
        <v>690</v>
      </c>
      <c r="D6542" s="191">
        <v>43347</v>
      </c>
      <c r="E6542" s="124" t="s">
        <v>12565</v>
      </c>
      <c r="F6542" s="124" t="s">
        <v>15</v>
      </c>
      <c r="G6542" s="124">
        <v>826080</v>
      </c>
      <c r="H6542" s="124"/>
      <c r="I6542" s="128" t="s">
        <v>14294</v>
      </c>
      <c r="J6542" s="124"/>
      <c r="K6542" s="124"/>
      <c r="L6542" s="124"/>
      <c r="M6542" s="124"/>
      <c r="N6542" s="193">
        <v>50</v>
      </c>
      <c r="O6542" s="193">
        <v>0</v>
      </c>
      <c r="P6542" s="124" t="s">
        <v>1312</v>
      </c>
    </row>
    <row r="6543" spans="1:16" ht="76.5" hidden="1">
      <c r="A6543" s="256" t="s">
        <v>622</v>
      </c>
      <c r="B6543" s="124"/>
      <c r="C6543" s="125" t="s">
        <v>715</v>
      </c>
      <c r="D6543" s="191">
        <v>43347</v>
      </c>
      <c r="E6543" s="124" t="s">
        <v>12566</v>
      </c>
      <c r="F6543" s="124" t="s">
        <v>1256</v>
      </c>
      <c r="G6543" s="124">
        <v>180594</v>
      </c>
      <c r="H6543" s="124"/>
      <c r="I6543" s="128" t="s">
        <v>14295</v>
      </c>
      <c r="J6543" s="124"/>
      <c r="K6543" s="124"/>
      <c r="L6543" s="124"/>
      <c r="M6543" s="124"/>
      <c r="N6543" s="193">
        <v>0</v>
      </c>
      <c r="O6543" s="193">
        <v>413329.62</v>
      </c>
      <c r="P6543" s="124" t="s">
        <v>1312</v>
      </c>
    </row>
    <row r="6544" spans="1:16" ht="63.75" hidden="1">
      <c r="A6544" s="256">
        <v>41</v>
      </c>
      <c r="B6544" s="124"/>
      <c r="C6544" s="125" t="s">
        <v>697</v>
      </c>
      <c r="D6544" s="191">
        <v>43347</v>
      </c>
      <c r="E6544" s="124" t="s">
        <v>12566</v>
      </c>
      <c r="F6544" s="124" t="s">
        <v>1256</v>
      </c>
      <c r="G6544" s="124">
        <v>180599</v>
      </c>
      <c r="H6544" s="124"/>
      <c r="I6544" s="128" t="s">
        <v>14296</v>
      </c>
      <c r="J6544" s="124"/>
      <c r="K6544" s="124"/>
      <c r="L6544" s="124"/>
      <c r="M6544" s="124"/>
      <c r="N6544" s="193">
        <v>0</v>
      </c>
      <c r="O6544" s="193">
        <v>28188</v>
      </c>
      <c r="P6544" s="124" t="s">
        <v>1312</v>
      </c>
    </row>
    <row r="6545" spans="1:16" ht="51" hidden="1">
      <c r="A6545" s="256">
        <v>86</v>
      </c>
      <c r="B6545" s="124"/>
      <c r="C6545" s="125" t="s">
        <v>710</v>
      </c>
      <c r="D6545" s="191">
        <v>43347</v>
      </c>
      <c r="E6545" s="124" t="s">
        <v>12567</v>
      </c>
      <c r="F6545" s="124" t="s">
        <v>6</v>
      </c>
      <c r="G6545" s="124">
        <v>1018181</v>
      </c>
      <c r="H6545" s="124"/>
      <c r="I6545" s="128" t="s">
        <v>14297</v>
      </c>
      <c r="J6545" s="124"/>
      <c r="K6545" s="124"/>
      <c r="L6545" s="124"/>
      <c r="M6545" s="124"/>
      <c r="N6545" s="193">
        <v>0</v>
      </c>
      <c r="O6545" s="193">
        <v>5400</v>
      </c>
      <c r="P6545" s="124" t="s">
        <v>1312</v>
      </c>
    </row>
    <row r="6546" spans="1:16" ht="63.75" hidden="1">
      <c r="A6546" s="256">
        <v>291</v>
      </c>
      <c r="B6546" s="124"/>
      <c r="C6546" s="125" t="s">
        <v>794</v>
      </c>
      <c r="D6546" s="191">
        <v>43347</v>
      </c>
      <c r="E6546" s="124" t="s">
        <v>12568</v>
      </c>
      <c r="F6546" s="124" t="s">
        <v>11</v>
      </c>
      <c r="G6546" s="124">
        <v>826412</v>
      </c>
      <c r="H6546" s="124"/>
      <c r="I6546" s="128" t="s">
        <v>14298</v>
      </c>
      <c r="J6546" s="124"/>
      <c r="K6546" s="124"/>
      <c r="L6546" s="124"/>
      <c r="M6546" s="124"/>
      <c r="N6546" s="193">
        <v>50</v>
      </c>
      <c r="O6546" s="193">
        <v>0</v>
      </c>
      <c r="P6546" s="124" t="s">
        <v>1312</v>
      </c>
    </row>
    <row r="6547" spans="1:16" ht="51" hidden="1">
      <c r="A6547" s="256">
        <v>513</v>
      </c>
      <c r="B6547" s="124"/>
      <c r="C6547" s="125" t="s">
        <v>201</v>
      </c>
      <c r="D6547" s="191">
        <v>43347</v>
      </c>
      <c r="E6547" s="124" t="s">
        <v>12569</v>
      </c>
      <c r="F6547" s="124" t="s">
        <v>15</v>
      </c>
      <c r="G6547" s="124">
        <v>826411</v>
      </c>
      <c r="H6547" s="124"/>
      <c r="I6547" s="128" t="s">
        <v>1389</v>
      </c>
      <c r="J6547" s="124"/>
      <c r="K6547" s="124"/>
      <c r="L6547" s="124"/>
      <c r="M6547" s="124"/>
      <c r="N6547" s="193">
        <v>50</v>
      </c>
      <c r="O6547" s="193">
        <v>0</v>
      </c>
      <c r="P6547" s="124" t="s">
        <v>1312</v>
      </c>
    </row>
    <row r="6548" spans="1:16" ht="76.5" hidden="1">
      <c r="A6548" s="256">
        <v>16</v>
      </c>
      <c r="B6548" s="124"/>
      <c r="C6548" s="125" t="s">
        <v>692</v>
      </c>
      <c r="D6548" s="191">
        <v>43347</v>
      </c>
      <c r="E6548" s="124" t="s">
        <v>12570</v>
      </c>
      <c r="F6548" s="124" t="s">
        <v>11</v>
      </c>
      <c r="G6548" s="124">
        <v>931729</v>
      </c>
      <c r="H6548" s="124"/>
      <c r="I6548" s="128" t="s">
        <v>14299</v>
      </c>
      <c r="J6548" s="124"/>
      <c r="K6548" s="124"/>
      <c r="L6548" s="124"/>
      <c r="M6548" s="124"/>
      <c r="N6548" s="193">
        <v>50</v>
      </c>
      <c r="O6548" s="193">
        <v>0</v>
      </c>
      <c r="P6548" s="124" t="s">
        <v>1312</v>
      </c>
    </row>
    <row r="6549" spans="1:16" ht="89.25" hidden="1">
      <c r="A6549" s="256">
        <v>10</v>
      </c>
      <c r="B6549" s="124"/>
      <c r="C6549" s="125" t="s">
        <v>690</v>
      </c>
      <c r="D6549" s="191">
        <v>43347</v>
      </c>
      <c r="E6549" s="124" t="s">
        <v>12571</v>
      </c>
      <c r="F6549" s="124" t="s">
        <v>15</v>
      </c>
      <c r="G6549" s="124">
        <v>5837</v>
      </c>
      <c r="H6549" s="124"/>
      <c r="I6549" s="128" t="s">
        <v>14300</v>
      </c>
      <c r="J6549" s="124"/>
      <c r="K6549" s="124"/>
      <c r="L6549" s="124"/>
      <c r="M6549" s="124"/>
      <c r="N6549" s="193">
        <v>276.24</v>
      </c>
      <c r="O6549" s="193">
        <v>0</v>
      </c>
      <c r="P6549" s="124" t="s">
        <v>1312</v>
      </c>
    </row>
    <row r="6550" spans="1:16" ht="76.5" hidden="1">
      <c r="A6550" s="256">
        <v>48</v>
      </c>
      <c r="B6550" s="124"/>
      <c r="C6550" s="125" t="s">
        <v>700</v>
      </c>
      <c r="D6550" s="191">
        <v>43347</v>
      </c>
      <c r="E6550" s="124" t="s">
        <v>12572</v>
      </c>
      <c r="F6550" s="124" t="s">
        <v>15</v>
      </c>
      <c r="G6550" s="124">
        <v>5833</v>
      </c>
      <c r="H6550" s="124"/>
      <c r="I6550" s="128" t="s">
        <v>14301</v>
      </c>
      <c r="J6550" s="124"/>
      <c r="K6550" s="124"/>
      <c r="L6550" s="124"/>
      <c r="M6550" s="124"/>
      <c r="N6550" s="193">
        <v>295.52</v>
      </c>
      <c r="O6550" s="193">
        <v>0</v>
      </c>
      <c r="P6550" s="124" t="s">
        <v>1312</v>
      </c>
    </row>
    <row r="6551" spans="1:16" ht="38.25" hidden="1">
      <c r="A6551" s="256">
        <v>117</v>
      </c>
      <c r="B6551" s="124"/>
      <c r="C6551" s="125" t="s">
        <v>722</v>
      </c>
      <c r="D6551" s="191">
        <v>43347</v>
      </c>
      <c r="E6551" s="124" t="s">
        <v>12573</v>
      </c>
      <c r="F6551" s="124" t="s">
        <v>11</v>
      </c>
      <c r="G6551" s="124">
        <v>931751</v>
      </c>
      <c r="H6551" s="124"/>
      <c r="I6551" s="128" t="s">
        <v>14302</v>
      </c>
      <c r="J6551" s="124"/>
      <c r="K6551" s="124"/>
      <c r="L6551" s="124"/>
      <c r="M6551" s="124"/>
      <c r="N6551" s="193">
        <v>50</v>
      </c>
      <c r="O6551" s="193">
        <v>0</v>
      </c>
      <c r="P6551" s="124" t="s">
        <v>1312</v>
      </c>
    </row>
    <row r="6552" spans="1:16" ht="76.5" hidden="1">
      <c r="A6552" s="256">
        <v>86</v>
      </c>
      <c r="B6552" s="124"/>
      <c r="C6552" s="125" t="s">
        <v>710</v>
      </c>
      <c r="D6552" s="191">
        <v>43347</v>
      </c>
      <c r="E6552" s="124" t="s">
        <v>12574</v>
      </c>
      <c r="F6552" s="124" t="s">
        <v>11</v>
      </c>
      <c r="G6552" s="124">
        <v>931760</v>
      </c>
      <c r="H6552" s="124"/>
      <c r="I6552" s="128" t="s">
        <v>14303</v>
      </c>
      <c r="J6552" s="124"/>
      <c r="K6552" s="124"/>
      <c r="L6552" s="124"/>
      <c r="M6552" s="124"/>
      <c r="N6552" s="193">
        <v>50</v>
      </c>
      <c r="O6552" s="193">
        <v>0</v>
      </c>
      <c r="P6552" s="124" t="s">
        <v>1312</v>
      </c>
    </row>
    <row r="6553" spans="1:16" ht="38.25" hidden="1">
      <c r="A6553" s="256">
        <v>86</v>
      </c>
      <c r="B6553" s="124"/>
      <c r="C6553" s="125" t="s">
        <v>710</v>
      </c>
      <c r="D6553" s="191">
        <v>43347</v>
      </c>
      <c r="E6553" s="124" t="s">
        <v>12575</v>
      </c>
      <c r="F6553" s="124" t="s">
        <v>6</v>
      </c>
      <c r="G6553" s="124">
        <v>76949</v>
      </c>
      <c r="H6553" s="124"/>
      <c r="I6553" s="128" t="s">
        <v>14304</v>
      </c>
      <c r="J6553" s="124"/>
      <c r="K6553" s="124"/>
      <c r="L6553" s="124"/>
      <c r="M6553" s="124"/>
      <c r="N6553" s="193">
        <v>0</v>
      </c>
      <c r="O6553" s="193">
        <v>15938480</v>
      </c>
      <c r="P6553" s="124" t="s">
        <v>1312</v>
      </c>
    </row>
    <row r="6554" spans="1:16" ht="51">
      <c r="A6554" s="256" t="s">
        <v>12457</v>
      </c>
      <c r="B6554" s="124"/>
      <c r="C6554" s="125" t="s">
        <v>1236</v>
      </c>
      <c r="D6554" s="191">
        <v>43348</v>
      </c>
      <c r="E6554" s="124" t="s">
        <v>12576</v>
      </c>
      <c r="F6554" s="124" t="s">
        <v>3</v>
      </c>
      <c r="G6554" s="124">
        <v>1657642</v>
      </c>
      <c r="H6554" s="124"/>
      <c r="I6554" s="128" t="s">
        <v>14305</v>
      </c>
      <c r="J6554" s="124"/>
      <c r="K6554" s="124"/>
      <c r="L6554" s="124"/>
      <c r="M6554" s="124"/>
      <c r="N6554" s="193">
        <v>0</v>
      </c>
      <c r="O6554" s="193">
        <v>150</v>
      </c>
      <c r="P6554" s="124" t="s">
        <v>1312</v>
      </c>
    </row>
    <row r="6555" spans="1:16" ht="38.25">
      <c r="A6555" s="256" t="s">
        <v>12457</v>
      </c>
      <c r="B6555" s="124"/>
      <c r="C6555" s="125" t="s">
        <v>1236</v>
      </c>
      <c r="D6555" s="191">
        <v>43348</v>
      </c>
      <c r="E6555" s="124" t="s">
        <v>12577</v>
      </c>
      <c r="F6555" s="124" t="s">
        <v>3</v>
      </c>
      <c r="G6555" s="124">
        <v>1657617</v>
      </c>
      <c r="H6555" s="124"/>
      <c r="I6555" s="128" t="s">
        <v>14306</v>
      </c>
      <c r="J6555" s="124"/>
      <c r="K6555" s="124"/>
      <c r="L6555" s="124"/>
      <c r="M6555" s="124"/>
      <c r="N6555" s="193">
        <v>0</v>
      </c>
      <c r="O6555" s="193">
        <v>800</v>
      </c>
      <c r="P6555" s="124" t="s">
        <v>1312</v>
      </c>
    </row>
    <row r="6556" spans="1:16" ht="51">
      <c r="A6556" s="256">
        <v>20</v>
      </c>
      <c r="B6556" s="124"/>
      <c r="C6556" s="125" t="s">
        <v>693</v>
      </c>
      <c r="D6556" s="191">
        <v>43348</v>
      </c>
      <c r="E6556" s="124" t="s">
        <v>12578</v>
      </c>
      <c r="F6556" s="124" t="s">
        <v>3</v>
      </c>
      <c r="G6556" s="124">
        <v>1657683</v>
      </c>
      <c r="H6556" s="124"/>
      <c r="I6556" s="128" t="s">
        <v>14307</v>
      </c>
      <c r="J6556" s="124"/>
      <c r="K6556" s="124"/>
      <c r="L6556" s="124"/>
      <c r="M6556" s="124"/>
      <c r="N6556" s="193">
        <v>0</v>
      </c>
      <c r="O6556" s="193">
        <v>160</v>
      </c>
      <c r="P6556" s="124" t="s">
        <v>1312</v>
      </c>
    </row>
    <row r="6557" spans="1:16" ht="38.25">
      <c r="A6557" s="256">
        <v>526</v>
      </c>
      <c r="B6557" s="124"/>
      <c r="C6557" s="125" t="s">
        <v>846</v>
      </c>
      <c r="D6557" s="191">
        <v>43348</v>
      </c>
      <c r="E6557" s="124" t="s">
        <v>12579</v>
      </c>
      <c r="F6557" s="124" t="s">
        <v>3</v>
      </c>
      <c r="G6557" s="124">
        <v>1657691</v>
      </c>
      <c r="H6557" s="124"/>
      <c r="I6557" s="128" t="s">
        <v>14308</v>
      </c>
      <c r="J6557" s="124"/>
      <c r="K6557" s="124"/>
      <c r="L6557" s="124"/>
      <c r="M6557" s="124"/>
      <c r="N6557" s="193">
        <v>0</v>
      </c>
      <c r="O6557" s="193">
        <v>120</v>
      </c>
      <c r="P6557" s="124" t="s">
        <v>1312</v>
      </c>
    </row>
    <row r="6558" spans="1:16" ht="38.25">
      <c r="A6558" s="256" t="s">
        <v>12457</v>
      </c>
      <c r="B6558" s="124"/>
      <c r="C6558" s="125" t="s">
        <v>1236</v>
      </c>
      <c r="D6558" s="191">
        <v>43348</v>
      </c>
      <c r="E6558" s="124" t="s">
        <v>12580</v>
      </c>
      <c r="F6558" s="124" t="s">
        <v>3</v>
      </c>
      <c r="G6558" s="124">
        <v>1657693</v>
      </c>
      <c r="H6558" s="124"/>
      <c r="I6558" s="128" t="s">
        <v>11351</v>
      </c>
      <c r="J6558" s="124"/>
      <c r="K6558" s="124"/>
      <c r="L6558" s="124"/>
      <c r="M6558" s="124"/>
      <c r="N6558" s="193">
        <v>0</v>
      </c>
      <c r="O6558" s="193">
        <v>0.01</v>
      </c>
      <c r="P6558" s="124" t="s">
        <v>1312</v>
      </c>
    </row>
    <row r="6559" spans="1:16" ht="51">
      <c r="A6559" s="256">
        <v>373</v>
      </c>
      <c r="B6559" s="124"/>
      <c r="C6559" s="125" t="s">
        <v>1269</v>
      </c>
      <c r="D6559" s="191">
        <v>43348</v>
      </c>
      <c r="E6559" s="124" t="s">
        <v>12581</v>
      </c>
      <c r="F6559" s="124" t="s">
        <v>3</v>
      </c>
      <c r="G6559" s="124">
        <v>1657699</v>
      </c>
      <c r="H6559" s="124"/>
      <c r="I6559" s="128" t="s">
        <v>14309</v>
      </c>
      <c r="J6559" s="124"/>
      <c r="K6559" s="124"/>
      <c r="L6559" s="124"/>
      <c r="M6559" s="124"/>
      <c r="N6559" s="193">
        <v>0</v>
      </c>
      <c r="O6559" s="193">
        <v>1175</v>
      </c>
      <c r="P6559" s="124" t="s">
        <v>1312</v>
      </c>
    </row>
    <row r="6560" spans="1:16" ht="51">
      <c r="A6560" s="256" t="s">
        <v>619</v>
      </c>
      <c r="B6560" s="124"/>
      <c r="C6560" s="125" t="s">
        <v>713</v>
      </c>
      <c r="D6560" s="191">
        <v>43348</v>
      </c>
      <c r="E6560" s="124" t="s">
        <v>12582</v>
      </c>
      <c r="F6560" s="124" t="s">
        <v>3</v>
      </c>
      <c r="G6560" s="124">
        <v>1657503</v>
      </c>
      <c r="H6560" s="124"/>
      <c r="I6560" s="128" t="s">
        <v>14310</v>
      </c>
      <c r="J6560" s="124"/>
      <c r="K6560" s="124"/>
      <c r="L6560" s="124"/>
      <c r="M6560" s="124"/>
      <c r="N6560" s="193">
        <v>0</v>
      </c>
      <c r="O6560" s="193">
        <v>1277</v>
      </c>
      <c r="P6560" s="124" t="s">
        <v>1312</v>
      </c>
    </row>
    <row r="6561" spans="1:16" ht="38.25">
      <c r="A6561" s="256" t="s">
        <v>12457</v>
      </c>
      <c r="B6561" s="124"/>
      <c r="C6561" s="125" t="s">
        <v>1236</v>
      </c>
      <c r="D6561" s="191">
        <v>43348</v>
      </c>
      <c r="E6561" s="124" t="s">
        <v>12583</v>
      </c>
      <c r="F6561" s="124" t="s">
        <v>3</v>
      </c>
      <c r="G6561" s="124">
        <v>1657529</v>
      </c>
      <c r="H6561" s="124"/>
      <c r="I6561" s="128" t="s">
        <v>14311</v>
      </c>
      <c r="J6561" s="124"/>
      <c r="K6561" s="124"/>
      <c r="L6561" s="124"/>
      <c r="M6561" s="124"/>
      <c r="N6561" s="193">
        <v>0</v>
      </c>
      <c r="O6561" s="193">
        <v>1506</v>
      </c>
      <c r="P6561" s="124" t="s">
        <v>1312</v>
      </c>
    </row>
    <row r="6562" spans="1:16" ht="51">
      <c r="A6562" s="256" t="s">
        <v>630</v>
      </c>
      <c r="B6562" s="124"/>
      <c r="C6562" s="125" t="s">
        <v>1236</v>
      </c>
      <c r="D6562" s="191">
        <v>43348</v>
      </c>
      <c r="E6562" s="124" t="s">
        <v>12584</v>
      </c>
      <c r="F6562" s="124" t="s">
        <v>3</v>
      </c>
      <c r="G6562" s="124">
        <v>1657534</v>
      </c>
      <c r="H6562" s="124"/>
      <c r="I6562" s="128" t="s">
        <v>14312</v>
      </c>
      <c r="J6562" s="124"/>
      <c r="K6562" s="124"/>
      <c r="L6562" s="124"/>
      <c r="M6562" s="124"/>
      <c r="N6562" s="193">
        <v>0</v>
      </c>
      <c r="O6562" s="193">
        <v>6984</v>
      </c>
      <c r="P6562" s="124" t="s">
        <v>1312</v>
      </c>
    </row>
    <row r="6563" spans="1:16" ht="51">
      <c r="A6563" s="256" t="s">
        <v>630</v>
      </c>
      <c r="B6563" s="124"/>
      <c r="C6563" s="125" t="s">
        <v>1236</v>
      </c>
      <c r="D6563" s="191">
        <v>43348</v>
      </c>
      <c r="E6563" s="124" t="s">
        <v>12585</v>
      </c>
      <c r="F6563" s="124" t="s">
        <v>3</v>
      </c>
      <c r="G6563" s="124">
        <v>1657535</v>
      </c>
      <c r="H6563" s="124"/>
      <c r="I6563" s="128" t="s">
        <v>14313</v>
      </c>
      <c r="J6563" s="124"/>
      <c r="K6563" s="124"/>
      <c r="L6563" s="124"/>
      <c r="M6563" s="124"/>
      <c r="N6563" s="193">
        <v>0</v>
      </c>
      <c r="O6563" s="193">
        <v>372</v>
      </c>
      <c r="P6563" s="124" t="s">
        <v>1312</v>
      </c>
    </row>
    <row r="6564" spans="1:16" ht="51">
      <c r="A6564" s="256">
        <v>46</v>
      </c>
      <c r="B6564" s="124"/>
      <c r="C6564" s="125" t="s">
        <v>698</v>
      </c>
      <c r="D6564" s="191">
        <v>43348</v>
      </c>
      <c r="E6564" s="124" t="s">
        <v>12586</v>
      </c>
      <c r="F6564" s="124" t="s">
        <v>3</v>
      </c>
      <c r="G6564" s="124">
        <v>1657554</v>
      </c>
      <c r="H6564" s="124"/>
      <c r="I6564" s="128" t="s">
        <v>11707</v>
      </c>
      <c r="J6564" s="124"/>
      <c r="K6564" s="124"/>
      <c r="L6564" s="124"/>
      <c r="M6564" s="124"/>
      <c r="N6564" s="193">
        <v>0</v>
      </c>
      <c r="O6564" s="193">
        <v>72</v>
      </c>
      <c r="P6564" s="124" t="s">
        <v>1312</v>
      </c>
    </row>
    <row r="6565" spans="1:16" ht="51">
      <c r="A6565" s="256" t="s">
        <v>619</v>
      </c>
      <c r="B6565" s="124"/>
      <c r="C6565" s="125" t="s">
        <v>713</v>
      </c>
      <c r="D6565" s="191">
        <v>43348</v>
      </c>
      <c r="E6565" s="124" t="s">
        <v>12587</v>
      </c>
      <c r="F6565" s="124" t="s">
        <v>3</v>
      </c>
      <c r="G6565" s="124">
        <v>1657556</v>
      </c>
      <c r="H6565" s="124"/>
      <c r="I6565" s="128" t="s">
        <v>14314</v>
      </c>
      <c r="J6565" s="124"/>
      <c r="K6565" s="124"/>
      <c r="L6565" s="124"/>
      <c r="M6565" s="124"/>
      <c r="N6565" s="193">
        <v>0</v>
      </c>
      <c r="O6565" s="193">
        <v>2000</v>
      </c>
      <c r="P6565" s="124" t="s">
        <v>1312</v>
      </c>
    </row>
    <row r="6566" spans="1:16" ht="51">
      <c r="A6566" s="256" t="s">
        <v>630</v>
      </c>
      <c r="B6566" s="124"/>
      <c r="C6566" s="125" t="s">
        <v>1236</v>
      </c>
      <c r="D6566" s="191">
        <v>43348</v>
      </c>
      <c r="E6566" s="124" t="s">
        <v>12588</v>
      </c>
      <c r="F6566" s="124" t="s">
        <v>3</v>
      </c>
      <c r="G6566" s="124">
        <v>1657564</v>
      </c>
      <c r="H6566" s="124"/>
      <c r="I6566" s="128" t="s">
        <v>14315</v>
      </c>
      <c r="J6566" s="124"/>
      <c r="K6566" s="124"/>
      <c r="L6566" s="124"/>
      <c r="M6566" s="124"/>
      <c r="N6566" s="193">
        <v>0</v>
      </c>
      <c r="O6566" s="193">
        <v>371</v>
      </c>
      <c r="P6566" s="124" t="s">
        <v>1312</v>
      </c>
    </row>
    <row r="6567" spans="1:16" ht="38.25">
      <c r="A6567" s="256">
        <v>526</v>
      </c>
      <c r="B6567" s="124"/>
      <c r="C6567" s="125" t="s">
        <v>846</v>
      </c>
      <c r="D6567" s="191">
        <v>43348</v>
      </c>
      <c r="E6567" s="124" t="s">
        <v>12589</v>
      </c>
      <c r="F6567" s="124" t="s">
        <v>3</v>
      </c>
      <c r="G6567" s="124">
        <v>1657566</v>
      </c>
      <c r="H6567" s="124"/>
      <c r="I6567" s="128" t="s">
        <v>14316</v>
      </c>
      <c r="J6567" s="124"/>
      <c r="K6567" s="124"/>
      <c r="L6567" s="124"/>
      <c r="M6567" s="124"/>
      <c r="N6567" s="193">
        <v>0</v>
      </c>
      <c r="O6567" s="193">
        <v>50</v>
      </c>
      <c r="P6567" s="124" t="s">
        <v>1312</v>
      </c>
    </row>
    <row r="6568" spans="1:16" ht="38.25">
      <c r="A6568" s="256">
        <v>373</v>
      </c>
      <c r="B6568" s="124"/>
      <c r="C6568" s="125" t="s">
        <v>1269</v>
      </c>
      <c r="D6568" s="191">
        <v>43348</v>
      </c>
      <c r="E6568" s="124" t="s">
        <v>12590</v>
      </c>
      <c r="F6568" s="124" t="s">
        <v>3</v>
      </c>
      <c r="G6568" s="124">
        <v>1657593</v>
      </c>
      <c r="H6568" s="124"/>
      <c r="I6568" s="128" t="s">
        <v>14317</v>
      </c>
      <c r="J6568" s="124"/>
      <c r="K6568" s="124"/>
      <c r="L6568" s="124"/>
      <c r="M6568" s="124"/>
      <c r="N6568" s="193">
        <v>0</v>
      </c>
      <c r="O6568" s="193">
        <v>188.6</v>
      </c>
      <c r="P6568" s="124" t="s">
        <v>1312</v>
      </c>
    </row>
    <row r="6569" spans="1:16" ht="51">
      <c r="A6569" s="256" t="s">
        <v>630</v>
      </c>
      <c r="B6569" s="124"/>
      <c r="C6569" s="125" t="s">
        <v>1236</v>
      </c>
      <c r="D6569" s="191">
        <v>43348</v>
      </c>
      <c r="E6569" s="124" t="s">
        <v>12591</v>
      </c>
      <c r="F6569" s="124" t="s">
        <v>3</v>
      </c>
      <c r="G6569" s="124">
        <v>1657599</v>
      </c>
      <c r="H6569" s="124"/>
      <c r="I6569" s="128" t="s">
        <v>14318</v>
      </c>
      <c r="J6569" s="124"/>
      <c r="K6569" s="124"/>
      <c r="L6569" s="124"/>
      <c r="M6569" s="124"/>
      <c r="N6569" s="193">
        <v>0</v>
      </c>
      <c r="O6569" s="193">
        <v>8390</v>
      </c>
      <c r="P6569" s="124" t="s">
        <v>1312</v>
      </c>
    </row>
    <row r="6570" spans="1:16" ht="51">
      <c r="A6570" s="256" t="s">
        <v>630</v>
      </c>
      <c r="B6570" s="124"/>
      <c r="C6570" s="125" t="s">
        <v>1236</v>
      </c>
      <c r="D6570" s="191">
        <v>43348</v>
      </c>
      <c r="E6570" s="124" t="s">
        <v>12592</v>
      </c>
      <c r="F6570" s="124" t="s">
        <v>3</v>
      </c>
      <c r="G6570" s="124">
        <v>1657611</v>
      </c>
      <c r="H6570" s="124"/>
      <c r="I6570" s="128" t="s">
        <v>14319</v>
      </c>
      <c r="J6570" s="124"/>
      <c r="K6570" s="124"/>
      <c r="L6570" s="124"/>
      <c r="M6570" s="124"/>
      <c r="N6570" s="193">
        <v>0</v>
      </c>
      <c r="O6570" s="193">
        <v>7339.7</v>
      </c>
      <c r="P6570" s="124" t="s">
        <v>1312</v>
      </c>
    </row>
    <row r="6571" spans="1:16" ht="38.25">
      <c r="A6571" s="256">
        <v>35</v>
      </c>
      <c r="B6571" s="124"/>
      <c r="C6571" s="125" t="s">
        <v>696</v>
      </c>
      <c r="D6571" s="191">
        <v>43348</v>
      </c>
      <c r="E6571" s="124" t="s">
        <v>12593</v>
      </c>
      <c r="F6571" s="124" t="s">
        <v>3</v>
      </c>
      <c r="G6571" s="124">
        <v>1657612</v>
      </c>
      <c r="H6571" s="124"/>
      <c r="I6571" s="128" t="s">
        <v>14320</v>
      </c>
      <c r="J6571" s="124"/>
      <c r="K6571" s="124"/>
      <c r="L6571" s="124"/>
      <c r="M6571" s="124"/>
      <c r="N6571" s="193">
        <v>0</v>
      </c>
      <c r="O6571" s="193">
        <v>3636.48</v>
      </c>
      <c r="P6571" s="124" t="s">
        <v>1312</v>
      </c>
    </row>
    <row r="6572" spans="1:16" ht="38.25">
      <c r="A6572" s="256">
        <v>526</v>
      </c>
      <c r="B6572" s="124"/>
      <c r="C6572" s="125" t="s">
        <v>846</v>
      </c>
      <c r="D6572" s="191">
        <v>43348</v>
      </c>
      <c r="E6572" s="124" t="s">
        <v>12594</v>
      </c>
      <c r="F6572" s="124" t="s">
        <v>3</v>
      </c>
      <c r="G6572" s="124">
        <v>1657813</v>
      </c>
      <c r="H6572" s="124"/>
      <c r="I6572" s="128" t="s">
        <v>14321</v>
      </c>
      <c r="J6572" s="124"/>
      <c r="K6572" s="124"/>
      <c r="L6572" s="124"/>
      <c r="M6572" s="124"/>
      <c r="N6572" s="193">
        <v>0</v>
      </c>
      <c r="O6572" s="193">
        <v>51</v>
      </c>
      <c r="P6572" s="124" t="s">
        <v>1312</v>
      </c>
    </row>
    <row r="6573" spans="1:16" ht="51">
      <c r="A6573" s="256" t="s">
        <v>630</v>
      </c>
      <c r="B6573" s="124"/>
      <c r="C6573" s="125" t="s">
        <v>1236</v>
      </c>
      <c r="D6573" s="191">
        <v>43348</v>
      </c>
      <c r="E6573" s="124" t="s">
        <v>12595</v>
      </c>
      <c r="F6573" s="124" t="s">
        <v>3</v>
      </c>
      <c r="G6573" s="124">
        <v>1657841</v>
      </c>
      <c r="H6573" s="124"/>
      <c r="I6573" s="128" t="s">
        <v>14322</v>
      </c>
      <c r="J6573" s="124"/>
      <c r="K6573" s="124"/>
      <c r="L6573" s="124"/>
      <c r="M6573" s="124"/>
      <c r="N6573" s="193">
        <v>0</v>
      </c>
      <c r="O6573" s="193">
        <v>41110.800000000003</v>
      </c>
      <c r="P6573" s="124" t="s">
        <v>1312</v>
      </c>
    </row>
    <row r="6574" spans="1:16" ht="51">
      <c r="A6574" s="256" t="s">
        <v>630</v>
      </c>
      <c r="B6574" s="124"/>
      <c r="C6574" s="125" t="s">
        <v>1236</v>
      </c>
      <c r="D6574" s="191">
        <v>43348</v>
      </c>
      <c r="E6574" s="124" t="s">
        <v>12596</v>
      </c>
      <c r="F6574" s="124" t="s">
        <v>3</v>
      </c>
      <c r="G6574" s="124">
        <v>1657746</v>
      </c>
      <c r="H6574" s="124"/>
      <c r="I6574" s="128" t="s">
        <v>14323</v>
      </c>
      <c r="J6574" s="124"/>
      <c r="K6574" s="124"/>
      <c r="L6574" s="124"/>
      <c r="M6574" s="124"/>
      <c r="N6574" s="193">
        <v>0</v>
      </c>
      <c r="O6574" s="193">
        <v>212</v>
      </c>
      <c r="P6574" s="124" t="s">
        <v>1312</v>
      </c>
    </row>
    <row r="6575" spans="1:16" ht="63.75">
      <c r="A6575" s="256">
        <v>221</v>
      </c>
      <c r="B6575" s="124"/>
      <c r="C6575" s="125" t="s">
        <v>763</v>
      </c>
      <c r="D6575" s="191">
        <v>43348</v>
      </c>
      <c r="E6575" s="124" t="s">
        <v>12597</v>
      </c>
      <c r="F6575" s="124" t="s">
        <v>3</v>
      </c>
      <c r="G6575" s="124">
        <v>1657748</v>
      </c>
      <c r="H6575" s="124"/>
      <c r="I6575" s="128" t="s">
        <v>14324</v>
      </c>
      <c r="J6575" s="124"/>
      <c r="K6575" s="124"/>
      <c r="L6575" s="124"/>
      <c r="M6575" s="124"/>
      <c r="N6575" s="193">
        <v>0</v>
      </c>
      <c r="O6575" s="193">
        <v>85</v>
      </c>
      <c r="P6575" s="124" t="s">
        <v>1312</v>
      </c>
    </row>
    <row r="6576" spans="1:16" ht="51">
      <c r="A6576" s="256" t="s">
        <v>630</v>
      </c>
      <c r="B6576" s="124"/>
      <c r="C6576" s="125" t="s">
        <v>1236</v>
      </c>
      <c r="D6576" s="191">
        <v>43348</v>
      </c>
      <c r="E6576" s="124" t="s">
        <v>12598</v>
      </c>
      <c r="F6576" s="124" t="s">
        <v>3</v>
      </c>
      <c r="G6576" s="124">
        <v>1657763</v>
      </c>
      <c r="H6576" s="124"/>
      <c r="I6576" s="128" t="s">
        <v>14325</v>
      </c>
      <c r="J6576" s="124"/>
      <c r="K6576" s="124"/>
      <c r="L6576" s="124"/>
      <c r="M6576" s="124"/>
      <c r="N6576" s="193">
        <v>0</v>
      </c>
      <c r="O6576" s="193">
        <v>4310</v>
      </c>
      <c r="P6576" s="124" t="s">
        <v>1312</v>
      </c>
    </row>
    <row r="6577" spans="1:16" ht="63.75">
      <c r="A6577" s="256">
        <v>47</v>
      </c>
      <c r="B6577" s="124"/>
      <c r="C6577" s="125" t="s">
        <v>699</v>
      </c>
      <c r="D6577" s="191">
        <v>43348</v>
      </c>
      <c r="E6577" s="124" t="s">
        <v>12599</v>
      </c>
      <c r="F6577" s="124" t="s">
        <v>3</v>
      </c>
      <c r="G6577" s="124">
        <v>1657772</v>
      </c>
      <c r="H6577" s="124"/>
      <c r="I6577" s="128" t="s">
        <v>14326</v>
      </c>
      <c r="J6577" s="124"/>
      <c r="K6577" s="124"/>
      <c r="L6577" s="124"/>
      <c r="M6577" s="124"/>
      <c r="N6577" s="193">
        <v>0</v>
      </c>
      <c r="O6577" s="193">
        <v>60</v>
      </c>
      <c r="P6577" s="124" t="s">
        <v>1312</v>
      </c>
    </row>
    <row r="6578" spans="1:16" ht="63.75">
      <c r="A6578" s="256">
        <v>373</v>
      </c>
      <c r="B6578" s="124"/>
      <c r="C6578" s="125" t="s">
        <v>1269</v>
      </c>
      <c r="D6578" s="191">
        <v>43348</v>
      </c>
      <c r="E6578" s="124" t="s">
        <v>12600</v>
      </c>
      <c r="F6578" s="124" t="s">
        <v>3</v>
      </c>
      <c r="G6578" s="124">
        <v>1657774</v>
      </c>
      <c r="H6578" s="124"/>
      <c r="I6578" s="128" t="s">
        <v>14327</v>
      </c>
      <c r="J6578" s="124"/>
      <c r="K6578" s="124"/>
      <c r="L6578" s="124"/>
      <c r="M6578" s="124"/>
      <c r="N6578" s="193">
        <v>0</v>
      </c>
      <c r="O6578" s="193">
        <v>295.40000000000003</v>
      </c>
      <c r="P6578" s="124" t="s">
        <v>1312</v>
      </c>
    </row>
    <row r="6579" spans="1:16" ht="63.75">
      <c r="A6579" s="256" t="s">
        <v>630</v>
      </c>
      <c r="B6579" s="124"/>
      <c r="C6579" s="125" t="s">
        <v>1236</v>
      </c>
      <c r="D6579" s="191">
        <v>43348</v>
      </c>
      <c r="E6579" s="124" t="s">
        <v>12601</v>
      </c>
      <c r="F6579" s="124" t="s">
        <v>3</v>
      </c>
      <c r="G6579" s="124">
        <v>1657621</v>
      </c>
      <c r="H6579" s="124"/>
      <c r="I6579" s="128" t="s">
        <v>14328</v>
      </c>
      <c r="J6579" s="124"/>
      <c r="K6579" s="124"/>
      <c r="L6579" s="124"/>
      <c r="M6579" s="124"/>
      <c r="N6579" s="193">
        <v>0</v>
      </c>
      <c r="O6579" s="193">
        <v>18135.61</v>
      </c>
      <c r="P6579" s="124" t="s">
        <v>1312</v>
      </c>
    </row>
    <row r="6580" spans="1:16" ht="51">
      <c r="A6580" s="256">
        <v>291</v>
      </c>
      <c r="B6580" s="124"/>
      <c r="C6580" s="125" t="s">
        <v>794</v>
      </c>
      <c r="D6580" s="191">
        <v>43348</v>
      </c>
      <c r="E6580" s="124" t="s">
        <v>12602</v>
      </c>
      <c r="F6580" s="124" t="s">
        <v>3</v>
      </c>
      <c r="G6580" s="124">
        <v>1657545</v>
      </c>
      <c r="H6580" s="124"/>
      <c r="I6580" s="128" t="s">
        <v>14329</v>
      </c>
      <c r="J6580" s="124"/>
      <c r="K6580" s="124"/>
      <c r="L6580" s="124"/>
      <c r="M6580" s="124"/>
      <c r="N6580" s="193">
        <v>0</v>
      </c>
      <c r="O6580" s="193">
        <v>843996.05</v>
      </c>
      <c r="P6580" s="124" t="s">
        <v>1312</v>
      </c>
    </row>
    <row r="6581" spans="1:16" ht="51">
      <c r="A6581" s="256">
        <v>283</v>
      </c>
      <c r="B6581" s="124"/>
      <c r="C6581" s="125" t="s">
        <v>146</v>
      </c>
      <c r="D6581" s="191">
        <v>43348</v>
      </c>
      <c r="E6581" s="124" t="s">
        <v>12603</v>
      </c>
      <c r="F6581" s="124" t="s">
        <v>3</v>
      </c>
      <c r="G6581" s="124">
        <v>1657576</v>
      </c>
      <c r="H6581" s="124"/>
      <c r="I6581" s="128" t="s">
        <v>14330</v>
      </c>
      <c r="J6581" s="124"/>
      <c r="K6581" s="124"/>
      <c r="L6581" s="124"/>
      <c r="M6581" s="124"/>
      <c r="N6581" s="193">
        <v>0</v>
      </c>
      <c r="O6581" s="193">
        <v>300</v>
      </c>
      <c r="P6581" s="124" t="s">
        <v>1312</v>
      </c>
    </row>
    <row r="6582" spans="1:16" ht="51">
      <c r="A6582" s="256">
        <v>163</v>
      </c>
      <c r="B6582" s="124"/>
      <c r="C6582" s="125" t="s">
        <v>748</v>
      </c>
      <c r="D6582" s="191">
        <v>43348</v>
      </c>
      <c r="E6582" s="124" t="s">
        <v>12604</v>
      </c>
      <c r="F6582" s="124" t="s">
        <v>3</v>
      </c>
      <c r="G6582" s="124">
        <v>1657594</v>
      </c>
      <c r="H6582" s="124"/>
      <c r="I6582" s="128" t="s">
        <v>14331</v>
      </c>
      <c r="J6582" s="124"/>
      <c r="K6582" s="124"/>
      <c r="L6582" s="124"/>
      <c r="M6582" s="124"/>
      <c r="N6582" s="193">
        <v>0</v>
      </c>
      <c r="O6582" s="193">
        <v>159</v>
      </c>
      <c r="P6582" s="124" t="s">
        <v>1312</v>
      </c>
    </row>
    <row r="6583" spans="1:16" ht="51">
      <c r="A6583" s="256" t="s">
        <v>619</v>
      </c>
      <c r="B6583" s="124"/>
      <c r="C6583" s="125" t="s">
        <v>713</v>
      </c>
      <c r="D6583" s="191">
        <v>43348</v>
      </c>
      <c r="E6583" s="124" t="s">
        <v>12605</v>
      </c>
      <c r="F6583" s="124" t="s">
        <v>3</v>
      </c>
      <c r="G6583" s="124">
        <v>1657475</v>
      </c>
      <c r="H6583" s="124"/>
      <c r="I6583" s="128" t="s">
        <v>14332</v>
      </c>
      <c r="J6583" s="124"/>
      <c r="K6583" s="124"/>
      <c r="L6583" s="124"/>
      <c r="M6583" s="124"/>
      <c r="N6583" s="193">
        <v>0</v>
      </c>
      <c r="O6583" s="193">
        <v>460</v>
      </c>
      <c r="P6583" s="124" t="s">
        <v>1312</v>
      </c>
    </row>
    <row r="6584" spans="1:16" ht="38.25">
      <c r="A6584" s="256" t="s">
        <v>630</v>
      </c>
      <c r="B6584" s="124"/>
      <c r="C6584" s="125" t="s">
        <v>1236</v>
      </c>
      <c r="D6584" s="191">
        <v>43348</v>
      </c>
      <c r="E6584" s="124" t="s">
        <v>12606</v>
      </c>
      <c r="F6584" s="124" t="s">
        <v>3</v>
      </c>
      <c r="G6584" s="124">
        <v>1657478</v>
      </c>
      <c r="H6584" s="124"/>
      <c r="I6584" s="128" t="s">
        <v>14333</v>
      </c>
      <c r="J6584" s="124"/>
      <c r="K6584" s="124"/>
      <c r="L6584" s="124"/>
      <c r="M6584" s="124"/>
      <c r="N6584" s="193">
        <v>0</v>
      </c>
      <c r="O6584" s="193">
        <v>501.37</v>
      </c>
      <c r="P6584" s="124" t="s">
        <v>1312</v>
      </c>
    </row>
    <row r="6585" spans="1:16" ht="51">
      <c r="A6585" s="256" t="s">
        <v>630</v>
      </c>
      <c r="B6585" s="124"/>
      <c r="C6585" s="125" t="s">
        <v>1236</v>
      </c>
      <c r="D6585" s="191">
        <v>43348</v>
      </c>
      <c r="E6585" s="124" t="s">
        <v>12607</v>
      </c>
      <c r="F6585" s="124" t="s">
        <v>3</v>
      </c>
      <c r="G6585" s="124">
        <v>1657481</v>
      </c>
      <c r="H6585" s="124"/>
      <c r="I6585" s="128" t="s">
        <v>14334</v>
      </c>
      <c r="J6585" s="124"/>
      <c r="K6585" s="124"/>
      <c r="L6585" s="124"/>
      <c r="M6585" s="124"/>
      <c r="N6585" s="193">
        <v>0</v>
      </c>
      <c r="O6585" s="193">
        <v>501.37</v>
      </c>
      <c r="P6585" s="124" t="s">
        <v>1312</v>
      </c>
    </row>
    <row r="6586" spans="1:16" ht="51">
      <c r="A6586" s="256" t="s">
        <v>630</v>
      </c>
      <c r="B6586" s="124"/>
      <c r="C6586" s="125" t="s">
        <v>1236</v>
      </c>
      <c r="D6586" s="191">
        <v>43348</v>
      </c>
      <c r="E6586" s="124" t="s">
        <v>12608</v>
      </c>
      <c r="F6586" s="124" t="s">
        <v>3</v>
      </c>
      <c r="G6586" s="124">
        <v>1657501</v>
      </c>
      <c r="H6586" s="124"/>
      <c r="I6586" s="128" t="s">
        <v>14335</v>
      </c>
      <c r="J6586" s="124"/>
      <c r="K6586" s="124"/>
      <c r="L6586" s="124"/>
      <c r="M6586" s="124"/>
      <c r="N6586" s="193">
        <v>0</v>
      </c>
      <c r="O6586" s="193">
        <v>711</v>
      </c>
      <c r="P6586" s="124" t="s">
        <v>1312</v>
      </c>
    </row>
    <row r="6587" spans="1:16" ht="63.75" hidden="1">
      <c r="A6587" s="256">
        <v>41</v>
      </c>
      <c r="B6587" s="124"/>
      <c r="C6587" s="125" t="s">
        <v>697</v>
      </c>
      <c r="D6587" s="191">
        <v>43348</v>
      </c>
      <c r="E6587" s="124" t="s">
        <v>12609</v>
      </c>
      <c r="F6587" s="124" t="s">
        <v>1256</v>
      </c>
      <c r="G6587" s="124">
        <v>180628</v>
      </c>
      <c r="H6587" s="124"/>
      <c r="I6587" s="128" t="s">
        <v>14336</v>
      </c>
      <c r="J6587" s="124"/>
      <c r="K6587" s="124"/>
      <c r="L6587" s="124"/>
      <c r="M6587" s="124"/>
      <c r="N6587" s="193">
        <v>0</v>
      </c>
      <c r="O6587" s="193">
        <v>79866</v>
      </c>
      <c r="P6587" s="124" t="s">
        <v>1312</v>
      </c>
    </row>
    <row r="6588" spans="1:16" ht="63.75" hidden="1">
      <c r="A6588" s="256">
        <v>41</v>
      </c>
      <c r="B6588" s="124"/>
      <c r="C6588" s="125" t="s">
        <v>697</v>
      </c>
      <c r="D6588" s="191">
        <v>43348</v>
      </c>
      <c r="E6588" s="124" t="s">
        <v>12609</v>
      </c>
      <c r="F6588" s="124" t="s">
        <v>1256</v>
      </c>
      <c r="G6588" s="124">
        <v>180623</v>
      </c>
      <c r="H6588" s="124"/>
      <c r="I6588" s="128" t="s">
        <v>14337</v>
      </c>
      <c r="J6588" s="124"/>
      <c r="K6588" s="124"/>
      <c r="L6588" s="124"/>
      <c r="M6588" s="124"/>
      <c r="N6588" s="193">
        <v>0</v>
      </c>
      <c r="O6588" s="193">
        <v>120162</v>
      </c>
      <c r="P6588" s="124" t="s">
        <v>1312</v>
      </c>
    </row>
    <row r="6589" spans="1:16" ht="89.25" hidden="1">
      <c r="A6589" s="256">
        <v>20</v>
      </c>
      <c r="B6589" s="124"/>
      <c r="C6589" s="125" t="s">
        <v>693</v>
      </c>
      <c r="D6589" s="191">
        <v>43348</v>
      </c>
      <c r="E6589" s="124" t="s">
        <v>12610</v>
      </c>
      <c r="F6589" s="124" t="s">
        <v>15</v>
      </c>
      <c r="G6589" s="124">
        <v>5838</v>
      </c>
      <c r="H6589" s="124"/>
      <c r="I6589" s="128" t="s">
        <v>14338</v>
      </c>
      <c r="J6589" s="124"/>
      <c r="K6589" s="124"/>
      <c r="L6589" s="124"/>
      <c r="M6589" s="124"/>
      <c r="N6589" s="193">
        <v>270</v>
      </c>
      <c r="O6589" s="193">
        <v>0</v>
      </c>
      <c r="P6589" s="124" t="s">
        <v>1312</v>
      </c>
    </row>
    <row r="6590" spans="1:16" ht="89.25" hidden="1">
      <c r="A6590" s="256">
        <v>594</v>
      </c>
      <c r="B6590" s="124"/>
      <c r="C6590" s="125" t="s">
        <v>113</v>
      </c>
      <c r="D6590" s="191">
        <v>43348</v>
      </c>
      <c r="E6590" s="124" t="s">
        <v>12611</v>
      </c>
      <c r="F6590" s="124" t="s">
        <v>15</v>
      </c>
      <c r="G6590" s="124">
        <v>5847</v>
      </c>
      <c r="H6590" s="124"/>
      <c r="I6590" s="128" t="s">
        <v>14339</v>
      </c>
      <c r="J6590" s="124"/>
      <c r="K6590" s="124"/>
      <c r="L6590" s="124"/>
      <c r="M6590" s="124"/>
      <c r="N6590" s="193">
        <v>304.57</v>
      </c>
      <c r="O6590" s="193">
        <v>0</v>
      </c>
      <c r="P6590" s="124" t="s">
        <v>1312</v>
      </c>
    </row>
    <row r="6591" spans="1:16" ht="102" hidden="1">
      <c r="A6591" s="256">
        <v>670</v>
      </c>
      <c r="B6591" s="124"/>
      <c r="C6591" s="125" t="s">
        <v>235</v>
      </c>
      <c r="D6591" s="191">
        <v>43348</v>
      </c>
      <c r="E6591" s="124" t="s">
        <v>12612</v>
      </c>
      <c r="F6591" s="124" t="s">
        <v>15</v>
      </c>
      <c r="G6591" s="124">
        <v>5839</v>
      </c>
      <c r="H6591" s="124"/>
      <c r="I6591" s="128" t="s">
        <v>14340</v>
      </c>
      <c r="J6591" s="124"/>
      <c r="K6591" s="124"/>
      <c r="L6591" s="124"/>
      <c r="M6591" s="124"/>
      <c r="N6591" s="193">
        <v>286.33</v>
      </c>
      <c r="O6591" s="193">
        <v>0</v>
      </c>
      <c r="P6591" s="124" t="s">
        <v>1312</v>
      </c>
    </row>
    <row r="6592" spans="1:16" ht="89.25" hidden="1">
      <c r="A6592" s="256">
        <v>10</v>
      </c>
      <c r="B6592" s="124"/>
      <c r="C6592" s="125" t="s">
        <v>690</v>
      </c>
      <c r="D6592" s="191">
        <v>43348</v>
      </c>
      <c r="E6592" s="124" t="s">
        <v>12613</v>
      </c>
      <c r="F6592" s="124" t="s">
        <v>15</v>
      </c>
      <c r="G6592" s="124">
        <v>5845</v>
      </c>
      <c r="H6592" s="124"/>
      <c r="I6592" s="128" t="s">
        <v>14341</v>
      </c>
      <c r="J6592" s="124"/>
      <c r="K6592" s="124"/>
      <c r="L6592" s="124"/>
      <c r="M6592" s="124"/>
      <c r="N6592" s="193">
        <v>1879.49</v>
      </c>
      <c r="O6592" s="193">
        <v>0</v>
      </c>
      <c r="P6592" s="124" t="s">
        <v>1312</v>
      </c>
    </row>
    <row r="6593" spans="1:16" ht="102" hidden="1">
      <c r="A6593" s="256">
        <v>249</v>
      </c>
      <c r="B6593" s="124"/>
      <c r="C6593" s="125" t="s">
        <v>775</v>
      </c>
      <c r="D6593" s="191">
        <v>43348</v>
      </c>
      <c r="E6593" s="124" t="s">
        <v>12614</v>
      </c>
      <c r="F6593" s="124" t="s">
        <v>1257</v>
      </c>
      <c r="G6593" s="124">
        <v>5835</v>
      </c>
      <c r="H6593" s="124"/>
      <c r="I6593" s="128" t="s">
        <v>14342</v>
      </c>
      <c r="J6593" s="124"/>
      <c r="K6593" s="124"/>
      <c r="L6593" s="124"/>
      <c r="M6593" s="124"/>
      <c r="N6593" s="193">
        <v>482.6</v>
      </c>
      <c r="O6593" s="193">
        <v>0</v>
      </c>
      <c r="P6593" s="124" t="s">
        <v>1312</v>
      </c>
    </row>
    <row r="6594" spans="1:16" ht="102" hidden="1">
      <c r="A6594" s="256">
        <v>249</v>
      </c>
      <c r="B6594" s="124"/>
      <c r="C6594" s="125" t="s">
        <v>775</v>
      </c>
      <c r="D6594" s="191">
        <v>43348</v>
      </c>
      <c r="E6594" s="124" t="s">
        <v>12615</v>
      </c>
      <c r="F6594" s="124" t="s">
        <v>15</v>
      </c>
      <c r="G6594" s="124">
        <v>5835</v>
      </c>
      <c r="H6594" s="124"/>
      <c r="I6594" s="128" t="s">
        <v>14343</v>
      </c>
      <c r="J6594" s="124"/>
      <c r="K6594" s="124"/>
      <c r="L6594" s="124"/>
      <c r="M6594" s="124"/>
      <c r="N6594" s="193">
        <v>339.15</v>
      </c>
      <c r="O6594" s="193">
        <v>0</v>
      </c>
      <c r="P6594" s="124" t="s">
        <v>1312</v>
      </c>
    </row>
    <row r="6595" spans="1:16" ht="63.75" hidden="1">
      <c r="A6595" s="256">
        <v>10</v>
      </c>
      <c r="B6595" s="124"/>
      <c r="C6595" s="125" t="s">
        <v>690</v>
      </c>
      <c r="D6595" s="191">
        <v>43348</v>
      </c>
      <c r="E6595" s="124" t="s">
        <v>12616</v>
      </c>
      <c r="F6595" s="124" t="s">
        <v>6</v>
      </c>
      <c r="G6595" s="124">
        <v>827246</v>
      </c>
      <c r="H6595" s="124"/>
      <c r="I6595" s="128" t="s">
        <v>14344</v>
      </c>
      <c r="J6595" s="124"/>
      <c r="K6595" s="124"/>
      <c r="L6595" s="124"/>
      <c r="M6595" s="124"/>
      <c r="N6595" s="193">
        <v>0</v>
      </c>
      <c r="O6595" s="193">
        <v>196744.8</v>
      </c>
      <c r="P6595" s="124" t="s">
        <v>1312</v>
      </c>
    </row>
    <row r="6596" spans="1:16" ht="51" hidden="1">
      <c r="A6596" s="256">
        <v>10</v>
      </c>
      <c r="B6596" s="124"/>
      <c r="C6596" s="125" t="s">
        <v>690</v>
      </c>
      <c r="D6596" s="191">
        <v>43348</v>
      </c>
      <c r="E6596" s="124" t="s">
        <v>12617</v>
      </c>
      <c r="F6596" s="124" t="s">
        <v>6</v>
      </c>
      <c r="G6596" s="124">
        <v>827248</v>
      </c>
      <c r="H6596" s="124"/>
      <c r="I6596" s="128" t="s">
        <v>14345</v>
      </c>
      <c r="J6596" s="124"/>
      <c r="K6596" s="124"/>
      <c r="L6596" s="124"/>
      <c r="M6596" s="124"/>
      <c r="N6596" s="193">
        <v>0</v>
      </c>
      <c r="O6596" s="193">
        <v>134069.78</v>
      </c>
      <c r="P6596" s="124" t="s">
        <v>1312</v>
      </c>
    </row>
    <row r="6597" spans="1:16" ht="51" hidden="1">
      <c r="A6597" s="256">
        <v>10</v>
      </c>
      <c r="B6597" s="124"/>
      <c r="C6597" s="125" t="s">
        <v>690</v>
      </c>
      <c r="D6597" s="191">
        <v>43348</v>
      </c>
      <c r="E6597" s="124" t="s">
        <v>12618</v>
      </c>
      <c r="F6597" s="124" t="s">
        <v>6</v>
      </c>
      <c r="G6597" s="124">
        <v>827250</v>
      </c>
      <c r="H6597" s="124"/>
      <c r="I6597" s="128" t="s">
        <v>14346</v>
      </c>
      <c r="J6597" s="124"/>
      <c r="K6597" s="124"/>
      <c r="L6597" s="124"/>
      <c r="M6597" s="124"/>
      <c r="N6597" s="193">
        <v>0</v>
      </c>
      <c r="O6597" s="193">
        <v>177544.28</v>
      </c>
      <c r="P6597" s="124" t="s">
        <v>1312</v>
      </c>
    </row>
    <row r="6598" spans="1:16" ht="76.5" hidden="1">
      <c r="A6598" s="256">
        <v>10</v>
      </c>
      <c r="B6598" s="124"/>
      <c r="C6598" s="125" t="s">
        <v>690</v>
      </c>
      <c r="D6598" s="191">
        <v>43348</v>
      </c>
      <c r="E6598" s="124" t="s">
        <v>12619</v>
      </c>
      <c r="F6598" s="124" t="s">
        <v>6</v>
      </c>
      <c r="G6598" s="124">
        <v>827252</v>
      </c>
      <c r="H6598" s="124"/>
      <c r="I6598" s="128" t="s">
        <v>14347</v>
      </c>
      <c r="J6598" s="124"/>
      <c r="K6598" s="124"/>
      <c r="L6598" s="124"/>
      <c r="M6598" s="124"/>
      <c r="N6598" s="193">
        <v>0</v>
      </c>
      <c r="O6598" s="193">
        <v>12348</v>
      </c>
      <c r="P6598" s="124" t="s">
        <v>1312</v>
      </c>
    </row>
    <row r="6599" spans="1:16" ht="76.5" hidden="1">
      <c r="A6599" s="256">
        <v>10</v>
      </c>
      <c r="B6599" s="124"/>
      <c r="C6599" s="125" t="s">
        <v>690</v>
      </c>
      <c r="D6599" s="191">
        <v>43348</v>
      </c>
      <c r="E6599" s="124" t="s">
        <v>12620</v>
      </c>
      <c r="F6599" s="124" t="s">
        <v>6</v>
      </c>
      <c r="G6599" s="124">
        <v>827254</v>
      </c>
      <c r="H6599" s="124"/>
      <c r="I6599" s="128" t="s">
        <v>14348</v>
      </c>
      <c r="J6599" s="124"/>
      <c r="K6599" s="124"/>
      <c r="L6599" s="124"/>
      <c r="M6599" s="124"/>
      <c r="N6599" s="193">
        <v>0</v>
      </c>
      <c r="O6599" s="193">
        <v>4830.8100000000004</v>
      </c>
      <c r="P6599" s="124" t="s">
        <v>1312</v>
      </c>
    </row>
    <row r="6600" spans="1:16" ht="51" hidden="1">
      <c r="A6600" s="256">
        <v>513</v>
      </c>
      <c r="B6600" s="124"/>
      <c r="C6600" s="125" t="s">
        <v>201</v>
      </c>
      <c r="D6600" s="191">
        <v>43348</v>
      </c>
      <c r="E6600" s="124" t="s">
        <v>12621</v>
      </c>
      <c r="F6600" s="124" t="s">
        <v>15</v>
      </c>
      <c r="G6600" s="124">
        <v>827245</v>
      </c>
      <c r="H6600" s="124"/>
      <c r="I6600" s="128" t="s">
        <v>5325</v>
      </c>
      <c r="J6600" s="124"/>
      <c r="K6600" s="124"/>
      <c r="L6600" s="124"/>
      <c r="M6600" s="124"/>
      <c r="N6600" s="193">
        <v>50</v>
      </c>
      <c r="O6600" s="193">
        <v>0</v>
      </c>
      <c r="P6600" s="124" t="s">
        <v>1312</v>
      </c>
    </row>
    <row r="6601" spans="1:16" ht="63.75" hidden="1">
      <c r="A6601" s="256">
        <v>10</v>
      </c>
      <c r="B6601" s="124"/>
      <c r="C6601" s="125" t="s">
        <v>690</v>
      </c>
      <c r="D6601" s="191">
        <v>43348</v>
      </c>
      <c r="E6601" s="124" t="s">
        <v>12622</v>
      </c>
      <c r="F6601" s="124" t="s">
        <v>15</v>
      </c>
      <c r="G6601" s="124">
        <v>827247</v>
      </c>
      <c r="H6601" s="124"/>
      <c r="I6601" s="128" t="s">
        <v>14349</v>
      </c>
      <c r="J6601" s="124"/>
      <c r="K6601" s="124"/>
      <c r="L6601" s="124"/>
      <c r="M6601" s="124"/>
      <c r="N6601" s="193">
        <v>50</v>
      </c>
      <c r="O6601" s="193">
        <v>0</v>
      </c>
      <c r="P6601" s="124" t="s">
        <v>1312</v>
      </c>
    </row>
    <row r="6602" spans="1:16" ht="51" hidden="1">
      <c r="A6602" s="256">
        <v>10</v>
      </c>
      <c r="B6602" s="124"/>
      <c r="C6602" s="125" t="s">
        <v>690</v>
      </c>
      <c r="D6602" s="191">
        <v>43348</v>
      </c>
      <c r="E6602" s="124" t="s">
        <v>12623</v>
      </c>
      <c r="F6602" s="124" t="s">
        <v>15</v>
      </c>
      <c r="G6602" s="124">
        <v>827249</v>
      </c>
      <c r="H6602" s="124"/>
      <c r="I6602" s="128" t="s">
        <v>14350</v>
      </c>
      <c r="J6602" s="124"/>
      <c r="K6602" s="124"/>
      <c r="L6602" s="124"/>
      <c r="M6602" s="124"/>
      <c r="N6602" s="193">
        <v>50</v>
      </c>
      <c r="O6602" s="193">
        <v>0</v>
      </c>
      <c r="P6602" s="124" t="s">
        <v>1312</v>
      </c>
    </row>
    <row r="6603" spans="1:16" ht="51" hidden="1">
      <c r="A6603" s="256">
        <v>10</v>
      </c>
      <c r="B6603" s="124"/>
      <c r="C6603" s="125" t="s">
        <v>690</v>
      </c>
      <c r="D6603" s="191">
        <v>43348</v>
      </c>
      <c r="E6603" s="124" t="s">
        <v>12624</v>
      </c>
      <c r="F6603" s="124" t="s">
        <v>15</v>
      </c>
      <c r="G6603" s="124">
        <v>827251</v>
      </c>
      <c r="H6603" s="124"/>
      <c r="I6603" s="128" t="s">
        <v>14351</v>
      </c>
      <c r="J6603" s="124"/>
      <c r="K6603" s="124"/>
      <c r="L6603" s="124"/>
      <c r="M6603" s="124"/>
      <c r="N6603" s="193">
        <v>50</v>
      </c>
      <c r="O6603" s="193">
        <v>0</v>
      </c>
      <c r="P6603" s="124" t="s">
        <v>1312</v>
      </c>
    </row>
    <row r="6604" spans="1:16" ht="63.75" hidden="1">
      <c r="A6604" s="256">
        <v>10</v>
      </c>
      <c r="B6604" s="124"/>
      <c r="C6604" s="125" t="s">
        <v>690</v>
      </c>
      <c r="D6604" s="191">
        <v>43348</v>
      </c>
      <c r="E6604" s="124" t="s">
        <v>12625</v>
      </c>
      <c r="F6604" s="124" t="s">
        <v>15</v>
      </c>
      <c r="G6604" s="124">
        <v>827253</v>
      </c>
      <c r="H6604" s="124"/>
      <c r="I6604" s="128" t="s">
        <v>14352</v>
      </c>
      <c r="J6604" s="124"/>
      <c r="K6604" s="124"/>
      <c r="L6604" s="124"/>
      <c r="M6604" s="124"/>
      <c r="N6604" s="193">
        <v>50</v>
      </c>
      <c r="O6604" s="193">
        <v>0</v>
      </c>
      <c r="P6604" s="124" t="s">
        <v>1312</v>
      </c>
    </row>
    <row r="6605" spans="1:16" ht="76.5" hidden="1">
      <c r="A6605" s="256">
        <v>10</v>
      </c>
      <c r="B6605" s="124"/>
      <c r="C6605" s="125" t="s">
        <v>690</v>
      </c>
      <c r="D6605" s="191">
        <v>43348</v>
      </c>
      <c r="E6605" s="124" t="s">
        <v>12626</v>
      </c>
      <c r="F6605" s="124" t="s">
        <v>15</v>
      </c>
      <c r="G6605" s="124">
        <v>827255</v>
      </c>
      <c r="H6605" s="124"/>
      <c r="I6605" s="128" t="s">
        <v>14353</v>
      </c>
      <c r="J6605" s="124"/>
      <c r="K6605" s="124"/>
      <c r="L6605" s="124"/>
      <c r="M6605" s="124"/>
      <c r="N6605" s="193">
        <v>50</v>
      </c>
      <c r="O6605" s="193">
        <v>0</v>
      </c>
      <c r="P6605" s="124" t="s">
        <v>1312</v>
      </c>
    </row>
    <row r="6606" spans="1:16" ht="89.25" hidden="1">
      <c r="A6606" s="256">
        <v>224</v>
      </c>
      <c r="B6606" s="124"/>
      <c r="C6606" s="125" t="s">
        <v>120</v>
      </c>
      <c r="D6606" s="191">
        <v>43348</v>
      </c>
      <c r="E6606" s="124" t="s">
        <v>12627</v>
      </c>
      <c r="F6606" s="124" t="s">
        <v>11</v>
      </c>
      <c r="G6606" s="124">
        <v>931782</v>
      </c>
      <c r="H6606" s="124"/>
      <c r="I6606" s="128" t="s">
        <v>14354</v>
      </c>
      <c r="J6606" s="124"/>
      <c r="K6606" s="124"/>
      <c r="L6606" s="124"/>
      <c r="M6606" s="124"/>
      <c r="N6606" s="193">
        <v>1965.11</v>
      </c>
      <c r="O6606" s="193">
        <v>0</v>
      </c>
      <c r="P6606" s="124" t="s">
        <v>1312</v>
      </c>
    </row>
    <row r="6607" spans="1:16" ht="51" hidden="1">
      <c r="A6607" s="256">
        <v>513</v>
      </c>
      <c r="B6607" s="124"/>
      <c r="C6607" s="125" t="s">
        <v>201</v>
      </c>
      <c r="D6607" s="191">
        <v>43348</v>
      </c>
      <c r="E6607" s="124" t="s">
        <v>12628</v>
      </c>
      <c r="F6607" s="124" t="s">
        <v>11</v>
      </c>
      <c r="G6607" s="124">
        <v>931814</v>
      </c>
      <c r="H6607" s="124"/>
      <c r="I6607" s="128" t="s">
        <v>14355</v>
      </c>
      <c r="J6607" s="124"/>
      <c r="K6607" s="124"/>
      <c r="L6607" s="124"/>
      <c r="M6607" s="124"/>
      <c r="N6607" s="193">
        <v>50</v>
      </c>
      <c r="O6607" s="193">
        <v>0</v>
      </c>
      <c r="P6607" s="124" t="s">
        <v>1312</v>
      </c>
    </row>
    <row r="6608" spans="1:16" ht="76.5" hidden="1">
      <c r="A6608" s="256" t="s">
        <v>620</v>
      </c>
      <c r="B6608" s="124"/>
      <c r="C6608" s="125" t="s">
        <v>714</v>
      </c>
      <c r="D6608" s="191">
        <v>43348</v>
      </c>
      <c r="E6608" s="124" t="s">
        <v>12629</v>
      </c>
      <c r="F6608" s="124" t="s">
        <v>11</v>
      </c>
      <c r="G6608" s="124">
        <v>931796</v>
      </c>
      <c r="H6608" s="124"/>
      <c r="I6608" s="128" t="s">
        <v>14356</v>
      </c>
      <c r="J6608" s="124"/>
      <c r="K6608" s="124"/>
      <c r="L6608" s="124"/>
      <c r="M6608" s="124"/>
      <c r="N6608" s="193">
        <v>50</v>
      </c>
      <c r="O6608" s="193">
        <v>0</v>
      </c>
      <c r="P6608" s="124" t="s">
        <v>1312</v>
      </c>
    </row>
    <row r="6609" spans="1:16" ht="76.5" hidden="1">
      <c r="A6609" s="256" t="s">
        <v>620</v>
      </c>
      <c r="B6609" s="124"/>
      <c r="C6609" s="125" t="s">
        <v>714</v>
      </c>
      <c r="D6609" s="191">
        <v>43348</v>
      </c>
      <c r="E6609" s="124" t="s">
        <v>12630</v>
      </c>
      <c r="F6609" s="124" t="s">
        <v>13</v>
      </c>
      <c r="G6609" s="124">
        <v>931796</v>
      </c>
      <c r="H6609" s="124"/>
      <c r="I6609" s="128" t="s">
        <v>14357</v>
      </c>
      <c r="J6609" s="124"/>
      <c r="K6609" s="124"/>
      <c r="L6609" s="124"/>
      <c r="M6609" s="124"/>
      <c r="N6609" s="193">
        <v>151980</v>
      </c>
      <c r="O6609" s="193">
        <v>0</v>
      </c>
      <c r="P6609" s="124" t="s">
        <v>1312</v>
      </c>
    </row>
    <row r="6610" spans="1:16" ht="89.25" hidden="1">
      <c r="A6610" s="256">
        <v>20</v>
      </c>
      <c r="B6610" s="124"/>
      <c r="C6610" s="125" t="s">
        <v>693</v>
      </c>
      <c r="D6610" s="191">
        <v>43348</v>
      </c>
      <c r="E6610" s="124" t="s">
        <v>12631</v>
      </c>
      <c r="F6610" s="124" t="s">
        <v>15</v>
      </c>
      <c r="G6610" s="124">
        <v>5849</v>
      </c>
      <c r="H6610" s="124"/>
      <c r="I6610" s="128" t="s">
        <v>14358</v>
      </c>
      <c r="J6610" s="124"/>
      <c r="K6610" s="124"/>
      <c r="L6610" s="124"/>
      <c r="M6610" s="124"/>
      <c r="N6610" s="193">
        <v>270</v>
      </c>
      <c r="O6610" s="193">
        <v>0</v>
      </c>
      <c r="P6610" s="124" t="s">
        <v>1312</v>
      </c>
    </row>
    <row r="6611" spans="1:16" ht="102" hidden="1">
      <c r="A6611" s="256">
        <v>132</v>
      </c>
      <c r="B6611" s="124"/>
      <c r="C6611" s="125" t="s">
        <v>728</v>
      </c>
      <c r="D6611" s="191">
        <v>43348</v>
      </c>
      <c r="E6611" s="124" t="s">
        <v>12632</v>
      </c>
      <c r="F6611" s="124" t="s">
        <v>15</v>
      </c>
      <c r="G6611" s="124">
        <v>5858</v>
      </c>
      <c r="H6611" s="124"/>
      <c r="I6611" s="128" t="s">
        <v>14359</v>
      </c>
      <c r="J6611" s="124"/>
      <c r="K6611" s="124"/>
      <c r="L6611" s="124"/>
      <c r="M6611" s="124"/>
      <c r="N6611" s="193">
        <v>655.39</v>
      </c>
      <c r="O6611" s="193">
        <v>0</v>
      </c>
      <c r="P6611" s="124" t="s">
        <v>1312</v>
      </c>
    </row>
    <row r="6612" spans="1:16" ht="89.25" hidden="1">
      <c r="A6612" s="256">
        <v>48</v>
      </c>
      <c r="B6612" s="124"/>
      <c r="C6612" s="125" t="s">
        <v>700</v>
      </c>
      <c r="D6612" s="191">
        <v>43348</v>
      </c>
      <c r="E6612" s="124" t="s">
        <v>12633</v>
      </c>
      <c r="F6612" s="124" t="s">
        <v>15</v>
      </c>
      <c r="G6612" s="124">
        <v>5798</v>
      </c>
      <c r="H6612" s="124"/>
      <c r="I6612" s="128" t="s">
        <v>14360</v>
      </c>
      <c r="J6612" s="124"/>
      <c r="K6612" s="124"/>
      <c r="L6612" s="124"/>
      <c r="M6612" s="124"/>
      <c r="N6612" s="193">
        <v>429.56</v>
      </c>
      <c r="O6612" s="193">
        <v>0</v>
      </c>
      <c r="P6612" s="124" t="s">
        <v>1312</v>
      </c>
    </row>
    <row r="6613" spans="1:16" ht="102" hidden="1">
      <c r="A6613" s="256">
        <v>48</v>
      </c>
      <c r="B6613" s="124"/>
      <c r="C6613" s="125" t="s">
        <v>700</v>
      </c>
      <c r="D6613" s="191">
        <v>43348</v>
      </c>
      <c r="E6613" s="124" t="s">
        <v>12634</v>
      </c>
      <c r="F6613" s="124" t="s">
        <v>1257</v>
      </c>
      <c r="G6613" s="124">
        <v>5798</v>
      </c>
      <c r="H6613" s="124"/>
      <c r="I6613" s="128" t="s">
        <v>14361</v>
      </c>
      <c r="J6613" s="124"/>
      <c r="K6613" s="124"/>
      <c r="L6613" s="124"/>
      <c r="M6613" s="124"/>
      <c r="N6613" s="193">
        <v>1936.82</v>
      </c>
      <c r="O6613" s="193">
        <v>0</v>
      </c>
      <c r="P6613" s="124" t="s">
        <v>1312</v>
      </c>
    </row>
    <row r="6614" spans="1:16" ht="63.75" hidden="1">
      <c r="A6614" s="256">
        <v>10</v>
      </c>
      <c r="B6614" s="124"/>
      <c r="C6614" s="125" t="s">
        <v>690</v>
      </c>
      <c r="D6614" s="191">
        <v>43348</v>
      </c>
      <c r="E6614" s="124" t="s">
        <v>12635</v>
      </c>
      <c r="F6614" s="124" t="s">
        <v>6</v>
      </c>
      <c r="G6614" s="124">
        <v>827851</v>
      </c>
      <c r="H6614" s="124"/>
      <c r="I6614" s="128" t="s">
        <v>14362</v>
      </c>
      <c r="J6614" s="124"/>
      <c r="K6614" s="124"/>
      <c r="L6614" s="124"/>
      <c r="M6614" s="124"/>
      <c r="N6614" s="193">
        <v>0</v>
      </c>
      <c r="O6614" s="193">
        <v>17324.93</v>
      </c>
      <c r="P6614" s="124" t="s">
        <v>1312</v>
      </c>
    </row>
    <row r="6615" spans="1:16" ht="63.75" hidden="1">
      <c r="A6615" s="256">
        <v>30</v>
      </c>
      <c r="B6615" s="124"/>
      <c r="C6615" s="125" t="s">
        <v>695</v>
      </c>
      <c r="D6615" s="191">
        <v>43348</v>
      </c>
      <c r="E6615" s="124" t="s">
        <v>12636</v>
      </c>
      <c r="F6615" s="124" t="s">
        <v>6</v>
      </c>
      <c r="G6615" s="124">
        <v>931854</v>
      </c>
      <c r="H6615" s="124"/>
      <c r="I6615" s="128" t="s">
        <v>14363</v>
      </c>
      <c r="J6615" s="124"/>
      <c r="K6615" s="124"/>
      <c r="L6615" s="124"/>
      <c r="M6615" s="124"/>
      <c r="N6615" s="193">
        <v>0</v>
      </c>
      <c r="O6615" s="193">
        <v>498858.1</v>
      </c>
      <c r="P6615" s="124" t="s">
        <v>1312</v>
      </c>
    </row>
    <row r="6616" spans="1:16" ht="63.75" hidden="1">
      <c r="A6616" s="256">
        <v>10</v>
      </c>
      <c r="B6616" s="124"/>
      <c r="C6616" s="125" t="s">
        <v>690</v>
      </c>
      <c r="D6616" s="191">
        <v>43348</v>
      </c>
      <c r="E6616" s="124" t="s">
        <v>12637</v>
      </c>
      <c r="F6616" s="124" t="s">
        <v>15</v>
      </c>
      <c r="G6616" s="124">
        <v>827852</v>
      </c>
      <c r="H6616" s="124"/>
      <c r="I6616" s="128" t="s">
        <v>14364</v>
      </c>
      <c r="J6616" s="124"/>
      <c r="K6616" s="124"/>
      <c r="L6616" s="124"/>
      <c r="M6616" s="124"/>
      <c r="N6616" s="193">
        <v>50</v>
      </c>
      <c r="O6616" s="193">
        <v>0</v>
      </c>
      <c r="P6616" s="124" t="s">
        <v>1312</v>
      </c>
    </row>
    <row r="6617" spans="1:16" ht="76.5" hidden="1">
      <c r="A6617" s="256">
        <v>30</v>
      </c>
      <c r="B6617" s="124"/>
      <c r="C6617" s="125" t="s">
        <v>695</v>
      </c>
      <c r="D6617" s="191">
        <v>43348</v>
      </c>
      <c r="E6617" s="124" t="s">
        <v>12638</v>
      </c>
      <c r="F6617" s="124" t="s">
        <v>11</v>
      </c>
      <c r="G6617" s="124">
        <v>931854</v>
      </c>
      <c r="H6617" s="124"/>
      <c r="I6617" s="128" t="s">
        <v>14365</v>
      </c>
      <c r="J6617" s="124"/>
      <c r="K6617" s="124"/>
      <c r="L6617" s="124"/>
      <c r="M6617" s="124"/>
      <c r="N6617" s="193">
        <v>50</v>
      </c>
      <c r="O6617" s="193">
        <v>0</v>
      </c>
      <c r="P6617" s="124" t="s">
        <v>1312</v>
      </c>
    </row>
    <row r="6618" spans="1:16" ht="63.75" hidden="1">
      <c r="A6618" s="256">
        <v>52</v>
      </c>
      <c r="B6618" s="124"/>
      <c r="C6618" s="125" t="s">
        <v>703</v>
      </c>
      <c r="D6618" s="191">
        <v>43348</v>
      </c>
      <c r="E6618" s="124" t="s">
        <v>12639</v>
      </c>
      <c r="F6618" s="124" t="s">
        <v>13</v>
      </c>
      <c r="G6618" s="124">
        <v>931804</v>
      </c>
      <c r="H6618" s="124"/>
      <c r="I6618" s="128" t="s">
        <v>14366</v>
      </c>
      <c r="J6618" s="124"/>
      <c r="K6618" s="124"/>
      <c r="L6618" s="124"/>
      <c r="M6618" s="124"/>
      <c r="N6618" s="193">
        <v>156.11000000000001</v>
      </c>
      <c r="O6618" s="193">
        <v>0</v>
      </c>
      <c r="P6618" s="124" t="s">
        <v>1312</v>
      </c>
    </row>
    <row r="6619" spans="1:16" ht="76.5" hidden="1">
      <c r="A6619" s="256">
        <v>52</v>
      </c>
      <c r="B6619" s="124"/>
      <c r="C6619" s="125" t="s">
        <v>703</v>
      </c>
      <c r="D6619" s="191">
        <v>43348</v>
      </c>
      <c r="E6619" s="124" t="s">
        <v>12640</v>
      </c>
      <c r="F6619" s="124" t="s">
        <v>11</v>
      </c>
      <c r="G6619" s="124">
        <v>931804</v>
      </c>
      <c r="H6619" s="124"/>
      <c r="I6619" s="128" t="s">
        <v>14367</v>
      </c>
      <c r="J6619" s="124"/>
      <c r="K6619" s="124"/>
      <c r="L6619" s="124"/>
      <c r="M6619" s="124"/>
      <c r="N6619" s="193">
        <v>50</v>
      </c>
      <c r="O6619" s="193">
        <v>0</v>
      </c>
      <c r="P6619" s="124" t="s">
        <v>1312</v>
      </c>
    </row>
    <row r="6620" spans="1:16" ht="38.25" hidden="1">
      <c r="A6620" s="256">
        <v>117</v>
      </c>
      <c r="B6620" s="124"/>
      <c r="C6620" s="125" t="s">
        <v>722</v>
      </c>
      <c r="D6620" s="191">
        <v>43348</v>
      </c>
      <c r="E6620" s="124" t="s">
        <v>12641</v>
      </c>
      <c r="F6620" s="124" t="s">
        <v>11</v>
      </c>
      <c r="G6620" s="124">
        <v>931847</v>
      </c>
      <c r="H6620" s="124"/>
      <c r="I6620" s="128" t="s">
        <v>14368</v>
      </c>
      <c r="J6620" s="124"/>
      <c r="K6620" s="124"/>
      <c r="L6620" s="124"/>
      <c r="M6620" s="124"/>
      <c r="N6620" s="193">
        <v>50</v>
      </c>
      <c r="O6620" s="193">
        <v>0</v>
      </c>
      <c r="P6620" s="124" t="s">
        <v>1312</v>
      </c>
    </row>
    <row r="6621" spans="1:16" ht="76.5" hidden="1">
      <c r="A6621" s="256" t="s">
        <v>620</v>
      </c>
      <c r="B6621" s="124"/>
      <c r="C6621" s="125" t="s">
        <v>714</v>
      </c>
      <c r="D6621" s="191">
        <v>43348</v>
      </c>
      <c r="E6621" s="124" t="s">
        <v>12642</v>
      </c>
      <c r="F6621" s="124" t="s">
        <v>11</v>
      </c>
      <c r="G6621" s="124">
        <v>931851</v>
      </c>
      <c r="H6621" s="124"/>
      <c r="I6621" s="128" t="s">
        <v>14369</v>
      </c>
      <c r="J6621" s="124"/>
      <c r="K6621" s="124"/>
      <c r="L6621" s="124"/>
      <c r="M6621" s="124"/>
      <c r="N6621" s="193">
        <v>50</v>
      </c>
      <c r="O6621" s="193">
        <v>0</v>
      </c>
      <c r="P6621" s="124" t="s">
        <v>1312</v>
      </c>
    </row>
    <row r="6622" spans="1:16" ht="51">
      <c r="A6622" s="256" t="s">
        <v>630</v>
      </c>
      <c r="B6622" s="124"/>
      <c r="C6622" s="125" t="s">
        <v>1236</v>
      </c>
      <c r="D6622" s="191">
        <v>43349</v>
      </c>
      <c r="E6622" s="124" t="s">
        <v>12643</v>
      </c>
      <c r="F6622" s="124" t="s">
        <v>3</v>
      </c>
      <c r="G6622" s="124">
        <v>1658160</v>
      </c>
      <c r="H6622" s="124"/>
      <c r="I6622" s="128" t="s">
        <v>14370</v>
      </c>
      <c r="J6622" s="124"/>
      <c r="K6622" s="124"/>
      <c r="L6622" s="124"/>
      <c r="M6622" s="124"/>
      <c r="N6622" s="193">
        <v>0</v>
      </c>
      <c r="O6622" s="193">
        <v>97.3</v>
      </c>
      <c r="P6622" s="124" t="s">
        <v>1312</v>
      </c>
    </row>
    <row r="6623" spans="1:16" ht="51">
      <c r="A6623" s="256" t="s">
        <v>630</v>
      </c>
      <c r="B6623" s="124"/>
      <c r="C6623" s="125" t="s">
        <v>1236</v>
      </c>
      <c r="D6623" s="191">
        <v>43349</v>
      </c>
      <c r="E6623" s="124" t="s">
        <v>12644</v>
      </c>
      <c r="F6623" s="124" t="s">
        <v>3</v>
      </c>
      <c r="G6623" s="124">
        <v>1658161</v>
      </c>
      <c r="H6623" s="124"/>
      <c r="I6623" s="128" t="s">
        <v>14371</v>
      </c>
      <c r="J6623" s="124"/>
      <c r="K6623" s="124"/>
      <c r="L6623" s="124"/>
      <c r="M6623" s="124"/>
      <c r="N6623" s="193">
        <v>0</v>
      </c>
      <c r="O6623" s="193">
        <v>695</v>
      </c>
      <c r="P6623" s="124" t="s">
        <v>1312</v>
      </c>
    </row>
    <row r="6624" spans="1:16" ht="63.75">
      <c r="A6624" s="256">
        <v>373</v>
      </c>
      <c r="B6624" s="124"/>
      <c r="C6624" s="125" t="s">
        <v>1269</v>
      </c>
      <c r="D6624" s="191">
        <v>43349</v>
      </c>
      <c r="E6624" s="124" t="s">
        <v>12645</v>
      </c>
      <c r="F6624" s="124" t="s">
        <v>3</v>
      </c>
      <c r="G6624" s="124">
        <v>1658164</v>
      </c>
      <c r="H6624" s="124"/>
      <c r="I6624" s="128" t="s">
        <v>14372</v>
      </c>
      <c r="J6624" s="124"/>
      <c r="K6624" s="124"/>
      <c r="L6624" s="124"/>
      <c r="M6624" s="124"/>
      <c r="N6624" s="193">
        <v>0</v>
      </c>
      <c r="O6624" s="193">
        <v>203.5</v>
      </c>
      <c r="P6624" s="124" t="s">
        <v>1312</v>
      </c>
    </row>
    <row r="6625" spans="1:16" ht="51">
      <c r="A6625" s="256">
        <v>291</v>
      </c>
      <c r="B6625" s="124"/>
      <c r="C6625" s="125" t="s">
        <v>794</v>
      </c>
      <c r="D6625" s="191">
        <v>43349</v>
      </c>
      <c r="E6625" s="124" t="s">
        <v>12646</v>
      </c>
      <c r="F6625" s="124" t="s">
        <v>3</v>
      </c>
      <c r="G6625" s="124">
        <v>1658171</v>
      </c>
      <c r="H6625" s="124"/>
      <c r="I6625" s="128" t="s">
        <v>14373</v>
      </c>
      <c r="J6625" s="124"/>
      <c r="K6625" s="124"/>
      <c r="L6625" s="124"/>
      <c r="M6625" s="124"/>
      <c r="N6625" s="193">
        <v>0</v>
      </c>
      <c r="O6625" s="193">
        <v>127.60000000000001</v>
      </c>
      <c r="P6625" s="124" t="s">
        <v>1312</v>
      </c>
    </row>
    <row r="6626" spans="1:16" ht="51">
      <c r="A6626" s="256" t="s">
        <v>630</v>
      </c>
      <c r="B6626" s="124"/>
      <c r="C6626" s="125" t="s">
        <v>1236</v>
      </c>
      <c r="D6626" s="191">
        <v>43349</v>
      </c>
      <c r="E6626" s="124" t="s">
        <v>12647</v>
      </c>
      <c r="F6626" s="124" t="s">
        <v>3</v>
      </c>
      <c r="G6626" s="124">
        <v>1658176</v>
      </c>
      <c r="H6626" s="124"/>
      <c r="I6626" s="128" t="s">
        <v>14374</v>
      </c>
      <c r="J6626" s="124"/>
      <c r="K6626" s="124"/>
      <c r="L6626" s="124"/>
      <c r="M6626" s="124"/>
      <c r="N6626" s="193">
        <v>0</v>
      </c>
      <c r="O6626" s="193">
        <v>1726</v>
      </c>
      <c r="P6626" s="124" t="s">
        <v>1312</v>
      </c>
    </row>
    <row r="6627" spans="1:16" ht="51">
      <c r="A6627" s="256" t="s">
        <v>630</v>
      </c>
      <c r="B6627" s="124"/>
      <c r="C6627" s="125" t="s">
        <v>1236</v>
      </c>
      <c r="D6627" s="191">
        <v>43349</v>
      </c>
      <c r="E6627" s="124" t="s">
        <v>12648</v>
      </c>
      <c r="F6627" s="124" t="s">
        <v>3</v>
      </c>
      <c r="G6627" s="124">
        <v>1658178</v>
      </c>
      <c r="H6627" s="124"/>
      <c r="I6627" s="128" t="s">
        <v>14375</v>
      </c>
      <c r="J6627" s="124"/>
      <c r="K6627" s="124"/>
      <c r="L6627" s="124"/>
      <c r="M6627" s="124"/>
      <c r="N6627" s="193">
        <v>0</v>
      </c>
      <c r="O6627" s="193">
        <v>139.20000000000002</v>
      </c>
      <c r="P6627" s="124" t="s">
        <v>1312</v>
      </c>
    </row>
    <row r="6628" spans="1:16" ht="51">
      <c r="A6628" s="256" t="s">
        <v>630</v>
      </c>
      <c r="B6628" s="124"/>
      <c r="C6628" s="125" t="s">
        <v>1236</v>
      </c>
      <c r="D6628" s="191">
        <v>43349</v>
      </c>
      <c r="E6628" s="124" t="s">
        <v>12649</v>
      </c>
      <c r="F6628" s="124" t="s">
        <v>3</v>
      </c>
      <c r="G6628" s="124">
        <v>1658182</v>
      </c>
      <c r="H6628" s="124"/>
      <c r="I6628" s="128" t="s">
        <v>14376</v>
      </c>
      <c r="J6628" s="124"/>
      <c r="K6628" s="124"/>
      <c r="L6628" s="124"/>
      <c r="M6628" s="124"/>
      <c r="N6628" s="193">
        <v>0</v>
      </c>
      <c r="O6628" s="193">
        <v>2974.29</v>
      </c>
      <c r="P6628" s="124" t="s">
        <v>1312</v>
      </c>
    </row>
    <row r="6629" spans="1:16" ht="38.25">
      <c r="A6629" s="256" t="s">
        <v>630</v>
      </c>
      <c r="B6629" s="124"/>
      <c r="C6629" s="125" t="s">
        <v>1236</v>
      </c>
      <c r="D6629" s="191">
        <v>43349</v>
      </c>
      <c r="E6629" s="124" t="s">
        <v>12650</v>
      </c>
      <c r="F6629" s="124" t="s">
        <v>3</v>
      </c>
      <c r="G6629" s="124">
        <v>1658186</v>
      </c>
      <c r="H6629" s="124"/>
      <c r="I6629" s="128" t="s">
        <v>1371</v>
      </c>
      <c r="J6629" s="124"/>
      <c r="K6629" s="124"/>
      <c r="L6629" s="124"/>
      <c r="M6629" s="124"/>
      <c r="N6629" s="193">
        <v>0</v>
      </c>
      <c r="O6629" s="193">
        <v>1713</v>
      </c>
      <c r="P6629" s="124" t="s">
        <v>1312</v>
      </c>
    </row>
    <row r="6630" spans="1:16" ht="38.25">
      <c r="A6630" s="256">
        <v>70</v>
      </c>
      <c r="B6630" s="124"/>
      <c r="C6630" s="125" t="s">
        <v>705</v>
      </c>
      <c r="D6630" s="191">
        <v>43349</v>
      </c>
      <c r="E6630" s="124" t="s">
        <v>12651</v>
      </c>
      <c r="F6630" s="124" t="s">
        <v>3</v>
      </c>
      <c r="G6630" s="124">
        <v>1658191</v>
      </c>
      <c r="H6630" s="124"/>
      <c r="I6630" s="128" t="s">
        <v>14377</v>
      </c>
      <c r="J6630" s="124"/>
      <c r="K6630" s="124"/>
      <c r="L6630" s="124"/>
      <c r="M6630" s="124"/>
      <c r="N6630" s="193">
        <v>0</v>
      </c>
      <c r="O6630" s="193">
        <v>3947.2000000000003</v>
      </c>
      <c r="P6630" s="124" t="s">
        <v>1312</v>
      </c>
    </row>
    <row r="6631" spans="1:16" ht="38.25">
      <c r="A6631" s="256">
        <v>20</v>
      </c>
      <c r="B6631" s="124"/>
      <c r="C6631" s="125" t="s">
        <v>693</v>
      </c>
      <c r="D6631" s="191">
        <v>43349</v>
      </c>
      <c r="E6631" s="124" t="s">
        <v>12652</v>
      </c>
      <c r="F6631" s="124" t="s">
        <v>3</v>
      </c>
      <c r="G6631" s="124">
        <v>1658201</v>
      </c>
      <c r="H6631" s="124"/>
      <c r="I6631" s="128" t="s">
        <v>14378</v>
      </c>
      <c r="J6631" s="124"/>
      <c r="K6631" s="124"/>
      <c r="L6631" s="124"/>
      <c r="M6631" s="124"/>
      <c r="N6631" s="193">
        <v>0</v>
      </c>
      <c r="O6631" s="193">
        <v>176</v>
      </c>
      <c r="P6631" s="124" t="s">
        <v>1312</v>
      </c>
    </row>
    <row r="6632" spans="1:16" ht="38.25">
      <c r="A6632" s="256">
        <v>86</v>
      </c>
      <c r="B6632" s="124"/>
      <c r="C6632" s="125" t="s">
        <v>710</v>
      </c>
      <c r="D6632" s="191">
        <v>43349</v>
      </c>
      <c r="E6632" s="124" t="s">
        <v>12653</v>
      </c>
      <c r="F6632" s="124" t="s">
        <v>3</v>
      </c>
      <c r="G6632" s="124">
        <v>1658204</v>
      </c>
      <c r="H6632" s="124"/>
      <c r="I6632" s="128" t="s">
        <v>14379</v>
      </c>
      <c r="J6632" s="124"/>
      <c r="K6632" s="124"/>
      <c r="L6632" s="124"/>
      <c r="M6632" s="124"/>
      <c r="N6632" s="193">
        <v>0</v>
      </c>
      <c r="O6632" s="193">
        <v>121</v>
      </c>
      <c r="P6632" s="124" t="s">
        <v>3729</v>
      </c>
    </row>
    <row r="6633" spans="1:16" ht="51">
      <c r="A6633" s="256">
        <v>681</v>
      </c>
      <c r="B6633" s="124"/>
      <c r="C6633" s="125" t="s">
        <v>237</v>
      </c>
      <c r="D6633" s="191">
        <v>43349</v>
      </c>
      <c r="E6633" s="124" t="s">
        <v>12654</v>
      </c>
      <c r="F6633" s="124" t="s">
        <v>3</v>
      </c>
      <c r="G6633" s="124">
        <v>1658021</v>
      </c>
      <c r="H6633" s="124"/>
      <c r="I6633" s="128" t="s">
        <v>14380</v>
      </c>
      <c r="J6633" s="124"/>
      <c r="K6633" s="124"/>
      <c r="L6633" s="124"/>
      <c r="M6633" s="124"/>
      <c r="N6633" s="193">
        <v>0</v>
      </c>
      <c r="O6633" s="193">
        <v>1400</v>
      </c>
      <c r="P6633" s="124" t="s">
        <v>1312</v>
      </c>
    </row>
    <row r="6634" spans="1:16" ht="51">
      <c r="A6634" s="256" t="s">
        <v>12457</v>
      </c>
      <c r="B6634" s="124"/>
      <c r="C6634" s="125" t="s">
        <v>1236</v>
      </c>
      <c r="D6634" s="191">
        <v>43349</v>
      </c>
      <c r="E6634" s="124" t="s">
        <v>12655</v>
      </c>
      <c r="F6634" s="124" t="s">
        <v>3</v>
      </c>
      <c r="G6634" s="124">
        <v>1658040</v>
      </c>
      <c r="H6634" s="124"/>
      <c r="I6634" s="128" t="s">
        <v>14381</v>
      </c>
      <c r="J6634" s="124"/>
      <c r="K6634" s="124"/>
      <c r="L6634" s="124"/>
      <c r="M6634" s="124"/>
      <c r="N6634" s="193">
        <v>0</v>
      </c>
      <c r="O6634" s="193">
        <v>32</v>
      </c>
      <c r="P6634" s="124" t="s">
        <v>1312</v>
      </c>
    </row>
    <row r="6635" spans="1:16" ht="51">
      <c r="A6635" s="256">
        <v>47</v>
      </c>
      <c r="B6635" s="124"/>
      <c r="C6635" s="125" t="s">
        <v>699</v>
      </c>
      <c r="D6635" s="191">
        <v>43349</v>
      </c>
      <c r="E6635" s="124" t="s">
        <v>12656</v>
      </c>
      <c r="F6635" s="124" t="s">
        <v>3</v>
      </c>
      <c r="G6635" s="124">
        <v>1658063</v>
      </c>
      <c r="H6635" s="124"/>
      <c r="I6635" s="128" t="s">
        <v>14382</v>
      </c>
      <c r="J6635" s="124"/>
      <c r="K6635" s="124"/>
      <c r="L6635" s="124"/>
      <c r="M6635" s="124"/>
      <c r="N6635" s="193">
        <v>0</v>
      </c>
      <c r="O6635" s="193">
        <v>40</v>
      </c>
      <c r="P6635" s="124" t="s">
        <v>1312</v>
      </c>
    </row>
    <row r="6636" spans="1:16" ht="51">
      <c r="A6636" s="256">
        <v>47</v>
      </c>
      <c r="B6636" s="124"/>
      <c r="C6636" s="125" t="s">
        <v>699</v>
      </c>
      <c r="D6636" s="191">
        <v>43349</v>
      </c>
      <c r="E6636" s="124" t="s">
        <v>12657</v>
      </c>
      <c r="F6636" s="124" t="s">
        <v>3</v>
      </c>
      <c r="G6636" s="124">
        <v>1658066</v>
      </c>
      <c r="H6636" s="124"/>
      <c r="I6636" s="128" t="s">
        <v>14383</v>
      </c>
      <c r="J6636" s="124"/>
      <c r="K6636" s="124"/>
      <c r="L6636" s="124"/>
      <c r="M6636" s="124"/>
      <c r="N6636" s="193">
        <v>0</v>
      </c>
      <c r="O6636" s="193">
        <v>40</v>
      </c>
      <c r="P6636" s="124" t="s">
        <v>1312</v>
      </c>
    </row>
    <row r="6637" spans="1:16" ht="51">
      <c r="A6637" s="256">
        <v>35</v>
      </c>
      <c r="B6637" s="124"/>
      <c r="C6637" s="125" t="s">
        <v>696</v>
      </c>
      <c r="D6637" s="191">
        <v>43349</v>
      </c>
      <c r="E6637" s="124" t="s">
        <v>12658</v>
      </c>
      <c r="F6637" s="124" t="s">
        <v>3</v>
      </c>
      <c r="G6637" s="124">
        <v>1658081</v>
      </c>
      <c r="H6637" s="124"/>
      <c r="I6637" s="128" t="s">
        <v>14384</v>
      </c>
      <c r="J6637" s="124"/>
      <c r="K6637" s="124"/>
      <c r="L6637" s="124"/>
      <c r="M6637" s="124"/>
      <c r="N6637" s="193">
        <v>0</v>
      </c>
      <c r="O6637" s="193">
        <v>1500</v>
      </c>
      <c r="P6637" s="124" t="s">
        <v>1312</v>
      </c>
    </row>
    <row r="6638" spans="1:16" ht="51">
      <c r="A6638" s="256" t="s">
        <v>12457</v>
      </c>
      <c r="B6638" s="124"/>
      <c r="C6638" s="125" t="s">
        <v>1236</v>
      </c>
      <c r="D6638" s="191">
        <v>43349</v>
      </c>
      <c r="E6638" s="124" t="s">
        <v>12659</v>
      </c>
      <c r="F6638" s="124" t="s">
        <v>3</v>
      </c>
      <c r="G6638" s="124">
        <v>1658092</v>
      </c>
      <c r="H6638" s="124"/>
      <c r="I6638" s="128" t="s">
        <v>14385</v>
      </c>
      <c r="J6638" s="124"/>
      <c r="K6638" s="124"/>
      <c r="L6638" s="124"/>
      <c r="M6638" s="124"/>
      <c r="N6638" s="193">
        <v>0</v>
      </c>
      <c r="O6638" s="193">
        <v>48.230000000000004</v>
      </c>
      <c r="P6638" s="124" t="s">
        <v>3729</v>
      </c>
    </row>
    <row r="6639" spans="1:16" ht="51">
      <c r="A6639" s="256" t="s">
        <v>619</v>
      </c>
      <c r="B6639" s="124"/>
      <c r="C6639" s="125" t="s">
        <v>713</v>
      </c>
      <c r="D6639" s="191">
        <v>43349</v>
      </c>
      <c r="E6639" s="124" t="s">
        <v>12660</v>
      </c>
      <c r="F6639" s="124" t="s">
        <v>3</v>
      </c>
      <c r="G6639" s="124">
        <v>1658136</v>
      </c>
      <c r="H6639" s="124"/>
      <c r="I6639" s="128" t="s">
        <v>9129</v>
      </c>
      <c r="J6639" s="124"/>
      <c r="K6639" s="124"/>
      <c r="L6639" s="124"/>
      <c r="M6639" s="124"/>
      <c r="N6639" s="193">
        <v>0</v>
      </c>
      <c r="O6639" s="193">
        <v>1000</v>
      </c>
      <c r="P6639" s="124" t="s">
        <v>1312</v>
      </c>
    </row>
    <row r="6640" spans="1:16" ht="51">
      <c r="A6640" s="256">
        <v>133</v>
      </c>
      <c r="B6640" s="124"/>
      <c r="C6640" s="125" t="s">
        <v>729</v>
      </c>
      <c r="D6640" s="191">
        <v>43349</v>
      </c>
      <c r="E6640" s="124" t="s">
        <v>12661</v>
      </c>
      <c r="F6640" s="124" t="s">
        <v>3</v>
      </c>
      <c r="G6640" s="124">
        <v>1658158</v>
      </c>
      <c r="H6640" s="124"/>
      <c r="I6640" s="128" t="s">
        <v>14386</v>
      </c>
      <c r="J6640" s="124"/>
      <c r="K6640" s="124"/>
      <c r="L6640" s="124"/>
      <c r="M6640" s="124"/>
      <c r="N6640" s="193">
        <v>0</v>
      </c>
      <c r="O6640" s="193">
        <v>7140</v>
      </c>
      <c r="P6640" s="124" t="s">
        <v>1312</v>
      </c>
    </row>
    <row r="6641" spans="1:16" ht="38.25">
      <c r="A6641" s="256" t="s">
        <v>12457</v>
      </c>
      <c r="B6641" s="124"/>
      <c r="C6641" s="125" t="s">
        <v>1236</v>
      </c>
      <c r="D6641" s="191">
        <v>43349</v>
      </c>
      <c r="E6641" s="124" t="s">
        <v>12662</v>
      </c>
      <c r="F6641" s="124" t="s">
        <v>3</v>
      </c>
      <c r="G6641" s="124">
        <v>1658261</v>
      </c>
      <c r="H6641" s="124"/>
      <c r="I6641" s="128" t="s">
        <v>14387</v>
      </c>
      <c r="J6641" s="124"/>
      <c r="K6641" s="124"/>
      <c r="L6641" s="124"/>
      <c r="M6641" s="124"/>
      <c r="N6641" s="193">
        <v>0</v>
      </c>
      <c r="O6641" s="193">
        <v>2095</v>
      </c>
      <c r="P6641" s="124" t="s">
        <v>1312</v>
      </c>
    </row>
    <row r="6642" spans="1:16" ht="38.25">
      <c r="A6642" s="256">
        <v>206</v>
      </c>
      <c r="B6642" s="124"/>
      <c r="C6642" s="125" t="s">
        <v>758</v>
      </c>
      <c r="D6642" s="191">
        <v>43349</v>
      </c>
      <c r="E6642" s="124" t="s">
        <v>12663</v>
      </c>
      <c r="F6642" s="124" t="s">
        <v>3</v>
      </c>
      <c r="G6642" s="124">
        <v>1658307</v>
      </c>
      <c r="H6642" s="124"/>
      <c r="I6642" s="128" t="s">
        <v>14388</v>
      </c>
      <c r="J6642" s="124"/>
      <c r="K6642" s="124"/>
      <c r="L6642" s="124"/>
      <c r="M6642" s="124"/>
      <c r="N6642" s="193">
        <v>0</v>
      </c>
      <c r="O6642" s="193">
        <v>10</v>
      </c>
      <c r="P6642" s="124" t="s">
        <v>1312</v>
      </c>
    </row>
    <row r="6643" spans="1:16" ht="38.25">
      <c r="A6643" s="256">
        <v>86</v>
      </c>
      <c r="B6643" s="124"/>
      <c r="C6643" s="125" t="s">
        <v>710</v>
      </c>
      <c r="D6643" s="191">
        <v>43349</v>
      </c>
      <c r="E6643" s="124" t="s">
        <v>12664</v>
      </c>
      <c r="F6643" s="124" t="s">
        <v>3</v>
      </c>
      <c r="G6643" s="124">
        <v>1658208</v>
      </c>
      <c r="H6643" s="124"/>
      <c r="I6643" s="128" t="s">
        <v>14389</v>
      </c>
      <c r="J6643" s="124"/>
      <c r="K6643" s="124"/>
      <c r="L6643" s="124"/>
      <c r="M6643" s="124"/>
      <c r="N6643" s="193">
        <v>0</v>
      </c>
      <c r="O6643" s="193">
        <v>48</v>
      </c>
      <c r="P6643" s="124" t="s">
        <v>3729</v>
      </c>
    </row>
    <row r="6644" spans="1:16" ht="38.25">
      <c r="A6644" s="256">
        <v>86</v>
      </c>
      <c r="B6644" s="124"/>
      <c r="C6644" s="125" t="s">
        <v>710</v>
      </c>
      <c r="D6644" s="191">
        <v>43349</v>
      </c>
      <c r="E6644" s="124" t="s">
        <v>12665</v>
      </c>
      <c r="F6644" s="124" t="s">
        <v>3</v>
      </c>
      <c r="G6644" s="124">
        <v>1658211</v>
      </c>
      <c r="H6644" s="124"/>
      <c r="I6644" s="128" t="s">
        <v>14390</v>
      </c>
      <c r="J6644" s="124"/>
      <c r="K6644" s="124"/>
      <c r="L6644" s="124"/>
      <c r="M6644" s="124"/>
      <c r="N6644" s="193">
        <v>0</v>
      </c>
      <c r="O6644" s="193">
        <v>29</v>
      </c>
      <c r="P6644" s="124" t="s">
        <v>3729</v>
      </c>
    </row>
    <row r="6645" spans="1:16" ht="63.75">
      <c r="A6645" s="256" t="s">
        <v>630</v>
      </c>
      <c r="B6645" s="124"/>
      <c r="C6645" s="125" t="s">
        <v>1236</v>
      </c>
      <c r="D6645" s="191">
        <v>43349</v>
      </c>
      <c r="E6645" s="124" t="s">
        <v>12666</v>
      </c>
      <c r="F6645" s="124" t="s">
        <v>3</v>
      </c>
      <c r="G6645" s="124">
        <v>1658212</v>
      </c>
      <c r="H6645" s="124"/>
      <c r="I6645" s="128" t="s">
        <v>14391</v>
      </c>
      <c r="J6645" s="124"/>
      <c r="K6645" s="124"/>
      <c r="L6645" s="124"/>
      <c r="M6645" s="124"/>
      <c r="N6645" s="193">
        <v>0</v>
      </c>
      <c r="O6645" s="193">
        <v>15</v>
      </c>
      <c r="P6645" s="124" t="s">
        <v>1312</v>
      </c>
    </row>
    <row r="6646" spans="1:16" ht="38.25">
      <c r="A6646" s="256">
        <v>86</v>
      </c>
      <c r="B6646" s="124"/>
      <c r="C6646" s="125" t="s">
        <v>710</v>
      </c>
      <c r="D6646" s="191">
        <v>43349</v>
      </c>
      <c r="E6646" s="124" t="s">
        <v>12667</v>
      </c>
      <c r="F6646" s="124" t="s">
        <v>3</v>
      </c>
      <c r="G6646" s="124">
        <v>1658213</v>
      </c>
      <c r="H6646" s="124"/>
      <c r="I6646" s="128" t="s">
        <v>14389</v>
      </c>
      <c r="J6646" s="124"/>
      <c r="K6646" s="124"/>
      <c r="L6646" s="124"/>
      <c r="M6646" s="124"/>
      <c r="N6646" s="193">
        <v>0</v>
      </c>
      <c r="O6646" s="193">
        <v>48</v>
      </c>
      <c r="P6646" s="124" t="s">
        <v>3729</v>
      </c>
    </row>
    <row r="6647" spans="1:16" ht="51">
      <c r="A6647" s="256" t="s">
        <v>630</v>
      </c>
      <c r="B6647" s="124"/>
      <c r="C6647" s="125" t="s">
        <v>1236</v>
      </c>
      <c r="D6647" s="191">
        <v>43349</v>
      </c>
      <c r="E6647" s="124" t="s">
        <v>12668</v>
      </c>
      <c r="F6647" s="124" t="s">
        <v>3</v>
      </c>
      <c r="G6647" s="124">
        <v>1658219</v>
      </c>
      <c r="H6647" s="124"/>
      <c r="I6647" s="128" t="s">
        <v>14392</v>
      </c>
      <c r="J6647" s="124"/>
      <c r="K6647" s="124"/>
      <c r="L6647" s="124"/>
      <c r="M6647" s="124"/>
      <c r="N6647" s="193">
        <v>0</v>
      </c>
      <c r="O6647" s="193">
        <v>6877.5</v>
      </c>
      <c r="P6647" s="124" t="s">
        <v>1312</v>
      </c>
    </row>
    <row r="6648" spans="1:16" ht="51">
      <c r="A6648" s="256">
        <v>10</v>
      </c>
      <c r="B6648" s="124"/>
      <c r="C6648" s="125" t="s">
        <v>690</v>
      </c>
      <c r="D6648" s="191">
        <v>43349</v>
      </c>
      <c r="E6648" s="124" t="s">
        <v>12669</v>
      </c>
      <c r="F6648" s="124" t="s">
        <v>3</v>
      </c>
      <c r="G6648" s="124">
        <v>1658233</v>
      </c>
      <c r="H6648" s="124"/>
      <c r="I6648" s="128" t="s">
        <v>14393</v>
      </c>
      <c r="J6648" s="124"/>
      <c r="K6648" s="124"/>
      <c r="L6648" s="124"/>
      <c r="M6648" s="124"/>
      <c r="N6648" s="193">
        <v>0</v>
      </c>
      <c r="O6648" s="193">
        <v>591.6</v>
      </c>
      <c r="P6648" s="124" t="s">
        <v>1312</v>
      </c>
    </row>
    <row r="6649" spans="1:16" ht="51">
      <c r="A6649" s="256">
        <v>683</v>
      </c>
      <c r="B6649" s="124"/>
      <c r="C6649" s="125" t="s">
        <v>868</v>
      </c>
      <c r="D6649" s="191">
        <v>43349</v>
      </c>
      <c r="E6649" s="124" t="s">
        <v>12670</v>
      </c>
      <c r="F6649" s="124" t="s">
        <v>3</v>
      </c>
      <c r="G6649" s="124">
        <v>1658238</v>
      </c>
      <c r="H6649" s="124"/>
      <c r="I6649" s="128" t="s">
        <v>14394</v>
      </c>
      <c r="J6649" s="124"/>
      <c r="K6649" s="124"/>
      <c r="L6649" s="124"/>
      <c r="M6649" s="124"/>
      <c r="N6649" s="193">
        <v>0</v>
      </c>
      <c r="O6649" s="193">
        <v>30</v>
      </c>
      <c r="P6649" s="124" t="s">
        <v>1312</v>
      </c>
    </row>
    <row r="6650" spans="1:16" ht="38.25">
      <c r="A6650" s="256">
        <v>15</v>
      </c>
      <c r="B6650" s="124"/>
      <c r="C6650" s="125" t="s">
        <v>691</v>
      </c>
      <c r="D6650" s="191">
        <v>43349</v>
      </c>
      <c r="E6650" s="124" t="s">
        <v>12671</v>
      </c>
      <c r="F6650" s="124" t="s">
        <v>3</v>
      </c>
      <c r="G6650" s="124">
        <v>1658244</v>
      </c>
      <c r="H6650" s="124"/>
      <c r="I6650" s="128" t="s">
        <v>14395</v>
      </c>
      <c r="J6650" s="124"/>
      <c r="K6650" s="124"/>
      <c r="L6650" s="124"/>
      <c r="M6650" s="124"/>
      <c r="N6650" s="193">
        <v>0</v>
      </c>
      <c r="O6650" s="193">
        <v>371</v>
      </c>
      <c r="P6650" s="124" t="s">
        <v>1312</v>
      </c>
    </row>
    <row r="6651" spans="1:16" ht="51">
      <c r="A6651" s="256">
        <v>15</v>
      </c>
      <c r="B6651" s="124"/>
      <c r="C6651" s="125" t="s">
        <v>691</v>
      </c>
      <c r="D6651" s="191">
        <v>43349</v>
      </c>
      <c r="E6651" s="124" t="s">
        <v>12672</v>
      </c>
      <c r="F6651" s="124" t="s">
        <v>3</v>
      </c>
      <c r="G6651" s="124">
        <v>1658050</v>
      </c>
      <c r="H6651" s="124"/>
      <c r="I6651" s="128" t="s">
        <v>14396</v>
      </c>
      <c r="J6651" s="124"/>
      <c r="K6651" s="124"/>
      <c r="L6651" s="124"/>
      <c r="M6651" s="124"/>
      <c r="N6651" s="193">
        <v>0</v>
      </c>
      <c r="O6651" s="193">
        <v>244.5</v>
      </c>
      <c r="P6651" s="124" t="s">
        <v>1312</v>
      </c>
    </row>
    <row r="6652" spans="1:16" ht="63.75">
      <c r="A6652" s="256">
        <v>683</v>
      </c>
      <c r="B6652" s="124"/>
      <c r="C6652" s="125" t="s">
        <v>868</v>
      </c>
      <c r="D6652" s="191">
        <v>43349</v>
      </c>
      <c r="E6652" s="124" t="s">
        <v>12673</v>
      </c>
      <c r="F6652" s="124" t="s">
        <v>3</v>
      </c>
      <c r="G6652" s="124">
        <v>1658058</v>
      </c>
      <c r="H6652" s="124"/>
      <c r="I6652" s="128" t="s">
        <v>14397</v>
      </c>
      <c r="J6652" s="124"/>
      <c r="K6652" s="124"/>
      <c r="L6652" s="124"/>
      <c r="M6652" s="124"/>
      <c r="N6652" s="193">
        <v>0</v>
      </c>
      <c r="O6652" s="193">
        <v>540</v>
      </c>
      <c r="P6652" s="124" t="s">
        <v>1312</v>
      </c>
    </row>
    <row r="6653" spans="1:16" ht="63.75">
      <c r="A6653" s="256">
        <v>683</v>
      </c>
      <c r="B6653" s="124"/>
      <c r="C6653" s="125" t="s">
        <v>868</v>
      </c>
      <c r="D6653" s="191">
        <v>43349</v>
      </c>
      <c r="E6653" s="124" t="s">
        <v>12674</v>
      </c>
      <c r="F6653" s="124" t="s">
        <v>3</v>
      </c>
      <c r="G6653" s="124">
        <v>1658060</v>
      </c>
      <c r="H6653" s="124"/>
      <c r="I6653" s="128" t="s">
        <v>14398</v>
      </c>
      <c r="J6653" s="124"/>
      <c r="K6653" s="124"/>
      <c r="L6653" s="124"/>
      <c r="M6653" s="124"/>
      <c r="N6653" s="193">
        <v>0</v>
      </c>
      <c r="O6653" s="193">
        <v>256.45999999999998</v>
      </c>
      <c r="P6653" s="124" t="s">
        <v>1312</v>
      </c>
    </row>
    <row r="6654" spans="1:16" ht="63.75">
      <c r="A6654" s="256">
        <v>86</v>
      </c>
      <c r="B6654" s="124"/>
      <c r="C6654" s="125" t="s">
        <v>710</v>
      </c>
      <c r="D6654" s="191">
        <v>43349</v>
      </c>
      <c r="E6654" s="124" t="s">
        <v>12675</v>
      </c>
      <c r="F6654" s="124" t="s">
        <v>3</v>
      </c>
      <c r="G6654" s="124">
        <v>1658069</v>
      </c>
      <c r="H6654" s="124"/>
      <c r="I6654" s="128" t="s">
        <v>14399</v>
      </c>
      <c r="J6654" s="124"/>
      <c r="K6654" s="124"/>
      <c r="L6654" s="124"/>
      <c r="M6654" s="124"/>
      <c r="N6654" s="193">
        <v>0</v>
      </c>
      <c r="O6654" s="193">
        <v>102193.60000000001</v>
      </c>
      <c r="P6654" s="124" t="s">
        <v>1312</v>
      </c>
    </row>
    <row r="6655" spans="1:16" ht="51">
      <c r="A6655" s="256">
        <v>290</v>
      </c>
      <c r="B6655" s="124"/>
      <c r="C6655" s="125" t="s">
        <v>793</v>
      </c>
      <c r="D6655" s="191">
        <v>43349</v>
      </c>
      <c r="E6655" s="124" t="s">
        <v>12676</v>
      </c>
      <c r="F6655" s="124" t="s">
        <v>3</v>
      </c>
      <c r="G6655" s="124">
        <v>1658106</v>
      </c>
      <c r="H6655" s="124"/>
      <c r="I6655" s="128" t="s">
        <v>14400</v>
      </c>
      <c r="J6655" s="124"/>
      <c r="K6655" s="124"/>
      <c r="L6655" s="124"/>
      <c r="M6655" s="124"/>
      <c r="N6655" s="193">
        <v>0</v>
      </c>
      <c r="O6655" s="193">
        <v>11300.58</v>
      </c>
      <c r="P6655" s="124" t="s">
        <v>1312</v>
      </c>
    </row>
    <row r="6656" spans="1:16" ht="63.75">
      <c r="A6656" s="256">
        <v>290</v>
      </c>
      <c r="B6656" s="124"/>
      <c r="C6656" s="125" t="s">
        <v>793</v>
      </c>
      <c r="D6656" s="191">
        <v>43349</v>
      </c>
      <c r="E6656" s="124" t="s">
        <v>12677</v>
      </c>
      <c r="F6656" s="124" t="s">
        <v>3</v>
      </c>
      <c r="G6656" s="124">
        <v>1658113</v>
      </c>
      <c r="H6656" s="124"/>
      <c r="I6656" s="128" t="s">
        <v>14401</v>
      </c>
      <c r="J6656" s="124"/>
      <c r="K6656" s="124"/>
      <c r="L6656" s="124"/>
      <c r="M6656" s="124"/>
      <c r="N6656" s="193">
        <v>0</v>
      </c>
      <c r="O6656" s="193">
        <v>72</v>
      </c>
      <c r="P6656" s="124" t="s">
        <v>1312</v>
      </c>
    </row>
    <row r="6657" spans="1:16" ht="51">
      <c r="A6657" s="256">
        <v>290</v>
      </c>
      <c r="B6657" s="124"/>
      <c r="C6657" s="125" t="s">
        <v>793</v>
      </c>
      <c r="D6657" s="191">
        <v>43349</v>
      </c>
      <c r="E6657" s="124" t="s">
        <v>12678</v>
      </c>
      <c r="F6657" s="124" t="s">
        <v>3</v>
      </c>
      <c r="G6657" s="124">
        <v>1658119</v>
      </c>
      <c r="H6657" s="124"/>
      <c r="I6657" s="128" t="s">
        <v>14402</v>
      </c>
      <c r="J6657" s="124"/>
      <c r="K6657" s="124"/>
      <c r="L6657" s="124"/>
      <c r="M6657" s="124"/>
      <c r="N6657" s="193">
        <v>0</v>
      </c>
      <c r="O6657" s="193">
        <v>3544</v>
      </c>
      <c r="P6657" s="124" t="s">
        <v>1312</v>
      </c>
    </row>
    <row r="6658" spans="1:16" ht="63.75">
      <c r="A6658" s="256">
        <v>290</v>
      </c>
      <c r="B6658" s="124"/>
      <c r="C6658" s="125" t="s">
        <v>793</v>
      </c>
      <c r="D6658" s="191">
        <v>43349</v>
      </c>
      <c r="E6658" s="124" t="s">
        <v>12679</v>
      </c>
      <c r="F6658" s="124" t="s">
        <v>3</v>
      </c>
      <c r="G6658" s="124">
        <v>1658121</v>
      </c>
      <c r="H6658" s="124"/>
      <c r="I6658" s="128" t="s">
        <v>14403</v>
      </c>
      <c r="J6658" s="124"/>
      <c r="K6658" s="124"/>
      <c r="L6658" s="124"/>
      <c r="M6658" s="124"/>
      <c r="N6658" s="193">
        <v>0</v>
      </c>
      <c r="O6658" s="193">
        <v>2662.35</v>
      </c>
      <c r="P6658" s="124" t="s">
        <v>1312</v>
      </c>
    </row>
    <row r="6659" spans="1:16" ht="51">
      <c r="A6659" s="256">
        <v>206</v>
      </c>
      <c r="B6659" s="124"/>
      <c r="C6659" s="125" t="s">
        <v>758</v>
      </c>
      <c r="D6659" s="191">
        <v>43349</v>
      </c>
      <c r="E6659" s="124" t="s">
        <v>12680</v>
      </c>
      <c r="F6659" s="124" t="s">
        <v>3</v>
      </c>
      <c r="G6659" s="124">
        <v>1658133</v>
      </c>
      <c r="H6659" s="124"/>
      <c r="I6659" s="128" t="s">
        <v>14404</v>
      </c>
      <c r="J6659" s="124"/>
      <c r="K6659" s="124"/>
      <c r="L6659" s="124"/>
      <c r="M6659" s="124"/>
      <c r="N6659" s="193">
        <v>0</v>
      </c>
      <c r="O6659" s="193">
        <v>20</v>
      </c>
      <c r="P6659" s="124" t="s">
        <v>1312</v>
      </c>
    </row>
    <row r="6660" spans="1:16" ht="51">
      <c r="A6660" s="256">
        <v>206</v>
      </c>
      <c r="B6660" s="124"/>
      <c r="C6660" s="125" t="s">
        <v>758</v>
      </c>
      <c r="D6660" s="191">
        <v>43349</v>
      </c>
      <c r="E6660" s="124" t="s">
        <v>12681</v>
      </c>
      <c r="F6660" s="124" t="s">
        <v>3</v>
      </c>
      <c r="G6660" s="124">
        <v>1658134</v>
      </c>
      <c r="H6660" s="124"/>
      <c r="I6660" s="128" t="s">
        <v>14405</v>
      </c>
      <c r="J6660" s="124"/>
      <c r="K6660" s="124"/>
      <c r="L6660" s="124"/>
      <c r="M6660" s="124"/>
      <c r="N6660" s="193">
        <v>0</v>
      </c>
      <c r="O6660" s="193">
        <v>65</v>
      </c>
      <c r="P6660" s="124" t="s">
        <v>1312</v>
      </c>
    </row>
    <row r="6661" spans="1:16" ht="51">
      <c r="A6661" s="256" t="s">
        <v>619</v>
      </c>
      <c r="B6661" s="124"/>
      <c r="C6661" s="125" t="s">
        <v>713</v>
      </c>
      <c r="D6661" s="191">
        <v>43349</v>
      </c>
      <c r="E6661" s="124" t="s">
        <v>12682</v>
      </c>
      <c r="F6661" s="124" t="s">
        <v>3</v>
      </c>
      <c r="G6661" s="124">
        <v>1657967</v>
      </c>
      <c r="H6661" s="124"/>
      <c r="I6661" s="128" t="s">
        <v>14406</v>
      </c>
      <c r="J6661" s="124"/>
      <c r="K6661" s="124"/>
      <c r="L6661" s="124"/>
      <c r="M6661" s="124"/>
      <c r="N6661" s="193">
        <v>0</v>
      </c>
      <c r="O6661" s="193">
        <v>4442</v>
      </c>
      <c r="P6661" s="124" t="s">
        <v>1312</v>
      </c>
    </row>
    <row r="6662" spans="1:16" ht="63.75">
      <c r="A6662" s="256">
        <v>670</v>
      </c>
      <c r="B6662" s="124"/>
      <c r="C6662" s="125" t="s">
        <v>235</v>
      </c>
      <c r="D6662" s="191">
        <v>43349</v>
      </c>
      <c r="E6662" s="124" t="s">
        <v>12683</v>
      </c>
      <c r="F6662" s="124" t="s">
        <v>3</v>
      </c>
      <c r="G6662" s="124">
        <v>1657993</v>
      </c>
      <c r="H6662" s="124"/>
      <c r="I6662" s="128" t="s">
        <v>14407</v>
      </c>
      <c r="J6662" s="124"/>
      <c r="K6662" s="124"/>
      <c r="L6662" s="124"/>
      <c r="M6662" s="124"/>
      <c r="N6662" s="193">
        <v>0</v>
      </c>
      <c r="O6662" s="193">
        <v>465</v>
      </c>
      <c r="P6662" s="124" t="s">
        <v>1312</v>
      </c>
    </row>
    <row r="6663" spans="1:16" ht="63.75">
      <c r="A6663" s="256">
        <v>592</v>
      </c>
      <c r="B6663" s="124"/>
      <c r="C6663" s="125" t="s">
        <v>862</v>
      </c>
      <c r="D6663" s="191">
        <v>43349</v>
      </c>
      <c r="E6663" s="124" t="s">
        <v>12684</v>
      </c>
      <c r="F6663" s="124" t="s">
        <v>3</v>
      </c>
      <c r="G6663" s="124">
        <v>1658010</v>
      </c>
      <c r="H6663" s="124"/>
      <c r="I6663" s="128" t="s">
        <v>14408</v>
      </c>
      <c r="J6663" s="124"/>
      <c r="K6663" s="124"/>
      <c r="L6663" s="124"/>
      <c r="M6663" s="124"/>
      <c r="N6663" s="193">
        <v>0</v>
      </c>
      <c r="O6663" s="193">
        <v>400</v>
      </c>
      <c r="P6663" s="124" t="s">
        <v>1312</v>
      </c>
    </row>
    <row r="6664" spans="1:16" ht="63.75">
      <c r="A6664" s="256">
        <v>35</v>
      </c>
      <c r="B6664" s="124"/>
      <c r="C6664" s="125" t="s">
        <v>696</v>
      </c>
      <c r="D6664" s="191">
        <v>43349</v>
      </c>
      <c r="E6664" s="124" t="s">
        <v>12685</v>
      </c>
      <c r="F6664" s="124" t="s">
        <v>3</v>
      </c>
      <c r="G6664" s="124">
        <v>1658013</v>
      </c>
      <c r="H6664" s="124"/>
      <c r="I6664" s="128" t="s">
        <v>14409</v>
      </c>
      <c r="J6664" s="124"/>
      <c r="K6664" s="124"/>
      <c r="L6664" s="124"/>
      <c r="M6664" s="124"/>
      <c r="N6664" s="193">
        <v>0</v>
      </c>
      <c r="O6664" s="193">
        <v>160</v>
      </c>
      <c r="P6664" s="124" t="s">
        <v>1312</v>
      </c>
    </row>
    <row r="6665" spans="1:16" ht="51">
      <c r="A6665" s="256">
        <v>86</v>
      </c>
      <c r="B6665" s="124"/>
      <c r="C6665" s="125" t="s">
        <v>710</v>
      </c>
      <c r="D6665" s="191">
        <v>43349</v>
      </c>
      <c r="E6665" s="124" t="s">
        <v>12686</v>
      </c>
      <c r="F6665" s="124" t="s">
        <v>3</v>
      </c>
      <c r="G6665" s="124">
        <v>1658022</v>
      </c>
      <c r="H6665" s="124"/>
      <c r="I6665" s="128" t="s">
        <v>14410</v>
      </c>
      <c r="J6665" s="124"/>
      <c r="K6665" s="124"/>
      <c r="L6665" s="124"/>
      <c r="M6665" s="124"/>
      <c r="N6665" s="193">
        <v>0</v>
      </c>
      <c r="O6665" s="193">
        <v>17854.420000000002</v>
      </c>
      <c r="P6665" s="124" t="s">
        <v>1312</v>
      </c>
    </row>
    <row r="6666" spans="1:16" ht="51">
      <c r="A6666" s="256">
        <v>86</v>
      </c>
      <c r="B6666" s="124"/>
      <c r="C6666" s="125" t="s">
        <v>710</v>
      </c>
      <c r="D6666" s="191">
        <v>43349</v>
      </c>
      <c r="E6666" s="124" t="s">
        <v>12687</v>
      </c>
      <c r="F6666" s="124" t="s">
        <v>3</v>
      </c>
      <c r="G6666" s="124">
        <v>1658024</v>
      </c>
      <c r="H6666" s="124"/>
      <c r="I6666" s="128" t="s">
        <v>14411</v>
      </c>
      <c r="J6666" s="124"/>
      <c r="K6666" s="124"/>
      <c r="L6666" s="124"/>
      <c r="M6666" s="124"/>
      <c r="N6666" s="193">
        <v>0</v>
      </c>
      <c r="O6666" s="193">
        <v>100000</v>
      </c>
      <c r="P6666" s="124" t="s">
        <v>1312</v>
      </c>
    </row>
    <row r="6667" spans="1:16" ht="51">
      <c r="A6667" s="256">
        <v>86</v>
      </c>
      <c r="B6667" s="124"/>
      <c r="C6667" s="125" t="s">
        <v>710</v>
      </c>
      <c r="D6667" s="191">
        <v>43349</v>
      </c>
      <c r="E6667" s="124" t="s">
        <v>12688</v>
      </c>
      <c r="F6667" s="124" t="s">
        <v>3</v>
      </c>
      <c r="G6667" s="124">
        <v>1658027</v>
      </c>
      <c r="H6667" s="124"/>
      <c r="I6667" s="128" t="s">
        <v>14412</v>
      </c>
      <c r="J6667" s="124"/>
      <c r="K6667" s="124"/>
      <c r="L6667" s="124"/>
      <c r="M6667" s="124"/>
      <c r="N6667" s="193">
        <v>0</v>
      </c>
      <c r="O6667" s="193">
        <v>3041.67</v>
      </c>
      <c r="P6667" s="124" t="s">
        <v>1312</v>
      </c>
    </row>
    <row r="6668" spans="1:16" ht="51">
      <c r="A6668" s="256">
        <v>86</v>
      </c>
      <c r="B6668" s="124"/>
      <c r="C6668" s="125" t="s">
        <v>710</v>
      </c>
      <c r="D6668" s="191">
        <v>43349</v>
      </c>
      <c r="E6668" s="124" t="s">
        <v>12689</v>
      </c>
      <c r="F6668" s="124" t="s">
        <v>3</v>
      </c>
      <c r="G6668" s="124">
        <v>1658028</v>
      </c>
      <c r="H6668" s="124"/>
      <c r="I6668" s="128" t="s">
        <v>14413</v>
      </c>
      <c r="J6668" s="124"/>
      <c r="K6668" s="124"/>
      <c r="L6668" s="124"/>
      <c r="M6668" s="124"/>
      <c r="N6668" s="193">
        <v>0</v>
      </c>
      <c r="O6668" s="193">
        <v>1854.8500000000001</v>
      </c>
      <c r="P6668" s="124" t="s">
        <v>1312</v>
      </c>
    </row>
    <row r="6669" spans="1:16" ht="51">
      <c r="A6669" s="256">
        <v>86</v>
      </c>
      <c r="B6669" s="124"/>
      <c r="C6669" s="125" t="s">
        <v>710</v>
      </c>
      <c r="D6669" s="191">
        <v>43349</v>
      </c>
      <c r="E6669" s="124" t="s">
        <v>12690</v>
      </c>
      <c r="F6669" s="124" t="s">
        <v>3</v>
      </c>
      <c r="G6669" s="124">
        <v>1658033</v>
      </c>
      <c r="H6669" s="124"/>
      <c r="I6669" s="128" t="s">
        <v>14414</v>
      </c>
      <c r="J6669" s="124"/>
      <c r="K6669" s="124"/>
      <c r="L6669" s="124"/>
      <c r="M6669" s="124"/>
      <c r="N6669" s="193">
        <v>0</v>
      </c>
      <c r="O6669" s="193">
        <v>7120.77</v>
      </c>
      <c r="P6669" s="124" t="s">
        <v>1312</v>
      </c>
    </row>
    <row r="6670" spans="1:16" ht="51">
      <c r="A6670" s="256">
        <v>86</v>
      </c>
      <c r="B6670" s="124"/>
      <c r="C6670" s="125" t="s">
        <v>710</v>
      </c>
      <c r="D6670" s="191">
        <v>43349</v>
      </c>
      <c r="E6670" s="124" t="s">
        <v>12691</v>
      </c>
      <c r="F6670" s="124" t="s">
        <v>3</v>
      </c>
      <c r="G6670" s="124">
        <v>1658038</v>
      </c>
      <c r="H6670" s="124"/>
      <c r="I6670" s="128" t="s">
        <v>14415</v>
      </c>
      <c r="J6670" s="124"/>
      <c r="K6670" s="124"/>
      <c r="L6670" s="124"/>
      <c r="M6670" s="124"/>
      <c r="N6670" s="193">
        <v>0</v>
      </c>
      <c r="O6670" s="193">
        <v>122.60000000000001</v>
      </c>
      <c r="P6670" s="124" t="s">
        <v>1312</v>
      </c>
    </row>
    <row r="6671" spans="1:16" ht="51">
      <c r="A6671" s="256">
        <v>46</v>
      </c>
      <c r="B6671" s="124"/>
      <c r="C6671" s="125" t="s">
        <v>698</v>
      </c>
      <c r="D6671" s="191">
        <v>43349</v>
      </c>
      <c r="E6671" s="124" t="s">
        <v>12692</v>
      </c>
      <c r="F6671" s="124" t="s">
        <v>3</v>
      </c>
      <c r="G6671" s="124">
        <v>1658043</v>
      </c>
      <c r="H6671" s="124"/>
      <c r="I6671" s="128" t="s">
        <v>14416</v>
      </c>
      <c r="J6671" s="124"/>
      <c r="K6671" s="124"/>
      <c r="L6671" s="124"/>
      <c r="M6671" s="124"/>
      <c r="N6671" s="193">
        <v>0</v>
      </c>
      <c r="O6671" s="193">
        <v>9473.1</v>
      </c>
      <c r="P6671" s="124" t="s">
        <v>1312</v>
      </c>
    </row>
    <row r="6672" spans="1:16" ht="51">
      <c r="A6672" s="256">
        <v>15</v>
      </c>
      <c r="B6672" s="124"/>
      <c r="C6672" s="125" t="s">
        <v>691</v>
      </c>
      <c r="D6672" s="191">
        <v>43349</v>
      </c>
      <c r="E6672" s="124" t="s">
        <v>12693</v>
      </c>
      <c r="F6672" s="124" t="s">
        <v>3</v>
      </c>
      <c r="G6672" s="124">
        <v>1658047</v>
      </c>
      <c r="H6672" s="124"/>
      <c r="I6672" s="128" t="s">
        <v>14417</v>
      </c>
      <c r="J6672" s="124"/>
      <c r="K6672" s="124"/>
      <c r="L6672" s="124"/>
      <c r="M6672" s="124"/>
      <c r="N6672" s="193">
        <v>0</v>
      </c>
      <c r="O6672" s="193">
        <v>2660</v>
      </c>
      <c r="P6672" s="124" t="s">
        <v>1312</v>
      </c>
    </row>
    <row r="6673" spans="1:16" ht="51">
      <c r="A6673" s="256">
        <v>292</v>
      </c>
      <c r="B6673" s="124"/>
      <c r="C6673" s="125" t="s">
        <v>152</v>
      </c>
      <c r="D6673" s="191">
        <v>43349</v>
      </c>
      <c r="E6673" s="124" t="s">
        <v>12694</v>
      </c>
      <c r="F6673" s="124" t="s">
        <v>3</v>
      </c>
      <c r="G6673" s="124">
        <v>1658003</v>
      </c>
      <c r="H6673" s="124"/>
      <c r="I6673" s="128" t="s">
        <v>14418</v>
      </c>
      <c r="J6673" s="124"/>
      <c r="K6673" s="124"/>
      <c r="L6673" s="124"/>
      <c r="M6673" s="124"/>
      <c r="N6673" s="193">
        <v>0</v>
      </c>
      <c r="O6673" s="193">
        <v>70</v>
      </c>
      <c r="P6673" s="124" t="s">
        <v>1312</v>
      </c>
    </row>
    <row r="6674" spans="1:16" ht="51">
      <c r="A6674" s="256">
        <v>292</v>
      </c>
      <c r="B6674" s="124"/>
      <c r="C6674" s="125" t="s">
        <v>152</v>
      </c>
      <c r="D6674" s="191">
        <v>43349</v>
      </c>
      <c r="E6674" s="124" t="s">
        <v>12695</v>
      </c>
      <c r="F6674" s="124" t="s">
        <v>3</v>
      </c>
      <c r="G6674" s="124">
        <v>1658004</v>
      </c>
      <c r="H6674" s="124"/>
      <c r="I6674" s="128" t="s">
        <v>14418</v>
      </c>
      <c r="J6674" s="124"/>
      <c r="K6674" s="124"/>
      <c r="L6674" s="124"/>
      <c r="M6674" s="124"/>
      <c r="N6674" s="193">
        <v>0</v>
      </c>
      <c r="O6674" s="193">
        <v>73</v>
      </c>
      <c r="P6674" s="124" t="s">
        <v>1312</v>
      </c>
    </row>
    <row r="6675" spans="1:16" ht="51">
      <c r="A6675" s="256">
        <v>292</v>
      </c>
      <c r="B6675" s="124"/>
      <c r="C6675" s="125" t="s">
        <v>152</v>
      </c>
      <c r="D6675" s="191">
        <v>43349</v>
      </c>
      <c r="E6675" s="124" t="s">
        <v>12696</v>
      </c>
      <c r="F6675" s="124" t="s">
        <v>3</v>
      </c>
      <c r="G6675" s="124">
        <v>1658005</v>
      </c>
      <c r="H6675" s="124"/>
      <c r="I6675" s="128" t="s">
        <v>14418</v>
      </c>
      <c r="J6675" s="124"/>
      <c r="K6675" s="124"/>
      <c r="L6675" s="124"/>
      <c r="M6675" s="124"/>
      <c r="N6675" s="193">
        <v>0</v>
      </c>
      <c r="O6675" s="193">
        <v>71</v>
      </c>
      <c r="P6675" s="124" t="s">
        <v>1312</v>
      </c>
    </row>
    <row r="6676" spans="1:16" ht="51">
      <c r="A6676" s="256">
        <v>292</v>
      </c>
      <c r="B6676" s="124"/>
      <c r="C6676" s="125" t="s">
        <v>152</v>
      </c>
      <c r="D6676" s="191">
        <v>43349</v>
      </c>
      <c r="E6676" s="124" t="s">
        <v>12697</v>
      </c>
      <c r="F6676" s="124" t="s">
        <v>3</v>
      </c>
      <c r="G6676" s="124">
        <v>1658007</v>
      </c>
      <c r="H6676" s="124"/>
      <c r="I6676" s="128" t="s">
        <v>14418</v>
      </c>
      <c r="J6676" s="124"/>
      <c r="K6676" s="124"/>
      <c r="L6676" s="124"/>
      <c r="M6676" s="124"/>
      <c r="N6676" s="193">
        <v>0</v>
      </c>
      <c r="O6676" s="193">
        <v>62</v>
      </c>
      <c r="P6676" s="124" t="s">
        <v>1312</v>
      </c>
    </row>
    <row r="6677" spans="1:16" ht="51">
      <c r="A6677" s="256">
        <v>292</v>
      </c>
      <c r="B6677" s="124"/>
      <c r="C6677" s="125" t="s">
        <v>152</v>
      </c>
      <c r="D6677" s="191">
        <v>43349</v>
      </c>
      <c r="E6677" s="124" t="s">
        <v>12698</v>
      </c>
      <c r="F6677" s="124" t="s">
        <v>3</v>
      </c>
      <c r="G6677" s="124">
        <v>1658008</v>
      </c>
      <c r="H6677" s="124"/>
      <c r="I6677" s="128" t="s">
        <v>14418</v>
      </c>
      <c r="J6677" s="124"/>
      <c r="K6677" s="124"/>
      <c r="L6677" s="124"/>
      <c r="M6677" s="124"/>
      <c r="N6677" s="193">
        <v>0</v>
      </c>
      <c r="O6677" s="193">
        <v>45</v>
      </c>
      <c r="P6677" s="124" t="s">
        <v>1312</v>
      </c>
    </row>
    <row r="6678" spans="1:16" ht="51">
      <c r="A6678" s="256">
        <v>292</v>
      </c>
      <c r="B6678" s="124"/>
      <c r="C6678" s="125" t="s">
        <v>152</v>
      </c>
      <c r="D6678" s="191">
        <v>43349</v>
      </c>
      <c r="E6678" s="124" t="s">
        <v>12699</v>
      </c>
      <c r="F6678" s="124" t="s">
        <v>3</v>
      </c>
      <c r="G6678" s="124">
        <v>1658009</v>
      </c>
      <c r="H6678" s="124"/>
      <c r="I6678" s="128" t="s">
        <v>14419</v>
      </c>
      <c r="J6678" s="124"/>
      <c r="K6678" s="124"/>
      <c r="L6678" s="124"/>
      <c r="M6678" s="124"/>
      <c r="N6678" s="193">
        <v>0</v>
      </c>
      <c r="O6678" s="193">
        <v>45</v>
      </c>
      <c r="P6678" s="124" t="s">
        <v>1312</v>
      </c>
    </row>
    <row r="6679" spans="1:16" ht="51">
      <c r="A6679" s="256">
        <v>292</v>
      </c>
      <c r="B6679" s="124"/>
      <c r="C6679" s="125" t="s">
        <v>152</v>
      </c>
      <c r="D6679" s="191">
        <v>43349</v>
      </c>
      <c r="E6679" s="124" t="s">
        <v>12700</v>
      </c>
      <c r="F6679" s="124" t="s">
        <v>3</v>
      </c>
      <c r="G6679" s="124">
        <v>1658011</v>
      </c>
      <c r="H6679" s="124"/>
      <c r="I6679" s="128" t="s">
        <v>14418</v>
      </c>
      <c r="J6679" s="124"/>
      <c r="K6679" s="124"/>
      <c r="L6679" s="124"/>
      <c r="M6679" s="124"/>
      <c r="N6679" s="193">
        <v>0</v>
      </c>
      <c r="O6679" s="193">
        <v>71</v>
      </c>
      <c r="P6679" s="124" t="s">
        <v>1312</v>
      </c>
    </row>
    <row r="6680" spans="1:16" ht="51">
      <c r="A6680" s="256">
        <v>292</v>
      </c>
      <c r="B6680" s="124"/>
      <c r="C6680" s="125" t="s">
        <v>152</v>
      </c>
      <c r="D6680" s="191">
        <v>43349</v>
      </c>
      <c r="E6680" s="124" t="s">
        <v>12701</v>
      </c>
      <c r="F6680" s="124" t="s">
        <v>3</v>
      </c>
      <c r="G6680" s="124">
        <v>1658012</v>
      </c>
      <c r="H6680" s="124"/>
      <c r="I6680" s="128" t="s">
        <v>14418</v>
      </c>
      <c r="J6680" s="124"/>
      <c r="K6680" s="124"/>
      <c r="L6680" s="124"/>
      <c r="M6680" s="124"/>
      <c r="N6680" s="193">
        <v>0</v>
      </c>
      <c r="O6680" s="193">
        <v>64</v>
      </c>
      <c r="P6680" s="124" t="s">
        <v>1312</v>
      </c>
    </row>
    <row r="6681" spans="1:16" ht="51">
      <c r="A6681" s="256">
        <v>292</v>
      </c>
      <c r="B6681" s="124"/>
      <c r="C6681" s="125" t="s">
        <v>152</v>
      </c>
      <c r="D6681" s="191">
        <v>43349</v>
      </c>
      <c r="E6681" s="124" t="s">
        <v>12702</v>
      </c>
      <c r="F6681" s="124" t="s">
        <v>3</v>
      </c>
      <c r="G6681" s="124">
        <v>1658014</v>
      </c>
      <c r="H6681" s="124"/>
      <c r="I6681" s="128" t="s">
        <v>14418</v>
      </c>
      <c r="J6681" s="124"/>
      <c r="K6681" s="124"/>
      <c r="L6681" s="124"/>
      <c r="M6681" s="124"/>
      <c r="N6681" s="193">
        <v>0</v>
      </c>
      <c r="O6681" s="193">
        <v>64</v>
      </c>
      <c r="P6681" s="124" t="s">
        <v>1312</v>
      </c>
    </row>
    <row r="6682" spans="1:16" ht="51">
      <c r="A6682" s="256">
        <v>292</v>
      </c>
      <c r="B6682" s="124"/>
      <c r="C6682" s="125" t="s">
        <v>152</v>
      </c>
      <c r="D6682" s="191">
        <v>43349</v>
      </c>
      <c r="E6682" s="124" t="s">
        <v>12703</v>
      </c>
      <c r="F6682" s="124" t="s">
        <v>3</v>
      </c>
      <c r="G6682" s="124">
        <v>1658015</v>
      </c>
      <c r="H6682" s="124"/>
      <c r="I6682" s="128" t="s">
        <v>14418</v>
      </c>
      <c r="J6682" s="124"/>
      <c r="K6682" s="124"/>
      <c r="L6682" s="124"/>
      <c r="M6682" s="124"/>
      <c r="N6682" s="193">
        <v>0</v>
      </c>
      <c r="O6682" s="193">
        <v>64</v>
      </c>
      <c r="P6682" s="124" t="s">
        <v>1312</v>
      </c>
    </row>
    <row r="6683" spans="1:16" ht="51">
      <c r="A6683" s="256">
        <v>292</v>
      </c>
      <c r="B6683" s="124"/>
      <c r="C6683" s="125" t="s">
        <v>152</v>
      </c>
      <c r="D6683" s="191">
        <v>43349</v>
      </c>
      <c r="E6683" s="124" t="s">
        <v>12704</v>
      </c>
      <c r="F6683" s="124" t="s">
        <v>3</v>
      </c>
      <c r="G6683" s="124">
        <v>1658017</v>
      </c>
      <c r="H6683" s="124"/>
      <c r="I6683" s="128" t="s">
        <v>14418</v>
      </c>
      <c r="J6683" s="124"/>
      <c r="K6683" s="124"/>
      <c r="L6683" s="124"/>
      <c r="M6683" s="124"/>
      <c r="N6683" s="193">
        <v>0</v>
      </c>
      <c r="O6683" s="193">
        <v>46</v>
      </c>
      <c r="P6683" s="124" t="s">
        <v>1312</v>
      </c>
    </row>
    <row r="6684" spans="1:16" ht="51">
      <c r="A6684" s="256">
        <v>681</v>
      </c>
      <c r="B6684" s="124"/>
      <c r="C6684" s="125" t="s">
        <v>237</v>
      </c>
      <c r="D6684" s="191">
        <v>43349</v>
      </c>
      <c r="E6684" s="124" t="s">
        <v>12705</v>
      </c>
      <c r="F6684" s="124" t="s">
        <v>3</v>
      </c>
      <c r="G6684" s="124">
        <v>1658020</v>
      </c>
      <c r="H6684" s="124"/>
      <c r="I6684" s="128" t="s">
        <v>14420</v>
      </c>
      <c r="J6684" s="124"/>
      <c r="K6684" s="124"/>
      <c r="L6684" s="124"/>
      <c r="M6684" s="124"/>
      <c r="N6684" s="193">
        <v>0</v>
      </c>
      <c r="O6684" s="193">
        <v>460</v>
      </c>
      <c r="P6684" s="124" t="s">
        <v>1312</v>
      </c>
    </row>
    <row r="6685" spans="1:16" ht="63.75" hidden="1">
      <c r="A6685" s="256">
        <v>16</v>
      </c>
      <c r="B6685" s="124"/>
      <c r="C6685" s="125" t="s">
        <v>692</v>
      </c>
      <c r="D6685" s="191">
        <v>43349</v>
      </c>
      <c r="E6685" s="124" t="s">
        <v>12706</v>
      </c>
      <c r="F6685" s="124" t="s">
        <v>15</v>
      </c>
      <c r="G6685" s="124">
        <v>5860</v>
      </c>
      <c r="H6685" s="124"/>
      <c r="I6685" s="128" t="s">
        <v>14421</v>
      </c>
      <c r="J6685" s="124"/>
      <c r="K6685" s="124"/>
      <c r="L6685" s="124"/>
      <c r="M6685" s="124"/>
      <c r="N6685" s="193">
        <v>341.82</v>
      </c>
      <c r="O6685" s="193">
        <v>0</v>
      </c>
      <c r="P6685" s="124" t="s">
        <v>1312</v>
      </c>
    </row>
    <row r="6686" spans="1:16" ht="76.5" hidden="1">
      <c r="A6686" s="256">
        <v>16</v>
      </c>
      <c r="B6686" s="124"/>
      <c r="C6686" s="125" t="s">
        <v>692</v>
      </c>
      <c r="D6686" s="191">
        <v>43349</v>
      </c>
      <c r="E6686" s="124" t="s">
        <v>12707</v>
      </c>
      <c r="F6686" s="124" t="s">
        <v>1257</v>
      </c>
      <c r="G6686" s="124">
        <v>5860</v>
      </c>
      <c r="H6686" s="124"/>
      <c r="I6686" s="128" t="s">
        <v>14422</v>
      </c>
      <c r="J6686" s="124"/>
      <c r="K6686" s="124"/>
      <c r="L6686" s="124"/>
      <c r="M6686" s="124"/>
      <c r="N6686" s="193">
        <v>805.5</v>
      </c>
      <c r="O6686" s="193">
        <v>0</v>
      </c>
      <c r="P6686" s="124" t="s">
        <v>1312</v>
      </c>
    </row>
    <row r="6687" spans="1:16" ht="76.5" hidden="1">
      <c r="A6687" s="256">
        <v>597</v>
      </c>
      <c r="B6687" s="124"/>
      <c r="C6687" s="125" t="s">
        <v>3387</v>
      </c>
      <c r="D6687" s="191">
        <v>43349</v>
      </c>
      <c r="E6687" s="124" t="s">
        <v>12708</v>
      </c>
      <c r="F6687" s="124" t="s">
        <v>15</v>
      </c>
      <c r="G6687" s="124">
        <v>5862</v>
      </c>
      <c r="H6687" s="124"/>
      <c r="I6687" s="128" t="s">
        <v>14423</v>
      </c>
      <c r="J6687" s="124"/>
      <c r="K6687" s="124"/>
      <c r="L6687" s="124"/>
      <c r="M6687" s="124"/>
      <c r="N6687" s="193">
        <v>276.86</v>
      </c>
      <c r="O6687" s="193">
        <v>0</v>
      </c>
      <c r="P6687" s="124" t="s">
        <v>1312</v>
      </c>
    </row>
    <row r="6688" spans="1:16" ht="102" hidden="1">
      <c r="A6688" s="256">
        <v>41</v>
      </c>
      <c r="B6688" s="124"/>
      <c r="C6688" s="125" t="s">
        <v>697</v>
      </c>
      <c r="D6688" s="191">
        <v>43349</v>
      </c>
      <c r="E6688" s="124" t="s">
        <v>12709</v>
      </c>
      <c r="F6688" s="124" t="s">
        <v>1313</v>
      </c>
      <c r="G6688" s="124">
        <v>180643</v>
      </c>
      <c r="H6688" s="124"/>
      <c r="I6688" s="128" t="s">
        <v>14424</v>
      </c>
      <c r="J6688" s="124"/>
      <c r="K6688" s="124"/>
      <c r="L6688" s="124"/>
      <c r="M6688" s="124"/>
      <c r="N6688" s="193">
        <v>0</v>
      </c>
      <c r="O6688" s="193">
        <v>153128.79999999999</v>
      </c>
      <c r="P6688" s="124" t="s">
        <v>1312</v>
      </c>
    </row>
    <row r="6689" spans="1:16" ht="63.75" hidden="1">
      <c r="A6689" s="256">
        <v>10</v>
      </c>
      <c r="B6689" s="124"/>
      <c r="C6689" s="125" t="s">
        <v>690</v>
      </c>
      <c r="D6689" s="191">
        <v>43349</v>
      </c>
      <c r="E6689" s="124" t="s">
        <v>12710</v>
      </c>
      <c r="F6689" s="124" t="s">
        <v>6</v>
      </c>
      <c r="G6689" s="124">
        <v>828476</v>
      </c>
      <c r="H6689" s="124"/>
      <c r="I6689" s="128" t="s">
        <v>14425</v>
      </c>
      <c r="J6689" s="124"/>
      <c r="K6689" s="124"/>
      <c r="L6689" s="124"/>
      <c r="M6689" s="124"/>
      <c r="N6689" s="193">
        <v>0</v>
      </c>
      <c r="O6689" s="193">
        <v>140815.22</v>
      </c>
      <c r="P6689" s="124" t="s">
        <v>1312</v>
      </c>
    </row>
    <row r="6690" spans="1:16" ht="51" hidden="1">
      <c r="A6690" s="256">
        <v>10</v>
      </c>
      <c r="B6690" s="124"/>
      <c r="C6690" s="125" t="s">
        <v>690</v>
      </c>
      <c r="D6690" s="191">
        <v>43349</v>
      </c>
      <c r="E6690" s="124" t="s">
        <v>12711</v>
      </c>
      <c r="F6690" s="124" t="s">
        <v>6</v>
      </c>
      <c r="G6690" s="124">
        <v>828478</v>
      </c>
      <c r="H6690" s="124"/>
      <c r="I6690" s="128" t="s">
        <v>14426</v>
      </c>
      <c r="J6690" s="124"/>
      <c r="K6690" s="124"/>
      <c r="L6690" s="124"/>
      <c r="M6690" s="124"/>
      <c r="N6690" s="193">
        <v>0</v>
      </c>
      <c r="O6690" s="193">
        <v>6286.37</v>
      </c>
      <c r="P6690" s="124" t="s">
        <v>1312</v>
      </c>
    </row>
    <row r="6691" spans="1:16" ht="63.75" hidden="1">
      <c r="A6691" s="256">
        <v>10</v>
      </c>
      <c r="B6691" s="124"/>
      <c r="C6691" s="125" t="s">
        <v>690</v>
      </c>
      <c r="D6691" s="191">
        <v>43349</v>
      </c>
      <c r="E6691" s="124" t="s">
        <v>12712</v>
      </c>
      <c r="F6691" s="124" t="s">
        <v>6</v>
      </c>
      <c r="G6691" s="124">
        <v>828480</v>
      </c>
      <c r="H6691" s="124"/>
      <c r="I6691" s="128" t="s">
        <v>14427</v>
      </c>
      <c r="J6691" s="124"/>
      <c r="K6691" s="124"/>
      <c r="L6691" s="124"/>
      <c r="M6691" s="124"/>
      <c r="N6691" s="193">
        <v>0</v>
      </c>
      <c r="O6691" s="193">
        <v>25950.15</v>
      </c>
      <c r="P6691" s="124" t="s">
        <v>1312</v>
      </c>
    </row>
    <row r="6692" spans="1:16" ht="63.75" hidden="1">
      <c r="A6692" s="256">
        <v>10</v>
      </c>
      <c r="B6692" s="124"/>
      <c r="C6692" s="125" t="s">
        <v>690</v>
      </c>
      <c r="D6692" s="191">
        <v>43349</v>
      </c>
      <c r="E6692" s="124" t="s">
        <v>12713</v>
      </c>
      <c r="F6692" s="124" t="s">
        <v>6</v>
      </c>
      <c r="G6692" s="124">
        <v>828484</v>
      </c>
      <c r="H6692" s="124"/>
      <c r="I6692" s="128" t="s">
        <v>14428</v>
      </c>
      <c r="J6692" s="124"/>
      <c r="K6692" s="124"/>
      <c r="L6692" s="124"/>
      <c r="M6692" s="124"/>
      <c r="N6692" s="193">
        <v>0</v>
      </c>
      <c r="O6692" s="193">
        <v>81155.17</v>
      </c>
      <c r="P6692" s="124" t="s">
        <v>1312</v>
      </c>
    </row>
    <row r="6693" spans="1:16" ht="76.5" hidden="1">
      <c r="A6693" s="256">
        <v>373</v>
      </c>
      <c r="B6693" s="124"/>
      <c r="C6693" s="125" t="s">
        <v>1269</v>
      </c>
      <c r="D6693" s="191">
        <v>43349</v>
      </c>
      <c r="E6693" s="124" t="s">
        <v>12714</v>
      </c>
      <c r="F6693" s="124" t="s">
        <v>1313</v>
      </c>
      <c r="G6693" s="124">
        <v>180651</v>
      </c>
      <c r="H6693" s="124"/>
      <c r="I6693" s="128" t="s">
        <v>14429</v>
      </c>
      <c r="J6693" s="124"/>
      <c r="K6693" s="124"/>
      <c r="L6693" s="124"/>
      <c r="M6693" s="124"/>
      <c r="N6693" s="193">
        <v>0</v>
      </c>
      <c r="O6693" s="193">
        <v>1086120.69</v>
      </c>
      <c r="P6693" s="124" t="s">
        <v>1312</v>
      </c>
    </row>
    <row r="6694" spans="1:16" ht="76.5" hidden="1">
      <c r="A6694" s="256">
        <v>30</v>
      </c>
      <c r="B6694" s="124"/>
      <c r="C6694" s="125" t="s">
        <v>695</v>
      </c>
      <c r="D6694" s="191">
        <v>43349</v>
      </c>
      <c r="E6694" s="124" t="s">
        <v>12715</v>
      </c>
      <c r="F6694" s="124" t="s">
        <v>6</v>
      </c>
      <c r="G6694" s="124">
        <v>1019037</v>
      </c>
      <c r="H6694" s="124"/>
      <c r="I6694" s="128" t="s">
        <v>14430</v>
      </c>
      <c r="J6694" s="124"/>
      <c r="K6694" s="124"/>
      <c r="L6694" s="124"/>
      <c r="M6694" s="124"/>
      <c r="N6694" s="193">
        <v>0</v>
      </c>
      <c r="O6694" s="193">
        <v>150793.70000000001</v>
      </c>
      <c r="P6694" s="124" t="s">
        <v>1312</v>
      </c>
    </row>
    <row r="6695" spans="1:16" ht="51" hidden="1">
      <c r="A6695" s="256">
        <v>41</v>
      </c>
      <c r="B6695" s="124"/>
      <c r="C6695" s="125" t="s">
        <v>697</v>
      </c>
      <c r="D6695" s="191">
        <v>43349</v>
      </c>
      <c r="E6695" s="124" t="s">
        <v>12716</v>
      </c>
      <c r="F6695" s="124" t="s">
        <v>6</v>
      </c>
      <c r="G6695" s="124">
        <v>1019040</v>
      </c>
      <c r="H6695" s="124"/>
      <c r="I6695" s="128" t="s">
        <v>14431</v>
      </c>
      <c r="J6695" s="124"/>
      <c r="K6695" s="124"/>
      <c r="L6695" s="124"/>
      <c r="M6695" s="124"/>
      <c r="N6695" s="193">
        <v>0</v>
      </c>
      <c r="O6695" s="193">
        <v>28188</v>
      </c>
      <c r="P6695" s="124" t="s">
        <v>1312</v>
      </c>
    </row>
    <row r="6696" spans="1:16" ht="63.75" hidden="1">
      <c r="A6696" s="256">
        <v>222</v>
      </c>
      <c r="B6696" s="124"/>
      <c r="C6696" s="125" t="s">
        <v>764</v>
      </c>
      <c r="D6696" s="191">
        <v>43349</v>
      </c>
      <c r="E6696" s="124" t="s">
        <v>12717</v>
      </c>
      <c r="F6696" s="124" t="s">
        <v>6</v>
      </c>
      <c r="G6696" s="124">
        <v>931879</v>
      </c>
      <c r="H6696" s="124"/>
      <c r="I6696" s="128" t="s">
        <v>14432</v>
      </c>
      <c r="J6696" s="124"/>
      <c r="K6696" s="124"/>
      <c r="L6696" s="124"/>
      <c r="M6696" s="124"/>
      <c r="N6696" s="193">
        <v>0</v>
      </c>
      <c r="O6696" s="193">
        <v>102900</v>
      </c>
      <c r="P6696" s="124" t="s">
        <v>1312</v>
      </c>
    </row>
    <row r="6697" spans="1:16" ht="63.75" hidden="1">
      <c r="A6697" s="256">
        <v>16</v>
      </c>
      <c r="B6697" s="124"/>
      <c r="C6697" s="125" t="s">
        <v>692</v>
      </c>
      <c r="D6697" s="191">
        <v>43349</v>
      </c>
      <c r="E6697" s="124" t="s">
        <v>12718</v>
      </c>
      <c r="F6697" s="124" t="s">
        <v>15</v>
      </c>
      <c r="G6697" s="124">
        <v>5861</v>
      </c>
      <c r="H6697" s="124"/>
      <c r="I6697" s="128" t="s">
        <v>14433</v>
      </c>
      <c r="J6697" s="124"/>
      <c r="K6697" s="124"/>
      <c r="L6697" s="124"/>
      <c r="M6697" s="124"/>
      <c r="N6697" s="193">
        <v>393.75</v>
      </c>
      <c r="O6697" s="193">
        <v>0</v>
      </c>
      <c r="P6697" s="124" t="s">
        <v>1312</v>
      </c>
    </row>
    <row r="6698" spans="1:16" ht="51" hidden="1">
      <c r="A6698" s="256">
        <v>10</v>
      </c>
      <c r="B6698" s="124"/>
      <c r="C6698" s="125" t="s">
        <v>690</v>
      </c>
      <c r="D6698" s="191">
        <v>43349</v>
      </c>
      <c r="E6698" s="124" t="s">
        <v>12719</v>
      </c>
      <c r="F6698" s="124" t="s">
        <v>15</v>
      </c>
      <c r="G6698" s="124">
        <v>828477</v>
      </c>
      <c r="H6698" s="124"/>
      <c r="I6698" s="128" t="s">
        <v>14434</v>
      </c>
      <c r="J6698" s="124"/>
      <c r="K6698" s="124"/>
      <c r="L6698" s="124"/>
      <c r="M6698" s="124"/>
      <c r="N6698" s="193">
        <v>50</v>
      </c>
      <c r="O6698" s="193">
        <v>0</v>
      </c>
      <c r="P6698" s="124" t="s">
        <v>1312</v>
      </c>
    </row>
    <row r="6699" spans="1:16" ht="51" hidden="1">
      <c r="A6699" s="256">
        <v>222</v>
      </c>
      <c r="B6699" s="124"/>
      <c r="C6699" s="125" t="s">
        <v>764</v>
      </c>
      <c r="D6699" s="191">
        <v>43349</v>
      </c>
      <c r="E6699" s="124" t="s">
        <v>12720</v>
      </c>
      <c r="F6699" s="124" t="s">
        <v>11</v>
      </c>
      <c r="G6699" s="124">
        <v>931879</v>
      </c>
      <c r="H6699" s="124"/>
      <c r="I6699" s="128" t="s">
        <v>14435</v>
      </c>
      <c r="J6699" s="124"/>
      <c r="K6699" s="124"/>
      <c r="L6699" s="124"/>
      <c r="M6699" s="124"/>
      <c r="N6699" s="193">
        <v>50</v>
      </c>
      <c r="O6699" s="193">
        <v>0</v>
      </c>
      <c r="P6699" s="124" t="s">
        <v>1312</v>
      </c>
    </row>
    <row r="6700" spans="1:16" ht="76.5" hidden="1">
      <c r="A6700" s="256" t="s">
        <v>620</v>
      </c>
      <c r="B6700" s="124"/>
      <c r="C6700" s="125" t="s">
        <v>714</v>
      </c>
      <c r="D6700" s="191">
        <v>43349</v>
      </c>
      <c r="E6700" s="124" t="s">
        <v>12721</v>
      </c>
      <c r="F6700" s="124" t="s">
        <v>11</v>
      </c>
      <c r="G6700" s="124">
        <v>931873</v>
      </c>
      <c r="H6700" s="124"/>
      <c r="I6700" s="128" t="s">
        <v>14436</v>
      </c>
      <c r="J6700" s="124"/>
      <c r="K6700" s="124"/>
      <c r="L6700" s="124"/>
      <c r="M6700" s="124"/>
      <c r="N6700" s="193">
        <v>50</v>
      </c>
      <c r="O6700" s="193">
        <v>0</v>
      </c>
      <c r="P6700" s="124" t="s">
        <v>1312</v>
      </c>
    </row>
    <row r="6701" spans="1:16" ht="76.5" hidden="1">
      <c r="A6701" s="256" t="s">
        <v>620</v>
      </c>
      <c r="B6701" s="124"/>
      <c r="C6701" s="125" t="s">
        <v>714</v>
      </c>
      <c r="D6701" s="191">
        <v>43349</v>
      </c>
      <c r="E6701" s="124" t="s">
        <v>12722</v>
      </c>
      <c r="F6701" s="124" t="s">
        <v>13</v>
      </c>
      <c r="G6701" s="124">
        <v>931873</v>
      </c>
      <c r="H6701" s="124"/>
      <c r="I6701" s="128" t="s">
        <v>14437</v>
      </c>
      <c r="J6701" s="124"/>
      <c r="K6701" s="124"/>
      <c r="L6701" s="124"/>
      <c r="M6701" s="124"/>
      <c r="N6701" s="193">
        <v>183600</v>
      </c>
      <c r="O6701" s="193">
        <v>0</v>
      </c>
      <c r="P6701" s="124" t="s">
        <v>1312</v>
      </c>
    </row>
    <row r="6702" spans="1:16" ht="63.75" hidden="1">
      <c r="A6702" s="256">
        <v>10</v>
      </c>
      <c r="B6702" s="124"/>
      <c r="C6702" s="125" t="s">
        <v>690</v>
      </c>
      <c r="D6702" s="191">
        <v>43349</v>
      </c>
      <c r="E6702" s="124" t="s">
        <v>12723</v>
      </c>
      <c r="F6702" s="124" t="s">
        <v>15</v>
      </c>
      <c r="G6702" s="124">
        <v>828485</v>
      </c>
      <c r="H6702" s="124"/>
      <c r="I6702" s="128" t="s">
        <v>14438</v>
      </c>
      <c r="J6702" s="124"/>
      <c r="K6702" s="124"/>
      <c r="L6702" s="124"/>
      <c r="M6702" s="124"/>
      <c r="N6702" s="193">
        <v>50</v>
      </c>
      <c r="O6702" s="193">
        <v>0</v>
      </c>
      <c r="P6702" s="124" t="s">
        <v>1312</v>
      </c>
    </row>
    <row r="6703" spans="1:16" ht="63.75" hidden="1">
      <c r="A6703" s="256">
        <v>10</v>
      </c>
      <c r="B6703" s="124"/>
      <c r="C6703" s="125" t="s">
        <v>690</v>
      </c>
      <c r="D6703" s="191">
        <v>43349</v>
      </c>
      <c r="E6703" s="124" t="s">
        <v>12724</v>
      </c>
      <c r="F6703" s="124" t="s">
        <v>15</v>
      </c>
      <c r="G6703" s="124">
        <v>828481</v>
      </c>
      <c r="H6703" s="124"/>
      <c r="I6703" s="128" t="s">
        <v>14439</v>
      </c>
      <c r="J6703" s="124"/>
      <c r="K6703" s="124"/>
      <c r="L6703" s="124"/>
      <c r="M6703" s="124"/>
      <c r="N6703" s="193">
        <v>50</v>
      </c>
      <c r="O6703" s="193">
        <v>0</v>
      </c>
      <c r="P6703" s="124" t="s">
        <v>1312</v>
      </c>
    </row>
    <row r="6704" spans="1:16" ht="51" hidden="1">
      <c r="A6704" s="256">
        <v>10</v>
      </c>
      <c r="B6704" s="124"/>
      <c r="C6704" s="125" t="s">
        <v>690</v>
      </c>
      <c r="D6704" s="191">
        <v>43349</v>
      </c>
      <c r="E6704" s="124" t="s">
        <v>12725</v>
      </c>
      <c r="F6704" s="124" t="s">
        <v>15</v>
      </c>
      <c r="G6704" s="124">
        <v>828479</v>
      </c>
      <c r="H6704" s="124"/>
      <c r="I6704" s="128" t="s">
        <v>14440</v>
      </c>
      <c r="J6704" s="124"/>
      <c r="K6704" s="124"/>
      <c r="L6704" s="124"/>
      <c r="M6704" s="124"/>
      <c r="N6704" s="193">
        <v>50</v>
      </c>
      <c r="O6704" s="193">
        <v>0</v>
      </c>
      <c r="P6704" s="124" t="s">
        <v>1312</v>
      </c>
    </row>
    <row r="6705" spans="1:16" ht="51" hidden="1">
      <c r="A6705" s="256">
        <v>10</v>
      </c>
      <c r="B6705" s="124"/>
      <c r="C6705" s="125" t="s">
        <v>690</v>
      </c>
      <c r="D6705" s="191">
        <v>43349</v>
      </c>
      <c r="E6705" s="124" t="s">
        <v>12726</v>
      </c>
      <c r="F6705" s="124" t="s">
        <v>6</v>
      </c>
      <c r="G6705" s="124">
        <v>828947</v>
      </c>
      <c r="H6705" s="124"/>
      <c r="I6705" s="128" t="s">
        <v>14441</v>
      </c>
      <c r="J6705" s="124"/>
      <c r="K6705" s="124"/>
      <c r="L6705" s="124"/>
      <c r="M6705" s="124"/>
      <c r="N6705" s="193">
        <v>0</v>
      </c>
      <c r="O6705" s="193">
        <v>7445.43</v>
      </c>
      <c r="P6705" s="124" t="s">
        <v>1312</v>
      </c>
    </row>
    <row r="6706" spans="1:16" ht="51" hidden="1">
      <c r="A6706" s="256">
        <v>10</v>
      </c>
      <c r="B6706" s="124"/>
      <c r="C6706" s="125" t="s">
        <v>690</v>
      </c>
      <c r="D6706" s="191">
        <v>43349</v>
      </c>
      <c r="E6706" s="124" t="s">
        <v>12727</v>
      </c>
      <c r="F6706" s="124" t="s">
        <v>15</v>
      </c>
      <c r="G6706" s="124">
        <v>828948</v>
      </c>
      <c r="H6706" s="124"/>
      <c r="I6706" s="128" t="s">
        <v>14442</v>
      </c>
      <c r="J6706" s="124"/>
      <c r="K6706" s="124"/>
      <c r="L6706" s="124"/>
      <c r="M6706" s="124"/>
      <c r="N6706" s="193">
        <v>50</v>
      </c>
      <c r="O6706" s="193">
        <v>0</v>
      </c>
      <c r="P6706" s="124" t="s">
        <v>1312</v>
      </c>
    </row>
    <row r="6707" spans="1:16" ht="51" hidden="1">
      <c r="A6707" s="256">
        <v>513</v>
      </c>
      <c r="B6707" s="124"/>
      <c r="C6707" s="125" t="s">
        <v>201</v>
      </c>
      <c r="D6707" s="191">
        <v>43349</v>
      </c>
      <c r="E6707" s="124" t="s">
        <v>12728</v>
      </c>
      <c r="F6707" s="124" t="s">
        <v>15</v>
      </c>
      <c r="G6707" s="124">
        <v>829109</v>
      </c>
      <c r="H6707" s="124"/>
      <c r="I6707" s="128" t="s">
        <v>1388</v>
      </c>
      <c r="J6707" s="124"/>
      <c r="K6707" s="124"/>
      <c r="L6707" s="124"/>
      <c r="M6707" s="124"/>
      <c r="N6707" s="193">
        <v>50</v>
      </c>
      <c r="O6707" s="193">
        <v>0</v>
      </c>
      <c r="P6707" s="124" t="s">
        <v>1312</v>
      </c>
    </row>
    <row r="6708" spans="1:16" ht="63.75" hidden="1">
      <c r="A6708" s="256" t="s">
        <v>620</v>
      </c>
      <c r="B6708" s="124"/>
      <c r="C6708" s="125" t="s">
        <v>714</v>
      </c>
      <c r="D6708" s="191">
        <v>43349</v>
      </c>
      <c r="E6708" s="124" t="s">
        <v>12729</v>
      </c>
      <c r="F6708" s="124" t="s">
        <v>11</v>
      </c>
      <c r="G6708" s="124">
        <v>931897</v>
      </c>
      <c r="H6708" s="124"/>
      <c r="I6708" s="128" t="s">
        <v>14443</v>
      </c>
      <c r="J6708" s="124"/>
      <c r="K6708" s="124"/>
      <c r="L6708" s="124"/>
      <c r="M6708" s="124"/>
      <c r="N6708" s="193">
        <v>82500</v>
      </c>
      <c r="O6708" s="193">
        <v>0</v>
      </c>
      <c r="P6708" s="124" t="s">
        <v>1312</v>
      </c>
    </row>
    <row r="6709" spans="1:16" ht="51" hidden="1">
      <c r="A6709" s="256">
        <v>513</v>
      </c>
      <c r="B6709" s="124"/>
      <c r="C6709" s="125" t="s">
        <v>201</v>
      </c>
      <c r="D6709" s="191">
        <v>43349</v>
      </c>
      <c r="E6709" s="124" t="s">
        <v>12730</v>
      </c>
      <c r="F6709" s="124" t="s">
        <v>15</v>
      </c>
      <c r="G6709" s="124">
        <v>829114</v>
      </c>
      <c r="H6709" s="124"/>
      <c r="I6709" s="128" t="s">
        <v>1388</v>
      </c>
      <c r="J6709" s="124"/>
      <c r="K6709" s="124"/>
      <c r="L6709" s="124"/>
      <c r="M6709" s="124"/>
      <c r="N6709" s="193">
        <v>50</v>
      </c>
      <c r="O6709" s="193">
        <v>0</v>
      </c>
      <c r="P6709" s="124" t="s">
        <v>1312</v>
      </c>
    </row>
    <row r="6710" spans="1:16" ht="51" hidden="1">
      <c r="A6710" s="256">
        <v>513</v>
      </c>
      <c r="B6710" s="124"/>
      <c r="C6710" s="125" t="s">
        <v>201</v>
      </c>
      <c r="D6710" s="191">
        <v>43349</v>
      </c>
      <c r="E6710" s="124" t="s">
        <v>12731</v>
      </c>
      <c r="F6710" s="124" t="s">
        <v>15</v>
      </c>
      <c r="G6710" s="124">
        <v>829119</v>
      </c>
      <c r="H6710" s="124"/>
      <c r="I6710" s="128" t="s">
        <v>1388</v>
      </c>
      <c r="J6710" s="124"/>
      <c r="K6710" s="124"/>
      <c r="L6710" s="124"/>
      <c r="M6710" s="124"/>
      <c r="N6710" s="193">
        <v>50</v>
      </c>
      <c r="O6710" s="193">
        <v>0</v>
      </c>
      <c r="P6710" s="124" t="s">
        <v>1312</v>
      </c>
    </row>
    <row r="6711" spans="1:16" ht="38.25">
      <c r="A6711" s="256">
        <v>212</v>
      </c>
      <c r="B6711" s="124"/>
      <c r="C6711" s="125" t="s">
        <v>761</v>
      </c>
      <c r="D6711" s="191">
        <v>43350</v>
      </c>
      <c r="E6711" s="124" t="s">
        <v>12732</v>
      </c>
      <c r="F6711" s="124" t="s">
        <v>3</v>
      </c>
      <c r="G6711" s="124">
        <v>1658759</v>
      </c>
      <c r="H6711" s="124"/>
      <c r="I6711" s="128" t="s">
        <v>14444</v>
      </c>
      <c r="J6711" s="124"/>
      <c r="K6711" s="124"/>
      <c r="L6711" s="124"/>
      <c r="M6711" s="124"/>
      <c r="N6711" s="193">
        <v>0</v>
      </c>
      <c r="O6711" s="193">
        <v>1200</v>
      </c>
      <c r="P6711" s="124" t="s">
        <v>1312</v>
      </c>
    </row>
    <row r="6712" spans="1:16" ht="51">
      <c r="A6712" s="256">
        <v>46</v>
      </c>
      <c r="B6712" s="124"/>
      <c r="C6712" s="125" t="s">
        <v>698</v>
      </c>
      <c r="D6712" s="191">
        <v>43350</v>
      </c>
      <c r="E6712" s="124" t="s">
        <v>12733</v>
      </c>
      <c r="F6712" s="124" t="s">
        <v>3</v>
      </c>
      <c r="G6712" s="124">
        <v>1658749</v>
      </c>
      <c r="H6712" s="124"/>
      <c r="I6712" s="128" t="s">
        <v>14445</v>
      </c>
      <c r="J6712" s="124"/>
      <c r="K6712" s="124"/>
      <c r="L6712" s="124"/>
      <c r="M6712" s="124"/>
      <c r="N6712" s="193">
        <v>0</v>
      </c>
      <c r="O6712" s="193">
        <v>1496</v>
      </c>
      <c r="P6712" s="124" t="s">
        <v>1312</v>
      </c>
    </row>
    <row r="6713" spans="1:16" ht="51">
      <c r="A6713" s="256">
        <v>592</v>
      </c>
      <c r="B6713" s="124"/>
      <c r="C6713" s="125" t="s">
        <v>862</v>
      </c>
      <c r="D6713" s="191">
        <v>43350</v>
      </c>
      <c r="E6713" s="124" t="s">
        <v>12734</v>
      </c>
      <c r="F6713" s="124" t="s">
        <v>3</v>
      </c>
      <c r="G6713" s="124">
        <v>1658721</v>
      </c>
      <c r="H6713" s="124"/>
      <c r="I6713" s="128" t="s">
        <v>14446</v>
      </c>
      <c r="J6713" s="124"/>
      <c r="K6713" s="124"/>
      <c r="L6713" s="124"/>
      <c r="M6713" s="124"/>
      <c r="N6713" s="193">
        <v>0</v>
      </c>
      <c r="O6713" s="193">
        <v>600</v>
      </c>
      <c r="P6713" s="124" t="s">
        <v>1312</v>
      </c>
    </row>
    <row r="6714" spans="1:16" ht="51">
      <c r="A6714" s="256">
        <v>133</v>
      </c>
      <c r="B6714" s="124"/>
      <c r="C6714" s="125" t="s">
        <v>729</v>
      </c>
      <c r="D6714" s="191">
        <v>43350</v>
      </c>
      <c r="E6714" s="124" t="s">
        <v>12735</v>
      </c>
      <c r="F6714" s="124" t="s">
        <v>3</v>
      </c>
      <c r="G6714" s="124">
        <v>1658709</v>
      </c>
      <c r="H6714" s="124"/>
      <c r="I6714" s="128" t="s">
        <v>14447</v>
      </c>
      <c r="J6714" s="124"/>
      <c r="K6714" s="124"/>
      <c r="L6714" s="124"/>
      <c r="M6714" s="124"/>
      <c r="N6714" s="193">
        <v>0</v>
      </c>
      <c r="O6714" s="193">
        <v>14525</v>
      </c>
      <c r="P6714" s="124" t="s">
        <v>1312</v>
      </c>
    </row>
    <row r="6715" spans="1:16" ht="51">
      <c r="A6715" s="256">
        <v>35</v>
      </c>
      <c r="B6715" s="124"/>
      <c r="C6715" s="125" t="s">
        <v>696</v>
      </c>
      <c r="D6715" s="191">
        <v>43350</v>
      </c>
      <c r="E6715" s="124" t="s">
        <v>12736</v>
      </c>
      <c r="F6715" s="124" t="s">
        <v>3</v>
      </c>
      <c r="G6715" s="124">
        <v>1658695</v>
      </c>
      <c r="H6715" s="124"/>
      <c r="I6715" s="128" t="s">
        <v>1378</v>
      </c>
      <c r="J6715" s="124"/>
      <c r="K6715" s="124"/>
      <c r="L6715" s="124"/>
      <c r="M6715" s="124"/>
      <c r="N6715" s="193">
        <v>0</v>
      </c>
      <c r="O6715" s="193">
        <v>1200</v>
      </c>
      <c r="P6715" s="124" t="s">
        <v>1312</v>
      </c>
    </row>
    <row r="6716" spans="1:16" ht="51">
      <c r="A6716" s="256">
        <v>212</v>
      </c>
      <c r="B6716" s="124"/>
      <c r="C6716" s="125" t="s">
        <v>761</v>
      </c>
      <c r="D6716" s="191">
        <v>43350</v>
      </c>
      <c r="E6716" s="124" t="s">
        <v>12737</v>
      </c>
      <c r="F6716" s="124" t="s">
        <v>3</v>
      </c>
      <c r="G6716" s="124">
        <v>1658669</v>
      </c>
      <c r="H6716" s="124"/>
      <c r="I6716" s="128" t="s">
        <v>14448</v>
      </c>
      <c r="J6716" s="124"/>
      <c r="K6716" s="124"/>
      <c r="L6716" s="124"/>
      <c r="M6716" s="124"/>
      <c r="N6716" s="193">
        <v>0</v>
      </c>
      <c r="O6716" s="193">
        <v>510.09000000000003</v>
      </c>
      <c r="P6716" s="124" t="s">
        <v>1312</v>
      </c>
    </row>
    <row r="6717" spans="1:16" ht="51">
      <c r="A6717" s="256">
        <v>340</v>
      </c>
      <c r="B6717" s="124"/>
      <c r="C6717" s="125" t="s">
        <v>814</v>
      </c>
      <c r="D6717" s="191">
        <v>43350</v>
      </c>
      <c r="E6717" s="124" t="s">
        <v>12738</v>
      </c>
      <c r="F6717" s="124" t="s">
        <v>3</v>
      </c>
      <c r="G6717" s="124">
        <v>1658768</v>
      </c>
      <c r="H6717" s="124"/>
      <c r="I6717" s="128" t="s">
        <v>14449</v>
      </c>
      <c r="J6717" s="124"/>
      <c r="K6717" s="124"/>
      <c r="L6717" s="124"/>
      <c r="M6717" s="124"/>
      <c r="N6717" s="193">
        <v>0</v>
      </c>
      <c r="O6717" s="193">
        <v>115</v>
      </c>
      <c r="P6717" s="124" t="s">
        <v>1312</v>
      </c>
    </row>
    <row r="6718" spans="1:16" ht="51">
      <c r="A6718" s="256">
        <v>340</v>
      </c>
      <c r="B6718" s="124"/>
      <c r="C6718" s="125" t="s">
        <v>814</v>
      </c>
      <c r="D6718" s="191">
        <v>43350</v>
      </c>
      <c r="E6718" s="124" t="s">
        <v>12739</v>
      </c>
      <c r="F6718" s="124" t="s">
        <v>3</v>
      </c>
      <c r="G6718" s="124">
        <v>1658772</v>
      </c>
      <c r="H6718" s="124"/>
      <c r="I6718" s="128" t="s">
        <v>14450</v>
      </c>
      <c r="J6718" s="124"/>
      <c r="K6718" s="124"/>
      <c r="L6718" s="124"/>
      <c r="M6718" s="124"/>
      <c r="N6718" s="193">
        <v>0</v>
      </c>
      <c r="O6718" s="193">
        <v>115</v>
      </c>
      <c r="P6718" s="124" t="s">
        <v>1312</v>
      </c>
    </row>
    <row r="6719" spans="1:16" ht="51">
      <c r="A6719" s="256">
        <v>340</v>
      </c>
      <c r="B6719" s="124"/>
      <c r="C6719" s="125" t="s">
        <v>814</v>
      </c>
      <c r="D6719" s="191">
        <v>43350</v>
      </c>
      <c r="E6719" s="124" t="s">
        <v>12740</v>
      </c>
      <c r="F6719" s="124" t="s">
        <v>3</v>
      </c>
      <c r="G6719" s="124">
        <v>1658774</v>
      </c>
      <c r="H6719" s="124"/>
      <c r="I6719" s="128" t="s">
        <v>14451</v>
      </c>
      <c r="J6719" s="124"/>
      <c r="K6719" s="124"/>
      <c r="L6719" s="124"/>
      <c r="M6719" s="124"/>
      <c r="N6719" s="193">
        <v>0</v>
      </c>
      <c r="O6719" s="193">
        <v>268.34000000000003</v>
      </c>
      <c r="P6719" s="124" t="s">
        <v>1312</v>
      </c>
    </row>
    <row r="6720" spans="1:16" ht="51">
      <c r="A6720" s="256">
        <v>340</v>
      </c>
      <c r="B6720" s="124"/>
      <c r="C6720" s="125" t="s">
        <v>814</v>
      </c>
      <c r="D6720" s="191">
        <v>43350</v>
      </c>
      <c r="E6720" s="124" t="s">
        <v>12741</v>
      </c>
      <c r="F6720" s="124" t="s">
        <v>3</v>
      </c>
      <c r="G6720" s="124">
        <v>1658777</v>
      </c>
      <c r="H6720" s="124"/>
      <c r="I6720" s="128" t="s">
        <v>14452</v>
      </c>
      <c r="J6720" s="124"/>
      <c r="K6720" s="124"/>
      <c r="L6720" s="124"/>
      <c r="M6720" s="124"/>
      <c r="N6720" s="193">
        <v>0</v>
      </c>
      <c r="O6720" s="193">
        <v>115</v>
      </c>
      <c r="P6720" s="124" t="s">
        <v>1312</v>
      </c>
    </row>
    <row r="6721" spans="1:16" ht="51">
      <c r="A6721" s="256">
        <v>340</v>
      </c>
      <c r="B6721" s="124"/>
      <c r="C6721" s="125" t="s">
        <v>814</v>
      </c>
      <c r="D6721" s="191">
        <v>43350</v>
      </c>
      <c r="E6721" s="124" t="s">
        <v>12742</v>
      </c>
      <c r="F6721" s="124" t="s">
        <v>3</v>
      </c>
      <c r="G6721" s="124">
        <v>1658781</v>
      </c>
      <c r="H6721" s="124"/>
      <c r="I6721" s="128" t="s">
        <v>14453</v>
      </c>
      <c r="J6721" s="124"/>
      <c r="K6721" s="124"/>
      <c r="L6721" s="124"/>
      <c r="M6721" s="124"/>
      <c r="N6721" s="193">
        <v>0</v>
      </c>
      <c r="O6721" s="193">
        <v>268.34000000000003</v>
      </c>
      <c r="P6721" s="124" t="s">
        <v>1312</v>
      </c>
    </row>
    <row r="6722" spans="1:16" ht="51">
      <c r="A6722" s="256">
        <v>340</v>
      </c>
      <c r="B6722" s="124"/>
      <c r="C6722" s="125" t="s">
        <v>814</v>
      </c>
      <c r="D6722" s="191">
        <v>43350</v>
      </c>
      <c r="E6722" s="124" t="s">
        <v>12743</v>
      </c>
      <c r="F6722" s="124" t="s">
        <v>3</v>
      </c>
      <c r="G6722" s="124">
        <v>1658784</v>
      </c>
      <c r="H6722" s="124"/>
      <c r="I6722" s="128" t="s">
        <v>14454</v>
      </c>
      <c r="J6722" s="124"/>
      <c r="K6722" s="124"/>
      <c r="L6722" s="124"/>
      <c r="M6722" s="124"/>
      <c r="N6722" s="193">
        <v>0</v>
      </c>
      <c r="O6722" s="193">
        <v>115</v>
      </c>
      <c r="P6722" s="124" t="s">
        <v>1312</v>
      </c>
    </row>
    <row r="6723" spans="1:16" ht="51">
      <c r="A6723" s="256">
        <v>340</v>
      </c>
      <c r="B6723" s="124"/>
      <c r="C6723" s="125" t="s">
        <v>814</v>
      </c>
      <c r="D6723" s="191">
        <v>43350</v>
      </c>
      <c r="E6723" s="124" t="s">
        <v>12744</v>
      </c>
      <c r="F6723" s="124" t="s">
        <v>3</v>
      </c>
      <c r="G6723" s="124">
        <v>1658787</v>
      </c>
      <c r="H6723" s="124"/>
      <c r="I6723" s="128" t="s">
        <v>14455</v>
      </c>
      <c r="J6723" s="124"/>
      <c r="K6723" s="124"/>
      <c r="L6723" s="124"/>
      <c r="M6723" s="124"/>
      <c r="N6723" s="193">
        <v>0</v>
      </c>
      <c r="O6723" s="193">
        <v>95.83</v>
      </c>
      <c r="P6723" s="124" t="s">
        <v>1312</v>
      </c>
    </row>
    <row r="6724" spans="1:16" ht="51">
      <c r="A6724" s="256">
        <v>340</v>
      </c>
      <c r="B6724" s="124"/>
      <c r="C6724" s="125" t="s">
        <v>814</v>
      </c>
      <c r="D6724" s="191">
        <v>43350</v>
      </c>
      <c r="E6724" s="124" t="s">
        <v>12745</v>
      </c>
      <c r="F6724" s="124" t="s">
        <v>3</v>
      </c>
      <c r="G6724" s="124">
        <v>1658791</v>
      </c>
      <c r="H6724" s="124"/>
      <c r="I6724" s="128" t="s">
        <v>14456</v>
      </c>
      <c r="J6724" s="124"/>
      <c r="K6724" s="124"/>
      <c r="L6724" s="124"/>
      <c r="M6724" s="124"/>
      <c r="N6724" s="193">
        <v>0</v>
      </c>
      <c r="O6724" s="193">
        <v>134.16</v>
      </c>
      <c r="P6724" s="124" t="s">
        <v>1312</v>
      </c>
    </row>
    <row r="6725" spans="1:16" ht="51">
      <c r="A6725" s="256">
        <v>594</v>
      </c>
      <c r="B6725" s="124"/>
      <c r="C6725" s="125" t="s">
        <v>113</v>
      </c>
      <c r="D6725" s="191">
        <v>43350</v>
      </c>
      <c r="E6725" s="124" t="s">
        <v>12746</v>
      </c>
      <c r="F6725" s="124" t="s">
        <v>3</v>
      </c>
      <c r="G6725" s="124">
        <v>1658527</v>
      </c>
      <c r="H6725" s="124"/>
      <c r="I6725" s="128" t="s">
        <v>14457</v>
      </c>
      <c r="J6725" s="124"/>
      <c r="K6725" s="124"/>
      <c r="L6725" s="124"/>
      <c r="M6725" s="124"/>
      <c r="N6725" s="193">
        <v>0</v>
      </c>
      <c r="O6725" s="193">
        <v>75.78</v>
      </c>
      <c r="P6725" s="124" t="s">
        <v>1312</v>
      </c>
    </row>
    <row r="6726" spans="1:16" ht="51">
      <c r="A6726" s="256">
        <v>20</v>
      </c>
      <c r="B6726" s="124"/>
      <c r="C6726" s="125" t="s">
        <v>693</v>
      </c>
      <c r="D6726" s="191">
        <v>43350</v>
      </c>
      <c r="E6726" s="124" t="s">
        <v>12747</v>
      </c>
      <c r="F6726" s="124" t="s">
        <v>3</v>
      </c>
      <c r="G6726" s="124">
        <v>1658556</v>
      </c>
      <c r="H6726" s="124"/>
      <c r="I6726" s="128" t="s">
        <v>14458</v>
      </c>
      <c r="J6726" s="124"/>
      <c r="K6726" s="124"/>
      <c r="L6726" s="124"/>
      <c r="M6726" s="124"/>
      <c r="N6726" s="193">
        <v>0</v>
      </c>
      <c r="O6726" s="193">
        <v>44</v>
      </c>
      <c r="P6726" s="124" t="s">
        <v>1312</v>
      </c>
    </row>
    <row r="6727" spans="1:16" ht="51">
      <c r="A6727" s="256" t="s">
        <v>630</v>
      </c>
      <c r="B6727" s="124"/>
      <c r="C6727" s="125" t="s">
        <v>1236</v>
      </c>
      <c r="D6727" s="191">
        <v>43350</v>
      </c>
      <c r="E6727" s="124" t="s">
        <v>12748</v>
      </c>
      <c r="F6727" s="124" t="s">
        <v>3</v>
      </c>
      <c r="G6727" s="124">
        <v>1658569</v>
      </c>
      <c r="H6727" s="124"/>
      <c r="I6727" s="128" t="s">
        <v>14459</v>
      </c>
      <c r="J6727" s="124"/>
      <c r="K6727" s="124"/>
      <c r="L6727" s="124"/>
      <c r="M6727" s="124"/>
      <c r="N6727" s="193">
        <v>0</v>
      </c>
      <c r="O6727" s="193">
        <v>779</v>
      </c>
      <c r="P6727" s="124" t="s">
        <v>1312</v>
      </c>
    </row>
    <row r="6728" spans="1:16" ht="38.25">
      <c r="A6728" s="256">
        <v>682</v>
      </c>
      <c r="B6728" s="124"/>
      <c r="C6728" s="125" t="s">
        <v>867</v>
      </c>
      <c r="D6728" s="191">
        <v>43350</v>
      </c>
      <c r="E6728" s="124" t="s">
        <v>12749</v>
      </c>
      <c r="F6728" s="124" t="s">
        <v>3</v>
      </c>
      <c r="G6728" s="124">
        <v>1658570</v>
      </c>
      <c r="H6728" s="124"/>
      <c r="I6728" s="128" t="s">
        <v>14460</v>
      </c>
      <c r="J6728" s="124"/>
      <c r="K6728" s="124"/>
      <c r="L6728" s="124"/>
      <c r="M6728" s="124"/>
      <c r="N6728" s="193">
        <v>0</v>
      </c>
      <c r="O6728" s="193">
        <v>60</v>
      </c>
      <c r="P6728" s="124" t="s">
        <v>1312</v>
      </c>
    </row>
    <row r="6729" spans="1:16" ht="38.25">
      <c r="A6729" s="256">
        <v>682</v>
      </c>
      <c r="B6729" s="124"/>
      <c r="C6729" s="125" t="s">
        <v>867</v>
      </c>
      <c r="D6729" s="191">
        <v>43350</v>
      </c>
      <c r="E6729" s="124" t="s">
        <v>12750</v>
      </c>
      <c r="F6729" s="124" t="s">
        <v>3</v>
      </c>
      <c r="G6729" s="124">
        <v>1658571</v>
      </c>
      <c r="H6729" s="124"/>
      <c r="I6729" s="128" t="s">
        <v>14461</v>
      </c>
      <c r="J6729" s="124"/>
      <c r="K6729" s="124"/>
      <c r="L6729" s="124"/>
      <c r="M6729" s="124"/>
      <c r="N6729" s="193">
        <v>0</v>
      </c>
      <c r="O6729" s="193">
        <v>60</v>
      </c>
      <c r="P6729" s="124" t="s">
        <v>1312</v>
      </c>
    </row>
    <row r="6730" spans="1:16" ht="51">
      <c r="A6730" s="256">
        <v>203</v>
      </c>
      <c r="B6730" s="124"/>
      <c r="C6730" s="125" t="s">
        <v>757</v>
      </c>
      <c r="D6730" s="191">
        <v>43350</v>
      </c>
      <c r="E6730" s="124" t="s">
        <v>12751</v>
      </c>
      <c r="F6730" s="124" t="s">
        <v>3</v>
      </c>
      <c r="G6730" s="124">
        <v>1658575</v>
      </c>
      <c r="H6730" s="124"/>
      <c r="I6730" s="128" t="s">
        <v>14462</v>
      </c>
      <c r="J6730" s="124"/>
      <c r="K6730" s="124"/>
      <c r="L6730" s="124"/>
      <c r="M6730" s="124"/>
      <c r="N6730" s="193">
        <v>0</v>
      </c>
      <c r="O6730" s="193">
        <v>742</v>
      </c>
      <c r="P6730" s="124" t="s">
        <v>1312</v>
      </c>
    </row>
    <row r="6731" spans="1:16" ht="51">
      <c r="A6731" s="256">
        <v>378</v>
      </c>
      <c r="B6731" s="124"/>
      <c r="C6731" s="125" t="s">
        <v>1274</v>
      </c>
      <c r="D6731" s="191">
        <v>43350</v>
      </c>
      <c r="E6731" s="124" t="s">
        <v>12752</v>
      </c>
      <c r="F6731" s="124" t="s">
        <v>3</v>
      </c>
      <c r="G6731" s="124">
        <v>1658621</v>
      </c>
      <c r="H6731" s="124"/>
      <c r="I6731" s="128" t="s">
        <v>14463</v>
      </c>
      <c r="J6731" s="124"/>
      <c r="K6731" s="124"/>
      <c r="L6731" s="124"/>
      <c r="M6731" s="124"/>
      <c r="N6731" s="193">
        <v>0</v>
      </c>
      <c r="O6731" s="193">
        <v>0.18</v>
      </c>
      <c r="P6731" s="124" t="s">
        <v>3729</v>
      </c>
    </row>
    <row r="6732" spans="1:16" ht="51">
      <c r="A6732" s="256">
        <v>526</v>
      </c>
      <c r="B6732" s="124"/>
      <c r="C6732" s="125" t="s">
        <v>846</v>
      </c>
      <c r="D6732" s="191">
        <v>43350</v>
      </c>
      <c r="E6732" s="124" t="s">
        <v>12753</v>
      </c>
      <c r="F6732" s="124" t="s">
        <v>3</v>
      </c>
      <c r="G6732" s="124">
        <v>1658628</v>
      </c>
      <c r="H6732" s="124"/>
      <c r="I6732" s="128" t="s">
        <v>14464</v>
      </c>
      <c r="J6732" s="124"/>
      <c r="K6732" s="124"/>
      <c r="L6732" s="124"/>
      <c r="M6732" s="124"/>
      <c r="N6732" s="193">
        <v>0</v>
      </c>
      <c r="O6732" s="193">
        <v>252</v>
      </c>
      <c r="P6732" s="124" t="s">
        <v>1312</v>
      </c>
    </row>
    <row r="6733" spans="1:16" ht="51">
      <c r="A6733" s="256" t="s">
        <v>630</v>
      </c>
      <c r="B6733" s="124"/>
      <c r="C6733" s="125" t="s">
        <v>1236</v>
      </c>
      <c r="D6733" s="191">
        <v>43350</v>
      </c>
      <c r="E6733" s="124" t="s">
        <v>12754</v>
      </c>
      <c r="F6733" s="124" t="s">
        <v>3</v>
      </c>
      <c r="G6733" s="124">
        <v>1658643</v>
      </c>
      <c r="H6733" s="124"/>
      <c r="I6733" s="128" t="s">
        <v>14465</v>
      </c>
      <c r="J6733" s="124"/>
      <c r="K6733" s="124"/>
      <c r="L6733" s="124"/>
      <c r="M6733" s="124"/>
      <c r="N6733" s="193">
        <v>0</v>
      </c>
      <c r="O6733" s="193">
        <v>1654.3500000000001</v>
      </c>
      <c r="P6733" s="124" t="s">
        <v>1312</v>
      </c>
    </row>
    <row r="6734" spans="1:16" ht="51">
      <c r="A6734" s="256" t="s">
        <v>630</v>
      </c>
      <c r="B6734" s="124"/>
      <c r="C6734" s="125" t="s">
        <v>1236</v>
      </c>
      <c r="D6734" s="191">
        <v>43350</v>
      </c>
      <c r="E6734" s="124" t="s">
        <v>12755</v>
      </c>
      <c r="F6734" s="124" t="s">
        <v>3</v>
      </c>
      <c r="G6734" s="124">
        <v>1658658</v>
      </c>
      <c r="H6734" s="124"/>
      <c r="I6734" s="128" t="s">
        <v>14466</v>
      </c>
      <c r="J6734" s="124"/>
      <c r="K6734" s="124"/>
      <c r="L6734" s="124"/>
      <c r="M6734" s="124"/>
      <c r="N6734" s="193">
        <v>0</v>
      </c>
      <c r="O6734" s="193">
        <v>72</v>
      </c>
      <c r="P6734" s="124" t="s">
        <v>1312</v>
      </c>
    </row>
    <row r="6735" spans="1:16" ht="51">
      <c r="A6735" s="256">
        <v>340</v>
      </c>
      <c r="B6735" s="124"/>
      <c r="C6735" s="125" t="s">
        <v>814</v>
      </c>
      <c r="D6735" s="191">
        <v>43350</v>
      </c>
      <c r="E6735" s="124" t="s">
        <v>12756</v>
      </c>
      <c r="F6735" s="124" t="s">
        <v>3</v>
      </c>
      <c r="G6735" s="124">
        <v>1658793</v>
      </c>
      <c r="H6735" s="124"/>
      <c r="I6735" s="128" t="s">
        <v>14467</v>
      </c>
      <c r="J6735" s="124"/>
      <c r="K6735" s="124"/>
      <c r="L6735" s="124"/>
      <c r="M6735" s="124"/>
      <c r="N6735" s="193">
        <v>0</v>
      </c>
      <c r="O6735" s="193">
        <v>115</v>
      </c>
      <c r="P6735" s="124" t="s">
        <v>1312</v>
      </c>
    </row>
    <row r="6736" spans="1:16" ht="63.75">
      <c r="A6736" s="256">
        <v>47</v>
      </c>
      <c r="B6736" s="124"/>
      <c r="C6736" s="125" t="s">
        <v>699</v>
      </c>
      <c r="D6736" s="191">
        <v>43350</v>
      </c>
      <c r="E6736" s="124" t="s">
        <v>12757</v>
      </c>
      <c r="F6736" s="124" t="s">
        <v>3</v>
      </c>
      <c r="G6736" s="124">
        <v>1658857</v>
      </c>
      <c r="H6736" s="124"/>
      <c r="I6736" s="128" t="s">
        <v>14468</v>
      </c>
      <c r="J6736" s="124"/>
      <c r="K6736" s="124"/>
      <c r="L6736" s="124"/>
      <c r="M6736" s="124"/>
      <c r="N6736" s="193">
        <v>0</v>
      </c>
      <c r="O6736" s="193">
        <v>603</v>
      </c>
      <c r="P6736" s="124" t="s">
        <v>1312</v>
      </c>
    </row>
    <row r="6737" spans="1:16" ht="63.75">
      <c r="A6737" s="256">
        <v>47</v>
      </c>
      <c r="B6737" s="124"/>
      <c r="C6737" s="125" t="s">
        <v>699</v>
      </c>
      <c r="D6737" s="191">
        <v>43350</v>
      </c>
      <c r="E6737" s="124" t="s">
        <v>12758</v>
      </c>
      <c r="F6737" s="124" t="s">
        <v>3</v>
      </c>
      <c r="G6737" s="124">
        <v>1658861</v>
      </c>
      <c r="H6737" s="124"/>
      <c r="I6737" s="128" t="s">
        <v>14469</v>
      </c>
      <c r="J6737" s="124"/>
      <c r="K6737" s="124"/>
      <c r="L6737" s="124"/>
      <c r="M6737" s="124"/>
      <c r="N6737" s="193">
        <v>0</v>
      </c>
      <c r="O6737" s="193">
        <v>990.4</v>
      </c>
      <c r="P6737" s="124" t="s">
        <v>1312</v>
      </c>
    </row>
    <row r="6738" spans="1:16" ht="51">
      <c r="A6738" s="256" t="s">
        <v>630</v>
      </c>
      <c r="B6738" s="124"/>
      <c r="C6738" s="125" t="s">
        <v>1236</v>
      </c>
      <c r="D6738" s="191">
        <v>43350</v>
      </c>
      <c r="E6738" s="124" t="s">
        <v>12759</v>
      </c>
      <c r="F6738" s="124" t="s">
        <v>3</v>
      </c>
      <c r="G6738" s="124">
        <v>1658906</v>
      </c>
      <c r="H6738" s="124"/>
      <c r="I6738" s="128" t="s">
        <v>14470</v>
      </c>
      <c r="J6738" s="124"/>
      <c r="K6738" s="124"/>
      <c r="L6738" s="124"/>
      <c r="M6738" s="124"/>
      <c r="N6738" s="193">
        <v>0</v>
      </c>
      <c r="O6738" s="193">
        <v>1500</v>
      </c>
      <c r="P6738" s="124" t="s">
        <v>1312</v>
      </c>
    </row>
    <row r="6739" spans="1:16" ht="51">
      <c r="A6739" s="256">
        <v>35</v>
      </c>
      <c r="B6739" s="124"/>
      <c r="C6739" s="125" t="s">
        <v>696</v>
      </c>
      <c r="D6739" s="191">
        <v>43350</v>
      </c>
      <c r="E6739" s="124" t="s">
        <v>12760</v>
      </c>
      <c r="F6739" s="124" t="s">
        <v>3</v>
      </c>
      <c r="G6739" s="124">
        <v>1658507</v>
      </c>
      <c r="H6739" s="124"/>
      <c r="I6739" s="128" t="s">
        <v>14471</v>
      </c>
      <c r="J6739" s="124"/>
      <c r="K6739" s="124"/>
      <c r="L6739" s="124"/>
      <c r="M6739" s="124"/>
      <c r="N6739" s="193">
        <v>0</v>
      </c>
      <c r="O6739" s="193">
        <v>11200</v>
      </c>
      <c r="P6739" s="124" t="s">
        <v>1312</v>
      </c>
    </row>
    <row r="6740" spans="1:16" ht="63.75">
      <c r="A6740" s="256">
        <v>221</v>
      </c>
      <c r="B6740" s="124"/>
      <c r="C6740" s="125" t="s">
        <v>763</v>
      </c>
      <c r="D6740" s="191">
        <v>43350</v>
      </c>
      <c r="E6740" s="124" t="s">
        <v>12761</v>
      </c>
      <c r="F6740" s="124" t="s">
        <v>3</v>
      </c>
      <c r="G6740" s="124">
        <v>1658514</v>
      </c>
      <c r="H6740" s="124"/>
      <c r="I6740" s="128" t="s">
        <v>14472</v>
      </c>
      <c r="J6740" s="124"/>
      <c r="K6740" s="124"/>
      <c r="L6740" s="124"/>
      <c r="M6740" s="124"/>
      <c r="N6740" s="193">
        <v>0</v>
      </c>
      <c r="O6740" s="193">
        <v>30</v>
      </c>
      <c r="P6740" s="124" t="s">
        <v>1312</v>
      </c>
    </row>
    <row r="6741" spans="1:16" ht="63.75">
      <c r="A6741" s="256">
        <v>526</v>
      </c>
      <c r="B6741" s="124"/>
      <c r="C6741" s="125" t="s">
        <v>846</v>
      </c>
      <c r="D6741" s="191">
        <v>43350</v>
      </c>
      <c r="E6741" s="124" t="s">
        <v>12762</v>
      </c>
      <c r="F6741" s="124" t="s">
        <v>3</v>
      </c>
      <c r="G6741" s="124">
        <v>1658535</v>
      </c>
      <c r="H6741" s="124"/>
      <c r="I6741" s="128" t="s">
        <v>14473</v>
      </c>
      <c r="J6741" s="124"/>
      <c r="K6741" s="124"/>
      <c r="L6741" s="124"/>
      <c r="M6741" s="124"/>
      <c r="N6741" s="193">
        <v>0</v>
      </c>
      <c r="O6741" s="193">
        <v>963.92000000000007</v>
      </c>
      <c r="P6741" s="124" t="s">
        <v>3729</v>
      </c>
    </row>
    <row r="6742" spans="1:16" ht="51">
      <c r="A6742" s="256" t="s">
        <v>630</v>
      </c>
      <c r="B6742" s="124"/>
      <c r="C6742" s="125" t="s">
        <v>1236</v>
      </c>
      <c r="D6742" s="191">
        <v>43350</v>
      </c>
      <c r="E6742" s="124" t="s">
        <v>12763</v>
      </c>
      <c r="F6742" s="124" t="s">
        <v>3</v>
      </c>
      <c r="G6742" s="124">
        <v>1658536</v>
      </c>
      <c r="H6742" s="124"/>
      <c r="I6742" s="128" t="s">
        <v>14474</v>
      </c>
      <c r="J6742" s="124"/>
      <c r="K6742" s="124"/>
      <c r="L6742" s="124"/>
      <c r="M6742" s="124"/>
      <c r="N6742" s="193">
        <v>0</v>
      </c>
      <c r="O6742" s="193">
        <v>4266.79</v>
      </c>
      <c r="P6742" s="124" t="s">
        <v>1312</v>
      </c>
    </row>
    <row r="6743" spans="1:16" ht="51">
      <c r="A6743" s="256">
        <v>46</v>
      </c>
      <c r="B6743" s="124"/>
      <c r="C6743" s="125" t="s">
        <v>698</v>
      </c>
      <c r="D6743" s="191">
        <v>43350</v>
      </c>
      <c r="E6743" s="124" t="s">
        <v>12764</v>
      </c>
      <c r="F6743" s="124" t="s">
        <v>3</v>
      </c>
      <c r="G6743" s="124">
        <v>1658539</v>
      </c>
      <c r="H6743" s="124"/>
      <c r="I6743" s="128" t="s">
        <v>14475</v>
      </c>
      <c r="J6743" s="124"/>
      <c r="K6743" s="124"/>
      <c r="L6743" s="124"/>
      <c r="M6743" s="124"/>
      <c r="N6743" s="193">
        <v>0</v>
      </c>
      <c r="O6743" s="193">
        <v>3179.7000000000003</v>
      </c>
      <c r="P6743" s="124" t="s">
        <v>1312</v>
      </c>
    </row>
    <row r="6744" spans="1:16" ht="63.75">
      <c r="A6744" s="256">
        <v>526</v>
      </c>
      <c r="B6744" s="124"/>
      <c r="C6744" s="125" t="s">
        <v>846</v>
      </c>
      <c r="D6744" s="191">
        <v>43350</v>
      </c>
      <c r="E6744" s="124" t="s">
        <v>12765</v>
      </c>
      <c r="F6744" s="124" t="s">
        <v>3</v>
      </c>
      <c r="G6744" s="124">
        <v>1658541</v>
      </c>
      <c r="H6744" s="124"/>
      <c r="I6744" s="128" t="s">
        <v>14476</v>
      </c>
      <c r="J6744" s="124"/>
      <c r="K6744" s="124"/>
      <c r="L6744" s="124"/>
      <c r="M6744" s="124"/>
      <c r="N6744" s="193">
        <v>0</v>
      </c>
      <c r="O6744" s="193">
        <v>944</v>
      </c>
      <c r="P6744" s="124" t="s">
        <v>1312</v>
      </c>
    </row>
    <row r="6745" spans="1:16" ht="63.75">
      <c r="A6745" s="256">
        <v>87</v>
      </c>
      <c r="B6745" s="124"/>
      <c r="C6745" s="125" t="s">
        <v>711</v>
      </c>
      <c r="D6745" s="191">
        <v>43350</v>
      </c>
      <c r="E6745" s="124" t="s">
        <v>12766</v>
      </c>
      <c r="F6745" s="124" t="s">
        <v>3</v>
      </c>
      <c r="G6745" s="124">
        <v>1658568</v>
      </c>
      <c r="H6745" s="124"/>
      <c r="I6745" s="128" t="s">
        <v>14477</v>
      </c>
      <c r="J6745" s="124"/>
      <c r="K6745" s="124"/>
      <c r="L6745" s="124"/>
      <c r="M6745" s="124"/>
      <c r="N6745" s="193">
        <v>0</v>
      </c>
      <c r="O6745" s="193">
        <v>1125</v>
      </c>
      <c r="P6745" s="124" t="s">
        <v>1312</v>
      </c>
    </row>
    <row r="6746" spans="1:16" ht="76.5">
      <c r="A6746" s="256">
        <v>375</v>
      </c>
      <c r="B6746" s="124"/>
      <c r="C6746" s="125" t="s">
        <v>1271</v>
      </c>
      <c r="D6746" s="191">
        <v>43350</v>
      </c>
      <c r="E6746" s="124" t="s">
        <v>12767</v>
      </c>
      <c r="F6746" s="124" t="s">
        <v>3</v>
      </c>
      <c r="G6746" s="124">
        <v>1658576</v>
      </c>
      <c r="H6746" s="124"/>
      <c r="I6746" s="128" t="s">
        <v>14478</v>
      </c>
      <c r="J6746" s="124"/>
      <c r="K6746" s="124"/>
      <c r="L6746" s="124"/>
      <c r="M6746" s="124"/>
      <c r="N6746" s="193">
        <v>0</v>
      </c>
      <c r="O6746" s="193">
        <v>104702.1</v>
      </c>
      <c r="P6746" s="124" t="s">
        <v>1312</v>
      </c>
    </row>
    <row r="6747" spans="1:16" ht="38.25">
      <c r="A6747" s="256">
        <v>86</v>
      </c>
      <c r="B6747" s="124"/>
      <c r="C6747" s="125" t="s">
        <v>710</v>
      </c>
      <c r="D6747" s="191">
        <v>43350</v>
      </c>
      <c r="E6747" s="124" t="s">
        <v>12768</v>
      </c>
      <c r="F6747" s="124" t="s">
        <v>3</v>
      </c>
      <c r="G6747" s="124">
        <v>1658484</v>
      </c>
      <c r="H6747" s="124"/>
      <c r="I6747" s="128" t="s">
        <v>14479</v>
      </c>
      <c r="J6747" s="124"/>
      <c r="K6747" s="124"/>
      <c r="L6747" s="124"/>
      <c r="M6747" s="124"/>
      <c r="N6747" s="193">
        <v>0</v>
      </c>
      <c r="O6747" s="193">
        <v>56.89</v>
      </c>
      <c r="P6747" s="124" t="s">
        <v>1312</v>
      </c>
    </row>
    <row r="6748" spans="1:16" ht="51">
      <c r="A6748" s="256">
        <v>203</v>
      </c>
      <c r="B6748" s="124"/>
      <c r="C6748" s="125" t="s">
        <v>757</v>
      </c>
      <c r="D6748" s="191">
        <v>43350</v>
      </c>
      <c r="E6748" s="124" t="s">
        <v>12769</v>
      </c>
      <c r="F6748" s="124" t="s">
        <v>3</v>
      </c>
      <c r="G6748" s="124">
        <v>1658498</v>
      </c>
      <c r="H6748" s="124"/>
      <c r="I6748" s="128" t="s">
        <v>14480</v>
      </c>
      <c r="J6748" s="124"/>
      <c r="K6748" s="124"/>
      <c r="L6748" s="124"/>
      <c r="M6748" s="124"/>
      <c r="N6748" s="193">
        <v>0</v>
      </c>
      <c r="O6748" s="193">
        <v>537.95000000000005</v>
      </c>
      <c r="P6748" s="124" t="s">
        <v>1312</v>
      </c>
    </row>
    <row r="6749" spans="1:16" ht="51">
      <c r="A6749" s="256" t="s">
        <v>630</v>
      </c>
      <c r="B6749" s="124"/>
      <c r="C6749" s="125" t="s">
        <v>1236</v>
      </c>
      <c r="D6749" s="191">
        <v>43350</v>
      </c>
      <c r="E6749" s="124" t="s">
        <v>12770</v>
      </c>
      <c r="F6749" s="124" t="s">
        <v>3</v>
      </c>
      <c r="G6749" s="124">
        <v>1658499</v>
      </c>
      <c r="H6749" s="124"/>
      <c r="I6749" s="128" t="s">
        <v>14481</v>
      </c>
      <c r="J6749" s="124"/>
      <c r="K6749" s="124"/>
      <c r="L6749" s="124"/>
      <c r="M6749" s="124"/>
      <c r="N6749" s="193">
        <v>0</v>
      </c>
      <c r="O6749" s="193">
        <v>2257.7000000000003</v>
      </c>
      <c r="P6749" s="124" t="s">
        <v>1312</v>
      </c>
    </row>
    <row r="6750" spans="1:16" ht="51">
      <c r="A6750" s="256" t="s">
        <v>630</v>
      </c>
      <c r="B6750" s="124"/>
      <c r="C6750" s="125" t="s">
        <v>1236</v>
      </c>
      <c r="D6750" s="191">
        <v>43350</v>
      </c>
      <c r="E6750" s="124" t="s">
        <v>12771</v>
      </c>
      <c r="F6750" s="124" t="s">
        <v>3</v>
      </c>
      <c r="G6750" s="124">
        <v>1658512</v>
      </c>
      <c r="H6750" s="124"/>
      <c r="I6750" s="128" t="s">
        <v>14482</v>
      </c>
      <c r="J6750" s="124"/>
      <c r="K6750" s="124"/>
      <c r="L6750" s="124"/>
      <c r="M6750" s="124"/>
      <c r="N6750" s="193">
        <v>0</v>
      </c>
      <c r="O6750" s="193">
        <v>2109.52</v>
      </c>
      <c r="P6750" s="124" t="s">
        <v>1312</v>
      </c>
    </row>
    <row r="6751" spans="1:16" ht="51">
      <c r="A6751" s="256">
        <v>212</v>
      </c>
      <c r="B6751" s="124"/>
      <c r="C6751" s="125" t="s">
        <v>761</v>
      </c>
      <c r="D6751" s="191">
        <v>43350</v>
      </c>
      <c r="E6751" s="124" t="s">
        <v>12772</v>
      </c>
      <c r="F6751" s="124" t="s">
        <v>3</v>
      </c>
      <c r="G6751" s="124">
        <v>1658520</v>
      </c>
      <c r="H6751" s="124"/>
      <c r="I6751" s="128" t="s">
        <v>14483</v>
      </c>
      <c r="J6751" s="124"/>
      <c r="K6751" s="124"/>
      <c r="L6751" s="124"/>
      <c r="M6751" s="124"/>
      <c r="N6751" s="193">
        <v>0</v>
      </c>
      <c r="O6751" s="193">
        <v>76</v>
      </c>
      <c r="P6751" s="124" t="s">
        <v>1312</v>
      </c>
    </row>
    <row r="6752" spans="1:16" ht="51">
      <c r="A6752" s="256">
        <v>117</v>
      </c>
      <c r="B6752" s="124"/>
      <c r="C6752" s="125" t="s">
        <v>722</v>
      </c>
      <c r="D6752" s="191">
        <v>43350</v>
      </c>
      <c r="E6752" s="124" t="s">
        <v>12773</v>
      </c>
      <c r="F6752" s="124" t="s">
        <v>3</v>
      </c>
      <c r="G6752" s="124">
        <v>1658523</v>
      </c>
      <c r="H6752" s="124"/>
      <c r="I6752" s="128" t="s">
        <v>14484</v>
      </c>
      <c r="J6752" s="124"/>
      <c r="K6752" s="124"/>
      <c r="L6752" s="124"/>
      <c r="M6752" s="124"/>
      <c r="N6752" s="193">
        <v>0</v>
      </c>
      <c r="O6752" s="193">
        <v>371</v>
      </c>
      <c r="P6752" s="124" t="s">
        <v>1312</v>
      </c>
    </row>
    <row r="6753" spans="1:16" ht="89.25" hidden="1">
      <c r="A6753" s="256">
        <v>25</v>
      </c>
      <c r="B6753" s="124"/>
      <c r="C6753" s="125" t="s">
        <v>694</v>
      </c>
      <c r="D6753" s="191">
        <v>43350</v>
      </c>
      <c r="E6753" s="124" t="s">
        <v>12774</v>
      </c>
      <c r="F6753" s="124" t="s">
        <v>1313</v>
      </c>
      <c r="G6753" s="124">
        <v>180655</v>
      </c>
      <c r="H6753" s="124"/>
      <c r="I6753" s="128" t="s">
        <v>14485</v>
      </c>
      <c r="J6753" s="124"/>
      <c r="K6753" s="124"/>
      <c r="L6753" s="124"/>
      <c r="M6753" s="124"/>
      <c r="N6753" s="193">
        <v>209243.88</v>
      </c>
      <c r="O6753" s="193">
        <v>0</v>
      </c>
      <c r="P6753" s="124" t="s">
        <v>1312</v>
      </c>
    </row>
    <row r="6754" spans="1:16" ht="89.25" hidden="1">
      <c r="A6754" s="256">
        <v>25</v>
      </c>
      <c r="B6754" s="124"/>
      <c r="C6754" s="125" t="s">
        <v>694</v>
      </c>
      <c r="D6754" s="191">
        <v>43350</v>
      </c>
      <c r="E6754" s="124" t="s">
        <v>12774</v>
      </c>
      <c r="F6754" s="124" t="s">
        <v>1313</v>
      </c>
      <c r="G6754" s="124">
        <v>180654</v>
      </c>
      <c r="H6754" s="124"/>
      <c r="I6754" s="128" t="s">
        <v>14486</v>
      </c>
      <c r="J6754" s="124"/>
      <c r="K6754" s="124"/>
      <c r="L6754" s="124"/>
      <c r="M6754" s="124"/>
      <c r="N6754" s="193">
        <v>446540.12</v>
      </c>
      <c r="O6754" s="193">
        <v>0</v>
      </c>
      <c r="P6754" s="124" t="s">
        <v>1312</v>
      </c>
    </row>
    <row r="6755" spans="1:16" ht="76.5" hidden="1">
      <c r="A6755" s="256">
        <v>25</v>
      </c>
      <c r="B6755" s="124"/>
      <c r="C6755" s="125" t="s">
        <v>694</v>
      </c>
      <c r="D6755" s="191">
        <v>43350</v>
      </c>
      <c r="E6755" s="124" t="s">
        <v>12774</v>
      </c>
      <c r="F6755" s="124" t="s">
        <v>1313</v>
      </c>
      <c r="G6755" s="124">
        <v>180659</v>
      </c>
      <c r="H6755" s="124"/>
      <c r="I6755" s="128" t="s">
        <v>14487</v>
      </c>
      <c r="J6755" s="124"/>
      <c r="K6755" s="124"/>
      <c r="L6755" s="124"/>
      <c r="M6755" s="124"/>
      <c r="N6755" s="193">
        <v>485002.15</v>
      </c>
      <c r="O6755" s="193">
        <v>0</v>
      </c>
      <c r="P6755" s="124" t="s">
        <v>1312</v>
      </c>
    </row>
    <row r="6756" spans="1:16" ht="76.5" hidden="1">
      <c r="A6756" s="256">
        <v>25</v>
      </c>
      <c r="B6756" s="124"/>
      <c r="C6756" s="125" t="s">
        <v>694</v>
      </c>
      <c r="D6756" s="191">
        <v>43350</v>
      </c>
      <c r="E6756" s="124" t="s">
        <v>12774</v>
      </c>
      <c r="F6756" s="124" t="s">
        <v>1313</v>
      </c>
      <c r="G6756" s="124">
        <v>180656</v>
      </c>
      <c r="H6756" s="124"/>
      <c r="I6756" s="128" t="s">
        <v>14488</v>
      </c>
      <c r="J6756" s="124"/>
      <c r="K6756" s="124"/>
      <c r="L6756" s="124"/>
      <c r="M6756" s="124"/>
      <c r="N6756" s="193">
        <v>1728523.38</v>
      </c>
      <c r="O6756" s="193">
        <v>0</v>
      </c>
      <c r="P6756" s="124" t="s">
        <v>1312</v>
      </c>
    </row>
    <row r="6757" spans="1:16" ht="89.25" hidden="1">
      <c r="A6757" s="256" t="s">
        <v>622</v>
      </c>
      <c r="B6757" s="124"/>
      <c r="C6757" s="125" t="s">
        <v>715</v>
      </c>
      <c r="D6757" s="191">
        <v>43350</v>
      </c>
      <c r="E6757" s="124" t="s">
        <v>12775</v>
      </c>
      <c r="F6757" s="124" t="s">
        <v>1256</v>
      </c>
      <c r="G6757" s="124">
        <v>180652</v>
      </c>
      <c r="H6757" s="124"/>
      <c r="I6757" s="128" t="s">
        <v>14489</v>
      </c>
      <c r="J6757" s="124"/>
      <c r="K6757" s="124"/>
      <c r="L6757" s="124"/>
      <c r="M6757" s="124"/>
      <c r="N6757" s="193">
        <v>0</v>
      </c>
      <c r="O6757" s="193">
        <v>44485.51</v>
      </c>
      <c r="P6757" s="124" t="s">
        <v>1312</v>
      </c>
    </row>
    <row r="6758" spans="1:16" ht="89.25" hidden="1">
      <c r="A6758" s="256">
        <v>25</v>
      </c>
      <c r="B6758" s="124"/>
      <c r="C6758" s="125" t="s">
        <v>694</v>
      </c>
      <c r="D6758" s="191">
        <v>43350</v>
      </c>
      <c r="E6758" s="124" t="s">
        <v>12776</v>
      </c>
      <c r="F6758" s="124" t="s">
        <v>1313</v>
      </c>
      <c r="G6758" s="124">
        <v>180662</v>
      </c>
      <c r="H6758" s="124"/>
      <c r="I6758" s="128" t="s">
        <v>14490</v>
      </c>
      <c r="J6758" s="124"/>
      <c r="K6758" s="124"/>
      <c r="L6758" s="124"/>
      <c r="M6758" s="124"/>
      <c r="N6758" s="193">
        <v>386241.84</v>
      </c>
      <c r="O6758" s="193">
        <v>0</v>
      </c>
      <c r="P6758" s="124" t="s">
        <v>1312</v>
      </c>
    </row>
    <row r="6759" spans="1:16" ht="76.5" hidden="1">
      <c r="A6759" s="256">
        <v>25</v>
      </c>
      <c r="B6759" s="124"/>
      <c r="C6759" s="125" t="s">
        <v>694</v>
      </c>
      <c r="D6759" s="191">
        <v>43350</v>
      </c>
      <c r="E6759" s="124" t="s">
        <v>12776</v>
      </c>
      <c r="F6759" s="124" t="s">
        <v>1313</v>
      </c>
      <c r="G6759" s="124">
        <v>180663</v>
      </c>
      <c r="H6759" s="124"/>
      <c r="I6759" s="128" t="s">
        <v>14491</v>
      </c>
      <c r="J6759" s="124"/>
      <c r="K6759" s="124"/>
      <c r="L6759" s="124"/>
      <c r="M6759" s="124"/>
      <c r="N6759" s="193">
        <v>51800.72</v>
      </c>
      <c r="O6759" s="193">
        <v>0</v>
      </c>
      <c r="P6759" s="124" t="s">
        <v>1312</v>
      </c>
    </row>
    <row r="6760" spans="1:16" ht="63.75" hidden="1">
      <c r="A6760" s="256">
        <v>10</v>
      </c>
      <c r="B6760" s="124"/>
      <c r="C6760" s="125" t="s">
        <v>690</v>
      </c>
      <c r="D6760" s="191">
        <v>43350</v>
      </c>
      <c r="E6760" s="124" t="s">
        <v>12777</v>
      </c>
      <c r="F6760" s="124" t="s">
        <v>6</v>
      </c>
      <c r="G6760" s="124">
        <v>829467</v>
      </c>
      <c r="H6760" s="124"/>
      <c r="I6760" s="128" t="s">
        <v>14492</v>
      </c>
      <c r="J6760" s="124"/>
      <c r="K6760" s="124"/>
      <c r="L6760" s="124"/>
      <c r="M6760" s="124"/>
      <c r="N6760" s="193">
        <v>0</v>
      </c>
      <c r="O6760" s="193">
        <v>7905.33</v>
      </c>
      <c r="P6760" s="124" t="s">
        <v>1312</v>
      </c>
    </row>
    <row r="6761" spans="1:16" ht="51" hidden="1">
      <c r="A6761" s="256">
        <v>10</v>
      </c>
      <c r="B6761" s="124"/>
      <c r="C6761" s="125" t="s">
        <v>690</v>
      </c>
      <c r="D6761" s="191">
        <v>43350</v>
      </c>
      <c r="E6761" s="124" t="s">
        <v>12778</v>
      </c>
      <c r="F6761" s="124" t="s">
        <v>6</v>
      </c>
      <c r="G6761" s="124">
        <v>829471</v>
      </c>
      <c r="H6761" s="124"/>
      <c r="I6761" s="128" t="s">
        <v>14493</v>
      </c>
      <c r="J6761" s="124"/>
      <c r="K6761" s="124"/>
      <c r="L6761" s="124"/>
      <c r="M6761" s="124"/>
      <c r="N6761" s="193">
        <v>0</v>
      </c>
      <c r="O6761" s="193">
        <v>134593.20000000001</v>
      </c>
      <c r="P6761" s="124" t="s">
        <v>1312</v>
      </c>
    </row>
    <row r="6762" spans="1:16" ht="63.75" hidden="1">
      <c r="A6762" s="256">
        <v>10</v>
      </c>
      <c r="B6762" s="124"/>
      <c r="C6762" s="125" t="s">
        <v>690</v>
      </c>
      <c r="D6762" s="191">
        <v>43350</v>
      </c>
      <c r="E6762" s="124" t="s">
        <v>12779</v>
      </c>
      <c r="F6762" s="124" t="s">
        <v>6</v>
      </c>
      <c r="G6762" s="124">
        <v>829477</v>
      </c>
      <c r="H6762" s="124"/>
      <c r="I6762" s="128" t="s">
        <v>14494</v>
      </c>
      <c r="J6762" s="124"/>
      <c r="K6762" s="124"/>
      <c r="L6762" s="124"/>
      <c r="M6762" s="124"/>
      <c r="N6762" s="193">
        <v>0</v>
      </c>
      <c r="O6762" s="193">
        <v>8671.0400000000009</v>
      </c>
      <c r="P6762" s="124" t="s">
        <v>1312</v>
      </c>
    </row>
    <row r="6763" spans="1:16" ht="76.5" hidden="1">
      <c r="A6763" s="256">
        <v>291</v>
      </c>
      <c r="B6763" s="124"/>
      <c r="C6763" s="125" t="s">
        <v>794</v>
      </c>
      <c r="D6763" s="191">
        <v>43350</v>
      </c>
      <c r="E6763" s="124" t="s">
        <v>12780</v>
      </c>
      <c r="F6763" s="124" t="s">
        <v>11</v>
      </c>
      <c r="G6763" s="124">
        <v>829243</v>
      </c>
      <c r="H6763" s="124"/>
      <c r="I6763" s="128" t="s">
        <v>14495</v>
      </c>
      <c r="J6763" s="124"/>
      <c r="K6763" s="124"/>
      <c r="L6763" s="124"/>
      <c r="M6763" s="124"/>
      <c r="N6763" s="193">
        <v>50</v>
      </c>
      <c r="O6763" s="193">
        <v>0</v>
      </c>
      <c r="P6763" s="124" t="s">
        <v>1312</v>
      </c>
    </row>
    <row r="6764" spans="1:16" ht="76.5" hidden="1">
      <c r="A6764" s="256">
        <v>291</v>
      </c>
      <c r="B6764" s="124"/>
      <c r="C6764" s="125" t="s">
        <v>794</v>
      </c>
      <c r="D6764" s="191">
        <v>43350</v>
      </c>
      <c r="E6764" s="124" t="s">
        <v>12781</v>
      </c>
      <c r="F6764" s="124" t="s">
        <v>11</v>
      </c>
      <c r="G6764" s="124">
        <v>829246</v>
      </c>
      <c r="H6764" s="124"/>
      <c r="I6764" s="128" t="s">
        <v>14496</v>
      </c>
      <c r="J6764" s="124"/>
      <c r="K6764" s="124"/>
      <c r="L6764" s="124"/>
      <c r="M6764" s="124"/>
      <c r="N6764" s="193">
        <v>50</v>
      </c>
      <c r="O6764" s="193">
        <v>0</v>
      </c>
      <c r="P6764" s="124" t="s">
        <v>1312</v>
      </c>
    </row>
    <row r="6765" spans="1:16" ht="102" hidden="1">
      <c r="A6765" s="256">
        <v>197</v>
      </c>
      <c r="B6765" s="124"/>
      <c r="C6765" s="125" t="s">
        <v>754</v>
      </c>
      <c r="D6765" s="191">
        <v>43350</v>
      </c>
      <c r="E6765" s="124" t="s">
        <v>12782</v>
      </c>
      <c r="F6765" s="124" t="s">
        <v>1257</v>
      </c>
      <c r="G6765" s="124">
        <v>5869</v>
      </c>
      <c r="H6765" s="124"/>
      <c r="I6765" s="128" t="s">
        <v>14497</v>
      </c>
      <c r="J6765" s="124"/>
      <c r="K6765" s="124"/>
      <c r="L6765" s="124"/>
      <c r="M6765" s="124"/>
      <c r="N6765" s="193">
        <v>619.67999999999995</v>
      </c>
      <c r="O6765" s="193">
        <v>0</v>
      </c>
      <c r="P6765" s="124" t="s">
        <v>1312</v>
      </c>
    </row>
    <row r="6766" spans="1:16" ht="89.25" hidden="1">
      <c r="A6766" s="256">
        <v>197</v>
      </c>
      <c r="B6766" s="124"/>
      <c r="C6766" s="125" t="s">
        <v>754</v>
      </c>
      <c r="D6766" s="191">
        <v>43350</v>
      </c>
      <c r="E6766" s="124" t="s">
        <v>12783</v>
      </c>
      <c r="F6766" s="124" t="s">
        <v>15</v>
      </c>
      <c r="G6766" s="124">
        <v>5869</v>
      </c>
      <c r="H6766" s="124"/>
      <c r="I6766" s="128" t="s">
        <v>14498</v>
      </c>
      <c r="J6766" s="124"/>
      <c r="K6766" s="124"/>
      <c r="L6766" s="124"/>
      <c r="M6766" s="124"/>
      <c r="N6766" s="193">
        <v>308.83</v>
      </c>
      <c r="O6766" s="193">
        <v>0</v>
      </c>
      <c r="P6766" s="124" t="s">
        <v>1312</v>
      </c>
    </row>
    <row r="6767" spans="1:16" ht="102" hidden="1">
      <c r="A6767" s="256">
        <v>197</v>
      </c>
      <c r="B6767" s="124"/>
      <c r="C6767" s="125" t="s">
        <v>754</v>
      </c>
      <c r="D6767" s="191">
        <v>43350</v>
      </c>
      <c r="E6767" s="124" t="s">
        <v>12784</v>
      </c>
      <c r="F6767" s="124" t="s">
        <v>1257</v>
      </c>
      <c r="G6767" s="124">
        <v>5867</v>
      </c>
      <c r="H6767" s="124"/>
      <c r="I6767" s="128" t="s">
        <v>14499</v>
      </c>
      <c r="J6767" s="124"/>
      <c r="K6767" s="124"/>
      <c r="L6767" s="124"/>
      <c r="M6767" s="124"/>
      <c r="N6767" s="193">
        <v>2116.9899999999998</v>
      </c>
      <c r="O6767" s="193">
        <v>0</v>
      </c>
      <c r="P6767" s="124" t="s">
        <v>1312</v>
      </c>
    </row>
    <row r="6768" spans="1:16" ht="89.25" hidden="1">
      <c r="A6768" s="256">
        <v>197</v>
      </c>
      <c r="B6768" s="124"/>
      <c r="C6768" s="125" t="s">
        <v>754</v>
      </c>
      <c r="D6768" s="191">
        <v>43350</v>
      </c>
      <c r="E6768" s="124" t="s">
        <v>12785</v>
      </c>
      <c r="F6768" s="124" t="s">
        <v>15</v>
      </c>
      <c r="G6768" s="124">
        <v>5867</v>
      </c>
      <c r="H6768" s="124"/>
      <c r="I6768" s="128" t="s">
        <v>14500</v>
      </c>
      <c r="J6768" s="124"/>
      <c r="K6768" s="124"/>
      <c r="L6768" s="124"/>
      <c r="M6768" s="124"/>
      <c r="N6768" s="193">
        <v>422.43</v>
      </c>
      <c r="O6768" s="193">
        <v>0</v>
      </c>
      <c r="P6768" s="124" t="s">
        <v>1312</v>
      </c>
    </row>
    <row r="6769" spans="1:16" ht="102" hidden="1">
      <c r="A6769" s="256">
        <v>197</v>
      </c>
      <c r="B6769" s="124"/>
      <c r="C6769" s="125" t="s">
        <v>754</v>
      </c>
      <c r="D6769" s="191">
        <v>43350</v>
      </c>
      <c r="E6769" s="124" t="s">
        <v>12786</v>
      </c>
      <c r="F6769" s="124" t="s">
        <v>1257</v>
      </c>
      <c r="G6769" s="124">
        <v>5868</v>
      </c>
      <c r="H6769" s="124"/>
      <c r="I6769" s="128" t="s">
        <v>14501</v>
      </c>
      <c r="J6769" s="124"/>
      <c r="K6769" s="124"/>
      <c r="L6769" s="124"/>
      <c r="M6769" s="124"/>
      <c r="N6769" s="193">
        <v>4652.34</v>
      </c>
      <c r="O6769" s="193">
        <v>0</v>
      </c>
      <c r="P6769" s="124" t="s">
        <v>1312</v>
      </c>
    </row>
    <row r="6770" spans="1:16" ht="102" hidden="1">
      <c r="A6770" s="256">
        <v>197</v>
      </c>
      <c r="B6770" s="124"/>
      <c r="C6770" s="125" t="s">
        <v>754</v>
      </c>
      <c r="D6770" s="191">
        <v>43350</v>
      </c>
      <c r="E6770" s="124" t="s">
        <v>12787</v>
      </c>
      <c r="F6770" s="124" t="s">
        <v>15</v>
      </c>
      <c r="G6770" s="124">
        <v>5868</v>
      </c>
      <c r="H6770" s="124"/>
      <c r="I6770" s="128" t="s">
        <v>14502</v>
      </c>
      <c r="J6770" s="124"/>
      <c r="K6770" s="124"/>
      <c r="L6770" s="124"/>
      <c r="M6770" s="124"/>
      <c r="N6770" s="193">
        <v>604.91</v>
      </c>
      <c r="O6770" s="193">
        <v>0</v>
      </c>
      <c r="P6770" s="124" t="s">
        <v>1312</v>
      </c>
    </row>
    <row r="6771" spans="1:16" ht="76.5" hidden="1">
      <c r="A6771" s="256">
        <v>16</v>
      </c>
      <c r="B6771" s="124"/>
      <c r="C6771" s="125" t="s">
        <v>692</v>
      </c>
      <c r="D6771" s="191">
        <v>43350</v>
      </c>
      <c r="E6771" s="124" t="s">
        <v>12788</v>
      </c>
      <c r="F6771" s="124" t="s">
        <v>1257</v>
      </c>
      <c r="G6771" s="124">
        <v>5870</v>
      </c>
      <c r="H6771" s="124"/>
      <c r="I6771" s="128" t="s">
        <v>14503</v>
      </c>
      <c r="J6771" s="124"/>
      <c r="K6771" s="124"/>
      <c r="L6771" s="124"/>
      <c r="M6771" s="124"/>
      <c r="N6771" s="193">
        <v>62.54</v>
      </c>
      <c r="O6771" s="193">
        <v>0</v>
      </c>
      <c r="P6771" s="124" t="s">
        <v>1312</v>
      </c>
    </row>
    <row r="6772" spans="1:16" ht="63.75" hidden="1">
      <c r="A6772" s="256">
        <v>16</v>
      </c>
      <c r="B6772" s="124"/>
      <c r="C6772" s="125" t="s">
        <v>692</v>
      </c>
      <c r="D6772" s="191">
        <v>43350</v>
      </c>
      <c r="E6772" s="124" t="s">
        <v>12789</v>
      </c>
      <c r="F6772" s="124" t="s">
        <v>15</v>
      </c>
      <c r="G6772" s="124">
        <v>5870</v>
      </c>
      <c r="H6772" s="124"/>
      <c r="I6772" s="128" t="s">
        <v>14504</v>
      </c>
      <c r="J6772" s="124"/>
      <c r="K6772" s="124"/>
      <c r="L6772" s="124"/>
      <c r="M6772" s="124"/>
      <c r="N6772" s="193">
        <v>275.97000000000003</v>
      </c>
      <c r="O6772" s="193">
        <v>0</v>
      </c>
      <c r="P6772" s="124" t="s">
        <v>1312</v>
      </c>
    </row>
    <row r="6773" spans="1:16" ht="76.5" hidden="1">
      <c r="A6773" s="256">
        <v>16</v>
      </c>
      <c r="B6773" s="124"/>
      <c r="C6773" s="125" t="s">
        <v>692</v>
      </c>
      <c r="D6773" s="191">
        <v>43350</v>
      </c>
      <c r="E6773" s="124" t="s">
        <v>12790</v>
      </c>
      <c r="F6773" s="124" t="s">
        <v>1257</v>
      </c>
      <c r="G6773" s="124">
        <v>5871</v>
      </c>
      <c r="H6773" s="124"/>
      <c r="I6773" s="128" t="s">
        <v>14505</v>
      </c>
      <c r="J6773" s="124"/>
      <c r="K6773" s="124"/>
      <c r="L6773" s="124"/>
      <c r="M6773" s="124"/>
      <c r="N6773" s="193">
        <v>62.54</v>
      </c>
      <c r="O6773" s="193">
        <v>0</v>
      </c>
      <c r="P6773" s="124" t="s">
        <v>1312</v>
      </c>
    </row>
    <row r="6774" spans="1:16" ht="63.75" hidden="1">
      <c r="A6774" s="256">
        <v>16</v>
      </c>
      <c r="B6774" s="124"/>
      <c r="C6774" s="125" t="s">
        <v>692</v>
      </c>
      <c r="D6774" s="191">
        <v>43350</v>
      </c>
      <c r="E6774" s="124" t="s">
        <v>12791</v>
      </c>
      <c r="F6774" s="124" t="s">
        <v>15</v>
      </c>
      <c r="G6774" s="124">
        <v>5871</v>
      </c>
      <c r="H6774" s="124"/>
      <c r="I6774" s="128" t="s">
        <v>14506</v>
      </c>
      <c r="J6774" s="124"/>
      <c r="K6774" s="124"/>
      <c r="L6774" s="124"/>
      <c r="M6774" s="124"/>
      <c r="N6774" s="193">
        <v>275.97000000000003</v>
      </c>
      <c r="O6774" s="193">
        <v>0</v>
      </c>
      <c r="P6774" s="124" t="s">
        <v>1312</v>
      </c>
    </row>
    <row r="6775" spans="1:16" ht="63.75" hidden="1">
      <c r="A6775" s="256">
        <v>10</v>
      </c>
      <c r="B6775" s="124"/>
      <c r="C6775" s="125" t="s">
        <v>690</v>
      </c>
      <c r="D6775" s="191">
        <v>43350</v>
      </c>
      <c r="E6775" s="124" t="s">
        <v>12792</v>
      </c>
      <c r="F6775" s="124" t="s">
        <v>15</v>
      </c>
      <c r="G6775" s="124">
        <v>829468</v>
      </c>
      <c r="H6775" s="124"/>
      <c r="I6775" s="128" t="s">
        <v>14507</v>
      </c>
      <c r="J6775" s="124"/>
      <c r="K6775" s="124"/>
      <c r="L6775" s="124"/>
      <c r="M6775" s="124"/>
      <c r="N6775" s="193">
        <v>50</v>
      </c>
      <c r="O6775" s="193">
        <v>0</v>
      </c>
      <c r="P6775" s="124" t="s">
        <v>1312</v>
      </c>
    </row>
    <row r="6776" spans="1:16" ht="51" hidden="1">
      <c r="A6776" s="256">
        <v>10</v>
      </c>
      <c r="B6776" s="124"/>
      <c r="C6776" s="125" t="s">
        <v>690</v>
      </c>
      <c r="D6776" s="191">
        <v>43350</v>
      </c>
      <c r="E6776" s="124" t="s">
        <v>12793</v>
      </c>
      <c r="F6776" s="124" t="s">
        <v>15</v>
      </c>
      <c r="G6776" s="124">
        <v>829472</v>
      </c>
      <c r="H6776" s="124"/>
      <c r="I6776" s="128" t="s">
        <v>14508</v>
      </c>
      <c r="J6776" s="124"/>
      <c r="K6776" s="124"/>
      <c r="L6776" s="124"/>
      <c r="M6776" s="124"/>
      <c r="N6776" s="193">
        <v>50</v>
      </c>
      <c r="O6776" s="193">
        <v>0</v>
      </c>
      <c r="P6776" s="124" t="s">
        <v>1312</v>
      </c>
    </row>
    <row r="6777" spans="1:16" ht="51" hidden="1">
      <c r="A6777" s="256">
        <v>513</v>
      </c>
      <c r="B6777" s="124"/>
      <c r="C6777" s="125" t="s">
        <v>201</v>
      </c>
      <c r="D6777" s="191">
        <v>43350</v>
      </c>
      <c r="E6777" s="124" t="s">
        <v>12794</v>
      </c>
      <c r="F6777" s="124" t="s">
        <v>15</v>
      </c>
      <c r="G6777" s="124">
        <v>829474</v>
      </c>
      <c r="H6777" s="124"/>
      <c r="I6777" s="128" t="s">
        <v>4300</v>
      </c>
      <c r="J6777" s="124"/>
      <c r="K6777" s="124"/>
      <c r="L6777" s="124"/>
      <c r="M6777" s="124"/>
      <c r="N6777" s="193">
        <v>50</v>
      </c>
      <c r="O6777" s="193">
        <v>0</v>
      </c>
      <c r="P6777" s="124" t="s">
        <v>1312</v>
      </c>
    </row>
    <row r="6778" spans="1:16" ht="51" hidden="1">
      <c r="A6778" s="256">
        <v>513</v>
      </c>
      <c r="B6778" s="124"/>
      <c r="C6778" s="125" t="s">
        <v>201</v>
      </c>
      <c r="D6778" s="191">
        <v>43350</v>
      </c>
      <c r="E6778" s="124" t="s">
        <v>12795</v>
      </c>
      <c r="F6778" s="124" t="s">
        <v>15</v>
      </c>
      <c r="G6778" s="124">
        <v>829476</v>
      </c>
      <c r="H6778" s="124"/>
      <c r="I6778" s="128" t="s">
        <v>4316</v>
      </c>
      <c r="J6778" s="124"/>
      <c r="K6778" s="124"/>
      <c r="L6778" s="124"/>
      <c r="M6778" s="124"/>
      <c r="N6778" s="193">
        <v>50</v>
      </c>
      <c r="O6778" s="193">
        <v>0</v>
      </c>
      <c r="P6778" s="124" t="s">
        <v>1312</v>
      </c>
    </row>
    <row r="6779" spans="1:16" ht="63.75" hidden="1">
      <c r="A6779" s="256">
        <v>10</v>
      </c>
      <c r="B6779" s="124"/>
      <c r="C6779" s="125" t="s">
        <v>690</v>
      </c>
      <c r="D6779" s="191">
        <v>43350</v>
      </c>
      <c r="E6779" s="124" t="s">
        <v>12796</v>
      </c>
      <c r="F6779" s="124" t="s">
        <v>15</v>
      </c>
      <c r="G6779" s="124">
        <v>829478</v>
      </c>
      <c r="H6779" s="124"/>
      <c r="I6779" s="128" t="s">
        <v>14509</v>
      </c>
      <c r="J6779" s="124"/>
      <c r="K6779" s="124"/>
      <c r="L6779" s="124"/>
      <c r="M6779" s="124"/>
      <c r="N6779" s="193">
        <v>50</v>
      </c>
      <c r="O6779" s="193">
        <v>0</v>
      </c>
      <c r="P6779" s="124" t="s">
        <v>1312</v>
      </c>
    </row>
    <row r="6780" spans="1:16" ht="51" hidden="1">
      <c r="A6780" s="256">
        <v>117</v>
      </c>
      <c r="B6780" s="124"/>
      <c r="C6780" s="125" t="s">
        <v>722</v>
      </c>
      <c r="D6780" s="191">
        <v>43350</v>
      </c>
      <c r="E6780" s="124" t="s">
        <v>12797</v>
      </c>
      <c r="F6780" s="124" t="s">
        <v>11</v>
      </c>
      <c r="G6780" s="124">
        <v>931922</v>
      </c>
      <c r="H6780" s="124"/>
      <c r="I6780" s="128" t="s">
        <v>14510</v>
      </c>
      <c r="J6780" s="124"/>
      <c r="K6780" s="124"/>
      <c r="L6780" s="124"/>
      <c r="M6780" s="124"/>
      <c r="N6780" s="193">
        <v>50</v>
      </c>
      <c r="O6780" s="193">
        <v>0</v>
      </c>
      <c r="P6780" s="124" t="s">
        <v>1312</v>
      </c>
    </row>
    <row r="6781" spans="1:16" ht="76.5" hidden="1">
      <c r="A6781" s="256">
        <v>287</v>
      </c>
      <c r="B6781" s="124"/>
      <c r="C6781" s="125" t="s">
        <v>790</v>
      </c>
      <c r="D6781" s="191">
        <v>43350</v>
      </c>
      <c r="E6781" s="124" t="s">
        <v>12798</v>
      </c>
      <c r="F6781" s="124" t="s">
        <v>11</v>
      </c>
      <c r="G6781" s="124">
        <v>829244</v>
      </c>
      <c r="H6781" s="124"/>
      <c r="I6781" s="128" t="s">
        <v>14511</v>
      </c>
      <c r="J6781" s="124"/>
      <c r="K6781" s="124"/>
      <c r="L6781" s="124"/>
      <c r="M6781" s="124"/>
      <c r="N6781" s="193">
        <v>50</v>
      </c>
      <c r="O6781" s="193">
        <v>0</v>
      </c>
      <c r="P6781" s="124" t="s">
        <v>1312</v>
      </c>
    </row>
    <row r="6782" spans="1:16" ht="38.25" hidden="1">
      <c r="A6782" s="256" t="s">
        <v>630</v>
      </c>
      <c r="B6782" s="124"/>
      <c r="C6782" s="125" t="s">
        <v>1236</v>
      </c>
      <c r="D6782" s="191">
        <v>43350</v>
      </c>
      <c r="E6782" s="124" t="s">
        <v>12799</v>
      </c>
      <c r="F6782" s="124" t="s">
        <v>1313</v>
      </c>
      <c r="G6782" s="124">
        <v>180684</v>
      </c>
      <c r="H6782" s="124"/>
      <c r="I6782" s="128" t="s">
        <v>14512</v>
      </c>
      <c r="J6782" s="124"/>
      <c r="K6782" s="124"/>
      <c r="L6782" s="124"/>
      <c r="M6782" s="124"/>
      <c r="N6782" s="193">
        <v>0</v>
      </c>
      <c r="O6782" s="193">
        <v>8694.24</v>
      </c>
      <c r="P6782" s="124" t="s">
        <v>1312</v>
      </c>
    </row>
    <row r="6783" spans="1:16" ht="51" hidden="1">
      <c r="A6783" s="256" t="s">
        <v>620</v>
      </c>
      <c r="B6783" s="124"/>
      <c r="C6783" s="125" t="s">
        <v>714</v>
      </c>
      <c r="D6783" s="191">
        <v>43350</v>
      </c>
      <c r="E6783" s="124" t="s">
        <v>12799</v>
      </c>
      <c r="F6783" s="124" t="s">
        <v>1313</v>
      </c>
      <c r="G6783" s="124">
        <v>180686</v>
      </c>
      <c r="H6783" s="124"/>
      <c r="I6783" s="128" t="s">
        <v>14513</v>
      </c>
      <c r="J6783" s="124"/>
      <c r="K6783" s="124"/>
      <c r="L6783" s="124"/>
      <c r="M6783" s="124"/>
      <c r="N6783" s="193">
        <v>0</v>
      </c>
      <c r="O6783" s="193">
        <v>7398.7</v>
      </c>
      <c r="P6783" s="124" t="s">
        <v>1312</v>
      </c>
    </row>
    <row r="6784" spans="1:16" ht="76.5" hidden="1">
      <c r="A6784" s="256">
        <v>35</v>
      </c>
      <c r="B6784" s="124"/>
      <c r="C6784" s="125" t="s">
        <v>696</v>
      </c>
      <c r="D6784" s="191">
        <v>43350</v>
      </c>
      <c r="E6784" s="124" t="s">
        <v>12800</v>
      </c>
      <c r="F6784" s="124" t="s">
        <v>1313</v>
      </c>
      <c r="G6784" s="124">
        <v>180657</v>
      </c>
      <c r="H6784" s="124"/>
      <c r="I6784" s="128" t="s">
        <v>14514</v>
      </c>
      <c r="J6784" s="124"/>
      <c r="K6784" s="124"/>
      <c r="L6784" s="124"/>
      <c r="M6784" s="124"/>
      <c r="N6784" s="193">
        <v>0</v>
      </c>
      <c r="O6784" s="193">
        <v>164900.42000000001</v>
      </c>
      <c r="P6784" s="124" t="s">
        <v>1312</v>
      </c>
    </row>
    <row r="6785" spans="1:16" ht="51" hidden="1">
      <c r="A6785" s="256" t="s">
        <v>626</v>
      </c>
      <c r="B6785" s="124"/>
      <c r="C6785" s="125" t="s">
        <v>1234</v>
      </c>
      <c r="D6785" s="191">
        <v>43350</v>
      </c>
      <c r="E6785" s="124" t="s">
        <v>12801</v>
      </c>
      <c r="F6785" s="124" t="s">
        <v>6</v>
      </c>
      <c r="G6785" s="124">
        <v>1019965</v>
      </c>
      <c r="H6785" s="124"/>
      <c r="I6785" s="128" t="s">
        <v>14515</v>
      </c>
      <c r="J6785" s="124"/>
      <c r="K6785" s="124"/>
      <c r="L6785" s="124"/>
      <c r="M6785" s="124"/>
      <c r="N6785" s="193">
        <v>0</v>
      </c>
      <c r="O6785" s="193">
        <v>6124.8</v>
      </c>
      <c r="P6785" s="124" t="s">
        <v>1312</v>
      </c>
    </row>
    <row r="6786" spans="1:16" ht="51" hidden="1">
      <c r="A6786" s="256" t="s">
        <v>626</v>
      </c>
      <c r="B6786" s="124"/>
      <c r="C6786" s="125" t="s">
        <v>1234</v>
      </c>
      <c r="D6786" s="191">
        <v>43350</v>
      </c>
      <c r="E6786" s="124" t="s">
        <v>12802</v>
      </c>
      <c r="F6786" s="124" t="s">
        <v>6</v>
      </c>
      <c r="G6786" s="124">
        <v>1019968</v>
      </c>
      <c r="H6786" s="124"/>
      <c r="I6786" s="128" t="s">
        <v>14516</v>
      </c>
      <c r="J6786" s="124"/>
      <c r="K6786" s="124"/>
      <c r="L6786" s="124"/>
      <c r="M6786" s="124"/>
      <c r="N6786" s="193">
        <v>0</v>
      </c>
      <c r="O6786" s="193">
        <v>1135.95</v>
      </c>
      <c r="P6786" s="124" t="s">
        <v>1312</v>
      </c>
    </row>
    <row r="6787" spans="1:16" ht="89.25" hidden="1">
      <c r="A6787" s="256">
        <v>86</v>
      </c>
      <c r="B6787" s="124"/>
      <c r="C6787" s="125" t="s">
        <v>710</v>
      </c>
      <c r="D6787" s="191">
        <v>43350</v>
      </c>
      <c r="E6787" s="124" t="s">
        <v>12803</v>
      </c>
      <c r="F6787" s="124" t="s">
        <v>6</v>
      </c>
      <c r="G6787" s="124">
        <v>931986</v>
      </c>
      <c r="H6787" s="124"/>
      <c r="I6787" s="128" t="s">
        <v>14517</v>
      </c>
      <c r="J6787" s="124"/>
      <c r="K6787" s="124"/>
      <c r="L6787" s="124"/>
      <c r="M6787" s="124"/>
      <c r="N6787" s="193">
        <v>0</v>
      </c>
      <c r="O6787" s="193">
        <v>40.200000000000003</v>
      </c>
      <c r="P6787" s="124" t="s">
        <v>1312</v>
      </c>
    </row>
    <row r="6788" spans="1:16" ht="76.5" hidden="1">
      <c r="A6788" s="256" t="s">
        <v>620</v>
      </c>
      <c r="B6788" s="124"/>
      <c r="C6788" s="125" t="s">
        <v>714</v>
      </c>
      <c r="D6788" s="191">
        <v>43350</v>
      </c>
      <c r="E6788" s="124" t="s">
        <v>12804</v>
      </c>
      <c r="F6788" s="124" t="s">
        <v>13</v>
      </c>
      <c r="G6788" s="124">
        <v>931969</v>
      </c>
      <c r="H6788" s="124"/>
      <c r="I6788" s="128" t="s">
        <v>14518</v>
      </c>
      <c r="J6788" s="124"/>
      <c r="K6788" s="124"/>
      <c r="L6788" s="124"/>
      <c r="M6788" s="124"/>
      <c r="N6788" s="193">
        <v>354960</v>
      </c>
      <c r="O6788" s="193">
        <v>0</v>
      </c>
      <c r="P6788" s="124" t="s">
        <v>1312</v>
      </c>
    </row>
    <row r="6789" spans="1:16" ht="76.5" hidden="1">
      <c r="A6789" s="256" t="s">
        <v>620</v>
      </c>
      <c r="B6789" s="124"/>
      <c r="C6789" s="125" t="s">
        <v>714</v>
      </c>
      <c r="D6789" s="191">
        <v>43350</v>
      </c>
      <c r="E6789" s="124" t="s">
        <v>12805</v>
      </c>
      <c r="F6789" s="124" t="s">
        <v>11</v>
      </c>
      <c r="G6789" s="124">
        <v>931969</v>
      </c>
      <c r="H6789" s="124"/>
      <c r="I6789" s="128" t="s">
        <v>14519</v>
      </c>
      <c r="J6789" s="124"/>
      <c r="K6789" s="124"/>
      <c r="L6789" s="124"/>
      <c r="M6789" s="124"/>
      <c r="N6789" s="193">
        <v>50</v>
      </c>
      <c r="O6789" s="193">
        <v>0</v>
      </c>
      <c r="P6789" s="124" t="s">
        <v>1312</v>
      </c>
    </row>
    <row r="6790" spans="1:16" ht="51" hidden="1">
      <c r="A6790" s="256">
        <v>10</v>
      </c>
      <c r="B6790" s="124"/>
      <c r="C6790" s="125" t="s">
        <v>690</v>
      </c>
      <c r="D6790" s="191">
        <v>43350</v>
      </c>
      <c r="E6790" s="124" t="s">
        <v>12806</v>
      </c>
      <c r="F6790" s="124" t="s">
        <v>6</v>
      </c>
      <c r="G6790" s="124">
        <v>830104</v>
      </c>
      <c r="H6790" s="124"/>
      <c r="I6790" s="128" t="s">
        <v>14520</v>
      </c>
      <c r="J6790" s="124"/>
      <c r="K6790" s="124"/>
      <c r="L6790" s="124"/>
      <c r="M6790" s="124"/>
      <c r="N6790" s="193">
        <v>0</v>
      </c>
      <c r="O6790" s="193">
        <v>16049.45</v>
      </c>
      <c r="P6790" s="124" t="s">
        <v>1312</v>
      </c>
    </row>
    <row r="6791" spans="1:16" ht="51" hidden="1">
      <c r="A6791" s="256">
        <v>10</v>
      </c>
      <c r="B6791" s="124"/>
      <c r="C6791" s="125" t="s">
        <v>690</v>
      </c>
      <c r="D6791" s="191">
        <v>43350</v>
      </c>
      <c r="E6791" s="124" t="s">
        <v>12807</v>
      </c>
      <c r="F6791" s="124" t="s">
        <v>6</v>
      </c>
      <c r="G6791" s="124">
        <v>830116</v>
      </c>
      <c r="H6791" s="124"/>
      <c r="I6791" s="128" t="s">
        <v>14521</v>
      </c>
      <c r="J6791" s="124"/>
      <c r="K6791" s="124"/>
      <c r="L6791" s="124"/>
      <c r="M6791" s="124"/>
      <c r="N6791" s="193">
        <v>0</v>
      </c>
      <c r="O6791" s="193">
        <v>43259.98</v>
      </c>
      <c r="P6791" s="124" t="s">
        <v>1312</v>
      </c>
    </row>
    <row r="6792" spans="1:16" ht="51" hidden="1">
      <c r="A6792" s="256">
        <v>10</v>
      </c>
      <c r="B6792" s="124"/>
      <c r="C6792" s="125" t="s">
        <v>690</v>
      </c>
      <c r="D6792" s="191">
        <v>43350</v>
      </c>
      <c r="E6792" s="124" t="s">
        <v>12808</v>
      </c>
      <c r="F6792" s="124" t="s">
        <v>6</v>
      </c>
      <c r="G6792" s="124">
        <v>830114</v>
      </c>
      <c r="H6792" s="124"/>
      <c r="I6792" s="128" t="s">
        <v>14522</v>
      </c>
      <c r="J6792" s="124"/>
      <c r="K6792" s="124"/>
      <c r="L6792" s="124"/>
      <c r="M6792" s="124"/>
      <c r="N6792" s="193">
        <v>0</v>
      </c>
      <c r="O6792" s="193">
        <v>62185.9</v>
      </c>
      <c r="P6792" s="124" t="s">
        <v>1312</v>
      </c>
    </row>
    <row r="6793" spans="1:16" ht="51" hidden="1">
      <c r="A6793" s="256">
        <v>10</v>
      </c>
      <c r="B6793" s="124"/>
      <c r="C6793" s="125" t="s">
        <v>690</v>
      </c>
      <c r="D6793" s="191">
        <v>43350</v>
      </c>
      <c r="E6793" s="124" t="s">
        <v>12809</v>
      </c>
      <c r="F6793" s="124" t="s">
        <v>15</v>
      </c>
      <c r="G6793" s="124">
        <v>830105</v>
      </c>
      <c r="H6793" s="124"/>
      <c r="I6793" s="128" t="s">
        <v>14523</v>
      </c>
      <c r="J6793" s="124"/>
      <c r="K6793" s="124"/>
      <c r="L6793" s="124"/>
      <c r="M6793" s="124"/>
      <c r="N6793" s="193">
        <v>50</v>
      </c>
      <c r="O6793" s="193">
        <v>0</v>
      </c>
      <c r="P6793" s="124" t="s">
        <v>1312</v>
      </c>
    </row>
    <row r="6794" spans="1:16" ht="51" hidden="1">
      <c r="A6794" s="256">
        <v>10</v>
      </c>
      <c r="B6794" s="124"/>
      <c r="C6794" s="125" t="s">
        <v>690</v>
      </c>
      <c r="D6794" s="191">
        <v>43350</v>
      </c>
      <c r="E6794" s="124" t="s">
        <v>12810</v>
      </c>
      <c r="F6794" s="124" t="s">
        <v>15</v>
      </c>
      <c r="G6794" s="124">
        <v>830115</v>
      </c>
      <c r="H6794" s="124"/>
      <c r="I6794" s="128" t="s">
        <v>14524</v>
      </c>
      <c r="J6794" s="124"/>
      <c r="K6794" s="124"/>
      <c r="L6794" s="124"/>
      <c r="M6794" s="124"/>
      <c r="N6794" s="193">
        <v>50</v>
      </c>
      <c r="O6794" s="193">
        <v>0</v>
      </c>
      <c r="P6794" s="124" t="s">
        <v>1312</v>
      </c>
    </row>
    <row r="6795" spans="1:16" ht="51" hidden="1">
      <c r="A6795" s="256">
        <v>10</v>
      </c>
      <c r="B6795" s="124"/>
      <c r="C6795" s="125" t="s">
        <v>690</v>
      </c>
      <c r="D6795" s="191">
        <v>43350</v>
      </c>
      <c r="E6795" s="124" t="s">
        <v>12811</v>
      </c>
      <c r="F6795" s="124" t="s">
        <v>15</v>
      </c>
      <c r="G6795" s="124">
        <v>830117</v>
      </c>
      <c r="H6795" s="124"/>
      <c r="I6795" s="128" t="s">
        <v>14525</v>
      </c>
      <c r="J6795" s="124"/>
      <c r="K6795" s="124"/>
      <c r="L6795" s="124"/>
      <c r="M6795" s="124"/>
      <c r="N6795" s="193">
        <v>50</v>
      </c>
      <c r="O6795" s="193">
        <v>0</v>
      </c>
      <c r="P6795" s="124" t="s">
        <v>1312</v>
      </c>
    </row>
    <row r="6796" spans="1:16" ht="51" hidden="1">
      <c r="A6796" s="256">
        <v>513</v>
      </c>
      <c r="B6796" s="124"/>
      <c r="C6796" s="125" t="s">
        <v>201</v>
      </c>
      <c r="D6796" s="191">
        <v>43350</v>
      </c>
      <c r="E6796" s="124" t="s">
        <v>12812</v>
      </c>
      <c r="F6796" s="124" t="s">
        <v>15</v>
      </c>
      <c r="G6796" s="124">
        <v>830119</v>
      </c>
      <c r="H6796" s="124"/>
      <c r="I6796" s="128" t="s">
        <v>6507</v>
      </c>
      <c r="J6796" s="124"/>
      <c r="K6796" s="124"/>
      <c r="L6796" s="124"/>
      <c r="M6796" s="124"/>
      <c r="N6796" s="193">
        <v>50</v>
      </c>
      <c r="O6796" s="193">
        <v>0</v>
      </c>
      <c r="P6796" s="124" t="s">
        <v>1312</v>
      </c>
    </row>
    <row r="6797" spans="1:16" ht="51" hidden="1">
      <c r="A6797" s="256">
        <v>513</v>
      </c>
      <c r="B6797" s="124"/>
      <c r="C6797" s="125" t="s">
        <v>201</v>
      </c>
      <c r="D6797" s="191">
        <v>43350</v>
      </c>
      <c r="E6797" s="124" t="s">
        <v>12813</v>
      </c>
      <c r="F6797" s="124" t="s">
        <v>15</v>
      </c>
      <c r="G6797" s="124">
        <v>830121</v>
      </c>
      <c r="H6797" s="124"/>
      <c r="I6797" s="128" t="s">
        <v>11191</v>
      </c>
      <c r="J6797" s="124"/>
      <c r="K6797" s="124"/>
      <c r="L6797" s="124"/>
      <c r="M6797" s="124"/>
      <c r="N6797" s="193">
        <v>50</v>
      </c>
      <c r="O6797" s="193">
        <v>0</v>
      </c>
      <c r="P6797" s="124" t="s">
        <v>1312</v>
      </c>
    </row>
    <row r="6798" spans="1:16" ht="51" hidden="1">
      <c r="A6798" s="256">
        <v>513</v>
      </c>
      <c r="B6798" s="124"/>
      <c r="C6798" s="125" t="s">
        <v>201</v>
      </c>
      <c r="D6798" s="191">
        <v>43350</v>
      </c>
      <c r="E6798" s="124" t="s">
        <v>12814</v>
      </c>
      <c r="F6798" s="124" t="s">
        <v>15</v>
      </c>
      <c r="G6798" s="124">
        <v>830123</v>
      </c>
      <c r="H6798" s="124"/>
      <c r="I6798" s="128" t="s">
        <v>14526</v>
      </c>
      <c r="J6798" s="124"/>
      <c r="K6798" s="124"/>
      <c r="L6798" s="124"/>
      <c r="M6798" s="124"/>
      <c r="N6798" s="193">
        <v>50</v>
      </c>
      <c r="O6798" s="193">
        <v>0</v>
      </c>
      <c r="P6798" s="124" t="s">
        <v>1312</v>
      </c>
    </row>
    <row r="6799" spans="1:16" ht="38.25" hidden="1">
      <c r="A6799" s="256">
        <v>117</v>
      </c>
      <c r="B6799" s="124"/>
      <c r="C6799" s="125" t="s">
        <v>722</v>
      </c>
      <c r="D6799" s="191">
        <v>43350</v>
      </c>
      <c r="E6799" s="124" t="s">
        <v>12815</v>
      </c>
      <c r="F6799" s="124" t="s">
        <v>11</v>
      </c>
      <c r="G6799" s="124">
        <v>932008</v>
      </c>
      <c r="H6799" s="124"/>
      <c r="I6799" s="128" t="s">
        <v>14527</v>
      </c>
      <c r="J6799" s="124"/>
      <c r="K6799" s="124"/>
      <c r="L6799" s="124"/>
      <c r="M6799" s="124"/>
      <c r="N6799" s="193">
        <v>50</v>
      </c>
      <c r="O6799" s="193">
        <v>0</v>
      </c>
      <c r="P6799" s="124" t="s">
        <v>1312</v>
      </c>
    </row>
    <row r="6800" spans="1:16" ht="51" hidden="1">
      <c r="A6800" s="256">
        <v>513</v>
      </c>
      <c r="B6800" s="124"/>
      <c r="C6800" s="125" t="s">
        <v>201</v>
      </c>
      <c r="D6800" s="191">
        <v>43350</v>
      </c>
      <c r="E6800" s="124" t="s">
        <v>12816</v>
      </c>
      <c r="F6800" s="124" t="s">
        <v>11</v>
      </c>
      <c r="G6800" s="124">
        <v>932014</v>
      </c>
      <c r="H6800" s="124"/>
      <c r="I6800" s="128" t="s">
        <v>14528</v>
      </c>
      <c r="J6800" s="124"/>
      <c r="K6800" s="124"/>
      <c r="L6800" s="124"/>
      <c r="M6800" s="124"/>
      <c r="N6800" s="193">
        <v>50</v>
      </c>
      <c r="O6800" s="193">
        <v>0</v>
      </c>
      <c r="P6800" s="124" t="s">
        <v>1312</v>
      </c>
    </row>
    <row r="6801" spans="1:16" ht="63.75" hidden="1">
      <c r="A6801" s="256" t="s">
        <v>620</v>
      </c>
      <c r="B6801" s="124"/>
      <c r="C6801" s="125" t="s">
        <v>714</v>
      </c>
      <c r="D6801" s="191">
        <v>43350</v>
      </c>
      <c r="E6801" s="124" t="s">
        <v>12817</v>
      </c>
      <c r="F6801" s="124" t="s">
        <v>13</v>
      </c>
      <c r="G6801" s="124">
        <v>932035</v>
      </c>
      <c r="H6801" s="124"/>
      <c r="I6801" s="128" t="s">
        <v>14529</v>
      </c>
      <c r="J6801" s="124"/>
      <c r="K6801" s="124"/>
      <c r="L6801" s="124"/>
      <c r="M6801" s="124"/>
      <c r="N6801" s="193">
        <v>100066.01</v>
      </c>
      <c r="O6801" s="193">
        <v>0</v>
      </c>
      <c r="P6801" s="124" t="s">
        <v>1312</v>
      </c>
    </row>
    <row r="6802" spans="1:16" ht="76.5" hidden="1">
      <c r="A6802" s="256" t="s">
        <v>620</v>
      </c>
      <c r="B6802" s="124"/>
      <c r="C6802" s="125" t="s">
        <v>714</v>
      </c>
      <c r="D6802" s="191">
        <v>43350</v>
      </c>
      <c r="E6802" s="124" t="s">
        <v>12818</v>
      </c>
      <c r="F6802" s="124" t="s">
        <v>11</v>
      </c>
      <c r="G6802" s="124">
        <v>932035</v>
      </c>
      <c r="H6802" s="124"/>
      <c r="I6802" s="128" t="s">
        <v>14530</v>
      </c>
      <c r="J6802" s="124"/>
      <c r="K6802" s="124"/>
      <c r="L6802" s="124"/>
      <c r="M6802" s="124"/>
      <c r="N6802" s="193">
        <v>50</v>
      </c>
      <c r="O6802" s="193">
        <v>0</v>
      </c>
      <c r="P6802" s="124" t="s">
        <v>1312</v>
      </c>
    </row>
    <row r="6803" spans="1:16" ht="63.75" hidden="1">
      <c r="A6803" s="256">
        <v>16</v>
      </c>
      <c r="B6803" s="124"/>
      <c r="C6803" s="125" t="s">
        <v>692</v>
      </c>
      <c r="D6803" s="191">
        <v>43350</v>
      </c>
      <c r="E6803" s="124" t="s">
        <v>12819</v>
      </c>
      <c r="F6803" s="124" t="s">
        <v>6</v>
      </c>
      <c r="G6803" s="124">
        <v>4457</v>
      </c>
      <c r="H6803" s="124"/>
      <c r="I6803" s="128" t="s">
        <v>14531</v>
      </c>
      <c r="J6803" s="124"/>
      <c r="K6803" s="124"/>
      <c r="L6803" s="124"/>
      <c r="M6803" s="124"/>
      <c r="N6803" s="193">
        <v>0</v>
      </c>
      <c r="O6803" s="193">
        <v>275.97000000000003</v>
      </c>
      <c r="P6803" s="124" t="s">
        <v>1312</v>
      </c>
    </row>
    <row r="6804" spans="1:16" ht="63.75" hidden="1">
      <c r="A6804" s="256">
        <v>16</v>
      </c>
      <c r="B6804" s="124"/>
      <c r="C6804" s="125" t="s">
        <v>692</v>
      </c>
      <c r="D6804" s="191">
        <v>43350</v>
      </c>
      <c r="E6804" s="124" t="s">
        <v>12820</v>
      </c>
      <c r="F6804" s="124" t="s">
        <v>6</v>
      </c>
      <c r="G6804" s="124">
        <v>4457</v>
      </c>
      <c r="H6804" s="124"/>
      <c r="I6804" s="128" t="s">
        <v>14531</v>
      </c>
      <c r="J6804" s="124"/>
      <c r="K6804" s="124"/>
      <c r="L6804" s="124"/>
      <c r="M6804" s="124"/>
      <c r="N6804" s="193">
        <v>0</v>
      </c>
      <c r="O6804" s="193">
        <v>62.54</v>
      </c>
      <c r="P6804" s="124" t="s">
        <v>1312</v>
      </c>
    </row>
    <row r="6805" spans="1:16" ht="51">
      <c r="A6805" s="256">
        <v>234</v>
      </c>
      <c r="B6805" s="124"/>
      <c r="C6805" s="125" t="s">
        <v>124</v>
      </c>
      <c r="D6805" s="191">
        <v>43353</v>
      </c>
      <c r="E6805" s="124" t="s">
        <v>12821</v>
      </c>
      <c r="F6805" s="124" t="s">
        <v>3</v>
      </c>
      <c r="G6805" s="124">
        <v>1659257</v>
      </c>
      <c r="H6805" s="124"/>
      <c r="I6805" s="128" t="s">
        <v>14532</v>
      </c>
      <c r="J6805" s="124"/>
      <c r="K6805" s="124"/>
      <c r="L6805" s="124"/>
      <c r="M6805" s="124"/>
      <c r="N6805" s="193">
        <v>0</v>
      </c>
      <c r="O6805" s="193">
        <v>171</v>
      </c>
      <c r="P6805" s="124" t="s">
        <v>1312</v>
      </c>
    </row>
    <row r="6806" spans="1:16" ht="51">
      <c r="A6806" s="256">
        <v>234</v>
      </c>
      <c r="B6806" s="124"/>
      <c r="C6806" s="125" t="s">
        <v>124</v>
      </c>
      <c r="D6806" s="191">
        <v>43353</v>
      </c>
      <c r="E6806" s="124" t="s">
        <v>12822</v>
      </c>
      <c r="F6806" s="124" t="s">
        <v>3</v>
      </c>
      <c r="G6806" s="124">
        <v>1659258</v>
      </c>
      <c r="H6806" s="124"/>
      <c r="I6806" s="128" t="s">
        <v>14533</v>
      </c>
      <c r="J6806" s="124"/>
      <c r="K6806" s="124"/>
      <c r="L6806" s="124"/>
      <c r="M6806" s="124"/>
      <c r="N6806" s="193">
        <v>0</v>
      </c>
      <c r="O6806" s="193">
        <v>22.5</v>
      </c>
      <c r="P6806" s="124" t="s">
        <v>1312</v>
      </c>
    </row>
    <row r="6807" spans="1:16" ht="51">
      <c r="A6807" s="256">
        <v>234</v>
      </c>
      <c r="B6807" s="124"/>
      <c r="C6807" s="125" t="s">
        <v>124</v>
      </c>
      <c r="D6807" s="191">
        <v>43353</v>
      </c>
      <c r="E6807" s="124" t="s">
        <v>12823</v>
      </c>
      <c r="F6807" s="124" t="s">
        <v>3</v>
      </c>
      <c r="G6807" s="124">
        <v>1659259</v>
      </c>
      <c r="H6807" s="124"/>
      <c r="I6807" s="128" t="s">
        <v>14534</v>
      </c>
      <c r="J6807" s="124"/>
      <c r="K6807" s="124"/>
      <c r="L6807" s="124"/>
      <c r="M6807" s="124"/>
      <c r="N6807" s="193">
        <v>0</v>
      </c>
      <c r="O6807" s="193">
        <v>690.1</v>
      </c>
      <c r="P6807" s="124" t="s">
        <v>1312</v>
      </c>
    </row>
    <row r="6808" spans="1:16" ht="51">
      <c r="A6808" s="256">
        <v>234</v>
      </c>
      <c r="B6808" s="124"/>
      <c r="C6808" s="125" t="s">
        <v>124</v>
      </c>
      <c r="D6808" s="191">
        <v>43353</v>
      </c>
      <c r="E6808" s="124" t="s">
        <v>12824</v>
      </c>
      <c r="F6808" s="124" t="s">
        <v>3</v>
      </c>
      <c r="G6808" s="124">
        <v>1659260</v>
      </c>
      <c r="H6808" s="124"/>
      <c r="I6808" s="128" t="s">
        <v>14535</v>
      </c>
      <c r="J6808" s="124"/>
      <c r="K6808" s="124"/>
      <c r="L6808" s="124"/>
      <c r="M6808" s="124"/>
      <c r="N6808" s="193">
        <v>0</v>
      </c>
      <c r="O6808" s="193">
        <v>63.5</v>
      </c>
      <c r="P6808" s="124" t="s">
        <v>1312</v>
      </c>
    </row>
    <row r="6809" spans="1:16" ht="51">
      <c r="A6809" s="256" t="s">
        <v>630</v>
      </c>
      <c r="B6809" s="124"/>
      <c r="C6809" s="125" t="s">
        <v>1236</v>
      </c>
      <c r="D6809" s="191">
        <v>43353</v>
      </c>
      <c r="E6809" s="124" t="s">
        <v>12825</v>
      </c>
      <c r="F6809" s="124" t="s">
        <v>3</v>
      </c>
      <c r="G6809" s="124">
        <v>1659289</v>
      </c>
      <c r="H6809" s="124"/>
      <c r="I6809" s="128" t="s">
        <v>1385</v>
      </c>
      <c r="J6809" s="124"/>
      <c r="K6809" s="124"/>
      <c r="L6809" s="124"/>
      <c r="M6809" s="124"/>
      <c r="N6809" s="193">
        <v>0</v>
      </c>
      <c r="O6809" s="193">
        <v>1669</v>
      </c>
      <c r="P6809" s="124" t="s">
        <v>1312</v>
      </c>
    </row>
    <row r="6810" spans="1:16" ht="63.75">
      <c r="A6810" s="256">
        <v>10</v>
      </c>
      <c r="B6810" s="124"/>
      <c r="C6810" s="125" t="s">
        <v>690</v>
      </c>
      <c r="D6810" s="191">
        <v>43353</v>
      </c>
      <c r="E6810" s="124" t="s">
        <v>12826</v>
      </c>
      <c r="F6810" s="124" t="s">
        <v>3</v>
      </c>
      <c r="G6810" s="124">
        <v>1659320</v>
      </c>
      <c r="H6810" s="124"/>
      <c r="I6810" s="128" t="s">
        <v>14536</v>
      </c>
      <c r="J6810" s="124"/>
      <c r="K6810" s="124"/>
      <c r="L6810" s="124"/>
      <c r="M6810" s="124"/>
      <c r="N6810" s="193">
        <v>0</v>
      </c>
      <c r="O6810" s="193">
        <v>6850</v>
      </c>
      <c r="P6810" s="124" t="s">
        <v>1312</v>
      </c>
    </row>
    <row r="6811" spans="1:16" ht="51">
      <c r="A6811" s="256" t="s">
        <v>630</v>
      </c>
      <c r="B6811" s="124"/>
      <c r="C6811" s="125" t="s">
        <v>1236</v>
      </c>
      <c r="D6811" s="191">
        <v>43353</v>
      </c>
      <c r="E6811" s="124" t="s">
        <v>12827</v>
      </c>
      <c r="F6811" s="124" t="s">
        <v>3</v>
      </c>
      <c r="G6811" s="124">
        <v>1659328</v>
      </c>
      <c r="H6811" s="124"/>
      <c r="I6811" s="128" t="s">
        <v>14537</v>
      </c>
      <c r="J6811" s="124"/>
      <c r="K6811" s="124"/>
      <c r="L6811" s="124"/>
      <c r="M6811" s="124"/>
      <c r="N6811" s="193">
        <v>0</v>
      </c>
      <c r="O6811" s="193">
        <v>1304.71</v>
      </c>
      <c r="P6811" s="124" t="s">
        <v>1312</v>
      </c>
    </row>
    <row r="6812" spans="1:16" ht="38.25">
      <c r="A6812" s="256">
        <v>35</v>
      </c>
      <c r="B6812" s="124"/>
      <c r="C6812" s="125" t="s">
        <v>696</v>
      </c>
      <c r="D6812" s="191">
        <v>43353</v>
      </c>
      <c r="E6812" s="124" t="s">
        <v>12828</v>
      </c>
      <c r="F6812" s="124" t="s">
        <v>3</v>
      </c>
      <c r="G6812" s="124">
        <v>1659336</v>
      </c>
      <c r="H6812" s="124"/>
      <c r="I6812" s="128" t="s">
        <v>1396</v>
      </c>
      <c r="J6812" s="124"/>
      <c r="K6812" s="124"/>
      <c r="L6812" s="124"/>
      <c r="M6812" s="124"/>
      <c r="N6812" s="193">
        <v>0</v>
      </c>
      <c r="O6812" s="193">
        <v>1203.3900000000001</v>
      </c>
      <c r="P6812" s="124" t="s">
        <v>1312</v>
      </c>
    </row>
    <row r="6813" spans="1:16" ht="63.75">
      <c r="A6813" s="256">
        <v>597</v>
      </c>
      <c r="B6813" s="124"/>
      <c r="C6813" s="125" t="s">
        <v>3387</v>
      </c>
      <c r="D6813" s="191">
        <v>43353</v>
      </c>
      <c r="E6813" s="124" t="s">
        <v>12829</v>
      </c>
      <c r="F6813" s="124" t="s">
        <v>3</v>
      </c>
      <c r="G6813" s="124">
        <v>1659351</v>
      </c>
      <c r="H6813" s="124"/>
      <c r="I6813" s="128" t="s">
        <v>14538</v>
      </c>
      <c r="J6813" s="124"/>
      <c r="K6813" s="124"/>
      <c r="L6813" s="124"/>
      <c r="M6813" s="124"/>
      <c r="N6813" s="193">
        <v>0</v>
      </c>
      <c r="O6813" s="193">
        <v>26.8</v>
      </c>
      <c r="P6813" s="124" t="s">
        <v>1312</v>
      </c>
    </row>
    <row r="6814" spans="1:16" ht="51">
      <c r="A6814" s="256" t="s">
        <v>630</v>
      </c>
      <c r="B6814" s="124"/>
      <c r="C6814" s="125" t="s">
        <v>1236</v>
      </c>
      <c r="D6814" s="191">
        <v>43353</v>
      </c>
      <c r="E6814" s="124" t="s">
        <v>12830</v>
      </c>
      <c r="F6814" s="124" t="s">
        <v>3</v>
      </c>
      <c r="G6814" s="124">
        <v>1659246</v>
      </c>
      <c r="H6814" s="124"/>
      <c r="I6814" s="128" t="s">
        <v>14539</v>
      </c>
      <c r="J6814" s="124"/>
      <c r="K6814" s="124"/>
      <c r="L6814" s="124"/>
      <c r="M6814" s="124"/>
      <c r="N6814" s="193">
        <v>0</v>
      </c>
      <c r="O6814" s="193">
        <v>4486.7300000000005</v>
      </c>
      <c r="P6814" s="124" t="s">
        <v>1312</v>
      </c>
    </row>
    <row r="6815" spans="1:16" ht="51">
      <c r="A6815" s="256">
        <v>526</v>
      </c>
      <c r="B6815" s="124"/>
      <c r="C6815" s="125" t="s">
        <v>846</v>
      </c>
      <c r="D6815" s="191">
        <v>43353</v>
      </c>
      <c r="E6815" s="124" t="s">
        <v>12831</v>
      </c>
      <c r="F6815" s="124" t="s">
        <v>3</v>
      </c>
      <c r="G6815" s="124">
        <v>1659226</v>
      </c>
      <c r="H6815" s="124"/>
      <c r="I6815" s="128" t="s">
        <v>14540</v>
      </c>
      <c r="J6815" s="124"/>
      <c r="K6815" s="124"/>
      <c r="L6815" s="124"/>
      <c r="M6815" s="124"/>
      <c r="N6815" s="193">
        <v>0</v>
      </c>
      <c r="O6815" s="193">
        <v>393.89</v>
      </c>
      <c r="P6815" s="124" t="s">
        <v>1312</v>
      </c>
    </row>
    <row r="6816" spans="1:16" ht="38.25">
      <c r="A6816" s="256" t="s">
        <v>630</v>
      </c>
      <c r="B6816" s="124"/>
      <c r="C6816" s="125" t="s">
        <v>1236</v>
      </c>
      <c r="D6816" s="191">
        <v>43353</v>
      </c>
      <c r="E6816" s="124" t="s">
        <v>12832</v>
      </c>
      <c r="F6816" s="124" t="s">
        <v>3</v>
      </c>
      <c r="G6816" s="124">
        <v>1659223</v>
      </c>
      <c r="H6816" s="124"/>
      <c r="I6816" s="128" t="s">
        <v>14541</v>
      </c>
      <c r="J6816" s="124"/>
      <c r="K6816" s="124"/>
      <c r="L6816" s="124"/>
      <c r="M6816" s="124"/>
      <c r="N6816" s="193">
        <v>0</v>
      </c>
      <c r="O6816" s="193">
        <v>2448.1</v>
      </c>
      <c r="P6816" s="124" t="s">
        <v>1312</v>
      </c>
    </row>
    <row r="6817" spans="1:16" ht="51">
      <c r="A6817" s="256" t="s">
        <v>630</v>
      </c>
      <c r="B6817" s="124"/>
      <c r="C6817" s="125" t="s">
        <v>1236</v>
      </c>
      <c r="D6817" s="191">
        <v>43353</v>
      </c>
      <c r="E6817" s="124" t="s">
        <v>12833</v>
      </c>
      <c r="F6817" s="124" t="s">
        <v>3</v>
      </c>
      <c r="G6817" s="124">
        <v>1659220</v>
      </c>
      <c r="H6817" s="124"/>
      <c r="I6817" s="128" t="s">
        <v>14542</v>
      </c>
      <c r="J6817" s="124"/>
      <c r="K6817" s="124"/>
      <c r="L6817" s="124"/>
      <c r="M6817" s="124"/>
      <c r="N6817" s="193">
        <v>0</v>
      </c>
      <c r="O6817" s="193">
        <v>800</v>
      </c>
      <c r="P6817" s="124" t="s">
        <v>1312</v>
      </c>
    </row>
    <row r="6818" spans="1:16" ht="38.25">
      <c r="A6818" s="256">
        <v>592</v>
      </c>
      <c r="B6818" s="124"/>
      <c r="C6818" s="125" t="s">
        <v>862</v>
      </c>
      <c r="D6818" s="191">
        <v>43353</v>
      </c>
      <c r="E6818" s="124" t="s">
        <v>12834</v>
      </c>
      <c r="F6818" s="124" t="s">
        <v>3</v>
      </c>
      <c r="G6818" s="124">
        <v>1659212</v>
      </c>
      <c r="H6818" s="124"/>
      <c r="I6818" s="128" t="s">
        <v>14543</v>
      </c>
      <c r="J6818" s="124"/>
      <c r="K6818" s="124"/>
      <c r="L6818" s="124"/>
      <c r="M6818" s="124"/>
      <c r="N6818" s="193">
        <v>0</v>
      </c>
      <c r="O6818" s="193">
        <v>1065</v>
      </c>
      <c r="P6818" s="124" t="s">
        <v>1312</v>
      </c>
    </row>
    <row r="6819" spans="1:16" ht="51">
      <c r="A6819" s="256" t="s">
        <v>630</v>
      </c>
      <c r="B6819" s="124"/>
      <c r="C6819" s="125" t="s">
        <v>1236</v>
      </c>
      <c r="D6819" s="191">
        <v>43353</v>
      </c>
      <c r="E6819" s="124" t="s">
        <v>12835</v>
      </c>
      <c r="F6819" s="124" t="s">
        <v>3</v>
      </c>
      <c r="G6819" s="124">
        <v>1659210</v>
      </c>
      <c r="H6819" s="124"/>
      <c r="I6819" s="128" t="s">
        <v>14544</v>
      </c>
      <c r="J6819" s="124"/>
      <c r="K6819" s="124"/>
      <c r="L6819" s="124"/>
      <c r="M6819" s="124"/>
      <c r="N6819" s="193">
        <v>0</v>
      </c>
      <c r="O6819" s="193">
        <v>231.32</v>
      </c>
      <c r="P6819" s="124" t="s">
        <v>1312</v>
      </c>
    </row>
    <row r="6820" spans="1:16" ht="63.75">
      <c r="A6820" s="256">
        <v>10</v>
      </c>
      <c r="B6820" s="124"/>
      <c r="C6820" s="125" t="s">
        <v>690</v>
      </c>
      <c r="D6820" s="191">
        <v>43353</v>
      </c>
      <c r="E6820" s="124" t="s">
        <v>12836</v>
      </c>
      <c r="F6820" s="124" t="s">
        <v>3</v>
      </c>
      <c r="G6820" s="124">
        <v>1659197</v>
      </c>
      <c r="H6820" s="124"/>
      <c r="I6820" s="128" t="s">
        <v>14545</v>
      </c>
      <c r="J6820" s="124"/>
      <c r="K6820" s="124"/>
      <c r="L6820" s="124"/>
      <c r="M6820" s="124"/>
      <c r="N6820" s="193">
        <v>0</v>
      </c>
      <c r="O6820" s="193">
        <v>591.6</v>
      </c>
      <c r="P6820" s="124" t="s">
        <v>1312</v>
      </c>
    </row>
    <row r="6821" spans="1:16" ht="63.75">
      <c r="A6821" s="256" t="s">
        <v>630</v>
      </c>
      <c r="B6821" s="124"/>
      <c r="C6821" s="125" t="s">
        <v>1236</v>
      </c>
      <c r="D6821" s="191">
        <v>43353</v>
      </c>
      <c r="E6821" s="124" t="s">
        <v>12837</v>
      </c>
      <c r="F6821" s="124" t="s">
        <v>3</v>
      </c>
      <c r="G6821" s="124">
        <v>1659168</v>
      </c>
      <c r="H6821" s="124"/>
      <c r="I6821" s="128" t="s">
        <v>14546</v>
      </c>
      <c r="J6821" s="124"/>
      <c r="K6821" s="124"/>
      <c r="L6821" s="124"/>
      <c r="M6821" s="124"/>
      <c r="N6821" s="193">
        <v>0</v>
      </c>
      <c r="O6821" s="193">
        <v>1637.75</v>
      </c>
      <c r="P6821" s="124" t="s">
        <v>1312</v>
      </c>
    </row>
    <row r="6822" spans="1:16" ht="38.25">
      <c r="A6822" s="256">
        <v>46</v>
      </c>
      <c r="B6822" s="124"/>
      <c r="C6822" s="125" t="s">
        <v>698</v>
      </c>
      <c r="D6822" s="191">
        <v>43353</v>
      </c>
      <c r="E6822" s="124" t="s">
        <v>12838</v>
      </c>
      <c r="F6822" s="124" t="s">
        <v>3</v>
      </c>
      <c r="G6822" s="124">
        <v>1659149</v>
      </c>
      <c r="H6822" s="124"/>
      <c r="I6822" s="128" t="s">
        <v>14547</v>
      </c>
      <c r="J6822" s="124"/>
      <c r="K6822" s="124"/>
      <c r="L6822" s="124"/>
      <c r="M6822" s="124"/>
      <c r="N6822" s="193">
        <v>0</v>
      </c>
      <c r="O6822" s="193">
        <v>96.4</v>
      </c>
      <c r="P6822" s="124" t="s">
        <v>1312</v>
      </c>
    </row>
    <row r="6823" spans="1:16" ht="63.75">
      <c r="A6823" s="256">
        <v>373</v>
      </c>
      <c r="B6823" s="124"/>
      <c r="C6823" s="125" t="s">
        <v>1269</v>
      </c>
      <c r="D6823" s="191">
        <v>43353</v>
      </c>
      <c r="E6823" s="124" t="s">
        <v>12839</v>
      </c>
      <c r="F6823" s="124" t="s">
        <v>3</v>
      </c>
      <c r="G6823" s="124">
        <v>1659144</v>
      </c>
      <c r="H6823" s="124"/>
      <c r="I6823" s="128" t="s">
        <v>14548</v>
      </c>
      <c r="J6823" s="124"/>
      <c r="K6823" s="124"/>
      <c r="L6823" s="124"/>
      <c r="M6823" s="124"/>
      <c r="N6823" s="193">
        <v>0</v>
      </c>
      <c r="O6823" s="193">
        <v>10</v>
      </c>
      <c r="P6823" s="124" t="s">
        <v>1312</v>
      </c>
    </row>
    <row r="6824" spans="1:16" ht="51">
      <c r="A6824" s="256">
        <v>206</v>
      </c>
      <c r="B6824" s="124"/>
      <c r="C6824" s="125" t="s">
        <v>758</v>
      </c>
      <c r="D6824" s="191">
        <v>43353</v>
      </c>
      <c r="E6824" s="124" t="s">
        <v>12840</v>
      </c>
      <c r="F6824" s="124" t="s">
        <v>3</v>
      </c>
      <c r="G6824" s="124">
        <v>1659463</v>
      </c>
      <c r="H6824" s="124"/>
      <c r="I6824" s="128" t="s">
        <v>14549</v>
      </c>
      <c r="J6824" s="124"/>
      <c r="K6824" s="124"/>
      <c r="L6824" s="124"/>
      <c r="M6824" s="124"/>
      <c r="N6824" s="193">
        <v>0</v>
      </c>
      <c r="O6824" s="193">
        <v>183.20000000000002</v>
      </c>
      <c r="P6824" s="124" t="s">
        <v>1312</v>
      </c>
    </row>
    <row r="6825" spans="1:16" ht="38.25">
      <c r="A6825" s="256" t="s">
        <v>630</v>
      </c>
      <c r="B6825" s="124"/>
      <c r="C6825" s="125" t="s">
        <v>1236</v>
      </c>
      <c r="D6825" s="191">
        <v>43353</v>
      </c>
      <c r="E6825" s="124" t="s">
        <v>12841</v>
      </c>
      <c r="F6825" s="124" t="s">
        <v>3</v>
      </c>
      <c r="G6825" s="124">
        <v>1659435</v>
      </c>
      <c r="H6825" s="124"/>
      <c r="I6825" s="128" t="s">
        <v>14550</v>
      </c>
      <c r="J6825" s="124"/>
      <c r="K6825" s="124"/>
      <c r="L6825" s="124"/>
      <c r="M6825" s="124"/>
      <c r="N6825" s="193">
        <v>0</v>
      </c>
      <c r="O6825" s="193">
        <v>2129.8000000000002</v>
      </c>
      <c r="P6825" s="124" t="s">
        <v>1312</v>
      </c>
    </row>
    <row r="6826" spans="1:16" ht="63.75">
      <c r="A6826" s="256">
        <v>112</v>
      </c>
      <c r="B6826" s="124"/>
      <c r="C6826" s="125" t="s">
        <v>719</v>
      </c>
      <c r="D6826" s="191">
        <v>43353</v>
      </c>
      <c r="E6826" s="124" t="s">
        <v>12842</v>
      </c>
      <c r="F6826" s="124" t="s">
        <v>3</v>
      </c>
      <c r="G6826" s="124">
        <v>1659433</v>
      </c>
      <c r="H6826" s="124"/>
      <c r="I6826" s="128" t="s">
        <v>14551</v>
      </c>
      <c r="J6826" s="124"/>
      <c r="K6826" s="124"/>
      <c r="L6826" s="124"/>
      <c r="M6826" s="124"/>
      <c r="N6826" s="193">
        <v>0</v>
      </c>
      <c r="O6826" s="193">
        <v>1066.4000000000001</v>
      </c>
      <c r="P6826" s="124" t="s">
        <v>1312</v>
      </c>
    </row>
    <row r="6827" spans="1:16" ht="51">
      <c r="A6827" s="256" t="s">
        <v>630</v>
      </c>
      <c r="B6827" s="124"/>
      <c r="C6827" s="125" t="s">
        <v>1236</v>
      </c>
      <c r="D6827" s="191">
        <v>43353</v>
      </c>
      <c r="E6827" s="124" t="s">
        <v>12843</v>
      </c>
      <c r="F6827" s="124" t="s">
        <v>3</v>
      </c>
      <c r="G6827" s="124">
        <v>1659427</v>
      </c>
      <c r="H6827" s="124"/>
      <c r="I6827" s="128" t="s">
        <v>14552</v>
      </c>
      <c r="J6827" s="124"/>
      <c r="K6827" s="124"/>
      <c r="L6827" s="124"/>
      <c r="M6827" s="124"/>
      <c r="N6827" s="193">
        <v>0</v>
      </c>
      <c r="O6827" s="193">
        <v>2195</v>
      </c>
      <c r="P6827" s="124" t="s">
        <v>1312</v>
      </c>
    </row>
    <row r="6828" spans="1:16" ht="51">
      <c r="A6828" s="256">
        <v>590</v>
      </c>
      <c r="B6828" s="124"/>
      <c r="C6828" s="125" t="s">
        <v>860</v>
      </c>
      <c r="D6828" s="191">
        <v>43353</v>
      </c>
      <c r="E6828" s="124" t="s">
        <v>12844</v>
      </c>
      <c r="F6828" s="124" t="s">
        <v>3</v>
      </c>
      <c r="G6828" s="124">
        <v>1659420</v>
      </c>
      <c r="H6828" s="124"/>
      <c r="I6828" s="128" t="s">
        <v>14553</v>
      </c>
      <c r="J6828" s="124"/>
      <c r="K6828" s="124"/>
      <c r="L6828" s="124"/>
      <c r="M6828" s="124"/>
      <c r="N6828" s="193">
        <v>0</v>
      </c>
      <c r="O6828" s="193">
        <v>700</v>
      </c>
      <c r="P6828" s="124" t="s">
        <v>1312</v>
      </c>
    </row>
    <row r="6829" spans="1:16" ht="51">
      <c r="A6829" s="256">
        <v>590</v>
      </c>
      <c r="B6829" s="124"/>
      <c r="C6829" s="125" t="s">
        <v>860</v>
      </c>
      <c r="D6829" s="191">
        <v>43353</v>
      </c>
      <c r="E6829" s="124" t="s">
        <v>12845</v>
      </c>
      <c r="F6829" s="124" t="s">
        <v>3</v>
      </c>
      <c r="G6829" s="124">
        <v>1659419</v>
      </c>
      <c r="H6829" s="124"/>
      <c r="I6829" s="128" t="s">
        <v>14554</v>
      </c>
      <c r="J6829" s="124"/>
      <c r="K6829" s="124"/>
      <c r="L6829" s="124"/>
      <c r="M6829" s="124"/>
      <c r="N6829" s="193">
        <v>0</v>
      </c>
      <c r="O6829" s="193">
        <v>100</v>
      </c>
      <c r="P6829" s="124" t="s">
        <v>1312</v>
      </c>
    </row>
    <row r="6830" spans="1:16" ht="51">
      <c r="A6830" s="256">
        <v>526</v>
      </c>
      <c r="B6830" s="124"/>
      <c r="C6830" s="125" t="s">
        <v>846</v>
      </c>
      <c r="D6830" s="191">
        <v>43353</v>
      </c>
      <c r="E6830" s="124" t="s">
        <v>12846</v>
      </c>
      <c r="F6830" s="124" t="s">
        <v>3</v>
      </c>
      <c r="G6830" s="124">
        <v>1659383</v>
      </c>
      <c r="H6830" s="124"/>
      <c r="I6830" s="128" t="s">
        <v>14555</v>
      </c>
      <c r="J6830" s="124"/>
      <c r="K6830" s="124"/>
      <c r="L6830" s="124"/>
      <c r="M6830" s="124"/>
      <c r="N6830" s="193">
        <v>0</v>
      </c>
      <c r="O6830" s="193">
        <v>299.95999999999998</v>
      </c>
      <c r="P6830" s="124" t="s">
        <v>1312</v>
      </c>
    </row>
    <row r="6831" spans="1:16" ht="38.25">
      <c r="A6831" s="256" t="s">
        <v>630</v>
      </c>
      <c r="B6831" s="124"/>
      <c r="C6831" s="125" t="s">
        <v>1236</v>
      </c>
      <c r="D6831" s="191">
        <v>43353</v>
      </c>
      <c r="E6831" s="124" t="s">
        <v>12847</v>
      </c>
      <c r="F6831" s="124" t="s">
        <v>3</v>
      </c>
      <c r="G6831" s="124">
        <v>1659379</v>
      </c>
      <c r="H6831" s="124"/>
      <c r="I6831" s="128" t="s">
        <v>14556</v>
      </c>
      <c r="J6831" s="124"/>
      <c r="K6831" s="124"/>
      <c r="L6831" s="124"/>
      <c r="M6831" s="124"/>
      <c r="N6831" s="193">
        <v>0</v>
      </c>
      <c r="O6831" s="193">
        <v>25.060000000000002</v>
      </c>
      <c r="P6831" s="124" t="s">
        <v>1312</v>
      </c>
    </row>
    <row r="6832" spans="1:16" ht="51">
      <c r="A6832" s="256">
        <v>283</v>
      </c>
      <c r="B6832" s="124"/>
      <c r="C6832" s="125" t="s">
        <v>146</v>
      </c>
      <c r="D6832" s="191">
        <v>43353</v>
      </c>
      <c r="E6832" s="124" t="s">
        <v>12848</v>
      </c>
      <c r="F6832" s="124" t="s">
        <v>3</v>
      </c>
      <c r="G6832" s="124">
        <v>1659357</v>
      </c>
      <c r="H6832" s="124"/>
      <c r="I6832" s="128" t="s">
        <v>14557</v>
      </c>
      <c r="J6832" s="124"/>
      <c r="K6832" s="124"/>
      <c r="L6832" s="124"/>
      <c r="M6832" s="124"/>
      <c r="N6832" s="193">
        <v>0</v>
      </c>
      <c r="O6832" s="193">
        <v>95</v>
      </c>
      <c r="P6832" s="124" t="s">
        <v>1312</v>
      </c>
    </row>
    <row r="6833" spans="1:16" ht="51">
      <c r="A6833" s="256">
        <v>70</v>
      </c>
      <c r="B6833" s="124"/>
      <c r="C6833" s="125" t="s">
        <v>705</v>
      </c>
      <c r="D6833" s="191">
        <v>43353</v>
      </c>
      <c r="E6833" s="124" t="s">
        <v>12849</v>
      </c>
      <c r="F6833" s="124" t="s">
        <v>3</v>
      </c>
      <c r="G6833" s="124">
        <v>1659209</v>
      </c>
      <c r="H6833" s="124"/>
      <c r="I6833" s="128" t="s">
        <v>14558</v>
      </c>
      <c r="J6833" s="124"/>
      <c r="K6833" s="124"/>
      <c r="L6833" s="124"/>
      <c r="M6833" s="124"/>
      <c r="N6833" s="193">
        <v>0</v>
      </c>
      <c r="O6833" s="193">
        <v>1462</v>
      </c>
      <c r="P6833" s="124" t="s">
        <v>1312</v>
      </c>
    </row>
    <row r="6834" spans="1:16" ht="63.75">
      <c r="A6834" s="256">
        <v>70</v>
      </c>
      <c r="B6834" s="124"/>
      <c r="C6834" s="125" t="s">
        <v>705</v>
      </c>
      <c r="D6834" s="191">
        <v>43353</v>
      </c>
      <c r="E6834" s="124" t="s">
        <v>12850</v>
      </c>
      <c r="F6834" s="124" t="s">
        <v>3</v>
      </c>
      <c r="G6834" s="124">
        <v>1659205</v>
      </c>
      <c r="H6834" s="124"/>
      <c r="I6834" s="128" t="s">
        <v>14559</v>
      </c>
      <c r="J6834" s="124"/>
      <c r="K6834" s="124"/>
      <c r="L6834" s="124"/>
      <c r="M6834" s="124"/>
      <c r="N6834" s="193">
        <v>0</v>
      </c>
      <c r="O6834" s="193">
        <v>8226.5</v>
      </c>
      <c r="P6834" s="124" t="s">
        <v>3729</v>
      </c>
    </row>
    <row r="6835" spans="1:16" ht="51">
      <c r="A6835" s="256">
        <v>290</v>
      </c>
      <c r="B6835" s="124"/>
      <c r="C6835" s="125" t="s">
        <v>793</v>
      </c>
      <c r="D6835" s="191">
        <v>43353</v>
      </c>
      <c r="E6835" s="124" t="s">
        <v>12851</v>
      </c>
      <c r="F6835" s="124" t="s">
        <v>3</v>
      </c>
      <c r="G6835" s="124">
        <v>1659161</v>
      </c>
      <c r="H6835" s="124"/>
      <c r="I6835" s="128" t="s">
        <v>14560</v>
      </c>
      <c r="J6835" s="124"/>
      <c r="K6835" s="124"/>
      <c r="L6835" s="124"/>
      <c r="M6835" s="124"/>
      <c r="N6835" s="193">
        <v>0</v>
      </c>
      <c r="O6835" s="193">
        <v>32782.54</v>
      </c>
      <c r="P6835" s="124" t="s">
        <v>1312</v>
      </c>
    </row>
    <row r="6836" spans="1:16" ht="51">
      <c r="A6836" s="256" t="s">
        <v>630</v>
      </c>
      <c r="B6836" s="124"/>
      <c r="C6836" s="125" t="s">
        <v>1236</v>
      </c>
      <c r="D6836" s="191">
        <v>43353</v>
      </c>
      <c r="E6836" s="124" t="s">
        <v>12852</v>
      </c>
      <c r="F6836" s="124" t="s">
        <v>3</v>
      </c>
      <c r="G6836" s="124">
        <v>1659151</v>
      </c>
      <c r="H6836" s="124"/>
      <c r="I6836" s="128" t="s">
        <v>14561</v>
      </c>
      <c r="J6836" s="124"/>
      <c r="K6836" s="124"/>
      <c r="L6836" s="124"/>
      <c r="M6836" s="124"/>
      <c r="N6836" s="193">
        <v>0</v>
      </c>
      <c r="O6836" s="193">
        <v>7608.68</v>
      </c>
      <c r="P6836" s="124" t="s">
        <v>1312</v>
      </c>
    </row>
    <row r="6837" spans="1:16" ht="51">
      <c r="A6837" s="256" t="s">
        <v>630</v>
      </c>
      <c r="B6837" s="124"/>
      <c r="C6837" s="125" t="s">
        <v>1236</v>
      </c>
      <c r="D6837" s="191">
        <v>43353</v>
      </c>
      <c r="E6837" s="124" t="s">
        <v>12853</v>
      </c>
      <c r="F6837" s="124" t="s">
        <v>3</v>
      </c>
      <c r="G6837" s="124">
        <v>1659148</v>
      </c>
      <c r="H6837" s="124"/>
      <c r="I6837" s="128" t="s">
        <v>14562</v>
      </c>
      <c r="J6837" s="124"/>
      <c r="K6837" s="124"/>
      <c r="L6837" s="124"/>
      <c r="M6837" s="124"/>
      <c r="N6837" s="193">
        <v>0</v>
      </c>
      <c r="O6837" s="193">
        <v>4427.74</v>
      </c>
      <c r="P6837" s="124" t="s">
        <v>1312</v>
      </c>
    </row>
    <row r="6838" spans="1:16" ht="51">
      <c r="A6838" s="256" t="s">
        <v>630</v>
      </c>
      <c r="B6838" s="124"/>
      <c r="C6838" s="125" t="s">
        <v>1236</v>
      </c>
      <c r="D6838" s="191">
        <v>43353</v>
      </c>
      <c r="E6838" s="124" t="s">
        <v>12854</v>
      </c>
      <c r="F6838" s="124" t="s">
        <v>3</v>
      </c>
      <c r="G6838" s="124">
        <v>1659146</v>
      </c>
      <c r="H6838" s="124"/>
      <c r="I6838" s="128" t="s">
        <v>14563</v>
      </c>
      <c r="J6838" s="124"/>
      <c r="K6838" s="124"/>
      <c r="L6838" s="124"/>
      <c r="M6838" s="124"/>
      <c r="N6838" s="193">
        <v>0</v>
      </c>
      <c r="O6838" s="193">
        <v>6139.39</v>
      </c>
      <c r="P6838" s="124" t="s">
        <v>1312</v>
      </c>
    </row>
    <row r="6839" spans="1:16" ht="51">
      <c r="A6839" s="256" t="s">
        <v>630</v>
      </c>
      <c r="B6839" s="124"/>
      <c r="C6839" s="125" t="s">
        <v>1236</v>
      </c>
      <c r="D6839" s="191">
        <v>43353</v>
      </c>
      <c r="E6839" s="124" t="s">
        <v>12855</v>
      </c>
      <c r="F6839" s="124" t="s">
        <v>3</v>
      </c>
      <c r="G6839" s="124">
        <v>1659145</v>
      </c>
      <c r="H6839" s="124"/>
      <c r="I6839" s="128" t="s">
        <v>14564</v>
      </c>
      <c r="J6839" s="124"/>
      <c r="K6839" s="124"/>
      <c r="L6839" s="124"/>
      <c r="M6839" s="124"/>
      <c r="N6839" s="193">
        <v>0</v>
      </c>
      <c r="O6839" s="193">
        <v>99.39</v>
      </c>
      <c r="P6839" s="124" t="s">
        <v>1312</v>
      </c>
    </row>
    <row r="6840" spans="1:16" ht="63.75">
      <c r="A6840" s="256">
        <v>25</v>
      </c>
      <c r="B6840" s="124"/>
      <c r="C6840" s="125" t="s">
        <v>694</v>
      </c>
      <c r="D6840" s="191">
        <v>43353</v>
      </c>
      <c r="E6840" s="124" t="s">
        <v>12856</v>
      </c>
      <c r="F6840" s="124" t="s">
        <v>3</v>
      </c>
      <c r="G6840" s="124">
        <v>1659130</v>
      </c>
      <c r="H6840" s="124"/>
      <c r="I6840" s="128" t="s">
        <v>14565</v>
      </c>
      <c r="J6840" s="124"/>
      <c r="K6840" s="124"/>
      <c r="L6840" s="124"/>
      <c r="M6840" s="124"/>
      <c r="N6840" s="193">
        <v>0</v>
      </c>
      <c r="O6840" s="193">
        <v>64450.15</v>
      </c>
      <c r="P6840" s="124" t="s">
        <v>1312</v>
      </c>
    </row>
    <row r="6841" spans="1:16" ht="63.75">
      <c r="A6841" s="256">
        <v>81</v>
      </c>
      <c r="B6841" s="124"/>
      <c r="C6841" s="125" t="s">
        <v>709</v>
      </c>
      <c r="D6841" s="191">
        <v>43353</v>
      </c>
      <c r="E6841" s="124" t="s">
        <v>12857</v>
      </c>
      <c r="F6841" s="124" t="s">
        <v>3</v>
      </c>
      <c r="G6841" s="124">
        <v>1659112</v>
      </c>
      <c r="H6841" s="124"/>
      <c r="I6841" s="128" t="s">
        <v>14566</v>
      </c>
      <c r="J6841" s="124"/>
      <c r="K6841" s="124"/>
      <c r="L6841" s="124"/>
      <c r="M6841" s="124"/>
      <c r="N6841" s="193">
        <v>0</v>
      </c>
      <c r="O6841" s="193">
        <v>22708.33</v>
      </c>
      <c r="P6841" s="124" t="s">
        <v>1312</v>
      </c>
    </row>
    <row r="6842" spans="1:16" ht="51">
      <c r="A6842" s="256">
        <v>16</v>
      </c>
      <c r="B6842" s="124"/>
      <c r="C6842" s="125" t="s">
        <v>692</v>
      </c>
      <c r="D6842" s="191">
        <v>43353</v>
      </c>
      <c r="E6842" s="124" t="s">
        <v>12858</v>
      </c>
      <c r="F6842" s="124" t="s">
        <v>3</v>
      </c>
      <c r="G6842" s="124">
        <v>1659080</v>
      </c>
      <c r="H6842" s="124"/>
      <c r="I6842" s="128" t="s">
        <v>14567</v>
      </c>
      <c r="J6842" s="124"/>
      <c r="K6842" s="124"/>
      <c r="L6842" s="124"/>
      <c r="M6842" s="124"/>
      <c r="N6842" s="193">
        <v>0</v>
      </c>
      <c r="O6842" s="193">
        <v>1085.57</v>
      </c>
      <c r="P6842" s="124" t="s">
        <v>1312</v>
      </c>
    </row>
    <row r="6843" spans="1:16" ht="51">
      <c r="A6843" s="256" t="s">
        <v>619</v>
      </c>
      <c r="B6843" s="124"/>
      <c r="C6843" s="125" t="s">
        <v>713</v>
      </c>
      <c r="D6843" s="191">
        <v>43353</v>
      </c>
      <c r="E6843" s="124" t="s">
        <v>12859</v>
      </c>
      <c r="F6843" s="124" t="s">
        <v>3</v>
      </c>
      <c r="G6843" s="124">
        <v>1659127</v>
      </c>
      <c r="H6843" s="124"/>
      <c r="I6843" s="128" t="s">
        <v>14568</v>
      </c>
      <c r="J6843" s="124"/>
      <c r="K6843" s="124"/>
      <c r="L6843" s="124"/>
      <c r="M6843" s="124"/>
      <c r="N6843" s="193">
        <v>0</v>
      </c>
      <c r="O6843" s="193">
        <v>1667.91</v>
      </c>
      <c r="P6843" s="124" t="s">
        <v>1312</v>
      </c>
    </row>
    <row r="6844" spans="1:16" ht="38.25">
      <c r="A6844" s="256" t="s">
        <v>630</v>
      </c>
      <c r="B6844" s="124"/>
      <c r="C6844" s="125" t="s">
        <v>1236</v>
      </c>
      <c r="D6844" s="191">
        <v>43353</v>
      </c>
      <c r="E6844" s="124" t="s">
        <v>12860</v>
      </c>
      <c r="F6844" s="124" t="s">
        <v>3</v>
      </c>
      <c r="G6844" s="124">
        <v>1659123</v>
      </c>
      <c r="H6844" s="124"/>
      <c r="I6844" s="128" t="s">
        <v>14569</v>
      </c>
      <c r="J6844" s="124"/>
      <c r="K6844" s="124"/>
      <c r="L6844" s="124"/>
      <c r="M6844" s="124"/>
      <c r="N6844" s="193">
        <v>0</v>
      </c>
      <c r="O6844" s="193">
        <v>712.45</v>
      </c>
      <c r="P6844" s="124" t="s">
        <v>1312</v>
      </c>
    </row>
    <row r="6845" spans="1:16" ht="51">
      <c r="A6845" s="256" t="s">
        <v>630</v>
      </c>
      <c r="B6845" s="124"/>
      <c r="C6845" s="125" t="s">
        <v>1236</v>
      </c>
      <c r="D6845" s="191">
        <v>43353</v>
      </c>
      <c r="E6845" s="124" t="s">
        <v>12861</v>
      </c>
      <c r="F6845" s="124" t="s">
        <v>3</v>
      </c>
      <c r="G6845" s="124">
        <v>1659113</v>
      </c>
      <c r="H6845" s="124"/>
      <c r="I6845" s="128" t="s">
        <v>14570</v>
      </c>
      <c r="J6845" s="124"/>
      <c r="K6845" s="124"/>
      <c r="L6845" s="124"/>
      <c r="M6845" s="124"/>
      <c r="N6845" s="193">
        <v>0</v>
      </c>
      <c r="O6845" s="193">
        <v>800</v>
      </c>
      <c r="P6845" s="124" t="s">
        <v>1312</v>
      </c>
    </row>
    <row r="6846" spans="1:16" ht="51">
      <c r="A6846" s="256" t="s">
        <v>630</v>
      </c>
      <c r="B6846" s="124"/>
      <c r="C6846" s="125" t="s">
        <v>1236</v>
      </c>
      <c r="D6846" s="191">
        <v>43353</v>
      </c>
      <c r="E6846" s="124" t="s">
        <v>12862</v>
      </c>
      <c r="F6846" s="124" t="s">
        <v>3</v>
      </c>
      <c r="G6846" s="124">
        <v>1659102</v>
      </c>
      <c r="H6846" s="124"/>
      <c r="I6846" s="128" t="s">
        <v>14571</v>
      </c>
      <c r="J6846" s="124"/>
      <c r="K6846" s="124"/>
      <c r="L6846" s="124"/>
      <c r="M6846" s="124"/>
      <c r="N6846" s="193">
        <v>0</v>
      </c>
      <c r="O6846" s="193">
        <v>1381.41</v>
      </c>
      <c r="P6846" s="124" t="s">
        <v>1312</v>
      </c>
    </row>
    <row r="6847" spans="1:16" ht="89.25" hidden="1">
      <c r="A6847" s="256">
        <v>594</v>
      </c>
      <c r="B6847" s="124"/>
      <c r="C6847" s="125" t="s">
        <v>113</v>
      </c>
      <c r="D6847" s="191">
        <v>43353</v>
      </c>
      <c r="E6847" s="124" t="s">
        <v>12863</v>
      </c>
      <c r="F6847" s="124" t="s">
        <v>15</v>
      </c>
      <c r="G6847" s="124">
        <v>5873</v>
      </c>
      <c r="H6847" s="124"/>
      <c r="I6847" s="128" t="s">
        <v>14572</v>
      </c>
      <c r="J6847" s="124"/>
      <c r="K6847" s="124"/>
      <c r="L6847" s="124"/>
      <c r="M6847" s="124"/>
      <c r="N6847" s="193">
        <v>572.59</v>
      </c>
      <c r="O6847" s="193">
        <v>0</v>
      </c>
      <c r="P6847" s="124" t="s">
        <v>1312</v>
      </c>
    </row>
    <row r="6848" spans="1:16" ht="63.75" hidden="1">
      <c r="A6848" s="256">
        <v>10</v>
      </c>
      <c r="B6848" s="124"/>
      <c r="C6848" s="125" t="s">
        <v>690</v>
      </c>
      <c r="D6848" s="191">
        <v>43353</v>
      </c>
      <c r="E6848" s="124" t="s">
        <v>12864</v>
      </c>
      <c r="F6848" s="124" t="s">
        <v>6</v>
      </c>
      <c r="G6848" s="124">
        <v>830780</v>
      </c>
      <c r="H6848" s="124"/>
      <c r="I6848" s="128" t="s">
        <v>14573</v>
      </c>
      <c r="J6848" s="124"/>
      <c r="K6848" s="124"/>
      <c r="L6848" s="124"/>
      <c r="M6848" s="124"/>
      <c r="N6848" s="193">
        <v>0</v>
      </c>
      <c r="O6848" s="193">
        <v>92085.9</v>
      </c>
      <c r="P6848" s="124" t="s">
        <v>1312</v>
      </c>
    </row>
    <row r="6849" spans="1:16" ht="63.75" hidden="1">
      <c r="A6849" s="256">
        <v>10</v>
      </c>
      <c r="B6849" s="124"/>
      <c r="C6849" s="125" t="s">
        <v>690</v>
      </c>
      <c r="D6849" s="191">
        <v>43353</v>
      </c>
      <c r="E6849" s="124" t="s">
        <v>12865</v>
      </c>
      <c r="F6849" s="124" t="s">
        <v>6</v>
      </c>
      <c r="G6849" s="124">
        <v>830782</v>
      </c>
      <c r="H6849" s="124"/>
      <c r="I6849" s="128" t="s">
        <v>14574</v>
      </c>
      <c r="J6849" s="124"/>
      <c r="K6849" s="124"/>
      <c r="L6849" s="124"/>
      <c r="M6849" s="124"/>
      <c r="N6849" s="193">
        <v>0</v>
      </c>
      <c r="O6849" s="193">
        <v>6511.51</v>
      </c>
      <c r="P6849" s="124" t="s">
        <v>1312</v>
      </c>
    </row>
    <row r="6850" spans="1:16" ht="102" hidden="1">
      <c r="A6850" s="256" t="s">
        <v>630</v>
      </c>
      <c r="B6850" s="124"/>
      <c r="C6850" s="125" t="s">
        <v>1236</v>
      </c>
      <c r="D6850" s="191">
        <v>43353</v>
      </c>
      <c r="E6850" s="124" t="s">
        <v>12866</v>
      </c>
      <c r="F6850" s="124" t="s">
        <v>6</v>
      </c>
      <c r="G6850" s="124">
        <v>932060</v>
      </c>
      <c r="H6850" s="124"/>
      <c r="I6850" s="128" t="s">
        <v>14575</v>
      </c>
      <c r="J6850" s="124"/>
      <c r="K6850" s="124"/>
      <c r="L6850" s="124"/>
      <c r="M6850" s="124"/>
      <c r="N6850" s="193">
        <v>0</v>
      </c>
      <c r="O6850" s="193">
        <v>7436.53</v>
      </c>
      <c r="P6850" s="124" t="s">
        <v>1312</v>
      </c>
    </row>
    <row r="6851" spans="1:16" ht="102" hidden="1">
      <c r="A6851" s="256" t="s">
        <v>630</v>
      </c>
      <c r="B6851" s="124"/>
      <c r="C6851" s="125" t="s">
        <v>1236</v>
      </c>
      <c r="D6851" s="191">
        <v>43353</v>
      </c>
      <c r="E6851" s="124" t="s">
        <v>12867</v>
      </c>
      <c r="F6851" s="124" t="s">
        <v>6</v>
      </c>
      <c r="G6851" s="124">
        <v>932060</v>
      </c>
      <c r="H6851" s="124"/>
      <c r="I6851" s="128" t="s">
        <v>14576</v>
      </c>
      <c r="J6851" s="124"/>
      <c r="K6851" s="124"/>
      <c r="L6851" s="124"/>
      <c r="M6851" s="124"/>
      <c r="N6851" s="193">
        <v>0</v>
      </c>
      <c r="O6851" s="193">
        <v>4579.92</v>
      </c>
      <c r="P6851" s="124" t="s">
        <v>1312</v>
      </c>
    </row>
    <row r="6852" spans="1:16" ht="76.5" hidden="1">
      <c r="A6852" s="256">
        <v>25</v>
      </c>
      <c r="B6852" s="124"/>
      <c r="C6852" s="125" t="s">
        <v>694</v>
      </c>
      <c r="D6852" s="191">
        <v>43353</v>
      </c>
      <c r="E6852" s="124" t="s">
        <v>12868</v>
      </c>
      <c r="F6852" s="124" t="s">
        <v>1313</v>
      </c>
      <c r="G6852" s="124">
        <v>180672</v>
      </c>
      <c r="H6852" s="124"/>
      <c r="I6852" s="128" t="s">
        <v>14577</v>
      </c>
      <c r="J6852" s="124"/>
      <c r="K6852" s="124"/>
      <c r="L6852" s="124"/>
      <c r="M6852" s="124"/>
      <c r="N6852" s="193">
        <v>355507.66</v>
      </c>
      <c r="O6852" s="193">
        <v>0</v>
      </c>
      <c r="P6852" s="124" t="s">
        <v>1312</v>
      </c>
    </row>
    <row r="6853" spans="1:16" ht="76.5" hidden="1">
      <c r="A6853" s="256">
        <v>25</v>
      </c>
      <c r="B6853" s="124"/>
      <c r="C6853" s="125" t="s">
        <v>694</v>
      </c>
      <c r="D6853" s="191">
        <v>43353</v>
      </c>
      <c r="E6853" s="124" t="s">
        <v>12868</v>
      </c>
      <c r="F6853" s="124" t="s">
        <v>1313</v>
      </c>
      <c r="G6853" s="124">
        <v>180668</v>
      </c>
      <c r="H6853" s="124"/>
      <c r="I6853" s="128" t="s">
        <v>14578</v>
      </c>
      <c r="J6853" s="124"/>
      <c r="K6853" s="124"/>
      <c r="L6853" s="124"/>
      <c r="M6853" s="124"/>
      <c r="N6853" s="193">
        <v>186739.32</v>
      </c>
      <c r="O6853" s="193">
        <v>0</v>
      </c>
      <c r="P6853" s="124" t="s">
        <v>1312</v>
      </c>
    </row>
    <row r="6854" spans="1:16" ht="76.5" hidden="1">
      <c r="A6854" s="256">
        <v>25</v>
      </c>
      <c r="B6854" s="124"/>
      <c r="C6854" s="125" t="s">
        <v>694</v>
      </c>
      <c r="D6854" s="191">
        <v>43353</v>
      </c>
      <c r="E6854" s="124" t="s">
        <v>12868</v>
      </c>
      <c r="F6854" s="124" t="s">
        <v>1313</v>
      </c>
      <c r="G6854" s="124">
        <v>180667</v>
      </c>
      <c r="H6854" s="124"/>
      <c r="I6854" s="128" t="s">
        <v>14579</v>
      </c>
      <c r="J6854" s="124"/>
      <c r="K6854" s="124"/>
      <c r="L6854" s="124"/>
      <c r="M6854" s="124"/>
      <c r="N6854" s="193">
        <v>1227295.6299999999</v>
      </c>
      <c r="O6854" s="193">
        <v>0</v>
      </c>
      <c r="P6854" s="124" t="s">
        <v>1312</v>
      </c>
    </row>
    <row r="6855" spans="1:16" ht="76.5" hidden="1">
      <c r="A6855" s="256">
        <v>25</v>
      </c>
      <c r="B6855" s="124"/>
      <c r="C6855" s="125" t="s">
        <v>694</v>
      </c>
      <c r="D6855" s="191">
        <v>43353</v>
      </c>
      <c r="E6855" s="124" t="s">
        <v>12868</v>
      </c>
      <c r="F6855" s="124" t="s">
        <v>1313</v>
      </c>
      <c r="G6855" s="124">
        <v>180669</v>
      </c>
      <c r="H6855" s="124"/>
      <c r="I6855" s="128" t="s">
        <v>14580</v>
      </c>
      <c r="J6855" s="124"/>
      <c r="K6855" s="124"/>
      <c r="L6855" s="124"/>
      <c r="M6855" s="124"/>
      <c r="N6855" s="193">
        <v>600018.24</v>
      </c>
      <c r="O6855" s="193">
        <v>0</v>
      </c>
      <c r="P6855" s="124" t="s">
        <v>1312</v>
      </c>
    </row>
    <row r="6856" spans="1:16" ht="76.5" hidden="1">
      <c r="A6856" s="256">
        <v>25</v>
      </c>
      <c r="B6856" s="124"/>
      <c r="C6856" s="125" t="s">
        <v>694</v>
      </c>
      <c r="D6856" s="191">
        <v>43353</v>
      </c>
      <c r="E6856" s="124" t="s">
        <v>12868</v>
      </c>
      <c r="F6856" s="124" t="s">
        <v>1313</v>
      </c>
      <c r="G6856" s="124">
        <v>180671</v>
      </c>
      <c r="H6856" s="124"/>
      <c r="I6856" s="128" t="s">
        <v>14581</v>
      </c>
      <c r="J6856" s="124"/>
      <c r="K6856" s="124"/>
      <c r="L6856" s="124"/>
      <c r="M6856" s="124"/>
      <c r="N6856" s="193">
        <v>321960.38</v>
      </c>
      <c r="O6856" s="193">
        <v>0</v>
      </c>
      <c r="P6856" s="124" t="s">
        <v>1312</v>
      </c>
    </row>
    <row r="6857" spans="1:16" ht="76.5" hidden="1">
      <c r="A6857" s="256">
        <v>25</v>
      </c>
      <c r="B6857" s="124"/>
      <c r="C6857" s="125" t="s">
        <v>694</v>
      </c>
      <c r="D6857" s="191">
        <v>43353</v>
      </c>
      <c r="E6857" s="124" t="s">
        <v>12868</v>
      </c>
      <c r="F6857" s="124" t="s">
        <v>1313</v>
      </c>
      <c r="G6857" s="124">
        <v>180670</v>
      </c>
      <c r="H6857" s="124"/>
      <c r="I6857" s="128" t="s">
        <v>14582</v>
      </c>
      <c r="J6857" s="124"/>
      <c r="K6857" s="124"/>
      <c r="L6857" s="124"/>
      <c r="M6857" s="124"/>
      <c r="N6857" s="193">
        <v>893496.25</v>
      </c>
      <c r="O6857" s="193">
        <v>0</v>
      </c>
      <c r="P6857" s="124" t="s">
        <v>1312</v>
      </c>
    </row>
    <row r="6858" spans="1:16" ht="51" hidden="1">
      <c r="A6858" s="256" t="s">
        <v>622</v>
      </c>
      <c r="B6858" s="124"/>
      <c r="C6858" s="125" t="s">
        <v>715</v>
      </c>
      <c r="D6858" s="191">
        <v>43353</v>
      </c>
      <c r="E6858" s="124" t="s">
        <v>12869</v>
      </c>
      <c r="F6858" s="124" t="s">
        <v>11</v>
      </c>
      <c r="G6858" s="124">
        <v>830534</v>
      </c>
      <c r="H6858" s="124"/>
      <c r="I6858" s="128" t="s">
        <v>14583</v>
      </c>
      <c r="J6858" s="124"/>
      <c r="K6858" s="124"/>
      <c r="L6858" s="124"/>
      <c r="M6858" s="124"/>
      <c r="N6858" s="193">
        <v>472.16</v>
      </c>
      <c r="O6858" s="193">
        <v>0</v>
      </c>
      <c r="P6858" s="124" t="s">
        <v>1312</v>
      </c>
    </row>
    <row r="6859" spans="1:16" ht="63.75" hidden="1">
      <c r="A6859" s="256">
        <v>10</v>
      </c>
      <c r="B6859" s="124"/>
      <c r="C6859" s="125" t="s">
        <v>690</v>
      </c>
      <c r="D6859" s="191">
        <v>43353</v>
      </c>
      <c r="E6859" s="124" t="s">
        <v>12870</v>
      </c>
      <c r="F6859" s="124" t="s">
        <v>15</v>
      </c>
      <c r="G6859" s="124">
        <v>830781</v>
      </c>
      <c r="H6859" s="124"/>
      <c r="I6859" s="128" t="s">
        <v>14584</v>
      </c>
      <c r="J6859" s="124"/>
      <c r="K6859" s="124"/>
      <c r="L6859" s="124"/>
      <c r="M6859" s="124"/>
      <c r="N6859" s="193">
        <v>50</v>
      </c>
      <c r="O6859" s="193">
        <v>0</v>
      </c>
      <c r="P6859" s="124" t="s">
        <v>1312</v>
      </c>
    </row>
    <row r="6860" spans="1:16" ht="63.75" hidden="1">
      <c r="A6860" s="256">
        <v>10</v>
      </c>
      <c r="B6860" s="124"/>
      <c r="C6860" s="125" t="s">
        <v>690</v>
      </c>
      <c r="D6860" s="191">
        <v>43353</v>
      </c>
      <c r="E6860" s="124" t="s">
        <v>12871</v>
      </c>
      <c r="F6860" s="124" t="s">
        <v>15</v>
      </c>
      <c r="G6860" s="124">
        <v>830783</v>
      </c>
      <c r="H6860" s="124"/>
      <c r="I6860" s="128" t="s">
        <v>14585</v>
      </c>
      <c r="J6860" s="124"/>
      <c r="K6860" s="124"/>
      <c r="L6860" s="124"/>
      <c r="M6860" s="124"/>
      <c r="N6860" s="193">
        <v>50</v>
      </c>
      <c r="O6860" s="193">
        <v>0</v>
      </c>
      <c r="P6860" s="124" t="s">
        <v>1312</v>
      </c>
    </row>
    <row r="6861" spans="1:16" ht="76.5" hidden="1">
      <c r="A6861" s="256">
        <v>10</v>
      </c>
      <c r="B6861" s="124"/>
      <c r="C6861" s="125" t="s">
        <v>690</v>
      </c>
      <c r="D6861" s="191">
        <v>43353</v>
      </c>
      <c r="E6861" s="124" t="s">
        <v>12872</v>
      </c>
      <c r="F6861" s="124" t="s">
        <v>6</v>
      </c>
      <c r="G6861" s="124">
        <v>830793</v>
      </c>
      <c r="H6861" s="124"/>
      <c r="I6861" s="128" t="s">
        <v>14586</v>
      </c>
      <c r="J6861" s="124"/>
      <c r="K6861" s="124"/>
      <c r="L6861" s="124"/>
      <c r="M6861" s="124"/>
      <c r="N6861" s="193">
        <v>0</v>
      </c>
      <c r="O6861" s="193">
        <v>18470.89</v>
      </c>
      <c r="P6861" s="124" t="s">
        <v>1312</v>
      </c>
    </row>
    <row r="6862" spans="1:16" ht="76.5" hidden="1">
      <c r="A6862" s="256">
        <v>572</v>
      </c>
      <c r="B6862" s="124"/>
      <c r="C6862" s="125" t="s">
        <v>848</v>
      </c>
      <c r="D6862" s="191">
        <v>43353</v>
      </c>
      <c r="E6862" s="124" t="s">
        <v>12873</v>
      </c>
      <c r="F6862" s="124" t="s">
        <v>6</v>
      </c>
      <c r="G6862" s="124">
        <v>932050</v>
      </c>
      <c r="H6862" s="124"/>
      <c r="I6862" s="128" t="s">
        <v>14587</v>
      </c>
      <c r="J6862" s="124"/>
      <c r="K6862" s="124"/>
      <c r="L6862" s="124"/>
      <c r="M6862" s="124"/>
      <c r="N6862" s="193">
        <v>0</v>
      </c>
      <c r="O6862" s="193">
        <v>2587665.9300000002</v>
      </c>
      <c r="P6862" s="124" t="s">
        <v>1312</v>
      </c>
    </row>
    <row r="6863" spans="1:16" ht="76.5" hidden="1">
      <c r="A6863" s="256">
        <v>10</v>
      </c>
      <c r="B6863" s="124"/>
      <c r="C6863" s="125" t="s">
        <v>690</v>
      </c>
      <c r="D6863" s="191">
        <v>43353</v>
      </c>
      <c r="E6863" s="124" t="s">
        <v>12874</v>
      </c>
      <c r="F6863" s="124" t="s">
        <v>15</v>
      </c>
      <c r="G6863" s="124">
        <v>830794</v>
      </c>
      <c r="H6863" s="124"/>
      <c r="I6863" s="128" t="s">
        <v>14588</v>
      </c>
      <c r="J6863" s="124"/>
      <c r="K6863" s="124"/>
      <c r="L6863" s="124"/>
      <c r="M6863" s="124"/>
      <c r="N6863" s="193">
        <v>50</v>
      </c>
      <c r="O6863" s="193">
        <v>0</v>
      </c>
      <c r="P6863" s="124" t="s">
        <v>1312</v>
      </c>
    </row>
    <row r="6864" spans="1:16" ht="51" hidden="1">
      <c r="A6864" s="256">
        <v>513</v>
      </c>
      <c r="B6864" s="124"/>
      <c r="C6864" s="125" t="s">
        <v>201</v>
      </c>
      <c r="D6864" s="191">
        <v>43353</v>
      </c>
      <c r="E6864" s="124" t="s">
        <v>12875</v>
      </c>
      <c r="F6864" s="124" t="s">
        <v>15</v>
      </c>
      <c r="G6864" s="124">
        <v>830796</v>
      </c>
      <c r="H6864" s="124"/>
      <c r="I6864" s="128" t="s">
        <v>14589</v>
      </c>
      <c r="J6864" s="124"/>
      <c r="K6864" s="124"/>
      <c r="L6864" s="124"/>
      <c r="M6864" s="124"/>
      <c r="N6864" s="193">
        <v>50</v>
      </c>
      <c r="O6864" s="193">
        <v>0</v>
      </c>
      <c r="P6864" s="124" t="s">
        <v>1312</v>
      </c>
    </row>
    <row r="6865" spans="1:16" ht="51" hidden="1">
      <c r="A6865" s="256">
        <v>513</v>
      </c>
      <c r="B6865" s="124"/>
      <c r="C6865" s="125" t="s">
        <v>201</v>
      </c>
      <c r="D6865" s="191">
        <v>43353</v>
      </c>
      <c r="E6865" s="124" t="s">
        <v>12876</v>
      </c>
      <c r="F6865" s="124" t="s">
        <v>15</v>
      </c>
      <c r="G6865" s="124">
        <v>830798</v>
      </c>
      <c r="H6865" s="124"/>
      <c r="I6865" s="128" t="s">
        <v>14590</v>
      </c>
      <c r="J6865" s="124"/>
      <c r="K6865" s="124"/>
      <c r="L6865" s="124"/>
      <c r="M6865" s="124"/>
      <c r="N6865" s="193">
        <v>50</v>
      </c>
      <c r="O6865" s="193">
        <v>0</v>
      </c>
      <c r="P6865" s="124" t="s">
        <v>1312</v>
      </c>
    </row>
    <row r="6866" spans="1:16" ht="51" hidden="1">
      <c r="A6866" s="256">
        <v>513</v>
      </c>
      <c r="B6866" s="124"/>
      <c r="C6866" s="125" t="s">
        <v>201</v>
      </c>
      <c r="D6866" s="191">
        <v>43353</v>
      </c>
      <c r="E6866" s="124" t="s">
        <v>12877</v>
      </c>
      <c r="F6866" s="124" t="s">
        <v>15</v>
      </c>
      <c r="G6866" s="124">
        <v>830800</v>
      </c>
      <c r="H6866" s="124"/>
      <c r="I6866" s="128" t="s">
        <v>14589</v>
      </c>
      <c r="J6866" s="124"/>
      <c r="K6866" s="124"/>
      <c r="L6866" s="124"/>
      <c r="M6866" s="124"/>
      <c r="N6866" s="193">
        <v>50</v>
      </c>
      <c r="O6866" s="193">
        <v>0</v>
      </c>
      <c r="P6866" s="124" t="s">
        <v>1312</v>
      </c>
    </row>
    <row r="6867" spans="1:16" ht="51" hidden="1">
      <c r="A6867" s="256">
        <v>342</v>
      </c>
      <c r="B6867" s="124"/>
      <c r="C6867" s="125" t="s">
        <v>816</v>
      </c>
      <c r="D6867" s="191">
        <v>43353</v>
      </c>
      <c r="E6867" s="124" t="s">
        <v>12878</v>
      </c>
      <c r="F6867" s="124" t="s">
        <v>6</v>
      </c>
      <c r="G6867" s="124">
        <v>1020380</v>
      </c>
      <c r="H6867" s="124"/>
      <c r="I6867" s="128" t="s">
        <v>9520</v>
      </c>
      <c r="J6867" s="124"/>
      <c r="K6867" s="124"/>
      <c r="L6867" s="124"/>
      <c r="M6867" s="124"/>
      <c r="N6867" s="193">
        <v>0</v>
      </c>
      <c r="O6867" s="193">
        <v>1520853.22</v>
      </c>
      <c r="P6867" s="124" t="s">
        <v>1312</v>
      </c>
    </row>
    <row r="6868" spans="1:16" ht="76.5" hidden="1">
      <c r="A6868" s="256">
        <v>10</v>
      </c>
      <c r="B6868" s="124"/>
      <c r="C6868" s="125" t="s">
        <v>690</v>
      </c>
      <c r="D6868" s="191">
        <v>43353</v>
      </c>
      <c r="E6868" s="124" t="s">
        <v>12879</v>
      </c>
      <c r="F6868" s="124" t="s">
        <v>6</v>
      </c>
      <c r="G6868" s="124">
        <v>831250</v>
      </c>
      <c r="H6868" s="124"/>
      <c r="I6868" s="128" t="s">
        <v>14591</v>
      </c>
      <c r="J6868" s="124"/>
      <c r="K6868" s="124"/>
      <c r="L6868" s="124"/>
      <c r="M6868" s="124"/>
      <c r="N6868" s="193">
        <v>0</v>
      </c>
      <c r="O6868" s="193">
        <v>7717.5</v>
      </c>
      <c r="P6868" s="124" t="s">
        <v>1312</v>
      </c>
    </row>
    <row r="6869" spans="1:16" ht="51" hidden="1">
      <c r="A6869" s="256">
        <v>10</v>
      </c>
      <c r="B6869" s="124"/>
      <c r="C6869" s="125" t="s">
        <v>690</v>
      </c>
      <c r="D6869" s="191">
        <v>43353</v>
      </c>
      <c r="E6869" s="124" t="s">
        <v>12880</v>
      </c>
      <c r="F6869" s="124" t="s">
        <v>6</v>
      </c>
      <c r="G6869" s="124">
        <v>831252</v>
      </c>
      <c r="H6869" s="124"/>
      <c r="I6869" s="128" t="s">
        <v>14592</v>
      </c>
      <c r="J6869" s="124"/>
      <c r="K6869" s="124"/>
      <c r="L6869" s="124"/>
      <c r="M6869" s="124"/>
      <c r="N6869" s="193">
        <v>0</v>
      </c>
      <c r="O6869" s="193">
        <v>41708.800000000003</v>
      </c>
      <c r="P6869" s="124" t="s">
        <v>1312</v>
      </c>
    </row>
    <row r="6870" spans="1:16" ht="76.5" hidden="1">
      <c r="A6870" s="256" t="s">
        <v>620</v>
      </c>
      <c r="B6870" s="124"/>
      <c r="C6870" s="125" t="s">
        <v>714</v>
      </c>
      <c r="D6870" s="191">
        <v>43353</v>
      </c>
      <c r="E6870" s="124" t="s">
        <v>12881</v>
      </c>
      <c r="F6870" s="124" t="s">
        <v>6</v>
      </c>
      <c r="G6870" s="124">
        <v>1020517</v>
      </c>
      <c r="H6870" s="124"/>
      <c r="I6870" s="128" t="s">
        <v>14593</v>
      </c>
      <c r="J6870" s="124"/>
      <c r="K6870" s="124"/>
      <c r="L6870" s="124"/>
      <c r="M6870" s="124"/>
      <c r="N6870" s="193">
        <v>0</v>
      </c>
      <c r="O6870" s="193">
        <v>40000</v>
      </c>
      <c r="P6870" s="124" t="s">
        <v>1312</v>
      </c>
    </row>
    <row r="6871" spans="1:16" ht="51" hidden="1">
      <c r="A6871" s="256" t="s">
        <v>630</v>
      </c>
      <c r="B6871" s="124"/>
      <c r="C6871" s="125" t="s">
        <v>1236</v>
      </c>
      <c r="D6871" s="191">
        <v>43353</v>
      </c>
      <c r="E6871" s="124" t="s">
        <v>12882</v>
      </c>
      <c r="F6871" s="124" t="s">
        <v>6</v>
      </c>
      <c r="G6871" s="124">
        <v>1020588</v>
      </c>
      <c r="H6871" s="124"/>
      <c r="I6871" s="128" t="s">
        <v>14594</v>
      </c>
      <c r="J6871" s="124"/>
      <c r="K6871" s="124"/>
      <c r="L6871" s="124"/>
      <c r="M6871" s="124"/>
      <c r="N6871" s="193">
        <v>0</v>
      </c>
      <c r="O6871" s="193">
        <v>9037.85</v>
      </c>
      <c r="P6871" s="124" t="s">
        <v>1312</v>
      </c>
    </row>
    <row r="6872" spans="1:16" ht="76.5" hidden="1">
      <c r="A6872" s="256">
        <v>10</v>
      </c>
      <c r="B6872" s="124"/>
      <c r="C6872" s="125" t="s">
        <v>690</v>
      </c>
      <c r="D6872" s="191">
        <v>43353</v>
      </c>
      <c r="E6872" s="124" t="s">
        <v>12883</v>
      </c>
      <c r="F6872" s="124" t="s">
        <v>15</v>
      </c>
      <c r="G6872" s="124">
        <v>831251</v>
      </c>
      <c r="H6872" s="124"/>
      <c r="I6872" s="128" t="s">
        <v>14595</v>
      </c>
      <c r="J6872" s="124"/>
      <c r="K6872" s="124"/>
      <c r="L6872" s="124"/>
      <c r="M6872" s="124"/>
      <c r="N6872" s="193">
        <v>50</v>
      </c>
      <c r="O6872" s="193">
        <v>0</v>
      </c>
      <c r="P6872" s="124" t="s">
        <v>1312</v>
      </c>
    </row>
    <row r="6873" spans="1:16" ht="51" hidden="1">
      <c r="A6873" s="256">
        <v>10</v>
      </c>
      <c r="B6873" s="124"/>
      <c r="C6873" s="125" t="s">
        <v>690</v>
      </c>
      <c r="D6873" s="191">
        <v>43353</v>
      </c>
      <c r="E6873" s="124" t="s">
        <v>12884</v>
      </c>
      <c r="F6873" s="124" t="s">
        <v>15</v>
      </c>
      <c r="G6873" s="124">
        <v>831253</v>
      </c>
      <c r="H6873" s="124"/>
      <c r="I6873" s="128" t="s">
        <v>14596</v>
      </c>
      <c r="J6873" s="124"/>
      <c r="K6873" s="124"/>
      <c r="L6873" s="124"/>
      <c r="M6873" s="124"/>
      <c r="N6873" s="193">
        <v>50</v>
      </c>
      <c r="O6873" s="193">
        <v>0</v>
      </c>
      <c r="P6873" s="124" t="s">
        <v>1312</v>
      </c>
    </row>
    <row r="6874" spans="1:16" ht="63.75" hidden="1">
      <c r="A6874" s="256">
        <v>10</v>
      </c>
      <c r="B6874" s="124"/>
      <c r="C6874" s="125" t="s">
        <v>690</v>
      </c>
      <c r="D6874" s="191">
        <v>43353</v>
      </c>
      <c r="E6874" s="124" t="s">
        <v>12885</v>
      </c>
      <c r="F6874" s="124" t="s">
        <v>6</v>
      </c>
      <c r="G6874" s="124">
        <v>831398</v>
      </c>
      <c r="H6874" s="124"/>
      <c r="I6874" s="128" t="s">
        <v>14597</v>
      </c>
      <c r="J6874" s="124"/>
      <c r="K6874" s="124"/>
      <c r="L6874" s="124"/>
      <c r="M6874" s="124"/>
      <c r="N6874" s="193">
        <v>0</v>
      </c>
      <c r="O6874" s="193">
        <v>6830.36</v>
      </c>
      <c r="P6874" s="124" t="s">
        <v>1312</v>
      </c>
    </row>
    <row r="6875" spans="1:16" ht="63.75" hidden="1">
      <c r="A6875" s="256">
        <v>10</v>
      </c>
      <c r="B6875" s="124"/>
      <c r="C6875" s="125" t="s">
        <v>690</v>
      </c>
      <c r="D6875" s="191">
        <v>43353</v>
      </c>
      <c r="E6875" s="124" t="s">
        <v>12886</v>
      </c>
      <c r="F6875" s="124" t="s">
        <v>15</v>
      </c>
      <c r="G6875" s="124">
        <v>831399</v>
      </c>
      <c r="H6875" s="124"/>
      <c r="I6875" s="128" t="s">
        <v>14598</v>
      </c>
      <c r="J6875" s="124"/>
      <c r="K6875" s="124"/>
      <c r="L6875" s="124"/>
      <c r="M6875" s="124"/>
      <c r="N6875" s="193">
        <v>50</v>
      </c>
      <c r="O6875" s="193">
        <v>0</v>
      </c>
      <c r="P6875" s="124" t="s">
        <v>1312</v>
      </c>
    </row>
    <row r="6876" spans="1:16" ht="63.75" hidden="1">
      <c r="A6876" s="256">
        <v>513</v>
      </c>
      <c r="B6876" s="124"/>
      <c r="C6876" s="125" t="s">
        <v>201</v>
      </c>
      <c r="D6876" s="191">
        <v>43353</v>
      </c>
      <c r="E6876" s="124" t="s">
        <v>12887</v>
      </c>
      <c r="F6876" s="124" t="s">
        <v>15</v>
      </c>
      <c r="G6876" s="124">
        <v>831402</v>
      </c>
      <c r="H6876" s="124"/>
      <c r="I6876" s="128" t="s">
        <v>6386</v>
      </c>
      <c r="J6876" s="124"/>
      <c r="K6876" s="124"/>
      <c r="L6876" s="124"/>
      <c r="M6876" s="124"/>
      <c r="N6876" s="193">
        <v>50</v>
      </c>
      <c r="O6876" s="193">
        <v>0</v>
      </c>
      <c r="P6876" s="124" t="s">
        <v>1312</v>
      </c>
    </row>
    <row r="6877" spans="1:16" ht="63.75" hidden="1">
      <c r="A6877" s="256">
        <v>16</v>
      </c>
      <c r="B6877" s="124"/>
      <c r="C6877" s="125" t="s">
        <v>692</v>
      </c>
      <c r="D6877" s="191">
        <v>43353</v>
      </c>
      <c r="E6877" s="124" t="s">
        <v>12888</v>
      </c>
      <c r="F6877" s="124" t="s">
        <v>13</v>
      </c>
      <c r="G6877" s="124">
        <v>932155</v>
      </c>
      <c r="H6877" s="124"/>
      <c r="I6877" s="128" t="s">
        <v>14599</v>
      </c>
      <c r="J6877" s="124"/>
      <c r="K6877" s="124"/>
      <c r="L6877" s="124"/>
      <c r="M6877" s="124"/>
      <c r="N6877" s="193">
        <v>28.82</v>
      </c>
      <c r="O6877" s="193">
        <v>0</v>
      </c>
      <c r="P6877" s="124" t="s">
        <v>1312</v>
      </c>
    </row>
    <row r="6878" spans="1:16" ht="63.75" hidden="1">
      <c r="A6878" s="256">
        <v>16</v>
      </c>
      <c r="B6878" s="124"/>
      <c r="C6878" s="125" t="s">
        <v>692</v>
      </c>
      <c r="D6878" s="191">
        <v>43353</v>
      </c>
      <c r="E6878" s="124" t="s">
        <v>12889</v>
      </c>
      <c r="F6878" s="124" t="s">
        <v>11</v>
      </c>
      <c r="G6878" s="124">
        <v>932155</v>
      </c>
      <c r="H6878" s="124"/>
      <c r="I6878" s="128" t="s">
        <v>14600</v>
      </c>
      <c r="J6878" s="124"/>
      <c r="K6878" s="124"/>
      <c r="L6878" s="124"/>
      <c r="M6878" s="124"/>
      <c r="N6878" s="193">
        <v>275.89999999999998</v>
      </c>
      <c r="O6878" s="193">
        <v>0</v>
      </c>
      <c r="P6878" s="124" t="s">
        <v>1312</v>
      </c>
    </row>
    <row r="6879" spans="1:16" ht="102" hidden="1">
      <c r="A6879" s="256" t="s">
        <v>620</v>
      </c>
      <c r="B6879" s="124"/>
      <c r="C6879" s="125" t="s">
        <v>714</v>
      </c>
      <c r="D6879" s="191">
        <v>43353</v>
      </c>
      <c r="E6879" s="124" t="s">
        <v>12890</v>
      </c>
      <c r="F6879" s="124" t="s">
        <v>1256</v>
      </c>
      <c r="G6879" s="124">
        <v>180682</v>
      </c>
      <c r="H6879" s="124"/>
      <c r="I6879" s="128" t="s">
        <v>9316</v>
      </c>
      <c r="J6879" s="124"/>
      <c r="K6879" s="124"/>
      <c r="L6879" s="124"/>
      <c r="M6879" s="124"/>
      <c r="N6879" s="193">
        <v>0</v>
      </c>
      <c r="O6879" s="193">
        <v>8427</v>
      </c>
      <c r="P6879" s="124" t="s">
        <v>1312</v>
      </c>
    </row>
    <row r="6880" spans="1:16" ht="51">
      <c r="A6880" s="256" t="s">
        <v>630</v>
      </c>
      <c r="B6880" s="124"/>
      <c r="C6880" s="125" t="s">
        <v>1236</v>
      </c>
      <c r="D6880" s="191">
        <v>43354</v>
      </c>
      <c r="E6880" s="124" t="s">
        <v>12891</v>
      </c>
      <c r="F6880" s="124" t="s">
        <v>3</v>
      </c>
      <c r="G6880" s="124">
        <v>1659773</v>
      </c>
      <c r="H6880" s="124"/>
      <c r="I6880" s="128" t="s">
        <v>14601</v>
      </c>
      <c r="J6880" s="124"/>
      <c r="K6880" s="124"/>
      <c r="L6880" s="124"/>
      <c r="M6880" s="124"/>
      <c r="N6880" s="193">
        <v>0</v>
      </c>
      <c r="O6880" s="193">
        <v>408.1</v>
      </c>
      <c r="P6880" s="124" t="s">
        <v>1312</v>
      </c>
    </row>
    <row r="6881" spans="1:16" ht="51">
      <c r="A6881" s="256" t="s">
        <v>630</v>
      </c>
      <c r="B6881" s="124"/>
      <c r="C6881" s="125" t="s">
        <v>1236</v>
      </c>
      <c r="D6881" s="191">
        <v>43354</v>
      </c>
      <c r="E6881" s="124" t="s">
        <v>12892</v>
      </c>
      <c r="F6881" s="124" t="s">
        <v>3</v>
      </c>
      <c r="G6881" s="124">
        <v>1659777</v>
      </c>
      <c r="H6881" s="124"/>
      <c r="I6881" s="128" t="s">
        <v>14602</v>
      </c>
      <c r="J6881" s="124"/>
      <c r="K6881" s="124"/>
      <c r="L6881" s="124"/>
      <c r="M6881" s="124"/>
      <c r="N6881" s="193">
        <v>0</v>
      </c>
      <c r="O6881" s="193">
        <v>15</v>
      </c>
      <c r="P6881" s="124" t="s">
        <v>1312</v>
      </c>
    </row>
    <row r="6882" spans="1:16" ht="63.75">
      <c r="A6882" s="256">
        <v>597</v>
      </c>
      <c r="B6882" s="124"/>
      <c r="C6882" s="125" t="s">
        <v>3387</v>
      </c>
      <c r="D6882" s="191">
        <v>43354</v>
      </c>
      <c r="E6882" s="124" t="s">
        <v>12893</v>
      </c>
      <c r="F6882" s="124" t="s">
        <v>3</v>
      </c>
      <c r="G6882" s="124">
        <v>1659852</v>
      </c>
      <c r="H6882" s="124"/>
      <c r="I6882" s="128" t="s">
        <v>14603</v>
      </c>
      <c r="J6882" s="124"/>
      <c r="K6882" s="124"/>
      <c r="L6882" s="124"/>
      <c r="M6882" s="124"/>
      <c r="N6882" s="193">
        <v>0</v>
      </c>
      <c r="O6882" s="193">
        <v>3000</v>
      </c>
      <c r="P6882" s="124" t="s">
        <v>1312</v>
      </c>
    </row>
    <row r="6883" spans="1:16" ht="63.75">
      <c r="A6883" s="256">
        <v>287</v>
      </c>
      <c r="B6883" s="124"/>
      <c r="C6883" s="125" t="s">
        <v>790</v>
      </c>
      <c r="D6883" s="191">
        <v>43354</v>
      </c>
      <c r="E6883" s="124" t="s">
        <v>12894</v>
      </c>
      <c r="F6883" s="124" t="s">
        <v>3</v>
      </c>
      <c r="G6883" s="124">
        <v>1659741</v>
      </c>
      <c r="H6883" s="124"/>
      <c r="I6883" s="128" t="s">
        <v>14604</v>
      </c>
      <c r="J6883" s="124"/>
      <c r="K6883" s="124"/>
      <c r="L6883" s="124"/>
      <c r="M6883" s="124"/>
      <c r="N6883" s="193">
        <v>0</v>
      </c>
      <c r="O6883" s="193">
        <v>475.88</v>
      </c>
      <c r="P6883" s="124" t="s">
        <v>1312</v>
      </c>
    </row>
    <row r="6884" spans="1:16" ht="51">
      <c r="A6884" s="256" t="s">
        <v>630</v>
      </c>
      <c r="B6884" s="124"/>
      <c r="C6884" s="125" t="s">
        <v>1236</v>
      </c>
      <c r="D6884" s="191">
        <v>43354</v>
      </c>
      <c r="E6884" s="124" t="s">
        <v>12895</v>
      </c>
      <c r="F6884" s="124" t="s">
        <v>3</v>
      </c>
      <c r="G6884" s="124">
        <v>1659740</v>
      </c>
      <c r="H6884" s="124"/>
      <c r="I6884" s="128" t="s">
        <v>14605</v>
      </c>
      <c r="J6884" s="124"/>
      <c r="K6884" s="124"/>
      <c r="L6884" s="124"/>
      <c r="M6884" s="124"/>
      <c r="N6884" s="193">
        <v>0</v>
      </c>
      <c r="O6884" s="193">
        <v>391</v>
      </c>
      <c r="P6884" s="124" t="s">
        <v>1312</v>
      </c>
    </row>
    <row r="6885" spans="1:16" ht="38.25">
      <c r="A6885" s="256">
        <v>46</v>
      </c>
      <c r="B6885" s="124"/>
      <c r="C6885" s="125" t="s">
        <v>698</v>
      </c>
      <c r="D6885" s="191">
        <v>43354</v>
      </c>
      <c r="E6885" s="124" t="s">
        <v>12896</v>
      </c>
      <c r="F6885" s="124" t="s">
        <v>3</v>
      </c>
      <c r="G6885" s="124">
        <v>1659719</v>
      </c>
      <c r="H6885" s="124"/>
      <c r="I6885" s="128" t="s">
        <v>14606</v>
      </c>
      <c r="J6885" s="124"/>
      <c r="K6885" s="124"/>
      <c r="L6885" s="124"/>
      <c r="M6885" s="124"/>
      <c r="N6885" s="193">
        <v>0</v>
      </c>
      <c r="O6885" s="193">
        <v>6</v>
      </c>
      <c r="P6885" s="124" t="s">
        <v>1312</v>
      </c>
    </row>
    <row r="6886" spans="1:16" ht="51">
      <c r="A6886" s="256" t="s">
        <v>630</v>
      </c>
      <c r="B6886" s="124"/>
      <c r="C6886" s="125" t="s">
        <v>1236</v>
      </c>
      <c r="D6886" s="191">
        <v>43354</v>
      </c>
      <c r="E6886" s="124" t="s">
        <v>12897</v>
      </c>
      <c r="F6886" s="124" t="s">
        <v>3</v>
      </c>
      <c r="G6886" s="124">
        <v>1659702</v>
      </c>
      <c r="H6886" s="124"/>
      <c r="I6886" s="128" t="s">
        <v>14607</v>
      </c>
      <c r="J6886" s="124"/>
      <c r="K6886" s="124"/>
      <c r="L6886" s="124"/>
      <c r="M6886" s="124"/>
      <c r="N6886" s="193">
        <v>0</v>
      </c>
      <c r="O6886" s="193">
        <v>1018</v>
      </c>
      <c r="P6886" s="124" t="s">
        <v>1312</v>
      </c>
    </row>
    <row r="6887" spans="1:16" ht="51">
      <c r="A6887" s="256" t="s">
        <v>630</v>
      </c>
      <c r="B6887" s="124"/>
      <c r="C6887" s="125" t="s">
        <v>1236</v>
      </c>
      <c r="D6887" s="191">
        <v>43354</v>
      </c>
      <c r="E6887" s="124" t="s">
        <v>12898</v>
      </c>
      <c r="F6887" s="124" t="s">
        <v>3</v>
      </c>
      <c r="G6887" s="124">
        <v>1659701</v>
      </c>
      <c r="H6887" s="124"/>
      <c r="I6887" s="128" t="s">
        <v>9120</v>
      </c>
      <c r="J6887" s="124"/>
      <c r="K6887" s="124"/>
      <c r="L6887" s="124"/>
      <c r="M6887" s="124"/>
      <c r="N6887" s="193">
        <v>0</v>
      </c>
      <c r="O6887" s="193">
        <v>500</v>
      </c>
      <c r="P6887" s="124" t="s">
        <v>1312</v>
      </c>
    </row>
    <row r="6888" spans="1:16" ht="51">
      <c r="A6888" s="256">
        <v>86</v>
      </c>
      <c r="B6888" s="124"/>
      <c r="C6888" s="125" t="s">
        <v>710</v>
      </c>
      <c r="D6888" s="191">
        <v>43354</v>
      </c>
      <c r="E6888" s="124" t="s">
        <v>12899</v>
      </c>
      <c r="F6888" s="124" t="s">
        <v>3</v>
      </c>
      <c r="G6888" s="124">
        <v>1659700</v>
      </c>
      <c r="H6888" s="124"/>
      <c r="I6888" s="128" t="s">
        <v>14608</v>
      </c>
      <c r="J6888" s="124"/>
      <c r="K6888" s="124"/>
      <c r="L6888" s="124"/>
      <c r="M6888" s="124"/>
      <c r="N6888" s="193">
        <v>0</v>
      </c>
      <c r="O6888" s="193">
        <v>957.58</v>
      </c>
      <c r="P6888" s="124" t="s">
        <v>1312</v>
      </c>
    </row>
    <row r="6889" spans="1:16" ht="38.25">
      <c r="A6889" s="256" t="s">
        <v>630</v>
      </c>
      <c r="B6889" s="124"/>
      <c r="C6889" s="125" t="s">
        <v>1236</v>
      </c>
      <c r="D6889" s="191">
        <v>43354</v>
      </c>
      <c r="E6889" s="124" t="s">
        <v>12900</v>
      </c>
      <c r="F6889" s="124" t="s">
        <v>3</v>
      </c>
      <c r="G6889" s="124">
        <v>1659691</v>
      </c>
      <c r="H6889" s="124"/>
      <c r="I6889" s="128" t="s">
        <v>14609</v>
      </c>
      <c r="J6889" s="124"/>
      <c r="K6889" s="124"/>
      <c r="L6889" s="124"/>
      <c r="M6889" s="124"/>
      <c r="N6889" s="193">
        <v>0</v>
      </c>
      <c r="O6889" s="193">
        <v>1605.55</v>
      </c>
      <c r="P6889" s="124" t="s">
        <v>1312</v>
      </c>
    </row>
    <row r="6890" spans="1:16" ht="38.25">
      <c r="A6890" s="256">
        <v>20</v>
      </c>
      <c r="B6890" s="124"/>
      <c r="C6890" s="125" t="s">
        <v>693</v>
      </c>
      <c r="D6890" s="191">
        <v>43354</v>
      </c>
      <c r="E6890" s="124" t="s">
        <v>12901</v>
      </c>
      <c r="F6890" s="124" t="s">
        <v>3</v>
      </c>
      <c r="G6890" s="124">
        <v>1659865</v>
      </c>
      <c r="H6890" s="124"/>
      <c r="I6890" s="128" t="s">
        <v>6355</v>
      </c>
      <c r="J6890" s="124"/>
      <c r="K6890" s="124"/>
      <c r="L6890" s="124"/>
      <c r="M6890" s="124"/>
      <c r="N6890" s="193">
        <v>0</v>
      </c>
      <c r="O6890" s="193">
        <v>352</v>
      </c>
      <c r="P6890" s="124" t="s">
        <v>1312</v>
      </c>
    </row>
    <row r="6891" spans="1:16" ht="51">
      <c r="A6891" s="256" t="s">
        <v>630</v>
      </c>
      <c r="B6891" s="124"/>
      <c r="C6891" s="125" t="s">
        <v>1236</v>
      </c>
      <c r="D6891" s="191">
        <v>43354</v>
      </c>
      <c r="E6891" s="124" t="s">
        <v>12902</v>
      </c>
      <c r="F6891" s="124" t="s">
        <v>3</v>
      </c>
      <c r="G6891" s="124">
        <v>1659872</v>
      </c>
      <c r="H6891" s="124"/>
      <c r="I6891" s="128" t="s">
        <v>14610</v>
      </c>
      <c r="J6891" s="124"/>
      <c r="K6891" s="124"/>
      <c r="L6891" s="124"/>
      <c r="M6891" s="124"/>
      <c r="N6891" s="193">
        <v>0</v>
      </c>
      <c r="O6891" s="193">
        <v>2418.64</v>
      </c>
      <c r="P6891" s="124" t="s">
        <v>1312</v>
      </c>
    </row>
    <row r="6892" spans="1:16" ht="51">
      <c r="A6892" s="256">
        <v>212</v>
      </c>
      <c r="B6892" s="124"/>
      <c r="C6892" s="125" t="s">
        <v>761</v>
      </c>
      <c r="D6892" s="191">
        <v>43354</v>
      </c>
      <c r="E6892" s="124" t="s">
        <v>12903</v>
      </c>
      <c r="F6892" s="124" t="s">
        <v>3</v>
      </c>
      <c r="G6892" s="124">
        <v>1659888</v>
      </c>
      <c r="H6892" s="124"/>
      <c r="I6892" s="128" t="s">
        <v>14611</v>
      </c>
      <c r="J6892" s="124"/>
      <c r="K6892" s="124"/>
      <c r="L6892" s="124"/>
      <c r="M6892" s="124"/>
      <c r="N6892" s="193">
        <v>0</v>
      </c>
      <c r="O6892" s="193">
        <v>40</v>
      </c>
      <c r="P6892" s="124" t="s">
        <v>1312</v>
      </c>
    </row>
    <row r="6893" spans="1:16" ht="51">
      <c r="A6893" s="256">
        <v>16</v>
      </c>
      <c r="B6893" s="124"/>
      <c r="C6893" s="125" t="s">
        <v>692</v>
      </c>
      <c r="D6893" s="191">
        <v>43354</v>
      </c>
      <c r="E6893" s="124" t="s">
        <v>12904</v>
      </c>
      <c r="F6893" s="124" t="s">
        <v>3</v>
      </c>
      <c r="G6893" s="124">
        <v>1659946</v>
      </c>
      <c r="H6893" s="124"/>
      <c r="I6893" s="128" t="s">
        <v>14612</v>
      </c>
      <c r="J6893" s="124"/>
      <c r="K6893" s="124"/>
      <c r="L6893" s="124"/>
      <c r="M6893" s="124"/>
      <c r="N6893" s="193">
        <v>0</v>
      </c>
      <c r="O6893" s="193">
        <v>1146</v>
      </c>
      <c r="P6893" s="124" t="s">
        <v>1312</v>
      </c>
    </row>
    <row r="6894" spans="1:16" ht="38.25">
      <c r="A6894" s="256">
        <v>206</v>
      </c>
      <c r="B6894" s="124"/>
      <c r="C6894" s="125" t="s">
        <v>758</v>
      </c>
      <c r="D6894" s="191">
        <v>43354</v>
      </c>
      <c r="E6894" s="124" t="s">
        <v>12905</v>
      </c>
      <c r="F6894" s="124" t="s">
        <v>3</v>
      </c>
      <c r="G6894" s="124">
        <v>1659961</v>
      </c>
      <c r="H6894" s="124"/>
      <c r="I6894" s="128" t="s">
        <v>14613</v>
      </c>
      <c r="J6894" s="124"/>
      <c r="K6894" s="124"/>
      <c r="L6894" s="124"/>
      <c r="M6894" s="124"/>
      <c r="N6894" s="193">
        <v>0</v>
      </c>
      <c r="O6894" s="193">
        <v>40</v>
      </c>
      <c r="P6894" s="124" t="s">
        <v>1312</v>
      </c>
    </row>
    <row r="6895" spans="1:16" ht="63.75">
      <c r="A6895" s="256">
        <v>682</v>
      </c>
      <c r="B6895" s="124"/>
      <c r="C6895" s="125" t="s">
        <v>867</v>
      </c>
      <c r="D6895" s="191">
        <v>43354</v>
      </c>
      <c r="E6895" s="124" t="s">
        <v>12906</v>
      </c>
      <c r="F6895" s="124" t="s">
        <v>3</v>
      </c>
      <c r="G6895" s="124">
        <v>1659761</v>
      </c>
      <c r="H6895" s="124"/>
      <c r="I6895" s="128" t="s">
        <v>14614</v>
      </c>
      <c r="J6895" s="124"/>
      <c r="K6895" s="124"/>
      <c r="L6895" s="124"/>
      <c r="M6895" s="124"/>
      <c r="N6895" s="193">
        <v>0</v>
      </c>
      <c r="O6895" s="193">
        <v>30</v>
      </c>
      <c r="P6895" s="124" t="s">
        <v>1312</v>
      </c>
    </row>
    <row r="6896" spans="1:16" ht="51">
      <c r="A6896" s="256">
        <v>117</v>
      </c>
      <c r="B6896" s="124"/>
      <c r="C6896" s="125" t="s">
        <v>722</v>
      </c>
      <c r="D6896" s="191">
        <v>43354</v>
      </c>
      <c r="E6896" s="124" t="s">
        <v>12907</v>
      </c>
      <c r="F6896" s="124" t="s">
        <v>3</v>
      </c>
      <c r="G6896" s="124">
        <v>1659724</v>
      </c>
      <c r="H6896" s="124"/>
      <c r="I6896" s="128" t="s">
        <v>14615</v>
      </c>
      <c r="J6896" s="124"/>
      <c r="K6896" s="124"/>
      <c r="L6896" s="124"/>
      <c r="M6896" s="124"/>
      <c r="N6896" s="193">
        <v>0</v>
      </c>
      <c r="O6896" s="193">
        <v>222</v>
      </c>
      <c r="P6896" s="124" t="s">
        <v>1312</v>
      </c>
    </row>
    <row r="6897" spans="1:16" ht="51">
      <c r="A6897" s="256">
        <v>117</v>
      </c>
      <c r="B6897" s="124"/>
      <c r="C6897" s="125" t="s">
        <v>722</v>
      </c>
      <c r="D6897" s="191">
        <v>43354</v>
      </c>
      <c r="E6897" s="124" t="s">
        <v>12908</v>
      </c>
      <c r="F6897" s="124" t="s">
        <v>3</v>
      </c>
      <c r="G6897" s="124">
        <v>1659722</v>
      </c>
      <c r="H6897" s="124"/>
      <c r="I6897" s="128" t="s">
        <v>14616</v>
      </c>
      <c r="J6897" s="124"/>
      <c r="K6897" s="124"/>
      <c r="L6897" s="124"/>
      <c r="M6897" s="124"/>
      <c r="N6897" s="193">
        <v>0</v>
      </c>
      <c r="O6897" s="193">
        <v>222</v>
      </c>
      <c r="P6897" s="124" t="s">
        <v>1312</v>
      </c>
    </row>
    <row r="6898" spans="1:16" ht="63.75">
      <c r="A6898" s="256">
        <v>291</v>
      </c>
      <c r="B6898" s="124"/>
      <c r="C6898" s="125" t="s">
        <v>794</v>
      </c>
      <c r="D6898" s="191">
        <v>43354</v>
      </c>
      <c r="E6898" s="124" t="s">
        <v>12909</v>
      </c>
      <c r="F6898" s="124" t="s">
        <v>3</v>
      </c>
      <c r="G6898" s="124">
        <v>1659711</v>
      </c>
      <c r="H6898" s="124"/>
      <c r="I6898" s="128" t="s">
        <v>14617</v>
      </c>
      <c r="J6898" s="124"/>
      <c r="K6898" s="124"/>
      <c r="L6898" s="124"/>
      <c r="M6898" s="124"/>
      <c r="N6898" s="193">
        <v>0</v>
      </c>
      <c r="O6898" s="193">
        <v>89989.900000000009</v>
      </c>
      <c r="P6898" s="124" t="s">
        <v>1312</v>
      </c>
    </row>
    <row r="6899" spans="1:16" ht="51">
      <c r="A6899" s="256">
        <v>46</v>
      </c>
      <c r="B6899" s="124"/>
      <c r="C6899" s="125" t="s">
        <v>698</v>
      </c>
      <c r="D6899" s="191">
        <v>43354</v>
      </c>
      <c r="E6899" s="124" t="s">
        <v>12910</v>
      </c>
      <c r="F6899" s="124" t="s">
        <v>3</v>
      </c>
      <c r="G6899" s="124">
        <v>1659629</v>
      </c>
      <c r="H6899" s="124"/>
      <c r="I6899" s="128" t="s">
        <v>14618</v>
      </c>
      <c r="J6899" s="124"/>
      <c r="K6899" s="124"/>
      <c r="L6899" s="124"/>
      <c r="M6899" s="124"/>
      <c r="N6899" s="193">
        <v>0</v>
      </c>
      <c r="O6899" s="193">
        <v>2700</v>
      </c>
      <c r="P6899" s="124" t="s">
        <v>1312</v>
      </c>
    </row>
    <row r="6900" spans="1:16" ht="51">
      <c r="A6900" s="256">
        <v>46</v>
      </c>
      <c r="B6900" s="124"/>
      <c r="C6900" s="125" t="s">
        <v>698</v>
      </c>
      <c r="D6900" s="191">
        <v>43354</v>
      </c>
      <c r="E6900" s="124" t="s">
        <v>12911</v>
      </c>
      <c r="F6900" s="124" t="s">
        <v>3</v>
      </c>
      <c r="G6900" s="124">
        <v>1659634</v>
      </c>
      <c r="H6900" s="124"/>
      <c r="I6900" s="128" t="s">
        <v>14619</v>
      </c>
      <c r="J6900" s="124"/>
      <c r="K6900" s="124"/>
      <c r="L6900" s="124"/>
      <c r="M6900" s="124"/>
      <c r="N6900" s="193">
        <v>0</v>
      </c>
      <c r="O6900" s="193">
        <v>2000</v>
      </c>
      <c r="P6900" s="124" t="s">
        <v>1312</v>
      </c>
    </row>
    <row r="6901" spans="1:16" ht="51">
      <c r="A6901" s="256">
        <v>46</v>
      </c>
      <c r="B6901" s="124"/>
      <c r="C6901" s="125" t="s">
        <v>698</v>
      </c>
      <c r="D6901" s="191">
        <v>43354</v>
      </c>
      <c r="E6901" s="124" t="s">
        <v>12912</v>
      </c>
      <c r="F6901" s="124" t="s">
        <v>3</v>
      </c>
      <c r="G6901" s="124">
        <v>1659639</v>
      </c>
      <c r="H6901" s="124"/>
      <c r="I6901" s="128" t="s">
        <v>14620</v>
      </c>
      <c r="J6901" s="124"/>
      <c r="K6901" s="124"/>
      <c r="L6901" s="124"/>
      <c r="M6901" s="124"/>
      <c r="N6901" s="193">
        <v>0</v>
      </c>
      <c r="O6901" s="193">
        <v>6655.9400000000005</v>
      </c>
      <c r="P6901" s="124" t="s">
        <v>1312</v>
      </c>
    </row>
    <row r="6902" spans="1:16" ht="51">
      <c r="A6902" s="256" t="s">
        <v>619</v>
      </c>
      <c r="B6902" s="124"/>
      <c r="C6902" s="125" t="s">
        <v>713</v>
      </c>
      <c r="D6902" s="191">
        <v>43354</v>
      </c>
      <c r="E6902" s="124" t="s">
        <v>12913</v>
      </c>
      <c r="F6902" s="124" t="s">
        <v>3</v>
      </c>
      <c r="G6902" s="124">
        <v>1659667</v>
      </c>
      <c r="H6902" s="124"/>
      <c r="I6902" s="128" t="s">
        <v>14621</v>
      </c>
      <c r="J6902" s="124"/>
      <c r="K6902" s="124"/>
      <c r="L6902" s="124"/>
      <c r="M6902" s="124"/>
      <c r="N6902" s="193">
        <v>0</v>
      </c>
      <c r="O6902" s="193">
        <v>1021.6800000000001</v>
      </c>
      <c r="P6902" s="124" t="s">
        <v>1312</v>
      </c>
    </row>
    <row r="6903" spans="1:16" ht="51">
      <c r="A6903" s="256" t="s">
        <v>630</v>
      </c>
      <c r="B6903" s="124"/>
      <c r="C6903" s="125" t="s">
        <v>1236</v>
      </c>
      <c r="D6903" s="191">
        <v>43354</v>
      </c>
      <c r="E6903" s="124" t="s">
        <v>12914</v>
      </c>
      <c r="F6903" s="124" t="s">
        <v>3</v>
      </c>
      <c r="G6903" s="124">
        <v>1659665</v>
      </c>
      <c r="H6903" s="124"/>
      <c r="I6903" s="128" t="s">
        <v>14622</v>
      </c>
      <c r="J6903" s="124"/>
      <c r="K6903" s="124"/>
      <c r="L6903" s="124"/>
      <c r="M6903" s="124"/>
      <c r="N6903" s="193">
        <v>0</v>
      </c>
      <c r="O6903" s="193">
        <v>2800</v>
      </c>
      <c r="P6903" s="124" t="s">
        <v>1312</v>
      </c>
    </row>
    <row r="6904" spans="1:16" ht="51">
      <c r="A6904" s="256" t="s">
        <v>630</v>
      </c>
      <c r="B6904" s="124"/>
      <c r="C6904" s="125" t="s">
        <v>1236</v>
      </c>
      <c r="D6904" s="191">
        <v>43354</v>
      </c>
      <c r="E6904" s="124" t="s">
        <v>12915</v>
      </c>
      <c r="F6904" s="124" t="s">
        <v>3</v>
      </c>
      <c r="G6904" s="124">
        <v>1659660</v>
      </c>
      <c r="H6904" s="124"/>
      <c r="I6904" s="128" t="s">
        <v>14623</v>
      </c>
      <c r="J6904" s="124"/>
      <c r="K6904" s="124"/>
      <c r="L6904" s="124"/>
      <c r="M6904" s="124"/>
      <c r="N6904" s="193">
        <v>0</v>
      </c>
      <c r="O6904" s="193">
        <v>77</v>
      </c>
      <c r="P6904" s="124" t="s">
        <v>1312</v>
      </c>
    </row>
    <row r="6905" spans="1:16" ht="51">
      <c r="A6905" s="256">
        <v>30</v>
      </c>
      <c r="B6905" s="124"/>
      <c r="C6905" s="125" t="s">
        <v>695</v>
      </c>
      <c r="D6905" s="191">
        <v>43354</v>
      </c>
      <c r="E6905" s="124" t="s">
        <v>12916</v>
      </c>
      <c r="F6905" s="124" t="s">
        <v>3</v>
      </c>
      <c r="G6905" s="124">
        <v>1659647</v>
      </c>
      <c r="H6905" s="124"/>
      <c r="I6905" s="128" t="s">
        <v>14624</v>
      </c>
      <c r="J6905" s="124"/>
      <c r="K6905" s="124"/>
      <c r="L6905" s="124"/>
      <c r="M6905" s="124"/>
      <c r="N6905" s="193">
        <v>0</v>
      </c>
      <c r="O6905" s="193">
        <v>501.2</v>
      </c>
      <c r="P6905" s="124" t="s">
        <v>1312</v>
      </c>
    </row>
    <row r="6906" spans="1:16" ht="63.75">
      <c r="A6906" s="256">
        <v>47</v>
      </c>
      <c r="B6906" s="124"/>
      <c r="C6906" s="125" t="s">
        <v>699</v>
      </c>
      <c r="D6906" s="191">
        <v>43354</v>
      </c>
      <c r="E6906" s="124" t="s">
        <v>12917</v>
      </c>
      <c r="F6906" s="124" t="s">
        <v>3</v>
      </c>
      <c r="G6906" s="124">
        <v>1659621</v>
      </c>
      <c r="H6906" s="124"/>
      <c r="I6906" s="128" t="s">
        <v>14625</v>
      </c>
      <c r="J6906" s="124"/>
      <c r="K6906" s="124"/>
      <c r="L6906" s="124"/>
      <c r="M6906" s="124"/>
      <c r="N6906" s="193">
        <v>0</v>
      </c>
      <c r="O6906" s="193">
        <v>0.2</v>
      </c>
      <c r="P6906" s="124" t="s">
        <v>1312</v>
      </c>
    </row>
    <row r="6907" spans="1:16" ht="38.25">
      <c r="A6907" s="256" t="s">
        <v>630</v>
      </c>
      <c r="B6907" s="124"/>
      <c r="C6907" s="125" t="s">
        <v>1236</v>
      </c>
      <c r="D6907" s="191">
        <v>43354</v>
      </c>
      <c r="E6907" s="124" t="s">
        <v>12918</v>
      </c>
      <c r="F6907" s="124" t="s">
        <v>3</v>
      </c>
      <c r="G6907" s="124">
        <v>1659619</v>
      </c>
      <c r="H6907" s="124"/>
      <c r="I6907" s="128" t="s">
        <v>14626</v>
      </c>
      <c r="J6907" s="124"/>
      <c r="K6907" s="124"/>
      <c r="L6907" s="124"/>
      <c r="M6907" s="124"/>
      <c r="N6907" s="193">
        <v>0</v>
      </c>
      <c r="O6907" s="193">
        <v>2574.09</v>
      </c>
      <c r="P6907" s="124" t="s">
        <v>1312</v>
      </c>
    </row>
    <row r="6908" spans="1:16" ht="76.5" hidden="1">
      <c r="A6908" s="256">
        <v>10</v>
      </c>
      <c r="B6908" s="124"/>
      <c r="C6908" s="125" t="s">
        <v>690</v>
      </c>
      <c r="D6908" s="191">
        <v>43354</v>
      </c>
      <c r="E6908" s="124" t="s">
        <v>12919</v>
      </c>
      <c r="F6908" s="124" t="s">
        <v>6</v>
      </c>
      <c r="G6908" s="124">
        <v>831978</v>
      </c>
      <c r="H6908" s="124"/>
      <c r="I6908" s="128" t="s">
        <v>14627</v>
      </c>
      <c r="J6908" s="124"/>
      <c r="K6908" s="124"/>
      <c r="L6908" s="124"/>
      <c r="M6908" s="124"/>
      <c r="N6908" s="193">
        <v>0</v>
      </c>
      <c r="O6908" s="193">
        <v>5900.29</v>
      </c>
      <c r="P6908" s="124" t="s">
        <v>1312</v>
      </c>
    </row>
    <row r="6909" spans="1:16" ht="63.75" hidden="1">
      <c r="A6909" s="256">
        <v>10</v>
      </c>
      <c r="B6909" s="124"/>
      <c r="C6909" s="125" t="s">
        <v>690</v>
      </c>
      <c r="D6909" s="191">
        <v>43354</v>
      </c>
      <c r="E6909" s="124" t="s">
        <v>12920</v>
      </c>
      <c r="F6909" s="124" t="s">
        <v>6</v>
      </c>
      <c r="G6909" s="124">
        <v>832517</v>
      </c>
      <c r="H6909" s="124"/>
      <c r="I6909" s="128" t="s">
        <v>14628</v>
      </c>
      <c r="J6909" s="124"/>
      <c r="K6909" s="124"/>
      <c r="L6909" s="124"/>
      <c r="M6909" s="124"/>
      <c r="N6909" s="193">
        <v>0</v>
      </c>
      <c r="O6909" s="193">
        <v>8142.82</v>
      </c>
      <c r="P6909" s="124" t="s">
        <v>1312</v>
      </c>
    </row>
    <row r="6910" spans="1:16" ht="63.75" hidden="1">
      <c r="A6910" s="256">
        <v>10</v>
      </c>
      <c r="B6910" s="124"/>
      <c r="C6910" s="125" t="s">
        <v>690</v>
      </c>
      <c r="D6910" s="191">
        <v>43354</v>
      </c>
      <c r="E6910" s="124" t="s">
        <v>12921</v>
      </c>
      <c r="F6910" s="124" t="s">
        <v>6</v>
      </c>
      <c r="G6910" s="124">
        <v>832523</v>
      </c>
      <c r="H6910" s="124"/>
      <c r="I6910" s="128" t="s">
        <v>14629</v>
      </c>
      <c r="J6910" s="124"/>
      <c r="K6910" s="124"/>
      <c r="L6910" s="124"/>
      <c r="M6910" s="124"/>
      <c r="N6910" s="193">
        <v>0</v>
      </c>
      <c r="O6910" s="193">
        <v>230473.43</v>
      </c>
      <c r="P6910" s="124" t="s">
        <v>1312</v>
      </c>
    </row>
    <row r="6911" spans="1:16" ht="51" hidden="1">
      <c r="A6911" s="256">
        <v>10</v>
      </c>
      <c r="B6911" s="124"/>
      <c r="C6911" s="125" t="s">
        <v>690</v>
      </c>
      <c r="D6911" s="191">
        <v>43354</v>
      </c>
      <c r="E6911" s="124" t="s">
        <v>12922</v>
      </c>
      <c r="F6911" s="124" t="s">
        <v>6</v>
      </c>
      <c r="G6911" s="124">
        <v>832652</v>
      </c>
      <c r="H6911" s="124"/>
      <c r="I6911" s="128" t="s">
        <v>14630</v>
      </c>
      <c r="J6911" s="124"/>
      <c r="K6911" s="124"/>
      <c r="L6911" s="124"/>
      <c r="M6911" s="124"/>
      <c r="N6911" s="193">
        <v>0</v>
      </c>
      <c r="O6911" s="193">
        <v>8266.2999999999993</v>
      </c>
      <c r="P6911" s="124" t="s">
        <v>1312</v>
      </c>
    </row>
    <row r="6912" spans="1:16" ht="76.5" hidden="1">
      <c r="A6912" s="256">
        <v>373</v>
      </c>
      <c r="B6912" s="124"/>
      <c r="C6912" s="125" t="s">
        <v>1269</v>
      </c>
      <c r="D6912" s="191">
        <v>43354</v>
      </c>
      <c r="E6912" s="124" t="s">
        <v>12923</v>
      </c>
      <c r="F6912" s="124" t="s">
        <v>1313</v>
      </c>
      <c r="G6912" s="124">
        <v>180718</v>
      </c>
      <c r="H6912" s="124"/>
      <c r="I6912" s="128" t="s">
        <v>14631</v>
      </c>
      <c r="J6912" s="124"/>
      <c r="K6912" s="124"/>
      <c r="L6912" s="124"/>
      <c r="M6912" s="124"/>
      <c r="N6912" s="193">
        <v>0</v>
      </c>
      <c r="O6912" s="193">
        <v>53431988.310000002</v>
      </c>
      <c r="P6912" s="124" t="s">
        <v>1312</v>
      </c>
    </row>
    <row r="6913" spans="1:16" ht="76.5" hidden="1">
      <c r="A6913" s="256" t="s">
        <v>620</v>
      </c>
      <c r="B6913" s="124"/>
      <c r="C6913" s="125" t="s">
        <v>714</v>
      </c>
      <c r="D6913" s="191">
        <v>43354</v>
      </c>
      <c r="E6913" s="124" t="s">
        <v>12924</v>
      </c>
      <c r="F6913" s="124" t="s">
        <v>6</v>
      </c>
      <c r="G6913" s="124">
        <v>1021056</v>
      </c>
      <c r="H6913" s="124"/>
      <c r="I6913" s="128" t="s">
        <v>14632</v>
      </c>
      <c r="J6913" s="124"/>
      <c r="K6913" s="124"/>
      <c r="L6913" s="124"/>
      <c r="M6913" s="124"/>
      <c r="N6913" s="193">
        <v>0</v>
      </c>
      <c r="O6913" s="193">
        <v>111000</v>
      </c>
      <c r="P6913" s="124" t="s">
        <v>1312</v>
      </c>
    </row>
    <row r="6914" spans="1:16" ht="89.25" hidden="1">
      <c r="A6914" s="256">
        <v>41</v>
      </c>
      <c r="B6914" s="124"/>
      <c r="C6914" s="125" t="s">
        <v>697</v>
      </c>
      <c r="D6914" s="191">
        <v>43354</v>
      </c>
      <c r="E6914" s="124" t="s">
        <v>12925</v>
      </c>
      <c r="F6914" s="124" t="s">
        <v>6</v>
      </c>
      <c r="G6914" s="124">
        <v>932433</v>
      </c>
      <c r="H6914" s="124"/>
      <c r="I6914" s="128" t="s">
        <v>14633</v>
      </c>
      <c r="J6914" s="124"/>
      <c r="K6914" s="124"/>
      <c r="L6914" s="124"/>
      <c r="M6914" s="124"/>
      <c r="N6914" s="193">
        <v>0</v>
      </c>
      <c r="O6914" s="193">
        <v>68904</v>
      </c>
      <c r="P6914" s="124" t="s">
        <v>1312</v>
      </c>
    </row>
    <row r="6915" spans="1:16" ht="76.5" hidden="1">
      <c r="A6915" s="256">
        <v>52</v>
      </c>
      <c r="B6915" s="124"/>
      <c r="C6915" s="125" t="s">
        <v>703</v>
      </c>
      <c r="D6915" s="191">
        <v>43354</v>
      </c>
      <c r="E6915" s="124" t="s">
        <v>12926</v>
      </c>
      <c r="F6915" s="124" t="s">
        <v>13</v>
      </c>
      <c r="G6915" s="124">
        <v>932336</v>
      </c>
      <c r="H6915" s="124"/>
      <c r="I6915" s="128" t="s">
        <v>14634</v>
      </c>
      <c r="J6915" s="124"/>
      <c r="K6915" s="124"/>
      <c r="L6915" s="124"/>
      <c r="M6915" s="124"/>
      <c r="N6915" s="193">
        <v>156.53</v>
      </c>
      <c r="O6915" s="193">
        <v>0</v>
      </c>
      <c r="P6915" s="124" t="s">
        <v>1312</v>
      </c>
    </row>
    <row r="6916" spans="1:16" ht="76.5" hidden="1">
      <c r="A6916" s="256">
        <v>52</v>
      </c>
      <c r="B6916" s="124"/>
      <c r="C6916" s="125" t="s">
        <v>703</v>
      </c>
      <c r="D6916" s="191">
        <v>43354</v>
      </c>
      <c r="E6916" s="124" t="s">
        <v>12927</v>
      </c>
      <c r="F6916" s="124" t="s">
        <v>11</v>
      </c>
      <c r="G6916" s="124">
        <v>932336</v>
      </c>
      <c r="H6916" s="124"/>
      <c r="I6916" s="128" t="s">
        <v>14635</v>
      </c>
      <c r="J6916" s="124"/>
      <c r="K6916" s="124"/>
      <c r="L6916" s="124"/>
      <c r="M6916" s="124"/>
      <c r="N6916" s="193">
        <v>50</v>
      </c>
      <c r="O6916" s="193">
        <v>0</v>
      </c>
      <c r="P6916" s="124" t="s">
        <v>1312</v>
      </c>
    </row>
    <row r="6917" spans="1:16" ht="38.25" hidden="1">
      <c r="A6917" s="256">
        <v>117</v>
      </c>
      <c r="B6917" s="124"/>
      <c r="C6917" s="125" t="s">
        <v>722</v>
      </c>
      <c r="D6917" s="191">
        <v>43354</v>
      </c>
      <c r="E6917" s="124" t="s">
        <v>12928</v>
      </c>
      <c r="F6917" s="124" t="s">
        <v>11</v>
      </c>
      <c r="G6917" s="124">
        <v>932429</v>
      </c>
      <c r="H6917" s="124"/>
      <c r="I6917" s="128" t="s">
        <v>14636</v>
      </c>
      <c r="J6917" s="124"/>
      <c r="K6917" s="124"/>
      <c r="L6917" s="124"/>
      <c r="M6917" s="124"/>
      <c r="N6917" s="193">
        <v>50</v>
      </c>
      <c r="O6917" s="193">
        <v>0</v>
      </c>
      <c r="P6917" s="124" t="s">
        <v>1312</v>
      </c>
    </row>
    <row r="6918" spans="1:16" ht="76.5" hidden="1">
      <c r="A6918" s="256">
        <v>283</v>
      </c>
      <c r="B6918" s="124"/>
      <c r="C6918" s="125" t="s">
        <v>146</v>
      </c>
      <c r="D6918" s="191">
        <v>43354</v>
      </c>
      <c r="E6918" s="124" t="s">
        <v>12929</v>
      </c>
      <c r="F6918" s="124" t="s">
        <v>13</v>
      </c>
      <c r="G6918" s="124">
        <v>932440</v>
      </c>
      <c r="H6918" s="124"/>
      <c r="I6918" s="128" t="s">
        <v>14637</v>
      </c>
      <c r="J6918" s="124"/>
      <c r="K6918" s="124"/>
      <c r="L6918" s="124"/>
      <c r="M6918" s="124"/>
      <c r="N6918" s="193">
        <v>80.739999999999995</v>
      </c>
      <c r="O6918" s="193">
        <v>0</v>
      </c>
      <c r="P6918" s="124" t="s">
        <v>1312</v>
      </c>
    </row>
    <row r="6919" spans="1:16" ht="76.5" hidden="1">
      <c r="A6919" s="256">
        <v>283</v>
      </c>
      <c r="B6919" s="124"/>
      <c r="C6919" s="125" t="s">
        <v>146</v>
      </c>
      <c r="D6919" s="191">
        <v>43354</v>
      </c>
      <c r="E6919" s="124" t="s">
        <v>12930</v>
      </c>
      <c r="F6919" s="124" t="s">
        <v>11</v>
      </c>
      <c r="G6919" s="124">
        <v>932440</v>
      </c>
      <c r="H6919" s="124"/>
      <c r="I6919" s="128" t="s">
        <v>14638</v>
      </c>
      <c r="J6919" s="124"/>
      <c r="K6919" s="124"/>
      <c r="L6919" s="124"/>
      <c r="M6919" s="124"/>
      <c r="N6919" s="193">
        <v>50</v>
      </c>
      <c r="O6919" s="193">
        <v>0</v>
      </c>
      <c r="P6919" s="124" t="s">
        <v>1312</v>
      </c>
    </row>
    <row r="6920" spans="1:16" ht="76.5" hidden="1">
      <c r="A6920" s="256">
        <v>16</v>
      </c>
      <c r="B6920" s="124"/>
      <c r="C6920" s="125" t="s">
        <v>692</v>
      </c>
      <c r="D6920" s="191">
        <v>43354</v>
      </c>
      <c r="E6920" s="124" t="s">
        <v>12931</v>
      </c>
      <c r="F6920" s="124" t="s">
        <v>13</v>
      </c>
      <c r="G6920" s="124">
        <v>932443</v>
      </c>
      <c r="H6920" s="124"/>
      <c r="I6920" s="128" t="s">
        <v>14639</v>
      </c>
      <c r="J6920" s="124"/>
      <c r="K6920" s="124"/>
      <c r="L6920" s="124"/>
      <c r="M6920" s="124"/>
      <c r="N6920" s="193">
        <v>40.369999999999997</v>
      </c>
      <c r="O6920" s="193">
        <v>0</v>
      </c>
      <c r="P6920" s="124" t="s">
        <v>1312</v>
      </c>
    </row>
    <row r="6921" spans="1:16" ht="76.5" hidden="1">
      <c r="A6921" s="256">
        <v>16</v>
      </c>
      <c r="B6921" s="124"/>
      <c r="C6921" s="125" t="s">
        <v>692</v>
      </c>
      <c r="D6921" s="191">
        <v>43354</v>
      </c>
      <c r="E6921" s="124" t="s">
        <v>12932</v>
      </c>
      <c r="F6921" s="124" t="s">
        <v>11</v>
      </c>
      <c r="G6921" s="124">
        <v>932443</v>
      </c>
      <c r="H6921" s="124"/>
      <c r="I6921" s="128" t="s">
        <v>14640</v>
      </c>
      <c r="J6921" s="124"/>
      <c r="K6921" s="124"/>
      <c r="L6921" s="124"/>
      <c r="M6921" s="124"/>
      <c r="N6921" s="193">
        <v>50</v>
      </c>
      <c r="O6921" s="193">
        <v>0</v>
      </c>
      <c r="P6921" s="124" t="s">
        <v>1312</v>
      </c>
    </row>
    <row r="6922" spans="1:16" ht="76.5" hidden="1">
      <c r="A6922" s="256">
        <v>597</v>
      </c>
      <c r="B6922" s="124"/>
      <c r="C6922" s="125" t="s">
        <v>3387</v>
      </c>
      <c r="D6922" s="191">
        <v>43354</v>
      </c>
      <c r="E6922" s="124" t="s">
        <v>12933</v>
      </c>
      <c r="F6922" s="124" t="s">
        <v>11</v>
      </c>
      <c r="G6922" s="124">
        <v>932444</v>
      </c>
      <c r="H6922" s="124"/>
      <c r="I6922" s="128" t="s">
        <v>14641</v>
      </c>
      <c r="J6922" s="124"/>
      <c r="K6922" s="124"/>
      <c r="L6922" s="124"/>
      <c r="M6922" s="124"/>
      <c r="N6922" s="193">
        <v>270</v>
      </c>
      <c r="O6922" s="193">
        <v>0</v>
      </c>
      <c r="P6922" s="124" t="s">
        <v>1312</v>
      </c>
    </row>
    <row r="6923" spans="1:16" ht="51" hidden="1">
      <c r="A6923" s="256">
        <v>513</v>
      </c>
      <c r="B6923" s="124"/>
      <c r="C6923" s="125" t="s">
        <v>201</v>
      </c>
      <c r="D6923" s="191">
        <v>43354</v>
      </c>
      <c r="E6923" s="124" t="s">
        <v>12934</v>
      </c>
      <c r="F6923" s="124" t="s">
        <v>11</v>
      </c>
      <c r="G6923" s="124">
        <v>932457</v>
      </c>
      <c r="H6923" s="124"/>
      <c r="I6923" s="128" t="s">
        <v>14642</v>
      </c>
      <c r="J6923" s="124"/>
      <c r="K6923" s="124"/>
      <c r="L6923" s="124"/>
      <c r="M6923" s="124"/>
      <c r="N6923" s="193">
        <v>50</v>
      </c>
      <c r="O6923" s="193">
        <v>0</v>
      </c>
      <c r="P6923" s="124" t="s">
        <v>1312</v>
      </c>
    </row>
    <row r="6924" spans="1:16" ht="63.75" hidden="1">
      <c r="A6924" s="256">
        <v>16</v>
      </c>
      <c r="B6924" s="124"/>
      <c r="C6924" s="125" t="s">
        <v>692</v>
      </c>
      <c r="D6924" s="191">
        <v>43354</v>
      </c>
      <c r="E6924" s="124" t="s">
        <v>12935</v>
      </c>
      <c r="F6924" s="124" t="s">
        <v>13</v>
      </c>
      <c r="G6924" s="124">
        <v>932459</v>
      </c>
      <c r="H6924" s="124"/>
      <c r="I6924" s="128" t="s">
        <v>14643</v>
      </c>
      <c r="J6924" s="124"/>
      <c r="K6924" s="124"/>
      <c r="L6924" s="124"/>
      <c r="M6924" s="124"/>
      <c r="N6924" s="193">
        <v>80.739999999999995</v>
      </c>
      <c r="O6924" s="193">
        <v>0</v>
      </c>
      <c r="P6924" s="124" t="s">
        <v>1312</v>
      </c>
    </row>
    <row r="6925" spans="1:16" ht="63.75" hidden="1">
      <c r="A6925" s="256">
        <v>16</v>
      </c>
      <c r="B6925" s="124"/>
      <c r="C6925" s="125" t="s">
        <v>692</v>
      </c>
      <c r="D6925" s="191">
        <v>43354</v>
      </c>
      <c r="E6925" s="124" t="s">
        <v>12936</v>
      </c>
      <c r="F6925" s="124" t="s">
        <v>11</v>
      </c>
      <c r="G6925" s="124">
        <v>932459</v>
      </c>
      <c r="H6925" s="124"/>
      <c r="I6925" s="128" t="s">
        <v>14644</v>
      </c>
      <c r="J6925" s="124"/>
      <c r="K6925" s="124"/>
      <c r="L6925" s="124"/>
      <c r="M6925" s="124"/>
      <c r="N6925" s="193">
        <v>50</v>
      </c>
      <c r="O6925" s="193">
        <v>0</v>
      </c>
      <c r="P6925" s="124" t="s">
        <v>1312</v>
      </c>
    </row>
    <row r="6926" spans="1:16" ht="63.75" hidden="1">
      <c r="A6926" s="256">
        <v>16</v>
      </c>
      <c r="B6926" s="124"/>
      <c r="C6926" s="125" t="s">
        <v>692</v>
      </c>
      <c r="D6926" s="191">
        <v>43354</v>
      </c>
      <c r="E6926" s="124" t="s">
        <v>12937</v>
      </c>
      <c r="F6926" s="124" t="s">
        <v>13</v>
      </c>
      <c r="G6926" s="124">
        <v>932460</v>
      </c>
      <c r="H6926" s="124"/>
      <c r="I6926" s="128" t="s">
        <v>14645</v>
      </c>
      <c r="J6926" s="124"/>
      <c r="K6926" s="124"/>
      <c r="L6926" s="124"/>
      <c r="M6926" s="124"/>
      <c r="N6926" s="193">
        <v>64.59</v>
      </c>
      <c r="O6926" s="193">
        <v>0</v>
      </c>
      <c r="P6926" s="124" t="s">
        <v>1312</v>
      </c>
    </row>
    <row r="6927" spans="1:16" ht="76.5" hidden="1">
      <c r="A6927" s="256">
        <v>16</v>
      </c>
      <c r="B6927" s="124"/>
      <c r="C6927" s="125" t="s">
        <v>692</v>
      </c>
      <c r="D6927" s="191">
        <v>43354</v>
      </c>
      <c r="E6927" s="124" t="s">
        <v>12938</v>
      </c>
      <c r="F6927" s="124" t="s">
        <v>11</v>
      </c>
      <c r="G6927" s="124">
        <v>932460</v>
      </c>
      <c r="H6927" s="124"/>
      <c r="I6927" s="128" t="s">
        <v>14646</v>
      </c>
      <c r="J6927" s="124"/>
      <c r="K6927" s="124"/>
      <c r="L6927" s="124"/>
      <c r="M6927" s="124"/>
      <c r="N6927" s="193">
        <v>50</v>
      </c>
      <c r="O6927" s="193">
        <v>0</v>
      </c>
      <c r="P6927" s="124" t="s">
        <v>1312</v>
      </c>
    </row>
    <row r="6928" spans="1:16" ht="76.5" hidden="1">
      <c r="A6928" s="256">
        <v>25</v>
      </c>
      <c r="B6928" s="124"/>
      <c r="C6928" s="125" t="s">
        <v>694</v>
      </c>
      <c r="D6928" s="191">
        <v>43354</v>
      </c>
      <c r="E6928" s="124" t="s">
        <v>12939</v>
      </c>
      <c r="F6928" s="124" t="s">
        <v>1313</v>
      </c>
      <c r="G6928" s="124">
        <v>180638</v>
      </c>
      <c r="H6928" s="124"/>
      <c r="I6928" s="128" t="s">
        <v>14647</v>
      </c>
      <c r="J6928" s="124"/>
      <c r="K6928" s="124"/>
      <c r="L6928" s="124"/>
      <c r="M6928" s="124"/>
      <c r="N6928" s="193">
        <v>15334.96</v>
      </c>
      <c r="O6928" s="193">
        <v>0</v>
      </c>
      <c r="P6928" s="124" t="s">
        <v>1312</v>
      </c>
    </row>
    <row r="6929" spans="1:16" ht="76.5" hidden="1">
      <c r="A6929" s="256">
        <v>25</v>
      </c>
      <c r="B6929" s="124"/>
      <c r="C6929" s="125" t="s">
        <v>694</v>
      </c>
      <c r="D6929" s="191">
        <v>43354</v>
      </c>
      <c r="E6929" s="124" t="s">
        <v>12939</v>
      </c>
      <c r="F6929" s="124" t="s">
        <v>1313</v>
      </c>
      <c r="G6929" s="124">
        <v>180636</v>
      </c>
      <c r="H6929" s="124"/>
      <c r="I6929" s="128" t="s">
        <v>14648</v>
      </c>
      <c r="J6929" s="124"/>
      <c r="K6929" s="124"/>
      <c r="L6929" s="124"/>
      <c r="M6929" s="124"/>
      <c r="N6929" s="193">
        <v>15246.93</v>
      </c>
      <c r="O6929" s="193">
        <v>0</v>
      </c>
      <c r="P6929" s="124" t="s">
        <v>1312</v>
      </c>
    </row>
    <row r="6930" spans="1:16" ht="76.5" hidden="1">
      <c r="A6930" s="256">
        <v>25</v>
      </c>
      <c r="B6930" s="124"/>
      <c r="C6930" s="125" t="s">
        <v>694</v>
      </c>
      <c r="D6930" s="191">
        <v>43354</v>
      </c>
      <c r="E6930" s="124" t="s">
        <v>12939</v>
      </c>
      <c r="F6930" s="124" t="s">
        <v>1313</v>
      </c>
      <c r="G6930" s="124">
        <v>180704</v>
      </c>
      <c r="H6930" s="124"/>
      <c r="I6930" s="128" t="s">
        <v>14649</v>
      </c>
      <c r="J6930" s="124"/>
      <c r="K6930" s="124"/>
      <c r="L6930" s="124"/>
      <c r="M6930" s="124"/>
      <c r="N6930" s="193">
        <v>323327.71000000002</v>
      </c>
      <c r="O6930" s="193">
        <v>0</v>
      </c>
      <c r="P6930" s="124" t="s">
        <v>1312</v>
      </c>
    </row>
    <row r="6931" spans="1:16" ht="76.5" hidden="1">
      <c r="A6931" s="256">
        <v>25</v>
      </c>
      <c r="B6931" s="124"/>
      <c r="C6931" s="125" t="s">
        <v>694</v>
      </c>
      <c r="D6931" s="191">
        <v>43354</v>
      </c>
      <c r="E6931" s="124" t="s">
        <v>12939</v>
      </c>
      <c r="F6931" s="124" t="s">
        <v>1313</v>
      </c>
      <c r="G6931" s="124">
        <v>180635</v>
      </c>
      <c r="H6931" s="124"/>
      <c r="I6931" s="128" t="s">
        <v>14650</v>
      </c>
      <c r="J6931" s="124"/>
      <c r="K6931" s="124"/>
      <c r="L6931" s="124"/>
      <c r="M6931" s="124"/>
      <c r="N6931" s="193">
        <v>19296.23</v>
      </c>
      <c r="O6931" s="193">
        <v>0</v>
      </c>
      <c r="P6931" s="124" t="s">
        <v>1312</v>
      </c>
    </row>
    <row r="6932" spans="1:16" ht="76.5" hidden="1">
      <c r="A6932" s="256">
        <v>25</v>
      </c>
      <c r="B6932" s="124"/>
      <c r="C6932" s="125" t="s">
        <v>694</v>
      </c>
      <c r="D6932" s="191">
        <v>43354</v>
      </c>
      <c r="E6932" s="124" t="s">
        <v>12939</v>
      </c>
      <c r="F6932" s="124" t="s">
        <v>1313</v>
      </c>
      <c r="G6932" s="124">
        <v>180705</v>
      </c>
      <c r="H6932" s="124"/>
      <c r="I6932" s="128" t="s">
        <v>14651</v>
      </c>
      <c r="J6932" s="124"/>
      <c r="K6932" s="124"/>
      <c r="L6932" s="124"/>
      <c r="M6932" s="124"/>
      <c r="N6932" s="193">
        <v>1765689.18</v>
      </c>
      <c r="O6932" s="193">
        <v>0</v>
      </c>
      <c r="P6932" s="124" t="s">
        <v>1312</v>
      </c>
    </row>
    <row r="6933" spans="1:16" ht="89.25" hidden="1">
      <c r="A6933" s="256">
        <v>680</v>
      </c>
      <c r="B6933" s="124"/>
      <c r="C6933" s="125" t="s">
        <v>866</v>
      </c>
      <c r="D6933" s="191">
        <v>43354</v>
      </c>
      <c r="E6933" s="124" t="s">
        <v>12940</v>
      </c>
      <c r="F6933" s="124" t="s">
        <v>15</v>
      </c>
      <c r="G6933" s="124">
        <v>5874</v>
      </c>
      <c r="H6933" s="124"/>
      <c r="I6933" s="128" t="s">
        <v>14652</v>
      </c>
      <c r="J6933" s="124"/>
      <c r="K6933" s="124"/>
      <c r="L6933" s="124"/>
      <c r="M6933" s="124"/>
      <c r="N6933" s="193">
        <v>288.45</v>
      </c>
      <c r="O6933" s="193">
        <v>0</v>
      </c>
      <c r="P6933" s="124" t="s">
        <v>1312</v>
      </c>
    </row>
    <row r="6934" spans="1:16" ht="89.25" hidden="1">
      <c r="A6934" s="256">
        <v>376</v>
      </c>
      <c r="B6934" s="124"/>
      <c r="C6934" s="125" t="s">
        <v>1272</v>
      </c>
      <c r="D6934" s="191">
        <v>43354</v>
      </c>
      <c r="E6934" s="124" t="s">
        <v>12941</v>
      </c>
      <c r="F6934" s="124" t="s">
        <v>15</v>
      </c>
      <c r="G6934" s="124">
        <v>5879</v>
      </c>
      <c r="H6934" s="124"/>
      <c r="I6934" s="128" t="s">
        <v>14653</v>
      </c>
      <c r="J6934" s="124"/>
      <c r="K6934" s="124"/>
      <c r="L6934" s="124"/>
      <c r="M6934" s="124"/>
      <c r="N6934" s="193">
        <v>8735.24</v>
      </c>
      <c r="O6934" s="193">
        <v>0</v>
      </c>
      <c r="P6934" s="124" t="s">
        <v>1312</v>
      </c>
    </row>
    <row r="6935" spans="1:16" ht="102" hidden="1">
      <c r="A6935" s="256">
        <v>197</v>
      </c>
      <c r="B6935" s="124"/>
      <c r="C6935" s="125" t="s">
        <v>754</v>
      </c>
      <c r="D6935" s="191">
        <v>43354</v>
      </c>
      <c r="E6935" s="124" t="s">
        <v>12942</v>
      </c>
      <c r="F6935" s="124" t="s">
        <v>1257</v>
      </c>
      <c r="G6935" s="124">
        <v>5877</v>
      </c>
      <c r="H6935" s="124"/>
      <c r="I6935" s="128" t="s">
        <v>14654</v>
      </c>
      <c r="J6935" s="124"/>
      <c r="K6935" s="124"/>
      <c r="L6935" s="124"/>
      <c r="M6935" s="124"/>
      <c r="N6935" s="193">
        <v>70.319999999999993</v>
      </c>
      <c r="O6935" s="193">
        <v>0</v>
      </c>
      <c r="P6935" s="124" t="s">
        <v>1312</v>
      </c>
    </row>
    <row r="6936" spans="1:16" ht="89.25" hidden="1">
      <c r="A6936" s="256">
        <v>197</v>
      </c>
      <c r="B6936" s="124"/>
      <c r="C6936" s="125" t="s">
        <v>754</v>
      </c>
      <c r="D6936" s="191">
        <v>43354</v>
      </c>
      <c r="E6936" s="124" t="s">
        <v>12943</v>
      </c>
      <c r="F6936" s="124" t="s">
        <v>15</v>
      </c>
      <c r="G6936" s="124">
        <v>5877</v>
      </c>
      <c r="H6936" s="124"/>
      <c r="I6936" s="128" t="s">
        <v>14655</v>
      </c>
      <c r="J6936" s="124"/>
      <c r="K6936" s="124"/>
      <c r="L6936" s="124"/>
      <c r="M6936" s="124"/>
      <c r="N6936" s="193">
        <v>273.16000000000003</v>
      </c>
      <c r="O6936" s="193">
        <v>0</v>
      </c>
      <c r="P6936" s="124" t="s">
        <v>1312</v>
      </c>
    </row>
    <row r="6937" spans="1:16" ht="102" hidden="1">
      <c r="A6937" s="256">
        <v>197</v>
      </c>
      <c r="B6937" s="124"/>
      <c r="C6937" s="125" t="s">
        <v>754</v>
      </c>
      <c r="D6937" s="191">
        <v>43354</v>
      </c>
      <c r="E6937" s="124" t="s">
        <v>12944</v>
      </c>
      <c r="F6937" s="124" t="s">
        <v>1257</v>
      </c>
      <c r="G6937" s="124">
        <v>5880</v>
      </c>
      <c r="H6937" s="124"/>
      <c r="I6937" s="128" t="s">
        <v>14656</v>
      </c>
      <c r="J6937" s="124"/>
      <c r="K6937" s="124"/>
      <c r="L6937" s="124"/>
      <c r="M6937" s="124"/>
      <c r="N6937" s="193">
        <v>381.65</v>
      </c>
      <c r="O6937" s="193">
        <v>0</v>
      </c>
      <c r="P6937" s="124" t="s">
        <v>1312</v>
      </c>
    </row>
    <row r="6938" spans="1:16" ht="89.25" hidden="1">
      <c r="A6938" s="256">
        <v>197</v>
      </c>
      <c r="B6938" s="124"/>
      <c r="C6938" s="125" t="s">
        <v>754</v>
      </c>
      <c r="D6938" s="191">
        <v>43354</v>
      </c>
      <c r="E6938" s="124" t="s">
        <v>12945</v>
      </c>
      <c r="F6938" s="124" t="s">
        <v>15</v>
      </c>
      <c r="G6938" s="124">
        <v>5880</v>
      </c>
      <c r="H6938" s="124"/>
      <c r="I6938" s="128" t="s">
        <v>14657</v>
      </c>
      <c r="J6938" s="124"/>
      <c r="K6938" s="124"/>
      <c r="L6938" s="124"/>
      <c r="M6938" s="124"/>
      <c r="N6938" s="193">
        <v>291.47000000000003</v>
      </c>
      <c r="O6938" s="193">
        <v>0</v>
      </c>
      <c r="P6938" s="124" t="s">
        <v>1312</v>
      </c>
    </row>
    <row r="6939" spans="1:16" ht="102" hidden="1">
      <c r="A6939" s="256">
        <v>197</v>
      </c>
      <c r="B6939" s="124"/>
      <c r="C6939" s="125" t="s">
        <v>754</v>
      </c>
      <c r="D6939" s="191">
        <v>43354</v>
      </c>
      <c r="E6939" s="124" t="s">
        <v>12946</v>
      </c>
      <c r="F6939" s="124" t="s">
        <v>1257</v>
      </c>
      <c r="G6939" s="124">
        <v>5878</v>
      </c>
      <c r="H6939" s="124"/>
      <c r="I6939" s="128" t="s">
        <v>14658</v>
      </c>
      <c r="J6939" s="124"/>
      <c r="K6939" s="124"/>
      <c r="L6939" s="124"/>
      <c r="M6939" s="124"/>
      <c r="N6939" s="193">
        <v>261.16000000000003</v>
      </c>
      <c r="O6939" s="193">
        <v>0</v>
      </c>
      <c r="P6939" s="124" t="s">
        <v>1312</v>
      </c>
    </row>
    <row r="6940" spans="1:16" ht="102" hidden="1">
      <c r="A6940" s="256">
        <v>197</v>
      </c>
      <c r="B6940" s="124"/>
      <c r="C6940" s="125" t="s">
        <v>754</v>
      </c>
      <c r="D6940" s="191">
        <v>43354</v>
      </c>
      <c r="E6940" s="124" t="s">
        <v>12947</v>
      </c>
      <c r="F6940" s="124" t="s">
        <v>15</v>
      </c>
      <c r="G6940" s="124">
        <v>5878</v>
      </c>
      <c r="H6940" s="124"/>
      <c r="I6940" s="128" t="s">
        <v>14659</v>
      </c>
      <c r="J6940" s="124"/>
      <c r="K6940" s="124"/>
      <c r="L6940" s="124"/>
      <c r="M6940" s="124"/>
      <c r="N6940" s="193">
        <v>291.47000000000003</v>
      </c>
      <c r="O6940" s="193">
        <v>0</v>
      </c>
      <c r="P6940" s="124" t="s">
        <v>1312</v>
      </c>
    </row>
    <row r="6941" spans="1:16" ht="63.75" hidden="1">
      <c r="A6941" s="256">
        <v>513</v>
      </c>
      <c r="B6941" s="124"/>
      <c r="C6941" s="125" t="s">
        <v>201</v>
      </c>
      <c r="D6941" s="191">
        <v>43354</v>
      </c>
      <c r="E6941" s="124" t="s">
        <v>12948</v>
      </c>
      <c r="F6941" s="124" t="s">
        <v>15</v>
      </c>
      <c r="G6941" s="124">
        <v>831714</v>
      </c>
      <c r="H6941" s="124"/>
      <c r="I6941" s="128" t="s">
        <v>14660</v>
      </c>
      <c r="J6941" s="124"/>
      <c r="K6941" s="124"/>
      <c r="L6941" s="124"/>
      <c r="M6941" s="124"/>
      <c r="N6941" s="193">
        <v>50</v>
      </c>
      <c r="O6941" s="193">
        <v>0</v>
      </c>
      <c r="P6941" s="124" t="s">
        <v>1312</v>
      </c>
    </row>
    <row r="6942" spans="1:16" ht="63.75" hidden="1">
      <c r="A6942" s="256">
        <v>287</v>
      </c>
      <c r="B6942" s="124"/>
      <c r="C6942" s="125" t="s">
        <v>790</v>
      </c>
      <c r="D6942" s="191">
        <v>43354</v>
      </c>
      <c r="E6942" s="124" t="s">
        <v>12949</v>
      </c>
      <c r="F6942" s="124" t="s">
        <v>11</v>
      </c>
      <c r="G6942" s="124">
        <v>831843</v>
      </c>
      <c r="H6942" s="124"/>
      <c r="I6942" s="128" t="s">
        <v>14661</v>
      </c>
      <c r="J6942" s="124"/>
      <c r="K6942" s="124"/>
      <c r="L6942" s="124"/>
      <c r="M6942" s="124"/>
      <c r="N6942" s="193">
        <v>50</v>
      </c>
      <c r="O6942" s="193">
        <v>0</v>
      </c>
      <c r="P6942" s="124" t="s">
        <v>1312</v>
      </c>
    </row>
    <row r="6943" spans="1:16" ht="76.5" hidden="1">
      <c r="A6943" s="256">
        <v>10</v>
      </c>
      <c r="B6943" s="124"/>
      <c r="C6943" s="125" t="s">
        <v>690</v>
      </c>
      <c r="D6943" s="191">
        <v>43354</v>
      </c>
      <c r="E6943" s="124" t="s">
        <v>12950</v>
      </c>
      <c r="F6943" s="124" t="s">
        <v>15</v>
      </c>
      <c r="G6943" s="124">
        <v>831979</v>
      </c>
      <c r="H6943" s="124"/>
      <c r="I6943" s="128" t="s">
        <v>14662</v>
      </c>
      <c r="J6943" s="124"/>
      <c r="K6943" s="124"/>
      <c r="L6943" s="124"/>
      <c r="M6943" s="124"/>
      <c r="N6943" s="193">
        <v>50</v>
      </c>
      <c r="O6943" s="193">
        <v>0</v>
      </c>
      <c r="P6943" s="124" t="s">
        <v>1312</v>
      </c>
    </row>
    <row r="6944" spans="1:16" ht="102" hidden="1">
      <c r="A6944" s="256">
        <v>244</v>
      </c>
      <c r="B6944" s="124"/>
      <c r="C6944" s="125" t="s">
        <v>771</v>
      </c>
      <c r="D6944" s="191">
        <v>43354</v>
      </c>
      <c r="E6944" s="124" t="s">
        <v>12951</v>
      </c>
      <c r="F6944" s="124" t="s">
        <v>15</v>
      </c>
      <c r="G6944" s="124">
        <v>5883</v>
      </c>
      <c r="H6944" s="124"/>
      <c r="I6944" s="128" t="s">
        <v>14663</v>
      </c>
      <c r="J6944" s="124"/>
      <c r="K6944" s="124"/>
      <c r="L6944" s="124"/>
      <c r="M6944" s="124"/>
      <c r="N6944" s="193">
        <v>280.5</v>
      </c>
      <c r="O6944" s="193">
        <v>0</v>
      </c>
      <c r="P6944" s="124" t="s">
        <v>1312</v>
      </c>
    </row>
    <row r="6945" spans="1:16" ht="89.25" hidden="1">
      <c r="A6945" s="256">
        <v>197</v>
      </c>
      <c r="B6945" s="124"/>
      <c r="C6945" s="125" t="s">
        <v>754</v>
      </c>
      <c r="D6945" s="191">
        <v>43354</v>
      </c>
      <c r="E6945" s="124" t="s">
        <v>12952</v>
      </c>
      <c r="F6945" s="124" t="s">
        <v>15</v>
      </c>
      <c r="G6945" s="124">
        <v>5882</v>
      </c>
      <c r="H6945" s="124"/>
      <c r="I6945" s="128" t="s">
        <v>14664</v>
      </c>
      <c r="J6945" s="124"/>
      <c r="K6945" s="124"/>
      <c r="L6945" s="124"/>
      <c r="M6945" s="124"/>
      <c r="N6945" s="193">
        <v>304.44</v>
      </c>
      <c r="O6945" s="193">
        <v>0</v>
      </c>
      <c r="P6945" s="124" t="s">
        <v>1312</v>
      </c>
    </row>
    <row r="6946" spans="1:16" ht="63.75" hidden="1">
      <c r="A6946" s="256">
        <v>10</v>
      </c>
      <c r="B6946" s="124"/>
      <c r="C6946" s="125" t="s">
        <v>690</v>
      </c>
      <c r="D6946" s="191">
        <v>43354</v>
      </c>
      <c r="E6946" s="124" t="s">
        <v>12953</v>
      </c>
      <c r="F6946" s="124" t="s">
        <v>15</v>
      </c>
      <c r="G6946" s="124">
        <v>832518</v>
      </c>
      <c r="H6946" s="124"/>
      <c r="I6946" s="128" t="s">
        <v>14665</v>
      </c>
      <c r="J6946" s="124"/>
      <c r="K6946" s="124"/>
      <c r="L6946" s="124"/>
      <c r="M6946" s="124"/>
      <c r="N6946" s="193">
        <v>50</v>
      </c>
      <c r="O6946" s="193">
        <v>0</v>
      </c>
      <c r="P6946" s="124" t="s">
        <v>1312</v>
      </c>
    </row>
    <row r="6947" spans="1:16" ht="63.75" hidden="1">
      <c r="A6947" s="256">
        <v>513</v>
      </c>
      <c r="B6947" s="124"/>
      <c r="C6947" s="125" t="s">
        <v>201</v>
      </c>
      <c r="D6947" s="191">
        <v>43354</v>
      </c>
      <c r="E6947" s="124" t="s">
        <v>12954</v>
      </c>
      <c r="F6947" s="124" t="s">
        <v>15</v>
      </c>
      <c r="G6947" s="124">
        <v>832520</v>
      </c>
      <c r="H6947" s="124"/>
      <c r="I6947" s="128" t="s">
        <v>14666</v>
      </c>
      <c r="J6947" s="124"/>
      <c r="K6947" s="124"/>
      <c r="L6947" s="124"/>
      <c r="M6947" s="124"/>
      <c r="N6947" s="193">
        <v>50</v>
      </c>
      <c r="O6947" s="193">
        <v>0</v>
      </c>
      <c r="P6947" s="124" t="s">
        <v>1312</v>
      </c>
    </row>
    <row r="6948" spans="1:16" ht="63.75" hidden="1">
      <c r="A6948" s="256">
        <v>10</v>
      </c>
      <c r="B6948" s="124"/>
      <c r="C6948" s="125" t="s">
        <v>690</v>
      </c>
      <c r="D6948" s="191">
        <v>43354</v>
      </c>
      <c r="E6948" s="124" t="s">
        <v>12955</v>
      </c>
      <c r="F6948" s="124" t="s">
        <v>15</v>
      </c>
      <c r="G6948" s="124">
        <v>832524</v>
      </c>
      <c r="H6948" s="124"/>
      <c r="I6948" s="128" t="s">
        <v>14667</v>
      </c>
      <c r="J6948" s="124"/>
      <c r="K6948" s="124"/>
      <c r="L6948" s="124"/>
      <c r="M6948" s="124"/>
      <c r="N6948" s="193">
        <v>50</v>
      </c>
      <c r="O6948" s="193">
        <v>0</v>
      </c>
      <c r="P6948" s="124" t="s">
        <v>1312</v>
      </c>
    </row>
    <row r="6949" spans="1:16" ht="51" hidden="1">
      <c r="A6949" s="256">
        <v>10</v>
      </c>
      <c r="B6949" s="124"/>
      <c r="C6949" s="125" t="s">
        <v>690</v>
      </c>
      <c r="D6949" s="191">
        <v>43354</v>
      </c>
      <c r="E6949" s="124" t="s">
        <v>12956</v>
      </c>
      <c r="F6949" s="124" t="s">
        <v>15</v>
      </c>
      <c r="G6949" s="124">
        <v>832653</v>
      </c>
      <c r="H6949" s="124"/>
      <c r="I6949" s="128" t="s">
        <v>14668</v>
      </c>
      <c r="J6949" s="124"/>
      <c r="K6949" s="124"/>
      <c r="L6949" s="124"/>
      <c r="M6949" s="124"/>
      <c r="N6949" s="193">
        <v>50</v>
      </c>
      <c r="O6949" s="193">
        <v>0</v>
      </c>
      <c r="P6949" s="124" t="s">
        <v>1312</v>
      </c>
    </row>
    <row r="6950" spans="1:16" ht="51" hidden="1">
      <c r="A6950" s="256">
        <v>513</v>
      </c>
      <c r="B6950" s="124"/>
      <c r="C6950" s="125" t="s">
        <v>201</v>
      </c>
      <c r="D6950" s="191">
        <v>43354</v>
      </c>
      <c r="E6950" s="124" t="s">
        <v>12957</v>
      </c>
      <c r="F6950" s="124" t="s">
        <v>15</v>
      </c>
      <c r="G6950" s="124">
        <v>832751</v>
      </c>
      <c r="H6950" s="124"/>
      <c r="I6950" s="128" t="s">
        <v>1389</v>
      </c>
      <c r="J6950" s="124"/>
      <c r="K6950" s="124"/>
      <c r="L6950" s="124"/>
      <c r="M6950" s="124"/>
      <c r="N6950" s="193">
        <v>50</v>
      </c>
      <c r="O6950" s="193">
        <v>0</v>
      </c>
      <c r="P6950" s="124" t="s">
        <v>1312</v>
      </c>
    </row>
    <row r="6951" spans="1:16" ht="51">
      <c r="A6951" s="256" t="s">
        <v>630</v>
      </c>
      <c r="B6951" s="124"/>
      <c r="C6951" s="125" t="s">
        <v>1236</v>
      </c>
      <c r="D6951" s="191">
        <v>43355</v>
      </c>
      <c r="E6951" s="124" t="s">
        <v>12958</v>
      </c>
      <c r="F6951" s="124" t="s">
        <v>3</v>
      </c>
      <c r="G6951" s="124">
        <v>1660287</v>
      </c>
      <c r="H6951" s="124"/>
      <c r="I6951" s="128" t="s">
        <v>14669</v>
      </c>
      <c r="J6951" s="124"/>
      <c r="K6951" s="124"/>
      <c r="L6951" s="124"/>
      <c r="M6951" s="124"/>
      <c r="N6951" s="193">
        <v>0</v>
      </c>
      <c r="O6951" s="193">
        <v>666.14</v>
      </c>
      <c r="P6951" s="124" t="s">
        <v>1312</v>
      </c>
    </row>
    <row r="6952" spans="1:16" ht="51">
      <c r="A6952" s="256">
        <v>291</v>
      </c>
      <c r="B6952" s="124"/>
      <c r="C6952" s="125" t="s">
        <v>794</v>
      </c>
      <c r="D6952" s="191">
        <v>43355</v>
      </c>
      <c r="E6952" s="124" t="s">
        <v>12959</v>
      </c>
      <c r="F6952" s="124" t="s">
        <v>3</v>
      </c>
      <c r="G6952" s="124">
        <v>1660296</v>
      </c>
      <c r="H6952" s="124"/>
      <c r="I6952" s="128" t="s">
        <v>14670</v>
      </c>
      <c r="J6952" s="124"/>
      <c r="K6952" s="124"/>
      <c r="L6952" s="124"/>
      <c r="M6952" s="124"/>
      <c r="N6952" s="193">
        <v>0</v>
      </c>
      <c r="O6952" s="193">
        <v>12631.94</v>
      </c>
      <c r="P6952" s="124" t="s">
        <v>1312</v>
      </c>
    </row>
    <row r="6953" spans="1:16" ht="51">
      <c r="A6953" s="256">
        <v>117</v>
      </c>
      <c r="B6953" s="124"/>
      <c r="C6953" s="125" t="s">
        <v>722</v>
      </c>
      <c r="D6953" s="191">
        <v>43355</v>
      </c>
      <c r="E6953" s="124" t="s">
        <v>12960</v>
      </c>
      <c r="F6953" s="124" t="s">
        <v>3</v>
      </c>
      <c r="G6953" s="124">
        <v>1660308</v>
      </c>
      <c r="H6953" s="124"/>
      <c r="I6953" s="128" t="s">
        <v>14671</v>
      </c>
      <c r="J6953" s="124"/>
      <c r="K6953" s="124"/>
      <c r="L6953" s="124"/>
      <c r="M6953" s="124"/>
      <c r="N6953" s="193">
        <v>0</v>
      </c>
      <c r="O6953" s="193">
        <v>371</v>
      </c>
      <c r="P6953" s="124" t="s">
        <v>1312</v>
      </c>
    </row>
    <row r="6954" spans="1:16" ht="51">
      <c r="A6954" s="256">
        <v>212</v>
      </c>
      <c r="B6954" s="124"/>
      <c r="C6954" s="125" t="s">
        <v>761</v>
      </c>
      <c r="D6954" s="191">
        <v>43355</v>
      </c>
      <c r="E6954" s="124" t="s">
        <v>12961</v>
      </c>
      <c r="F6954" s="124" t="s">
        <v>3</v>
      </c>
      <c r="G6954" s="124">
        <v>1660322</v>
      </c>
      <c r="H6954" s="124"/>
      <c r="I6954" s="128" t="s">
        <v>14672</v>
      </c>
      <c r="J6954" s="124"/>
      <c r="K6954" s="124"/>
      <c r="L6954" s="124"/>
      <c r="M6954" s="124"/>
      <c r="N6954" s="193">
        <v>0</v>
      </c>
      <c r="O6954" s="193">
        <v>75</v>
      </c>
      <c r="P6954" s="124" t="s">
        <v>1312</v>
      </c>
    </row>
    <row r="6955" spans="1:16" ht="51">
      <c r="A6955" s="256" t="s">
        <v>630</v>
      </c>
      <c r="B6955" s="124"/>
      <c r="C6955" s="125" t="s">
        <v>1236</v>
      </c>
      <c r="D6955" s="191">
        <v>43355</v>
      </c>
      <c r="E6955" s="124" t="s">
        <v>12962</v>
      </c>
      <c r="F6955" s="124" t="s">
        <v>3</v>
      </c>
      <c r="G6955" s="124">
        <v>1660212</v>
      </c>
      <c r="H6955" s="124"/>
      <c r="I6955" s="128" t="s">
        <v>14673</v>
      </c>
      <c r="J6955" s="124"/>
      <c r="K6955" s="124"/>
      <c r="L6955" s="124"/>
      <c r="M6955" s="124"/>
      <c r="N6955" s="193">
        <v>0</v>
      </c>
      <c r="O6955" s="193">
        <v>2257.7000000000003</v>
      </c>
      <c r="P6955" s="124" t="s">
        <v>1312</v>
      </c>
    </row>
    <row r="6956" spans="1:16" ht="51">
      <c r="A6956" s="256" t="s">
        <v>630</v>
      </c>
      <c r="B6956" s="124"/>
      <c r="C6956" s="125" t="s">
        <v>1236</v>
      </c>
      <c r="D6956" s="191">
        <v>43355</v>
      </c>
      <c r="E6956" s="124" t="s">
        <v>12963</v>
      </c>
      <c r="F6956" s="124" t="s">
        <v>3</v>
      </c>
      <c r="G6956" s="124">
        <v>1660163</v>
      </c>
      <c r="H6956" s="124"/>
      <c r="I6956" s="128" t="s">
        <v>14674</v>
      </c>
      <c r="J6956" s="124"/>
      <c r="K6956" s="124"/>
      <c r="L6956" s="124"/>
      <c r="M6956" s="124"/>
      <c r="N6956" s="193">
        <v>0</v>
      </c>
      <c r="O6956" s="193">
        <v>742</v>
      </c>
      <c r="P6956" s="124" t="s">
        <v>1312</v>
      </c>
    </row>
    <row r="6957" spans="1:16" ht="51">
      <c r="A6957" s="256">
        <v>48</v>
      </c>
      <c r="B6957" s="124"/>
      <c r="C6957" s="125" t="s">
        <v>700</v>
      </c>
      <c r="D6957" s="191">
        <v>43355</v>
      </c>
      <c r="E6957" s="124" t="s">
        <v>12964</v>
      </c>
      <c r="F6957" s="124" t="s">
        <v>3</v>
      </c>
      <c r="G6957" s="124">
        <v>1660159</v>
      </c>
      <c r="H6957" s="124"/>
      <c r="I6957" s="128" t="s">
        <v>14675</v>
      </c>
      <c r="J6957" s="124"/>
      <c r="K6957" s="124"/>
      <c r="L6957" s="124"/>
      <c r="M6957" s="124"/>
      <c r="N6957" s="193">
        <v>0</v>
      </c>
      <c r="O6957" s="193">
        <v>38870.89</v>
      </c>
      <c r="P6957" s="124" t="s">
        <v>1312</v>
      </c>
    </row>
    <row r="6958" spans="1:16" ht="38.25">
      <c r="A6958" s="256">
        <v>526</v>
      </c>
      <c r="B6958" s="124"/>
      <c r="C6958" s="125" t="s">
        <v>846</v>
      </c>
      <c r="D6958" s="191">
        <v>43355</v>
      </c>
      <c r="E6958" s="124" t="s">
        <v>12965</v>
      </c>
      <c r="F6958" s="124" t="s">
        <v>3</v>
      </c>
      <c r="G6958" s="124">
        <v>1660151</v>
      </c>
      <c r="H6958" s="124"/>
      <c r="I6958" s="128" t="s">
        <v>11503</v>
      </c>
      <c r="J6958" s="124"/>
      <c r="K6958" s="124"/>
      <c r="L6958" s="124"/>
      <c r="M6958" s="124"/>
      <c r="N6958" s="193">
        <v>0</v>
      </c>
      <c r="O6958" s="193">
        <v>76</v>
      </c>
      <c r="P6958" s="124" t="s">
        <v>1312</v>
      </c>
    </row>
    <row r="6959" spans="1:16" ht="51">
      <c r="A6959" s="256">
        <v>283</v>
      </c>
      <c r="B6959" s="124"/>
      <c r="C6959" s="125" t="s">
        <v>146</v>
      </c>
      <c r="D6959" s="191">
        <v>43355</v>
      </c>
      <c r="E6959" s="124" t="s">
        <v>12966</v>
      </c>
      <c r="F6959" s="124" t="s">
        <v>3</v>
      </c>
      <c r="G6959" s="124">
        <v>1660142</v>
      </c>
      <c r="H6959" s="124"/>
      <c r="I6959" s="128" t="s">
        <v>14676</v>
      </c>
      <c r="J6959" s="124"/>
      <c r="K6959" s="124"/>
      <c r="L6959" s="124"/>
      <c r="M6959" s="124"/>
      <c r="N6959" s="193">
        <v>0</v>
      </c>
      <c r="O6959" s="193">
        <v>391</v>
      </c>
      <c r="P6959" s="124" t="s">
        <v>1312</v>
      </c>
    </row>
    <row r="6960" spans="1:16" ht="51">
      <c r="A6960" s="256">
        <v>81</v>
      </c>
      <c r="B6960" s="124"/>
      <c r="C6960" s="125" t="s">
        <v>709</v>
      </c>
      <c r="D6960" s="191">
        <v>43355</v>
      </c>
      <c r="E6960" s="124" t="s">
        <v>12967</v>
      </c>
      <c r="F6960" s="124" t="s">
        <v>3</v>
      </c>
      <c r="G6960" s="124">
        <v>1660130</v>
      </c>
      <c r="H6960" s="124"/>
      <c r="I6960" s="128" t="s">
        <v>14677</v>
      </c>
      <c r="J6960" s="124"/>
      <c r="K6960" s="124"/>
      <c r="L6960" s="124"/>
      <c r="M6960" s="124"/>
      <c r="N6960" s="193">
        <v>0</v>
      </c>
      <c r="O6960" s="193">
        <v>262.60000000000002</v>
      </c>
      <c r="P6960" s="124" t="s">
        <v>1312</v>
      </c>
    </row>
    <row r="6961" spans="1:16" ht="51">
      <c r="A6961" s="256" t="s">
        <v>630</v>
      </c>
      <c r="B6961" s="124"/>
      <c r="C6961" s="125" t="s">
        <v>1236</v>
      </c>
      <c r="D6961" s="191">
        <v>43355</v>
      </c>
      <c r="E6961" s="124" t="s">
        <v>12968</v>
      </c>
      <c r="F6961" s="124" t="s">
        <v>3</v>
      </c>
      <c r="G6961" s="124">
        <v>1660126</v>
      </c>
      <c r="H6961" s="124"/>
      <c r="I6961" s="128" t="s">
        <v>14678</v>
      </c>
      <c r="J6961" s="124"/>
      <c r="K6961" s="124"/>
      <c r="L6961" s="124"/>
      <c r="M6961" s="124"/>
      <c r="N6961" s="193">
        <v>0</v>
      </c>
      <c r="O6961" s="193">
        <v>5095.2</v>
      </c>
      <c r="P6961" s="124" t="s">
        <v>1312</v>
      </c>
    </row>
    <row r="6962" spans="1:16" ht="38.25">
      <c r="A6962" s="256" t="s">
        <v>630</v>
      </c>
      <c r="B6962" s="124"/>
      <c r="C6962" s="125" t="s">
        <v>1236</v>
      </c>
      <c r="D6962" s="191">
        <v>43355</v>
      </c>
      <c r="E6962" s="124" t="s">
        <v>12969</v>
      </c>
      <c r="F6962" s="124" t="s">
        <v>3</v>
      </c>
      <c r="G6962" s="124">
        <v>1660107</v>
      </c>
      <c r="H6962" s="124"/>
      <c r="I6962" s="128" t="s">
        <v>14679</v>
      </c>
      <c r="J6962" s="124"/>
      <c r="K6962" s="124"/>
      <c r="L6962" s="124"/>
      <c r="M6962" s="124"/>
      <c r="N6962" s="193">
        <v>0</v>
      </c>
      <c r="O6962" s="193">
        <v>979.6</v>
      </c>
      <c r="P6962" s="124" t="s">
        <v>1312</v>
      </c>
    </row>
    <row r="6963" spans="1:16" ht="38.25">
      <c r="A6963" s="256" t="s">
        <v>630</v>
      </c>
      <c r="B6963" s="124"/>
      <c r="C6963" s="125" t="s">
        <v>1236</v>
      </c>
      <c r="D6963" s="191">
        <v>43355</v>
      </c>
      <c r="E6963" s="124" t="s">
        <v>12970</v>
      </c>
      <c r="F6963" s="124" t="s">
        <v>3</v>
      </c>
      <c r="G6963" s="124">
        <v>1660103</v>
      </c>
      <c r="H6963" s="124"/>
      <c r="I6963" s="128" t="s">
        <v>14680</v>
      </c>
      <c r="J6963" s="124"/>
      <c r="K6963" s="124"/>
      <c r="L6963" s="124"/>
      <c r="M6963" s="124"/>
      <c r="N6963" s="193">
        <v>0</v>
      </c>
      <c r="O6963" s="193">
        <v>159</v>
      </c>
      <c r="P6963" s="124" t="s">
        <v>1312</v>
      </c>
    </row>
    <row r="6964" spans="1:16" ht="51">
      <c r="A6964" s="256" t="s">
        <v>630</v>
      </c>
      <c r="B6964" s="124"/>
      <c r="C6964" s="125" t="s">
        <v>1236</v>
      </c>
      <c r="D6964" s="191">
        <v>43355</v>
      </c>
      <c r="E6964" s="124" t="s">
        <v>12971</v>
      </c>
      <c r="F6964" s="124" t="s">
        <v>3</v>
      </c>
      <c r="G6964" s="124">
        <v>1660455</v>
      </c>
      <c r="H6964" s="124"/>
      <c r="I6964" s="128" t="s">
        <v>14681</v>
      </c>
      <c r="J6964" s="124"/>
      <c r="K6964" s="124"/>
      <c r="L6964" s="124"/>
      <c r="M6964" s="124"/>
      <c r="N6964" s="193">
        <v>0</v>
      </c>
      <c r="O6964" s="193">
        <v>729.30000000000007</v>
      </c>
      <c r="P6964" s="124" t="s">
        <v>1312</v>
      </c>
    </row>
    <row r="6965" spans="1:16" ht="38.25">
      <c r="A6965" s="256" t="s">
        <v>630</v>
      </c>
      <c r="B6965" s="124"/>
      <c r="C6965" s="125" t="s">
        <v>1236</v>
      </c>
      <c r="D6965" s="191">
        <v>43355</v>
      </c>
      <c r="E6965" s="124" t="s">
        <v>12972</v>
      </c>
      <c r="F6965" s="124" t="s">
        <v>3</v>
      </c>
      <c r="G6965" s="124">
        <v>1660414</v>
      </c>
      <c r="H6965" s="124"/>
      <c r="I6965" s="128" t="s">
        <v>14682</v>
      </c>
      <c r="J6965" s="124"/>
      <c r="K6965" s="124"/>
      <c r="L6965" s="124"/>
      <c r="M6965" s="124"/>
      <c r="N6965" s="193">
        <v>0</v>
      </c>
      <c r="O6965" s="193">
        <v>713</v>
      </c>
      <c r="P6965" s="124" t="s">
        <v>1312</v>
      </c>
    </row>
    <row r="6966" spans="1:16" ht="51">
      <c r="A6966" s="256">
        <v>212</v>
      </c>
      <c r="B6966" s="124"/>
      <c r="C6966" s="125" t="s">
        <v>761</v>
      </c>
      <c r="D6966" s="191">
        <v>43355</v>
      </c>
      <c r="E6966" s="124" t="s">
        <v>12973</v>
      </c>
      <c r="F6966" s="124" t="s">
        <v>3</v>
      </c>
      <c r="G6966" s="124">
        <v>1660410</v>
      </c>
      <c r="H6966" s="124"/>
      <c r="I6966" s="128" t="s">
        <v>14683</v>
      </c>
      <c r="J6966" s="124"/>
      <c r="K6966" s="124"/>
      <c r="L6966" s="124"/>
      <c r="M6966" s="124"/>
      <c r="N6966" s="193">
        <v>0</v>
      </c>
      <c r="O6966" s="193">
        <v>130</v>
      </c>
      <c r="P6966" s="124" t="s">
        <v>1312</v>
      </c>
    </row>
    <row r="6967" spans="1:16" ht="63.75">
      <c r="A6967" s="256">
        <v>86</v>
      </c>
      <c r="B6967" s="124"/>
      <c r="C6967" s="125" t="s">
        <v>710</v>
      </c>
      <c r="D6967" s="191">
        <v>43355</v>
      </c>
      <c r="E6967" s="124" t="s">
        <v>12974</v>
      </c>
      <c r="F6967" s="124" t="s">
        <v>3</v>
      </c>
      <c r="G6967" s="124">
        <v>1660409</v>
      </c>
      <c r="H6967" s="124"/>
      <c r="I6967" s="128" t="s">
        <v>14684</v>
      </c>
      <c r="J6967" s="124"/>
      <c r="K6967" s="124"/>
      <c r="L6967" s="124"/>
      <c r="M6967" s="124"/>
      <c r="N6967" s="193">
        <v>0</v>
      </c>
      <c r="O6967" s="193">
        <v>60</v>
      </c>
      <c r="P6967" s="124" t="s">
        <v>1312</v>
      </c>
    </row>
    <row r="6968" spans="1:16" ht="38.25">
      <c r="A6968" s="256" t="s">
        <v>630</v>
      </c>
      <c r="B6968" s="124"/>
      <c r="C6968" s="125" t="s">
        <v>1236</v>
      </c>
      <c r="D6968" s="191">
        <v>43355</v>
      </c>
      <c r="E6968" s="124" t="s">
        <v>12975</v>
      </c>
      <c r="F6968" s="124" t="s">
        <v>3</v>
      </c>
      <c r="G6968" s="124">
        <v>1660356</v>
      </c>
      <c r="H6968" s="124"/>
      <c r="I6968" s="128" t="s">
        <v>14685</v>
      </c>
      <c r="J6968" s="124"/>
      <c r="K6968" s="124"/>
      <c r="L6968" s="124"/>
      <c r="M6968" s="124"/>
      <c r="N6968" s="193">
        <v>0</v>
      </c>
      <c r="O6968" s="193">
        <v>1</v>
      </c>
      <c r="P6968" s="124" t="s">
        <v>1312</v>
      </c>
    </row>
    <row r="6969" spans="1:16" ht="51">
      <c r="A6969" s="256" t="s">
        <v>630</v>
      </c>
      <c r="B6969" s="124"/>
      <c r="C6969" s="125" t="s">
        <v>1236</v>
      </c>
      <c r="D6969" s="191">
        <v>43355</v>
      </c>
      <c r="E6969" s="124" t="s">
        <v>12976</v>
      </c>
      <c r="F6969" s="124" t="s">
        <v>3</v>
      </c>
      <c r="G6969" s="124">
        <v>1660345</v>
      </c>
      <c r="H6969" s="124"/>
      <c r="I6969" s="128" t="s">
        <v>14686</v>
      </c>
      <c r="J6969" s="124"/>
      <c r="K6969" s="124"/>
      <c r="L6969" s="124"/>
      <c r="M6969" s="124"/>
      <c r="N6969" s="193">
        <v>0</v>
      </c>
      <c r="O6969" s="193">
        <v>7.49</v>
      </c>
      <c r="P6969" s="124" t="s">
        <v>1312</v>
      </c>
    </row>
    <row r="6970" spans="1:16" ht="38.25">
      <c r="A6970" s="256">
        <v>16</v>
      </c>
      <c r="B6970" s="124"/>
      <c r="C6970" s="125" t="s">
        <v>692</v>
      </c>
      <c r="D6970" s="191">
        <v>43355</v>
      </c>
      <c r="E6970" s="124" t="s">
        <v>12977</v>
      </c>
      <c r="F6970" s="124" t="s">
        <v>3</v>
      </c>
      <c r="G6970" s="124">
        <v>1660340</v>
      </c>
      <c r="H6970" s="124"/>
      <c r="I6970" s="128" t="s">
        <v>14687</v>
      </c>
      <c r="J6970" s="124"/>
      <c r="K6970" s="124"/>
      <c r="L6970" s="124"/>
      <c r="M6970" s="124"/>
      <c r="N6970" s="193">
        <v>0</v>
      </c>
      <c r="O6970" s="193">
        <v>17935</v>
      </c>
      <c r="P6970" s="124" t="s">
        <v>1312</v>
      </c>
    </row>
    <row r="6971" spans="1:16" ht="51">
      <c r="A6971" s="256">
        <v>16</v>
      </c>
      <c r="B6971" s="124"/>
      <c r="C6971" s="125" t="s">
        <v>692</v>
      </c>
      <c r="D6971" s="191">
        <v>43355</v>
      </c>
      <c r="E6971" s="124" t="s">
        <v>12978</v>
      </c>
      <c r="F6971" s="124" t="s">
        <v>3</v>
      </c>
      <c r="G6971" s="124">
        <v>1660339</v>
      </c>
      <c r="H6971" s="124"/>
      <c r="I6971" s="128" t="s">
        <v>14688</v>
      </c>
      <c r="J6971" s="124"/>
      <c r="K6971" s="124"/>
      <c r="L6971" s="124"/>
      <c r="M6971" s="124"/>
      <c r="N6971" s="193">
        <v>0</v>
      </c>
      <c r="O6971" s="193">
        <v>540</v>
      </c>
      <c r="P6971" s="124" t="s">
        <v>1312</v>
      </c>
    </row>
    <row r="6972" spans="1:16" ht="51">
      <c r="A6972" s="256">
        <v>47</v>
      </c>
      <c r="B6972" s="124"/>
      <c r="C6972" s="125" t="s">
        <v>699</v>
      </c>
      <c r="D6972" s="191">
        <v>43355</v>
      </c>
      <c r="E6972" s="124" t="s">
        <v>12979</v>
      </c>
      <c r="F6972" s="124" t="s">
        <v>3</v>
      </c>
      <c r="G6972" s="124">
        <v>1660335</v>
      </c>
      <c r="H6972" s="124"/>
      <c r="I6972" s="128" t="s">
        <v>14689</v>
      </c>
      <c r="J6972" s="124"/>
      <c r="K6972" s="124"/>
      <c r="L6972" s="124"/>
      <c r="M6972" s="124"/>
      <c r="N6972" s="193">
        <v>0</v>
      </c>
      <c r="O6972" s="193">
        <v>3260</v>
      </c>
      <c r="P6972" s="124" t="s">
        <v>1312</v>
      </c>
    </row>
    <row r="6973" spans="1:16" ht="38.25">
      <c r="A6973" s="256" t="s">
        <v>630</v>
      </c>
      <c r="B6973" s="124"/>
      <c r="C6973" s="125" t="s">
        <v>1236</v>
      </c>
      <c r="D6973" s="191">
        <v>43355</v>
      </c>
      <c r="E6973" s="124" t="s">
        <v>12980</v>
      </c>
      <c r="F6973" s="124" t="s">
        <v>3</v>
      </c>
      <c r="G6973" s="124">
        <v>1660329</v>
      </c>
      <c r="H6973" s="124"/>
      <c r="I6973" s="128" t="s">
        <v>14690</v>
      </c>
      <c r="J6973" s="124"/>
      <c r="K6973" s="124"/>
      <c r="L6973" s="124"/>
      <c r="M6973" s="124"/>
      <c r="N6973" s="193">
        <v>0</v>
      </c>
      <c r="O6973" s="193">
        <v>296.81</v>
      </c>
      <c r="P6973" s="124" t="s">
        <v>1312</v>
      </c>
    </row>
    <row r="6974" spans="1:16" ht="51">
      <c r="A6974" s="256">
        <v>86</v>
      </c>
      <c r="B6974" s="124"/>
      <c r="C6974" s="125" t="s">
        <v>710</v>
      </c>
      <c r="D6974" s="191">
        <v>43355</v>
      </c>
      <c r="E6974" s="124" t="s">
        <v>12981</v>
      </c>
      <c r="F6974" s="124" t="s">
        <v>3</v>
      </c>
      <c r="G6974" s="124">
        <v>1660327</v>
      </c>
      <c r="H6974" s="124"/>
      <c r="I6974" s="128" t="s">
        <v>14691</v>
      </c>
      <c r="J6974" s="124"/>
      <c r="K6974" s="124"/>
      <c r="L6974" s="124"/>
      <c r="M6974" s="124"/>
      <c r="N6974" s="193">
        <v>0</v>
      </c>
      <c r="O6974" s="193">
        <v>10.050000000000001</v>
      </c>
      <c r="P6974" s="124" t="s">
        <v>1312</v>
      </c>
    </row>
    <row r="6975" spans="1:16" ht="51">
      <c r="A6975" s="256">
        <v>299</v>
      </c>
      <c r="B6975" s="124"/>
      <c r="C6975" s="125" t="s">
        <v>798</v>
      </c>
      <c r="D6975" s="191">
        <v>43355</v>
      </c>
      <c r="E6975" s="124" t="s">
        <v>12982</v>
      </c>
      <c r="F6975" s="124" t="s">
        <v>3</v>
      </c>
      <c r="G6975" s="124">
        <v>1660326</v>
      </c>
      <c r="H6975" s="124"/>
      <c r="I6975" s="128" t="s">
        <v>14692</v>
      </c>
      <c r="J6975" s="124"/>
      <c r="K6975" s="124"/>
      <c r="L6975" s="124"/>
      <c r="M6975" s="124"/>
      <c r="N6975" s="193">
        <v>0</v>
      </c>
      <c r="O6975" s="193">
        <v>100</v>
      </c>
      <c r="P6975" s="124" t="s">
        <v>1312</v>
      </c>
    </row>
    <row r="6976" spans="1:16" ht="63.75">
      <c r="A6976" s="256" t="s">
        <v>630</v>
      </c>
      <c r="B6976" s="124"/>
      <c r="C6976" s="125" t="s">
        <v>1236</v>
      </c>
      <c r="D6976" s="191">
        <v>43355</v>
      </c>
      <c r="E6976" s="124" t="s">
        <v>12983</v>
      </c>
      <c r="F6976" s="124" t="s">
        <v>3</v>
      </c>
      <c r="G6976" s="124">
        <v>1660234</v>
      </c>
      <c r="H6976" s="124"/>
      <c r="I6976" s="128" t="s">
        <v>14693</v>
      </c>
      <c r="J6976" s="124"/>
      <c r="K6976" s="124"/>
      <c r="L6976" s="124"/>
      <c r="M6976" s="124"/>
      <c r="N6976" s="193">
        <v>0</v>
      </c>
      <c r="O6976" s="193">
        <v>9216.8700000000008</v>
      </c>
      <c r="P6976" s="124" t="s">
        <v>1312</v>
      </c>
    </row>
    <row r="6977" spans="1:16" ht="63.75">
      <c r="A6977" s="256">
        <v>86</v>
      </c>
      <c r="B6977" s="124"/>
      <c r="C6977" s="125" t="s">
        <v>710</v>
      </c>
      <c r="D6977" s="191">
        <v>43355</v>
      </c>
      <c r="E6977" s="124" t="s">
        <v>12984</v>
      </c>
      <c r="F6977" s="124" t="s">
        <v>3</v>
      </c>
      <c r="G6977" s="124">
        <v>1660233</v>
      </c>
      <c r="H6977" s="124"/>
      <c r="I6977" s="128" t="s">
        <v>14694</v>
      </c>
      <c r="J6977" s="124"/>
      <c r="K6977" s="124"/>
      <c r="L6977" s="124"/>
      <c r="M6977" s="124"/>
      <c r="N6977" s="193">
        <v>0</v>
      </c>
      <c r="O6977" s="193">
        <v>97878</v>
      </c>
      <c r="P6977" s="124" t="s">
        <v>1312</v>
      </c>
    </row>
    <row r="6978" spans="1:16" ht="51">
      <c r="A6978" s="256">
        <v>661</v>
      </c>
      <c r="B6978" s="124"/>
      <c r="C6978" s="125" t="s">
        <v>234</v>
      </c>
      <c r="D6978" s="191">
        <v>43355</v>
      </c>
      <c r="E6978" s="124" t="s">
        <v>12985</v>
      </c>
      <c r="F6978" s="124" t="s">
        <v>3</v>
      </c>
      <c r="G6978" s="124">
        <v>1660219</v>
      </c>
      <c r="H6978" s="124"/>
      <c r="I6978" s="128" t="s">
        <v>14695</v>
      </c>
      <c r="J6978" s="124"/>
      <c r="K6978" s="124"/>
      <c r="L6978" s="124"/>
      <c r="M6978" s="124"/>
      <c r="N6978" s="193">
        <v>0</v>
      </c>
      <c r="O6978" s="193">
        <v>14719.26</v>
      </c>
      <c r="P6978" s="124" t="s">
        <v>1312</v>
      </c>
    </row>
    <row r="6979" spans="1:16" ht="51">
      <c r="A6979" s="256">
        <v>66</v>
      </c>
      <c r="B6979" s="124"/>
      <c r="C6979" s="125" t="s">
        <v>704</v>
      </c>
      <c r="D6979" s="191">
        <v>43355</v>
      </c>
      <c r="E6979" s="124" t="s">
        <v>12986</v>
      </c>
      <c r="F6979" s="124" t="s">
        <v>3</v>
      </c>
      <c r="G6979" s="124">
        <v>1660211</v>
      </c>
      <c r="H6979" s="124"/>
      <c r="I6979" s="128" t="s">
        <v>14696</v>
      </c>
      <c r="J6979" s="124"/>
      <c r="K6979" s="124"/>
      <c r="L6979" s="124"/>
      <c r="M6979" s="124"/>
      <c r="N6979" s="193">
        <v>0</v>
      </c>
      <c r="O6979" s="193">
        <v>11604.85</v>
      </c>
      <c r="P6979" s="124" t="s">
        <v>1312</v>
      </c>
    </row>
    <row r="6980" spans="1:16" ht="51">
      <c r="A6980" s="256">
        <v>66</v>
      </c>
      <c r="B6980" s="124"/>
      <c r="C6980" s="125" t="s">
        <v>704</v>
      </c>
      <c r="D6980" s="191">
        <v>43355</v>
      </c>
      <c r="E6980" s="124" t="s">
        <v>12987</v>
      </c>
      <c r="F6980" s="124" t="s">
        <v>3</v>
      </c>
      <c r="G6980" s="124">
        <v>1660209</v>
      </c>
      <c r="H6980" s="124"/>
      <c r="I6980" s="128" t="s">
        <v>14697</v>
      </c>
      <c r="J6980" s="124"/>
      <c r="K6980" s="124"/>
      <c r="L6980" s="124"/>
      <c r="M6980" s="124"/>
      <c r="N6980" s="193">
        <v>0</v>
      </c>
      <c r="O6980" s="193">
        <v>30825</v>
      </c>
      <c r="P6980" s="124" t="s">
        <v>1312</v>
      </c>
    </row>
    <row r="6981" spans="1:16" ht="51">
      <c r="A6981" s="256">
        <v>66</v>
      </c>
      <c r="B6981" s="124"/>
      <c r="C6981" s="125" t="s">
        <v>704</v>
      </c>
      <c r="D6981" s="191">
        <v>43355</v>
      </c>
      <c r="E6981" s="124" t="s">
        <v>12988</v>
      </c>
      <c r="F6981" s="124" t="s">
        <v>3</v>
      </c>
      <c r="G6981" s="124">
        <v>1660204</v>
      </c>
      <c r="H6981" s="124"/>
      <c r="I6981" s="128" t="s">
        <v>14698</v>
      </c>
      <c r="J6981" s="124"/>
      <c r="K6981" s="124"/>
      <c r="L6981" s="124"/>
      <c r="M6981" s="124"/>
      <c r="N6981" s="193">
        <v>0</v>
      </c>
      <c r="O6981" s="193">
        <v>450</v>
      </c>
      <c r="P6981" s="124" t="s">
        <v>1312</v>
      </c>
    </row>
    <row r="6982" spans="1:16" ht="51">
      <c r="A6982" s="256">
        <v>283</v>
      </c>
      <c r="B6982" s="124"/>
      <c r="C6982" s="125" t="s">
        <v>146</v>
      </c>
      <c r="D6982" s="191">
        <v>43355</v>
      </c>
      <c r="E6982" s="124" t="s">
        <v>12989</v>
      </c>
      <c r="F6982" s="124" t="s">
        <v>3</v>
      </c>
      <c r="G6982" s="124">
        <v>1660179</v>
      </c>
      <c r="H6982" s="124"/>
      <c r="I6982" s="128" t="s">
        <v>14699</v>
      </c>
      <c r="J6982" s="124"/>
      <c r="K6982" s="124"/>
      <c r="L6982" s="124"/>
      <c r="M6982" s="124"/>
      <c r="N6982" s="193">
        <v>0</v>
      </c>
      <c r="O6982" s="193">
        <v>638.04</v>
      </c>
      <c r="P6982" s="124" t="s">
        <v>1312</v>
      </c>
    </row>
    <row r="6983" spans="1:16" ht="51">
      <c r="A6983" s="256">
        <v>283</v>
      </c>
      <c r="B6983" s="124"/>
      <c r="C6983" s="125" t="s">
        <v>146</v>
      </c>
      <c r="D6983" s="191">
        <v>43355</v>
      </c>
      <c r="E6983" s="124" t="s">
        <v>12990</v>
      </c>
      <c r="F6983" s="124" t="s">
        <v>3</v>
      </c>
      <c r="G6983" s="124">
        <v>1660178</v>
      </c>
      <c r="H6983" s="124"/>
      <c r="I6983" s="128" t="s">
        <v>14700</v>
      </c>
      <c r="J6983" s="124"/>
      <c r="K6983" s="124"/>
      <c r="L6983" s="124"/>
      <c r="M6983" s="124"/>
      <c r="N6983" s="193">
        <v>0</v>
      </c>
      <c r="O6983" s="193">
        <v>6058.46</v>
      </c>
      <c r="P6983" s="124" t="s">
        <v>1312</v>
      </c>
    </row>
    <row r="6984" spans="1:16" ht="51">
      <c r="A6984" s="256">
        <v>283</v>
      </c>
      <c r="B6984" s="124"/>
      <c r="C6984" s="125" t="s">
        <v>146</v>
      </c>
      <c r="D6984" s="191">
        <v>43355</v>
      </c>
      <c r="E6984" s="124" t="s">
        <v>12991</v>
      </c>
      <c r="F6984" s="124" t="s">
        <v>3</v>
      </c>
      <c r="G6984" s="124">
        <v>1660173</v>
      </c>
      <c r="H6984" s="124"/>
      <c r="I6984" s="128" t="s">
        <v>14701</v>
      </c>
      <c r="J6984" s="124"/>
      <c r="K6984" s="124"/>
      <c r="L6984" s="124"/>
      <c r="M6984" s="124"/>
      <c r="N6984" s="193">
        <v>0</v>
      </c>
      <c r="O6984" s="193">
        <v>111</v>
      </c>
      <c r="P6984" s="124" t="s">
        <v>3729</v>
      </c>
    </row>
    <row r="6985" spans="1:16" ht="63.75">
      <c r="A6985" s="256">
        <v>287</v>
      </c>
      <c r="B6985" s="124"/>
      <c r="C6985" s="125" t="s">
        <v>790</v>
      </c>
      <c r="D6985" s="191">
        <v>43355</v>
      </c>
      <c r="E6985" s="124" t="s">
        <v>12992</v>
      </c>
      <c r="F6985" s="124" t="s">
        <v>3</v>
      </c>
      <c r="G6985" s="124">
        <v>1660171</v>
      </c>
      <c r="H6985" s="124"/>
      <c r="I6985" s="128" t="s">
        <v>14702</v>
      </c>
      <c r="J6985" s="124"/>
      <c r="K6985" s="124"/>
      <c r="L6985" s="124"/>
      <c r="M6985" s="124"/>
      <c r="N6985" s="193">
        <v>0</v>
      </c>
      <c r="O6985" s="193">
        <v>371120.22000000003</v>
      </c>
      <c r="P6985" s="124" t="s">
        <v>1312</v>
      </c>
    </row>
    <row r="6986" spans="1:16" ht="51">
      <c r="A6986" s="256">
        <v>41</v>
      </c>
      <c r="B6986" s="124"/>
      <c r="C6986" s="125" t="s">
        <v>697</v>
      </c>
      <c r="D6986" s="191">
        <v>43355</v>
      </c>
      <c r="E6986" s="124" t="s">
        <v>12993</v>
      </c>
      <c r="F6986" s="124" t="s">
        <v>3</v>
      </c>
      <c r="G6986" s="124">
        <v>1660170</v>
      </c>
      <c r="H6986" s="124"/>
      <c r="I6986" s="128" t="s">
        <v>14703</v>
      </c>
      <c r="J6986" s="124"/>
      <c r="K6986" s="124"/>
      <c r="L6986" s="124"/>
      <c r="M6986" s="124"/>
      <c r="N6986" s="193">
        <v>0</v>
      </c>
      <c r="O6986" s="193">
        <v>141462</v>
      </c>
      <c r="P6986" s="124" t="s">
        <v>1312</v>
      </c>
    </row>
    <row r="6987" spans="1:16" ht="63.75">
      <c r="A6987" s="256">
        <v>287</v>
      </c>
      <c r="B6987" s="124"/>
      <c r="C6987" s="125" t="s">
        <v>790</v>
      </c>
      <c r="D6987" s="191">
        <v>43355</v>
      </c>
      <c r="E6987" s="124" t="s">
        <v>12994</v>
      </c>
      <c r="F6987" s="124" t="s">
        <v>3</v>
      </c>
      <c r="G6987" s="124">
        <v>1660169</v>
      </c>
      <c r="H6987" s="124"/>
      <c r="I6987" s="128" t="s">
        <v>14704</v>
      </c>
      <c r="J6987" s="124"/>
      <c r="K6987" s="124"/>
      <c r="L6987" s="124"/>
      <c r="M6987" s="124"/>
      <c r="N6987" s="193">
        <v>0</v>
      </c>
      <c r="O6987" s="193">
        <v>19420.439999999999</v>
      </c>
      <c r="P6987" s="124" t="s">
        <v>1312</v>
      </c>
    </row>
    <row r="6988" spans="1:16" ht="51">
      <c r="A6988" s="256">
        <v>41</v>
      </c>
      <c r="B6988" s="124"/>
      <c r="C6988" s="125" t="s">
        <v>697</v>
      </c>
      <c r="D6988" s="191">
        <v>43355</v>
      </c>
      <c r="E6988" s="124" t="s">
        <v>12995</v>
      </c>
      <c r="F6988" s="124" t="s">
        <v>3</v>
      </c>
      <c r="G6988" s="124">
        <v>1660167</v>
      </c>
      <c r="H6988" s="124"/>
      <c r="I6988" s="128" t="s">
        <v>14705</v>
      </c>
      <c r="J6988" s="124"/>
      <c r="K6988" s="124"/>
      <c r="L6988" s="124"/>
      <c r="M6988" s="124"/>
      <c r="N6988" s="193">
        <v>0</v>
      </c>
      <c r="O6988" s="193">
        <v>17226</v>
      </c>
      <c r="P6988" s="124" t="s">
        <v>1312</v>
      </c>
    </row>
    <row r="6989" spans="1:16" ht="63.75">
      <c r="A6989" s="256">
        <v>287</v>
      </c>
      <c r="B6989" s="124"/>
      <c r="C6989" s="125" t="s">
        <v>790</v>
      </c>
      <c r="D6989" s="191">
        <v>43355</v>
      </c>
      <c r="E6989" s="124" t="s">
        <v>12996</v>
      </c>
      <c r="F6989" s="124" t="s">
        <v>3</v>
      </c>
      <c r="G6989" s="124">
        <v>1660166</v>
      </c>
      <c r="H6989" s="124"/>
      <c r="I6989" s="128" t="s">
        <v>14706</v>
      </c>
      <c r="J6989" s="124"/>
      <c r="K6989" s="124"/>
      <c r="L6989" s="124"/>
      <c r="M6989" s="124"/>
      <c r="N6989" s="193">
        <v>0</v>
      </c>
      <c r="O6989" s="193">
        <v>12065.19</v>
      </c>
      <c r="P6989" s="124" t="s">
        <v>1312</v>
      </c>
    </row>
    <row r="6990" spans="1:16" ht="51">
      <c r="A6990" s="256">
        <v>15</v>
      </c>
      <c r="B6990" s="124"/>
      <c r="C6990" s="125" t="s">
        <v>691</v>
      </c>
      <c r="D6990" s="191">
        <v>43355</v>
      </c>
      <c r="E6990" s="124" t="s">
        <v>12997</v>
      </c>
      <c r="F6990" s="124" t="s">
        <v>3</v>
      </c>
      <c r="G6990" s="124">
        <v>1660148</v>
      </c>
      <c r="H6990" s="124"/>
      <c r="I6990" s="128" t="s">
        <v>14707</v>
      </c>
      <c r="J6990" s="124"/>
      <c r="K6990" s="124"/>
      <c r="L6990" s="124"/>
      <c r="M6990" s="124"/>
      <c r="N6990" s="193">
        <v>0</v>
      </c>
      <c r="O6990" s="193">
        <v>680</v>
      </c>
      <c r="P6990" s="124" t="s">
        <v>1312</v>
      </c>
    </row>
    <row r="6991" spans="1:16" ht="51">
      <c r="A6991" s="256">
        <v>572</v>
      </c>
      <c r="B6991" s="124"/>
      <c r="C6991" s="125" t="s">
        <v>848</v>
      </c>
      <c r="D6991" s="191">
        <v>43355</v>
      </c>
      <c r="E6991" s="124" t="s">
        <v>12998</v>
      </c>
      <c r="F6991" s="124" t="s">
        <v>3</v>
      </c>
      <c r="G6991" s="124">
        <v>1660084</v>
      </c>
      <c r="H6991" s="124"/>
      <c r="I6991" s="128" t="s">
        <v>14708</v>
      </c>
      <c r="J6991" s="124"/>
      <c r="K6991" s="124"/>
      <c r="L6991" s="124"/>
      <c r="M6991" s="124"/>
      <c r="N6991" s="193">
        <v>0</v>
      </c>
      <c r="O6991" s="193">
        <v>518.37</v>
      </c>
      <c r="P6991" s="124" t="s">
        <v>1312</v>
      </c>
    </row>
    <row r="6992" spans="1:16" ht="51">
      <c r="A6992" s="256">
        <v>572</v>
      </c>
      <c r="B6992" s="124"/>
      <c r="C6992" s="125" t="s">
        <v>848</v>
      </c>
      <c r="D6992" s="191">
        <v>43355</v>
      </c>
      <c r="E6992" s="124" t="s">
        <v>12999</v>
      </c>
      <c r="F6992" s="124" t="s">
        <v>3</v>
      </c>
      <c r="G6992" s="124">
        <v>1660083</v>
      </c>
      <c r="H6992" s="124"/>
      <c r="I6992" s="128" t="s">
        <v>14709</v>
      </c>
      <c r="J6992" s="124"/>
      <c r="K6992" s="124"/>
      <c r="L6992" s="124"/>
      <c r="M6992" s="124"/>
      <c r="N6992" s="193">
        <v>0</v>
      </c>
      <c r="O6992" s="193">
        <v>645</v>
      </c>
      <c r="P6992" s="124" t="s">
        <v>1312</v>
      </c>
    </row>
    <row r="6993" spans="1:16" ht="38.25">
      <c r="A6993" s="256" t="s">
        <v>630</v>
      </c>
      <c r="B6993" s="124"/>
      <c r="C6993" s="125" t="s">
        <v>1236</v>
      </c>
      <c r="D6993" s="191">
        <v>43355</v>
      </c>
      <c r="E6993" s="124" t="s">
        <v>13000</v>
      </c>
      <c r="F6993" s="124" t="s">
        <v>3</v>
      </c>
      <c r="G6993" s="124">
        <v>1660102</v>
      </c>
      <c r="H6993" s="124"/>
      <c r="I6993" s="128" t="s">
        <v>14710</v>
      </c>
      <c r="J6993" s="124"/>
      <c r="K6993" s="124"/>
      <c r="L6993" s="124"/>
      <c r="M6993" s="124"/>
      <c r="N6993" s="193">
        <v>0</v>
      </c>
      <c r="O6993" s="193">
        <v>41</v>
      </c>
      <c r="P6993" s="124" t="s">
        <v>1312</v>
      </c>
    </row>
    <row r="6994" spans="1:16" ht="38.25">
      <c r="A6994" s="256" t="s">
        <v>630</v>
      </c>
      <c r="B6994" s="124"/>
      <c r="C6994" s="125" t="s">
        <v>1236</v>
      </c>
      <c r="D6994" s="191">
        <v>43355</v>
      </c>
      <c r="E6994" s="124" t="s">
        <v>13001</v>
      </c>
      <c r="F6994" s="124" t="s">
        <v>3</v>
      </c>
      <c r="G6994" s="124">
        <v>1660101</v>
      </c>
      <c r="H6994" s="124"/>
      <c r="I6994" s="128" t="s">
        <v>14711</v>
      </c>
      <c r="J6994" s="124"/>
      <c r="K6994" s="124"/>
      <c r="L6994" s="124"/>
      <c r="M6994" s="124"/>
      <c r="N6994" s="193">
        <v>0</v>
      </c>
      <c r="O6994" s="193">
        <v>3489.9700000000003</v>
      </c>
      <c r="P6994" s="124" t="s">
        <v>1312</v>
      </c>
    </row>
    <row r="6995" spans="1:16" ht="38.25">
      <c r="A6995" s="256" t="s">
        <v>630</v>
      </c>
      <c r="B6995" s="124"/>
      <c r="C6995" s="125" t="s">
        <v>1236</v>
      </c>
      <c r="D6995" s="191">
        <v>43355</v>
      </c>
      <c r="E6995" s="124" t="s">
        <v>13002</v>
      </c>
      <c r="F6995" s="124" t="s">
        <v>3</v>
      </c>
      <c r="G6995" s="124">
        <v>1660100</v>
      </c>
      <c r="H6995" s="124"/>
      <c r="I6995" s="128" t="s">
        <v>14712</v>
      </c>
      <c r="J6995" s="124"/>
      <c r="K6995" s="124"/>
      <c r="L6995" s="124"/>
      <c r="M6995" s="124"/>
      <c r="N6995" s="193">
        <v>0</v>
      </c>
      <c r="O6995" s="193">
        <v>145.07</v>
      </c>
      <c r="P6995" s="124" t="s">
        <v>1312</v>
      </c>
    </row>
    <row r="6996" spans="1:16" ht="51">
      <c r="A6996" s="256" t="s">
        <v>630</v>
      </c>
      <c r="B6996" s="124"/>
      <c r="C6996" s="125" t="s">
        <v>1236</v>
      </c>
      <c r="D6996" s="191">
        <v>43355</v>
      </c>
      <c r="E6996" s="124" t="s">
        <v>13003</v>
      </c>
      <c r="F6996" s="124" t="s">
        <v>3</v>
      </c>
      <c r="G6996" s="124">
        <v>1660098</v>
      </c>
      <c r="H6996" s="124"/>
      <c r="I6996" s="128" t="s">
        <v>14713</v>
      </c>
      <c r="J6996" s="124"/>
      <c r="K6996" s="124"/>
      <c r="L6996" s="124"/>
      <c r="M6996" s="124"/>
      <c r="N6996" s="193">
        <v>0</v>
      </c>
      <c r="O6996" s="193">
        <v>676</v>
      </c>
      <c r="P6996" s="124" t="s">
        <v>1312</v>
      </c>
    </row>
    <row r="6997" spans="1:16" ht="89.25" hidden="1">
      <c r="A6997" s="256">
        <v>197</v>
      </c>
      <c r="B6997" s="124"/>
      <c r="C6997" s="125" t="s">
        <v>754</v>
      </c>
      <c r="D6997" s="191">
        <v>43355</v>
      </c>
      <c r="E6997" s="124" t="s">
        <v>13004</v>
      </c>
      <c r="F6997" s="124" t="s">
        <v>15</v>
      </c>
      <c r="G6997" s="124">
        <v>5884</v>
      </c>
      <c r="H6997" s="124"/>
      <c r="I6997" s="128" t="s">
        <v>14714</v>
      </c>
      <c r="J6997" s="124"/>
      <c r="K6997" s="124"/>
      <c r="L6997" s="124"/>
      <c r="M6997" s="124"/>
      <c r="N6997" s="193">
        <v>294.22000000000003</v>
      </c>
      <c r="O6997" s="193">
        <v>0</v>
      </c>
      <c r="P6997" s="124" t="s">
        <v>1312</v>
      </c>
    </row>
    <row r="6998" spans="1:16" ht="102" hidden="1">
      <c r="A6998" s="256">
        <v>197</v>
      </c>
      <c r="B6998" s="124"/>
      <c r="C6998" s="125" t="s">
        <v>754</v>
      </c>
      <c r="D6998" s="191">
        <v>43355</v>
      </c>
      <c r="E6998" s="124" t="s">
        <v>13005</v>
      </c>
      <c r="F6998" s="124" t="s">
        <v>1257</v>
      </c>
      <c r="G6998" s="124">
        <v>5884</v>
      </c>
      <c r="H6998" s="124"/>
      <c r="I6998" s="128" t="s">
        <v>14715</v>
      </c>
      <c r="J6998" s="124"/>
      <c r="K6998" s="124"/>
      <c r="L6998" s="124"/>
      <c r="M6998" s="124"/>
      <c r="N6998" s="193">
        <v>344.9</v>
      </c>
      <c r="O6998" s="193">
        <v>0</v>
      </c>
      <c r="P6998" s="124" t="s">
        <v>1312</v>
      </c>
    </row>
    <row r="6999" spans="1:16" ht="51" hidden="1">
      <c r="A6999" s="256">
        <v>10</v>
      </c>
      <c r="B6999" s="124"/>
      <c r="C6999" s="125" t="s">
        <v>690</v>
      </c>
      <c r="D6999" s="191">
        <v>43355</v>
      </c>
      <c r="E6999" s="124" t="s">
        <v>13006</v>
      </c>
      <c r="F6999" s="124" t="s">
        <v>6</v>
      </c>
      <c r="G6999" s="124">
        <v>833287</v>
      </c>
      <c r="H6999" s="124"/>
      <c r="I6999" s="128" t="s">
        <v>14716</v>
      </c>
      <c r="J6999" s="124"/>
      <c r="K6999" s="124"/>
      <c r="L6999" s="124"/>
      <c r="M6999" s="124"/>
      <c r="N6999" s="193">
        <v>0</v>
      </c>
      <c r="O6999" s="193">
        <v>25793.599999999999</v>
      </c>
      <c r="P6999" s="124" t="s">
        <v>1312</v>
      </c>
    </row>
    <row r="7000" spans="1:16" ht="51" hidden="1">
      <c r="A7000" s="256">
        <v>10</v>
      </c>
      <c r="B7000" s="124"/>
      <c r="C7000" s="125" t="s">
        <v>690</v>
      </c>
      <c r="D7000" s="191">
        <v>43355</v>
      </c>
      <c r="E7000" s="124" t="s">
        <v>13007</v>
      </c>
      <c r="F7000" s="124" t="s">
        <v>6</v>
      </c>
      <c r="G7000" s="124">
        <v>833289</v>
      </c>
      <c r="H7000" s="124"/>
      <c r="I7000" s="128" t="s">
        <v>14717</v>
      </c>
      <c r="J7000" s="124"/>
      <c r="K7000" s="124"/>
      <c r="L7000" s="124"/>
      <c r="M7000" s="124"/>
      <c r="N7000" s="193">
        <v>0</v>
      </c>
      <c r="O7000" s="193">
        <v>505630.02</v>
      </c>
      <c r="P7000" s="124" t="s">
        <v>1312</v>
      </c>
    </row>
    <row r="7001" spans="1:16" ht="63.75" hidden="1">
      <c r="A7001" s="256">
        <v>10</v>
      </c>
      <c r="B7001" s="124"/>
      <c r="C7001" s="125" t="s">
        <v>690</v>
      </c>
      <c r="D7001" s="191">
        <v>43355</v>
      </c>
      <c r="E7001" s="124" t="s">
        <v>13008</v>
      </c>
      <c r="F7001" s="124" t="s">
        <v>6</v>
      </c>
      <c r="G7001" s="124">
        <v>833295</v>
      </c>
      <c r="H7001" s="124"/>
      <c r="I7001" s="128" t="s">
        <v>14718</v>
      </c>
      <c r="J7001" s="124"/>
      <c r="K7001" s="124"/>
      <c r="L7001" s="124"/>
      <c r="M7001" s="124"/>
      <c r="N7001" s="193">
        <v>0</v>
      </c>
      <c r="O7001" s="193">
        <v>13445.6</v>
      </c>
      <c r="P7001" s="124" t="s">
        <v>1312</v>
      </c>
    </row>
    <row r="7002" spans="1:16" ht="102" hidden="1">
      <c r="A7002" s="256">
        <v>197</v>
      </c>
      <c r="B7002" s="124"/>
      <c r="C7002" s="125" t="s">
        <v>754</v>
      </c>
      <c r="D7002" s="191">
        <v>43355</v>
      </c>
      <c r="E7002" s="124" t="s">
        <v>13009</v>
      </c>
      <c r="F7002" s="124" t="s">
        <v>1257</v>
      </c>
      <c r="G7002" s="124">
        <v>5876</v>
      </c>
      <c r="H7002" s="124"/>
      <c r="I7002" s="128" t="s">
        <v>14719</v>
      </c>
      <c r="J7002" s="124"/>
      <c r="K7002" s="124"/>
      <c r="L7002" s="124"/>
      <c r="M7002" s="124"/>
      <c r="N7002" s="193">
        <v>5281.05</v>
      </c>
      <c r="O7002" s="193">
        <v>0</v>
      </c>
      <c r="P7002" s="124" t="s">
        <v>1312</v>
      </c>
    </row>
    <row r="7003" spans="1:16" ht="89.25" hidden="1">
      <c r="A7003" s="256">
        <v>197</v>
      </c>
      <c r="B7003" s="124"/>
      <c r="C7003" s="125" t="s">
        <v>754</v>
      </c>
      <c r="D7003" s="191">
        <v>43355</v>
      </c>
      <c r="E7003" s="124" t="s">
        <v>13010</v>
      </c>
      <c r="F7003" s="124" t="s">
        <v>15</v>
      </c>
      <c r="G7003" s="124">
        <v>5876</v>
      </c>
      <c r="H7003" s="124"/>
      <c r="I7003" s="128" t="s">
        <v>14720</v>
      </c>
      <c r="J7003" s="124"/>
      <c r="K7003" s="124"/>
      <c r="L7003" s="124"/>
      <c r="M7003" s="124"/>
      <c r="N7003" s="193">
        <v>716.72</v>
      </c>
      <c r="O7003" s="193">
        <v>0</v>
      </c>
      <c r="P7003" s="124" t="s">
        <v>1312</v>
      </c>
    </row>
    <row r="7004" spans="1:16" ht="51" hidden="1">
      <c r="A7004" s="256">
        <v>513</v>
      </c>
      <c r="B7004" s="124"/>
      <c r="C7004" s="125" t="s">
        <v>201</v>
      </c>
      <c r="D7004" s="191">
        <v>43355</v>
      </c>
      <c r="E7004" s="124" t="s">
        <v>13011</v>
      </c>
      <c r="F7004" s="124" t="s">
        <v>15</v>
      </c>
      <c r="G7004" s="124">
        <v>833286</v>
      </c>
      <c r="H7004" s="124"/>
      <c r="I7004" s="128" t="s">
        <v>14721</v>
      </c>
      <c r="J7004" s="124"/>
      <c r="K7004" s="124"/>
      <c r="L7004" s="124"/>
      <c r="M7004" s="124"/>
      <c r="N7004" s="193">
        <v>50</v>
      </c>
      <c r="O7004" s="193">
        <v>0</v>
      </c>
      <c r="P7004" s="124" t="s">
        <v>1312</v>
      </c>
    </row>
    <row r="7005" spans="1:16" ht="51" hidden="1">
      <c r="A7005" s="256">
        <v>10</v>
      </c>
      <c r="B7005" s="124"/>
      <c r="C7005" s="125" t="s">
        <v>690</v>
      </c>
      <c r="D7005" s="191">
        <v>43355</v>
      </c>
      <c r="E7005" s="124" t="s">
        <v>13012</v>
      </c>
      <c r="F7005" s="124" t="s">
        <v>15</v>
      </c>
      <c r="G7005" s="124">
        <v>833288</v>
      </c>
      <c r="H7005" s="124"/>
      <c r="I7005" s="128" t="s">
        <v>14722</v>
      </c>
      <c r="J7005" s="124"/>
      <c r="K7005" s="124"/>
      <c r="L7005" s="124"/>
      <c r="M7005" s="124"/>
      <c r="N7005" s="193">
        <v>50</v>
      </c>
      <c r="O7005" s="193">
        <v>0</v>
      </c>
      <c r="P7005" s="124" t="s">
        <v>1312</v>
      </c>
    </row>
    <row r="7006" spans="1:16" ht="51" hidden="1">
      <c r="A7006" s="256">
        <v>10</v>
      </c>
      <c r="B7006" s="124"/>
      <c r="C7006" s="125" t="s">
        <v>690</v>
      </c>
      <c r="D7006" s="191">
        <v>43355</v>
      </c>
      <c r="E7006" s="124" t="s">
        <v>13013</v>
      </c>
      <c r="F7006" s="124" t="s">
        <v>15</v>
      </c>
      <c r="G7006" s="124">
        <v>833290</v>
      </c>
      <c r="H7006" s="124"/>
      <c r="I7006" s="128" t="s">
        <v>14723</v>
      </c>
      <c r="J7006" s="124"/>
      <c r="K7006" s="124"/>
      <c r="L7006" s="124"/>
      <c r="M7006" s="124"/>
      <c r="N7006" s="193">
        <v>50</v>
      </c>
      <c r="O7006" s="193">
        <v>0</v>
      </c>
      <c r="P7006" s="124" t="s">
        <v>1312</v>
      </c>
    </row>
    <row r="7007" spans="1:16" ht="63.75" hidden="1">
      <c r="A7007" s="256">
        <v>10</v>
      </c>
      <c r="B7007" s="124"/>
      <c r="C7007" s="125" t="s">
        <v>690</v>
      </c>
      <c r="D7007" s="191">
        <v>43355</v>
      </c>
      <c r="E7007" s="124" t="s">
        <v>13014</v>
      </c>
      <c r="F7007" s="124" t="s">
        <v>15</v>
      </c>
      <c r="G7007" s="124">
        <v>833296</v>
      </c>
      <c r="H7007" s="124"/>
      <c r="I7007" s="128" t="s">
        <v>14724</v>
      </c>
      <c r="J7007" s="124"/>
      <c r="K7007" s="124"/>
      <c r="L7007" s="124"/>
      <c r="M7007" s="124"/>
      <c r="N7007" s="193">
        <v>50</v>
      </c>
      <c r="O7007" s="193">
        <v>0</v>
      </c>
      <c r="P7007" s="124" t="s">
        <v>1312</v>
      </c>
    </row>
    <row r="7008" spans="1:16" ht="89.25" hidden="1">
      <c r="A7008" s="256">
        <v>594</v>
      </c>
      <c r="B7008" s="124"/>
      <c r="C7008" s="125" t="s">
        <v>113</v>
      </c>
      <c r="D7008" s="191">
        <v>43355</v>
      </c>
      <c r="E7008" s="124" t="s">
        <v>13015</v>
      </c>
      <c r="F7008" s="124" t="s">
        <v>15</v>
      </c>
      <c r="G7008" s="124">
        <v>5891</v>
      </c>
      <c r="H7008" s="124"/>
      <c r="I7008" s="128" t="s">
        <v>14725</v>
      </c>
      <c r="J7008" s="124"/>
      <c r="K7008" s="124"/>
      <c r="L7008" s="124"/>
      <c r="M7008" s="124"/>
      <c r="N7008" s="193">
        <v>1527.37</v>
      </c>
      <c r="O7008" s="193">
        <v>0</v>
      </c>
      <c r="P7008" s="124" t="s">
        <v>1312</v>
      </c>
    </row>
    <row r="7009" spans="1:16" ht="76.5" hidden="1">
      <c r="A7009" s="256" t="s">
        <v>620</v>
      </c>
      <c r="B7009" s="124"/>
      <c r="C7009" s="125" t="s">
        <v>714</v>
      </c>
      <c r="D7009" s="191">
        <v>43355</v>
      </c>
      <c r="E7009" s="124" t="s">
        <v>13016</v>
      </c>
      <c r="F7009" s="124" t="s">
        <v>6</v>
      </c>
      <c r="G7009" s="124">
        <v>1021507</v>
      </c>
      <c r="H7009" s="124"/>
      <c r="I7009" s="128" t="s">
        <v>14726</v>
      </c>
      <c r="J7009" s="124"/>
      <c r="K7009" s="124"/>
      <c r="L7009" s="124"/>
      <c r="M7009" s="124"/>
      <c r="N7009" s="193">
        <v>0</v>
      </c>
      <c r="O7009" s="193">
        <v>55000</v>
      </c>
      <c r="P7009" s="124" t="s">
        <v>1312</v>
      </c>
    </row>
    <row r="7010" spans="1:16" ht="51" hidden="1">
      <c r="A7010" s="256">
        <v>513</v>
      </c>
      <c r="B7010" s="124"/>
      <c r="C7010" s="125" t="s">
        <v>201</v>
      </c>
      <c r="D7010" s="191">
        <v>43355</v>
      </c>
      <c r="E7010" s="124" t="s">
        <v>13017</v>
      </c>
      <c r="F7010" s="124" t="s">
        <v>11</v>
      </c>
      <c r="G7010" s="124">
        <v>932492</v>
      </c>
      <c r="H7010" s="124"/>
      <c r="I7010" s="128" t="s">
        <v>14727</v>
      </c>
      <c r="J7010" s="124"/>
      <c r="K7010" s="124"/>
      <c r="L7010" s="124"/>
      <c r="M7010" s="124"/>
      <c r="N7010" s="193">
        <v>50</v>
      </c>
      <c r="O7010" s="193">
        <v>0</v>
      </c>
      <c r="P7010" s="124" t="s">
        <v>1312</v>
      </c>
    </row>
    <row r="7011" spans="1:16" ht="63.75" hidden="1">
      <c r="A7011" s="256" t="s">
        <v>622</v>
      </c>
      <c r="B7011" s="124"/>
      <c r="C7011" s="125" t="s">
        <v>715</v>
      </c>
      <c r="D7011" s="191">
        <v>43355</v>
      </c>
      <c r="E7011" s="124" t="s">
        <v>13018</v>
      </c>
      <c r="F7011" s="124" t="s">
        <v>1256</v>
      </c>
      <c r="G7011" s="124">
        <v>180753</v>
      </c>
      <c r="H7011" s="124"/>
      <c r="I7011" s="128" t="s">
        <v>14728</v>
      </c>
      <c r="J7011" s="124"/>
      <c r="K7011" s="124"/>
      <c r="L7011" s="124"/>
      <c r="M7011" s="124"/>
      <c r="N7011" s="193">
        <v>0</v>
      </c>
      <c r="O7011" s="193">
        <v>5218.47</v>
      </c>
      <c r="P7011" s="124" t="s">
        <v>1312</v>
      </c>
    </row>
    <row r="7012" spans="1:16" ht="63.75" hidden="1">
      <c r="A7012" s="256">
        <v>10</v>
      </c>
      <c r="B7012" s="124"/>
      <c r="C7012" s="125" t="s">
        <v>690</v>
      </c>
      <c r="D7012" s="191">
        <v>43355</v>
      </c>
      <c r="E7012" s="124" t="s">
        <v>13019</v>
      </c>
      <c r="F7012" s="124" t="s">
        <v>6</v>
      </c>
      <c r="G7012" s="124">
        <v>833900</v>
      </c>
      <c r="H7012" s="124"/>
      <c r="I7012" s="128" t="s">
        <v>14729</v>
      </c>
      <c r="J7012" s="124"/>
      <c r="K7012" s="124"/>
      <c r="L7012" s="124"/>
      <c r="M7012" s="124"/>
      <c r="N7012" s="193">
        <v>0</v>
      </c>
      <c r="O7012" s="193">
        <v>133056.56</v>
      </c>
      <c r="P7012" s="124" t="s">
        <v>1312</v>
      </c>
    </row>
    <row r="7013" spans="1:16" ht="76.5" hidden="1">
      <c r="A7013" s="256" t="s">
        <v>630</v>
      </c>
      <c r="B7013" s="124"/>
      <c r="C7013" s="125" t="s">
        <v>1236</v>
      </c>
      <c r="D7013" s="191">
        <v>43355</v>
      </c>
      <c r="E7013" s="124" t="s">
        <v>13020</v>
      </c>
      <c r="F7013" s="124" t="s">
        <v>6</v>
      </c>
      <c r="G7013" s="124">
        <v>1021548</v>
      </c>
      <c r="H7013" s="124"/>
      <c r="I7013" s="128" t="s">
        <v>14730</v>
      </c>
      <c r="J7013" s="124"/>
      <c r="K7013" s="124"/>
      <c r="L7013" s="124"/>
      <c r="M7013" s="124"/>
      <c r="N7013" s="193">
        <v>0</v>
      </c>
      <c r="O7013" s="193">
        <v>435.14</v>
      </c>
      <c r="P7013" s="124" t="s">
        <v>3729</v>
      </c>
    </row>
    <row r="7014" spans="1:16" ht="51" hidden="1">
      <c r="A7014" s="256" t="s">
        <v>630</v>
      </c>
      <c r="B7014" s="124"/>
      <c r="C7014" s="125" t="s">
        <v>1236</v>
      </c>
      <c r="D7014" s="191">
        <v>43355</v>
      </c>
      <c r="E7014" s="124" t="s">
        <v>13021</v>
      </c>
      <c r="F7014" s="124" t="s">
        <v>6</v>
      </c>
      <c r="G7014" s="124">
        <v>1021550</v>
      </c>
      <c r="H7014" s="124"/>
      <c r="I7014" s="128" t="s">
        <v>14731</v>
      </c>
      <c r="J7014" s="124"/>
      <c r="K7014" s="124"/>
      <c r="L7014" s="124"/>
      <c r="M7014" s="124"/>
      <c r="N7014" s="193">
        <v>0</v>
      </c>
      <c r="O7014" s="193">
        <v>356.92</v>
      </c>
      <c r="P7014" s="124" t="s">
        <v>3729</v>
      </c>
    </row>
    <row r="7015" spans="1:16" ht="76.5" hidden="1">
      <c r="A7015" s="256" t="s">
        <v>620</v>
      </c>
      <c r="B7015" s="124"/>
      <c r="C7015" s="125" t="s">
        <v>714</v>
      </c>
      <c r="D7015" s="191">
        <v>43355</v>
      </c>
      <c r="E7015" s="124" t="s">
        <v>13022</v>
      </c>
      <c r="F7015" s="124" t="s">
        <v>11</v>
      </c>
      <c r="G7015" s="124">
        <v>932516</v>
      </c>
      <c r="H7015" s="124"/>
      <c r="I7015" s="128" t="s">
        <v>14732</v>
      </c>
      <c r="J7015" s="124"/>
      <c r="K7015" s="124"/>
      <c r="L7015" s="124"/>
      <c r="M7015" s="124"/>
      <c r="N7015" s="193">
        <v>50</v>
      </c>
      <c r="O7015" s="193">
        <v>0</v>
      </c>
      <c r="P7015" s="124" t="s">
        <v>1312</v>
      </c>
    </row>
    <row r="7016" spans="1:16" ht="76.5" hidden="1">
      <c r="A7016" s="256" t="s">
        <v>620</v>
      </c>
      <c r="B7016" s="124"/>
      <c r="C7016" s="125" t="s">
        <v>714</v>
      </c>
      <c r="D7016" s="191">
        <v>43355</v>
      </c>
      <c r="E7016" s="124" t="s">
        <v>13023</v>
      </c>
      <c r="F7016" s="124" t="s">
        <v>13</v>
      </c>
      <c r="G7016" s="124">
        <v>932516</v>
      </c>
      <c r="H7016" s="124"/>
      <c r="I7016" s="128" t="s">
        <v>14733</v>
      </c>
      <c r="J7016" s="124"/>
      <c r="K7016" s="124"/>
      <c r="L7016" s="124"/>
      <c r="M7016" s="124"/>
      <c r="N7016" s="193">
        <v>74460</v>
      </c>
      <c r="O7016" s="193">
        <v>0</v>
      </c>
      <c r="P7016" s="124" t="s">
        <v>1312</v>
      </c>
    </row>
    <row r="7017" spans="1:16" ht="63.75" hidden="1">
      <c r="A7017" s="256">
        <v>10</v>
      </c>
      <c r="B7017" s="124"/>
      <c r="C7017" s="125" t="s">
        <v>690</v>
      </c>
      <c r="D7017" s="191">
        <v>43355</v>
      </c>
      <c r="E7017" s="124" t="s">
        <v>13024</v>
      </c>
      <c r="F7017" s="124" t="s">
        <v>15</v>
      </c>
      <c r="G7017" s="124">
        <v>833901</v>
      </c>
      <c r="H7017" s="124"/>
      <c r="I7017" s="128" t="s">
        <v>14734</v>
      </c>
      <c r="J7017" s="124"/>
      <c r="K7017" s="124"/>
      <c r="L7017" s="124"/>
      <c r="M7017" s="124"/>
      <c r="N7017" s="193">
        <v>50</v>
      </c>
      <c r="O7017" s="193">
        <v>0</v>
      </c>
      <c r="P7017" s="124" t="s">
        <v>1312</v>
      </c>
    </row>
    <row r="7018" spans="1:16" ht="51" hidden="1">
      <c r="A7018" s="256">
        <v>513</v>
      </c>
      <c r="B7018" s="124"/>
      <c r="C7018" s="125" t="s">
        <v>201</v>
      </c>
      <c r="D7018" s="191">
        <v>43355</v>
      </c>
      <c r="E7018" s="124" t="s">
        <v>13025</v>
      </c>
      <c r="F7018" s="124" t="s">
        <v>15</v>
      </c>
      <c r="G7018" s="124">
        <v>833777</v>
      </c>
      <c r="H7018" s="124"/>
      <c r="I7018" s="128" t="s">
        <v>1388</v>
      </c>
      <c r="J7018" s="124"/>
      <c r="K7018" s="124"/>
      <c r="L7018" s="124"/>
      <c r="M7018" s="124"/>
      <c r="N7018" s="193">
        <v>50</v>
      </c>
      <c r="O7018" s="193">
        <v>0</v>
      </c>
      <c r="P7018" s="124" t="s">
        <v>1312</v>
      </c>
    </row>
    <row r="7019" spans="1:16" ht="51" hidden="1">
      <c r="A7019" s="256">
        <v>513</v>
      </c>
      <c r="B7019" s="124"/>
      <c r="C7019" s="125" t="s">
        <v>201</v>
      </c>
      <c r="D7019" s="191">
        <v>43355</v>
      </c>
      <c r="E7019" s="124" t="s">
        <v>13026</v>
      </c>
      <c r="F7019" s="124" t="s">
        <v>15</v>
      </c>
      <c r="G7019" s="124">
        <v>833774</v>
      </c>
      <c r="H7019" s="124"/>
      <c r="I7019" s="128" t="s">
        <v>1388</v>
      </c>
      <c r="J7019" s="124"/>
      <c r="K7019" s="124"/>
      <c r="L7019" s="124"/>
      <c r="M7019" s="124"/>
      <c r="N7019" s="193">
        <v>50</v>
      </c>
      <c r="O7019" s="193">
        <v>0</v>
      </c>
      <c r="P7019" s="124" t="s">
        <v>1312</v>
      </c>
    </row>
    <row r="7020" spans="1:16" ht="76.5" hidden="1">
      <c r="A7020" s="256">
        <v>373</v>
      </c>
      <c r="B7020" s="124"/>
      <c r="C7020" s="125" t="s">
        <v>1269</v>
      </c>
      <c r="D7020" s="191">
        <v>43355</v>
      </c>
      <c r="E7020" s="124" t="s">
        <v>13027</v>
      </c>
      <c r="F7020" s="124" t="s">
        <v>1313</v>
      </c>
      <c r="G7020" s="124">
        <v>180758</v>
      </c>
      <c r="H7020" s="124"/>
      <c r="I7020" s="128" t="s">
        <v>14735</v>
      </c>
      <c r="J7020" s="124"/>
      <c r="K7020" s="124"/>
      <c r="L7020" s="124"/>
      <c r="M7020" s="124"/>
      <c r="N7020" s="193">
        <v>0</v>
      </c>
      <c r="O7020" s="193">
        <v>4525812.1500000004</v>
      </c>
      <c r="P7020" s="124" t="s">
        <v>1312</v>
      </c>
    </row>
    <row r="7021" spans="1:16" ht="51">
      <c r="A7021" s="256" t="s">
        <v>630</v>
      </c>
      <c r="B7021" s="124"/>
      <c r="C7021" s="125" t="s">
        <v>1236</v>
      </c>
      <c r="D7021" s="191">
        <v>43356</v>
      </c>
      <c r="E7021" s="124" t="s">
        <v>13028</v>
      </c>
      <c r="F7021" s="124" t="s">
        <v>3</v>
      </c>
      <c r="G7021" s="124">
        <v>1660691</v>
      </c>
      <c r="H7021" s="124"/>
      <c r="I7021" s="128" t="s">
        <v>14736</v>
      </c>
      <c r="J7021" s="124"/>
      <c r="K7021" s="124"/>
      <c r="L7021" s="124"/>
      <c r="M7021" s="124"/>
      <c r="N7021" s="193">
        <v>0</v>
      </c>
      <c r="O7021" s="193">
        <v>10233.9</v>
      </c>
      <c r="P7021" s="124" t="s">
        <v>1312</v>
      </c>
    </row>
    <row r="7022" spans="1:16" ht="51">
      <c r="A7022" s="256">
        <v>681</v>
      </c>
      <c r="B7022" s="124"/>
      <c r="C7022" s="125" t="s">
        <v>237</v>
      </c>
      <c r="D7022" s="191">
        <v>43356</v>
      </c>
      <c r="E7022" s="124" t="s">
        <v>13029</v>
      </c>
      <c r="F7022" s="124" t="s">
        <v>3</v>
      </c>
      <c r="G7022" s="124">
        <v>1660696</v>
      </c>
      <c r="H7022" s="124"/>
      <c r="I7022" s="128" t="s">
        <v>14737</v>
      </c>
      <c r="J7022" s="124"/>
      <c r="K7022" s="124"/>
      <c r="L7022" s="124"/>
      <c r="M7022" s="124"/>
      <c r="N7022" s="193">
        <v>0</v>
      </c>
      <c r="O7022" s="193">
        <v>2000</v>
      </c>
      <c r="P7022" s="124" t="s">
        <v>1312</v>
      </c>
    </row>
    <row r="7023" spans="1:16" ht="63.75">
      <c r="A7023" s="256">
        <v>681</v>
      </c>
      <c r="B7023" s="124"/>
      <c r="C7023" s="125" t="s">
        <v>237</v>
      </c>
      <c r="D7023" s="191">
        <v>43356</v>
      </c>
      <c r="E7023" s="124" t="s">
        <v>13030</v>
      </c>
      <c r="F7023" s="124" t="s">
        <v>3</v>
      </c>
      <c r="G7023" s="124">
        <v>1660699</v>
      </c>
      <c r="H7023" s="124"/>
      <c r="I7023" s="128" t="s">
        <v>14738</v>
      </c>
      <c r="J7023" s="124"/>
      <c r="K7023" s="124"/>
      <c r="L7023" s="124"/>
      <c r="M7023" s="124"/>
      <c r="N7023" s="193">
        <v>0</v>
      </c>
      <c r="O7023" s="193">
        <v>9.1</v>
      </c>
      <c r="P7023" s="124" t="s">
        <v>1312</v>
      </c>
    </row>
    <row r="7024" spans="1:16" ht="51">
      <c r="A7024" s="256">
        <v>86</v>
      </c>
      <c r="B7024" s="124"/>
      <c r="C7024" s="125" t="s">
        <v>710</v>
      </c>
      <c r="D7024" s="191">
        <v>43356</v>
      </c>
      <c r="E7024" s="124" t="s">
        <v>13031</v>
      </c>
      <c r="F7024" s="124" t="s">
        <v>3</v>
      </c>
      <c r="G7024" s="124">
        <v>1660702</v>
      </c>
      <c r="H7024" s="124"/>
      <c r="I7024" s="128" t="s">
        <v>14739</v>
      </c>
      <c r="J7024" s="124"/>
      <c r="K7024" s="124"/>
      <c r="L7024" s="124"/>
      <c r="M7024" s="124"/>
      <c r="N7024" s="193">
        <v>0</v>
      </c>
      <c r="O7024" s="193">
        <v>12</v>
      </c>
      <c r="P7024" s="124" t="s">
        <v>1312</v>
      </c>
    </row>
    <row r="7025" spans="1:16" ht="63.75">
      <c r="A7025" s="256">
        <v>86</v>
      </c>
      <c r="B7025" s="124"/>
      <c r="C7025" s="125" t="s">
        <v>710</v>
      </c>
      <c r="D7025" s="191">
        <v>43356</v>
      </c>
      <c r="E7025" s="124" t="s">
        <v>13032</v>
      </c>
      <c r="F7025" s="124" t="s">
        <v>3</v>
      </c>
      <c r="G7025" s="124">
        <v>1660705</v>
      </c>
      <c r="H7025" s="124"/>
      <c r="I7025" s="128" t="s">
        <v>14740</v>
      </c>
      <c r="J7025" s="124"/>
      <c r="K7025" s="124"/>
      <c r="L7025" s="124"/>
      <c r="M7025" s="124"/>
      <c r="N7025" s="193">
        <v>0</v>
      </c>
      <c r="O7025" s="193">
        <v>4061.87</v>
      </c>
      <c r="P7025" s="124" t="s">
        <v>1312</v>
      </c>
    </row>
    <row r="7026" spans="1:16" ht="51">
      <c r="A7026" s="256">
        <v>41</v>
      </c>
      <c r="B7026" s="124"/>
      <c r="C7026" s="125" t="s">
        <v>697</v>
      </c>
      <c r="D7026" s="191">
        <v>43356</v>
      </c>
      <c r="E7026" s="124" t="s">
        <v>13033</v>
      </c>
      <c r="F7026" s="124" t="s">
        <v>3</v>
      </c>
      <c r="G7026" s="124">
        <v>1660739</v>
      </c>
      <c r="H7026" s="124"/>
      <c r="I7026" s="128" t="s">
        <v>14741</v>
      </c>
      <c r="J7026" s="124"/>
      <c r="K7026" s="124"/>
      <c r="L7026" s="124"/>
      <c r="M7026" s="124"/>
      <c r="N7026" s="193">
        <v>0</v>
      </c>
      <c r="O7026" s="193">
        <v>80</v>
      </c>
      <c r="P7026" s="124" t="s">
        <v>1312</v>
      </c>
    </row>
    <row r="7027" spans="1:16" ht="51">
      <c r="A7027" s="256" t="s">
        <v>630</v>
      </c>
      <c r="B7027" s="124"/>
      <c r="C7027" s="125" t="s">
        <v>1236</v>
      </c>
      <c r="D7027" s="191">
        <v>43356</v>
      </c>
      <c r="E7027" s="124" t="s">
        <v>13034</v>
      </c>
      <c r="F7027" s="124" t="s">
        <v>3</v>
      </c>
      <c r="G7027" s="124">
        <v>1660741</v>
      </c>
      <c r="H7027" s="124"/>
      <c r="I7027" s="128" t="s">
        <v>14742</v>
      </c>
      <c r="J7027" s="124"/>
      <c r="K7027" s="124"/>
      <c r="L7027" s="124"/>
      <c r="M7027" s="124"/>
      <c r="N7027" s="193">
        <v>0</v>
      </c>
      <c r="O7027" s="193">
        <v>500</v>
      </c>
      <c r="P7027" s="124" t="s">
        <v>1312</v>
      </c>
    </row>
    <row r="7028" spans="1:16" ht="38.25">
      <c r="A7028" s="256" t="s">
        <v>630</v>
      </c>
      <c r="B7028" s="124"/>
      <c r="C7028" s="125" t="s">
        <v>1236</v>
      </c>
      <c r="D7028" s="191">
        <v>43356</v>
      </c>
      <c r="E7028" s="124" t="s">
        <v>13035</v>
      </c>
      <c r="F7028" s="124" t="s">
        <v>3</v>
      </c>
      <c r="G7028" s="124">
        <v>1660603</v>
      </c>
      <c r="H7028" s="124"/>
      <c r="I7028" s="128" t="s">
        <v>6239</v>
      </c>
      <c r="J7028" s="124"/>
      <c r="K7028" s="124"/>
      <c r="L7028" s="124"/>
      <c r="M7028" s="124"/>
      <c r="N7028" s="193">
        <v>0</v>
      </c>
      <c r="O7028" s="193">
        <v>500</v>
      </c>
      <c r="P7028" s="124" t="s">
        <v>1312</v>
      </c>
    </row>
    <row r="7029" spans="1:16" ht="51">
      <c r="A7029" s="256">
        <v>591</v>
      </c>
      <c r="B7029" s="124"/>
      <c r="C7029" s="125" t="s">
        <v>861</v>
      </c>
      <c r="D7029" s="191">
        <v>43356</v>
      </c>
      <c r="E7029" s="124" t="s">
        <v>13036</v>
      </c>
      <c r="F7029" s="124" t="s">
        <v>3</v>
      </c>
      <c r="G7029" s="124">
        <v>1660618</v>
      </c>
      <c r="H7029" s="124"/>
      <c r="I7029" s="128" t="s">
        <v>14743</v>
      </c>
      <c r="J7029" s="124"/>
      <c r="K7029" s="124"/>
      <c r="L7029" s="124"/>
      <c r="M7029" s="124"/>
      <c r="N7029" s="193">
        <v>0</v>
      </c>
      <c r="O7029" s="193">
        <v>198.75</v>
      </c>
      <c r="P7029" s="124" t="s">
        <v>1312</v>
      </c>
    </row>
    <row r="7030" spans="1:16" ht="51">
      <c r="A7030" s="256">
        <v>594</v>
      </c>
      <c r="B7030" s="124"/>
      <c r="C7030" s="125" t="s">
        <v>113</v>
      </c>
      <c r="D7030" s="191">
        <v>43356</v>
      </c>
      <c r="E7030" s="124" t="s">
        <v>13037</v>
      </c>
      <c r="F7030" s="124" t="s">
        <v>3</v>
      </c>
      <c r="G7030" s="124">
        <v>1660622</v>
      </c>
      <c r="H7030" s="124"/>
      <c r="I7030" s="128" t="s">
        <v>14744</v>
      </c>
      <c r="J7030" s="124"/>
      <c r="K7030" s="124"/>
      <c r="L7030" s="124"/>
      <c r="M7030" s="124"/>
      <c r="N7030" s="193">
        <v>0</v>
      </c>
      <c r="O7030" s="193">
        <v>348</v>
      </c>
      <c r="P7030" s="124" t="s">
        <v>1312</v>
      </c>
    </row>
    <row r="7031" spans="1:16" ht="38.25">
      <c r="A7031" s="256" t="s">
        <v>630</v>
      </c>
      <c r="B7031" s="124"/>
      <c r="C7031" s="125" t="s">
        <v>1236</v>
      </c>
      <c r="D7031" s="191">
        <v>43356</v>
      </c>
      <c r="E7031" s="124" t="s">
        <v>13038</v>
      </c>
      <c r="F7031" s="124" t="s">
        <v>3</v>
      </c>
      <c r="G7031" s="124">
        <v>1660630</v>
      </c>
      <c r="H7031" s="124"/>
      <c r="I7031" s="128" t="s">
        <v>14745</v>
      </c>
      <c r="J7031" s="124"/>
      <c r="K7031" s="124"/>
      <c r="L7031" s="124"/>
      <c r="M7031" s="124"/>
      <c r="N7031" s="193">
        <v>0</v>
      </c>
      <c r="O7031" s="193">
        <v>68.89</v>
      </c>
      <c r="P7031" s="124" t="s">
        <v>1312</v>
      </c>
    </row>
    <row r="7032" spans="1:16" ht="51">
      <c r="A7032" s="256" t="s">
        <v>630</v>
      </c>
      <c r="B7032" s="124"/>
      <c r="C7032" s="125" t="s">
        <v>1236</v>
      </c>
      <c r="D7032" s="191">
        <v>43356</v>
      </c>
      <c r="E7032" s="124" t="s">
        <v>13039</v>
      </c>
      <c r="F7032" s="124" t="s">
        <v>3</v>
      </c>
      <c r="G7032" s="124">
        <v>1660646</v>
      </c>
      <c r="H7032" s="124"/>
      <c r="I7032" s="128" t="s">
        <v>14746</v>
      </c>
      <c r="J7032" s="124"/>
      <c r="K7032" s="124"/>
      <c r="L7032" s="124"/>
      <c r="M7032" s="124"/>
      <c r="N7032" s="193">
        <v>0</v>
      </c>
      <c r="O7032" s="193">
        <v>138</v>
      </c>
      <c r="P7032" s="124" t="s">
        <v>1312</v>
      </c>
    </row>
    <row r="7033" spans="1:16" ht="63.75">
      <c r="A7033" s="256">
        <v>86</v>
      </c>
      <c r="B7033" s="124"/>
      <c r="C7033" s="125" t="s">
        <v>710</v>
      </c>
      <c r="D7033" s="191">
        <v>43356</v>
      </c>
      <c r="E7033" s="124" t="s">
        <v>13040</v>
      </c>
      <c r="F7033" s="124" t="s">
        <v>3</v>
      </c>
      <c r="G7033" s="124">
        <v>1660648</v>
      </c>
      <c r="H7033" s="124"/>
      <c r="I7033" s="128" t="s">
        <v>14747</v>
      </c>
      <c r="J7033" s="124"/>
      <c r="K7033" s="124"/>
      <c r="L7033" s="124"/>
      <c r="M7033" s="124"/>
      <c r="N7033" s="193">
        <v>0</v>
      </c>
      <c r="O7033" s="193">
        <v>1658</v>
      </c>
      <c r="P7033" s="124" t="s">
        <v>1312</v>
      </c>
    </row>
    <row r="7034" spans="1:16" ht="51">
      <c r="A7034" s="256" t="s">
        <v>630</v>
      </c>
      <c r="B7034" s="124"/>
      <c r="C7034" s="125" t="s">
        <v>1236</v>
      </c>
      <c r="D7034" s="191">
        <v>43356</v>
      </c>
      <c r="E7034" s="124" t="s">
        <v>13041</v>
      </c>
      <c r="F7034" s="124" t="s">
        <v>3</v>
      </c>
      <c r="G7034" s="124">
        <v>1660667</v>
      </c>
      <c r="H7034" s="124"/>
      <c r="I7034" s="128" t="s">
        <v>14748</v>
      </c>
      <c r="J7034" s="124"/>
      <c r="K7034" s="124"/>
      <c r="L7034" s="124"/>
      <c r="M7034" s="124"/>
      <c r="N7034" s="193">
        <v>0</v>
      </c>
      <c r="O7034" s="193">
        <v>5891.92</v>
      </c>
      <c r="P7034" s="124" t="s">
        <v>1312</v>
      </c>
    </row>
    <row r="7035" spans="1:16" ht="51">
      <c r="A7035" s="256">
        <v>130</v>
      </c>
      <c r="B7035" s="124"/>
      <c r="C7035" s="125" t="s">
        <v>727</v>
      </c>
      <c r="D7035" s="191">
        <v>43356</v>
      </c>
      <c r="E7035" s="124" t="s">
        <v>13042</v>
      </c>
      <c r="F7035" s="124" t="s">
        <v>3</v>
      </c>
      <c r="G7035" s="124">
        <v>1660886</v>
      </c>
      <c r="H7035" s="124"/>
      <c r="I7035" s="128" t="s">
        <v>14749</v>
      </c>
      <c r="J7035" s="124"/>
      <c r="K7035" s="124"/>
      <c r="L7035" s="124"/>
      <c r="M7035" s="124"/>
      <c r="N7035" s="193">
        <v>0</v>
      </c>
      <c r="O7035" s="193">
        <v>5</v>
      </c>
      <c r="P7035" s="124" t="s">
        <v>1312</v>
      </c>
    </row>
    <row r="7036" spans="1:16" ht="38.25">
      <c r="A7036" s="256">
        <v>206</v>
      </c>
      <c r="B7036" s="124"/>
      <c r="C7036" s="125" t="s">
        <v>758</v>
      </c>
      <c r="D7036" s="191">
        <v>43356</v>
      </c>
      <c r="E7036" s="124" t="s">
        <v>13043</v>
      </c>
      <c r="F7036" s="124" t="s">
        <v>3</v>
      </c>
      <c r="G7036" s="124">
        <v>1660891</v>
      </c>
      <c r="H7036" s="124"/>
      <c r="I7036" s="128" t="s">
        <v>14750</v>
      </c>
      <c r="J7036" s="124"/>
      <c r="K7036" s="124"/>
      <c r="L7036" s="124"/>
      <c r="M7036" s="124"/>
      <c r="N7036" s="193">
        <v>0</v>
      </c>
      <c r="O7036" s="193">
        <v>160</v>
      </c>
      <c r="P7036" s="124" t="s">
        <v>1312</v>
      </c>
    </row>
    <row r="7037" spans="1:16" ht="51">
      <c r="A7037" s="256">
        <v>30</v>
      </c>
      <c r="B7037" s="124"/>
      <c r="C7037" s="125" t="s">
        <v>695</v>
      </c>
      <c r="D7037" s="191">
        <v>43356</v>
      </c>
      <c r="E7037" s="124" t="s">
        <v>13044</v>
      </c>
      <c r="F7037" s="124" t="s">
        <v>3</v>
      </c>
      <c r="G7037" s="124">
        <v>1660792</v>
      </c>
      <c r="H7037" s="124"/>
      <c r="I7037" s="128" t="s">
        <v>14751</v>
      </c>
      <c r="J7037" s="124"/>
      <c r="K7037" s="124"/>
      <c r="L7037" s="124"/>
      <c r="M7037" s="124"/>
      <c r="N7037" s="193">
        <v>0</v>
      </c>
      <c r="O7037" s="193">
        <v>702</v>
      </c>
      <c r="P7037" s="124" t="s">
        <v>1312</v>
      </c>
    </row>
    <row r="7038" spans="1:16" ht="38.25">
      <c r="A7038" s="256" t="s">
        <v>630</v>
      </c>
      <c r="B7038" s="124"/>
      <c r="C7038" s="125" t="s">
        <v>1236</v>
      </c>
      <c r="D7038" s="191">
        <v>43356</v>
      </c>
      <c r="E7038" s="124" t="s">
        <v>13045</v>
      </c>
      <c r="F7038" s="124" t="s">
        <v>3</v>
      </c>
      <c r="G7038" s="124">
        <v>1660794</v>
      </c>
      <c r="H7038" s="124"/>
      <c r="I7038" s="128" t="s">
        <v>14752</v>
      </c>
      <c r="J7038" s="124"/>
      <c r="K7038" s="124"/>
      <c r="L7038" s="124"/>
      <c r="M7038" s="124"/>
      <c r="N7038" s="193">
        <v>0</v>
      </c>
      <c r="O7038" s="193">
        <v>554.79</v>
      </c>
      <c r="P7038" s="124" t="s">
        <v>1312</v>
      </c>
    </row>
    <row r="7039" spans="1:16" ht="51">
      <c r="A7039" s="256">
        <v>292</v>
      </c>
      <c r="B7039" s="124"/>
      <c r="C7039" s="125" t="s">
        <v>152</v>
      </c>
      <c r="D7039" s="191">
        <v>43356</v>
      </c>
      <c r="E7039" s="124" t="s">
        <v>13046</v>
      </c>
      <c r="F7039" s="124" t="s">
        <v>3</v>
      </c>
      <c r="G7039" s="124">
        <v>1660816</v>
      </c>
      <c r="H7039" s="124"/>
      <c r="I7039" s="128" t="s">
        <v>14753</v>
      </c>
      <c r="J7039" s="124"/>
      <c r="K7039" s="124"/>
      <c r="L7039" s="124"/>
      <c r="M7039" s="124"/>
      <c r="N7039" s="193">
        <v>0</v>
      </c>
      <c r="O7039" s="193">
        <v>15</v>
      </c>
      <c r="P7039" s="124" t="s">
        <v>1312</v>
      </c>
    </row>
    <row r="7040" spans="1:16" ht="63.75">
      <c r="A7040" s="256">
        <v>203</v>
      </c>
      <c r="B7040" s="124"/>
      <c r="C7040" s="125" t="s">
        <v>757</v>
      </c>
      <c r="D7040" s="191">
        <v>43356</v>
      </c>
      <c r="E7040" s="124" t="s">
        <v>13047</v>
      </c>
      <c r="F7040" s="124" t="s">
        <v>3</v>
      </c>
      <c r="G7040" s="124">
        <v>1660825</v>
      </c>
      <c r="H7040" s="124"/>
      <c r="I7040" s="128" t="s">
        <v>14754</v>
      </c>
      <c r="J7040" s="124"/>
      <c r="K7040" s="124"/>
      <c r="L7040" s="124"/>
      <c r="M7040" s="124"/>
      <c r="N7040" s="193">
        <v>0</v>
      </c>
      <c r="O7040" s="193">
        <v>6365</v>
      </c>
      <c r="P7040" s="124" t="s">
        <v>1312</v>
      </c>
    </row>
    <row r="7041" spans="1:16" ht="38.25">
      <c r="A7041" s="256">
        <v>592</v>
      </c>
      <c r="B7041" s="124"/>
      <c r="C7041" s="125" t="s">
        <v>862</v>
      </c>
      <c r="D7041" s="191">
        <v>43356</v>
      </c>
      <c r="E7041" s="124" t="s">
        <v>13048</v>
      </c>
      <c r="F7041" s="124" t="s">
        <v>3</v>
      </c>
      <c r="G7041" s="124">
        <v>1660835</v>
      </c>
      <c r="H7041" s="124"/>
      <c r="I7041" s="128" t="s">
        <v>14755</v>
      </c>
      <c r="J7041" s="124"/>
      <c r="K7041" s="124"/>
      <c r="L7041" s="124"/>
      <c r="M7041" s="124"/>
      <c r="N7041" s="193">
        <v>0</v>
      </c>
      <c r="O7041" s="193">
        <v>600</v>
      </c>
      <c r="P7041" s="124" t="s">
        <v>1312</v>
      </c>
    </row>
    <row r="7042" spans="1:16" ht="63.75">
      <c r="A7042" s="256">
        <v>597</v>
      </c>
      <c r="B7042" s="124"/>
      <c r="C7042" s="125" t="s">
        <v>3387</v>
      </c>
      <c r="D7042" s="191">
        <v>43356</v>
      </c>
      <c r="E7042" s="124" t="s">
        <v>13049</v>
      </c>
      <c r="F7042" s="124" t="s">
        <v>3</v>
      </c>
      <c r="G7042" s="124">
        <v>1660837</v>
      </c>
      <c r="H7042" s="124"/>
      <c r="I7042" s="128" t="s">
        <v>14756</v>
      </c>
      <c r="J7042" s="124"/>
      <c r="K7042" s="124"/>
      <c r="L7042" s="124"/>
      <c r="M7042" s="124"/>
      <c r="N7042" s="193">
        <v>0</v>
      </c>
      <c r="O7042" s="193">
        <v>34.200000000000003</v>
      </c>
      <c r="P7042" s="124" t="s">
        <v>1312</v>
      </c>
    </row>
    <row r="7043" spans="1:16" ht="63.75">
      <c r="A7043" s="256">
        <v>597</v>
      </c>
      <c r="B7043" s="124"/>
      <c r="C7043" s="125" t="s">
        <v>3387</v>
      </c>
      <c r="D7043" s="191">
        <v>43356</v>
      </c>
      <c r="E7043" s="124" t="s">
        <v>13050</v>
      </c>
      <c r="F7043" s="124" t="s">
        <v>3</v>
      </c>
      <c r="G7043" s="124">
        <v>1660838</v>
      </c>
      <c r="H7043" s="124"/>
      <c r="I7043" s="128" t="s">
        <v>14757</v>
      </c>
      <c r="J7043" s="124"/>
      <c r="K7043" s="124"/>
      <c r="L7043" s="124"/>
      <c r="M7043" s="124"/>
      <c r="N7043" s="193">
        <v>0</v>
      </c>
      <c r="O7043" s="193">
        <v>26.400000000000002</v>
      </c>
      <c r="P7043" s="124" t="s">
        <v>1312</v>
      </c>
    </row>
    <row r="7044" spans="1:16" ht="63.75">
      <c r="A7044" s="256">
        <v>597</v>
      </c>
      <c r="B7044" s="124"/>
      <c r="C7044" s="125" t="s">
        <v>3387</v>
      </c>
      <c r="D7044" s="191">
        <v>43356</v>
      </c>
      <c r="E7044" s="124" t="s">
        <v>13051</v>
      </c>
      <c r="F7044" s="124" t="s">
        <v>3</v>
      </c>
      <c r="G7044" s="124">
        <v>1660839</v>
      </c>
      <c r="H7044" s="124"/>
      <c r="I7044" s="128" t="s">
        <v>14758</v>
      </c>
      <c r="J7044" s="124"/>
      <c r="K7044" s="124"/>
      <c r="L7044" s="124"/>
      <c r="M7044" s="124"/>
      <c r="N7044" s="193">
        <v>0</v>
      </c>
      <c r="O7044" s="193">
        <v>10.200000000000001</v>
      </c>
      <c r="P7044" s="124" t="s">
        <v>1312</v>
      </c>
    </row>
    <row r="7045" spans="1:16" ht="63.75">
      <c r="A7045" s="256">
        <v>597</v>
      </c>
      <c r="B7045" s="124"/>
      <c r="C7045" s="125" t="s">
        <v>3387</v>
      </c>
      <c r="D7045" s="191">
        <v>43356</v>
      </c>
      <c r="E7045" s="124" t="s">
        <v>13052</v>
      </c>
      <c r="F7045" s="124" t="s">
        <v>3</v>
      </c>
      <c r="G7045" s="124">
        <v>1660840</v>
      </c>
      <c r="H7045" s="124"/>
      <c r="I7045" s="128" t="s">
        <v>14758</v>
      </c>
      <c r="J7045" s="124"/>
      <c r="K7045" s="124"/>
      <c r="L7045" s="124"/>
      <c r="M7045" s="124"/>
      <c r="N7045" s="193">
        <v>0</v>
      </c>
      <c r="O7045" s="193">
        <v>10.6</v>
      </c>
      <c r="P7045" s="124" t="s">
        <v>1312</v>
      </c>
    </row>
    <row r="7046" spans="1:16" ht="51">
      <c r="A7046" s="256" t="s">
        <v>630</v>
      </c>
      <c r="B7046" s="124"/>
      <c r="C7046" s="125" t="s">
        <v>1236</v>
      </c>
      <c r="D7046" s="191">
        <v>43356</v>
      </c>
      <c r="E7046" s="124" t="s">
        <v>13053</v>
      </c>
      <c r="F7046" s="124" t="s">
        <v>3</v>
      </c>
      <c r="G7046" s="124">
        <v>1660858</v>
      </c>
      <c r="H7046" s="124"/>
      <c r="I7046" s="128" t="s">
        <v>14759</v>
      </c>
      <c r="J7046" s="124"/>
      <c r="K7046" s="124"/>
      <c r="L7046" s="124"/>
      <c r="M7046" s="124"/>
      <c r="N7046" s="193">
        <v>0</v>
      </c>
      <c r="O7046" s="193">
        <v>1.2</v>
      </c>
      <c r="P7046" s="124" t="s">
        <v>1312</v>
      </c>
    </row>
    <row r="7047" spans="1:16" ht="51">
      <c r="A7047" s="256">
        <v>291</v>
      </c>
      <c r="B7047" s="124"/>
      <c r="C7047" s="125" t="s">
        <v>794</v>
      </c>
      <c r="D7047" s="191">
        <v>43356</v>
      </c>
      <c r="E7047" s="124" t="s">
        <v>13054</v>
      </c>
      <c r="F7047" s="124" t="s">
        <v>3</v>
      </c>
      <c r="G7047" s="124">
        <v>1660692</v>
      </c>
      <c r="H7047" s="124"/>
      <c r="I7047" s="128" t="s">
        <v>14760</v>
      </c>
      <c r="J7047" s="124"/>
      <c r="K7047" s="124"/>
      <c r="L7047" s="124"/>
      <c r="M7047" s="124"/>
      <c r="N7047" s="193">
        <v>0</v>
      </c>
      <c r="O7047" s="193">
        <v>24235.260000000002</v>
      </c>
      <c r="P7047" s="124" t="s">
        <v>1312</v>
      </c>
    </row>
    <row r="7048" spans="1:16" ht="51">
      <c r="A7048" s="256">
        <v>290</v>
      </c>
      <c r="B7048" s="124"/>
      <c r="C7048" s="125" t="s">
        <v>793</v>
      </c>
      <c r="D7048" s="191">
        <v>43356</v>
      </c>
      <c r="E7048" s="124" t="s">
        <v>13055</v>
      </c>
      <c r="F7048" s="124" t="s">
        <v>3</v>
      </c>
      <c r="G7048" s="124">
        <v>1660694</v>
      </c>
      <c r="H7048" s="124"/>
      <c r="I7048" s="128" t="s">
        <v>14761</v>
      </c>
      <c r="J7048" s="124"/>
      <c r="K7048" s="124"/>
      <c r="L7048" s="124"/>
      <c r="M7048" s="124"/>
      <c r="N7048" s="193">
        <v>0</v>
      </c>
      <c r="O7048" s="193">
        <v>1551</v>
      </c>
      <c r="P7048" s="124" t="s">
        <v>1312</v>
      </c>
    </row>
    <row r="7049" spans="1:16" ht="63.75">
      <c r="A7049" s="256" t="s">
        <v>630</v>
      </c>
      <c r="B7049" s="124"/>
      <c r="C7049" s="125" t="s">
        <v>1236</v>
      </c>
      <c r="D7049" s="191">
        <v>43356</v>
      </c>
      <c r="E7049" s="124" t="s">
        <v>13056</v>
      </c>
      <c r="F7049" s="124" t="s">
        <v>3</v>
      </c>
      <c r="G7049" s="124">
        <v>1660700</v>
      </c>
      <c r="H7049" s="124"/>
      <c r="I7049" s="128" t="s">
        <v>14762</v>
      </c>
      <c r="J7049" s="124"/>
      <c r="K7049" s="124"/>
      <c r="L7049" s="124"/>
      <c r="M7049" s="124"/>
      <c r="N7049" s="193">
        <v>0</v>
      </c>
      <c r="O7049" s="193">
        <v>17</v>
      </c>
      <c r="P7049" s="124" t="s">
        <v>1312</v>
      </c>
    </row>
    <row r="7050" spans="1:16" ht="51">
      <c r="A7050" s="256">
        <v>86</v>
      </c>
      <c r="B7050" s="124"/>
      <c r="C7050" s="125" t="s">
        <v>710</v>
      </c>
      <c r="D7050" s="191">
        <v>43356</v>
      </c>
      <c r="E7050" s="124" t="s">
        <v>13057</v>
      </c>
      <c r="F7050" s="124" t="s">
        <v>3</v>
      </c>
      <c r="G7050" s="124">
        <v>1660707</v>
      </c>
      <c r="H7050" s="124"/>
      <c r="I7050" s="128" t="s">
        <v>14763</v>
      </c>
      <c r="J7050" s="124"/>
      <c r="K7050" s="124"/>
      <c r="L7050" s="124"/>
      <c r="M7050" s="124"/>
      <c r="N7050" s="193">
        <v>0</v>
      </c>
      <c r="O7050" s="193">
        <v>2410</v>
      </c>
      <c r="P7050" s="124" t="s">
        <v>1312</v>
      </c>
    </row>
    <row r="7051" spans="1:16" ht="51">
      <c r="A7051" s="256">
        <v>86</v>
      </c>
      <c r="B7051" s="124"/>
      <c r="C7051" s="125" t="s">
        <v>710</v>
      </c>
      <c r="D7051" s="191">
        <v>43356</v>
      </c>
      <c r="E7051" s="124" t="s">
        <v>13058</v>
      </c>
      <c r="F7051" s="124" t="s">
        <v>3</v>
      </c>
      <c r="G7051" s="124">
        <v>1660708</v>
      </c>
      <c r="H7051" s="124"/>
      <c r="I7051" s="128" t="s">
        <v>14764</v>
      </c>
      <c r="J7051" s="124"/>
      <c r="K7051" s="124"/>
      <c r="L7051" s="124"/>
      <c r="M7051" s="124"/>
      <c r="N7051" s="193">
        <v>0</v>
      </c>
      <c r="O7051" s="193">
        <v>800</v>
      </c>
      <c r="P7051" s="124" t="s">
        <v>1312</v>
      </c>
    </row>
    <row r="7052" spans="1:16" ht="51">
      <c r="A7052" s="256">
        <v>86</v>
      </c>
      <c r="B7052" s="124"/>
      <c r="C7052" s="125" t="s">
        <v>710</v>
      </c>
      <c r="D7052" s="191">
        <v>43356</v>
      </c>
      <c r="E7052" s="124" t="s">
        <v>13059</v>
      </c>
      <c r="F7052" s="124" t="s">
        <v>3</v>
      </c>
      <c r="G7052" s="124">
        <v>1660715</v>
      </c>
      <c r="H7052" s="124"/>
      <c r="I7052" s="128" t="s">
        <v>14765</v>
      </c>
      <c r="J7052" s="124"/>
      <c r="K7052" s="124"/>
      <c r="L7052" s="124"/>
      <c r="M7052" s="124"/>
      <c r="N7052" s="193">
        <v>0</v>
      </c>
      <c r="O7052" s="193">
        <v>2220</v>
      </c>
      <c r="P7052" s="124" t="s">
        <v>1312</v>
      </c>
    </row>
    <row r="7053" spans="1:16" ht="51">
      <c r="A7053" s="256">
        <v>86</v>
      </c>
      <c r="B7053" s="124"/>
      <c r="C7053" s="125" t="s">
        <v>710</v>
      </c>
      <c r="D7053" s="191">
        <v>43356</v>
      </c>
      <c r="E7053" s="124" t="s">
        <v>13060</v>
      </c>
      <c r="F7053" s="124" t="s">
        <v>3</v>
      </c>
      <c r="G7053" s="124">
        <v>1660717</v>
      </c>
      <c r="H7053" s="124"/>
      <c r="I7053" s="128" t="s">
        <v>14766</v>
      </c>
      <c r="J7053" s="124"/>
      <c r="K7053" s="124"/>
      <c r="L7053" s="124"/>
      <c r="M7053" s="124"/>
      <c r="N7053" s="193">
        <v>0</v>
      </c>
      <c r="O7053" s="193">
        <v>7160</v>
      </c>
      <c r="P7053" s="124" t="s">
        <v>1312</v>
      </c>
    </row>
    <row r="7054" spans="1:16" ht="63.75">
      <c r="A7054" s="256">
        <v>376</v>
      </c>
      <c r="B7054" s="124"/>
      <c r="C7054" s="125" t="s">
        <v>1272</v>
      </c>
      <c r="D7054" s="191">
        <v>43356</v>
      </c>
      <c r="E7054" s="124" t="s">
        <v>13061</v>
      </c>
      <c r="F7054" s="124" t="s">
        <v>3</v>
      </c>
      <c r="G7054" s="124">
        <v>1660573</v>
      </c>
      <c r="H7054" s="124"/>
      <c r="I7054" s="128" t="s">
        <v>14767</v>
      </c>
      <c r="J7054" s="124"/>
      <c r="K7054" s="124"/>
      <c r="L7054" s="124"/>
      <c r="M7054" s="124"/>
      <c r="N7054" s="193">
        <v>0</v>
      </c>
      <c r="O7054" s="193">
        <v>296777.07</v>
      </c>
      <c r="P7054" s="124" t="s">
        <v>1312</v>
      </c>
    </row>
    <row r="7055" spans="1:16" ht="63.75">
      <c r="A7055" s="256">
        <v>201</v>
      </c>
      <c r="B7055" s="124"/>
      <c r="C7055" s="125" t="s">
        <v>756</v>
      </c>
      <c r="D7055" s="191">
        <v>43356</v>
      </c>
      <c r="E7055" s="124" t="s">
        <v>13062</v>
      </c>
      <c r="F7055" s="124" t="s">
        <v>3</v>
      </c>
      <c r="G7055" s="124">
        <v>1660594</v>
      </c>
      <c r="H7055" s="124"/>
      <c r="I7055" s="128" t="s">
        <v>14768</v>
      </c>
      <c r="J7055" s="124"/>
      <c r="K7055" s="124"/>
      <c r="L7055" s="124"/>
      <c r="M7055" s="124"/>
      <c r="N7055" s="193">
        <v>0</v>
      </c>
      <c r="O7055" s="193">
        <v>1620.51</v>
      </c>
      <c r="P7055" s="124" t="s">
        <v>1312</v>
      </c>
    </row>
    <row r="7056" spans="1:16" ht="63.75">
      <c r="A7056" s="256">
        <v>670</v>
      </c>
      <c r="B7056" s="124"/>
      <c r="C7056" s="125" t="s">
        <v>235</v>
      </c>
      <c r="D7056" s="191">
        <v>43356</v>
      </c>
      <c r="E7056" s="124" t="s">
        <v>13063</v>
      </c>
      <c r="F7056" s="124" t="s">
        <v>3</v>
      </c>
      <c r="G7056" s="124">
        <v>1660611</v>
      </c>
      <c r="H7056" s="124"/>
      <c r="I7056" s="128" t="s">
        <v>14769</v>
      </c>
      <c r="J7056" s="124"/>
      <c r="K7056" s="124"/>
      <c r="L7056" s="124"/>
      <c r="M7056" s="124"/>
      <c r="N7056" s="193">
        <v>0</v>
      </c>
      <c r="O7056" s="193">
        <v>60</v>
      </c>
      <c r="P7056" s="124" t="s">
        <v>1312</v>
      </c>
    </row>
    <row r="7057" spans="1:16" ht="51">
      <c r="A7057" s="256">
        <v>10</v>
      </c>
      <c r="B7057" s="124"/>
      <c r="C7057" s="125" t="s">
        <v>690</v>
      </c>
      <c r="D7057" s="191">
        <v>43356</v>
      </c>
      <c r="E7057" s="124" t="s">
        <v>13064</v>
      </c>
      <c r="F7057" s="124" t="s">
        <v>3</v>
      </c>
      <c r="G7057" s="124">
        <v>1660662</v>
      </c>
      <c r="H7057" s="124"/>
      <c r="I7057" s="128" t="s">
        <v>14770</v>
      </c>
      <c r="J7057" s="124"/>
      <c r="K7057" s="124"/>
      <c r="L7057" s="124"/>
      <c r="M7057" s="124"/>
      <c r="N7057" s="193">
        <v>0</v>
      </c>
      <c r="O7057" s="193">
        <v>7706.25</v>
      </c>
      <c r="P7057" s="124" t="s">
        <v>1312</v>
      </c>
    </row>
    <row r="7058" spans="1:16" ht="63.75">
      <c r="A7058" s="256">
        <v>650</v>
      </c>
      <c r="B7058" s="124"/>
      <c r="C7058" s="125" t="s">
        <v>232</v>
      </c>
      <c r="D7058" s="191">
        <v>43356</v>
      </c>
      <c r="E7058" s="124" t="s">
        <v>13065</v>
      </c>
      <c r="F7058" s="124" t="s">
        <v>3</v>
      </c>
      <c r="G7058" s="124">
        <v>1660668</v>
      </c>
      <c r="H7058" s="124"/>
      <c r="I7058" s="128" t="s">
        <v>14771</v>
      </c>
      <c r="J7058" s="124"/>
      <c r="K7058" s="124"/>
      <c r="L7058" s="124"/>
      <c r="M7058" s="124"/>
      <c r="N7058" s="193">
        <v>0</v>
      </c>
      <c r="O7058" s="193">
        <v>8000</v>
      </c>
      <c r="P7058" s="124" t="s">
        <v>1312</v>
      </c>
    </row>
    <row r="7059" spans="1:16" ht="51">
      <c r="A7059" s="256">
        <v>291</v>
      </c>
      <c r="B7059" s="124"/>
      <c r="C7059" s="125" t="s">
        <v>794</v>
      </c>
      <c r="D7059" s="191">
        <v>43356</v>
      </c>
      <c r="E7059" s="124" t="s">
        <v>13066</v>
      </c>
      <c r="F7059" s="124" t="s">
        <v>3</v>
      </c>
      <c r="G7059" s="124">
        <v>1660690</v>
      </c>
      <c r="H7059" s="124"/>
      <c r="I7059" s="128" t="s">
        <v>14772</v>
      </c>
      <c r="J7059" s="124"/>
      <c r="K7059" s="124"/>
      <c r="L7059" s="124"/>
      <c r="M7059" s="124"/>
      <c r="N7059" s="193">
        <v>0</v>
      </c>
      <c r="O7059" s="193">
        <v>123309.17</v>
      </c>
      <c r="P7059" s="124" t="s">
        <v>1312</v>
      </c>
    </row>
    <row r="7060" spans="1:16" ht="76.5" hidden="1">
      <c r="A7060" s="256">
        <v>41</v>
      </c>
      <c r="B7060" s="124"/>
      <c r="C7060" s="125" t="s">
        <v>697</v>
      </c>
      <c r="D7060" s="191">
        <v>43356</v>
      </c>
      <c r="E7060" s="124" t="s">
        <v>13067</v>
      </c>
      <c r="F7060" s="124" t="s">
        <v>1256</v>
      </c>
      <c r="G7060" s="124">
        <v>180709</v>
      </c>
      <c r="H7060" s="124"/>
      <c r="I7060" s="128" t="s">
        <v>14773</v>
      </c>
      <c r="J7060" s="124"/>
      <c r="K7060" s="124"/>
      <c r="L7060" s="124"/>
      <c r="M7060" s="124"/>
      <c r="N7060" s="193">
        <v>0</v>
      </c>
      <c r="O7060" s="193">
        <v>745416</v>
      </c>
      <c r="P7060" s="124" t="s">
        <v>1312</v>
      </c>
    </row>
    <row r="7061" spans="1:16" ht="76.5" hidden="1">
      <c r="A7061" s="256">
        <v>25</v>
      </c>
      <c r="B7061" s="124"/>
      <c r="C7061" s="125" t="s">
        <v>694</v>
      </c>
      <c r="D7061" s="191">
        <v>43356</v>
      </c>
      <c r="E7061" s="124" t="s">
        <v>13068</v>
      </c>
      <c r="F7061" s="124" t="s">
        <v>1313</v>
      </c>
      <c r="G7061" s="124">
        <v>180724</v>
      </c>
      <c r="H7061" s="124"/>
      <c r="I7061" s="128" t="s">
        <v>14774</v>
      </c>
      <c r="J7061" s="124"/>
      <c r="K7061" s="124"/>
      <c r="L7061" s="124"/>
      <c r="M7061" s="124"/>
      <c r="N7061" s="193">
        <v>143548.24</v>
      </c>
      <c r="O7061" s="193">
        <v>0</v>
      </c>
      <c r="P7061" s="124" t="s">
        <v>1312</v>
      </c>
    </row>
    <row r="7062" spans="1:16" ht="89.25" hidden="1">
      <c r="A7062" s="256">
        <v>25</v>
      </c>
      <c r="B7062" s="124"/>
      <c r="C7062" s="125" t="s">
        <v>694</v>
      </c>
      <c r="D7062" s="191">
        <v>43356</v>
      </c>
      <c r="E7062" s="124" t="s">
        <v>13068</v>
      </c>
      <c r="F7062" s="124" t="s">
        <v>1313</v>
      </c>
      <c r="G7062" s="124">
        <v>180728</v>
      </c>
      <c r="H7062" s="124"/>
      <c r="I7062" s="128" t="s">
        <v>14775</v>
      </c>
      <c r="J7062" s="124"/>
      <c r="K7062" s="124"/>
      <c r="L7062" s="124"/>
      <c r="M7062" s="124"/>
      <c r="N7062" s="193">
        <v>491489.74</v>
      </c>
      <c r="O7062" s="193">
        <v>0</v>
      </c>
      <c r="P7062" s="124" t="s">
        <v>1312</v>
      </c>
    </row>
    <row r="7063" spans="1:16" ht="76.5" hidden="1">
      <c r="A7063" s="256">
        <v>25</v>
      </c>
      <c r="B7063" s="124"/>
      <c r="C7063" s="125" t="s">
        <v>694</v>
      </c>
      <c r="D7063" s="191">
        <v>43356</v>
      </c>
      <c r="E7063" s="124" t="s">
        <v>13068</v>
      </c>
      <c r="F7063" s="124" t="s">
        <v>1313</v>
      </c>
      <c r="G7063" s="124">
        <v>180730</v>
      </c>
      <c r="H7063" s="124"/>
      <c r="I7063" s="128" t="s">
        <v>14776</v>
      </c>
      <c r="J7063" s="124"/>
      <c r="K7063" s="124"/>
      <c r="L7063" s="124"/>
      <c r="M7063" s="124"/>
      <c r="N7063" s="193">
        <v>735883.17</v>
      </c>
      <c r="O7063" s="193">
        <v>0</v>
      </c>
      <c r="P7063" s="124" t="s">
        <v>1312</v>
      </c>
    </row>
    <row r="7064" spans="1:16" ht="76.5" hidden="1">
      <c r="A7064" s="256">
        <v>25</v>
      </c>
      <c r="B7064" s="124"/>
      <c r="C7064" s="125" t="s">
        <v>694</v>
      </c>
      <c r="D7064" s="191">
        <v>43356</v>
      </c>
      <c r="E7064" s="124" t="s">
        <v>13068</v>
      </c>
      <c r="F7064" s="124" t="s">
        <v>1313</v>
      </c>
      <c r="G7064" s="124">
        <v>180732</v>
      </c>
      <c r="H7064" s="124"/>
      <c r="I7064" s="128" t="s">
        <v>14777</v>
      </c>
      <c r="J7064" s="124"/>
      <c r="K7064" s="124"/>
      <c r="L7064" s="124"/>
      <c r="M7064" s="124"/>
      <c r="N7064" s="193">
        <v>401315.39</v>
      </c>
      <c r="O7064" s="193">
        <v>0</v>
      </c>
      <c r="P7064" s="124" t="s">
        <v>1312</v>
      </c>
    </row>
    <row r="7065" spans="1:16" ht="76.5" hidden="1">
      <c r="A7065" s="256">
        <v>25</v>
      </c>
      <c r="B7065" s="124"/>
      <c r="C7065" s="125" t="s">
        <v>694</v>
      </c>
      <c r="D7065" s="191">
        <v>43356</v>
      </c>
      <c r="E7065" s="124" t="s">
        <v>13068</v>
      </c>
      <c r="F7065" s="124" t="s">
        <v>1313</v>
      </c>
      <c r="G7065" s="124">
        <v>180734</v>
      </c>
      <c r="H7065" s="124"/>
      <c r="I7065" s="128" t="s">
        <v>14778</v>
      </c>
      <c r="J7065" s="124"/>
      <c r="K7065" s="124"/>
      <c r="L7065" s="124"/>
      <c r="M7065" s="124"/>
      <c r="N7065" s="193">
        <v>838239.4</v>
      </c>
      <c r="O7065" s="193">
        <v>0</v>
      </c>
      <c r="P7065" s="124" t="s">
        <v>1312</v>
      </c>
    </row>
    <row r="7066" spans="1:16" ht="76.5" hidden="1">
      <c r="A7066" s="256">
        <v>25</v>
      </c>
      <c r="B7066" s="124"/>
      <c r="C7066" s="125" t="s">
        <v>694</v>
      </c>
      <c r="D7066" s="191">
        <v>43356</v>
      </c>
      <c r="E7066" s="124" t="s">
        <v>13068</v>
      </c>
      <c r="F7066" s="124" t="s">
        <v>1313</v>
      </c>
      <c r="G7066" s="124">
        <v>180721</v>
      </c>
      <c r="H7066" s="124"/>
      <c r="I7066" s="128" t="s">
        <v>14779</v>
      </c>
      <c r="J7066" s="124"/>
      <c r="K7066" s="124"/>
      <c r="L7066" s="124"/>
      <c r="M7066" s="124"/>
      <c r="N7066" s="193">
        <v>169276.95</v>
      </c>
      <c r="O7066" s="193">
        <v>0</v>
      </c>
      <c r="P7066" s="124" t="s">
        <v>1312</v>
      </c>
    </row>
    <row r="7067" spans="1:16" ht="76.5" hidden="1">
      <c r="A7067" s="256">
        <v>25</v>
      </c>
      <c r="B7067" s="124"/>
      <c r="C7067" s="125" t="s">
        <v>694</v>
      </c>
      <c r="D7067" s="191">
        <v>43356</v>
      </c>
      <c r="E7067" s="124" t="s">
        <v>13068</v>
      </c>
      <c r="F7067" s="124" t="s">
        <v>1313</v>
      </c>
      <c r="G7067" s="124">
        <v>180723</v>
      </c>
      <c r="H7067" s="124"/>
      <c r="I7067" s="128" t="s">
        <v>14780</v>
      </c>
      <c r="J7067" s="124"/>
      <c r="K7067" s="124"/>
      <c r="L7067" s="124"/>
      <c r="M7067" s="124"/>
      <c r="N7067" s="193">
        <v>41523.93</v>
      </c>
      <c r="O7067" s="193">
        <v>0</v>
      </c>
      <c r="P7067" s="124" t="s">
        <v>1312</v>
      </c>
    </row>
    <row r="7068" spans="1:16" ht="76.5" hidden="1">
      <c r="A7068" s="256">
        <v>25</v>
      </c>
      <c r="B7068" s="124"/>
      <c r="C7068" s="125" t="s">
        <v>694</v>
      </c>
      <c r="D7068" s="191">
        <v>43356</v>
      </c>
      <c r="E7068" s="124" t="s">
        <v>13068</v>
      </c>
      <c r="F7068" s="124" t="s">
        <v>1313</v>
      </c>
      <c r="G7068" s="124">
        <v>180736</v>
      </c>
      <c r="H7068" s="124"/>
      <c r="I7068" s="128" t="s">
        <v>14781</v>
      </c>
      <c r="J7068" s="124"/>
      <c r="K7068" s="124"/>
      <c r="L7068" s="124"/>
      <c r="M7068" s="124"/>
      <c r="N7068" s="193">
        <v>602693.02</v>
      </c>
      <c r="O7068" s="193">
        <v>0</v>
      </c>
      <c r="P7068" s="124" t="s">
        <v>1312</v>
      </c>
    </row>
    <row r="7069" spans="1:16" ht="76.5" hidden="1">
      <c r="A7069" s="256">
        <v>25</v>
      </c>
      <c r="B7069" s="124"/>
      <c r="C7069" s="125" t="s">
        <v>694</v>
      </c>
      <c r="D7069" s="191">
        <v>43356</v>
      </c>
      <c r="E7069" s="124" t="s">
        <v>13068</v>
      </c>
      <c r="F7069" s="124" t="s">
        <v>1313</v>
      </c>
      <c r="G7069" s="124">
        <v>180726</v>
      </c>
      <c r="H7069" s="124"/>
      <c r="I7069" s="128" t="s">
        <v>14782</v>
      </c>
      <c r="J7069" s="124"/>
      <c r="K7069" s="124"/>
      <c r="L7069" s="124"/>
      <c r="M7069" s="124"/>
      <c r="N7069" s="193">
        <v>388162.41</v>
      </c>
      <c r="O7069" s="193">
        <v>0</v>
      </c>
      <c r="P7069" s="124" t="s">
        <v>1312</v>
      </c>
    </row>
    <row r="7070" spans="1:16" ht="76.5" hidden="1">
      <c r="A7070" s="256">
        <v>25</v>
      </c>
      <c r="B7070" s="124"/>
      <c r="C7070" s="125" t="s">
        <v>694</v>
      </c>
      <c r="D7070" s="191">
        <v>43356</v>
      </c>
      <c r="E7070" s="124" t="s">
        <v>13068</v>
      </c>
      <c r="F7070" s="124" t="s">
        <v>1313</v>
      </c>
      <c r="G7070" s="124">
        <v>180743</v>
      </c>
      <c r="H7070" s="124"/>
      <c r="I7070" s="128" t="s">
        <v>14783</v>
      </c>
      <c r="J7070" s="124"/>
      <c r="K7070" s="124"/>
      <c r="L7070" s="124"/>
      <c r="M7070" s="124"/>
      <c r="N7070" s="193">
        <v>157940.79</v>
      </c>
      <c r="O7070" s="193">
        <v>0</v>
      </c>
      <c r="P7070" s="124" t="s">
        <v>1312</v>
      </c>
    </row>
    <row r="7071" spans="1:16" ht="76.5" hidden="1">
      <c r="A7071" s="256">
        <v>25</v>
      </c>
      <c r="B7071" s="124"/>
      <c r="C7071" s="125" t="s">
        <v>694</v>
      </c>
      <c r="D7071" s="191">
        <v>43356</v>
      </c>
      <c r="E7071" s="124" t="s">
        <v>13068</v>
      </c>
      <c r="F7071" s="124" t="s">
        <v>1313</v>
      </c>
      <c r="G7071" s="124">
        <v>180741</v>
      </c>
      <c r="H7071" s="124"/>
      <c r="I7071" s="128" t="s">
        <v>14784</v>
      </c>
      <c r="J7071" s="124"/>
      <c r="K7071" s="124"/>
      <c r="L7071" s="124"/>
      <c r="M7071" s="124"/>
      <c r="N7071" s="193">
        <v>458553.9</v>
      </c>
      <c r="O7071" s="193">
        <v>0</v>
      </c>
      <c r="P7071" s="124" t="s">
        <v>1312</v>
      </c>
    </row>
    <row r="7072" spans="1:16" ht="76.5" hidden="1">
      <c r="A7072" s="256">
        <v>25</v>
      </c>
      <c r="B7072" s="124"/>
      <c r="C7072" s="125" t="s">
        <v>694</v>
      </c>
      <c r="D7072" s="191">
        <v>43356</v>
      </c>
      <c r="E7072" s="124" t="s">
        <v>13068</v>
      </c>
      <c r="F7072" s="124" t="s">
        <v>1313</v>
      </c>
      <c r="G7072" s="124">
        <v>180744</v>
      </c>
      <c r="H7072" s="124"/>
      <c r="I7072" s="128" t="s">
        <v>14785</v>
      </c>
      <c r="J7072" s="124"/>
      <c r="K7072" s="124"/>
      <c r="L7072" s="124"/>
      <c r="M7072" s="124"/>
      <c r="N7072" s="193">
        <v>778387.72</v>
      </c>
      <c r="O7072" s="193">
        <v>0</v>
      </c>
      <c r="P7072" s="124" t="s">
        <v>1312</v>
      </c>
    </row>
    <row r="7073" spans="1:16" ht="76.5" hidden="1">
      <c r="A7073" s="256">
        <v>25</v>
      </c>
      <c r="B7073" s="124"/>
      <c r="C7073" s="125" t="s">
        <v>694</v>
      </c>
      <c r="D7073" s="191">
        <v>43356</v>
      </c>
      <c r="E7073" s="124" t="s">
        <v>13068</v>
      </c>
      <c r="F7073" s="124" t="s">
        <v>1313</v>
      </c>
      <c r="G7073" s="124">
        <v>180739</v>
      </c>
      <c r="H7073" s="124"/>
      <c r="I7073" s="128" t="s">
        <v>14786</v>
      </c>
      <c r="J7073" s="124"/>
      <c r="K7073" s="124"/>
      <c r="L7073" s="124"/>
      <c r="M7073" s="124"/>
      <c r="N7073" s="193">
        <v>286592.38</v>
      </c>
      <c r="O7073" s="193">
        <v>0</v>
      </c>
      <c r="P7073" s="124" t="s">
        <v>1312</v>
      </c>
    </row>
    <row r="7074" spans="1:16" ht="89.25" hidden="1">
      <c r="A7074" s="256">
        <v>25</v>
      </c>
      <c r="B7074" s="124"/>
      <c r="C7074" s="125" t="s">
        <v>694</v>
      </c>
      <c r="D7074" s="191">
        <v>43356</v>
      </c>
      <c r="E7074" s="124" t="s">
        <v>13068</v>
      </c>
      <c r="F7074" s="124" t="s">
        <v>1313</v>
      </c>
      <c r="G7074" s="124">
        <v>180746</v>
      </c>
      <c r="H7074" s="124"/>
      <c r="I7074" s="128" t="s">
        <v>14787</v>
      </c>
      <c r="J7074" s="124"/>
      <c r="K7074" s="124"/>
      <c r="L7074" s="124"/>
      <c r="M7074" s="124"/>
      <c r="N7074" s="193">
        <v>368761.74</v>
      </c>
      <c r="O7074" s="193">
        <v>0</v>
      </c>
      <c r="P7074" s="124" t="s">
        <v>1312</v>
      </c>
    </row>
    <row r="7075" spans="1:16" ht="76.5" hidden="1">
      <c r="A7075" s="256">
        <v>25</v>
      </c>
      <c r="B7075" s="124"/>
      <c r="C7075" s="125" t="s">
        <v>694</v>
      </c>
      <c r="D7075" s="191">
        <v>43356</v>
      </c>
      <c r="E7075" s="124" t="s">
        <v>13068</v>
      </c>
      <c r="F7075" s="124" t="s">
        <v>1313</v>
      </c>
      <c r="G7075" s="124">
        <v>180738</v>
      </c>
      <c r="H7075" s="124"/>
      <c r="I7075" s="128" t="s">
        <v>14788</v>
      </c>
      <c r="J7075" s="124"/>
      <c r="K7075" s="124"/>
      <c r="L7075" s="124"/>
      <c r="M7075" s="124"/>
      <c r="N7075" s="193">
        <v>645067.79</v>
      </c>
      <c r="O7075" s="193">
        <v>0</v>
      </c>
      <c r="P7075" s="124" t="s">
        <v>1312</v>
      </c>
    </row>
    <row r="7076" spans="1:16" ht="76.5" hidden="1">
      <c r="A7076" s="256">
        <v>25</v>
      </c>
      <c r="B7076" s="124"/>
      <c r="C7076" s="125" t="s">
        <v>694</v>
      </c>
      <c r="D7076" s="191">
        <v>43356</v>
      </c>
      <c r="E7076" s="124" t="s">
        <v>13068</v>
      </c>
      <c r="F7076" s="124" t="s">
        <v>1313</v>
      </c>
      <c r="G7076" s="124">
        <v>180742</v>
      </c>
      <c r="H7076" s="124"/>
      <c r="I7076" s="128" t="s">
        <v>14789</v>
      </c>
      <c r="J7076" s="124"/>
      <c r="K7076" s="124"/>
      <c r="L7076" s="124"/>
      <c r="M7076" s="124"/>
      <c r="N7076" s="193">
        <v>823330.92</v>
      </c>
      <c r="O7076" s="193">
        <v>0</v>
      </c>
      <c r="P7076" s="124" t="s">
        <v>1312</v>
      </c>
    </row>
    <row r="7077" spans="1:16" ht="76.5" hidden="1">
      <c r="A7077" s="256">
        <v>25</v>
      </c>
      <c r="B7077" s="124"/>
      <c r="C7077" s="125" t="s">
        <v>694</v>
      </c>
      <c r="D7077" s="191">
        <v>43356</v>
      </c>
      <c r="E7077" s="124" t="s">
        <v>13068</v>
      </c>
      <c r="F7077" s="124" t="s">
        <v>1313</v>
      </c>
      <c r="G7077" s="124">
        <v>180722</v>
      </c>
      <c r="H7077" s="124"/>
      <c r="I7077" s="128" t="s">
        <v>14790</v>
      </c>
      <c r="J7077" s="124"/>
      <c r="K7077" s="124"/>
      <c r="L7077" s="124"/>
      <c r="M7077" s="124"/>
      <c r="N7077" s="193">
        <v>293711.02</v>
      </c>
      <c r="O7077" s="193">
        <v>0</v>
      </c>
      <c r="P7077" s="124" t="s">
        <v>1312</v>
      </c>
    </row>
    <row r="7078" spans="1:16" ht="63.75" hidden="1">
      <c r="A7078" s="256">
        <v>10</v>
      </c>
      <c r="B7078" s="124"/>
      <c r="C7078" s="125" t="s">
        <v>690</v>
      </c>
      <c r="D7078" s="191">
        <v>43356</v>
      </c>
      <c r="E7078" s="124" t="s">
        <v>13069</v>
      </c>
      <c r="F7078" s="124" t="s">
        <v>6</v>
      </c>
      <c r="G7078" s="124">
        <v>834446</v>
      </c>
      <c r="H7078" s="124"/>
      <c r="I7078" s="128" t="s">
        <v>14791</v>
      </c>
      <c r="J7078" s="124"/>
      <c r="K7078" s="124"/>
      <c r="L7078" s="124"/>
      <c r="M7078" s="124"/>
      <c r="N7078" s="193">
        <v>0</v>
      </c>
      <c r="O7078" s="193">
        <v>39809.129999999997</v>
      </c>
      <c r="P7078" s="124" t="s">
        <v>1312</v>
      </c>
    </row>
    <row r="7079" spans="1:16" ht="51" hidden="1">
      <c r="A7079" s="256">
        <v>373</v>
      </c>
      <c r="B7079" s="124"/>
      <c r="C7079" s="125" t="s">
        <v>1269</v>
      </c>
      <c r="D7079" s="191">
        <v>43356</v>
      </c>
      <c r="E7079" s="124" t="s">
        <v>13070</v>
      </c>
      <c r="F7079" s="124" t="s">
        <v>1313</v>
      </c>
      <c r="G7079" s="124">
        <v>180760</v>
      </c>
      <c r="H7079" s="124"/>
      <c r="I7079" s="128" t="s">
        <v>14792</v>
      </c>
      <c r="J7079" s="124"/>
      <c r="K7079" s="124"/>
      <c r="L7079" s="124"/>
      <c r="M7079" s="124"/>
      <c r="N7079" s="193">
        <v>0</v>
      </c>
      <c r="O7079" s="193">
        <v>4502323.17</v>
      </c>
      <c r="P7079" s="124" t="s">
        <v>1312</v>
      </c>
    </row>
    <row r="7080" spans="1:16" ht="51" hidden="1">
      <c r="A7080" s="256">
        <v>373</v>
      </c>
      <c r="B7080" s="124"/>
      <c r="C7080" s="125" t="s">
        <v>1269</v>
      </c>
      <c r="D7080" s="191">
        <v>43356</v>
      </c>
      <c r="E7080" s="124" t="s">
        <v>13071</v>
      </c>
      <c r="F7080" s="124" t="s">
        <v>1313</v>
      </c>
      <c r="G7080" s="124">
        <v>180759</v>
      </c>
      <c r="H7080" s="124"/>
      <c r="I7080" s="128" t="s">
        <v>14793</v>
      </c>
      <c r="J7080" s="124"/>
      <c r="K7080" s="124"/>
      <c r="L7080" s="124"/>
      <c r="M7080" s="124"/>
      <c r="N7080" s="193">
        <v>0</v>
      </c>
      <c r="O7080" s="193">
        <v>1350696.95</v>
      </c>
      <c r="P7080" s="124" t="s">
        <v>1312</v>
      </c>
    </row>
    <row r="7081" spans="1:16" ht="76.5" hidden="1">
      <c r="A7081" s="256">
        <v>291</v>
      </c>
      <c r="B7081" s="124"/>
      <c r="C7081" s="125" t="s">
        <v>794</v>
      </c>
      <c r="D7081" s="191">
        <v>43356</v>
      </c>
      <c r="E7081" s="124" t="s">
        <v>13072</v>
      </c>
      <c r="F7081" s="124" t="s">
        <v>11</v>
      </c>
      <c r="G7081" s="124">
        <v>834297</v>
      </c>
      <c r="H7081" s="124"/>
      <c r="I7081" s="128" t="s">
        <v>14794</v>
      </c>
      <c r="J7081" s="124"/>
      <c r="K7081" s="124"/>
      <c r="L7081" s="124"/>
      <c r="M7081" s="124"/>
      <c r="N7081" s="193">
        <v>50</v>
      </c>
      <c r="O7081" s="193">
        <v>0</v>
      </c>
      <c r="P7081" s="124" t="s">
        <v>1312</v>
      </c>
    </row>
    <row r="7082" spans="1:16" ht="76.5" hidden="1">
      <c r="A7082" s="256" t="s">
        <v>620</v>
      </c>
      <c r="B7082" s="124"/>
      <c r="C7082" s="125" t="s">
        <v>714</v>
      </c>
      <c r="D7082" s="191">
        <v>43356</v>
      </c>
      <c r="E7082" s="124" t="s">
        <v>13073</v>
      </c>
      <c r="F7082" s="124" t="s">
        <v>11</v>
      </c>
      <c r="G7082" s="124">
        <v>932580</v>
      </c>
      <c r="H7082" s="124"/>
      <c r="I7082" s="128" t="s">
        <v>14795</v>
      </c>
      <c r="J7082" s="124"/>
      <c r="K7082" s="124"/>
      <c r="L7082" s="124"/>
      <c r="M7082" s="124"/>
      <c r="N7082" s="193">
        <v>50</v>
      </c>
      <c r="O7082" s="193">
        <v>0</v>
      </c>
      <c r="P7082" s="124" t="s">
        <v>1312</v>
      </c>
    </row>
    <row r="7083" spans="1:16" ht="102" hidden="1">
      <c r="A7083" s="256">
        <v>197</v>
      </c>
      <c r="B7083" s="124"/>
      <c r="C7083" s="125" t="s">
        <v>754</v>
      </c>
      <c r="D7083" s="191">
        <v>43356</v>
      </c>
      <c r="E7083" s="124" t="s">
        <v>13074</v>
      </c>
      <c r="F7083" s="124" t="s">
        <v>1257</v>
      </c>
      <c r="G7083" s="124">
        <v>5886</v>
      </c>
      <c r="H7083" s="124"/>
      <c r="I7083" s="128" t="s">
        <v>14796</v>
      </c>
      <c r="J7083" s="124"/>
      <c r="K7083" s="124"/>
      <c r="L7083" s="124"/>
      <c r="M7083" s="124"/>
      <c r="N7083" s="193">
        <v>1062.54</v>
      </c>
      <c r="O7083" s="193">
        <v>0</v>
      </c>
      <c r="P7083" s="124" t="s">
        <v>1312</v>
      </c>
    </row>
    <row r="7084" spans="1:16" ht="89.25" hidden="1">
      <c r="A7084" s="256">
        <v>197</v>
      </c>
      <c r="B7084" s="124"/>
      <c r="C7084" s="125" t="s">
        <v>754</v>
      </c>
      <c r="D7084" s="191">
        <v>43356</v>
      </c>
      <c r="E7084" s="124" t="s">
        <v>13075</v>
      </c>
      <c r="F7084" s="124" t="s">
        <v>15</v>
      </c>
      <c r="G7084" s="124">
        <v>5886</v>
      </c>
      <c r="H7084" s="124"/>
      <c r="I7084" s="128" t="s">
        <v>14797</v>
      </c>
      <c r="J7084" s="124"/>
      <c r="K7084" s="124"/>
      <c r="L7084" s="124"/>
      <c r="M7084" s="124"/>
      <c r="N7084" s="193">
        <v>333.59</v>
      </c>
      <c r="O7084" s="193">
        <v>0</v>
      </c>
      <c r="P7084" s="124" t="s">
        <v>1312</v>
      </c>
    </row>
    <row r="7085" spans="1:16" ht="63.75" hidden="1">
      <c r="A7085" s="256">
        <v>10</v>
      </c>
      <c r="B7085" s="124"/>
      <c r="C7085" s="125" t="s">
        <v>690</v>
      </c>
      <c r="D7085" s="191">
        <v>43356</v>
      </c>
      <c r="E7085" s="124" t="s">
        <v>13076</v>
      </c>
      <c r="F7085" s="124" t="s">
        <v>15</v>
      </c>
      <c r="G7085" s="124">
        <v>834447</v>
      </c>
      <c r="H7085" s="124"/>
      <c r="I7085" s="128" t="s">
        <v>14798</v>
      </c>
      <c r="J7085" s="124"/>
      <c r="K7085" s="124"/>
      <c r="L7085" s="124"/>
      <c r="M7085" s="124"/>
      <c r="N7085" s="193">
        <v>50</v>
      </c>
      <c r="O7085" s="193">
        <v>0</v>
      </c>
      <c r="P7085" s="124" t="s">
        <v>1312</v>
      </c>
    </row>
    <row r="7086" spans="1:16" ht="63.75" hidden="1">
      <c r="A7086" s="256">
        <v>513</v>
      </c>
      <c r="B7086" s="124"/>
      <c r="C7086" s="125" t="s">
        <v>201</v>
      </c>
      <c r="D7086" s="191">
        <v>43356</v>
      </c>
      <c r="E7086" s="124" t="s">
        <v>13077</v>
      </c>
      <c r="F7086" s="124" t="s">
        <v>11</v>
      </c>
      <c r="G7086" s="124">
        <v>932539</v>
      </c>
      <c r="H7086" s="124"/>
      <c r="I7086" s="128" t="s">
        <v>14799</v>
      </c>
      <c r="J7086" s="124"/>
      <c r="K7086" s="124"/>
      <c r="L7086" s="124"/>
      <c r="M7086" s="124"/>
      <c r="N7086" s="193">
        <v>100</v>
      </c>
      <c r="O7086" s="193">
        <v>0</v>
      </c>
      <c r="P7086" s="124" t="s">
        <v>1312</v>
      </c>
    </row>
    <row r="7087" spans="1:16" ht="51" hidden="1">
      <c r="A7087" s="256">
        <v>117</v>
      </c>
      <c r="B7087" s="124"/>
      <c r="C7087" s="125" t="s">
        <v>722</v>
      </c>
      <c r="D7087" s="191">
        <v>43356</v>
      </c>
      <c r="E7087" s="124" t="s">
        <v>13078</v>
      </c>
      <c r="F7087" s="124" t="s">
        <v>11</v>
      </c>
      <c r="G7087" s="124">
        <v>932569</v>
      </c>
      <c r="H7087" s="124"/>
      <c r="I7087" s="128" t="s">
        <v>14800</v>
      </c>
      <c r="J7087" s="124"/>
      <c r="K7087" s="124"/>
      <c r="L7087" s="124"/>
      <c r="M7087" s="124"/>
      <c r="N7087" s="193">
        <v>50</v>
      </c>
      <c r="O7087" s="193">
        <v>0</v>
      </c>
      <c r="P7087" s="124" t="s">
        <v>1312</v>
      </c>
    </row>
    <row r="7088" spans="1:16" ht="76.5" hidden="1">
      <c r="A7088" s="256" t="s">
        <v>620</v>
      </c>
      <c r="B7088" s="124"/>
      <c r="C7088" s="125" t="s">
        <v>714</v>
      </c>
      <c r="D7088" s="191">
        <v>43356</v>
      </c>
      <c r="E7088" s="124" t="s">
        <v>13079</v>
      </c>
      <c r="F7088" s="124" t="s">
        <v>13</v>
      </c>
      <c r="G7088" s="124">
        <v>932580</v>
      </c>
      <c r="H7088" s="124"/>
      <c r="I7088" s="128" t="s">
        <v>14801</v>
      </c>
      <c r="J7088" s="124"/>
      <c r="K7088" s="124"/>
      <c r="L7088" s="124"/>
      <c r="M7088" s="124"/>
      <c r="N7088" s="193">
        <v>168300</v>
      </c>
      <c r="O7088" s="193">
        <v>0</v>
      </c>
      <c r="P7088" s="124" t="s">
        <v>1312</v>
      </c>
    </row>
    <row r="7089" spans="1:16" ht="102" hidden="1">
      <c r="A7089" s="256" t="s">
        <v>620</v>
      </c>
      <c r="B7089" s="124"/>
      <c r="C7089" s="125" t="s">
        <v>714</v>
      </c>
      <c r="D7089" s="191">
        <v>43356</v>
      </c>
      <c r="E7089" s="124" t="s">
        <v>13080</v>
      </c>
      <c r="F7089" s="124" t="s">
        <v>11</v>
      </c>
      <c r="G7089" s="124">
        <v>932537</v>
      </c>
      <c r="H7089" s="124"/>
      <c r="I7089" s="128" t="s">
        <v>14802</v>
      </c>
      <c r="J7089" s="124"/>
      <c r="K7089" s="124"/>
      <c r="L7089" s="124"/>
      <c r="M7089" s="124"/>
      <c r="N7089" s="193">
        <v>237173.38</v>
      </c>
      <c r="O7089" s="193">
        <v>0</v>
      </c>
      <c r="P7089" s="124" t="s">
        <v>1312</v>
      </c>
    </row>
    <row r="7090" spans="1:16" ht="38.25" hidden="1">
      <c r="A7090" s="256" t="s">
        <v>630</v>
      </c>
      <c r="B7090" s="124"/>
      <c r="C7090" s="125" t="s">
        <v>1236</v>
      </c>
      <c r="D7090" s="191">
        <v>43356</v>
      </c>
      <c r="E7090" s="124" t="s">
        <v>13081</v>
      </c>
      <c r="F7090" s="124" t="s">
        <v>6</v>
      </c>
      <c r="G7090" s="124">
        <v>1022002</v>
      </c>
      <c r="H7090" s="124"/>
      <c r="I7090" s="128" t="s">
        <v>14803</v>
      </c>
      <c r="J7090" s="124"/>
      <c r="K7090" s="124"/>
      <c r="L7090" s="124"/>
      <c r="M7090" s="124"/>
      <c r="N7090" s="193">
        <v>0</v>
      </c>
      <c r="O7090" s="193">
        <v>294329.40999999997</v>
      </c>
      <c r="P7090" s="124" t="s">
        <v>1312</v>
      </c>
    </row>
    <row r="7091" spans="1:16" ht="89.25" hidden="1">
      <c r="A7091" s="256">
        <v>512</v>
      </c>
      <c r="B7091" s="124"/>
      <c r="C7091" s="125" t="s">
        <v>840</v>
      </c>
      <c r="D7091" s="191">
        <v>43356</v>
      </c>
      <c r="E7091" s="124" t="s">
        <v>13082</v>
      </c>
      <c r="F7091" s="124" t="s">
        <v>15</v>
      </c>
      <c r="G7091" s="124">
        <v>5907</v>
      </c>
      <c r="H7091" s="124"/>
      <c r="I7091" s="128" t="s">
        <v>14804</v>
      </c>
      <c r="J7091" s="124"/>
      <c r="K7091" s="124"/>
      <c r="L7091" s="124"/>
      <c r="M7091" s="124"/>
      <c r="N7091" s="193">
        <v>539.6</v>
      </c>
      <c r="O7091" s="193">
        <v>0</v>
      </c>
      <c r="P7091" s="124" t="s">
        <v>1312</v>
      </c>
    </row>
    <row r="7092" spans="1:16" ht="76.5" hidden="1">
      <c r="A7092" s="256">
        <v>48</v>
      </c>
      <c r="B7092" s="124"/>
      <c r="C7092" s="125" t="s">
        <v>700</v>
      </c>
      <c r="D7092" s="191">
        <v>43356</v>
      </c>
      <c r="E7092" s="124" t="s">
        <v>13083</v>
      </c>
      <c r="F7092" s="124" t="s">
        <v>15</v>
      </c>
      <c r="G7092" s="124">
        <v>5906</v>
      </c>
      <c r="H7092" s="124"/>
      <c r="I7092" s="128" t="s">
        <v>14805</v>
      </c>
      <c r="J7092" s="124"/>
      <c r="K7092" s="124"/>
      <c r="L7092" s="124"/>
      <c r="M7092" s="124"/>
      <c r="N7092" s="193">
        <v>315.14</v>
      </c>
      <c r="O7092" s="193">
        <v>0</v>
      </c>
      <c r="P7092" s="124" t="s">
        <v>1312</v>
      </c>
    </row>
    <row r="7093" spans="1:16" ht="63.75" hidden="1">
      <c r="A7093" s="256">
        <v>10</v>
      </c>
      <c r="B7093" s="124"/>
      <c r="C7093" s="125" t="s">
        <v>690</v>
      </c>
      <c r="D7093" s="191">
        <v>43356</v>
      </c>
      <c r="E7093" s="124" t="s">
        <v>13084</v>
      </c>
      <c r="F7093" s="124" t="s">
        <v>6</v>
      </c>
      <c r="G7093" s="124">
        <v>834968</v>
      </c>
      <c r="H7093" s="124"/>
      <c r="I7093" s="128" t="s">
        <v>14806</v>
      </c>
      <c r="J7093" s="124"/>
      <c r="K7093" s="124"/>
      <c r="L7093" s="124"/>
      <c r="M7093" s="124"/>
      <c r="N7093" s="193">
        <v>0</v>
      </c>
      <c r="O7093" s="193">
        <v>55737.84</v>
      </c>
      <c r="P7093" s="124" t="s">
        <v>1312</v>
      </c>
    </row>
    <row r="7094" spans="1:16" ht="76.5" hidden="1">
      <c r="A7094" s="256" t="s">
        <v>620</v>
      </c>
      <c r="B7094" s="124"/>
      <c r="C7094" s="125" t="s">
        <v>714</v>
      </c>
      <c r="D7094" s="191">
        <v>43356</v>
      </c>
      <c r="E7094" s="124" t="s">
        <v>13085</v>
      </c>
      <c r="F7094" s="124" t="s">
        <v>6</v>
      </c>
      <c r="G7094" s="124">
        <v>1022116</v>
      </c>
      <c r="H7094" s="124"/>
      <c r="I7094" s="128" t="s">
        <v>14807</v>
      </c>
      <c r="J7094" s="124"/>
      <c r="K7094" s="124"/>
      <c r="L7094" s="124"/>
      <c r="M7094" s="124"/>
      <c r="N7094" s="193">
        <v>0</v>
      </c>
      <c r="O7094" s="193">
        <v>68000</v>
      </c>
      <c r="P7094" s="124" t="s">
        <v>1312</v>
      </c>
    </row>
    <row r="7095" spans="1:16" ht="63.75" hidden="1">
      <c r="A7095" s="256">
        <v>10</v>
      </c>
      <c r="B7095" s="124"/>
      <c r="C7095" s="125" t="s">
        <v>690</v>
      </c>
      <c r="D7095" s="191">
        <v>43356</v>
      </c>
      <c r="E7095" s="124" t="s">
        <v>13086</v>
      </c>
      <c r="F7095" s="124" t="s">
        <v>15</v>
      </c>
      <c r="G7095" s="124">
        <v>834969</v>
      </c>
      <c r="H7095" s="124"/>
      <c r="I7095" s="128" t="s">
        <v>14808</v>
      </c>
      <c r="J7095" s="124"/>
      <c r="K7095" s="124"/>
      <c r="L7095" s="124"/>
      <c r="M7095" s="124"/>
      <c r="N7095" s="193">
        <v>50</v>
      </c>
      <c r="O7095" s="193">
        <v>0</v>
      </c>
      <c r="P7095" s="124" t="s">
        <v>1312</v>
      </c>
    </row>
    <row r="7096" spans="1:16" ht="76.5" hidden="1">
      <c r="A7096" s="256">
        <v>16</v>
      </c>
      <c r="B7096" s="124"/>
      <c r="C7096" s="125" t="s">
        <v>692</v>
      </c>
      <c r="D7096" s="191">
        <v>43356</v>
      </c>
      <c r="E7096" s="124" t="s">
        <v>13087</v>
      </c>
      <c r="F7096" s="124" t="s">
        <v>13</v>
      </c>
      <c r="G7096" s="124">
        <v>932562</v>
      </c>
      <c r="H7096" s="124"/>
      <c r="I7096" s="128" t="s">
        <v>14809</v>
      </c>
      <c r="J7096" s="124"/>
      <c r="K7096" s="124"/>
      <c r="L7096" s="124"/>
      <c r="M7096" s="124"/>
      <c r="N7096" s="193">
        <v>64.66</v>
      </c>
      <c r="O7096" s="193">
        <v>0</v>
      </c>
      <c r="P7096" s="124" t="s">
        <v>1312</v>
      </c>
    </row>
    <row r="7097" spans="1:16" ht="89.25" hidden="1">
      <c r="A7097" s="256">
        <v>16</v>
      </c>
      <c r="B7097" s="124"/>
      <c r="C7097" s="125" t="s">
        <v>692</v>
      </c>
      <c r="D7097" s="191">
        <v>43356</v>
      </c>
      <c r="E7097" s="124" t="s">
        <v>13088</v>
      </c>
      <c r="F7097" s="124" t="s">
        <v>11</v>
      </c>
      <c r="G7097" s="124">
        <v>932562</v>
      </c>
      <c r="H7097" s="124"/>
      <c r="I7097" s="128" t="s">
        <v>14810</v>
      </c>
      <c r="J7097" s="124"/>
      <c r="K7097" s="124"/>
      <c r="L7097" s="124"/>
      <c r="M7097" s="124"/>
      <c r="N7097" s="193">
        <v>50</v>
      </c>
      <c r="O7097" s="193">
        <v>0</v>
      </c>
      <c r="P7097" s="124" t="s">
        <v>1312</v>
      </c>
    </row>
    <row r="7098" spans="1:16" ht="51" hidden="1">
      <c r="A7098" s="256">
        <v>513</v>
      </c>
      <c r="B7098" s="124"/>
      <c r="C7098" s="125" t="s">
        <v>201</v>
      </c>
      <c r="D7098" s="191">
        <v>43356</v>
      </c>
      <c r="E7098" s="124" t="s">
        <v>13089</v>
      </c>
      <c r="F7098" s="124" t="s">
        <v>11</v>
      </c>
      <c r="G7098" s="124">
        <v>932593</v>
      </c>
      <c r="H7098" s="124"/>
      <c r="I7098" s="128" t="s">
        <v>14811</v>
      </c>
      <c r="J7098" s="124"/>
      <c r="K7098" s="124"/>
      <c r="L7098" s="124"/>
      <c r="M7098" s="124"/>
      <c r="N7098" s="193">
        <v>50</v>
      </c>
      <c r="O7098" s="193">
        <v>0</v>
      </c>
      <c r="P7098" s="124" t="s">
        <v>1312</v>
      </c>
    </row>
    <row r="7099" spans="1:16" ht="51" hidden="1">
      <c r="A7099" s="256">
        <v>513</v>
      </c>
      <c r="B7099" s="124"/>
      <c r="C7099" s="125" t="s">
        <v>201</v>
      </c>
      <c r="D7099" s="191">
        <v>43356</v>
      </c>
      <c r="E7099" s="124" t="s">
        <v>13090</v>
      </c>
      <c r="F7099" s="124" t="s">
        <v>15</v>
      </c>
      <c r="G7099" s="124">
        <v>835135</v>
      </c>
      <c r="H7099" s="124"/>
      <c r="I7099" s="128" t="s">
        <v>1388</v>
      </c>
      <c r="J7099" s="124"/>
      <c r="K7099" s="124"/>
      <c r="L7099" s="124"/>
      <c r="M7099" s="124"/>
      <c r="N7099" s="193">
        <v>50</v>
      </c>
      <c r="O7099" s="193">
        <v>0</v>
      </c>
      <c r="P7099" s="124" t="s">
        <v>1312</v>
      </c>
    </row>
    <row r="7100" spans="1:16" ht="51" hidden="1">
      <c r="A7100" s="256">
        <v>513</v>
      </c>
      <c r="B7100" s="124"/>
      <c r="C7100" s="125" t="s">
        <v>201</v>
      </c>
      <c r="D7100" s="191">
        <v>43356</v>
      </c>
      <c r="E7100" s="124" t="s">
        <v>13091</v>
      </c>
      <c r="F7100" s="124" t="s">
        <v>15</v>
      </c>
      <c r="G7100" s="124">
        <v>835133</v>
      </c>
      <c r="H7100" s="124"/>
      <c r="I7100" s="128" t="s">
        <v>1388</v>
      </c>
      <c r="J7100" s="124"/>
      <c r="K7100" s="124"/>
      <c r="L7100" s="124"/>
      <c r="M7100" s="124"/>
      <c r="N7100" s="193">
        <v>50</v>
      </c>
      <c r="O7100" s="193">
        <v>0</v>
      </c>
      <c r="P7100" s="124" t="s">
        <v>1312</v>
      </c>
    </row>
    <row r="7101" spans="1:16" ht="51" hidden="1">
      <c r="A7101" s="256">
        <v>513</v>
      </c>
      <c r="B7101" s="124"/>
      <c r="C7101" s="125" t="s">
        <v>201</v>
      </c>
      <c r="D7101" s="191">
        <v>43356</v>
      </c>
      <c r="E7101" s="124" t="s">
        <v>13092</v>
      </c>
      <c r="F7101" s="124" t="s">
        <v>15</v>
      </c>
      <c r="G7101" s="124">
        <v>835131</v>
      </c>
      <c r="H7101" s="124"/>
      <c r="I7101" s="128" t="s">
        <v>4313</v>
      </c>
      <c r="J7101" s="124"/>
      <c r="K7101" s="124"/>
      <c r="L7101" s="124"/>
      <c r="M7101" s="124"/>
      <c r="N7101" s="193">
        <v>50</v>
      </c>
      <c r="O7101" s="193">
        <v>0</v>
      </c>
      <c r="P7101" s="124" t="s">
        <v>1312</v>
      </c>
    </row>
    <row r="7102" spans="1:16" ht="76.5" hidden="1">
      <c r="A7102" s="256">
        <v>25</v>
      </c>
      <c r="B7102" s="124"/>
      <c r="C7102" s="125" t="s">
        <v>694</v>
      </c>
      <c r="D7102" s="191">
        <v>43356</v>
      </c>
      <c r="E7102" s="124" t="s">
        <v>13093</v>
      </c>
      <c r="F7102" s="124" t="s">
        <v>1313</v>
      </c>
      <c r="G7102" s="124">
        <v>180291</v>
      </c>
      <c r="H7102" s="124"/>
      <c r="I7102" s="128" t="s">
        <v>14812</v>
      </c>
      <c r="J7102" s="124"/>
      <c r="K7102" s="124"/>
      <c r="L7102" s="124"/>
      <c r="M7102" s="124"/>
      <c r="N7102" s="193">
        <v>331136.55</v>
      </c>
      <c r="O7102" s="193">
        <v>0</v>
      </c>
      <c r="P7102" s="124" t="s">
        <v>1312</v>
      </c>
    </row>
    <row r="7103" spans="1:16" ht="76.5" hidden="1">
      <c r="A7103" s="256">
        <v>46</v>
      </c>
      <c r="B7103" s="124"/>
      <c r="C7103" s="125" t="s">
        <v>698</v>
      </c>
      <c r="D7103" s="191">
        <v>43356</v>
      </c>
      <c r="E7103" s="124" t="s">
        <v>13094</v>
      </c>
      <c r="F7103" s="124" t="s">
        <v>6</v>
      </c>
      <c r="G7103" s="124">
        <v>932615</v>
      </c>
      <c r="H7103" s="124"/>
      <c r="I7103" s="128" t="s">
        <v>14813</v>
      </c>
      <c r="J7103" s="124"/>
      <c r="K7103" s="124"/>
      <c r="L7103" s="124"/>
      <c r="M7103" s="124"/>
      <c r="N7103" s="193">
        <v>0</v>
      </c>
      <c r="O7103" s="193">
        <v>54990.31</v>
      </c>
      <c r="P7103" s="124" t="s">
        <v>1312</v>
      </c>
    </row>
    <row r="7104" spans="1:16" ht="76.5" hidden="1">
      <c r="A7104" s="256">
        <v>46</v>
      </c>
      <c r="B7104" s="124"/>
      <c r="C7104" s="125" t="s">
        <v>698</v>
      </c>
      <c r="D7104" s="191">
        <v>43356</v>
      </c>
      <c r="E7104" s="124" t="s">
        <v>13095</v>
      </c>
      <c r="F7104" s="124" t="s">
        <v>13</v>
      </c>
      <c r="G7104" s="124">
        <v>932615</v>
      </c>
      <c r="H7104" s="124"/>
      <c r="I7104" s="128" t="s">
        <v>14814</v>
      </c>
      <c r="J7104" s="124"/>
      <c r="K7104" s="124"/>
      <c r="L7104" s="124"/>
      <c r="M7104" s="124"/>
      <c r="N7104" s="193">
        <v>50</v>
      </c>
      <c r="O7104" s="193">
        <v>0</v>
      </c>
      <c r="P7104" s="124" t="s">
        <v>1312</v>
      </c>
    </row>
    <row r="7105" spans="1:16" ht="51">
      <c r="A7105" s="256">
        <v>526</v>
      </c>
      <c r="B7105" s="124"/>
      <c r="C7105" s="125" t="s">
        <v>846</v>
      </c>
      <c r="D7105" s="191">
        <v>43357</v>
      </c>
      <c r="E7105" s="124" t="s">
        <v>13096</v>
      </c>
      <c r="F7105" s="124" t="s">
        <v>3</v>
      </c>
      <c r="G7105" s="124">
        <v>1661195</v>
      </c>
      <c r="H7105" s="124"/>
      <c r="I7105" s="128" t="s">
        <v>14815</v>
      </c>
      <c r="J7105" s="124"/>
      <c r="K7105" s="124"/>
      <c r="L7105" s="124"/>
      <c r="M7105" s="124"/>
      <c r="N7105" s="193">
        <v>0</v>
      </c>
      <c r="O7105" s="193">
        <v>49.96</v>
      </c>
      <c r="P7105" s="124" t="s">
        <v>1312</v>
      </c>
    </row>
    <row r="7106" spans="1:16" ht="51">
      <c r="A7106" s="256">
        <v>526</v>
      </c>
      <c r="B7106" s="124"/>
      <c r="C7106" s="125" t="s">
        <v>846</v>
      </c>
      <c r="D7106" s="191">
        <v>43357</v>
      </c>
      <c r="E7106" s="124" t="s">
        <v>13097</v>
      </c>
      <c r="F7106" s="124" t="s">
        <v>3</v>
      </c>
      <c r="G7106" s="124">
        <v>1661191</v>
      </c>
      <c r="H7106" s="124"/>
      <c r="I7106" s="128" t="s">
        <v>14816</v>
      </c>
      <c r="J7106" s="124"/>
      <c r="K7106" s="124"/>
      <c r="L7106" s="124"/>
      <c r="M7106" s="124"/>
      <c r="N7106" s="193">
        <v>0</v>
      </c>
      <c r="O7106" s="193">
        <v>450.61</v>
      </c>
      <c r="P7106" s="124" t="s">
        <v>1312</v>
      </c>
    </row>
    <row r="7107" spans="1:16" ht="38.25">
      <c r="A7107" s="256">
        <v>10</v>
      </c>
      <c r="B7107" s="124"/>
      <c r="C7107" s="125" t="s">
        <v>690</v>
      </c>
      <c r="D7107" s="191">
        <v>43357</v>
      </c>
      <c r="E7107" s="124" t="s">
        <v>13098</v>
      </c>
      <c r="F7107" s="124" t="s">
        <v>3</v>
      </c>
      <c r="G7107" s="124">
        <v>1661163</v>
      </c>
      <c r="H7107" s="124"/>
      <c r="I7107" s="128" t="s">
        <v>14817</v>
      </c>
      <c r="J7107" s="124"/>
      <c r="K7107" s="124"/>
      <c r="L7107" s="124"/>
      <c r="M7107" s="124"/>
      <c r="N7107" s="193">
        <v>0</v>
      </c>
      <c r="O7107" s="193">
        <v>591.6</v>
      </c>
      <c r="P7107" s="124" t="s">
        <v>1312</v>
      </c>
    </row>
    <row r="7108" spans="1:16" ht="51">
      <c r="A7108" s="256">
        <v>342</v>
      </c>
      <c r="B7108" s="124"/>
      <c r="C7108" s="125" t="s">
        <v>816</v>
      </c>
      <c r="D7108" s="191">
        <v>43357</v>
      </c>
      <c r="E7108" s="124" t="s">
        <v>13099</v>
      </c>
      <c r="F7108" s="124" t="s">
        <v>3</v>
      </c>
      <c r="G7108" s="124">
        <v>1661136</v>
      </c>
      <c r="H7108" s="124"/>
      <c r="I7108" s="128" t="s">
        <v>14818</v>
      </c>
      <c r="J7108" s="124"/>
      <c r="K7108" s="124"/>
      <c r="L7108" s="124"/>
      <c r="M7108" s="124"/>
      <c r="N7108" s="193">
        <v>0</v>
      </c>
      <c r="O7108" s="193">
        <v>232.5</v>
      </c>
      <c r="P7108" s="124" t="s">
        <v>1312</v>
      </c>
    </row>
    <row r="7109" spans="1:16" ht="51">
      <c r="A7109" s="256">
        <v>132</v>
      </c>
      <c r="B7109" s="124"/>
      <c r="C7109" s="125" t="s">
        <v>728</v>
      </c>
      <c r="D7109" s="191">
        <v>43357</v>
      </c>
      <c r="E7109" s="124" t="s">
        <v>13100</v>
      </c>
      <c r="F7109" s="124" t="s">
        <v>3</v>
      </c>
      <c r="G7109" s="124">
        <v>1661124</v>
      </c>
      <c r="H7109" s="124"/>
      <c r="I7109" s="128" t="s">
        <v>14819</v>
      </c>
      <c r="J7109" s="124"/>
      <c r="K7109" s="124"/>
      <c r="L7109" s="124"/>
      <c r="M7109" s="124"/>
      <c r="N7109" s="193">
        <v>0</v>
      </c>
      <c r="O7109" s="193">
        <v>4758</v>
      </c>
      <c r="P7109" s="124" t="s">
        <v>1312</v>
      </c>
    </row>
    <row r="7110" spans="1:16" ht="38.25">
      <c r="A7110" s="256" t="s">
        <v>630</v>
      </c>
      <c r="B7110" s="124"/>
      <c r="C7110" s="125" t="s">
        <v>1236</v>
      </c>
      <c r="D7110" s="191">
        <v>43357</v>
      </c>
      <c r="E7110" s="124" t="s">
        <v>13101</v>
      </c>
      <c r="F7110" s="124" t="s">
        <v>3</v>
      </c>
      <c r="G7110" s="124">
        <v>1661118</v>
      </c>
      <c r="H7110" s="124"/>
      <c r="I7110" s="128" t="s">
        <v>14820</v>
      </c>
      <c r="J7110" s="124"/>
      <c r="K7110" s="124"/>
      <c r="L7110" s="124"/>
      <c r="M7110" s="124"/>
      <c r="N7110" s="193">
        <v>0</v>
      </c>
      <c r="O7110" s="193">
        <v>553.22</v>
      </c>
      <c r="P7110" s="124" t="s">
        <v>1312</v>
      </c>
    </row>
    <row r="7111" spans="1:16" ht="51">
      <c r="A7111" s="256">
        <v>526</v>
      </c>
      <c r="B7111" s="124"/>
      <c r="C7111" s="125" t="s">
        <v>846</v>
      </c>
      <c r="D7111" s="191">
        <v>43357</v>
      </c>
      <c r="E7111" s="124" t="s">
        <v>13102</v>
      </c>
      <c r="F7111" s="124" t="s">
        <v>3</v>
      </c>
      <c r="G7111" s="124">
        <v>1661117</v>
      </c>
      <c r="H7111" s="124"/>
      <c r="I7111" s="128" t="s">
        <v>14821</v>
      </c>
      <c r="J7111" s="124"/>
      <c r="K7111" s="124"/>
      <c r="L7111" s="124"/>
      <c r="M7111" s="124"/>
      <c r="N7111" s="193">
        <v>0</v>
      </c>
      <c r="O7111" s="193">
        <v>410.69</v>
      </c>
      <c r="P7111" s="124" t="s">
        <v>1312</v>
      </c>
    </row>
    <row r="7112" spans="1:16" ht="63.75">
      <c r="A7112" s="256">
        <v>35</v>
      </c>
      <c r="B7112" s="124"/>
      <c r="C7112" s="125" t="s">
        <v>696</v>
      </c>
      <c r="D7112" s="191">
        <v>43357</v>
      </c>
      <c r="E7112" s="124" t="s">
        <v>13103</v>
      </c>
      <c r="F7112" s="124" t="s">
        <v>3</v>
      </c>
      <c r="G7112" s="124">
        <v>1661307</v>
      </c>
      <c r="H7112" s="124"/>
      <c r="I7112" s="128" t="s">
        <v>14822</v>
      </c>
      <c r="J7112" s="124"/>
      <c r="K7112" s="124"/>
      <c r="L7112" s="124"/>
      <c r="M7112" s="124"/>
      <c r="N7112" s="193">
        <v>0</v>
      </c>
      <c r="O7112" s="193">
        <v>2136.4299999999998</v>
      </c>
      <c r="P7112" s="124" t="s">
        <v>1312</v>
      </c>
    </row>
    <row r="7113" spans="1:16" ht="51">
      <c r="A7113" s="256">
        <v>526</v>
      </c>
      <c r="B7113" s="124"/>
      <c r="C7113" s="125" t="s">
        <v>846</v>
      </c>
      <c r="D7113" s="191">
        <v>43357</v>
      </c>
      <c r="E7113" s="124" t="s">
        <v>13104</v>
      </c>
      <c r="F7113" s="124" t="s">
        <v>3</v>
      </c>
      <c r="G7113" s="124">
        <v>1661320</v>
      </c>
      <c r="H7113" s="124"/>
      <c r="I7113" s="128" t="s">
        <v>14823</v>
      </c>
      <c r="J7113" s="124"/>
      <c r="K7113" s="124"/>
      <c r="L7113" s="124"/>
      <c r="M7113" s="124"/>
      <c r="N7113" s="193">
        <v>0</v>
      </c>
      <c r="O7113" s="193">
        <v>480</v>
      </c>
      <c r="P7113" s="124" t="s">
        <v>1312</v>
      </c>
    </row>
    <row r="7114" spans="1:16" ht="63.75">
      <c r="A7114" s="256" t="s">
        <v>630</v>
      </c>
      <c r="B7114" s="124"/>
      <c r="C7114" s="125" t="s">
        <v>1236</v>
      </c>
      <c r="D7114" s="191">
        <v>43357</v>
      </c>
      <c r="E7114" s="124" t="s">
        <v>13105</v>
      </c>
      <c r="F7114" s="124" t="s">
        <v>3</v>
      </c>
      <c r="G7114" s="124">
        <v>1661362</v>
      </c>
      <c r="H7114" s="124"/>
      <c r="I7114" s="128" t="s">
        <v>14824</v>
      </c>
      <c r="J7114" s="124"/>
      <c r="K7114" s="124"/>
      <c r="L7114" s="124"/>
      <c r="M7114" s="124"/>
      <c r="N7114" s="193">
        <v>0</v>
      </c>
      <c r="O7114" s="193">
        <v>19</v>
      </c>
      <c r="P7114" s="124" t="s">
        <v>1312</v>
      </c>
    </row>
    <row r="7115" spans="1:16" ht="63.75">
      <c r="A7115" s="256">
        <v>25</v>
      </c>
      <c r="B7115" s="124"/>
      <c r="C7115" s="125" t="s">
        <v>694</v>
      </c>
      <c r="D7115" s="191">
        <v>43357</v>
      </c>
      <c r="E7115" s="124" t="s">
        <v>13106</v>
      </c>
      <c r="F7115" s="124" t="s">
        <v>3</v>
      </c>
      <c r="G7115" s="124">
        <v>1661050</v>
      </c>
      <c r="H7115" s="124"/>
      <c r="I7115" s="128" t="s">
        <v>14825</v>
      </c>
      <c r="J7115" s="124"/>
      <c r="K7115" s="124"/>
      <c r="L7115" s="124"/>
      <c r="M7115" s="124"/>
      <c r="N7115" s="193">
        <v>0</v>
      </c>
      <c r="O7115" s="193">
        <v>591.51</v>
      </c>
      <c r="P7115" s="124" t="s">
        <v>1312</v>
      </c>
    </row>
    <row r="7116" spans="1:16" ht="76.5">
      <c r="A7116" s="256">
        <v>25</v>
      </c>
      <c r="B7116" s="124"/>
      <c r="C7116" s="125" t="s">
        <v>694</v>
      </c>
      <c r="D7116" s="191">
        <v>43357</v>
      </c>
      <c r="E7116" s="124" t="s">
        <v>13107</v>
      </c>
      <c r="F7116" s="124" t="s">
        <v>3</v>
      </c>
      <c r="G7116" s="124">
        <v>1661053</v>
      </c>
      <c r="H7116" s="124"/>
      <c r="I7116" s="128" t="s">
        <v>14826</v>
      </c>
      <c r="J7116" s="124"/>
      <c r="K7116" s="124"/>
      <c r="L7116" s="124"/>
      <c r="M7116" s="124"/>
      <c r="N7116" s="193">
        <v>0</v>
      </c>
      <c r="O7116" s="193">
        <v>591.51</v>
      </c>
      <c r="P7116" s="124" t="s">
        <v>1312</v>
      </c>
    </row>
    <row r="7117" spans="1:16" ht="63.75">
      <c r="A7117" s="256">
        <v>25</v>
      </c>
      <c r="B7117" s="124"/>
      <c r="C7117" s="125" t="s">
        <v>694</v>
      </c>
      <c r="D7117" s="191">
        <v>43357</v>
      </c>
      <c r="E7117" s="124" t="s">
        <v>13108</v>
      </c>
      <c r="F7117" s="124" t="s">
        <v>3</v>
      </c>
      <c r="G7117" s="124">
        <v>1661055</v>
      </c>
      <c r="H7117" s="124"/>
      <c r="I7117" s="128" t="s">
        <v>14827</v>
      </c>
      <c r="J7117" s="124"/>
      <c r="K7117" s="124"/>
      <c r="L7117" s="124"/>
      <c r="M7117" s="124"/>
      <c r="N7117" s="193">
        <v>0</v>
      </c>
      <c r="O7117" s="193">
        <v>591.51</v>
      </c>
      <c r="P7117" s="124" t="s">
        <v>1312</v>
      </c>
    </row>
    <row r="7118" spans="1:16" ht="63.75">
      <c r="A7118" s="256">
        <v>25</v>
      </c>
      <c r="B7118" s="124"/>
      <c r="C7118" s="125" t="s">
        <v>694</v>
      </c>
      <c r="D7118" s="191">
        <v>43357</v>
      </c>
      <c r="E7118" s="124" t="s">
        <v>13109</v>
      </c>
      <c r="F7118" s="124" t="s">
        <v>3</v>
      </c>
      <c r="G7118" s="124">
        <v>1661057</v>
      </c>
      <c r="H7118" s="124"/>
      <c r="I7118" s="128" t="s">
        <v>14828</v>
      </c>
      <c r="J7118" s="124"/>
      <c r="K7118" s="124"/>
      <c r="L7118" s="124"/>
      <c r="M7118" s="124"/>
      <c r="N7118" s="193">
        <v>0</v>
      </c>
      <c r="O7118" s="193">
        <v>591.51</v>
      </c>
      <c r="P7118" s="124" t="s">
        <v>1312</v>
      </c>
    </row>
    <row r="7119" spans="1:16" ht="76.5">
      <c r="A7119" s="256">
        <v>25</v>
      </c>
      <c r="B7119" s="124"/>
      <c r="C7119" s="125" t="s">
        <v>694</v>
      </c>
      <c r="D7119" s="191">
        <v>43357</v>
      </c>
      <c r="E7119" s="124" t="s">
        <v>13110</v>
      </c>
      <c r="F7119" s="124" t="s">
        <v>3</v>
      </c>
      <c r="G7119" s="124">
        <v>1661061</v>
      </c>
      <c r="H7119" s="124"/>
      <c r="I7119" s="128" t="s">
        <v>14829</v>
      </c>
      <c r="J7119" s="124"/>
      <c r="K7119" s="124"/>
      <c r="L7119" s="124"/>
      <c r="M7119" s="124"/>
      <c r="N7119" s="193">
        <v>0</v>
      </c>
      <c r="O7119" s="193">
        <v>591.51</v>
      </c>
      <c r="P7119" s="124" t="s">
        <v>1312</v>
      </c>
    </row>
    <row r="7120" spans="1:16" ht="63.75">
      <c r="A7120" s="256">
        <v>25</v>
      </c>
      <c r="B7120" s="124"/>
      <c r="C7120" s="125" t="s">
        <v>694</v>
      </c>
      <c r="D7120" s="191">
        <v>43357</v>
      </c>
      <c r="E7120" s="124" t="s">
        <v>13111</v>
      </c>
      <c r="F7120" s="124" t="s">
        <v>3</v>
      </c>
      <c r="G7120" s="124">
        <v>1661064</v>
      </c>
      <c r="H7120" s="124"/>
      <c r="I7120" s="128" t="s">
        <v>14830</v>
      </c>
      <c r="J7120" s="124"/>
      <c r="K7120" s="124"/>
      <c r="L7120" s="124"/>
      <c r="M7120" s="124"/>
      <c r="N7120" s="193">
        <v>0</v>
      </c>
      <c r="O7120" s="193">
        <v>591.51</v>
      </c>
      <c r="P7120" s="124" t="s">
        <v>1312</v>
      </c>
    </row>
    <row r="7121" spans="1:16" ht="63.75">
      <c r="A7121" s="256">
        <v>25</v>
      </c>
      <c r="B7121" s="124"/>
      <c r="C7121" s="125" t="s">
        <v>694</v>
      </c>
      <c r="D7121" s="191">
        <v>43357</v>
      </c>
      <c r="E7121" s="124" t="s">
        <v>13112</v>
      </c>
      <c r="F7121" s="124" t="s">
        <v>3</v>
      </c>
      <c r="G7121" s="124">
        <v>1661068</v>
      </c>
      <c r="H7121" s="124"/>
      <c r="I7121" s="128" t="s">
        <v>14831</v>
      </c>
      <c r="J7121" s="124"/>
      <c r="K7121" s="124"/>
      <c r="L7121" s="124"/>
      <c r="M7121" s="124"/>
      <c r="N7121" s="193">
        <v>0</v>
      </c>
      <c r="O7121" s="193">
        <v>591.51</v>
      </c>
      <c r="P7121" s="124" t="s">
        <v>1312</v>
      </c>
    </row>
    <row r="7122" spans="1:16" ht="63.75">
      <c r="A7122" s="256">
        <v>25</v>
      </c>
      <c r="B7122" s="124"/>
      <c r="C7122" s="125" t="s">
        <v>694</v>
      </c>
      <c r="D7122" s="191">
        <v>43357</v>
      </c>
      <c r="E7122" s="124" t="s">
        <v>13113</v>
      </c>
      <c r="F7122" s="124" t="s">
        <v>3</v>
      </c>
      <c r="G7122" s="124">
        <v>1661071</v>
      </c>
      <c r="H7122" s="124"/>
      <c r="I7122" s="128" t="s">
        <v>14832</v>
      </c>
      <c r="J7122" s="124"/>
      <c r="K7122" s="124"/>
      <c r="L7122" s="124"/>
      <c r="M7122" s="124"/>
      <c r="N7122" s="193">
        <v>0</v>
      </c>
      <c r="O7122" s="193">
        <v>591.51</v>
      </c>
      <c r="P7122" s="124" t="s">
        <v>1312</v>
      </c>
    </row>
    <row r="7123" spans="1:16" ht="76.5">
      <c r="A7123" s="256">
        <v>25</v>
      </c>
      <c r="B7123" s="124"/>
      <c r="C7123" s="125" t="s">
        <v>694</v>
      </c>
      <c r="D7123" s="191">
        <v>43357</v>
      </c>
      <c r="E7123" s="124" t="s">
        <v>13114</v>
      </c>
      <c r="F7123" s="124" t="s">
        <v>3</v>
      </c>
      <c r="G7123" s="124">
        <v>1661073</v>
      </c>
      <c r="H7123" s="124"/>
      <c r="I7123" s="128" t="s">
        <v>14833</v>
      </c>
      <c r="J7123" s="124"/>
      <c r="K7123" s="124"/>
      <c r="L7123" s="124"/>
      <c r="M7123" s="124"/>
      <c r="N7123" s="193">
        <v>0</v>
      </c>
      <c r="O7123" s="193">
        <v>591.51</v>
      </c>
      <c r="P7123" s="124" t="s">
        <v>1312</v>
      </c>
    </row>
    <row r="7124" spans="1:16" ht="63.75">
      <c r="A7124" s="256">
        <v>25</v>
      </c>
      <c r="B7124" s="124"/>
      <c r="C7124" s="125" t="s">
        <v>694</v>
      </c>
      <c r="D7124" s="191">
        <v>43357</v>
      </c>
      <c r="E7124" s="124" t="s">
        <v>13115</v>
      </c>
      <c r="F7124" s="124" t="s">
        <v>3</v>
      </c>
      <c r="G7124" s="124">
        <v>1661076</v>
      </c>
      <c r="H7124" s="124"/>
      <c r="I7124" s="128" t="s">
        <v>14834</v>
      </c>
      <c r="J7124" s="124"/>
      <c r="K7124" s="124"/>
      <c r="L7124" s="124"/>
      <c r="M7124" s="124"/>
      <c r="N7124" s="193">
        <v>0</v>
      </c>
      <c r="O7124" s="193">
        <v>591.51</v>
      </c>
      <c r="P7124" s="124" t="s">
        <v>1312</v>
      </c>
    </row>
    <row r="7125" spans="1:16" ht="63.75">
      <c r="A7125" s="256">
        <v>25</v>
      </c>
      <c r="B7125" s="124"/>
      <c r="C7125" s="125" t="s">
        <v>694</v>
      </c>
      <c r="D7125" s="191">
        <v>43357</v>
      </c>
      <c r="E7125" s="124" t="s">
        <v>13116</v>
      </c>
      <c r="F7125" s="124" t="s">
        <v>3</v>
      </c>
      <c r="G7125" s="124">
        <v>1661079</v>
      </c>
      <c r="H7125" s="124"/>
      <c r="I7125" s="128" t="s">
        <v>14835</v>
      </c>
      <c r="J7125" s="124"/>
      <c r="K7125" s="124"/>
      <c r="L7125" s="124"/>
      <c r="M7125" s="124"/>
      <c r="N7125" s="193">
        <v>0</v>
      </c>
      <c r="O7125" s="193">
        <v>591.51</v>
      </c>
      <c r="P7125" s="124" t="s">
        <v>1312</v>
      </c>
    </row>
    <row r="7126" spans="1:16" ht="63.75">
      <c r="A7126" s="256">
        <v>25</v>
      </c>
      <c r="B7126" s="124"/>
      <c r="C7126" s="125" t="s">
        <v>694</v>
      </c>
      <c r="D7126" s="191">
        <v>43357</v>
      </c>
      <c r="E7126" s="124" t="s">
        <v>13117</v>
      </c>
      <c r="F7126" s="124" t="s">
        <v>3</v>
      </c>
      <c r="G7126" s="124">
        <v>1661083</v>
      </c>
      <c r="H7126" s="124"/>
      <c r="I7126" s="128" t="s">
        <v>14836</v>
      </c>
      <c r="J7126" s="124"/>
      <c r="K7126" s="124"/>
      <c r="L7126" s="124"/>
      <c r="M7126" s="124"/>
      <c r="N7126" s="193">
        <v>0</v>
      </c>
      <c r="O7126" s="193">
        <v>591.51</v>
      </c>
      <c r="P7126" s="124" t="s">
        <v>1312</v>
      </c>
    </row>
    <row r="7127" spans="1:16" ht="63.75">
      <c r="A7127" s="256">
        <v>25</v>
      </c>
      <c r="B7127" s="124"/>
      <c r="C7127" s="125" t="s">
        <v>694</v>
      </c>
      <c r="D7127" s="191">
        <v>43357</v>
      </c>
      <c r="E7127" s="124" t="s">
        <v>13118</v>
      </c>
      <c r="F7127" s="124" t="s">
        <v>3</v>
      </c>
      <c r="G7127" s="124">
        <v>1661084</v>
      </c>
      <c r="H7127" s="124"/>
      <c r="I7127" s="128" t="s">
        <v>14837</v>
      </c>
      <c r="J7127" s="124"/>
      <c r="K7127" s="124"/>
      <c r="L7127" s="124"/>
      <c r="M7127" s="124"/>
      <c r="N7127" s="193">
        <v>0</v>
      </c>
      <c r="O7127" s="193">
        <v>591.51</v>
      </c>
      <c r="P7127" s="124" t="s">
        <v>1312</v>
      </c>
    </row>
    <row r="7128" spans="1:16" ht="63.75">
      <c r="A7128" s="256">
        <v>25</v>
      </c>
      <c r="B7128" s="124"/>
      <c r="C7128" s="125" t="s">
        <v>694</v>
      </c>
      <c r="D7128" s="191">
        <v>43357</v>
      </c>
      <c r="E7128" s="124" t="s">
        <v>13119</v>
      </c>
      <c r="F7128" s="124" t="s">
        <v>3</v>
      </c>
      <c r="G7128" s="124">
        <v>1661088</v>
      </c>
      <c r="H7128" s="124"/>
      <c r="I7128" s="128" t="s">
        <v>14838</v>
      </c>
      <c r="J7128" s="124"/>
      <c r="K7128" s="124"/>
      <c r="L7128" s="124"/>
      <c r="M7128" s="124"/>
      <c r="N7128" s="193">
        <v>0</v>
      </c>
      <c r="O7128" s="193">
        <v>591.51</v>
      </c>
      <c r="P7128" s="124" t="s">
        <v>1312</v>
      </c>
    </row>
    <row r="7129" spans="1:16" ht="51">
      <c r="A7129" s="256">
        <v>526</v>
      </c>
      <c r="B7129" s="124"/>
      <c r="C7129" s="125" t="s">
        <v>846</v>
      </c>
      <c r="D7129" s="191">
        <v>43357</v>
      </c>
      <c r="E7129" s="124" t="s">
        <v>13120</v>
      </c>
      <c r="F7129" s="124" t="s">
        <v>3</v>
      </c>
      <c r="G7129" s="124">
        <v>1661113</v>
      </c>
      <c r="H7129" s="124"/>
      <c r="I7129" s="128" t="s">
        <v>14821</v>
      </c>
      <c r="J7129" s="124"/>
      <c r="K7129" s="124"/>
      <c r="L7129" s="124"/>
      <c r="M7129" s="124"/>
      <c r="N7129" s="193">
        <v>0</v>
      </c>
      <c r="O7129" s="193">
        <v>793.91</v>
      </c>
      <c r="P7129" s="124" t="s">
        <v>1312</v>
      </c>
    </row>
    <row r="7130" spans="1:16" ht="51">
      <c r="A7130" s="256">
        <v>526</v>
      </c>
      <c r="B7130" s="124"/>
      <c r="C7130" s="125" t="s">
        <v>846</v>
      </c>
      <c r="D7130" s="191">
        <v>43357</v>
      </c>
      <c r="E7130" s="124" t="s">
        <v>13121</v>
      </c>
      <c r="F7130" s="124" t="s">
        <v>3</v>
      </c>
      <c r="G7130" s="124">
        <v>1661115</v>
      </c>
      <c r="H7130" s="124"/>
      <c r="I7130" s="128" t="s">
        <v>14839</v>
      </c>
      <c r="J7130" s="124"/>
      <c r="K7130" s="124"/>
      <c r="L7130" s="124"/>
      <c r="M7130" s="124"/>
      <c r="N7130" s="193">
        <v>0</v>
      </c>
      <c r="O7130" s="193">
        <v>181</v>
      </c>
      <c r="P7130" s="124" t="s">
        <v>1312</v>
      </c>
    </row>
    <row r="7131" spans="1:16" ht="51">
      <c r="A7131" s="256">
        <v>586</v>
      </c>
      <c r="B7131" s="124"/>
      <c r="C7131" s="125" t="s">
        <v>222</v>
      </c>
      <c r="D7131" s="191">
        <v>43357</v>
      </c>
      <c r="E7131" s="124" t="s">
        <v>13122</v>
      </c>
      <c r="F7131" s="124" t="s">
        <v>3</v>
      </c>
      <c r="G7131" s="124">
        <v>1661621</v>
      </c>
      <c r="H7131" s="124"/>
      <c r="I7131" s="128" t="s">
        <v>14840</v>
      </c>
      <c r="J7131" s="124"/>
      <c r="K7131" s="124"/>
      <c r="L7131" s="124"/>
      <c r="M7131" s="124"/>
      <c r="N7131" s="193">
        <v>0</v>
      </c>
      <c r="O7131" s="193">
        <v>843.2</v>
      </c>
      <c r="P7131" s="124" t="s">
        <v>1312</v>
      </c>
    </row>
    <row r="7132" spans="1:16" ht="63.75">
      <c r="A7132" s="256">
        <v>592</v>
      </c>
      <c r="B7132" s="124"/>
      <c r="C7132" s="125" t="s">
        <v>862</v>
      </c>
      <c r="D7132" s="191">
        <v>43357</v>
      </c>
      <c r="E7132" s="124" t="s">
        <v>13123</v>
      </c>
      <c r="F7132" s="124" t="s">
        <v>3</v>
      </c>
      <c r="G7132" s="124">
        <v>1661631</v>
      </c>
      <c r="H7132" s="124"/>
      <c r="I7132" s="128" t="s">
        <v>14841</v>
      </c>
      <c r="J7132" s="124"/>
      <c r="K7132" s="124"/>
      <c r="L7132" s="124"/>
      <c r="M7132" s="124"/>
      <c r="N7132" s="193">
        <v>0</v>
      </c>
      <c r="O7132" s="193">
        <v>2100</v>
      </c>
      <c r="P7132" s="124" t="s">
        <v>1312</v>
      </c>
    </row>
    <row r="7133" spans="1:16" ht="51">
      <c r="A7133" s="256">
        <v>592</v>
      </c>
      <c r="B7133" s="124"/>
      <c r="C7133" s="125" t="s">
        <v>862</v>
      </c>
      <c r="D7133" s="191">
        <v>43357</v>
      </c>
      <c r="E7133" s="124" t="s">
        <v>13124</v>
      </c>
      <c r="F7133" s="124" t="s">
        <v>3</v>
      </c>
      <c r="G7133" s="124">
        <v>1661632</v>
      </c>
      <c r="H7133" s="124"/>
      <c r="I7133" s="128" t="s">
        <v>14842</v>
      </c>
      <c r="J7133" s="124"/>
      <c r="K7133" s="124"/>
      <c r="L7133" s="124"/>
      <c r="M7133" s="124"/>
      <c r="N7133" s="193">
        <v>0</v>
      </c>
      <c r="O7133" s="193">
        <v>26772.100000000002</v>
      </c>
      <c r="P7133" s="124" t="s">
        <v>1312</v>
      </c>
    </row>
    <row r="7134" spans="1:16" ht="51">
      <c r="A7134" s="256">
        <v>592</v>
      </c>
      <c r="B7134" s="124"/>
      <c r="C7134" s="125" t="s">
        <v>862</v>
      </c>
      <c r="D7134" s="191">
        <v>43357</v>
      </c>
      <c r="E7134" s="124" t="s">
        <v>13125</v>
      </c>
      <c r="F7134" s="124" t="s">
        <v>3</v>
      </c>
      <c r="G7134" s="124">
        <v>1661634</v>
      </c>
      <c r="H7134" s="124"/>
      <c r="I7134" s="128" t="s">
        <v>14843</v>
      </c>
      <c r="J7134" s="124"/>
      <c r="K7134" s="124"/>
      <c r="L7134" s="124"/>
      <c r="M7134" s="124"/>
      <c r="N7134" s="193">
        <v>0</v>
      </c>
      <c r="O7134" s="193">
        <v>140</v>
      </c>
      <c r="P7134" s="124" t="s">
        <v>1312</v>
      </c>
    </row>
    <row r="7135" spans="1:16" ht="51">
      <c r="A7135" s="256">
        <v>592</v>
      </c>
      <c r="B7135" s="124"/>
      <c r="C7135" s="125" t="s">
        <v>862</v>
      </c>
      <c r="D7135" s="191">
        <v>43357</v>
      </c>
      <c r="E7135" s="124" t="s">
        <v>13126</v>
      </c>
      <c r="F7135" s="124" t="s">
        <v>3</v>
      </c>
      <c r="G7135" s="124">
        <v>1661637</v>
      </c>
      <c r="H7135" s="124"/>
      <c r="I7135" s="128" t="s">
        <v>14844</v>
      </c>
      <c r="J7135" s="124"/>
      <c r="K7135" s="124"/>
      <c r="L7135" s="124"/>
      <c r="M7135" s="124"/>
      <c r="N7135" s="193">
        <v>0</v>
      </c>
      <c r="O7135" s="193">
        <v>30</v>
      </c>
      <c r="P7135" s="124" t="s">
        <v>1312</v>
      </c>
    </row>
    <row r="7136" spans="1:16" ht="51">
      <c r="A7136" s="256">
        <v>592</v>
      </c>
      <c r="B7136" s="124"/>
      <c r="C7136" s="125" t="s">
        <v>862</v>
      </c>
      <c r="D7136" s="191">
        <v>43357</v>
      </c>
      <c r="E7136" s="124" t="s">
        <v>13127</v>
      </c>
      <c r="F7136" s="124" t="s">
        <v>3</v>
      </c>
      <c r="G7136" s="124">
        <v>1661638</v>
      </c>
      <c r="H7136" s="124"/>
      <c r="I7136" s="128" t="s">
        <v>14845</v>
      </c>
      <c r="J7136" s="124"/>
      <c r="K7136" s="124"/>
      <c r="L7136" s="124"/>
      <c r="M7136" s="124"/>
      <c r="N7136" s="193">
        <v>0</v>
      </c>
      <c r="O7136" s="193">
        <v>705</v>
      </c>
      <c r="P7136" s="124" t="s">
        <v>1312</v>
      </c>
    </row>
    <row r="7137" spans="1:16" ht="51">
      <c r="A7137" s="256">
        <v>592</v>
      </c>
      <c r="B7137" s="124"/>
      <c r="C7137" s="125" t="s">
        <v>862</v>
      </c>
      <c r="D7137" s="191">
        <v>43357</v>
      </c>
      <c r="E7137" s="124" t="s">
        <v>13128</v>
      </c>
      <c r="F7137" s="124" t="s">
        <v>3</v>
      </c>
      <c r="G7137" s="124">
        <v>1661639</v>
      </c>
      <c r="H7137" s="124"/>
      <c r="I7137" s="128" t="s">
        <v>14846</v>
      </c>
      <c r="J7137" s="124"/>
      <c r="K7137" s="124"/>
      <c r="L7137" s="124"/>
      <c r="M7137" s="124"/>
      <c r="N7137" s="193">
        <v>0</v>
      </c>
      <c r="O7137" s="193">
        <v>1064</v>
      </c>
      <c r="P7137" s="124" t="s">
        <v>1312</v>
      </c>
    </row>
    <row r="7138" spans="1:16" ht="38.25">
      <c r="A7138" s="256">
        <v>592</v>
      </c>
      <c r="B7138" s="124"/>
      <c r="C7138" s="125" t="s">
        <v>862</v>
      </c>
      <c r="D7138" s="191">
        <v>43357</v>
      </c>
      <c r="E7138" s="124" t="s">
        <v>13129</v>
      </c>
      <c r="F7138" s="124" t="s">
        <v>3</v>
      </c>
      <c r="G7138" s="124">
        <v>1661640</v>
      </c>
      <c r="H7138" s="124"/>
      <c r="I7138" s="128" t="s">
        <v>14847</v>
      </c>
      <c r="J7138" s="124"/>
      <c r="K7138" s="124"/>
      <c r="L7138" s="124"/>
      <c r="M7138" s="124"/>
      <c r="N7138" s="193">
        <v>0</v>
      </c>
      <c r="O7138" s="193">
        <v>7192</v>
      </c>
      <c r="P7138" s="124" t="s">
        <v>1312</v>
      </c>
    </row>
    <row r="7139" spans="1:16" ht="51">
      <c r="A7139" s="256">
        <v>592</v>
      </c>
      <c r="B7139" s="124"/>
      <c r="C7139" s="125" t="s">
        <v>862</v>
      </c>
      <c r="D7139" s="191">
        <v>43357</v>
      </c>
      <c r="E7139" s="124" t="s">
        <v>13130</v>
      </c>
      <c r="F7139" s="124" t="s">
        <v>3</v>
      </c>
      <c r="G7139" s="124">
        <v>1661641</v>
      </c>
      <c r="H7139" s="124"/>
      <c r="I7139" s="128" t="s">
        <v>14848</v>
      </c>
      <c r="J7139" s="124"/>
      <c r="K7139" s="124"/>
      <c r="L7139" s="124"/>
      <c r="M7139" s="124"/>
      <c r="N7139" s="193">
        <v>0</v>
      </c>
      <c r="O7139" s="193">
        <v>6582</v>
      </c>
      <c r="P7139" s="124" t="s">
        <v>1312</v>
      </c>
    </row>
    <row r="7140" spans="1:16" ht="51">
      <c r="A7140" s="256">
        <v>85</v>
      </c>
      <c r="B7140" s="124"/>
      <c r="C7140" s="125" t="s">
        <v>3388</v>
      </c>
      <c r="D7140" s="191">
        <v>43357</v>
      </c>
      <c r="E7140" s="124" t="s">
        <v>13131</v>
      </c>
      <c r="F7140" s="124" t="s">
        <v>3</v>
      </c>
      <c r="G7140" s="124">
        <v>1661408</v>
      </c>
      <c r="H7140" s="124"/>
      <c r="I7140" s="128" t="s">
        <v>14849</v>
      </c>
      <c r="J7140" s="124"/>
      <c r="K7140" s="124"/>
      <c r="L7140" s="124"/>
      <c r="M7140" s="124"/>
      <c r="N7140" s="193">
        <v>0</v>
      </c>
      <c r="O7140" s="193">
        <v>391.94</v>
      </c>
      <c r="P7140" s="124" t="s">
        <v>1312</v>
      </c>
    </row>
    <row r="7141" spans="1:16" ht="51">
      <c r="A7141" s="256">
        <v>683</v>
      </c>
      <c r="B7141" s="124"/>
      <c r="C7141" s="125" t="s">
        <v>868</v>
      </c>
      <c r="D7141" s="191">
        <v>43357</v>
      </c>
      <c r="E7141" s="124" t="s">
        <v>13132</v>
      </c>
      <c r="F7141" s="124" t="s">
        <v>3</v>
      </c>
      <c r="G7141" s="124">
        <v>1661435</v>
      </c>
      <c r="H7141" s="124"/>
      <c r="I7141" s="128" t="s">
        <v>14850</v>
      </c>
      <c r="J7141" s="124"/>
      <c r="K7141" s="124"/>
      <c r="L7141" s="124"/>
      <c r="M7141" s="124"/>
      <c r="N7141" s="193">
        <v>0</v>
      </c>
      <c r="O7141" s="193">
        <v>30</v>
      </c>
      <c r="P7141" s="124" t="s">
        <v>1312</v>
      </c>
    </row>
    <row r="7142" spans="1:16" ht="51">
      <c r="A7142" s="256">
        <v>373</v>
      </c>
      <c r="B7142" s="124"/>
      <c r="C7142" s="125" t="s">
        <v>1269</v>
      </c>
      <c r="D7142" s="191">
        <v>43357</v>
      </c>
      <c r="E7142" s="124" t="s">
        <v>13133</v>
      </c>
      <c r="F7142" s="124" t="s">
        <v>3</v>
      </c>
      <c r="G7142" s="124">
        <v>1661436</v>
      </c>
      <c r="H7142" s="124"/>
      <c r="I7142" s="128" t="s">
        <v>14851</v>
      </c>
      <c r="J7142" s="124"/>
      <c r="K7142" s="124"/>
      <c r="L7142" s="124"/>
      <c r="M7142" s="124"/>
      <c r="N7142" s="193">
        <v>0</v>
      </c>
      <c r="O7142" s="193">
        <v>5075.55</v>
      </c>
      <c r="P7142" s="124" t="s">
        <v>1312</v>
      </c>
    </row>
    <row r="7143" spans="1:16" ht="51">
      <c r="A7143" s="256" t="s">
        <v>630</v>
      </c>
      <c r="B7143" s="124"/>
      <c r="C7143" s="125" t="s">
        <v>1236</v>
      </c>
      <c r="D7143" s="191">
        <v>43357</v>
      </c>
      <c r="E7143" s="124" t="s">
        <v>13134</v>
      </c>
      <c r="F7143" s="124" t="s">
        <v>3</v>
      </c>
      <c r="G7143" s="124">
        <v>1661441</v>
      </c>
      <c r="H7143" s="124"/>
      <c r="I7143" s="128" t="s">
        <v>14852</v>
      </c>
      <c r="J7143" s="124"/>
      <c r="K7143" s="124"/>
      <c r="L7143" s="124"/>
      <c r="M7143" s="124"/>
      <c r="N7143" s="193">
        <v>0</v>
      </c>
      <c r="O7143" s="193">
        <v>371</v>
      </c>
      <c r="P7143" s="124" t="s">
        <v>1312</v>
      </c>
    </row>
    <row r="7144" spans="1:16" ht="51">
      <c r="A7144" s="256">
        <v>371</v>
      </c>
      <c r="B7144" s="124"/>
      <c r="C7144" s="125" t="s">
        <v>824</v>
      </c>
      <c r="D7144" s="191">
        <v>43357</v>
      </c>
      <c r="E7144" s="124" t="s">
        <v>13135</v>
      </c>
      <c r="F7144" s="124" t="s">
        <v>3</v>
      </c>
      <c r="G7144" s="124">
        <v>1661477</v>
      </c>
      <c r="H7144" s="124"/>
      <c r="I7144" s="128" t="s">
        <v>14853</v>
      </c>
      <c r="J7144" s="124"/>
      <c r="K7144" s="124"/>
      <c r="L7144" s="124"/>
      <c r="M7144" s="124"/>
      <c r="N7144" s="193">
        <v>0</v>
      </c>
      <c r="O7144" s="193">
        <v>193</v>
      </c>
      <c r="P7144" s="124" t="s">
        <v>1312</v>
      </c>
    </row>
    <row r="7145" spans="1:16" ht="38.25">
      <c r="A7145" s="256">
        <v>46</v>
      </c>
      <c r="B7145" s="124"/>
      <c r="C7145" s="125" t="s">
        <v>698</v>
      </c>
      <c r="D7145" s="191">
        <v>43357</v>
      </c>
      <c r="E7145" s="124" t="s">
        <v>13136</v>
      </c>
      <c r="F7145" s="124" t="s">
        <v>3</v>
      </c>
      <c r="G7145" s="124">
        <v>1661488</v>
      </c>
      <c r="H7145" s="124"/>
      <c r="I7145" s="128" t="s">
        <v>12042</v>
      </c>
      <c r="J7145" s="124"/>
      <c r="K7145" s="124"/>
      <c r="L7145" s="124"/>
      <c r="M7145" s="124"/>
      <c r="N7145" s="193">
        <v>0</v>
      </c>
      <c r="O7145" s="193">
        <v>70</v>
      </c>
      <c r="P7145" s="124" t="s">
        <v>1312</v>
      </c>
    </row>
    <row r="7146" spans="1:16" ht="51">
      <c r="A7146" s="256" t="s">
        <v>630</v>
      </c>
      <c r="B7146" s="124"/>
      <c r="C7146" s="125" t="s">
        <v>1236</v>
      </c>
      <c r="D7146" s="191">
        <v>43357</v>
      </c>
      <c r="E7146" s="124" t="s">
        <v>13137</v>
      </c>
      <c r="F7146" s="124" t="s">
        <v>3</v>
      </c>
      <c r="G7146" s="124">
        <v>1661497</v>
      </c>
      <c r="H7146" s="124"/>
      <c r="I7146" s="128" t="s">
        <v>14854</v>
      </c>
      <c r="J7146" s="124"/>
      <c r="K7146" s="124"/>
      <c r="L7146" s="124"/>
      <c r="M7146" s="124"/>
      <c r="N7146" s="193">
        <v>0</v>
      </c>
      <c r="O7146" s="193">
        <v>1100</v>
      </c>
      <c r="P7146" s="124" t="s">
        <v>1312</v>
      </c>
    </row>
    <row r="7147" spans="1:16" ht="38.25">
      <c r="A7147" s="256">
        <v>234</v>
      </c>
      <c r="B7147" s="124"/>
      <c r="C7147" s="125" t="s">
        <v>124</v>
      </c>
      <c r="D7147" s="191">
        <v>43357</v>
      </c>
      <c r="E7147" s="124" t="s">
        <v>13138</v>
      </c>
      <c r="F7147" s="124" t="s">
        <v>3</v>
      </c>
      <c r="G7147" s="124">
        <v>1661502</v>
      </c>
      <c r="H7147" s="124"/>
      <c r="I7147" s="128" t="s">
        <v>14855</v>
      </c>
      <c r="J7147" s="124"/>
      <c r="K7147" s="124"/>
      <c r="L7147" s="124"/>
      <c r="M7147" s="124"/>
      <c r="N7147" s="193">
        <v>0</v>
      </c>
      <c r="O7147" s="193">
        <v>55</v>
      </c>
      <c r="P7147" s="124" t="s">
        <v>1312</v>
      </c>
    </row>
    <row r="7148" spans="1:16" ht="38.25">
      <c r="A7148" s="256">
        <v>234</v>
      </c>
      <c r="B7148" s="124"/>
      <c r="C7148" s="125" t="s">
        <v>124</v>
      </c>
      <c r="D7148" s="191">
        <v>43357</v>
      </c>
      <c r="E7148" s="124" t="s">
        <v>13139</v>
      </c>
      <c r="F7148" s="124" t="s">
        <v>3</v>
      </c>
      <c r="G7148" s="124">
        <v>1661503</v>
      </c>
      <c r="H7148" s="124"/>
      <c r="I7148" s="128" t="s">
        <v>14856</v>
      </c>
      <c r="J7148" s="124"/>
      <c r="K7148" s="124"/>
      <c r="L7148" s="124"/>
      <c r="M7148" s="124"/>
      <c r="N7148" s="193">
        <v>0</v>
      </c>
      <c r="O7148" s="193">
        <v>937.31000000000006</v>
      </c>
      <c r="P7148" s="124" t="s">
        <v>1312</v>
      </c>
    </row>
    <row r="7149" spans="1:16" ht="38.25">
      <c r="A7149" s="256">
        <v>206</v>
      </c>
      <c r="B7149" s="124"/>
      <c r="C7149" s="125" t="s">
        <v>758</v>
      </c>
      <c r="D7149" s="191">
        <v>43357</v>
      </c>
      <c r="E7149" s="124" t="s">
        <v>13140</v>
      </c>
      <c r="F7149" s="124" t="s">
        <v>3</v>
      </c>
      <c r="G7149" s="124">
        <v>1661521</v>
      </c>
      <c r="H7149" s="124"/>
      <c r="I7149" s="128" t="s">
        <v>14857</v>
      </c>
      <c r="J7149" s="124"/>
      <c r="K7149" s="124"/>
      <c r="L7149" s="124"/>
      <c r="M7149" s="124"/>
      <c r="N7149" s="193">
        <v>0</v>
      </c>
      <c r="O7149" s="193">
        <v>30</v>
      </c>
      <c r="P7149" s="124" t="s">
        <v>1312</v>
      </c>
    </row>
    <row r="7150" spans="1:16" ht="38.25">
      <c r="A7150" s="256">
        <v>10</v>
      </c>
      <c r="B7150" s="124"/>
      <c r="C7150" s="125" t="s">
        <v>690</v>
      </c>
      <c r="D7150" s="191">
        <v>43357</v>
      </c>
      <c r="E7150" s="124" t="s">
        <v>13141</v>
      </c>
      <c r="F7150" s="124" t="s">
        <v>3</v>
      </c>
      <c r="G7150" s="124">
        <v>1661580</v>
      </c>
      <c r="H7150" s="124"/>
      <c r="I7150" s="128" t="s">
        <v>14858</v>
      </c>
      <c r="J7150" s="124"/>
      <c r="K7150" s="124"/>
      <c r="L7150" s="124"/>
      <c r="M7150" s="124"/>
      <c r="N7150" s="193">
        <v>0</v>
      </c>
      <c r="O7150" s="193">
        <v>591.6</v>
      </c>
      <c r="P7150" s="124" t="s">
        <v>1312</v>
      </c>
    </row>
    <row r="7151" spans="1:16" ht="51">
      <c r="A7151" s="256">
        <v>283</v>
      </c>
      <c r="B7151" s="124"/>
      <c r="C7151" s="125" t="s">
        <v>146</v>
      </c>
      <c r="D7151" s="191">
        <v>43357</v>
      </c>
      <c r="E7151" s="124" t="s">
        <v>13142</v>
      </c>
      <c r="F7151" s="124" t="s">
        <v>3</v>
      </c>
      <c r="G7151" s="124">
        <v>1661216</v>
      </c>
      <c r="H7151" s="124"/>
      <c r="I7151" s="128" t="s">
        <v>14859</v>
      </c>
      <c r="J7151" s="124"/>
      <c r="K7151" s="124"/>
      <c r="L7151" s="124"/>
      <c r="M7151" s="124"/>
      <c r="N7151" s="193">
        <v>0</v>
      </c>
      <c r="O7151" s="193">
        <v>160</v>
      </c>
      <c r="P7151" s="124" t="s">
        <v>1312</v>
      </c>
    </row>
    <row r="7152" spans="1:16" ht="38.25">
      <c r="A7152" s="256">
        <v>283</v>
      </c>
      <c r="B7152" s="124"/>
      <c r="C7152" s="125" t="s">
        <v>146</v>
      </c>
      <c r="D7152" s="191">
        <v>43357</v>
      </c>
      <c r="E7152" s="124" t="s">
        <v>13143</v>
      </c>
      <c r="F7152" s="124" t="s">
        <v>3</v>
      </c>
      <c r="G7152" s="124">
        <v>1661220</v>
      </c>
      <c r="H7152" s="124"/>
      <c r="I7152" s="128" t="s">
        <v>14860</v>
      </c>
      <c r="J7152" s="124"/>
      <c r="K7152" s="124"/>
      <c r="L7152" s="124"/>
      <c r="M7152" s="124"/>
      <c r="N7152" s="193">
        <v>0</v>
      </c>
      <c r="O7152" s="193">
        <v>291.2</v>
      </c>
      <c r="P7152" s="124" t="s">
        <v>1312</v>
      </c>
    </row>
    <row r="7153" spans="1:16" ht="63.75">
      <c r="A7153" s="256">
        <v>35</v>
      </c>
      <c r="B7153" s="124"/>
      <c r="C7153" s="125" t="s">
        <v>696</v>
      </c>
      <c r="D7153" s="191">
        <v>43357</v>
      </c>
      <c r="E7153" s="124" t="s">
        <v>13144</v>
      </c>
      <c r="F7153" s="124" t="s">
        <v>3</v>
      </c>
      <c r="G7153" s="124">
        <v>1661227</v>
      </c>
      <c r="H7153" s="124"/>
      <c r="I7153" s="128" t="s">
        <v>14861</v>
      </c>
      <c r="J7153" s="124"/>
      <c r="K7153" s="124"/>
      <c r="L7153" s="124"/>
      <c r="M7153" s="124"/>
      <c r="N7153" s="193">
        <v>0</v>
      </c>
      <c r="O7153" s="193">
        <v>1027.3499999999999</v>
      </c>
      <c r="P7153" s="124" t="s">
        <v>1312</v>
      </c>
    </row>
    <row r="7154" spans="1:16" ht="51">
      <c r="A7154" s="256">
        <v>513</v>
      </c>
      <c r="B7154" s="124"/>
      <c r="C7154" s="125" t="s">
        <v>201</v>
      </c>
      <c r="D7154" s="191">
        <v>43357</v>
      </c>
      <c r="E7154" s="124" t="s">
        <v>13145</v>
      </c>
      <c r="F7154" s="124" t="s">
        <v>3</v>
      </c>
      <c r="G7154" s="124">
        <v>1661236</v>
      </c>
      <c r="H7154" s="124"/>
      <c r="I7154" s="128" t="s">
        <v>14862</v>
      </c>
      <c r="J7154" s="124"/>
      <c r="K7154" s="124"/>
      <c r="L7154" s="124"/>
      <c r="M7154" s="124"/>
      <c r="N7154" s="193">
        <v>0</v>
      </c>
      <c r="O7154" s="193">
        <v>73090.100000000006</v>
      </c>
      <c r="P7154" s="124" t="s">
        <v>1312</v>
      </c>
    </row>
    <row r="7155" spans="1:16" ht="51">
      <c r="A7155" s="256">
        <v>41</v>
      </c>
      <c r="B7155" s="124"/>
      <c r="C7155" s="125" t="s">
        <v>697</v>
      </c>
      <c r="D7155" s="191">
        <v>43357</v>
      </c>
      <c r="E7155" s="124" t="s">
        <v>13146</v>
      </c>
      <c r="F7155" s="124" t="s">
        <v>3</v>
      </c>
      <c r="G7155" s="124">
        <v>1661237</v>
      </c>
      <c r="H7155" s="124"/>
      <c r="I7155" s="128" t="s">
        <v>14863</v>
      </c>
      <c r="J7155" s="124"/>
      <c r="K7155" s="124"/>
      <c r="L7155" s="124"/>
      <c r="M7155" s="124"/>
      <c r="N7155" s="193">
        <v>0</v>
      </c>
      <c r="O7155" s="193">
        <v>224773.99</v>
      </c>
      <c r="P7155" s="124" t="s">
        <v>1312</v>
      </c>
    </row>
    <row r="7156" spans="1:16" ht="51">
      <c r="A7156" s="256">
        <v>513</v>
      </c>
      <c r="B7156" s="124"/>
      <c r="C7156" s="125" t="s">
        <v>201</v>
      </c>
      <c r="D7156" s="191">
        <v>43357</v>
      </c>
      <c r="E7156" s="124" t="s">
        <v>13147</v>
      </c>
      <c r="F7156" s="124" t="s">
        <v>3</v>
      </c>
      <c r="G7156" s="124">
        <v>1661239</v>
      </c>
      <c r="H7156" s="124"/>
      <c r="I7156" s="128" t="s">
        <v>14864</v>
      </c>
      <c r="J7156" s="124"/>
      <c r="K7156" s="124"/>
      <c r="L7156" s="124"/>
      <c r="M7156" s="124"/>
      <c r="N7156" s="193">
        <v>0</v>
      </c>
      <c r="O7156" s="193">
        <v>36.980000000000004</v>
      </c>
      <c r="P7156" s="124" t="s">
        <v>1312</v>
      </c>
    </row>
    <row r="7157" spans="1:16" ht="51">
      <c r="A7157" s="256">
        <v>41</v>
      </c>
      <c r="B7157" s="124"/>
      <c r="C7157" s="125" t="s">
        <v>697</v>
      </c>
      <c r="D7157" s="191">
        <v>43357</v>
      </c>
      <c r="E7157" s="124" t="s">
        <v>13148</v>
      </c>
      <c r="F7157" s="124" t="s">
        <v>3</v>
      </c>
      <c r="G7157" s="124">
        <v>1661240</v>
      </c>
      <c r="H7157" s="124"/>
      <c r="I7157" s="128" t="s">
        <v>14865</v>
      </c>
      <c r="J7157" s="124"/>
      <c r="K7157" s="124"/>
      <c r="L7157" s="124"/>
      <c r="M7157" s="124"/>
      <c r="N7157" s="193">
        <v>0</v>
      </c>
      <c r="O7157" s="193">
        <v>2503869.1800000002</v>
      </c>
      <c r="P7157" s="124" t="s">
        <v>1312</v>
      </c>
    </row>
    <row r="7158" spans="1:16" ht="63.75">
      <c r="A7158" s="256">
        <v>41</v>
      </c>
      <c r="B7158" s="124"/>
      <c r="C7158" s="125" t="s">
        <v>697</v>
      </c>
      <c r="D7158" s="191">
        <v>43357</v>
      </c>
      <c r="E7158" s="124" t="s">
        <v>13149</v>
      </c>
      <c r="F7158" s="124" t="s">
        <v>3</v>
      </c>
      <c r="G7158" s="124">
        <v>1661251</v>
      </c>
      <c r="H7158" s="124"/>
      <c r="I7158" s="128" t="s">
        <v>14866</v>
      </c>
      <c r="J7158" s="124"/>
      <c r="K7158" s="124"/>
      <c r="L7158" s="124"/>
      <c r="M7158" s="124"/>
      <c r="N7158" s="193">
        <v>0</v>
      </c>
      <c r="O7158" s="193">
        <v>252126</v>
      </c>
      <c r="P7158" s="124" t="s">
        <v>1312</v>
      </c>
    </row>
    <row r="7159" spans="1:16" ht="51">
      <c r="A7159" s="256" t="s">
        <v>626</v>
      </c>
      <c r="B7159" s="124"/>
      <c r="C7159" s="125" t="s">
        <v>1234</v>
      </c>
      <c r="D7159" s="191">
        <v>43357</v>
      </c>
      <c r="E7159" s="124" t="s">
        <v>13150</v>
      </c>
      <c r="F7159" s="124" t="s">
        <v>3</v>
      </c>
      <c r="G7159" s="124">
        <v>1661280</v>
      </c>
      <c r="H7159" s="124"/>
      <c r="I7159" s="128" t="s">
        <v>14867</v>
      </c>
      <c r="J7159" s="124"/>
      <c r="K7159" s="124"/>
      <c r="L7159" s="124"/>
      <c r="M7159" s="124"/>
      <c r="N7159" s="193">
        <v>0</v>
      </c>
      <c r="O7159" s="193">
        <v>4929.62</v>
      </c>
      <c r="P7159" s="124" t="s">
        <v>1312</v>
      </c>
    </row>
    <row r="7160" spans="1:16" ht="51">
      <c r="A7160" s="256" t="s">
        <v>626</v>
      </c>
      <c r="B7160" s="124"/>
      <c r="C7160" s="125" t="s">
        <v>1234</v>
      </c>
      <c r="D7160" s="191">
        <v>43357</v>
      </c>
      <c r="E7160" s="124" t="s">
        <v>13151</v>
      </c>
      <c r="F7160" s="124" t="s">
        <v>3</v>
      </c>
      <c r="G7160" s="124">
        <v>1661282</v>
      </c>
      <c r="H7160" s="124"/>
      <c r="I7160" s="128" t="s">
        <v>14868</v>
      </c>
      <c r="J7160" s="124"/>
      <c r="K7160" s="124"/>
      <c r="L7160" s="124"/>
      <c r="M7160" s="124"/>
      <c r="N7160" s="193">
        <v>0</v>
      </c>
      <c r="O7160" s="193">
        <v>2475.2200000000003</v>
      </c>
      <c r="P7160" s="124" t="s">
        <v>1312</v>
      </c>
    </row>
    <row r="7161" spans="1:16" ht="63.75">
      <c r="A7161" s="256">
        <v>597</v>
      </c>
      <c r="B7161" s="124"/>
      <c r="C7161" s="125" t="s">
        <v>3387</v>
      </c>
      <c r="D7161" s="191">
        <v>43357</v>
      </c>
      <c r="E7161" s="124" t="s">
        <v>13152</v>
      </c>
      <c r="F7161" s="124" t="s">
        <v>3</v>
      </c>
      <c r="G7161" s="124">
        <v>1661289</v>
      </c>
      <c r="H7161" s="124"/>
      <c r="I7161" s="128" t="s">
        <v>14869</v>
      </c>
      <c r="J7161" s="124"/>
      <c r="K7161" s="124"/>
      <c r="L7161" s="124"/>
      <c r="M7161" s="124"/>
      <c r="N7161" s="193">
        <v>0</v>
      </c>
      <c r="O7161" s="193">
        <v>60132.66</v>
      </c>
      <c r="P7161" s="124" t="s">
        <v>1312</v>
      </c>
    </row>
    <row r="7162" spans="1:16" ht="63.75">
      <c r="A7162" s="256">
        <v>290</v>
      </c>
      <c r="B7162" s="124"/>
      <c r="C7162" s="125" t="s">
        <v>793</v>
      </c>
      <c r="D7162" s="191">
        <v>43357</v>
      </c>
      <c r="E7162" s="124" t="s">
        <v>13153</v>
      </c>
      <c r="F7162" s="124" t="s">
        <v>3</v>
      </c>
      <c r="G7162" s="124">
        <v>1661301</v>
      </c>
      <c r="H7162" s="124"/>
      <c r="I7162" s="128" t="s">
        <v>14870</v>
      </c>
      <c r="J7162" s="124"/>
      <c r="K7162" s="124"/>
      <c r="L7162" s="124"/>
      <c r="M7162" s="124"/>
      <c r="N7162" s="193">
        <v>0</v>
      </c>
      <c r="O7162" s="193">
        <v>7803.62</v>
      </c>
      <c r="P7162" s="124" t="s">
        <v>1312</v>
      </c>
    </row>
    <row r="7163" spans="1:16" ht="51">
      <c r="A7163" s="256">
        <v>290</v>
      </c>
      <c r="B7163" s="124"/>
      <c r="C7163" s="125" t="s">
        <v>793</v>
      </c>
      <c r="D7163" s="191">
        <v>43357</v>
      </c>
      <c r="E7163" s="124" t="s">
        <v>13154</v>
      </c>
      <c r="F7163" s="124" t="s">
        <v>3</v>
      </c>
      <c r="G7163" s="124">
        <v>1661306</v>
      </c>
      <c r="H7163" s="124"/>
      <c r="I7163" s="128" t="s">
        <v>14871</v>
      </c>
      <c r="J7163" s="124"/>
      <c r="K7163" s="124"/>
      <c r="L7163" s="124"/>
      <c r="M7163" s="124"/>
      <c r="N7163" s="193">
        <v>0</v>
      </c>
      <c r="O7163" s="193">
        <v>8941.3700000000008</v>
      </c>
      <c r="P7163" s="124" t="s">
        <v>1312</v>
      </c>
    </row>
    <row r="7164" spans="1:16" ht="63.75">
      <c r="A7164" s="256">
        <v>290</v>
      </c>
      <c r="B7164" s="124"/>
      <c r="C7164" s="125" t="s">
        <v>793</v>
      </c>
      <c r="D7164" s="191">
        <v>43357</v>
      </c>
      <c r="E7164" s="124" t="s">
        <v>13155</v>
      </c>
      <c r="F7164" s="124" t="s">
        <v>3</v>
      </c>
      <c r="G7164" s="124">
        <v>1661308</v>
      </c>
      <c r="H7164" s="124"/>
      <c r="I7164" s="128" t="s">
        <v>14872</v>
      </c>
      <c r="J7164" s="124"/>
      <c r="K7164" s="124"/>
      <c r="L7164" s="124"/>
      <c r="M7164" s="124"/>
      <c r="N7164" s="193">
        <v>0</v>
      </c>
      <c r="O7164" s="193">
        <v>3111</v>
      </c>
      <c r="P7164" s="124" t="s">
        <v>1312</v>
      </c>
    </row>
    <row r="7165" spans="1:16" ht="63.75">
      <c r="A7165" s="256">
        <v>16</v>
      </c>
      <c r="B7165" s="124"/>
      <c r="C7165" s="125" t="s">
        <v>692</v>
      </c>
      <c r="D7165" s="191">
        <v>43357</v>
      </c>
      <c r="E7165" s="124" t="s">
        <v>13156</v>
      </c>
      <c r="F7165" s="124" t="s">
        <v>3</v>
      </c>
      <c r="G7165" s="124">
        <v>1661315</v>
      </c>
      <c r="H7165" s="124"/>
      <c r="I7165" s="128" t="s">
        <v>14873</v>
      </c>
      <c r="J7165" s="124"/>
      <c r="K7165" s="124"/>
      <c r="L7165" s="124"/>
      <c r="M7165" s="124"/>
      <c r="N7165" s="193">
        <v>0</v>
      </c>
      <c r="O7165" s="193">
        <v>1000000</v>
      </c>
      <c r="P7165" s="124" t="s">
        <v>1312</v>
      </c>
    </row>
    <row r="7166" spans="1:16" ht="89.25">
      <c r="A7166" s="256">
        <v>587</v>
      </c>
      <c r="B7166" s="124"/>
      <c r="C7166" s="125" t="s">
        <v>858</v>
      </c>
      <c r="D7166" s="191">
        <v>43357</v>
      </c>
      <c r="E7166" s="124" t="s">
        <v>13157</v>
      </c>
      <c r="F7166" s="124" t="s">
        <v>3</v>
      </c>
      <c r="G7166" s="124">
        <v>1661324</v>
      </c>
      <c r="H7166" s="124"/>
      <c r="I7166" s="128" t="s">
        <v>14874</v>
      </c>
      <c r="J7166" s="124"/>
      <c r="K7166" s="124"/>
      <c r="L7166" s="124"/>
      <c r="M7166" s="124"/>
      <c r="N7166" s="193">
        <v>0</v>
      </c>
      <c r="O7166" s="193">
        <v>909.9</v>
      </c>
      <c r="P7166" s="124" t="s">
        <v>1312</v>
      </c>
    </row>
    <row r="7167" spans="1:16" ht="51">
      <c r="A7167" s="256">
        <v>660</v>
      </c>
      <c r="B7167" s="124"/>
      <c r="C7167" s="125" t="s">
        <v>233</v>
      </c>
      <c r="D7167" s="191">
        <v>43357</v>
      </c>
      <c r="E7167" s="124" t="s">
        <v>13158</v>
      </c>
      <c r="F7167" s="124" t="s">
        <v>3</v>
      </c>
      <c r="G7167" s="124">
        <v>1661056</v>
      </c>
      <c r="H7167" s="124"/>
      <c r="I7167" s="128" t="s">
        <v>14875</v>
      </c>
      <c r="J7167" s="124"/>
      <c r="K7167" s="124"/>
      <c r="L7167" s="124"/>
      <c r="M7167" s="124"/>
      <c r="N7167" s="193">
        <v>0</v>
      </c>
      <c r="O7167" s="193">
        <v>14292.98</v>
      </c>
      <c r="P7167" s="124" t="s">
        <v>1312</v>
      </c>
    </row>
    <row r="7168" spans="1:16" ht="63.75">
      <c r="A7168" s="256">
        <v>660</v>
      </c>
      <c r="B7168" s="124"/>
      <c r="C7168" s="125" t="s">
        <v>233</v>
      </c>
      <c r="D7168" s="191">
        <v>43357</v>
      </c>
      <c r="E7168" s="124" t="s">
        <v>13159</v>
      </c>
      <c r="F7168" s="124" t="s">
        <v>3</v>
      </c>
      <c r="G7168" s="124">
        <v>1661060</v>
      </c>
      <c r="H7168" s="124"/>
      <c r="I7168" s="128" t="s">
        <v>14876</v>
      </c>
      <c r="J7168" s="124"/>
      <c r="K7168" s="124"/>
      <c r="L7168" s="124"/>
      <c r="M7168" s="124"/>
      <c r="N7168" s="193">
        <v>0</v>
      </c>
      <c r="O7168" s="193">
        <v>515.5</v>
      </c>
      <c r="P7168" s="124" t="s">
        <v>1312</v>
      </c>
    </row>
    <row r="7169" spans="1:16" ht="51">
      <c r="A7169" s="256">
        <v>291</v>
      </c>
      <c r="B7169" s="124"/>
      <c r="C7169" s="125" t="s">
        <v>794</v>
      </c>
      <c r="D7169" s="191">
        <v>43357</v>
      </c>
      <c r="E7169" s="124" t="s">
        <v>13160</v>
      </c>
      <c r="F7169" s="124" t="s">
        <v>3</v>
      </c>
      <c r="G7169" s="124">
        <v>1661165</v>
      </c>
      <c r="H7169" s="124"/>
      <c r="I7169" s="128" t="s">
        <v>14877</v>
      </c>
      <c r="J7169" s="124"/>
      <c r="K7169" s="124"/>
      <c r="L7169" s="124"/>
      <c r="M7169" s="124"/>
      <c r="N7169" s="193">
        <v>0</v>
      </c>
      <c r="O7169" s="193">
        <v>15236.85</v>
      </c>
      <c r="P7169" s="124" t="s">
        <v>1312</v>
      </c>
    </row>
    <row r="7170" spans="1:16" ht="51">
      <c r="A7170" s="256" t="s">
        <v>630</v>
      </c>
      <c r="B7170" s="124"/>
      <c r="C7170" s="125" t="s">
        <v>1236</v>
      </c>
      <c r="D7170" s="191">
        <v>43357</v>
      </c>
      <c r="E7170" s="124" t="s">
        <v>13161</v>
      </c>
      <c r="F7170" s="124" t="s">
        <v>3</v>
      </c>
      <c r="G7170" s="124">
        <v>1661045</v>
      </c>
      <c r="H7170" s="124"/>
      <c r="I7170" s="128" t="s">
        <v>14878</v>
      </c>
      <c r="J7170" s="124"/>
      <c r="K7170" s="124"/>
      <c r="L7170" s="124"/>
      <c r="M7170" s="124"/>
      <c r="N7170" s="193">
        <v>0</v>
      </c>
      <c r="O7170" s="193">
        <v>3118</v>
      </c>
      <c r="P7170" s="124" t="s">
        <v>1312</v>
      </c>
    </row>
    <row r="7171" spans="1:16" ht="51">
      <c r="A7171" s="256" t="s">
        <v>630</v>
      </c>
      <c r="B7171" s="124"/>
      <c r="C7171" s="125" t="s">
        <v>1236</v>
      </c>
      <c r="D7171" s="191">
        <v>43357</v>
      </c>
      <c r="E7171" s="124" t="s">
        <v>13162</v>
      </c>
      <c r="F7171" s="124" t="s">
        <v>3</v>
      </c>
      <c r="G7171" s="124">
        <v>1661047</v>
      </c>
      <c r="H7171" s="124"/>
      <c r="I7171" s="128" t="s">
        <v>14879</v>
      </c>
      <c r="J7171" s="124"/>
      <c r="K7171" s="124"/>
      <c r="L7171" s="124"/>
      <c r="M7171" s="124"/>
      <c r="N7171" s="193">
        <v>0</v>
      </c>
      <c r="O7171" s="193">
        <v>867.04</v>
      </c>
      <c r="P7171" s="124" t="s">
        <v>1312</v>
      </c>
    </row>
    <row r="7172" spans="1:16" ht="63.75">
      <c r="A7172" s="256">
        <v>291</v>
      </c>
      <c r="B7172" s="124"/>
      <c r="C7172" s="125" t="s">
        <v>794</v>
      </c>
      <c r="D7172" s="191">
        <v>43357</v>
      </c>
      <c r="E7172" s="124" t="s">
        <v>13163</v>
      </c>
      <c r="F7172" s="124" t="s">
        <v>3</v>
      </c>
      <c r="G7172" s="124">
        <v>1661328</v>
      </c>
      <c r="H7172" s="124"/>
      <c r="I7172" s="128" t="s">
        <v>14880</v>
      </c>
      <c r="J7172" s="124"/>
      <c r="K7172" s="124"/>
      <c r="L7172" s="124"/>
      <c r="M7172" s="124"/>
      <c r="N7172" s="193">
        <v>0</v>
      </c>
      <c r="O7172" s="193">
        <v>6901.93</v>
      </c>
      <c r="P7172" s="124" t="s">
        <v>1312</v>
      </c>
    </row>
    <row r="7173" spans="1:16" ht="63.75">
      <c r="A7173" s="256">
        <v>291</v>
      </c>
      <c r="B7173" s="124"/>
      <c r="C7173" s="125" t="s">
        <v>794</v>
      </c>
      <c r="D7173" s="191">
        <v>43357</v>
      </c>
      <c r="E7173" s="124" t="s">
        <v>13164</v>
      </c>
      <c r="F7173" s="124" t="s">
        <v>3</v>
      </c>
      <c r="G7173" s="124">
        <v>1661331</v>
      </c>
      <c r="H7173" s="124"/>
      <c r="I7173" s="128" t="s">
        <v>14881</v>
      </c>
      <c r="J7173" s="124"/>
      <c r="K7173" s="124"/>
      <c r="L7173" s="124"/>
      <c r="M7173" s="124"/>
      <c r="N7173" s="193">
        <v>0</v>
      </c>
      <c r="O7173" s="193">
        <v>7763.1</v>
      </c>
      <c r="P7173" s="124" t="s">
        <v>1312</v>
      </c>
    </row>
    <row r="7174" spans="1:16" ht="63.75" hidden="1">
      <c r="A7174" s="256">
        <v>10</v>
      </c>
      <c r="B7174" s="124"/>
      <c r="C7174" s="125" t="s">
        <v>690</v>
      </c>
      <c r="D7174" s="191">
        <v>43357</v>
      </c>
      <c r="E7174" s="124" t="s">
        <v>13165</v>
      </c>
      <c r="F7174" s="124" t="s">
        <v>6</v>
      </c>
      <c r="G7174" s="124">
        <v>835400</v>
      </c>
      <c r="H7174" s="124"/>
      <c r="I7174" s="128" t="s">
        <v>14882</v>
      </c>
      <c r="J7174" s="124"/>
      <c r="K7174" s="124"/>
      <c r="L7174" s="124"/>
      <c r="M7174" s="124"/>
      <c r="N7174" s="193">
        <v>0</v>
      </c>
      <c r="O7174" s="193">
        <v>71550.759999999995</v>
      </c>
      <c r="P7174" s="124" t="s">
        <v>1312</v>
      </c>
    </row>
    <row r="7175" spans="1:16" ht="51" hidden="1">
      <c r="A7175" s="256">
        <v>10</v>
      </c>
      <c r="B7175" s="124"/>
      <c r="C7175" s="125" t="s">
        <v>690</v>
      </c>
      <c r="D7175" s="191">
        <v>43357</v>
      </c>
      <c r="E7175" s="124" t="s">
        <v>13166</v>
      </c>
      <c r="F7175" s="124" t="s">
        <v>6</v>
      </c>
      <c r="G7175" s="124">
        <v>835398</v>
      </c>
      <c r="H7175" s="124"/>
      <c r="I7175" s="128" t="s">
        <v>14883</v>
      </c>
      <c r="J7175" s="124"/>
      <c r="K7175" s="124"/>
      <c r="L7175" s="124"/>
      <c r="M7175" s="124"/>
      <c r="N7175" s="193">
        <v>0</v>
      </c>
      <c r="O7175" s="193">
        <v>350786.1</v>
      </c>
      <c r="P7175" s="124" t="s">
        <v>1312</v>
      </c>
    </row>
    <row r="7176" spans="1:16" ht="51" hidden="1">
      <c r="A7176" s="256">
        <v>10</v>
      </c>
      <c r="B7176" s="124"/>
      <c r="C7176" s="125" t="s">
        <v>690</v>
      </c>
      <c r="D7176" s="191">
        <v>43357</v>
      </c>
      <c r="E7176" s="124" t="s">
        <v>13167</v>
      </c>
      <c r="F7176" s="124" t="s">
        <v>15</v>
      </c>
      <c r="G7176" s="124">
        <v>835399</v>
      </c>
      <c r="H7176" s="124"/>
      <c r="I7176" s="128" t="s">
        <v>5448</v>
      </c>
      <c r="J7176" s="124"/>
      <c r="K7176" s="124"/>
      <c r="L7176" s="124"/>
      <c r="M7176" s="124"/>
      <c r="N7176" s="193">
        <v>50</v>
      </c>
      <c r="O7176" s="193">
        <v>0</v>
      </c>
      <c r="P7176" s="124" t="s">
        <v>1312</v>
      </c>
    </row>
    <row r="7177" spans="1:16" ht="51" hidden="1">
      <c r="A7177" s="256">
        <v>513</v>
      </c>
      <c r="B7177" s="124"/>
      <c r="C7177" s="125" t="s">
        <v>201</v>
      </c>
      <c r="D7177" s="191">
        <v>43357</v>
      </c>
      <c r="E7177" s="124" t="s">
        <v>13168</v>
      </c>
      <c r="F7177" s="124" t="s">
        <v>15</v>
      </c>
      <c r="G7177" s="124">
        <v>835393</v>
      </c>
      <c r="H7177" s="124"/>
      <c r="I7177" s="128" t="s">
        <v>4300</v>
      </c>
      <c r="J7177" s="124"/>
      <c r="K7177" s="124"/>
      <c r="L7177" s="124"/>
      <c r="M7177" s="124"/>
      <c r="N7177" s="193">
        <v>50</v>
      </c>
      <c r="O7177" s="193">
        <v>0</v>
      </c>
      <c r="P7177" s="124" t="s">
        <v>1312</v>
      </c>
    </row>
    <row r="7178" spans="1:16" ht="63.75" hidden="1">
      <c r="A7178" s="256">
        <v>513</v>
      </c>
      <c r="B7178" s="124"/>
      <c r="C7178" s="125" t="s">
        <v>201</v>
      </c>
      <c r="D7178" s="191">
        <v>43357</v>
      </c>
      <c r="E7178" s="124" t="s">
        <v>13169</v>
      </c>
      <c r="F7178" s="124" t="s">
        <v>15</v>
      </c>
      <c r="G7178" s="124">
        <v>835391</v>
      </c>
      <c r="H7178" s="124"/>
      <c r="I7178" s="128" t="s">
        <v>14884</v>
      </c>
      <c r="J7178" s="124"/>
      <c r="K7178" s="124"/>
      <c r="L7178" s="124"/>
      <c r="M7178" s="124"/>
      <c r="N7178" s="193">
        <v>50</v>
      </c>
      <c r="O7178" s="193">
        <v>0</v>
      </c>
      <c r="P7178" s="124" t="s">
        <v>1312</v>
      </c>
    </row>
    <row r="7179" spans="1:16" ht="51" hidden="1">
      <c r="A7179" s="256">
        <v>513</v>
      </c>
      <c r="B7179" s="124"/>
      <c r="C7179" s="125" t="s">
        <v>201</v>
      </c>
      <c r="D7179" s="191">
        <v>43357</v>
      </c>
      <c r="E7179" s="124" t="s">
        <v>13170</v>
      </c>
      <c r="F7179" s="124" t="s">
        <v>15</v>
      </c>
      <c r="G7179" s="124">
        <v>835389</v>
      </c>
      <c r="H7179" s="124"/>
      <c r="I7179" s="128" t="s">
        <v>11093</v>
      </c>
      <c r="J7179" s="124"/>
      <c r="K7179" s="124"/>
      <c r="L7179" s="124"/>
      <c r="M7179" s="124"/>
      <c r="N7179" s="193">
        <v>50</v>
      </c>
      <c r="O7179" s="193">
        <v>0</v>
      </c>
      <c r="P7179" s="124" t="s">
        <v>1312</v>
      </c>
    </row>
    <row r="7180" spans="1:16" ht="63.75" hidden="1">
      <c r="A7180" s="256">
        <v>10</v>
      </c>
      <c r="B7180" s="124"/>
      <c r="C7180" s="125" t="s">
        <v>690</v>
      </c>
      <c r="D7180" s="191">
        <v>43357</v>
      </c>
      <c r="E7180" s="124" t="s">
        <v>13171</v>
      </c>
      <c r="F7180" s="124" t="s">
        <v>15</v>
      </c>
      <c r="G7180" s="124">
        <v>835401</v>
      </c>
      <c r="H7180" s="124"/>
      <c r="I7180" s="128" t="s">
        <v>14885</v>
      </c>
      <c r="J7180" s="124"/>
      <c r="K7180" s="124"/>
      <c r="L7180" s="124"/>
      <c r="M7180" s="124"/>
      <c r="N7180" s="193">
        <v>50</v>
      </c>
      <c r="O7180" s="193">
        <v>0</v>
      </c>
      <c r="P7180" s="124" t="s">
        <v>1312</v>
      </c>
    </row>
    <row r="7181" spans="1:16" ht="51" hidden="1">
      <c r="A7181" s="256">
        <v>15</v>
      </c>
      <c r="B7181" s="124"/>
      <c r="C7181" s="125" t="s">
        <v>691</v>
      </c>
      <c r="D7181" s="191">
        <v>43357</v>
      </c>
      <c r="E7181" s="124" t="s">
        <v>13172</v>
      </c>
      <c r="F7181" s="124" t="s">
        <v>6</v>
      </c>
      <c r="G7181" s="124">
        <v>835642</v>
      </c>
      <c r="H7181" s="124"/>
      <c r="I7181" s="128" t="s">
        <v>14886</v>
      </c>
      <c r="J7181" s="124"/>
      <c r="K7181" s="124"/>
      <c r="L7181" s="124"/>
      <c r="M7181" s="124"/>
      <c r="N7181" s="193">
        <v>0</v>
      </c>
      <c r="O7181" s="193">
        <v>6375630.6299999999</v>
      </c>
      <c r="P7181" s="124" t="s">
        <v>1312</v>
      </c>
    </row>
    <row r="7182" spans="1:16" ht="51" hidden="1">
      <c r="A7182" s="256">
        <v>10</v>
      </c>
      <c r="B7182" s="124"/>
      <c r="C7182" s="125" t="s">
        <v>690</v>
      </c>
      <c r="D7182" s="191">
        <v>43357</v>
      </c>
      <c r="E7182" s="124" t="s">
        <v>13173</v>
      </c>
      <c r="F7182" s="124" t="s">
        <v>6</v>
      </c>
      <c r="G7182" s="124">
        <v>835647</v>
      </c>
      <c r="H7182" s="124"/>
      <c r="I7182" s="128" t="s">
        <v>14887</v>
      </c>
      <c r="J7182" s="124"/>
      <c r="K7182" s="124"/>
      <c r="L7182" s="124"/>
      <c r="M7182" s="124"/>
      <c r="N7182" s="193">
        <v>0</v>
      </c>
      <c r="O7182" s="193">
        <v>16410.22</v>
      </c>
      <c r="P7182" s="124" t="s">
        <v>1312</v>
      </c>
    </row>
    <row r="7183" spans="1:16" ht="51" hidden="1">
      <c r="A7183" s="256">
        <v>15</v>
      </c>
      <c r="B7183" s="124"/>
      <c r="C7183" s="125" t="s">
        <v>691</v>
      </c>
      <c r="D7183" s="191">
        <v>43357</v>
      </c>
      <c r="E7183" s="124" t="s">
        <v>13174</v>
      </c>
      <c r="F7183" s="124" t="s">
        <v>15</v>
      </c>
      <c r="G7183" s="124">
        <v>835643</v>
      </c>
      <c r="H7183" s="124"/>
      <c r="I7183" s="128" t="s">
        <v>14888</v>
      </c>
      <c r="J7183" s="124"/>
      <c r="K7183" s="124"/>
      <c r="L7183" s="124"/>
      <c r="M7183" s="124"/>
      <c r="N7183" s="193">
        <v>50</v>
      </c>
      <c r="O7183" s="193">
        <v>0</v>
      </c>
      <c r="P7183" s="124" t="s">
        <v>1312</v>
      </c>
    </row>
    <row r="7184" spans="1:16" ht="102" hidden="1">
      <c r="A7184" s="256">
        <v>513</v>
      </c>
      <c r="B7184" s="124"/>
      <c r="C7184" s="125" t="s">
        <v>201</v>
      </c>
      <c r="D7184" s="191">
        <v>43357</v>
      </c>
      <c r="E7184" s="124" t="s">
        <v>13175</v>
      </c>
      <c r="F7184" s="124" t="s">
        <v>15</v>
      </c>
      <c r="G7184" s="124">
        <v>5921</v>
      </c>
      <c r="H7184" s="124"/>
      <c r="I7184" s="128" t="s">
        <v>14889</v>
      </c>
      <c r="J7184" s="124"/>
      <c r="K7184" s="124"/>
      <c r="L7184" s="124"/>
      <c r="M7184" s="124"/>
      <c r="N7184" s="193">
        <v>50</v>
      </c>
      <c r="O7184" s="193">
        <v>0</v>
      </c>
      <c r="P7184" s="124" t="s">
        <v>1312</v>
      </c>
    </row>
    <row r="7185" spans="1:16" ht="51" hidden="1">
      <c r="A7185" s="256">
        <v>10</v>
      </c>
      <c r="B7185" s="124"/>
      <c r="C7185" s="125" t="s">
        <v>690</v>
      </c>
      <c r="D7185" s="191">
        <v>43357</v>
      </c>
      <c r="E7185" s="124" t="s">
        <v>13176</v>
      </c>
      <c r="F7185" s="124" t="s">
        <v>15</v>
      </c>
      <c r="G7185" s="124">
        <v>835648</v>
      </c>
      <c r="H7185" s="124"/>
      <c r="I7185" s="128" t="s">
        <v>14890</v>
      </c>
      <c r="J7185" s="124"/>
      <c r="K7185" s="124"/>
      <c r="L7185" s="124"/>
      <c r="M7185" s="124"/>
      <c r="N7185" s="193">
        <v>50</v>
      </c>
      <c r="O7185" s="193">
        <v>0</v>
      </c>
      <c r="P7185" s="124" t="s">
        <v>1312</v>
      </c>
    </row>
    <row r="7186" spans="1:16" ht="76.5" hidden="1">
      <c r="A7186" s="256">
        <v>25</v>
      </c>
      <c r="B7186" s="124"/>
      <c r="C7186" s="125" t="s">
        <v>694</v>
      </c>
      <c r="D7186" s="191">
        <v>43357</v>
      </c>
      <c r="E7186" s="124" t="s">
        <v>13177</v>
      </c>
      <c r="F7186" s="124" t="s">
        <v>1313</v>
      </c>
      <c r="G7186" s="124">
        <v>180749</v>
      </c>
      <c r="H7186" s="124"/>
      <c r="I7186" s="128" t="s">
        <v>14891</v>
      </c>
      <c r="J7186" s="124"/>
      <c r="K7186" s="124"/>
      <c r="L7186" s="124"/>
      <c r="M7186" s="124"/>
      <c r="N7186" s="193">
        <v>422623.47</v>
      </c>
      <c r="O7186" s="193">
        <v>0</v>
      </c>
      <c r="P7186" s="124" t="s">
        <v>1312</v>
      </c>
    </row>
    <row r="7187" spans="1:16" ht="76.5" hidden="1">
      <c r="A7187" s="256">
        <v>25</v>
      </c>
      <c r="B7187" s="124"/>
      <c r="C7187" s="125" t="s">
        <v>694</v>
      </c>
      <c r="D7187" s="191">
        <v>43357</v>
      </c>
      <c r="E7187" s="124" t="s">
        <v>13177</v>
      </c>
      <c r="F7187" s="124" t="s">
        <v>1313</v>
      </c>
      <c r="G7187" s="124">
        <v>180719</v>
      </c>
      <c r="H7187" s="124"/>
      <c r="I7187" s="128" t="s">
        <v>14892</v>
      </c>
      <c r="J7187" s="124"/>
      <c r="K7187" s="124"/>
      <c r="L7187" s="124"/>
      <c r="M7187" s="124"/>
      <c r="N7187" s="193">
        <v>192139.57</v>
      </c>
      <c r="O7187" s="193">
        <v>0</v>
      </c>
      <c r="P7187" s="124" t="s">
        <v>1312</v>
      </c>
    </row>
    <row r="7188" spans="1:16" ht="76.5" hidden="1">
      <c r="A7188" s="256">
        <v>25</v>
      </c>
      <c r="B7188" s="124"/>
      <c r="C7188" s="125" t="s">
        <v>694</v>
      </c>
      <c r="D7188" s="191">
        <v>43357</v>
      </c>
      <c r="E7188" s="124" t="s">
        <v>13177</v>
      </c>
      <c r="F7188" s="124" t="s">
        <v>1313</v>
      </c>
      <c r="G7188" s="124">
        <v>180720</v>
      </c>
      <c r="H7188" s="124"/>
      <c r="I7188" s="128" t="s">
        <v>14893</v>
      </c>
      <c r="J7188" s="124"/>
      <c r="K7188" s="124"/>
      <c r="L7188" s="124"/>
      <c r="M7188" s="124"/>
      <c r="N7188" s="193">
        <v>374901.01</v>
      </c>
      <c r="O7188" s="193">
        <v>0</v>
      </c>
      <c r="P7188" s="124" t="s">
        <v>1312</v>
      </c>
    </row>
    <row r="7189" spans="1:16" ht="76.5" hidden="1">
      <c r="A7189" s="256">
        <v>25</v>
      </c>
      <c r="B7189" s="124"/>
      <c r="C7189" s="125" t="s">
        <v>694</v>
      </c>
      <c r="D7189" s="191">
        <v>43357</v>
      </c>
      <c r="E7189" s="124" t="s">
        <v>13177</v>
      </c>
      <c r="F7189" s="124" t="s">
        <v>1313</v>
      </c>
      <c r="G7189" s="124">
        <v>180754</v>
      </c>
      <c r="H7189" s="124"/>
      <c r="I7189" s="128" t="s">
        <v>14894</v>
      </c>
      <c r="J7189" s="124"/>
      <c r="K7189" s="124"/>
      <c r="L7189" s="124"/>
      <c r="M7189" s="124"/>
      <c r="N7189" s="193">
        <v>120652.51</v>
      </c>
      <c r="O7189" s="193">
        <v>0</v>
      </c>
      <c r="P7189" s="124" t="s">
        <v>1312</v>
      </c>
    </row>
    <row r="7190" spans="1:16" ht="89.25" hidden="1">
      <c r="A7190" s="256">
        <v>25</v>
      </c>
      <c r="B7190" s="124"/>
      <c r="C7190" s="125" t="s">
        <v>694</v>
      </c>
      <c r="D7190" s="191">
        <v>43357</v>
      </c>
      <c r="E7190" s="124" t="s">
        <v>13177</v>
      </c>
      <c r="F7190" s="124" t="s">
        <v>1313</v>
      </c>
      <c r="G7190" s="124">
        <v>180725</v>
      </c>
      <c r="H7190" s="124"/>
      <c r="I7190" s="128" t="s">
        <v>14895</v>
      </c>
      <c r="J7190" s="124"/>
      <c r="K7190" s="124"/>
      <c r="L7190" s="124"/>
      <c r="M7190" s="124"/>
      <c r="N7190" s="193">
        <v>467134.64</v>
      </c>
      <c r="O7190" s="193">
        <v>0</v>
      </c>
      <c r="P7190" s="124" t="s">
        <v>1312</v>
      </c>
    </row>
    <row r="7191" spans="1:16" ht="76.5" hidden="1">
      <c r="A7191" s="256">
        <v>25</v>
      </c>
      <c r="B7191" s="124"/>
      <c r="C7191" s="125" t="s">
        <v>694</v>
      </c>
      <c r="D7191" s="191">
        <v>43357</v>
      </c>
      <c r="E7191" s="124" t="s">
        <v>13177</v>
      </c>
      <c r="F7191" s="124" t="s">
        <v>1313</v>
      </c>
      <c r="G7191" s="124">
        <v>180752</v>
      </c>
      <c r="H7191" s="124"/>
      <c r="I7191" s="128" t="s">
        <v>14896</v>
      </c>
      <c r="J7191" s="124"/>
      <c r="K7191" s="124"/>
      <c r="L7191" s="124"/>
      <c r="M7191" s="124"/>
      <c r="N7191" s="193">
        <v>627621.29</v>
      </c>
      <c r="O7191" s="193">
        <v>0</v>
      </c>
      <c r="P7191" s="124" t="s">
        <v>1312</v>
      </c>
    </row>
    <row r="7192" spans="1:16" ht="76.5" hidden="1">
      <c r="A7192" s="256">
        <v>25</v>
      </c>
      <c r="B7192" s="124"/>
      <c r="C7192" s="125" t="s">
        <v>694</v>
      </c>
      <c r="D7192" s="191">
        <v>43357</v>
      </c>
      <c r="E7192" s="124" t="s">
        <v>13177</v>
      </c>
      <c r="F7192" s="124" t="s">
        <v>1313</v>
      </c>
      <c r="G7192" s="124">
        <v>180727</v>
      </c>
      <c r="H7192" s="124"/>
      <c r="I7192" s="128" t="s">
        <v>14897</v>
      </c>
      <c r="J7192" s="124"/>
      <c r="K7192" s="124"/>
      <c r="L7192" s="124"/>
      <c r="M7192" s="124"/>
      <c r="N7192" s="193">
        <v>387145.25</v>
      </c>
      <c r="O7192" s="193">
        <v>0</v>
      </c>
      <c r="P7192" s="124" t="s">
        <v>1312</v>
      </c>
    </row>
    <row r="7193" spans="1:16" ht="89.25" hidden="1">
      <c r="A7193" s="256">
        <v>25</v>
      </c>
      <c r="B7193" s="124"/>
      <c r="C7193" s="125" t="s">
        <v>694</v>
      </c>
      <c r="D7193" s="191">
        <v>43357</v>
      </c>
      <c r="E7193" s="124" t="s">
        <v>13177</v>
      </c>
      <c r="F7193" s="124" t="s">
        <v>1313</v>
      </c>
      <c r="G7193" s="124">
        <v>180740</v>
      </c>
      <c r="H7193" s="124"/>
      <c r="I7193" s="128" t="s">
        <v>14898</v>
      </c>
      <c r="J7193" s="124"/>
      <c r="K7193" s="124"/>
      <c r="L7193" s="124"/>
      <c r="M7193" s="124"/>
      <c r="N7193" s="193">
        <v>556439.55000000005</v>
      </c>
      <c r="O7193" s="193">
        <v>0</v>
      </c>
      <c r="P7193" s="124" t="s">
        <v>1312</v>
      </c>
    </row>
    <row r="7194" spans="1:16" ht="76.5" hidden="1">
      <c r="A7194" s="256">
        <v>25</v>
      </c>
      <c r="B7194" s="124"/>
      <c r="C7194" s="125" t="s">
        <v>694</v>
      </c>
      <c r="D7194" s="191">
        <v>43357</v>
      </c>
      <c r="E7194" s="124" t="s">
        <v>13177</v>
      </c>
      <c r="F7194" s="124" t="s">
        <v>1313</v>
      </c>
      <c r="G7194" s="124">
        <v>180729</v>
      </c>
      <c r="H7194" s="124"/>
      <c r="I7194" s="128" t="s">
        <v>14899</v>
      </c>
      <c r="J7194" s="124"/>
      <c r="K7194" s="124"/>
      <c r="L7194" s="124"/>
      <c r="M7194" s="124"/>
      <c r="N7194" s="193">
        <v>335703.75</v>
      </c>
      <c r="O7194" s="193">
        <v>0</v>
      </c>
      <c r="P7194" s="124" t="s">
        <v>1312</v>
      </c>
    </row>
    <row r="7195" spans="1:16" ht="76.5" hidden="1">
      <c r="A7195" s="256">
        <v>25</v>
      </c>
      <c r="B7195" s="124"/>
      <c r="C7195" s="125" t="s">
        <v>694</v>
      </c>
      <c r="D7195" s="191">
        <v>43357</v>
      </c>
      <c r="E7195" s="124" t="s">
        <v>13177</v>
      </c>
      <c r="F7195" s="124" t="s">
        <v>1313</v>
      </c>
      <c r="G7195" s="124">
        <v>180751</v>
      </c>
      <c r="H7195" s="124"/>
      <c r="I7195" s="128" t="s">
        <v>14900</v>
      </c>
      <c r="J7195" s="124"/>
      <c r="K7195" s="124"/>
      <c r="L7195" s="124"/>
      <c r="M7195" s="124"/>
      <c r="N7195" s="193">
        <v>436580.26</v>
      </c>
      <c r="O7195" s="193">
        <v>0</v>
      </c>
      <c r="P7195" s="124" t="s">
        <v>1312</v>
      </c>
    </row>
    <row r="7196" spans="1:16" ht="89.25" hidden="1">
      <c r="A7196" s="256">
        <v>25</v>
      </c>
      <c r="B7196" s="124"/>
      <c r="C7196" s="125" t="s">
        <v>694</v>
      </c>
      <c r="D7196" s="191">
        <v>43357</v>
      </c>
      <c r="E7196" s="124" t="s">
        <v>13177</v>
      </c>
      <c r="F7196" s="124" t="s">
        <v>1313</v>
      </c>
      <c r="G7196" s="124">
        <v>180733</v>
      </c>
      <c r="H7196" s="124"/>
      <c r="I7196" s="128" t="s">
        <v>14901</v>
      </c>
      <c r="J7196" s="124"/>
      <c r="K7196" s="124"/>
      <c r="L7196" s="124"/>
      <c r="M7196" s="124"/>
      <c r="N7196" s="193">
        <v>382841.78</v>
      </c>
      <c r="O7196" s="193">
        <v>0</v>
      </c>
      <c r="P7196" s="124" t="s">
        <v>1312</v>
      </c>
    </row>
    <row r="7197" spans="1:16" ht="76.5" hidden="1">
      <c r="A7197" s="256">
        <v>25</v>
      </c>
      <c r="B7197" s="124"/>
      <c r="C7197" s="125" t="s">
        <v>694</v>
      </c>
      <c r="D7197" s="191">
        <v>43357</v>
      </c>
      <c r="E7197" s="124" t="s">
        <v>13177</v>
      </c>
      <c r="F7197" s="124" t="s">
        <v>1313</v>
      </c>
      <c r="G7197" s="124">
        <v>180731</v>
      </c>
      <c r="H7197" s="124"/>
      <c r="I7197" s="128" t="s">
        <v>14902</v>
      </c>
      <c r="J7197" s="124"/>
      <c r="K7197" s="124"/>
      <c r="L7197" s="124"/>
      <c r="M7197" s="124"/>
      <c r="N7197" s="193">
        <v>386664.97</v>
      </c>
      <c r="O7197" s="193">
        <v>0</v>
      </c>
      <c r="P7197" s="124" t="s">
        <v>1312</v>
      </c>
    </row>
    <row r="7198" spans="1:16" ht="76.5" hidden="1">
      <c r="A7198" s="256">
        <v>25</v>
      </c>
      <c r="B7198" s="124"/>
      <c r="C7198" s="125" t="s">
        <v>694</v>
      </c>
      <c r="D7198" s="191">
        <v>43357</v>
      </c>
      <c r="E7198" s="124" t="s">
        <v>13177</v>
      </c>
      <c r="F7198" s="124" t="s">
        <v>1313</v>
      </c>
      <c r="G7198" s="124">
        <v>180735</v>
      </c>
      <c r="H7198" s="124"/>
      <c r="I7198" s="128" t="s">
        <v>14903</v>
      </c>
      <c r="J7198" s="124"/>
      <c r="K7198" s="124"/>
      <c r="L7198" s="124"/>
      <c r="M7198" s="124"/>
      <c r="N7198" s="193">
        <v>491445.58</v>
      </c>
      <c r="O7198" s="193">
        <v>0</v>
      </c>
      <c r="P7198" s="124" t="s">
        <v>1312</v>
      </c>
    </row>
    <row r="7199" spans="1:16" ht="76.5" hidden="1">
      <c r="A7199" s="256">
        <v>25</v>
      </c>
      <c r="B7199" s="124"/>
      <c r="C7199" s="125" t="s">
        <v>694</v>
      </c>
      <c r="D7199" s="191">
        <v>43357</v>
      </c>
      <c r="E7199" s="124" t="s">
        <v>13177</v>
      </c>
      <c r="F7199" s="124" t="s">
        <v>1313</v>
      </c>
      <c r="G7199" s="124">
        <v>180750</v>
      </c>
      <c r="H7199" s="124"/>
      <c r="I7199" s="128" t="s">
        <v>14904</v>
      </c>
      <c r="J7199" s="124"/>
      <c r="K7199" s="124"/>
      <c r="L7199" s="124"/>
      <c r="M7199" s="124"/>
      <c r="N7199" s="193">
        <v>383952.28</v>
      </c>
      <c r="O7199" s="193">
        <v>0</v>
      </c>
      <c r="P7199" s="124" t="s">
        <v>1312</v>
      </c>
    </row>
    <row r="7200" spans="1:16" ht="76.5" hidden="1">
      <c r="A7200" s="256">
        <v>25</v>
      </c>
      <c r="B7200" s="124"/>
      <c r="C7200" s="125" t="s">
        <v>694</v>
      </c>
      <c r="D7200" s="191">
        <v>43357</v>
      </c>
      <c r="E7200" s="124" t="s">
        <v>13177</v>
      </c>
      <c r="F7200" s="124" t="s">
        <v>1313</v>
      </c>
      <c r="G7200" s="124">
        <v>180737</v>
      </c>
      <c r="H7200" s="124"/>
      <c r="I7200" s="128" t="s">
        <v>14905</v>
      </c>
      <c r="J7200" s="124"/>
      <c r="K7200" s="124"/>
      <c r="L7200" s="124"/>
      <c r="M7200" s="124"/>
      <c r="N7200" s="193">
        <v>505198.97</v>
      </c>
      <c r="O7200" s="193">
        <v>0</v>
      </c>
      <c r="P7200" s="124" t="s">
        <v>1312</v>
      </c>
    </row>
    <row r="7201" spans="1:16" ht="89.25" hidden="1">
      <c r="A7201" s="256">
        <v>25</v>
      </c>
      <c r="B7201" s="124"/>
      <c r="C7201" s="125" t="s">
        <v>694</v>
      </c>
      <c r="D7201" s="191">
        <v>43357</v>
      </c>
      <c r="E7201" s="124" t="s">
        <v>13177</v>
      </c>
      <c r="F7201" s="124" t="s">
        <v>1313</v>
      </c>
      <c r="G7201" s="124">
        <v>180748</v>
      </c>
      <c r="H7201" s="124"/>
      <c r="I7201" s="128" t="s">
        <v>14906</v>
      </c>
      <c r="J7201" s="124"/>
      <c r="K7201" s="124"/>
      <c r="L7201" s="124"/>
      <c r="M7201" s="124"/>
      <c r="N7201" s="193">
        <v>802674.54</v>
      </c>
      <c r="O7201" s="193">
        <v>0</v>
      </c>
      <c r="P7201" s="124" t="s">
        <v>1312</v>
      </c>
    </row>
    <row r="7202" spans="1:16" ht="76.5" hidden="1">
      <c r="A7202" s="256">
        <v>25</v>
      </c>
      <c r="B7202" s="124"/>
      <c r="C7202" s="125" t="s">
        <v>694</v>
      </c>
      <c r="D7202" s="191">
        <v>43357</v>
      </c>
      <c r="E7202" s="124" t="s">
        <v>13177</v>
      </c>
      <c r="F7202" s="124" t="s">
        <v>1313</v>
      </c>
      <c r="G7202" s="124">
        <v>180747</v>
      </c>
      <c r="H7202" s="124"/>
      <c r="I7202" s="128" t="s">
        <v>14907</v>
      </c>
      <c r="J7202" s="124"/>
      <c r="K7202" s="124"/>
      <c r="L7202" s="124"/>
      <c r="M7202" s="124"/>
      <c r="N7202" s="193">
        <v>692267.84</v>
      </c>
      <c r="O7202" s="193">
        <v>0</v>
      </c>
      <c r="P7202" s="124" t="s">
        <v>1312</v>
      </c>
    </row>
    <row r="7203" spans="1:16" ht="76.5" hidden="1">
      <c r="A7203" s="256" t="s">
        <v>620</v>
      </c>
      <c r="B7203" s="124"/>
      <c r="C7203" s="125" t="s">
        <v>714</v>
      </c>
      <c r="D7203" s="191">
        <v>43357</v>
      </c>
      <c r="E7203" s="124" t="s">
        <v>13178</v>
      </c>
      <c r="F7203" s="124" t="s">
        <v>11</v>
      </c>
      <c r="G7203" s="124">
        <v>932647</v>
      </c>
      <c r="H7203" s="124"/>
      <c r="I7203" s="128" t="s">
        <v>14908</v>
      </c>
      <c r="J7203" s="124"/>
      <c r="K7203" s="124"/>
      <c r="L7203" s="124"/>
      <c r="M7203" s="124"/>
      <c r="N7203" s="193">
        <v>50</v>
      </c>
      <c r="O7203" s="193">
        <v>0</v>
      </c>
      <c r="P7203" s="124" t="s">
        <v>1312</v>
      </c>
    </row>
    <row r="7204" spans="1:16" ht="76.5" hidden="1">
      <c r="A7204" s="256" t="s">
        <v>620</v>
      </c>
      <c r="B7204" s="124"/>
      <c r="C7204" s="125" t="s">
        <v>714</v>
      </c>
      <c r="D7204" s="191">
        <v>43357</v>
      </c>
      <c r="E7204" s="124" t="s">
        <v>13179</v>
      </c>
      <c r="F7204" s="124" t="s">
        <v>13</v>
      </c>
      <c r="G7204" s="124">
        <v>932647</v>
      </c>
      <c r="H7204" s="124"/>
      <c r="I7204" s="128" t="s">
        <v>14909</v>
      </c>
      <c r="J7204" s="124"/>
      <c r="K7204" s="124"/>
      <c r="L7204" s="124"/>
      <c r="M7204" s="124"/>
      <c r="N7204" s="193">
        <v>685440</v>
      </c>
      <c r="O7204" s="193">
        <v>0</v>
      </c>
      <c r="P7204" s="124" t="s">
        <v>1312</v>
      </c>
    </row>
    <row r="7205" spans="1:16" ht="102" hidden="1">
      <c r="A7205" s="256">
        <v>512</v>
      </c>
      <c r="B7205" s="124"/>
      <c r="C7205" s="125" t="s">
        <v>840</v>
      </c>
      <c r="D7205" s="191">
        <v>43357</v>
      </c>
      <c r="E7205" s="124" t="s">
        <v>13180</v>
      </c>
      <c r="F7205" s="124" t="s">
        <v>15</v>
      </c>
      <c r="G7205" s="124">
        <v>5908</v>
      </c>
      <c r="H7205" s="124"/>
      <c r="I7205" s="128" t="s">
        <v>14910</v>
      </c>
      <c r="J7205" s="124"/>
      <c r="K7205" s="124"/>
      <c r="L7205" s="124"/>
      <c r="M7205" s="124"/>
      <c r="N7205" s="193">
        <v>273.91000000000003</v>
      </c>
      <c r="O7205" s="193">
        <v>0</v>
      </c>
      <c r="P7205" s="124" t="s">
        <v>1312</v>
      </c>
    </row>
    <row r="7206" spans="1:16" ht="89.25" hidden="1">
      <c r="A7206" s="256">
        <v>20</v>
      </c>
      <c r="B7206" s="124"/>
      <c r="C7206" s="125" t="s">
        <v>693</v>
      </c>
      <c r="D7206" s="191">
        <v>43357</v>
      </c>
      <c r="E7206" s="124" t="s">
        <v>13181</v>
      </c>
      <c r="F7206" s="124" t="s">
        <v>15</v>
      </c>
      <c r="G7206" s="124">
        <v>5911</v>
      </c>
      <c r="H7206" s="124"/>
      <c r="I7206" s="128" t="s">
        <v>14911</v>
      </c>
      <c r="J7206" s="124"/>
      <c r="K7206" s="124"/>
      <c r="L7206" s="124"/>
      <c r="M7206" s="124"/>
      <c r="N7206" s="193">
        <v>347.38</v>
      </c>
      <c r="O7206" s="193">
        <v>0</v>
      </c>
      <c r="P7206" s="124" t="s">
        <v>1312</v>
      </c>
    </row>
    <row r="7207" spans="1:16" ht="89.25" hidden="1">
      <c r="A7207" s="256">
        <v>585</v>
      </c>
      <c r="B7207" s="124"/>
      <c r="C7207" s="125" t="s">
        <v>221</v>
      </c>
      <c r="D7207" s="191">
        <v>43357</v>
      </c>
      <c r="E7207" s="124" t="s">
        <v>13182</v>
      </c>
      <c r="F7207" s="124" t="s">
        <v>15</v>
      </c>
      <c r="G7207" s="124">
        <v>5909</v>
      </c>
      <c r="H7207" s="124"/>
      <c r="I7207" s="128" t="s">
        <v>14912</v>
      </c>
      <c r="J7207" s="124"/>
      <c r="K7207" s="124"/>
      <c r="L7207" s="124"/>
      <c r="M7207" s="124"/>
      <c r="N7207" s="193">
        <v>280.7</v>
      </c>
      <c r="O7207" s="193">
        <v>0</v>
      </c>
      <c r="P7207" s="124" t="s">
        <v>1312</v>
      </c>
    </row>
    <row r="7208" spans="1:16" ht="89.25" hidden="1">
      <c r="A7208" s="256">
        <v>87</v>
      </c>
      <c r="B7208" s="124"/>
      <c r="C7208" s="125" t="s">
        <v>711</v>
      </c>
      <c r="D7208" s="191">
        <v>43357</v>
      </c>
      <c r="E7208" s="124" t="s">
        <v>13183</v>
      </c>
      <c r="F7208" s="124" t="s">
        <v>15</v>
      </c>
      <c r="G7208" s="124">
        <v>5918</v>
      </c>
      <c r="H7208" s="124"/>
      <c r="I7208" s="128" t="s">
        <v>14913</v>
      </c>
      <c r="J7208" s="124"/>
      <c r="K7208" s="124"/>
      <c r="L7208" s="124"/>
      <c r="M7208" s="124"/>
      <c r="N7208" s="193">
        <v>324.06</v>
      </c>
      <c r="O7208" s="193">
        <v>0</v>
      </c>
      <c r="P7208" s="124" t="s">
        <v>1312</v>
      </c>
    </row>
    <row r="7209" spans="1:16" ht="89.25" hidden="1">
      <c r="A7209" s="256">
        <v>197</v>
      </c>
      <c r="B7209" s="124"/>
      <c r="C7209" s="125" t="s">
        <v>754</v>
      </c>
      <c r="D7209" s="191">
        <v>43357</v>
      </c>
      <c r="E7209" s="124" t="s">
        <v>13184</v>
      </c>
      <c r="F7209" s="124" t="s">
        <v>15</v>
      </c>
      <c r="G7209" s="124">
        <v>5917</v>
      </c>
      <c r="H7209" s="124"/>
      <c r="I7209" s="128" t="s">
        <v>14914</v>
      </c>
      <c r="J7209" s="124"/>
      <c r="K7209" s="124"/>
      <c r="L7209" s="124"/>
      <c r="M7209" s="124"/>
      <c r="N7209" s="193">
        <v>477.1</v>
      </c>
      <c r="O7209" s="193">
        <v>0</v>
      </c>
      <c r="P7209" s="124" t="s">
        <v>1312</v>
      </c>
    </row>
    <row r="7210" spans="1:16" ht="63.75" hidden="1">
      <c r="A7210" s="256">
        <v>20</v>
      </c>
      <c r="B7210" s="124"/>
      <c r="C7210" s="125" t="s">
        <v>693</v>
      </c>
      <c r="D7210" s="191">
        <v>43357</v>
      </c>
      <c r="E7210" s="124" t="s">
        <v>13185</v>
      </c>
      <c r="F7210" s="124" t="s">
        <v>15</v>
      </c>
      <c r="G7210" s="124">
        <v>5910</v>
      </c>
      <c r="H7210" s="124"/>
      <c r="I7210" s="128" t="s">
        <v>14915</v>
      </c>
      <c r="J7210" s="124"/>
      <c r="K7210" s="124"/>
      <c r="L7210" s="124"/>
      <c r="M7210" s="124"/>
      <c r="N7210" s="193">
        <v>451.1</v>
      </c>
      <c r="O7210" s="193">
        <v>0</v>
      </c>
      <c r="P7210" s="124" t="s">
        <v>1312</v>
      </c>
    </row>
    <row r="7211" spans="1:16" ht="51" hidden="1">
      <c r="A7211" s="256">
        <v>340</v>
      </c>
      <c r="B7211" s="124"/>
      <c r="C7211" s="125" t="s">
        <v>814</v>
      </c>
      <c r="D7211" s="191">
        <v>43357</v>
      </c>
      <c r="E7211" s="124" t="s">
        <v>13186</v>
      </c>
      <c r="F7211" s="124" t="s">
        <v>6</v>
      </c>
      <c r="G7211" s="124">
        <v>1022591</v>
      </c>
      <c r="H7211" s="124"/>
      <c r="I7211" s="128" t="s">
        <v>14916</v>
      </c>
      <c r="J7211" s="124"/>
      <c r="K7211" s="124"/>
      <c r="L7211" s="124"/>
      <c r="M7211" s="124"/>
      <c r="N7211" s="193">
        <v>0</v>
      </c>
      <c r="O7211" s="193">
        <v>90</v>
      </c>
      <c r="P7211" s="124" t="s">
        <v>1312</v>
      </c>
    </row>
    <row r="7212" spans="1:16" ht="51" hidden="1">
      <c r="A7212" s="256">
        <v>513</v>
      </c>
      <c r="B7212" s="124"/>
      <c r="C7212" s="125" t="s">
        <v>201</v>
      </c>
      <c r="D7212" s="191">
        <v>43357</v>
      </c>
      <c r="E7212" s="124" t="s">
        <v>13187</v>
      </c>
      <c r="F7212" s="124" t="s">
        <v>15</v>
      </c>
      <c r="G7212" s="124">
        <v>836280</v>
      </c>
      <c r="H7212" s="124"/>
      <c r="I7212" s="128" t="s">
        <v>4313</v>
      </c>
      <c r="J7212" s="124"/>
      <c r="K7212" s="124"/>
      <c r="L7212" s="124"/>
      <c r="M7212" s="124"/>
      <c r="N7212" s="193">
        <v>50</v>
      </c>
      <c r="O7212" s="193">
        <v>0</v>
      </c>
      <c r="P7212" s="124" t="s">
        <v>1312</v>
      </c>
    </row>
    <row r="7213" spans="1:16" ht="38.25" hidden="1">
      <c r="A7213" s="256">
        <v>117</v>
      </c>
      <c r="B7213" s="124"/>
      <c r="C7213" s="125" t="s">
        <v>722</v>
      </c>
      <c r="D7213" s="191">
        <v>43357</v>
      </c>
      <c r="E7213" s="124" t="s">
        <v>13188</v>
      </c>
      <c r="F7213" s="124" t="s">
        <v>11</v>
      </c>
      <c r="G7213" s="124">
        <v>932681</v>
      </c>
      <c r="H7213" s="124"/>
      <c r="I7213" s="128" t="s">
        <v>14917</v>
      </c>
      <c r="J7213" s="124"/>
      <c r="K7213" s="124"/>
      <c r="L7213" s="124"/>
      <c r="M7213" s="124"/>
      <c r="N7213" s="193">
        <v>50</v>
      </c>
      <c r="O7213" s="193">
        <v>0</v>
      </c>
      <c r="P7213" s="124" t="s">
        <v>1312</v>
      </c>
    </row>
    <row r="7214" spans="1:16" ht="38.25" hidden="1">
      <c r="A7214" s="256">
        <v>117</v>
      </c>
      <c r="B7214" s="124"/>
      <c r="C7214" s="125" t="s">
        <v>722</v>
      </c>
      <c r="D7214" s="191">
        <v>43357</v>
      </c>
      <c r="E7214" s="124" t="s">
        <v>13189</v>
      </c>
      <c r="F7214" s="124" t="s">
        <v>11</v>
      </c>
      <c r="G7214" s="124">
        <v>932701</v>
      </c>
      <c r="H7214" s="124"/>
      <c r="I7214" s="128" t="s">
        <v>14918</v>
      </c>
      <c r="J7214" s="124"/>
      <c r="K7214" s="124"/>
      <c r="L7214" s="124"/>
      <c r="M7214" s="124"/>
      <c r="N7214" s="193">
        <v>50</v>
      </c>
      <c r="O7214" s="193">
        <v>0</v>
      </c>
      <c r="P7214" s="124" t="s">
        <v>1312</v>
      </c>
    </row>
    <row r="7215" spans="1:16" ht="51" hidden="1">
      <c r="A7215" s="256">
        <v>117</v>
      </c>
      <c r="B7215" s="124"/>
      <c r="C7215" s="125" t="s">
        <v>722</v>
      </c>
      <c r="D7215" s="191">
        <v>43357</v>
      </c>
      <c r="E7215" s="124" t="s">
        <v>13190</v>
      </c>
      <c r="F7215" s="124" t="s">
        <v>11</v>
      </c>
      <c r="G7215" s="124">
        <v>932700</v>
      </c>
      <c r="H7215" s="124"/>
      <c r="I7215" s="128" t="s">
        <v>14919</v>
      </c>
      <c r="J7215" s="124"/>
      <c r="K7215" s="124"/>
      <c r="L7215" s="124"/>
      <c r="M7215" s="124"/>
      <c r="N7215" s="193">
        <v>50</v>
      </c>
      <c r="O7215" s="193">
        <v>0</v>
      </c>
      <c r="P7215" s="124" t="s">
        <v>1312</v>
      </c>
    </row>
    <row r="7216" spans="1:16" ht="38.25">
      <c r="A7216" s="256">
        <v>70</v>
      </c>
      <c r="B7216" s="124"/>
      <c r="C7216" s="125" t="s">
        <v>705</v>
      </c>
      <c r="D7216" s="191">
        <v>43360</v>
      </c>
      <c r="E7216" s="124" t="s">
        <v>13191</v>
      </c>
      <c r="F7216" s="124" t="s">
        <v>3</v>
      </c>
      <c r="G7216" s="124">
        <v>1661990</v>
      </c>
      <c r="H7216" s="124"/>
      <c r="I7216" s="128" t="s">
        <v>14920</v>
      </c>
      <c r="J7216" s="124"/>
      <c r="K7216" s="124"/>
      <c r="L7216" s="124"/>
      <c r="M7216" s="124"/>
      <c r="N7216" s="193">
        <v>0</v>
      </c>
      <c r="O7216" s="193">
        <v>1113</v>
      </c>
      <c r="P7216" s="124" t="s">
        <v>1312</v>
      </c>
    </row>
    <row r="7217" spans="1:16" ht="51">
      <c r="A7217" s="256">
        <v>293</v>
      </c>
      <c r="B7217" s="124"/>
      <c r="C7217" s="125" t="s">
        <v>795</v>
      </c>
      <c r="D7217" s="191">
        <v>43360</v>
      </c>
      <c r="E7217" s="124" t="s">
        <v>13192</v>
      </c>
      <c r="F7217" s="124" t="s">
        <v>3</v>
      </c>
      <c r="G7217" s="124">
        <v>1661991</v>
      </c>
      <c r="H7217" s="124"/>
      <c r="I7217" s="128" t="s">
        <v>14921</v>
      </c>
      <c r="J7217" s="124"/>
      <c r="K7217" s="124"/>
      <c r="L7217" s="124"/>
      <c r="M7217" s="124"/>
      <c r="N7217" s="193">
        <v>0</v>
      </c>
      <c r="O7217" s="193">
        <v>908</v>
      </c>
      <c r="P7217" s="124" t="s">
        <v>1312</v>
      </c>
    </row>
    <row r="7218" spans="1:16" ht="51">
      <c r="A7218" s="256">
        <v>48</v>
      </c>
      <c r="B7218" s="124"/>
      <c r="C7218" s="125" t="s">
        <v>700</v>
      </c>
      <c r="D7218" s="191">
        <v>43360</v>
      </c>
      <c r="E7218" s="124" t="s">
        <v>13193</v>
      </c>
      <c r="F7218" s="124" t="s">
        <v>3</v>
      </c>
      <c r="G7218" s="124">
        <v>1661992</v>
      </c>
      <c r="H7218" s="124"/>
      <c r="I7218" s="128" t="s">
        <v>14922</v>
      </c>
      <c r="J7218" s="124"/>
      <c r="K7218" s="124"/>
      <c r="L7218" s="124"/>
      <c r="M7218" s="124"/>
      <c r="N7218" s="193">
        <v>0</v>
      </c>
      <c r="O7218" s="193">
        <v>318.69</v>
      </c>
      <c r="P7218" s="124" t="s">
        <v>1312</v>
      </c>
    </row>
    <row r="7219" spans="1:16" ht="51">
      <c r="A7219" s="256">
        <v>66</v>
      </c>
      <c r="B7219" s="124"/>
      <c r="C7219" s="125" t="s">
        <v>704</v>
      </c>
      <c r="D7219" s="191">
        <v>43360</v>
      </c>
      <c r="E7219" s="124" t="s">
        <v>13194</v>
      </c>
      <c r="F7219" s="124" t="s">
        <v>3</v>
      </c>
      <c r="G7219" s="124">
        <v>1662002</v>
      </c>
      <c r="H7219" s="124"/>
      <c r="I7219" s="128" t="s">
        <v>14923</v>
      </c>
      <c r="J7219" s="124"/>
      <c r="K7219" s="124"/>
      <c r="L7219" s="124"/>
      <c r="M7219" s="124"/>
      <c r="N7219" s="193">
        <v>0</v>
      </c>
      <c r="O7219" s="193">
        <v>1108</v>
      </c>
      <c r="P7219" s="124" t="s">
        <v>1312</v>
      </c>
    </row>
    <row r="7220" spans="1:16" ht="51">
      <c r="A7220" s="256">
        <v>234</v>
      </c>
      <c r="B7220" s="124"/>
      <c r="C7220" s="125" t="s">
        <v>124</v>
      </c>
      <c r="D7220" s="191">
        <v>43360</v>
      </c>
      <c r="E7220" s="124" t="s">
        <v>13195</v>
      </c>
      <c r="F7220" s="124" t="s">
        <v>3</v>
      </c>
      <c r="G7220" s="124">
        <v>1662003</v>
      </c>
      <c r="H7220" s="124"/>
      <c r="I7220" s="128" t="s">
        <v>14924</v>
      </c>
      <c r="J7220" s="124"/>
      <c r="K7220" s="124"/>
      <c r="L7220" s="124"/>
      <c r="M7220" s="124"/>
      <c r="N7220" s="193">
        <v>0</v>
      </c>
      <c r="O7220" s="193">
        <v>13</v>
      </c>
      <c r="P7220" s="124" t="s">
        <v>1312</v>
      </c>
    </row>
    <row r="7221" spans="1:16" ht="51">
      <c r="A7221" s="256">
        <v>234</v>
      </c>
      <c r="B7221" s="124"/>
      <c r="C7221" s="125" t="s">
        <v>124</v>
      </c>
      <c r="D7221" s="191">
        <v>43360</v>
      </c>
      <c r="E7221" s="124" t="s">
        <v>13196</v>
      </c>
      <c r="F7221" s="124" t="s">
        <v>3</v>
      </c>
      <c r="G7221" s="124">
        <v>1662010</v>
      </c>
      <c r="H7221" s="124"/>
      <c r="I7221" s="128" t="s">
        <v>14925</v>
      </c>
      <c r="J7221" s="124"/>
      <c r="K7221" s="124"/>
      <c r="L7221" s="124"/>
      <c r="M7221" s="124"/>
      <c r="N7221" s="193">
        <v>0</v>
      </c>
      <c r="O7221" s="193">
        <v>760</v>
      </c>
      <c r="P7221" s="124" t="s">
        <v>1312</v>
      </c>
    </row>
    <row r="7222" spans="1:16" ht="38.25">
      <c r="A7222" s="256" t="s">
        <v>630</v>
      </c>
      <c r="B7222" s="124"/>
      <c r="C7222" s="125" t="s">
        <v>1236</v>
      </c>
      <c r="D7222" s="191">
        <v>43360</v>
      </c>
      <c r="E7222" s="124" t="s">
        <v>13197</v>
      </c>
      <c r="F7222" s="124" t="s">
        <v>3</v>
      </c>
      <c r="G7222" s="124">
        <v>1662026</v>
      </c>
      <c r="H7222" s="124"/>
      <c r="I7222" s="128" t="s">
        <v>7698</v>
      </c>
      <c r="J7222" s="124"/>
      <c r="K7222" s="124"/>
      <c r="L7222" s="124"/>
      <c r="M7222" s="124"/>
      <c r="N7222" s="193">
        <v>0</v>
      </c>
      <c r="O7222" s="193">
        <v>1000</v>
      </c>
      <c r="P7222" s="124" t="s">
        <v>1312</v>
      </c>
    </row>
    <row r="7223" spans="1:16" ht="51">
      <c r="A7223" s="256">
        <v>16</v>
      </c>
      <c r="B7223" s="124"/>
      <c r="C7223" s="125" t="s">
        <v>692</v>
      </c>
      <c r="D7223" s="191">
        <v>43360</v>
      </c>
      <c r="E7223" s="124" t="s">
        <v>13198</v>
      </c>
      <c r="F7223" s="124" t="s">
        <v>3</v>
      </c>
      <c r="G7223" s="124">
        <v>1662085</v>
      </c>
      <c r="H7223" s="124"/>
      <c r="I7223" s="128" t="s">
        <v>14926</v>
      </c>
      <c r="J7223" s="124"/>
      <c r="K7223" s="124"/>
      <c r="L7223" s="124"/>
      <c r="M7223" s="124"/>
      <c r="N7223" s="193">
        <v>0</v>
      </c>
      <c r="O7223" s="193">
        <v>2100</v>
      </c>
      <c r="P7223" s="124" t="s">
        <v>1312</v>
      </c>
    </row>
    <row r="7224" spans="1:16" ht="38.25">
      <c r="A7224" s="256">
        <v>526</v>
      </c>
      <c r="B7224" s="124"/>
      <c r="C7224" s="125" t="s">
        <v>846</v>
      </c>
      <c r="D7224" s="191">
        <v>43360</v>
      </c>
      <c r="E7224" s="124" t="s">
        <v>13199</v>
      </c>
      <c r="F7224" s="124" t="s">
        <v>3</v>
      </c>
      <c r="G7224" s="124">
        <v>1661859</v>
      </c>
      <c r="H7224" s="124"/>
      <c r="I7224" s="128" t="s">
        <v>14927</v>
      </c>
      <c r="J7224" s="124"/>
      <c r="K7224" s="124"/>
      <c r="L7224" s="124"/>
      <c r="M7224" s="124"/>
      <c r="N7224" s="193">
        <v>0</v>
      </c>
      <c r="O7224" s="193">
        <v>181</v>
      </c>
      <c r="P7224" s="124" t="s">
        <v>1312</v>
      </c>
    </row>
    <row r="7225" spans="1:16" ht="51">
      <c r="A7225" s="256" t="s">
        <v>630</v>
      </c>
      <c r="B7225" s="124"/>
      <c r="C7225" s="125" t="s">
        <v>1236</v>
      </c>
      <c r="D7225" s="191">
        <v>43360</v>
      </c>
      <c r="E7225" s="124" t="s">
        <v>13200</v>
      </c>
      <c r="F7225" s="124" t="s">
        <v>3</v>
      </c>
      <c r="G7225" s="124">
        <v>1661866</v>
      </c>
      <c r="H7225" s="124"/>
      <c r="I7225" s="128" t="s">
        <v>14928</v>
      </c>
      <c r="J7225" s="124"/>
      <c r="K7225" s="124"/>
      <c r="L7225" s="124"/>
      <c r="M7225" s="124"/>
      <c r="N7225" s="193">
        <v>0</v>
      </c>
      <c r="O7225" s="193">
        <v>70</v>
      </c>
      <c r="P7225" s="124" t="s">
        <v>1312</v>
      </c>
    </row>
    <row r="7226" spans="1:16" ht="51">
      <c r="A7226" s="256" t="s">
        <v>630</v>
      </c>
      <c r="B7226" s="124"/>
      <c r="C7226" s="125" t="s">
        <v>1236</v>
      </c>
      <c r="D7226" s="191">
        <v>43360</v>
      </c>
      <c r="E7226" s="124" t="s">
        <v>13201</v>
      </c>
      <c r="F7226" s="124" t="s">
        <v>3</v>
      </c>
      <c r="G7226" s="124">
        <v>1661895</v>
      </c>
      <c r="H7226" s="124"/>
      <c r="I7226" s="128" t="s">
        <v>14929</v>
      </c>
      <c r="J7226" s="124"/>
      <c r="K7226" s="124"/>
      <c r="L7226" s="124"/>
      <c r="M7226" s="124"/>
      <c r="N7226" s="193">
        <v>0</v>
      </c>
      <c r="O7226" s="193">
        <v>1063.18</v>
      </c>
      <c r="P7226" s="124" t="s">
        <v>1312</v>
      </c>
    </row>
    <row r="7227" spans="1:16" ht="51">
      <c r="A7227" s="256" t="s">
        <v>630</v>
      </c>
      <c r="B7227" s="124"/>
      <c r="C7227" s="125" t="s">
        <v>1236</v>
      </c>
      <c r="D7227" s="191">
        <v>43360</v>
      </c>
      <c r="E7227" s="124" t="s">
        <v>13202</v>
      </c>
      <c r="F7227" s="124" t="s">
        <v>3</v>
      </c>
      <c r="G7227" s="124">
        <v>1661913</v>
      </c>
      <c r="H7227" s="124"/>
      <c r="I7227" s="128" t="s">
        <v>14930</v>
      </c>
      <c r="J7227" s="124"/>
      <c r="K7227" s="124"/>
      <c r="L7227" s="124"/>
      <c r="M7227" s="124"/>
      <c r="N7227" s="193">
        <v>0</v>
      </c>
      <c r="O7227" s="193">
        <v>15</v>
      </c>
      <c r="P7227" s="124" t="s">
        <v>1312</v>
      </c>
    </row>
    <row r="7228" spans="1:16" ht="38.25">
      <c r="A7228" s="256">
        <v>526</v>
      </c>
      <c r="B7228" s="124"/>
      <c r="C7228" s="125" t="s">
        <v>846</v>
      </c>
      <c r="D7228" s="191">
        <v>43360</v>
      </c>
      <c r="E7228" s="124" t="s">
        <v>13203</v>
      </c>
      <c r="F7228" s="124" t="s">
        <v>3</v>
      </c>
      <c r="G7228" s="124">
        <v>1661930</v>
      </c>
      <c r="H7228" s="124"/>
      <c r="I7228" s="128" t="s">
        <v>11714</v>
      </c>
      <c r="J7228" s="124"/>
      <c r="K7228" s="124"/>
      <c r="L7228" s="124"/>
      <c r="M7228" s="124"/>
      <c r="N7228" s="193">
        <v>0</v>
      </c>
      <c r="O7228" s="193">
        <v>200</v>
      </c>
      <c r="P7228" s="124" t="s">
        <v>1312</v>
      </c>
    </row>
    <row r="7229" spans="1:16" ht="38.25">
      <c r="A7229" s="256" t="s">
        <v>630</v>
      </c>
      <c r="B7229" s="124"/>
      <c r="C7229" s="125" t="s">
        <v>1236</v>
      </c>
      <c r="D7229" s="191">
        <v>43360</v>
      </c>
      <c r="E7229" s="124" t="s">
        <v>13204</v>
      </c>
      <c r="F7229" s="124" t="s">
        <v>3</v>
      </c>
      <c r="G7229" s="124">
        <v>1661936</v>
      </c>
      <c r="H7229" s="124"/>
      <c r="I7229" s="128" t="s">
        <v>14931</v>
      </c>
      <c r="J7229" s="124"/>
      <c r="K7229" s="124"/>
      <c r="L7229" s="124"/>
      <c r="M7229" s="124"/>
      <c r="N7229" s="193">
        <v>0</v>
      </c>
      <c r="O7229" s="193">
        <v>859</v>
      </c>
      <c r="P7229" s="124" t="s">
        <v>1312</v>
      </c>
    </row>
    <row r="7230" spans="1:16" ht="51">
      <c r="A7230" s="256">
        <v>46</v>
      </c>
      <c r="B7230" s="124"/>
      <c r="C7230" s="125" t="s">
        <v>698</v>
      </c>
      <c r="D7230" s="191">
        <v>43360</v>
      </c>
      <c r="E7230" s="124" t="s">
        <v>13205</v>
      </c>
      <c r="F7230" s="124" t="s">
        <v>3</v>
      </c>
      <c r="G7230" s="124">
        <v>1661938</v>
      </c>
      <c r="H7230" s="124"/>
      <c r="I7230" s="128" t="s">
        <v>14932</v>
      </c>
      <c r="J7230" s="124"/>
      <c r="K7230" s="124"/>
      <c r="L7230" s="124"/>
      <c r="M7230" s="124"/>
      <c r="N7230" s="193">
        <v>0</v>
      </c>
      <c r="O7230" s="193">
        <v>151.34</v>
      </c>
      <c r="P7230" s="124" t="s">
        <v>1312</v>
      </c>
    </row>
    <row r="7231" spans="1:16" ht="51">
      <c r="A7231" s="256">
        <v>526</v>
      </c>
      <c r="B7231" s="124"/>
      <c r="C7231" s="125" t="s">
        <v>846</v>
      </c>
      <c r="D7231" s="191">
        <v>43360</v>
      </c>
      <c r="E7231" s="124" t="s">
        <v>13206</v>
      </c>
      <c r="F7231" s="124" t="s">
        <v>3</v>
      </c>
      <c r="G7231" s="124">
        <v>1661939</v>
      </c>
      <c r="H7231" s="124"/>
      <c r="I7231" s="128" t="s">
        <v>14933</v>
      </c>
      <c r="J7231" s="124"/>
      <c r="K7231" s="124"/>
      <c r="L7231" s="124"/>
      <c r="M7231" s="124"/>
      <c r="N7231" s="193">
        <v>0</v>
      </c>
      <c r="O7231" s="193">
        <v>468.05</v>
      </c>
      <c r="P7231" s="124" t="s">
        <v>1312</v>
      </c>
    </row>
    <row r="7232" spans="1:16" ht="51">
      <c r="A7232" s="256">
        <v>46</v>
      </c>
      <c r="B7232" s="124"/>
      <c r="C7232" s="125" t="s">
        <v>698</v>
      </c>
      <c r="D7232" s="191">
        <v>43360</v>
      </c>
      <c r="E7232" s="124" t="s">
        <v>13207</v>
      </c>
      <c r="F7232" s="124" t="s">
        <v>3</v>
      </c>
      <c r="G7232" s="124">
        <v>1661945</v>
      </c>
      <c r="H7232" s="124"/>
      <c r="I7232" s="128" t="s">
        <v>14934</v>
      </c>
      <c r="J7232" s="124"/>
      <c r="K7232" s="124"/>
      <c r="L7232" s="124"/>
      <c r="M7232" s="124"/>
      <c r="N7232" s="193">
        <v>0</v>
      </c>
      <c r="O7232" s="193">
        <v>1400</v>
      </c>
      <c r="P7232" s="124" t="s">
        <v>1312</v>
      </c>
    </row>
    <row r="7233" spans="1:16" ht="51">
      <c r="A7233" s="256">
        <v>526</v>
      </c>
      <c r="B7233" s="124"/>
      <c r="C7233" s="125" t="s">
        <v>846</v>
      </c>
      <c r="D7233" s="191">
        <v>43360</v>
      </c>
      <c r="E7233" s="124" t="s">
        <v>13208</v>
      </c>
      <c r="F7233" s="124" t="s">
        <v>3</v>
      </c>
      <c r="G7233" s="124">
        <v>1661965</v>
      </c>
      <c r="H7233" s="124"/>
      <c r="I7233" s="128" t="s">
        <v>14935</v>
      </c>
      <c r="J7233" s="124"/>
      <c r="K7233" s="124"/>
      <c r="L7233" s="124"/>
      <c r="M7233" s="124"/>
      <c r="N7233" s="193">
        <v>0</v>
      </c>
      <c r="O7233" s="193">
        <v>105</v>
      </c>
      <c r="P7233" s="124" t="s">
        <v>1312</v>
      </c>
    </row>
    <row r="7234" spans="1:16" ht="51">
      <c r="A7234" s="256">
        <v>526</v>
      </c>
      <c r="B7234" s="124"/>
      <c r="C7234" s="125" t="s">
        <v>846</v>
      </c>
      <c r="D7234" s="191">
        <v>43360</v>
      </c>
      <c r="E7234" s="124" t="s">
        <v>13209</v>
      </c>
      <c r="F7234" s="124" t="s">
        <v>3</v>
      </c>
      <c r="G7234" s="124">
        <v>1661966</v>
      </c>
      <c r="H7234" s="124"/>
      <c r="I7234" s="128" t="s">
        <v>14936</v>
      </c>
      <c r="J7234" s="124"/>
      <c r="K7234" s="124"/>
      <c r="L7234" s="124"/>
      <c r="M7234" s="124"/>
      <c r="N7234" s="193">
        <v>0</v>
      </c>
      <c r="O7234" s="193">
        <v>105</v>
      </c>
      <c r="P7234" s="124" t="s">
        <v>1312</v>
      </c>
    </row>
    <row r="7235" spans="1:16" ht="38.25">
      <c r="A7235" s="256">
        <v>35</v>
      </c>
      <c r="B7235" s="124"/>
      <c r="C7235" s="125" t="s">
        <v>696</v>
      </c>
      <c r="D7235" s="191">
        <v>43360</v>
      </c>
      <c r="E7235" s="124" t="s">
        <v>13210</v>
      </c>
      <c r="F7235" s="124" t="s">
        <v>3</v>
      </c>
      <c r="G7235" s="124">
        <v>1661977</v>
      </c>
      <c r="H7235" s="124"/>
      <c r="I7235" s="128" t="s">
        <v>14937</v>
      </c>
      <c r="J7235" s="124"/>
      <c r="K7235" s="124"/>
      <c r="L7235" s="124"/>
      <c r="M7235" s="124"/>
      <c r="N7235" s="193">
        <v>0</v>
      </c>
      <c r="O7235" s="193">
        <v>1000</v>
      </c>
      <c r="P7235" s="124" t="s">
        <v>1312</v>
      </c>
    </row>
    <row r="7236" spans="1:16" ht="51">
      <c r="A7236" s="256">
        <v>224</v>
      </c>
      <c r="B7236" s="124"/>
      <c r="C7236" s="125" t="s">
        <v>120</v>
      </c>
      <c r="D7236" s="191">
        <v>43360</v>
      </c>
      <c r="E7236" s="124" t="s">
        <v>13211</v>
      </c>
      <c r="F7236" s="124" t="s">
        <v>3</v>
      </c>
      <c r="G7236" s="124">
        <v>1661979</v>
      </c>
      <c r="H7236" s="124"/>
      <c r="I7236" s="128" t="s">
        <v>14938</v>
      </c>
      <c r="J7236" s="124"/>
      <c r="K7236" s="124"/>
      <c r="L7236" s="124"/>
      <c r="M7236" s="124"/>
      <c r="N7236" s="193">
        <v>0</v>
      </c>
      <c r="O7236" s="193">
        <v>30</v>
      </c>
      <c r="P7236" s="124" t="s">
        <v>1312</v>
      </c>
    </row>
    <row r="7237" spans="1:16" ht="38.25">
      <c r="A7237" s="256">
        <v>206</v>
      </c>
      <c r="B7237" s="124"/>
      <c r="C7237" s="125" t="s">
        <v>758</v>
      </c>
      <c r="D7237" s="191">
        <v>43360</v>
      </c>
      <c r="E7237" s="124" t="s">
        <v>13212</v>
      </c>
      <c r="F7237" s="124" t="s">
        <v>3</v>
      </c>
      <c r="G7237" s="124">
        <v>1662121</v>
      </c>
      <c r="H7237" s="124"/>
      <c r="I7237" s="128" t="s">
        <v>14939</v>
      </c>
      <c r="J7237" s="124"/>
      <c r="K7237" s="124"/>
      <c r="L7237" s="124"/>
      <c r="M7237" s="124"/>
      <c r="N7237" s="193">
        <v>0</v>
      </c>
      <c r="O7237" s="193">
        <v>30</v>
      </c>
      <c r="P7237" s="124" t="s">
        <v>1312</v>
      </c>
    </row>
    <row r="7238" spans="1:16" ht="63.75">
      <c r="A7238" s="256">
        <v>299</v>
      </c>
      <c r="B7238" s="124"/>
      <c r="C7238" s="125" t="s">
        <v>798</v>
      </c>
      <c r="D7238" s="191">
        <v>43360</v>
      </c>
      <c r="E7238" s="124" t="s">
        <v>13213</v>
      </c>
      <c r="F7238" s="124" t="s">
        <v>3</v>
      </c>
      <c r="G7238" s="124">
        <v>1661928</v>
      </c>
      <c r="H7238" s="124"/>
      <c r="I7238" s="128" t="s">
        <v>14940</v>
      </c>
      <c r="J7238" s="124"/>
      <c r="K7238" s="124"/>
      <c r="L7238" s="124"/>
      <c r="M7238" s="124"/>
      <c r="N7238" s="193">
        <v>0</v>
      </c>
      <c r="O7238" s="193">
        <v>675000</v>
      </c>
      <c r="P7238" s="124" t="s">
        <v>1312</v>
      </c>
    </row>
    <row r="7239" spans="1:16" ht="63.75">
      <c r="A7239" s="256">
        <v>660</v>
      </c>
      <c r="B7239" s="124"/>
      <c r="C7239" s="125" t="s">
        <v>233</v>
      </c>
      <c r="D7239" s="191">
        <v>43360</v>
      </c>
      <c r="E7239" s="124" t="s">
        <v>13214</v>
      </c>
      <c r="F7239" s="124" t="s">
        <v>3</v>
      </c>
      <c r="G7239" s="124">
        <v>1661769</v>
      </c>
      <c r="H7239" s="124"/>
      <c r="I7239" s="128" t="s">
        <v>14941</v>
      </c>
      <c r="J7239" s="124"/>
      <c r="K7239" s="124"/>
      <c r="L7239" s="124"/>
      <c r="M7239" s="124"/>
      <c r="N7239" s="193">
        <v>0</v>
      </c>
      <c r="O7239" s="193">
        <v>164.5</v>
      </c>
      <c r="P7239" s="124" t="s">
        <v>1312</v>
      </c>
    </row>
    <row r="7240" spans="1:16" ht="51">
      <c r="A7240" s="256">
        <v>283</v>
      </c>
      <c r="B7240" s="124"/>
      <c r="C7240" s="125" t="s">
        <v>146</v>
      </c>
      <c r="D7240" s="191">
        <v>43360</v>
      </c>
      <c r="E7240" s="124" t="s">
        <v>13215</v>
      </c>
      <c r="F7240" s="124" t="s">
        <v>3</v>
      </c>
      <c r="G7240" s="124">
        <v>1661795</v>
      </c>
      <c r="H7240" s="124"/>
      <c r="I7240" s="128" t="s">
        <v>14942</v>
      </c>
      <c r="J7240" s="124"/>
      <c r="K7240" s="124"/>
      <c r="L7240" s="124"/>
      <c r="M7240" s="124"/>
      <c r="N7240" s="193">
        <v>0</v>
      </c>
      <c r="O7240" s="193">
        <v>119</v>
      </c>
      <c r="P7240" s="124" t="s">
        <v>1312</v>
      </c>
    </row>
    <row r="7241" spans="1:16" ht="51">
      <c r="A7241" s="256">
        <v>35</v>
      </c>
      <c r="B7241" s="124"/>
      <c r="C7241" s="125" t="s">
        <v>696</v>
      </c>
      <c r="D7241" s="191">
        <v>43360</v>
      </c>
      <c r="E7241" s="124" t="s">
        <v>13216</v>
      </c>
      <c r="F7241" s="124" t="s">
        <v>3</v>
      </c>
      <c r="G7241" s="124">
        <v>1661816</v>
      </c>
      <c r="H7241" s="124"/>
      <c r="I7241" s="128" t="s">
        <v>14943</v>
      </c>
      <c r="J7241" s="124"/>
      <c r="K7241" s="124"/>
      <c r="L7241" s="124"/>
      <c r="M7241" s="124"/>
      <c r="N7241" s="193">
        <v>0</v>
      </c>
      <c r="O7241" s="193">
        <v>6113.5</v>
      </c>
      <c r="P7241" s="124" t="s">
        <v>1312</v>
      </c>
    </row>
    <row r="7242" spans="1:16" ht="63.75">
      <c r="A7242" s="256">
        <v>35</v>
      </c>
      <c r="B7242" s="124"/>
      <c r="C7242" s="125" t="s">
        <v>696</v>
      </c>
      <c r="D7242" s="191">
        <v>43360</v>
      </c>
      <c r="E7242" s="124" t="s">
        <v>13217</v>
      </c>
      <c r="F7242" s="124" t="s">
        <v>3</v>
      </c>
      <c r="G7242" s="124">
        <v>1661822</v>
      </c>
      <c r="H7242" s="124"/>
      <c r="I7242" s="128" t="s">
        <v>14944</v>
      </c>
      <c r="J7242" s="124"/>
      <c r="K7242" s="124"/>
      <c r="L7242" s="124"/>
      <c r="M7242" s="124"/>
      <c r="N7242" s="193">
        <v>0</v>
      </c>
      <c r="O7242" s="193">
        <v>8000</v>
      </c>
      <c r="P7242" s="124" t="s">
        <v>1312</v>
      </c>
    </row>
    <row r="7243" spans="1:16" ht="63.75">
      <c r="A7243" s="256">
        <v>35</v>
      </c>
      <c r="B7243" s="124"/>
      <c r="C7243" s="125" t="s">
        <v>696</v>
      </c>
      <c r="D7243" s="191">
        <v>43360</v>
      </c>
      <c r="E7243" s="124" t="s">
        <v>13218</v>
      </c>
      <c r="F7243" s="124" t="s">
        <v>3</v>
      </c>
      <c r="G7243" s="124">
        <v>1661825</v>
      </c>
      <c r="H7243" s="124"/>
      <c r="I7243" s="128" t="s">
        <v>14945</v>
      </c>
      <c r="J7243" s="124"/>
      <c r="K7243" s="124"/>
      <c r="L7243" s="124"/>
      <c r="M7243" s="124"/>
      <c r="N7243" s="193">
        <v>0</v>
      </c>
      <c r="O7243" s="193">
        <v>20000</v>
      </c>
      <c r="P7243" s="124" t="s">
        <v>1312</v>
      </c>
    </row>
    <row r="7244" spans="1:16" ht="51">
      <c r="A7244" s="256">
        <v>342</v>
      </c>
      <c r="B7244" s="124"/>
      <c r="C7244" s="125" t="s">
        <v>816</v>
      </c>
      <c r="D7244" s="191">
        <v>43360</v>
      </c>
      <c r="E7244" s="124" t="s">
        <v>13219</v>
      </c>
      <c r="F7244" s="124" t="s">
        <v>3</v>
      </c>
      <c r="G7244" s="124">
        <v>1661826</v>
      </c>
      <c r="H7244" s="124"/>
      <c r="I7244" s="128" t="s">
        <v>14946</v>
      </c>
      <c r="J7244" s="124"/>
      <c r="K7244" s="124"/>
      <c r="L7244" s="124"/>
      <c r="M7244" s="124"/>
      <c r="N7244" s="193">
        <v>0</v>
      </c>
      <c r="O7244" s="193">
        <v>73.7</v>
      </c>
      <c r="P7244" s="124" t="s">
        <v>1312</v>
      </c>
    </row>
    <row r="7245" spans="1:16" ht="63.75">
      <c r="A7245" s="256">
        <v>35</v>
      </c>
      <c r="B7245" s="124"/>
      <c r="C7245" s="125" t="s">
        <v>696</v>
      </c>
      <c r="D7245" s="191">
        <v>43360</v>
      </c>
      <c r="E7245" s="124" t="s">
        <v>13220</v>
      </c>
      <c r="F7245" s="124" t="s">
        <v>3</v>
      </c>
      <c r="G7245" s="124">
        <v>1661828</v>
      </c>
      <c r="H7245" s="124"/>
      <c r="I7245" s="128" t="s">
        <v>14947</v>
      </c>
      <c r="J7245" s="124"/>
      <c r="K7245" s="124"/>
      <c r="L7245" s="124"/>
      <c r="M7245" s="124"/>
      <c r="N7245" s="193">
        <v>0</v>
      </c>
      <c r="O7245" s="193">
        <v>300</v>
      </c>
      <c r="P7245" s="124" t="s">
        <v>1312</v>
      </c>
    </row>
    <row r="7246" spans="1:16" ht="63.75">
      <c r="A7246" s="256">
        <v>15</v>
      </c>
      <c r="B7246" s="124"/>
      <c r="C7246" s="125" t="s">
        <v>691</v>
      </c>
      <c r="D7246" s="191">
        <v>43360</v>
      </c>
      <c r="E7246" s="124" t="s">
        <v>13221</v>
      </c>
      <c r="F7246" s="124" t="s">
        <v>3</v>
      </c>
      <c r="G7246" s="124">
        <v>1661832</v>
      </c>
      <c r="H7246" s="124"/>
      <c r="I7246" s="128" t="s">
        <v>14948</v>
      </c>
      <c r="J7246" s="124"/>
      <c r="K7246" s="124"/>
      <c r="L7246" s="124"/>
      <c r="M7246" s="124"/>
      <c r="N7246" s="193">
        <v>0</v>
      </c>
      <c r="O7246" s="193">
        <v>47093.66</v>
      </c>
      <c r="P7246" s="124" t="s">
        <v>1312</v>
      </c>
    </row>
    <row r="7247" spans="1:16" ht="63.75">
      <c r="A7247" s="256">
        <v>25</v>
      </c>
      <c r="B7247" s="124"/>
      <c r="C7247" s="125" t="s">
        <v>694</v>
      </c>
      <c r="D7247" s="191">
        <v>43360</v>
      </c>
      <c r="E7247" s="124" t="s">
        <v>13222</v>
      </c>
      <c r="F7247" s="124" t="s">
        <v>3</v>
      </c>
      <c r="G7247" s="124">
        <v>1661834</v>
      </c>
      <c r="H7247" s="124"/>
      <c r="I7247" s="128" t="s">
        <v>14949</v>
      </c>
      <c r="J7247" s="124"/>
      <c r="K7247" s="124"/>
      <c r="L7247" s="124"/>
      <c r="M7247" s="124"/>
      <c r="N7247" s="193">
        <v>0</v>
      </c>
      <c r="O7247" s="193">
        <v>600000</v>
      </c>
      <c r="P7247" s="124" t="s">
        <v>1312</v>
      </c>
    </row>
    <row r="7248" spans="1:16" ht="51">
      <c r="A7248" s="256">
        <v>16</v>
      </c>
      <c r="B7248" s="124"/>
      <c r="C7248" s="125" t="s">
        <v>692</v>
      </c>
      <c r="D7248" s="191">
        <v>43360</v>
      </c>
      <c r="E7248" s="124" t="s">
        <v>13223</v>
      </c>
      <c r="F7248" s="124" t="s">
        <v>3</v>
      </c>
      <c r="G7248" s="124">
        <v>1661853</v>
      </c>
      <c r="H7248" s="124"/>
      <c r="I7248" s="128" t="s">
        <v>14950</v>
      </c>
      <c r="J7248" s="124"/>
      <c r="K7248" s="124"/>
      <c r="L7248" s="124"/>
      <c r="M7248" s="124"/>
      <c r="N7248" s="193">
        <v>0</v>
      </c>
      <c r="O7248" s="193">
        <v>1165</v>
      </c>
      <c r="P7248" s="124" t="s">
        <v>1312</v>
      </c>
    </row>
    <row r="7249" spans="1:16" ht="51">
      <c r="A7249" s="256">
        <v>283</v>
      </c>
      <c r="B7249" s="124"/>
      <c r="C7249" s="125" t="s">
        <v>146</v>
      </c>
      <c r="D7249" s="191">
        <v>43360</v>
      </c>
      <c r="E7249" s="124" t="s">
        <v>13224</v>
      </c>
      <c r="F7249" s="124" t="s">
        <v>3</v>
      </c>
      <c r="G7249" s="124">
        <v>1661860</v>
      </c>
      <c r="H7249" s="124"/>
      <c r="I7249" s="128" t="s">
        <v>14951</v>
      </c>
      <c r="J7249" s="124"/>
      <c r="K7249" s="124"/>
      <c r="L7249" s="124"/>
      <c r="M7249" s="124"/>
      <c r="N7249" s="193">
        <v>0</v>
      </c>
      <c r="O7249" s="193">
        <v>5159.38</v>
      </c>
      <c r="P7249" s="124" t="s">
        <v>1312</v>
      </c>
    </row>
    <row r="7250" spans="1:16" ht="63.75">
      <c r="A7250" s="256" t="s">
        <v>630</v>
      </c>
      <c r="B7250" s="124"/>
      <c r="C7250" s="125" t="s">
        <v>1236</v>
      </c>
      <c r="D7250" s="191">
        <v>43360</v>
      </c>
      <c r="E7250" s="124" t="s">
        <v>13225</v>
      </c>
      <c r="F7250" s="124" t="s">
        <v>3</v>
      </c>
      <c r="G7250" s="124">
        <v>1661878</v>
      </c>
      <c r="H7250" s="124"/>
      <c r="I7250" s="128" t="s">
        <v>14952</v>
      </c>
      <c r="J7250" s="124"/>
      <c r="K7250" s="124"/>
      <c r="L7250" s="124"/>
      <c r="M7250" s="124"/>
      <c r="N7250" s="193">
        <v>0</v>
      </c>
      <c r="O7250" s="193">
        <v>1319.52</v>
      </c>
      <c r="P7250" s="124" t="s">
        <v>1312</v>
      </c>
    </row>
    <row r="7251" spans="1:16" ht="51">
      <c r="A7251" s="256" t="s">
        <v>630</v>
      </c>
      <c r="B7251" s="124"/>
      <c r="C7251" s="125" t="s">
        <v>1236</v>
      </c>
      <c r="D7251" s="191">
        <v>43360</v>
      </c>
      <c r="E7251" s="124" t="s">
        <v>13226</v>
      </c>
      <c r="F7251" s="124" t="s">
        <v>3</v>
      </c>
      <c r="G7251" s="124">
        <v>1661761</v>
      </c>
      <c r="H7251" s="124"/>
      <c r="I7251" s="128" t="s">
        <v>14953</v>
      </c>
      <c r="J7251" s="124"/>
      <c r="K7251" s="124"/>
      <c r="L7251" s="124"/>
      <c r="M7251" s="124"/>
      <c r="N7251" s="193">
        <v>0</v>
      </c>
      <c r="O7251" s="193">
        <v>475.84000000000003</v>
      </c>
      <c r="P7251" s="124" t="s">
        <v>1312</v>
      </c>
    </row>
    <row r="7252" spans="1:16" ht="51">
      <c r="A7252" s="256">
        <v>20</v>
      </c>
      <c r="B7252" s="124"/>
      <c r="C7252" s="125" t="s">
        <v>693</v>
      </c>
      <c r="D7252" s="191">
        <v>43360</v>
      </c>
      <c r="E7252" s="124" t="s">
        <v>13227</v>
      </c>
      <c r="F7252" s="124" t="s">
        <v>3</v>
      </c>
      <c r="G7252" s="124">
        <v>1661803</v>
      </c>
      <c r="H7252" s="124"/>
      <c r="I7252" s="128" t="s">
        <v>14954</v>
      </c>
      <c r="J7252" s="124"/>
      <c r="K7252" s="124"/>
      <c r="L7252" s="124"/>
      <c r="M7252" s="124"/>
      <c r="N7252" s="193">
        <v>0</v>
      </c>
      <c r="O7252" s="193">
        <v>121</v>
      </c>
      <c r="P7252" s="124" t="s">
        <v>1312</v>
      </c>
    </row>
    <row r="7253" spans="1:16" ht="51">
      <c r="A7253" s="256">
        <v>249</v>
      </c>
      <c r="B7253" s="124"/>
      <c r="C7253" s="125" t="s">
        <v>775</v>
      </c>
      <c r="D7253" s="191">
        <v>43360</v>
      </c>
      <c r="E7253" s="124" t="s">
        <v>13228</v>
      </c>
      <c r="F7253" s="124" t="s">
        <v>3</v>
      </c>
      <c r="G7253" s="124">
        <v>1661804</v>
      </c>
      <c r="H7253" s="124"/>
      <c r="I7253" s="128" t="s">
        <v>14955</v>
      </c>
      <c r="J7253" s="124"/>
      <c r="K7253" s="124"/>
      <c r="L7253" s="124"/>
      <c r="M7253" s="124"/>
      <c r="N7253" s="193">
        <v>0</v>
      </c>
      <c r="O7253" s="193">
        <v>546.89</v>
      </c>
      <c r="P7253" s="124" t="s">
        <v>1312</v>
      </c>
    </row>
    <row r="7254" spans="1:16" ht="51">
      <c r="A7254" s="256">
        <v>192</v>
      </c>
      <c r="B7254" s="124"/>
      <c r="C7254" s="125" t="s">
        <v>753</v>
      </c>
      <c r="D7254" s="191">
        <v>43360</v>
      </c>
      <c r="E7254" s="124" t="s">
        <v>13229</v>
      </c>
      <c r="F7254" s="124" t="s">
        <v>3</v>
      </c>
      <c r="G7254" s="124">
        <v>1661839</v>
      </c>
      <c r="H7254" s="124"/>
      <c r="I7254" s="128" t="s">
        <v>14956</v>
      </c>
      <c r="J7254" s="124"/>
      <c r="K7254" s="124"/>
      <c r="L7254" s="124"/>
      <c r="M7254" s="124"/>
      <c r="N7254" s="193">
        <v>0</v>
      </c>
      <c r="O7254" s="193">
        <v>2966</v>
      </c>
      <c r="P7254" s="124" t="s">
        <v>1312</v>
      </c>
    </row>
    <row r="7255" spans="1:16" ht="63.75" hidden="1">
      <c r="A7255" s="256" t="s">
        <v>620</v>
      </c>
      <c r="B7255" s="124"/>
      <c r="C7255" s="125" t="s">
        <v>714</v>
      </c>
      <c r="D7255" s="191">
        <v>43360</v>
      </c>
      <c r="E7255" s="124" t="s">
        <v>13230</v>
      </c>
      <c r="F7255" s="124" t="s">
        <v>11</v>
      </c>
      <c r="G7255" s="124">
        <v>11254</v>
      </c>
      <c r="H7255" s="124"/>
      <c r="I7255" s="128" t="s">
        <v>14957</v>
      </c>
      <c r="J7255" s="124"/>
      <c r="K7255" s="124"/>
      <c r="L7255" s="124"/>
      <c r="M7255" s="124"/>
      <c r="N7255" s="193">
        <v>4974.8599999999997</v>
      </c>
      <c r="O7255" s="193">
        <v>0</v>
      </c>
      <c r="P7255" s="124" t="s">
        <v>1312</v>
      </c>
    </row>
    <row r="7256" spans="1:16" ht="102" hidden="1">
      <c r="A7256" s="256">
        <v>197</v>
      </c>
      <c r="B7256" s="124"/>
      <c r="C7256" s="125" t="s">
        <v>754</v>
      </c>
      <c r="D7256" s="191">
        <v>43360</v>
      </c>
      <c r="E7256" s="124" t="s">
        <v>13231</v>
      </c>
      <c r="F7256" s="124" t="s">
        <v>1257</v>
      </c>
      <c r="G7256" s="124">
        <v>5916</v>
      </c>
      <c r="H7256" s="124"/>
      <c r="I7256" s="128" t="s">
        <v>14958</v>
      </c>
      <c r="J7256" s="124"/>
      <c r="K7256" s="124"/>
      <c r="L7256" s="124"/>
      <c r="M7256" s="124"/>
      <c r="N7256" s="193">
        <v>1489.17</v>
      </c>
      <c r="O7256" s="193">
        <v>0</v>
      </c>
      <c r="P7256" s="124" t="s">
        <v>1312</v>
      </c>
    </row>
    <row r="7257" spans="1:16" ht="89.25" hidden="1">
      <c r="A7257" s="256">
        <v>197</v>
      </c>
      <c r="B7257" s="124"/>
      <c r="C7257" s="125" t="s">
        <v>754</v>
      </c>
      <c r="D7257" s="191">
        <v>43360</v>
      </c>
      <c r="E7257" s="124" t="s">
        <v>13232</v>
      </c>
      <c r="F7257" s="124" t="s">
        <v>15</v>
      </c>
      <c r="G7257" s="124">
        <v>5916</v>
      </c>
      <c r="H7257" s="124"/>
      <c r="I7257" s="128" t="s">
        <v>14959</v>
      </c>
      <c r="J7257" s="124"/>
      <c r="K7257" s="124"/>
      <c r="L7257" s="124"/>
      <c r="M7257" s="124"/>
      <c r="N7257" s="193">
        <v>437.38</v>
      </c>
      <c r="O7257" s="193">
        <v>0</v>
      </c>
      <c r="P7257" s="124" t="s">
        <v>1312</v>
      </c>
    </row>
    <row r="7258" spans="1:16" ht="63.75" hidden="1">
      <c r="A7258" s="256">
        <v>16</v>
      </c>
      <c r="B7258" s="124"/>
      <c r="C7258" s="125" t="s">
        <v>692</v>
      </c>
      <c r="D7258" s="191">
        <v>43360</v>
      </c>
      <c r="E7258" s="124" t="s">
        <v>13233</v>
      </c>
      <c r="F7258" s="124" t="s">
        <v>15</v>
      </c>
      <c r="G7258" s="124">
        <v>5912</v>
      </c>
      <c r="H7258" s="124"/>
      <c r="I7258" s="128" t="s">
        <v>14960</v>
      </c>
      <c r="J7258" s="124"/>
      <c r="K7258" s="124"/>
      <c r="L7258" s="124"/>
      <c r="M7258" s="124"/>
      <c r="N7258" s="193">
        <v>277.13</v>
      </c>
      <c r="O7258" s="193">
        <v>0</v>
      </c>
      <c r="P7258" s="124" t="s">
        <v>1312</v>
      </c>
    </row>
    <row r="7259" spans="1:16" ht="76.5" hidden="1">
      <c r="A7259" s="256">
        <v>16</v>
      </c>
      <c r="B7259" s="124"/>
      <c r="C7259" s="125" t="s">
        <v>692</v>
      </c>
      <c r="D7259" s="191">
        <v>43360</v>
      </c>
      <c r="E7259" s="124" t="s">
        <v>13234</v>
      </c>
      <c r="F7259" s="124" t="s">
        <v>1257</v>
      </c>
      <c r="G7259" s="124">
        <v>5912</v>
      </c>
      <c r="H7259" s="124"/>
      <c r="I7259" s="128" t="s">
        <v>14961</v>
      </c>
      <c r="J7259" s="124"/>
      <c r="K7259" s="124"/>
      <c r="L7259" s="124"/>
      <c r="M7259" s="124"/>
      <c r="N7259" s="193">
        <v>123.68</v>
      </c>
      <c r="O7259" s="193">
        <v>0</v>
      </c>
      <c r="P7259" s="124" t="s">
        <v>1312</v>
      </c>
    </row>
    <row r="7260" spans="1:16" ht="63.75" hidden="1">
      <c r="A7260" s="256">
        <v>16</v>
      </c>
      <c r="B7260" s="124"/>
      <c r="C7260" s="125" t="s">
        <v>692</v>
      </c>
      <c r="D7260" s="191">
        <v>43360</v>
      </c>
      <c r="E7260" s="124" t="s">
        <v>13235</v>
      </c>
      <c r="F7260" s="124" t="s">
        <v>15</v>
      </c>
      <c r="G7260" s="124">
        <v>5914</v>
      </c>
      <c r="H7260" s="124"/>
      <c r="I7260" s="128" t="s">
        <v>14962</v>
      </c>
      <c r="J7260" s="124"/>
      <c r="K7260" s="124"/>
      <c r="L7260" s="124"/>
      <c r="M7260" s="124"/>
      <c r="N7260" s="193">
        <v>277.13</v>
      </c>
      <c r="O7260" s="193">
        <v>0</v>
      </c>
      <c r="P7260" s="124" t="s">
        <v>1312</v>
      </c>
    </row>
    <row r="7261" spans="1:16" ht="76.5" hidden="1">
      <c r="A7261" s="256">
        <v>16</v>
      </c>
      <c r="B7261" s="124"/>
      <c r="C7261" s="125" t="s">
        <v>692</v>
      </c>
      <c r="D7261" s="191">
        <v>43360</v>
      </c>
      <c r="E7261" s="124" t="s">
        <v>13236</v>
      </c>
      <c r="F7261" s="124" t="s">
        <v>1257</v>
      </c>
      <c r="G7261" s="124">
        <v>5914</v>
      </c>
      <c r="H7261" s="124"/>
      <c r="I7261" s="128" t="s">
        <v>14963</v>
      </c>
      <c r="J7261" s="124"/>
      <c r="K7261" s="124"/>
      <c r="L7261" s="124"/>
      <c r="M7261" s="124"/>
      <c r="N7261" s="193">
        <v>121.29</v>
      </c>
      <c r="O7261" s="193">
        <v>0</v>
      </c>
      <c r="P7261" s="124" t="s">
        <v>1312</v>
      </c>
    </row>
    <row r="7262" spans="1:16" ht="63.75" hidden="1">
      <c r="A7262" s="256" t="s">
        <v>620</v>
      </c>
      <c r="B7262" s="124"/>
      <c r="C7262" s="125" t="s">
        <v>714</v>
      </c>
      <c r="D7262" s="191">
        <v>43360</v>
      </c>
      <c r="E7262" s="124" t="s">
        <v>13237</v>
      </c>
      <c r="F7262" s="124" t="s">
        <v>11</v>
      </c>
      <c r="G7262" s="124">
        <v>11281</v>
      </c>
      <c r="H7262" s="124"/>
      <c r="I7262" s="128" t="s">
        <v>14964</v>
      </c>
      <c r="J7262" s="124"/>
      <c r="K7262" s="124"/>
      <c r="L7262" s="124"/>
      <c r="M7262" s="124"/>
      <c r="N7262" s="193">
        <v>2935.8</v>
      </c>
      <c r="O7262" s="193">
        <v>0</v>
      </c>
      <c r="P7262" s="124" t="s">
        <v>1312</v>
      </c>
    </row>
    <row r="7263" spans="1:16" ht="63.75" hidden="1">
      <c r="A7263" s="256" t="s">
        <v>620</v>
      </c>
      <c r="B7263" s="124"/>
      <c r="C7263" s="125" t="s">
        <v>714</v>
      </c>
      <c r="D7263" s="191">
        <v>43360</v>
      </c>
      <c r="E7263" s="124" t="s">
        <v>13238</v>
      </c>
      <c r="F7263" s="124" t="s">
        <v>11</v>
      </c>
      <c r="G7263" s="124">
        <v>11318</v>
      </c>
      <c r="H7263" s="124"/>
      <c r="I7263" s="128" t="s">
        <v>14965</v>
      </c>
      <c r="J7263" s="124"/>
      <c r="K7263" s="124"/>
      <c r="L7263" s="124"/>
      <c r="M7263" s="124"/>
      <c r="N7263" s="193">
        <v>4323.71</v>
      </c>
      <c r="O7263" s="193">
        <v>0</v>
      </c>
      <c r="P7263" s="124" t="s">
        <v>1312</v>
      </c>
    </row>
    <row r="7264" spans="1:16" ht="63.75" hidden="1">
      <c r="A7264" s="256" t="s">
        <v>620</v>
      </c>
      <c r="B7264" s="124"/>
      <c r="C7264" s="125" t="s">
        <v>714</v>
      </c>
      <c r="D7264" s="191">
        <v>43360</v>
      </c>
      <c r="E7264" s="124" t="s">
        <v>13239</v>
      </c>
      <c r="F7264" s="124" t="s">
        <v>11</v>
      </c>
      <c r="G7264" s="124">
        <v>11230</v>
      </c>
      <c r="H7264" s="124"/>
      <c r="I7264" s="128" t="s">
        <v>14966</v>
      </c>
      <c r="J7264" s="124"/>
      <c r="K7264" s="124"/>
      <c r="L7264" s="124"/>
      <c r="M7264" s="124"/>
      <c r="N7264" s="193">
        <v>2148.89</v>
      </c>
      <c r="O7264" s="193">
        <v>0</v>
      </c>
      <c r="P7264" s="124" t="s">
        <v>1312</v>
      </c>
    </row>
    <row r="7265" spans="1:16" ht="63.75" hidden="1">
      <c r="A7265" s="256">
        <v>10</v>
      </c>
      <c r="B7265" s="124"/>
      <c r="C7265" s="125" t="s">
        <v>690</v>
      </c>
      <c r="D7265" s="191">
        <v>43360</v>
      </c>
      <c r="E7265" s="124" t="s">
        <v>13240</v>
      </c>
      <c r="F7265" s="124" t="s">
        <v>6</v>
      </c>
      <c r="G7265" s="124">
        <v>837305</v>
      </c>
      <c r="H7265" s="124"/>
      <c r="I7265" s="128" t="s">
        <v>14967</v>
      </c>
      <c r="J7265" s="124"/>
      <c r="K7265" s="124"/>
      <c r="L7265" s="124"/>
      <c r="M7265" s="124"/>
      <c r="N7265" s="193">
        <v>0</v>
      </c>
      <c r="O7265" s="193">
        <v>24495.83</v>
      </c>
      <c r="P7265" s="124" t="s">
        <v>1312</v>
      </c>
    </row>
    <row r="7266" spans="1:16" ht="89.25" hidden="1">
      <c r="A7266" s="256">
        <v>373</v>
      </c>
      <c r="B7266" s="124"/>
      <c r="C7266" s="125" t="s">
        <v>1269</v>
      </c>
      <c r="D7266" s="191">
        <v>43360</v>
      </c>
      <c r="E7266" s="124" t="s">
        <v>13241</v>
      </c>
      <c r="F7266" s="124" t="s">
        <v>1313</v>
      </c>
      <c r="G7266" s="124">
        <v>180771</v>
      </c>
      <c r="H7266" s="124"/>
      <c r="I7266" s="128" t="s">
        <v>14968</v>
      </c>
      <c r="J7266" s="124"/>
      <c r="K7266" s="124"/>
      <c r="L7266" s="124"/>
      <c r="M7266" s="124"/>
      <c r="N7266" s="193">
        <v>0</v>
      </c>
      <c r="O7266" s="193">
        <v>5431220.2999999998</v>
      </c>
      <c r="P7266" s="124" t="s">
        <v>1312</v>
      </c>
    </row>
    <row r="7267" spans="1:16" ht="63.75" hidden="1">
      <c r="A7267" s="256" t="s">
        <v>620</v>
      </c>
      <c r="B7267" s="124"/>
      <c r="C7267" s="125" t="s">
        <v>714</v>
      </c>
      <c r="D7267" s="191">
        <v>43360</v>
      </c>
      <c r="E7267" s="124" t="s">
        <v>13242</v>
      </c>
      <c r="F7267" s="124" t="s">
        <v>6</v>
      </c>
      <c r="G7267" s="124">
        <v>932746</v>
      </c>
      <c r="H7267" s="124"/>
      <c r="I7267" s="128" t="s">
        <v>14969</v>
      </c>
      <c r="J7267" s="124"/>
      <c r="K7267" s="124"/>
      <c r="L7267" s="124"/>
      <c r="M7267" s="124"/>
      <c r="N7267" s="193">
        <v>0</v>
      </c>
      <c r="O7267" s="193">
        <v>1425219.94</v>
      </c>
      <c r="P7267" s="124" t="s">
        <v>1312</v>
      </c>
    </row>
    <row r="7268" spans="1:16" ht="63.75" hidden="1">
      <c r="A7268" s="256">
        <v>10</v>
      </c>
      <c r="B7268" s="124"/>
      <c r="C7268" s="125" t="s">
        <v>690</v>
      </c>
      <c r="D7268" s="191">
        <v>43360</v>
      </c>
      <c r="E7268" s="124" t="s">
        <v>13243</v>
      </c>
      <c r="F7268" s="124" t="s">
        <v>15</v>
      </c>
      <c r="G7268" s="124">
        <v>837306</v>
      </c>
      <c r="H7268" s="124"/>
      <c r="I7268" s="128" t="s">
        <v>14970</v>
      </c>
      <c r="J7268" s="124"/>
      <c r="K7268" s="124"/>
      <c r="L7268" s="124"/>
      <c r="M7268" s="124"/>
      <c r="N7268" s="193">
        <v>50</v>
      </c>
      <c r="O7268" s="193">
        <v>0</v>
      </c>
      <c r="P7268" s="124" t="s">
        <v>1312</v>
      </c>
    </row>
    <row r="7269" spans="1:16" ht="51" hidden="1">
      <c r="A7269" s="256">
        <v>513</v>
      </c>
      <c r="B7269" s="124"/>
      <c r="C7269" s="125" t="s">
        <v>201</v>
      </c>
      <c r="D7269" s="191">
        <v>43360</v>
      </c>
      <c r="E7269" s="124" t="s">
        <v>13244</v>
      </c>
      <c r="F7269" s="124" t="s">
        <v>11</v>
      </c>
      <c r="G7269" s="124">
        <v>932796</v>
      </c>
      <c r="H7269" s="124"/>
      <c r="I7269" s="128" t="s">
        <v>14971</v>
      </c>
      <c r="J7269" s="124"/>
      <c r="K7269" s="124"/>
      <c r="L7269" s="124"/>
      <c r="M7269" s="124"/>
      <c r="N7269" s="193">
        <v>50</v>
      </c>
      <c r="O7269" s="193">
        <v>0</v>
      </c>
      <c r="P7269" s="124" t="s">
        <v>1312</v>
      </c>
    </row>
    <row r="7270" spans="1:16" ht="89.25" hidden="1">
      <c r="A7270" s="256">
        <v>10</v>
      </c>
      <c r="B7270" s="124"/>
      <c r="C7270" s="125" t="s">
        <v>690</v>
      </c>
      <c r="D7270" s="191">
        <v>43360</v>
      </c>
      <c r="E7270" s="124" t="s">
        <v>13245</v>
      </c>
      <c r="F7270" s="124" t="s">
        <v>15</v>
      </c>
      <c r="G7270" s="124">
        <v>5922</v>
      </c>
      <c r="H7270" s="124"/>
      <c r="I7270" s="128" t="s">
        <v>14972</v>
      </c>
      <c r="J7270" s="124"/>
      <c r="K7270" s="124"/>
      <c r="L7270" s="124"/>
      <c r="M7270" s="124"/>
      <c r="N7270" s="193">
        <v>359.59</v>
      </c>
      <c r="O7270" s="193">
        <v>0</v>
      </c>
      <c r="P7270" s="124" t="s">
        <v>1312</v>
      </c>
    </row>
    <row r="7271" spans="1:16" ht="76.5" hidden="1">
      <c r="A7271" s="256">
        <v>10</v>
      </c>
      <c r="B7271" s="124"/>
      <c r="C7271" s="125" t="s">
        <v>690</v>
      </c>
      <c r="D7271" s="191">
        <v>43360</v>
      </c>
      <c r="E7271" s="124" t="s">
        <v>13246</v>
      </c>
      <c r="F7271" s="124" t="s">
        <v>15</v>
      </c>
      <c r="G7271" s="124">
        <v>5923</v>
      </c>
      <c r="H7271" s="124"/>
      <c r="I7271" s="128" t="s">
        <v>14973</v>
      </c>
      <c r="J7271" s="124"/>
      <c r="K7271" s="124"/>
      <c r="L7271" s="124"/>
      <c r="M7271" s="124"/>
      <c r="N7271" s="193">
        <v>360.55</v>
      </c>
      <c r="O7271" s="193">
        <v>0</v>
      </c>
      <c r="P7271" s="124" t="s">
        <v>1312</v>
      </c>
    </row>
    <row r="7272" spans="1:16" ht="102" hidden="1">
      <c r="A7272" s="256">
        <v>10</v>
      </c>
      <c r="B7272" s="124"/>
      <c r="C7272" s="125" t="s">
        <v>690</v>
      </c>
      <c r="D7272" s="191">
        <v>43360</v>
      </c>
      <c r="E7272" s="124" t="s">
        <v>13247</v>
      </c>
      <c r="F7272" s="124" t="s">
        <v>15</v>
      </c>
      <c r="G7272" s="124">
        <v>5925</v>
      </c>
      <c r="H7272" s="124"/>
      <c r="I7272" s="128" t="s">
        <v>14974</v>
      </c>
      <c r="J7272" s="124"/>
      <c r="K7272" s="124"/>
      <c r="L7272" s="124"/>
      <c r="M7272" s="124"/>
      <c r="N7272" s="193">
        <v>308.76</v>
      </c>
      <c r="O7272" s="193">
        <v>0</v>
      </c>
      <c r="P7272" s="124" t="s">
        <v>1312</v>
      </c>
    </row>
    <row r="7273" spans="1:16" ht="89.25" hidden="1">
      <c r="A7273" s="256">
        <v>25</v>
      </c>
      <c r="B7273" s="124"/>
      <c r="C7273" s="125" t="s">
        <v>694</v>
      </c>
      <c r="D7273" s="191">
        <v>43360</v>
      </c>
      <c r="E7273" s="124" t="s">
        <v>13248</v>
      </c>
      <c r="F7273" s="124" t="s">
        <v>15</v>
      </c>
      <c r="G7273" s="124">
        <v>5928</v>
      </c>
      <c r="H7273" s="124"/>
      <c r="I7273" s="128" t="s">
        <v>14975</v>
      </c>
      <c r="J7273" s="124"/>
      <c r="K7273" s="124"/>
      <c r="L7273" s="124"/>
      <c r="M7273" s="124"/>
      <c r="N7273" s="193">
        <v>304.3</v>
      </c>
      <c r="O7273" s="193">
        <v>0</v>
      </c>
      <c r="P7273" s="124" t="s">
        <v>1312</v>
      </c>
    </row>
    <row r="7274" spans="1:16" ht="89.25" hidden="1">
      <c r="A7274" s="256">
        <v>10</v>
      </c>
      <c r="B7274" s="124"/>
      <c r="C7274" s="125" t="s">
        <v>690</v>
      </c>
      <c r="D7274" s="191">
        <v>43360</v>
      </c>
      <c r="E7274" s="124" t="s">
        <v>13249</v>
      </c>
      <c r="F7274" s="124" t="s">
        <v>15</v>
      </c>
      <c r="G7274" s="124">
        <v>5926</v>
      </c>
      <c r="H7274" s="124"/>
      <c r="I7274" s="128" t="s">
        <v>14976</v>
      </c>
      <c r="J7274" s="124"/>
      <c r="K7274" s="124"/>
      <c r="L7274" s="124"/>
      <c r="M7274" s="124"/>
      <c r="N7274" s="193">
        <v>307.25</v>
      </c>
      <c r="O7274" s="193">
        <v>0</v>
      </c>
      <c r="P7274" s="124" t="s">
        <v>1312</v>
      </c>
    </row>
    <row r="7275" spans="1:16" ht="89.25" hidden="1">
      <c r="A7275" s="256">
        <v>10</v>
      </c>
      <c r="B7275" s="124"/>
      <c r="C7275" s="125" t="s">
        <v>690</v>
      </c>
      <c r="D7275" s="191">
        <v>43360</v>
      </c>
      <c r="E7275" s="124" t="s">
        <v>13250</v>
      </c>
      <c r="F7275" s="124" t="s">
        <v>15</v>
      </c>
      <c r="G7275" s="124">
        <v>5927</v>
      </c>
      <c r="H7275" s="124"/>
      <c r="I7275" s="128" t="s">
        <v>14977</v>
      </c>
      <c r="J7275" s="124"/>
      <c r="K7275" s="124"/>
      <c r="L7275" s="124"/>
      <c r="M7275" s="124"/>
      <c r="N7275" s="193">
        <v>5885.93</v>
      </c>
      <c r="O7275" s="193">
        <v>0</v>
      </c>
      <c r="P7275" s="124" t="s">
        <v>1312</v>
      </c>
    </row>
    <row r="7276" spans="1:16" ht="76.5" hidden="1">
      <c r="A7276" s="256">
        <v>597</v>
      </c>
      <c r="B7276" s="124"/>
      <c r="C7276" s="125" t="s">
        <v>3387</v>
      </c>
      <c r="D7276" s="191">
        <v>43360</v>
      </c>
      <c r="E7276" s="124" t="s">
        <v>13251</v>
      </c>
      <c r="F7276" s="124" t="s">
        <v>11</v>
      </c>
      <c r="G7276" s="124">
        <v>932786</v>
      </c>
      <c r="H7276" s="124"/>
      <c r="I7276" s="128" t="s">
        <v>14978</v>
      </c>
      <c r="J7276" s="124"/>
      <c r="K7276" s="124"/>
      <c r="L7276" s="124"/>
      <c r="M7276" s="124"/>
      <c r="N7276" s="193">
        <v>270</v>
      </c>
      <c r="O7276" s="193">
        <v>0</v>
      </c>
      <c r="P7276" s="124" t="s">
        <v>1312</v>
      </c>
    </row>
    <row r="7277" spans="1:16" ht="89.25" hidden="1">
      <c r="A7277" s="256">
        <v>25</v>
      </c>
      <c r="B7277" s="124"/>
      <c r="C7277" s="125" t="s">
        <v>694</v>
      </c>
      <c r="D7277" s="191">
        <v>43360</v>
      </c>
      <c r="E7277" s="124" t="s">
        <v>13252</v>
      </c>
      <c r="F7277" s="124" t="s">
        <v>15</v>
      </c>
      <c r="G7277" s="124">
        <v>5929</v>
      </c>
      <c r="H7277" s="124"/>
      <c r="I7277" s="128" t="s">
        <v>14979</v>
      </c>
      <c r="J7277" s="124"/>
      <c r="K7277" s="124"/>
      <c r="L7277" s="124"/>
      <c r="M7277" s="124"/>
      <c r="N7277" s="193">
        <v>334.9</v>
      </c>
      <c r="O7277" s="193">
        <v>0</v>
      </c>
      <c r="P7277" s="124" t="s">
        <v>1312</v>
      </c>
    </row>
    <row r="7278" spans="1:16" ht="51" hidden="1">
      <c r="A7278" s="256" t="s">
        <v>622</v>
      </c>
      <c r="B7278" s="124"/>
      <c r="C7278" s="125" t="s">
        <v>715</v>
      </c>
      <c r="D7278" s="191">
        <v>43360</v>
      </c>
      <c r="E7278" s="124" t="s">
        <v>13253</v>
      </c>
      <c r="F7278" s="124" t="s">
        <v>1256</v>
      </c>
      <c r="G7278" s="124">
        <v>180785</v>
      </c>
      <c r="H7278" s="124"/>
      <c r="I7278" s="128" t="s">
        <v>14980</v>
      </c>
      <c r="J7278" s="124"/>
      <c r="K7278" s="124"/>
      <c r="L7278" s="124"/>
      <c r="M7278" s="124"/>
      <c r="N7278" s="193">
        <v>0</v>
      </c>
      <c r="O7278" s="193">
        <v>41744.339999999997</v>
      </c>
      <c r="P7278" s="124" t="s">
        <v>1312</v>
      </c>
    </row>
    <row r="7279" spans="1:16" ht="63.75" hidden="1">
      <c r="A7279" s="256">
        <v>340</v>
      </c>
      <c r="B7279" s="124"/>
      <c r="C7279" s="125" t="s">
        <v>814</v>
      </c>
      <c r="D7279" s="191">
        <v>43360</v>
      </c>
      <c r="E7279" s="124" t="s">
        <v>13254</v>
      </c>
      <c r="F7279" s="124" t="s">
        <v>6</v>
      </c>
      <c r="G7279" s="124">
        <v>837588</v>
      </c>
      <c r="H7279" s="124"/>
      <c r="I7279" s="128" t="s">
        <v>14981</v>
      </c>
      <c r="J7279" s="124"/>
      <c r="K7279" s="124"/>
      <c r="L7279" s="124"/>
      <c r="M7279" s="124"/>
      <c r="N7279" s="193">
        <v>0</v>
      </c>
      <c r="O7279" s="193">
        <v>96459.63</v>
      </c>
      <c r="P7279" s="124" t="s">
        <v>1312</v>
      </c>
    </row>
    <row r="7280" spans="1:16" ht="76.5" hidden="1">
      <c r="A7280" s="256">
        <v>597</v>
      </c>
      <c r="B7280" s="124"/>
      <c r="C7280" s="125" t="s">
        <v>3387</v>
      </c>
      <c r="D7280" s="191">
        <v>43360</v>
      </c>
      <c r="E7280" s="124" t="s">
        <v>13255</v>
      </c>
      <c r="F7280" s="124" t="s">
        <v>11</v>
      </c>
      <c r="G7280" s="124">
        <v>932798</v>
      </c>
      <c r="H7280" s="124"/>
      <c r="I7280" s="128" t="s">
        <v>14982</v>
      </c>
      <c r="J7280" s="124"/>
      <c r="K7280" s="124"/>
      <c r="L7280" s="124"/>
      <c r="M7280" s="124"/>
      <c r="N7280" s="193">
        <v>270</v>
      </c>
      <c r="O7280" s="193">
        <v>0</v>
      </c>
      <c r="P7280" s="124" t="s">
        <v>1312</v>
      </c>
    </row>
    <row r="7281" spans="1:16" ht="51" hidden="1">
      <c r="A7281" s="256">
        <v>340</v>
      </c>
      <c r="B7281" s="124"/>
      <c r="C7281" s="125" t="s">
        <v>814</v>
      </c>
      <c r="D7281" s="191">
        <v>43360</v>
      </c>
      <c r="E7281" s="124" t="s">
        <v>13256</v>
      </c>
      <c r="F7281" s="124" t="s">
        <v>15</v>
      </c>
      <c r="G7281" s="124">
        <v>837589</v>
      </c>
      <c r="H7281" s="124"/>
      <c r="I7281" s="128" t="s">
        <v>14983</v>
      </c>
      <c r="J7281" s="124"/>
      <c r="K7281" s="124"/>
      <c r="L7281" s="124"/>
      <c r="M7281" s="124"/>
      <c r="N7281" s="193">
        <v>50</v>
      </c>
      <c r="O7281" s="193">
        <v>0</v>
      </c>
      <c r="P7281" s="124" t="s">
        <v>1312</v>
      </c>
    </row>
    <row r="7282" spans="1:16" ht="51" hidden="1">
      <c r="A7282" s="256">
        <v>513</v>
      </c>
      <c r="B7282" s="124"/>
      <c r="C7282" s="125" t="s">
        <v>201</v>
      </c>
      <c r="D7282" s="191">
        <v>43360</v>
      </c>
      <c r="E7282" s="124" t="s">
        <v>13257</v>
      </c>
      <c r="F7282" s="124" t="s">
        <v>15</v>
      </c>
      <c r="G7282" s="124">
        <v>837591</v>
      </c>
      <c r="H7282" s="124"/>
      <c r="I7282" s="128" t="s">
        <v>14984</v>
      </c>
      <c r="J7282" s="124"/>
      <c r="K7282" s="124"/>
      <c r="L7282" s="124"/>
      <c r="M7282" s="124"/>
      <c r="N7282" s="193">
        <v>50</v>
      </c>
      <c r="O7282" s="193">
        <v>0</v>
      </c>
      <c r="P7282" s="124" t="s">
        <v>1312</v>
      </c>
    </row>
    <row r="7283" spans="1:16" ht="102" hidden="1">
      <c r="A7283" s="256" t="s">
        <v>622</v>
      </c>
      <c r="B7283" s="124"/>
      <c r="C7283" s="125" t="s">
        <v>715</v>
      </c>
      <c r="D7283" s="191">
        <v>43360</v>
      </c>
      <c r="E7283" s="124" t="s">
        <v>13258</v>
      </c>
      <c r="F7283" s="124" t="s">
        <v>11</v>
      </c>
      <c r="G7283" s="124">
        <v>932807</v>
      </c>
      <c r="H7283" s="124"/>
      <c r="I7283" s="128" t="s">
        <v>14985</v>
      </c>
      <c r="J7283" s="124"/>
      <c r="K7283" s="124"/>
      <c r="L7283" s="124"/>
      <c r="M7283" s="124"/>
      <c r="N7283" s="193">
        <v>50</v>
      </c>
      <c r="O7283" s="193">
        <v>0</v>
      </c>
      <c r="P7283" s="124" t="s">
        <v>1312</v>
      </c>
    </row>
    <row r="7284" spans="1:16" ht="51">
      <c r="A7284" s="256">
        <v>234</v>
      </c>
      <c r="B7284" s="124"/>
      <c r="C7284" s="125" t="s">
        <v>124</v>
      </c>
      <c r="D7284" s="191">
        <v>43361</v>
      </c>
      <c r="E7284" s="124" t="s">
        <v>13259</v>
      </c>
      <c r="F7284" s="124" t="s">
        <v>3</v>
      </c>
      <c r="G7284" s="124">
        <v>1662369</v>
      </c>
      <c r="H7284" s="124"/>
      <c r="I7284" s="128" t="s">
        <v>14986</v>
      </c>
      <c r="J7284" s="124"/>
      <c r="K7284" s="124"/>
      <c r="L7284" s="124"/>
      <c r="M7284" s="124"/>
      <c r="N7284" s="193">
        <v>0</v>
      </c>
      <c r="O7284" s="193">
        <v>371</v>
      </c>
      <c r="P7284" s="124" t="s">
        <v>1312</v>
      </c>
    </row>
    <row r="7285" spans="1:16" ht="51">
      <c r="A7285" s="256" t="s">
        <v>630</v>
      </c>
      <c r="B7285" s="124"/>
      <c r="C7285" s="125" t="s">
        <v>1236</v>
      </c>
      <c r="D7285" s="191">
        <v>43361</v>
      </c>
      <c r="E7285" s="124" t="s">
        <v>13260</v>
      </c>
      <c r="F7285" s="124" t="s">
        <v>3</v>
      </c>
      <c r="G7285" s="124">
        <v>1662382</v>
      </c>
      <c r="H7285" s="124"/>
      <c r="I7285" s="128" t="s">
        <v>14987</v>
      </c>
      <c r="J7285" s="124"/>
      <c r="K7285" s="124"/>
      <c r="L7285" s="124"/>
      <c r="M7285" s="124"/>
      <c r="N7285" s="193">
        <v>0</v>
      </c>
      <c r="O7285" s="193">
        <v>173.96</v>
      </c>
      <c r="P7285" s="124" t="s">
        <v>1312</v>
      </c>
    </row>
    <row r="7286" spans="1:16" ht="51">
      <c r="A7286" s="256">
        <v>287</v>
      </c>
      <c r="B7286" s="124"/>
      <c r="C7286" s="125" t="s">
        <v>790</v>
      </c>
      <c r="D7286" s="191">
        <v>43361</v>
      </c>
      <c r="E7286" s="124" t="s">
        <v>13261</v>
      </c>
      <c r="F7286" s="124" t="s">
        <v>3</v>
      </c>
      <c r="G7286" s="124">
        <v>1662386</v>
      </c>
      <c r="H7286" s="124"/>
      <c r="I7286" s="128" t="s">
        <v>14988</v>
      </c>
      <c r="J7286" s="124"/>
      <c r="K7286" s="124"/>
      <c r="L7286" s="124"/>
      <c r="M7286" s="124"/>
      <c r="N7286" s="193">
        <v>0</v>
      </c>
      <c r="O7286" s="193">
        <v>882</v>
      </c>
      <c r="P7286" s="124" t="s">
        <v>1312</v>
      </c>
    </row>
    <row r="7287" spans="1:16" ht="51">
      <c r="A7287" s="256">
        <v>526</v>
      </c>
      <c r="B7287" s="124"/>
      <c r="C7287" s="125" t="s">
        <v>846</v>
      </c>
      <c r="D7287" s="191">
        <v>43361</v>
      </c>
      <c r="E7287" s="124" t="s">
        <v>13262</v>
      </c>
      <c r="F7287" s="124" t="s">
        <v>3</v>
      </c>
      <c r="G7287" s="124">
        <v>1662388</v>
      </c>
      <c r="H7287" s="124"/>
      <c r="I7287" s="128" t="s">
        <v>14989</v>
      </c>
      <c r="J7287" s="124"/>
      <c r="K7287" s="124"/>
      <c r="L7287" s="124"/>
      <c r="M7287" s="124"/>
      <c r="N7287" s="193">
        <v>0</v>
      </c>
      <c r="O7287" s="193">
        <v>494.51</v>
      </c>
      <c r="P7287" s="124" t="s">
        <v>1312</v>
      </c>
    </row>
    <row r="7288" spans="1:16" ht="38.25">
      <c r="A7288" s="256">
        <v>46</v>
      </c>
      <c r="B7288" s="124"/>
      <c r="C7288" s="125" t="s">
        <v>698</v>
      </c>
      <c r="D7288" s="191">
        <v>43361</v>
      </c>
      <c r="E7288" s="124" t="s">
        <v>13263</v>
      </c>
      <c r="F7288" s="124" t="s">
        <v>3</v>
      </c>
      <c r="G7288" s="124">
        <v>1662406</v>
      </c>
      <c r="H7288" s="124"/>
      <c r="I7288" s="128" t="s">
        <v>14990</v>
      </c>
      <c r="J7288" s="124"/>
      <c r="K7288" s="124"/>
      <c r="L7288" s="124"/>
      <c r="M7288" s="124"/>
      <c r="N7288" s="193">
        <v>0</v>
      </c>
      <c r="O7288" s="193">
        <v>1</v>
      </c>
      <c r="P7288" s="124" t="s">
        <v>1312</v>
      </c>
    </row>
    <row r="7289" spans="1:16" ht="38.25">
      <c r="A7289" s="256">
        <v>46</v>
      </c>
      <c r="B7289" s="124"/>
      <c r="C7289" s="125" t="s">
        <v>698</v>
      </c>
      <c r="D7289" s="191">
        <v>43361</v>
      </c>
      <c r="E7289" s="124" t="s">
        <v>13264</v>
      </c>
      <c r="F7289" s="124" t="s">
        <v>3</v>
      </c>
      <c r="G7289" s="124">
        <v>1662407</v>
      </c>
      <c r="H7289" s="124"/>
      <c r="I7289" s="128" t="s">
        <v>14990</v>
      </c>
      <c r="J7289" s="124"/>
      <c r="K7289" s="124"/>
      <c r="L7289" s="124"/>
      <c r="M7289" s="124"/>
      <c r="N7289" s="193">
        <v>0</v>
      </c>
      <c r="O7289" s="193">
        <v>1</v>
      </c>
      <c r="P7289" s="124" t="s">
        <v>1312</v>
      </c>
    </row>
    <row r="7290" spans="1:16" ht="63.75">
      <c r="A7290" s="256" t="s">
        <v>630</v>
      </c>
      <c r="B7290" s="124"/>
      <c r="C7290" s="125" t="s">
        <v>1236</v>
      </c>
      <c r="D7290" s="191">
        <v>43361</v>
      </c>
      <c r="E7290" s="124" t="s">
        <v>13265</v>
      </c>
      <c r="F7290" s="124" t="s">
        <v>3</v>
      </c>
      <c r="G7290" s="124">
        <v>1662416</v>
      </c>
      <c r="H7290" s="124"/>
      <c r="I7290" s="128" t="s">
        <v>14991</v>
      </c>
      <c r="J7290" s="124"/>
      <c r="K7290" s="124"/>
      <c r="L7290" s="124"/>
      <c r="M7290" s="124"/>
      <c r="N7290" s="193">
        <v>0</v>
      </c>
      <c r="O7290" s="193">
        <v>26654.940000000002</v>
      </c>
      <c r="P7290" s="124" t="s">
        <v>1312</v>
      </c>
    </row>
    <row r="7291" spans="1:16" ht="51">
      <c r="A7291" s="256">
        <v>212</v>
      </c>
      <c r="B7291" s="124"/>
      <c r="C7291" s="125" t="s">
        <v>761</v>
      </c>
      <c r="D7291" s="191">
        <v>43361</v>
      </c>
      <c r="E7291" s="124" t="s">
        <v>13266</v>
      </c>
      <c r="F7291" s="124" t="s">
        <v>3</v>
      </c>
      <c r="G7291" s="124">
        <v>1662430</v>
      </c>
      <c r="H7291" s="124"/>
      <c r="I7291" s="128" t="s">
        <v>14992</v>
      </c>
      <c r="J7291" s="124"/>
      <c r="K7291" s="124"/>
      <c r="L7291" s="124"/>
      <c r="M7291" s="124"/>
      <c r="N7291" s="193">
        <v>0</v>
      </c>
      <c r="O7291" s="193">
        <v>170</v>
      </c>
      <c r="P7291" s="124" t="s">
        <v>1312</v>
      </c>
    </row>
    <row r="7292" spans="1:16" ht="51">
      <c r="A7292" s="256" t="s">
        <v>630</v>
      </c>
      <c r="B7292" s="124"/>
      <c r="C7292" s="125" t="s">
        <v>1236</v>
      </c>
      <c r="D7292" s="191">
        <v>43361</v>
      </c>
      <c r="E7292" s="124" t="s">
        <v>13267</v>
      </c>
      <c r="F7292" s="124" t="s">
        <v>3</v>
      </c>
      <c r="G7292" s="124">
        <v>1662447</v>
      </c>
      <c r="H7292" s="124"/>
      <c r="I7292" s="128" t="s">
        <v>14993</v>
      </c>
      <c r="J7292" s="124"/>
      <c r="K7292" s="124"/>
      <c r="L7292" s="124"/>
      <c r="M7292" s="124"/>
      <c r="N7292" s="193">
        <v>0</v>
      </c>
      <c r="O7292" s="193">
        <v>6844.34</v>
      </c>
      <c r="P7292" s="124" t="s">
        <v>1312</v>
      </c>
    </row>
    <row r="7293" spans="1:16" ht="63.75">
      <c r="A7293" s="256" t="s">
        <v>630</v>
      </c>
      <c r="B7293" s="124"/>
      <c r="C7293" s="125" t="s">
        <v>1236</v>
      </c>
      <c r="D7293" s="191">
        <v>43361</v>
      </c>
      <c r="E7293" s="124" t="s">
        <v>13268</v>
      </c>
      <c r="F7293" s="124" t="s">
        <v>3</v>
      </c>
      <c r="G7293" s="124">
        <v>1662450</v>
      </c>
      <c r="H7293" s="124"/>
      <c r="I7293" s="128" t="s">
        <v>14994</v>
      </c>
      <c r="J7293" s="124"/>
      <c r="K7293" s="124"/>
      <c r="L7293" s="124"/>
      <c r="M7293" s="124"/>
      <c r="N7293" s="193">
        <v>0</v>
      </c>
      <c r="O7293" s="193">
        <v>5555.4000000000005</v>
      </c>
      <c r="P7293" s="124" t="s">
        <v>1312</v>
      </c>
    </row>
    <row r="7294" spans="1:16" ht="51">
      <c r="A7294" s="256" t="s">
        <v>630</v>
      </c>
      <c r="B7294" s="124"/>
      <c r="C7294" s="125" t="s">
        <v>1236</v>
      </c>
      <c r="D7294" s="191">
        <v>43361</v>
      </c>
      <c r="E7294" s="124" t="s">
        <v>13269</v>
      </c>
      <c r="F7294" s="124" t="s">
        <v>3</v>
      </c>
      <c r="G7294" s="124">
        <v>1662454</v>
      </c>
      <c r="H7294" s="124"/>
      <c r="I7294" s="128" t="s">
        <v>14995</v>
      </c>
      <c r="J7294" s="124"/>
      <c r="K7294" s="124"/>
      <c r="L7294" s="124"/>
      <c r="M7294" s="124"/>
      <c r="N7294" s="193">
        <v>0</v>
      </c>
      <c r="O7294" s="193">
        <v>6</v>
      </c>
      <c r="P7294" s="124" t="s">
        <v>1312</v>
      </c>
    </row>
    <row r="7295" spans="1:16" ht="38.25">
      <c r="A7295" s="256" t="s">
        <v>630</v>
      </c>
      <c r="B7295" s="124"/>
      <c r="C7295" s="125" t="s">
        <v>1236</v>
      </c>
      <c r="D7295" s="191">
        <v>43361</v>
      </c>
      <c r="E7295" s="124" t="s">
        <v>13270</v>
      </c>
      <c r="F7295" s="124" t="s">
        <v>3</v>
      </c>
      <c r="G7295" s="124">
        <v>1662462</v>
      </c>
      <c r="H7295" s="124"/>
      <c r="I7295" s="128" t="s">
        <v>14996</v>
      </c>
      <c r="J7295" s="124"/>
      <c r="K7295" s="124"/>
      <c r="L7295" s="124"/>
      <c r="M7295" s="124"/>
      <c r="N7295" s="193">
        <v>0</v>
      </c>
      <c r="O7295" s="193">
        <v>500</v>
      </c>
      <c r="P7295" s="124" t="s">
        <v>1312</v>
      </c>
    </row>
    <row r="7296" spans="1:16" ht="51">
      <c r="A7296" s="256">
        <v>526</v>
      </c>
      <c r="B7296" s="124"/>
      <c r="C7296" s="125" t="s">
        <v>846</v>
      </c>
      <c r="D7296" s="191">
        <v>43361</v>
      </c>
      <c r="E7296" s="124" t="s">
        <v>13271</v>
      </c>
      <c r="F7296" s="124" t="s">
        <v>3</v>
      </c>
      <c r="G7296" s="124">
        <v>1662486</v>
      </c>
      <c r="H7296" s="124"/>
      <c r="I7296" s="128" t="s">
        <v>14997</v>
      </c>
      <c r="J7296" s="124"/>
      <c r="K7296" s="124"/>
      <c r="L7296" s="124"/>
      <c r="M7296" s="124"/>
      <c r="N7296" s="193">
        <v>0</v>
      </c>
      <c r="O7296" s="193">
        <v>19</v>
      </c>
      <c r="P7296" s="124" t="s">
        <v>1312</v>
      </c>
    </row>
    <row r="7297" spans="1:16" ht="38.25">
      <c r="A7297" s="256">
        <v>291</v>
      </c>
      <c r="B7297" s="124"/>
      <c r="C7297" s="125" t="s">
        <v>794</v>
      </c>
      <c r="D7297" s="191">
        <v>43361</v>
      </c>
      <c r="E7297" s="124" t="s">
        <v>13272</v>
      </c>
      <c r="F7297" s="124" t="s">
        <v>3</v>
      </c>
      <c r="G7297" s="124">
        <v>1662487</v>
      </c>
      <c r="H7297" s="124"/>
      <c r="I7297" s="128" t="s">
        <v>14998</v>
      </c>
      <c r="J7297" s="124"/>
      <c r="K7297" s="124"/>
      <c r="L7297" s="124"/>
      <c r="M7297" s="124"/>
      <c r="N7297" s="193">
        <v>0</v>
      </c>
      <c r="O7297" s="193">
        <v>35.01</v>
      </c>
      <c r="P7297" s="124" t="s">
        <v>1312</v>
      </c>
    </row>
    <row r="7298" spans="1:16" ht="51">
      <c r="A7298" s="256">
        <v>47</v>
      </c>
      <c r="B7298" s="124"/>
      <c r="C7298" s="125" t="s">
        <v>699</v>
      </c>
      <c r="D7298" s="191">
        <v>43361</v>
      </c>
      <c r="E7298" s="124" t="s">
        <v>13273</v>
      </c>
      <c r="F7298" s="124" t="s">
        <v>3</v>
      </c>
      <c r="G7298" s="124">
        <v>1662306</v>
      </c>
      <c r="H7298" s="124"/>
      <c r="I7298" s="128" t="s">
        <v>14999</v>
      </c>
      <c r="J7298" s="124"/>
      <c r="K7298" s="124"/>
      <c r="L7298" s="124"/>
      <c r="M7298" s="124"/>
      <c r="N7298" s="193">
        <v>0</v>
      </c>
      <c r="O7298" s="193">
        <v>222</v>
      </c>
      <c r="P7298" s="124" t="s">
        <v>1312</v>
      </c>
    </row>
    <row r="7299" spans="1:16" ht="63.75">
      <c r="A7299" s="256" t="s">
        <v>630</v>
      </c>
      <c r="B7299" s="124"/>
      <c r="C7299" s="125" t="s">
        <v>1236</v>
      </c>
      <c r="D7299" s="191">
        <v>43361</v>
      </c>
      <c r="E7299" s="124" t="s">
        <v>13274</v>
      </c>
      <c r="F7299" s="124" t="s">
        <v>3</v>
      </c>
      <c r="G7299" s="124">
        <v>1662309</v>
      </c>
      <c r="H7299" s="124"/>
      <c r="I7299" s="128" t="s">
        <v>15000</v>
      </c>
      <c r="J7299" s="124"/>
      <c r="K7299" s="124"/>
      <c r="L7299" s="124"/>
      <c r="M7299" s="124"/>
      <c r="N7299" s="193">
        <v>0</v>
      </c>
      <c r="O7299" s="193">
        <v>4698.9800000000005</v>
      </c>
      <c r="P7299" s="124" t="s">
        <v>1312</v>
      </c>
    </row>
    <row r="7300" spans="1:16" ht="63.75">
      <c r="A7300" s="256" t="s">
        <v>630</v>
      </c>
      <c r="B7300" s="124"/>
      <c r="C7300" s="125" t="s">
        <v>1236</v>
      </c>
      <c r="D7300" s="191">
        <v>43361</v>
      </c>
      <c r="E7300" s="124" t="s">
        <v>13275</v>
      </c>
      <c r="F7300" s="124" t="s">
        <v>3</v>
      </c>
      <c r="G7300" s="124">
        <v>1662312</v>
      </c>
      <c r="H7300" s="124"/>
      <c r="I7300" s="128" t="s">
        <v>15001</v>
      </c>
      <c r="J7300" s="124"/>
      <c r="K7300" s="124"/>
      <c r="L7300" s="124"/>
      <c r="M7300" s="124"/>
      <c r="N7300" s="193">
        <v>0</v>
      </c>
      <c r="O7300" s="193">
        <v>25749.600000000002</v>
      </c>
      <c r="P7300" s="124" t="s">
        <v>1312</v>
      </c>
    </row>
    <row r="7301" spans="1:16" ht="63.75">
      <c r="A7301" s="256">
        <v>598</v>
      </c>
      <c r="B7301" s="124"/>
      <c r="C7301" s="125" t="s">
        <v>5519</v>
      </c>
      <c r="D7301" s="191">
        <v>43361</v>
      </c>
      <c r="E7301" s="124" t="s">
        <v>13276</v>
      </c>
      <c r="F7301" s="124" t="s">
        <v>3</v>
      </c>
      <c r="G7301" s="124">
        <v>1662314</v>
      </c>
      <c r="H7301" s="124"/>
      <c r="I7301" s="128" t="s">
        <v>15002</v>
      </c>
      <c r="J7301" s="124"/>
      <c r="K7301" s="124"/>
      <c r="L7301" s="124"/>
      <c r="M7301" s="124"/>
      <c r="N7301" s="193">
        <v>0</v>
      </c>
      <c r="O7301" s="193">
        <v>1469</v>
      </c>
      <c r="P7301" s="124" t="s">
        <v>1312</v>
      </c>
    </row>
    <row r="7302" spans="1:16" ht="51">
      <c r="A7302" s="256" t="s">
        <v>630</v>
      </c>
      <c r="B7302" s="124"/>
      <c r="C7302" s="125" t="s">
        <v>1236</v>
      </c>
      <c r="D7302" s="191">
        <v>43361</v>
      </c>
      <c r="E7302" s="124" t="s">
        <v>13277</v>
      </c>
      <c r="F7302" s="124" t="s">
        <v>3</v>
      </c>
      <c r="G7302" s="124">
        <v>1662321</v>
      </c>
      <c r="H7302" s="124"/>
      <c r="I7302" s="128" t="s">
        <v>15003</v>
      </c>
      <c r="J7302" s="124"/>
      <c r="K7302" s="124"/>
      <c r="L7302" s="124"/>
      <c r="M7302" s="124"/>
      <c r="N7302" s="193">
        <v>0</v>
      </c>
      <c r="O7302" s="193">
        <v>70</v>
      </c>
      <c r="P7302" s="124" t="s">
        <v>1312</v>
      </c>
    </row>
    <row r="7303" spans="1:16" ht="51">
      <c r="A7303" s="256" t="s">
        <v>630</v>
      </c>
      <c r="B7303" s="124"/>
      <c r="C7303" s="125" t="s">
        <v>1236</v>
      </c>
      <c r="D7303" s="191">
        <v>43361</v>
      </c>
      <c r="E7303" s="124" t="s">
        <v>13278</v>
      </c>
      <c r="F7303" s="124" t="s">
        <v>3</v>
      </c>
      <c r="G7303" s="124">
        <v>1662328</v>
      </c>
      <c r="H7303" s="124"/>
      <c r="I7303" s="128" t="s">
        <v>15004</v>
      </c>
      <c r="J7303" s="124"/>
      <c r="K7303" s="124"/>
      <c r="L7303" s="124"/>
      <c r="M7303" s="124"/>
      <c r="N7303" s="193">
        <v>0</v>
      </c>
      <c r="O7303" s="193">
        <v>60</v>
      </c>
      <c r="P7303" s="124" t="s">
        <v>1312</v>
      </c>
    </row>
    <row r="7304" spans="1:16" ht="38.25">
      <c r="A7304" s="256" t="s">
        <v>630</v>
      </c>
      <c r="B7304" s="124"/>
      <c r="C7304" s="125" t="s">
        <v>1236</v>
      </c>
      <c r="D7304" s="191">
        <v>43361</v>
      </c>
      <c r="E7304" s="124" t="s">
        <v>13279</v>
      </c>
      <c r="F7304" s="124" t="s">
        <v>3</v>
      </c>
      <c r="G7304" s="124">
        <v>1662335</v>
      </c>
      <c r="H7304" s="124"/>
      <c r="I7304" s="128" t="s">
        <v>15005</v>
      </c>
      <c r="J7304" s="124"/>
      <c r="K7304" s="124"/>
      <c r="L7304" s="124"/>
      <c r="M7304" s="124"/>
      <c r="N7304" s="193">
        <v>0</v>
      </c>
      <c r="O7304" s="193">
        <v>200</v>
      </c>
      <c r="P7304" s="124" t="s">
        <v>1312</v>
      </c>
    </row>
    <row r="7305" spans="1:16" ht="63.75">
      <c r="A7305" s="256">
        <v>70</v>
      </c>
      <c r="B7305" s="124"/>
      <c r="C7305" s="125" t="s">
        <v>705</v>
      </c>
      <c r="D7305" s="191">
        <v>43361</v>
      </c>
      <c r="E7305" s="124" t="s">
        <v>13280</v>
      </c>
      <c r="F7305" s="124" t="s">
        <v>3</v>
      </c>
      <c r="G7305" s="124">
        <v>1662345</v>
      </c>
      <c r="H7305" s="124"/>
      <c r="I7305" s="128" t="s">
        <v>15006</v>
      </c>
      <c r="J7305" s="124"/>
      <c r="K7305" s="124"/>
      <c r="L7305" s="124"/>
      <c r="M7305" s="124"/>
      <c r="N7305" s="193">
        <v>0</v>
      </c>
      <c r="O7305" s="193">
        <v>5100</v>
      </c>
      <c r="P7305" s="124" t="s">
        <v>1312</v>
      </c>
    </row>
    <row r="7306" spans="1:16" ht="38.25">
      <c r="A7306" s="256">
        <v>10</v>
      </c>
      <c r="B7306" s="124"/>
      <c r="C7306" s="125" t="s">
        <v>690</v>
      </c>
      <c r="D7306" s="191">
        <v>43361</v>
      </c>
      <c r="E7306" s="124" t="s">
        <v>13281</v>
      </c>
      <c r="F7306" s="124" t="s">
        <v>3</v>
      </c>
      <c r="G7306" s="124">
        <v>1662577</v>
      </c>
      <c r="H7306" s="124"/>
      <c r="I7306" s="128" t="s">
        <v>15007</v>
      </c>
      <c r="J7306" s="124"/>
      <c r="K7306" s="124"/>
      <c r="L7306" s="124"/>
      <c r="M7306" s="124"/>
      <c r="N7306" s="193">
        <v>0</v>
      </c>
      <c r="O7306" s="193">
        <v>591.6</v>
      </c>
      <c r="P7306" s="124" t="s">
        <v>1312</v>
      </c>
    </row>
    <row r="7307" spans="1:16" ht="51">
      <c r="A7307" s="256">
        <v>10</v>
      </c>
      <c r="B7307" s="124"/>
      <c r="C7307" s="125" t="s">
        <v>690</v>
      </c>
      <c r="D7307" s="191">
        <v>43361</v>
      </c>
      <c r="E7307" s="124" t="s">
        <v>13282</v>
      </c>
      <c r="F7307" s="124" t="s">
        <v>3</v>
      </c>
      <c r="G7307" s="124">
        <v>1662587</v>
      </c>
      <c r="H7307" s="124"/>
      <c r="I7307" s="128" t="s">
        <v>15008</v>
      </c>
      <c r="J7307" s="124"/>
      <c r="K7307" s="124"/>
      <c r="L7307" s="124"/>
      <c r="M7307" s="124"/>
      <c r="N7307" s="193">
        <v>0</v>
      </c>
      <c r="O7307" s="193">
        <v>34.800000000000004</v>
      </c>
      <c r="P7307" s="124" t="s">
        <v>1312</v>
      </c>
    </row>
    <row r="7308" spans="1:16" ht="51">
      <c r="A7308" s="256">
        <v>526</v>
      </c>
      <c r="B7308" s="124"/>
      <c r="C7308" s="125" t="s">
        <v>846</v>
      </c>
      <c r="D7308" s="191">
        <v>43361</v>
      </c>
      <c r="E7308" s="124" t="s">
        <v>13283</v>
      </c>
      <c r="F7308" s="124" t="s">
        <v>3</v>
      </c>
      <c r="G7308" s="124">
        <v>1662591</v>
      </c>
      <c r="H7308" s="124"/>
      <c r="I7308" s="128" t="s">
        <v>15009</v>
      </c>
      <c r="J7308" s="124"/>
      <c r="K7308" s="124"/>
      <c r="L7308" s="124"/>
      <c r="M7308" s="124"/>
      <c r="N7308" s="193">
        <v>0</v>
      </c>
      <c r="O7308" s="193">
        <v>229.96</v>
      </c>
      <c r="P7308" s="124" t="s">
        <v>1312</v>
      </c>
    </row>
    <row r="7309" spans="1:16" ht="51">
      <c r="A7309" s="256">
        <v>902</v>
      </c>
      <c r="B7309" s="124"/>
      <c r="C7309" s="125" t="s">
        <v>880</v>
      </c>
      <c r="D7309" s="191">
        <v>43361</v>
      </c>
      <c r="E7309" s="124" t="s">
        <v>13284</v>
      </c>
      <c r="F7309" s="124" t="s">
        <v>3</v>
      </c>
      <c r="G7309" s="124">
        <v>1662600</v>
      </c>
      <c r="H7309" s="124"/>
      <c r="I7309" s="128" t="s">
        <v>15010</v>
      </c>
      <c r="J7309" s="124"/>
      <c r="K7309" s="124"/>
      <c r="L7309" s="124"/>
      <c r="M7309" s="124"/>
      <c r="N7309" s="193">
        <v>0</v>
      </c>
      <c r="O7309" s="193">
        <v>535.6</v>
      </c>
      <c r="P7309" s="124" t="s">
        <v>1312</v>
      </c>
    </row>
    <row r="7310" spans="1:16" ht="51">
      <c r="A7310" s="256">
        <v>78</v>
      </c>
      <c r="B7310" s="124"/>
      <c r="C7310" s="125" t="s">
        <v>1336</v>
      </c>
      <c r="D7310" s="191">
        <v>43361</v>
      </c>
      <c r="E7310" s="124" t="s">
        <v>13285</v>
      </c>
      <c r="F7310" s="124" t="s">
        <v>3</v>
      </c>
      <c r="G7310" s="124">
        <v>1662606</v>
      </c>
      <c r="H7310" s="124"/>
      <c r="I7310" s="128" t="s">
        <v>15011</v>
      </c>
      <c r="J7310" s="124"/>
      <c r="K7310" s="124"/>
      <c r="L7310" s="124"/>
      <c r="M7310" s="124"/>
      <c r="N7310" s="193">
        <v>0</v>
      </c>
      <c r="O7310" s="193">
        <v>4105.58</v>
      </c>
      <c r="P7310" s="124" t="s">
        <v>1312</v>
      </c>
    </row>
    <row r="7311" spans="1:16" ht="38.25">
      <c r="A7311" s="256">
        <v>20</v>
      </c>
      <c r="B7311" s="124"/>
      <c r="C7311" s="125" t="s">
        <v>693</v>
      </c>
      <c r="D7311" s="191">
        <v>43361</v>
      </c>
      <c r="E7311" s="124" t="s">
        <v>13286</v>
      </c>
      <c r="F7311" s="124" t="s">
        <v>3</v>
      </c>
      <c r="G7311" s="124">
        <v>1662621</v>
      </c>
      <c r="H7311" s="124"/>
      <c r="I7311" s="128" t="s">
        <v>15012</v>
      </c>
      <c r="J7311" s="124"/>
      <c r="K7311" s="124"/>
      <c r="L7311" s="124"/>
      <c r="M7311" s="124"/>
      <c r="N7311" s="193">
        <v>0</v>
      </c>
      <c r="O7311" s="193">
        <v>100</v>
      </c>
      <c r="P7311" s="124" t="s">
        <v>1312</v>
      </c>
    </row>
    <row r="7312" spans="1:16" ht="63.75">
      <c r="A7312" s="256" t="s">
        <v>630</v>
      </c>
      <c r="B7312" s="124"/>
      <c r="C7312" s="125" t="s">
        <v>1236</v>
      </c>
      <c r="D7312" s="191">
        <v>43361</v>
      </c>
      <c r="E7312" s="124" t="s">
        <v>13287</v>
      </c>
      <c r="F7312" s="124" t="s">
        <v>3</v>
      </c>
      <c r="G7312" s="124">
        <v>1662506</v>
      </c>
      <c r="H7312" s="124"/>
      <c r="I7312" s="128" t="s">
        <v>15013</v>
      </c>
      <c r="J7312" s="124"/>
      <c r="K7312" s="124"/>
      <c r="L7312" s="124"/>
      <c r="M7312" s="124"/>
      <c r="N7312" s="193">
        <v>0</v>
      </c>
      <c r="O7312" s="193">
        <v>289</v>
      </c>
      <c r="P7312" s="124" t="s">
        <v>1312</v>
      </c>
    </row>
    <row r="7313" spans="1:16" ht="63.75">
      <c r="A7313" s="256" t="s">
        <v>630</v>
      </c>
      <c r="B7313" s="124"/>
      <c r="C7313" s="125" t="s">
        <v>1236</v>
      </c>
      <c r="D7313" s="191">
        <v>43361</v>
      </c>
      <c r="E7313" s="124" t="s">
        <v>13288</v>
      </c>
      <c r="F7313" s="124" t="s">
        <v>3</v>
      </c>
      <c r="G7313" s="124">
        <v>1662510</v>
      </c>
      <c r="H7313" s="124"/>
      <c r="I7313" s="128" t="s">
        <v>15014</v>
      </c>
      <c r="J7313" s="124"/>
      <c r="K7313" s="124"/>
      <c r="L7313" s="124"/>
      <c r="M7313" s="124"/>
      <c r="N7313" s="193">
        <v>0</v>
      </c>
      <c r="O7313" s="193">
        <v>5</v>
      </c>
      <c r="P7313" s="124" t="s">
        <v>1312</v>
      </c>
    </row>
    <row r="7314" spans="1:16" ht="51">
      <c r="A7314" s="256" t="s">
        <v>630</v>
      </c>
      <c r="B7314" s="124"/>
      <c r="C7314" s="125" t="s">
        <v>1236</v>
      </c>
      <c r="D7314" s="191">
        <v>43361</v>
      </c>
      <c r="E7314" s="124" t="s">
        <v>13289</v>
      </c>
      <c r="F7314" s="124" t="s">
        <v>3</v>
      </c>
      <c r="G7314" s="124">
        <v>1662512</v>
      </c>
      <c r="H7314" s="124"/>
      <c r="I7314" s="128" t="s">
        <v>15015</v>
      </c>
      <c r="J7314" s="124"/>
      <c r="K7314" s="124"/>
      <c r="L7314" s="124"/>
      <c r="M7314" s="124"/>
      <c r="N7314" s="193">
        <v>0</v>
      </c>
      <c r="O7314" s="193">
        <v>488.76</v>
      </c>
      <c r="P7314" s="124" t="s">
        <v>1312</v>
      </c>
    </row>
    <row r="7315" spans="1:16" ht="38.25">
      <c r="A7315" s="256" t="s">
        <v>630</v>
      </c>
      <c r="B7315" s="124"/>
      <c r="C7315" s="125" t="s">
        <v>1236</v>
      </c>
      <c r="D7315" s="191">
        <v>43361</v>
      </c>
      <c r="E7315" s="124" t="s">
        <v>13290</v>
      </c>
      <c r="F7315" s="124" t="s">
        <v>3</v>
      </c>
      <c r="G7315" s="124">
        <v>1662513</v>
      </c>
      <c r="H7315" s="124"/>
      <c r="I7315" s="128" t="s">
        <v>15016</v>
      </c>
      <c r="J7315" s="124"/>
      <c r="K7315" s="124"/>
      <c r="L7315" s="124"/>
      <c r="M7315" s="124"/>
      <c r="N7315" s="193">
        <v>0</v>
      </c>
      <c r="O7315" s="193">
        <v>240.5</v>
      </c>
      <c r="P7315" s="124" t="s">
        <v>1312</v>
      </c>
    </row>
    <row r="7316" spans="1:16" ht="63.75">
      <c r="A7316" s="256" t="s">
        <v>630</v>
      </c>
      <c r="B7316" s="124"/>
      <c r="C7316" s="125" t="s">
        <v>1236</v>
      </c>
      <c r="D7316" s="191">
        <v>43361</v>
      </c>
      <c r="E7316" s="124" t="s">
        <v>13291</v>
      </c>
      <c r="F7316" s="124" t="s">
        <v>3</v>
      </c>
      <c r="G7316" s="124">
        <v>1662517</v>
      </c>
      <c r="H7316" s="124"/>
      <c r="I7316" s="128" t="s">
        <v>15017</v>
      </c>
      <c r="J7316" s="124"/>
      <c r="K7316" s="124"/>
      <c r="L7316" s="124"/>
      <c r="M7316" s="124"/>
      <c r="N7316" s="193">
        <v>0</v>
      </c>
      <c r="O7316" s="193">
        <v>461.06</v>
      </c>
      <c r="P7316" s="124" t="s">
        <v>1312</v>
      </c>
    </row>
    <row r="7317" spans="1:16" ht="63.75">
      <c r="A7317" s="256" t="s">
        <v>630</v>
      </c>
      <c r="B7317" s="124"/>
      <c r="C7317" s="125" t="s">
        <v>1236</v>
      </c>
      <c r="D7317" s="191">
        <v>43361</v>
      </c>
      <c r="E7317" s="124" t="s">
        <v>13292</v>
      </c>
      <c r="F7317" s="124" t="s">
        <v>3</v>
      </c>
      <c r="G7317" s="124">
        <v>1662518</v>
      </c>
      <c r="H7317" s="124"/>
      <c r="I7317" s="128" t="s">
        <v>15018</v>
      </c>
      <c r="J7317" s="124"/>
      <c r="K7317" s="124"/>
      <c r="L7317" s="124"/>
      <c r="M7317" s="124"/>
      <c r="N7317" s="193">
        <v>0</v>
      </c>
      <c r="O7317" s="193">
        <v>9.4500000000000011</v>
      </c>
      <c r="P7317" s="124" t="s">
        <v>1312</v>
      </c>
    </row>
    <row r="7318" spans="1:16" ht="63.75">
      <c r="A7318" s="256" t="s">
        <v>630</v>
      </c>
      <c r="B7318" s="124"/>
      <c r="C7318" s="125" t="s">
        <v>1236</v>
      </c>
      <c r="D7318" s="191">
        <v>43361</v>
      </c>
      <c r="E7318" s="124" t="s">
        <v>13293</v>
      </c>
      <c r="F7318" s="124" t="s">
        <v>3</v>
      </c>
      <c r="G7318" s="124">
        <v>1662519</v>
      </c>
      <c r="H7318" s="124"/>
      <c r="I7318" s="128" t="s">
        <v>15019</v>
      </c>
      <c r="J7318" s="124"/>
      <c r="K7318" s="124"/>
      <c r="L7318" s="124"/>
      <c r="M7318" s="124"/>
      <c r="N7318" s="193">
        <v>0</v>
      </c>
      <c r="O7318" s="193">
        <v>250</v>
      </c>
      <c r="P7318" s="124" t="s">
        <v>1312</v>
      </c>
    </row>
    <row r="7319" spans="1:16" ht="63.75">
      <c r="A7319" s="256" t="s">
        <v>630</v>
      </c>
      <c r="B7319" s="124"/>
      <c r="C7319" s="125" t="s">
        <v>1236</v>
      </c>
      <c r="D7319" s="191">
        <v>43361</v>
      </c>
      <c r="E7319" s="124" t="s">
        <v>13294</v>
      </c>
      <c r="F7319" s="124" t="s">
        <v>3</v>
      </c>
      <c r="G7319" s="124">
        <v>1662521</v>
      </c>
      <c r="H7319" s="124"/>
      <c r="I7319" s="128" t="s">
        <v>15020</v>
      </c>
      <c r="J7319" s="124"/>
      <c r="K7319" s="124"/>
      <c r="L7319" s="124"/>
      <c r="M7319" s="124"/>
      <c r="N7319" s="193">
        <v>0</v>
      </c>
      <c r="O7319" s="193">
        <v>20</v>
      </c>
      <c r="P7319" s="124" t="s">
        <v>1312</v>
      </c>
    </row>
    <row r="7320" spans="1:16" ht="51">
      <c r="A7320" s="256">
        <v>593</v>
      </c>
      <c r="B7320" s="124"/>
      <c r="C7320" s="125" t="s">
        <v>863</v>
      </c>
      <c r="D7320" s="191">
        <v>43361</v>
      </c>
      <c r="E7320" s="124" t="s">
        <v>13295</v>
      </c>
      <c r="F7320" s="124" t="s">
        <v>3</v>
      </c>
      <c r="G7320" s="124">
        <v>1662530</v>
      </c>
      <c r="H7320" s="124"/>
      <c r="I7320" s="128" t="s">
        <v>15021</v>
      </c>
      <c r="J7320" s="124"/>
      <c r="K7320" s="124"/>
      <c r="L7320" s="124"/>
      <c r="M7320" s="124"/>
      <c r="N7320" s="193">
        <v>0</v>
      </c>
      <c r="O7320" s="193">
        <v>1798.17</v>
      </c>
      <c r="P7320" s="124" t="s">
        <v>1312</v>
      </c>
    </row>
    <row r="7321" spans="1:16" ht="51">
      <c r="A7321" s="256">
        <v>593</v>
      </c>
      <c r="B7321" s="124"/>
      <c r="C7321" s="125" t="s">
        <v>863</v>
      </c>
      <c r="D7321" s="191">
        <v>43361</v>
      </c>
      <c r="E7321" s="124" t="s">
        <v>13296</v>
      </c>
      <c r="F7321" s="124" t="s">
        <v>3</v>
      </c>
      <c r="G7321" s="124">
        <v>1662534</v>
      </c>
      <c r="H7321" s="124"/>
      <c r="I7321" s="128" t="s">
        <v>15022</v>
      </c>
      <c r="J7321" s="124"/>
      <c r="K7321" s="124"/>
      <c r="L7321" s="124"/>
      <c r="M7321" s="124"/>
      <c r="N7321" s="193">
        <v>0</v>
      </c>
      <c r="O7321" s="193">
        <v>1798.17</v>
      </c>
      <c r="P7321" s="124" t="s">
        <v>1312</v>
      </c>
    </row>
    <row r="7322" spans="1:16" ht="51">
      <c r="A7322" s="256">
        <v>46</v>
      </c>
      <c r="B7322" s="124"/>
      <c r="C7322" s="125" t="s">
        <v>698</v>
      </c>
      <c r="D7322" s="191">
        <v>43361</v>
      </c>
      <c r="E7322" s="124" t="s">
        <v>13297</v>
      </c>
      <c r="F7322" s="124" t="s">
        <v>3</v>
      </c>
      <c r="G7322" s="124">
        <v>1662540</v>
      </c>
      <c r="H7322" s="124"/>
      <c r="I7322" s="128" t="s">
        <v>15023</v>
      </c>
      <c r="J7322" s="124"/>
      <c r="K7322" s="124"/>
      <c r="L7322" s="124"/>
      <c r="M7322" s="124"/>
      <c r="N7322" s="193">
        <v>0</v>
      </c>
      <c r="O7322" s="193">
        <v>261.8</v>
      </c>
      <c r="P7322" s="124" t="s">
        <v>1312</v>
      </c>
    </row>
    <row r="7323" spans="1:16" ht="51">
      <c r="A7323" s="256">
        <v>41</v>
      </c>
      <c r="B7323" s="124"/>
      <c r="C7323" s="125" t="s">
        <v>697</v>
      </c>
      <c r="D7323" s="191">
        <v>43361</v>
      </c>
      <c r="E7323" s="124" t="s">
        <v>13298</v>
      </c>
      <c r="F7323" s="124" t="s">
        <v>3</v>
      </c>
      <c r="G7323" s="124">
        <v>1662560</v>
      </c>
      <c r="H7323" s="124"/>
      <c r="I7323" s="128" t="s">
        <v>15024</v>
      </c>
      <c r="J7323" s="124"/>
      <c r="K7323" s="124"/>
      <c r="L7323" s="124"/>
      <c r="M7323" s="124"/>
      <c r="N7323" s="193">
        <v>0</v>
      </c>
      <c r="O7323" s="193">
        <v>50</v>
      </c>
      <c r="P7323" s="124" t="s">
        <v>1312</v>
      </c>
    </row>
    <row r="7324" spans="1:16" ht="38.25">
      <c r="A7324" s="256">
        <v>10</v>
      </c>
      <c r="B7324" s="124"/>
      <c r="C7324" s="125" t="s">
        <v>690</v>
      </c>
      <c r="D7324" s="191">
        <v>43361</v>
      </c>
      <c r="E7324" s="124" t="s">
        <v>13299</v>
      </c>
      <c r="F7324" s="124" t="s">
        <v>3</v>
      </c>
      <c r="G7324" s="124">
        <v>1662569</v>
      </c>
      <c r="H7324" s="124"/>
      <c r="I7324" s="128" t="s">
        <v>15025</v>
      </c>
      <c r="J7324" s="124"/>
      <c r="K7324" s="124"/>
      <c r="L7324" s="124"/>
      <c r="M7324" s="124"/>
      <c r="N7324" s="193">
        <v>0</v>
      </c>
      <c r="O7324" s="193">
        <v>591.6</v>
      </c>
      <c r="P7324" s="124" t="s">
        <v>1312</v>
      </c>
    </row>
    <row r="7325" spans="1:16" ht="38.25">
      <c r="A7325" s="256">
        <v>10</v>
      </c>
      <c r="B7325" s="124"/>
      <c r="C7325" s="125" t="s">
        <v>690</v>
      </c>
      <c r="D7325" s="191">
        <v>43361</v>
      </c>
      <c r="E7325" s="124" t="s">
        <v>13300</v>
      </c>
      <c r="F7325" s="124" t="s">
        <v>3</v>
      </c>
      <c r="G7325" s="124">
        <v>1662571</v>
      </c>
      <c r="H7325" s="124"/>
      <c r="I7325" s="128" t="s">
        <v>15026</v>
      </c>
      <c r="J7325" s="124"/>
      <c r="K7325" s="124"/>
      <c r="L7325" s="124"/>
      <c r="M7325" s="124"/>
      <c r="N7325" s="193">
        <v>0</v>
      </c>
      <c r="O7325" s="193">
        <v>591.6</v>
      </c>
      <c r="P7325" s="124" t="s">
        <v>1312</v>
      </c>
    </row>
    <row r="7326" spans="1:16" ht="51">
      <c r="A7326" s="256">
        <v>206</v>
      </c>
      <c r="B7326" s="124"/>
      <c r="C7326" s="125" t="s">
        <v>758</v>
      </c>
      <c r="D7326" s="191">
        <v>43361</v>
      </c>
      <c r="E7326" s="124" t="s">
        <v>13301</v>
      </c>
      <c r="F7326" s="124" t="s">
        <v>3</v>
      </c>
      <c r="G7326" s="124">
        <v>1662392</v>
      </c>
      <c r="H7326" s="124"/>
      <c r="I7326" s="128" t="s">
        <v>15027</v>
      </c>
      <c r="J7326" s="124"/>
      <c r="K7326" s="124"/>
      <c r="L7326" s="124"/>
      <c r="M7326" s="124"/>
      <c r="N7326" s="193">
        <v>0</v>
      </c>
      <c r="O7326" s="193">
        <v>692198.6</v>
      </c>
      <c r="P7326" s="124" t="s">
        <v>1312</v>
      </c>
    </row>
    <row r="7327" spans="1:16" ht="63.75">
      <c r="A7327" s="256">
        <v>86</v>
      </c>
      <c r="B7327" s="124"/>
      <c r="C7327" s="125" t="s">
        <v>710</v>
      </c>
      <c r="D7327" s="191">
        <v>43361</v>
      </c>
      <c r="E7327" s="124" t="s">
        <v>13302</v>
      </c>
      <c r="F7327" s="124" t="s">
        <v>3</v>
      </c>
      <c r="G7327" s="124">
        <v>1662433</v>
      </c>
      <c r="H7327" s="124"/>
      <c r="I7327" s="128" t="s">
        <v>15028</v>
      </c>
      <c r="J7327" s="124"/>
      <c r="K7327" s="124"/>
      <c r="L7327" s="124"/>
      <c r="M7327" s="124"/>
      <c r="N7327" s="193">
        <v>0</v>
      </c>
      <c r="O7327" s="193">
        <v>1572.46</v>
      </c>
      <c r="P7327" s="124" t="s">
        <v>1312</v>
      </c>
    </row>
    <row r="7328" spans="1:16" ht="63.75">
      <c r="A7328" s="256">
        <v>35</v>
      </c>
      <c r="B7328" s="124"/>
      <c r="C7328" s="125" t="s">
        <v>696</v>
      </c>
      <c r="D7328" s="191">
        <v>43361</v>
      </c>
      <c r="E7328" s="124" t="s">
        <v>13303</v>
      </c>
      <c r="F7328" s="124" t="s">
        <v>3</v>
      </c>
      <c r="G7328" s="124">
        <v>1662249</v>
      </c>
      <c r="H7328" s="124"/>
      <c r="I7328" s="128" t="s">
        <v>15029</v>
      </c>
      <c r="J7328" s="124"/>
      <c r="K7328" s="124"/>
      <c r="L7328" s="124"/>
      <c r="M7328" s="124"/>
      <c r="N7328" s="193">
        <v>0</v>
      </c>
      <c r="O7328" s="193">
        <v>300</v>
      </c>
      <c r="P7328" s="124" t="s">
        <v>1312</v>
      </c>
    </row>
    <row r="7329" spans="1:16" ht="63.75">
      <c r="A7329" s="256">
        <v>35</v>
      </c>
      <c r="B7329" s="124"/>
      <c r="C7329" s="125" t="s">
        <v>696</v>
      </c>
      <c r="D7329" s="191">
        <v>43361</v>
      </c>
      <c r="E7329" s="124" t="s">
        <v>13304</v>
      </c>
      <c r="F7329" s="124" t="s">
        <v>3</v>
      </c>
      <c r="G7329" s="124">
        <v>1662250</v>
      </c>
      <c r="H7329" s="124"/>
      <c r="I7329" s="128" t="s">
        <v>15030</v>
      </c>
      <c r="J7329" s="124"/>
      <c r="K7329" s="124"/>
      <c r="L7329" s="124"/>
      <c r="M7329" s="124"/>
      <c r="N7329" s="193">
        <v>0</v>
      </c>
      <c r="O7329" s="193">
        <v>5793.5</v>
      </c>
      <c r="P7329" s="124" t="s">
        <v>1312</v>
      </c>
    </row>
    <row r="7330" spans="1:16" ht="63.75">
      <c r="A7330" s="256">
        <v>35</v>
      </c>
      <c r="B7330" s="124"/>
      <c r="C7330" s="125" t="s">
        <v>696</v>
      </c>
      <c r="D7330" s="191">
        <v>43361</v>
      </c>
      <c r="E7330" s="124" t="s">
        <v>13305</v>
      </c>
      <c r="F7330" s="124" t="s">
        <v>3</v>
      </c>
      <c r="G7330" s="124">
        <v>1662251</v>
      </c>
      <c r="H7330" s="124"/>
      <c r="I7330" s="128" t="s">
        <v>15031</v>
      </c>
      <c r="J7330" s="124"/>
      <c r="K7330" s="124"/>
      <c r="L7330" s="124"/>
      <c r="M7330" s="124"/>
      <c r="N7330" s="193">
        <v>0</v>
      </c>
      <c r="O7330" s="193">
        <v>66004</v>
      </c>
      <c r="P7330" s="124" t="s">
        <v>1312</v>
      </c>
    </row>
    <row r="7331" spans="1:16" ht="63.75">
      <c r="A7331" s="256">
        <v>35</v>
      </c>
      <c r="B7331" s="124"/>
      <c r="C7331" s="125" t="s">
        <v>696</v>
      </c>
      <c r="D7331" s="191">
        <v>43361</v>
      </c>
      <c r="E7331" s="124" t="s">
        <v>13306</v>
      </c>
      <c r="F7331" s="124" t="s">
        <v>3</v>
      </c>
      <c r="G7331" s="124">
        <v>1662254</v>
      </c>
      <c r="H7331" s="124"/>
      <c r="I7331" s="128" t="s">
        <v>15032</v>
      </c>
      <c r="J7331" s="124"/>
      <c r="K7331" s="124"/>
      <c r="L7331" s="124"/>
      <c r="M7331" s="124"/>
      <c r="N7331" s="193">
        <v>0</v>
      </c>
      <c r="O7331" s="193">
        <v>51190</v>
      </c>
      <c r="P7331" s="124" t="s">
        <v>1312</v>
      </c>
    </row>
    <row r="7332" spans="1:16" ht="51">
      <c r="A7332" s="256">
        <v>290</v>
      </c>
      <c r="B7332" s="124"/>
      <c r="C7332" s="125" t="s">
        <v>793</v>
      </c>
      <c r="D7332" s="191">
        <v>43361</v>
      </c>
      <c r="E7332" s="124" t="s">
        <v>13307</v>
      </c>
      <c r="F7332" s="124" t="s">
        <v>3</v>
      </c>
      <c r="G7332" s="124">
        <v>1662360</v>
      </c>
      <c r="H7332" s="124"/>
      <c r="I7332" s="128" t="s">
        <v>15033</v>
      </c>
      <c r="J7332" s="124"/>
      <c r="K7332" s="124"/>
      <c r="L7332" s="124"/>
      <c r="M7332" s="124"/>
      <c r="N7332" s="193">
        <v>0</v>
      </c>
      <c r="O7332" s="193">
        <v>1097.6300000000001</v>
      </c>
      <c r="P7332" s="124" t="s">
        <v>1312</v>
      </c>
    </row>
    <row r="7333" spans="1:16" ht="63.75">
      <c r="A7333" s="256">
        <v>16</v>
      </c>
      <c r="B7333" s="124"/>
      <c r="C7333" s="125" t="s">
        <v>692</v>
      </c>
      <c r="D7333" s="191">
        <v>43361</v>
      </c>
      <c r="E7333" s="124" t="s">
        <v>13308</v>
      </c>
      <c r="F7333" s="124" t="s">
        <v>3</v>
      </c>
      <c r="G7333" s="124">
        <v>1662361</v>
      </c>
      <c r="H7333" s="124"/>
      <c r="I7333" s="128" t="s">
        <v>15034</v>
      </c>
      <c r="J7333" s="124"/>
      <c r="K7333" s="124"/>
      <c r="L7333" s="124"/>
      <c r="M7333" s="124"/>
      <c r="N7333" s="193">
        <v>0</v>
      </c>
      <c r="O7333" s="193">
        <v>122692</v>
      </c>
      <c r="P7333" s="124" t="s">
        <v>1312</v>
      </c>
    </row>
    <row r="7334" spans="1:16" ht="51">
      <c r="A7334" s="256">
        <v>16</v>
      </c>
      <c r="B7334" s="124"/>
      <c r="C7334" s="125" t="s">
        <v>692</v>
      </c>
      <c r="D7334" s="191">
        <v>43361</v>
      </c>
      <c r="E7334" s="124" t="s">
        <v>13309</v>
      </c>
      <c r="F7334" s="124" t="s">
        <v>3</v>
      </c>
      <c r="G7334" s="124">
        <v>1662367</v>
      </c>
      <c r="H7334" s="124"/>
      <c r="I7334" s="128" t="s">
        <v>15035</v>
      </c>
      <c r="J7334" s="124"/>
      <c r="K7334" s="124"/>
      <c r="L7334" s="124"/>
      <c r="M7334" s="124"/>
      <c r="N7334" s="193">
        <v>0</v>
      </c>
      <c r="O7334" s="193">
        <v>830.68000000000006</v>
      </c>
      <c r="P7334" s="124" t="s">
        <v>1312</v>
      </c>
    </row>
    <row r="7335" spans="1:16" ht="63.75">
      <c r="A7335" s="256">
        <v>16</v>
      </c>
      <c r="B7335" s="124"/>
      <c r="C7335" s="125" t="s">
        <v>692</v>
      </c>
      <c r="D7335" s="191">
        <v>43361</v>
      </c>
      <c r="E7335" s="124" t="s">
        <v>13310</v>
      </c>
      <c r="F7335" s="124" t="s">
        <v>3</v>
      </c>
      <c r="G7335" s="124">
        <v>1662372</v>
      </c>
      <c r="H7335" s="124"/>
      <c r="I7335" s="128" t="s">
        <v>15036</v>
      </c>
      <c r="J7335" s="124"/>
      <c r="K7335" s="124"/>
      <c r="L7335" s="124"/>
      <c r="M7335" s="124"/>
      <c r="N7335" s="193">
        <v>0</v>
      </c>
      <c r="O7335" s="193">
        <v>60000</v>
      </c>
      <c r="P7335" s="124" t="s">
        <v>1312</v>
      </c>
    </row>
    <row r="7336" spans="1:16" ht="51">
      <c r="A7336" s="256">
        <v>578</v>
      </c>
      <c r="B7336" s="124"/>
      <c r="C7336" s="125" t="s">
        <v>853</v>
      </c>
      <c r="D7336" s="191">
        <v>43361</v>
      </c>
      <c r="E7336" s="124" t="s">
        <v>13311</v>
      </c>
      <c r="F7336" s="124" t="s">
        <v>3</v>
      </c>
      <c r="G7336" s="124">
        <v>1662374</v>
      </c>
      <c r="H7336" s="124"/>
      <c r="I7336" s="128" t="s">
        <v>15037</v>
      </c>
      <c r="J7336" s="124"/>
      <c r="K7336" s="124"/>
      <c r="L7336" s="124"/>
      <c r="M7336" s="124"/>
      <c r="N7336" s="193">
        <v>0</v>
      </c>
      <c r="O7336" s="193">
        <v>89.04</v>
      </c>
      <c r="P7336" s="124" t="s">
        <v>1312</v>
      </c>
    </row>
    <row r="7337" spans="1:16" ht="51">
      <c r="A7337" s="256" t="s">
        <v>630</v>
      </c>
      <c r="B7337" s="124"/>
      <c r="C7337" s="125" t="s">
        <v>1236</v>
      </c>
      <c r="D7337" s="191">
        <v>43361</v>
      </c>
      <c r="E7337" s="124" t="s">
        <v>13312</v>
      </c>
      <c r="F7337" s="124" t="s">
        <v>3</v>
      </c>
      <c r="G7337" s="124">
        <v>1662384</v>
      </c>
      <c r="H7337" s="124"/>
      <c r="I7337" s="128" t="s">
        <v>15038</v>
      </c>
      <c r="J7337" s="124"/>
      <c r="K7337" s="124"/>
      <c r="L7337" s="124"/>
      <c r="M7337" s="124"/>
      <c r="N7337" s="193">
        <v>0</v>
      </c>
      <c r="O7337" s="193">
        <v>2772</v>
      </c>
      <c r="P7337" s="124" t="s">
        <v>1312</v>
      </c>
    </row>
    <row r="7338" spans="1:16" ht="38.25">
      <c r="A7338" s="256">
        <v>35</v>
      </c>
      <c r="B7338" s="124"/>
      <c r="C7338" s="125" t="s">
        <v>696</v>
      </c>
      <c r="D7338" s="191">
        <v>43361</v>
      </c>
      <c r="E7338" s="124" t="s">
        <v>13313</v>
      </c>
      <c r="F7338" s="124" t="s">
        <v>3</v>
      </c>
      <c r="G7338" s="124">
        <v>1662245</v>
      </c>
      <c r="H7338" s="124"/>
      <c r="I7338" s="128" t="s">
        <v>15039</v>
      </c>
      <c r="J7338" s="124"/>
      <c r="K7338" s="124"/>
      <c r="L7338" s="124"/>
      <c r="M7338" s="124"/>
      <c r="N7338" s="193">
        <v>0</v>
      </c>
      <c r="O7338" s="193">
        <v>2500</v>
      </c>
      <c r="P7338" s="124" t="s">
        <v>1312</v>
      </c>
    </row>
    <row r="7339" spans="1:16" ht="38.25">
      <c r="A7339" s="256" t="s">
        <v>630</v>
      </c>
      <c r="B7339" s="124"/>
      <c r="C7339" s="125" t="s">
        <v>1236</v>
      </c>
      <c r="D7339" s="191">
        <v>43361</v>
      </c>
      <c r="E7339" s="124" t="s">
        <v>13314</v>
      </c>
      <c r="F7339" s="124" t="s">
        <v>3</v>
      </c>
      <c r="G7339" s="124">
        <v>1662290</v>
      </c>
      <c r="H7339" s="124"/>
      <c r="I7339" s="128" t="s">
        <v>5290</v>
      </c>
      <c r="J7339" s="124"/>
      <c r="K7339" s="124"/>
      <c r="L7339" s="124"/>
      <c r="M7339" s="124"/>
      <c r="N7339" s="193">
        <v>0</v>
      </c>
      <c r="O7339" s="193">
        <v>11.44</v>
      </c>
      <c r="P7339" s="124" t="s">
        <v>1312</v>
      </c>
    </row>
    <row r="7340" spans="1:16" ht="38.25">
      <c r="A7340" s="256">
        <v>580</v>
      </c>
      <c r="B7340" s="124"/>
      <c r="C7340" s="125" t="s">
        <v>217</v>
      </c>
      <c r="D7340" s="191">
        <v>43361</v>
      </c>
      <c r="E7340" s="124" t="s">
        <v>13315</v>
      </c>
      <c r="F7340" s="124" t="s">
        <v>3</v>
      </c>
      <c r="G7340" s="124">
        <v>1662302</v>
      </c>
      <c r="H7340" s="124"/>
      <c r="I7340" s="128" t="s">
        <v>15040</v>
      </c>
      <c r="J7340" s="124"/>
      <c r="K7340" s="124"/>
      <c r="L7340" s="124"/>
      <c r="M7340" s="124"/>
      <c r="N7340" s="193">
        <v>0</v>
      </c>
      <c r="O7340" s="193">
        <v>60</v>
      </c>
      <c r="P7340" s="124" t="s">
        <v>1312</v>
      </c>
    </row>
    <row r="7341" spans="1:16" ht="38.25">
      <c r="A7341" s="256">
        <v>580</v>
      </c>
      <c r="B7341" s="124"/>
      <c r="C7341" s="125" t="s">
        <v>217</v>
      </c>
      <c r="D7341" s="191">
        <v>43361</v>
      </c>
      <c r="E7341" s="124" t="s">
        <v>13316</v>
      </c>
      <c r="F7341" s="124" t="s">
        <v>3</v>
      </c>
      <c r="G7341" s="124">
        <v>1662303</v>
      </c>
      <c r="H7341" s="124"/>
      <c r="I7341" s="128" t="s">
        <v>15041</v>
      </c>
      <c r="J7341" s="124"/>
      <c r="K7341" s="124"/>
      <c r="L7341" s="124"/>
      <c r="M7341" s="124"/>
      <c r="N7341" s="193">
        <v>0</v>
      </c>
      <c r="O7341" s="193">
        <v>60</v>
      </c>
      <c r="P7341" s="124" t="s">
        <v>1312</v>
      </c>
    </row>
    <row r="7342" spans="1:16" ht="89.25" hidden="1">
      <c r="A7342" s="256">
        <v>25</v>
      </c>
      <c r="B7342" s="124"/>
      <c r="C7342" s="125" t="s">
        <v>694</v>
      </c>
      <c r="D7342" s="191">
        <v>43361</v>
      </c>
      <c r="E7342" s="124" t="s">
        <v>13317</v>
      </c>
      <c r="F7342" s="124" t="s">
        <v>1313</v>
      </c>
      <c r="G7342" s="124">
        <v>180773</v>
      </c>
      <c r="H7342" s="124"/>
      <c r="I7342" s="128" t="s">
        <v>15042</v>
      </c>
      <c r="J7342" s="124"/>
      <c r="K7342" s="124"/>
      <c r="L7342" s="124"/>
      <c r="M7342" s="124"/>
      <c r="N7342" s="193">
        <v>89176.21</v>
      </c>
      <c r="O7342" s="193">
        <v>0</v>
      </c>
      <c r="P7342" s="124" t="s">
        <v>1312</v>
      </c>
    </row>
    <row r="7343" spans="1:16" ht="89.25" hidden="1">
      <c r="A7343" s="256">
        <v>25</v>
      </c>
      <c r="B7343" s="124"/>
      <c r="C7343" s="125" t="s">
        <v>694</v>
      </c>
      <c r="D7343" s="191">
        <v>43361</v>
      </c>
      <c r="E7343" s="124" t="s">
        <v>13317</v>
      </c>
      <c r="F7343" s="124" t="s">
        <v>1313</v>
      </c>
      <c r="G7343" s="124">
        <v>180776</v>
      </c>
      <c r="H7343" s="124"/>
      <c r="I7343" s="128" t="s">
        <v>15043</v>
      </c>
      <c r="J7343" s="124"/>
      <c r="K7343" s="124"/>
      <c r="L7343" s="124"/>
      <c r="M7343" s="124"/>
      <c r="N7343" s="193">
        <v>36041.480000000003</v>
      </c>
      <c r="O7343" s="193">
        <v>0</v>
      </c>
      <c r="P7343" s="124" t="s">
        <v>1312</v>
      </c>
    </row>
    <row r="7344" spans="1:16" ht="89.25" hidden="1">
      <c r="A7344" s="256">
        <v>35</v>
      </c>
      <c r="B7344" s="124"/>
      <c r="C7344" s="125" t="s">
        <v>696</v>
      </c>
      <c r="D7344" s="191">
        <v>43361</v>
      </c>
      <c r="E7344" s="124" t="s">
        <v>13318</v>
      </c>
      <c r="F7344" s="124" t="s">
        <v>15</v>
      </c>
      <c r="G7344" s="124">
        <v>5931</v>
      </c>
      <c r="H7344" s="124"/>
      <c r="I7344" s="128" t="s">
        <v>15044</v>
      </c>
      <c r="J7344" s="124"/>
      <c r="K7344" s="124"/>
      <c r="L7344" s="124"/>
      <c r="M7344" s="124"/>
      <c r="N7344" s="193">
        <v>280.29000000000002</v>
      </c>
      <c r="O7344" s="193">
        <v>0</v>
      </c>
      <c r="P7344" s="124" t="s">
        <v>1312</v>
      </c>
    </row>
    <row r="7345" spans="1:16" ht="89.25" hidden="1">
      <c r="A7345" s="256">
        <v>197</v>
      </c>
      <c r="B7345" s="124"/>
      <c r="C7345" s="125" t="s">
        <v>754</v>
      </c>
      <c r="D7345" s="191">
        <v>43361</v>
      </c>
      <c r="E7345" s="124" t="s">
        <v>13319</v>
      </c>
      <c r="F7345" s="124" t="s">
        <v>15</v>
      </c>
      <c r="G7345" s="124">
        <v>5934</v>
      </c>
      <c r="H7345" s="124"/>
      <c r="I7345" s="128" t="s">
        <v>15045</v>
      </c>
      <c r="J7345" s="124"/>
      <c r="K7345" s="124"/>
      <c r="L7345" s="124"/>
      <c r="M7345" s="124"/>
      <c r="N7345" s="193">
        <v>438.28</v>
      </c>
      <c r="O7345" s="193">
        <v>0</v>
      </c>
      <c r="P7345" s="124" t="s">
        <v>1312</v>
      </c>
    </row>
    <row r="7346" spans="1:16" ht="102" hidden="1">
      <c r="A7346" s="256">
        <v>197</v>
      </c>
      <c r="B7346" s="124"/>
      <c r="C7346" s="125" t="s">
        <v>754</v>
      </c>
      <c r="D7346" s="191">
        <v>43361</v>
      </c>
      <c r="E7346" s="124" t="s">
        <v>13320</v>
      </c>
      <c r="F7346" s="124" t="s">
        <v>1257</v>
      </c>
      <c r="G7346" s="124">
        <v>5934</v>
      </c>
      <c r="H7346" s="124"/>
      <c r="I7346" s="128" t="s">
        <v>15046</v>
      </c>
      <c r="J7346" s="124"/>
      <c r="K7346" s="124"/>
      <c r="L7346" s="124"/>
      <c r="M7346" s="124"/>
      <c r="N7346" s="193">
        <v>3331.49</v>
      </c>
      <c r="O7346" s="193">
        <v>0</v>
      </c>
      <c r="P7346" s="124" t="s">
        <v>1312</v>
      </c>
    </row>
    <row r="7347" spans="1:16" ht="89.25" hidden="1">
      <c r="A7347" s="256">
        <v>35</v>
      </c>
      <c r="B7347" s="124"/>
      <c r="C7347" s="125" t="s">
        <v>696</v>
      </c>
      <c r="D7347" s="191">
        <v>43361</v>
      </c>
      <c r="E7347" s="124" t="s">
        <v>13321</v>
      </c>
      <c r="F7347" s="124" t="s">
        <v>15</v>
      </c>
      <c r="G7347" s="124">
        <v>5930</v>
      </c>
      <c r="H7347" s="124"/>
      <c r="I7347" s="128" t="s">
        <v>15047</v>
      </c>
      <c r="J7347" s="124"/>
      <c r="K7347" s="124"/>
      <c r="L7347" s="124"/>
      <c r="M7347" s="124"/>
      <c r="N7347" s="193">
        <v>280.29000000000002</v>
      </c>
      <c r="O7347" s="193">
        <v>0</v>
      </c>
      <c r="P7347" s="124" t="s">
        <v>1312</v>
      </c>
    </row>
    <row r="7348" spans="1:16" ht="89.25" hidden="1">
      <c r="A7348" s="256">
        <v>10</v>
      </c>
      <c r="B7348" s="124"/>
      <c r="C7348" s="125" t="s">
        <v>690</v>
      </c>
      <c r="D7348" s="191">
        <v>43361</v>
      </c>
      <c r="E7348" s="124" t="s">
        <v>13322</v>
      </c>
      <c r="F7348" s="124" t="s">
        <v>15</v>
      </c>
      <c r="G7348" s="124">
        <v>5924</v>
      </c>
      <c r="H7348" s="124"/>
      <c r="I7348" s="128" t="s">
        <v>15048</v>
      </c>
      <c r="J7348" s="124"/>
      <c r="K7348" s="124"/>
      <c r="L7348" s="124"/>
      <c r="M7348" s="124"/>
      <c r="N7348" s="193">
        <v>23069.68</v>
      </c>
      <c r="O7348" s="193">
        <v>0</v>
      </c>
      <c r="P7348" s="124" t="s">
        <v>1312</v>
      </c>
    </row>
    <row r="7349" spans="1:16" ht="89.25" hidden="1">
      <c r="A7349" s="256">
        <v>513</v>
      </c>
      <c r="B7349" s="124"/>
      <c r="C7349" s="125" t="s">
        <v>201</v>
      </c>
      <c r="D7349" s="191">
        <v>43361</v>
      </c>
      <c r="E7349" s="124" t="s">
        <v>13323</v>
      </c>
      <c r="F7349" s="124" t="s">
        <v>1313</v>
      </c>
      <c r="G7349" s="124">
        <v>180777</v>
      </c>
      <c r="H7349" s="124"/>
      <c r="I7349" s="128" t="s">
        <v>15049</v>
      </c>
      <c r="J7349" s="124"/>
      <c r="K7349" s="124"/>
      <c r="L7349" s="124"/>
      <c r="M7349" s="124"/>
      <c r="N7349" s="193">
        <v>13612.6</v>
      </c>
      <c r="O7349" s="193">
        <v>0</v>
      </c>
      <c r="P7349" s="124" t="s">
        <v>1312</v>
      </c>
    </row>
    <row r="7350" spans="1:16" ht="89.25" hidden="1">
      <c r="A7350" s="256">
        <v>513</v>
      </c>
      <c r="B7350" s="124"/>
      <c r="C7350" s="125" t="s">
        <v>201</v>
      </c>
      <c r="D7350" s="191">
        <v>43361</v>
      </c>
      <c r="E7350" s="124" t="s">
        <v>13323</v>
      </c>
      <c r="F7350" s="124" t="s">
        <v>1313</v>
      </c>
      <c r="G7350" s="124">
        <v>180778</v>
      </c>
      <c r="H7350" s="124"/>
      <c r="I7350" s="128" t="s">
        <v>15050</v>
      </c>
      <c r="J7350" s="124"/>
      <c r="K7350" s="124"/>
      <c r="L7350" s="124"/>
      <c r="M7350" s="124"/>
      <c r="N7350" s="193">
        <v>10827.47</v>
      </c>
      <c r="O7350" s="193">
        <v>0</v>
      </c>
      <c r="P7350" s="124" t="s">
        <v>1312</v>
      </c>
    </row>
    <row r="7351" spans="1:16" ht="102" hidden="1">
      <c r="A7351" s="256">
        <v>513</v>
      </c>
      <c r="B7351" s="124"/>
      <c r="C7351" s="125" t="s">
        <v>201</v>
      </c>
      <c r="D7351" s="191">
        <v>43361</v>
      </c>
      <c r="E7351" s="124" t="s">
        <v>13324</v>
      </c>
      <c r="F7351" s="124" t="s">
        <v>1313</v>
      </c>
      <c r="G7351" s="124">
        <v>180801</v>
      </c>
      <c r="H7351" s="124"/>
      <c r="I7351" s="128" t="s">
        <v>15051</v>
      </c>
      <c r="J7351" s="124"/>
      <c r="K7351" s="124"/>
      <c r="L7351" s="124"/>
      <c r="M7351" s="124"/>
      <c r="N7351" s="193">
        <v>42207.8</v>
      </c>
      <c r="O7351" s="193">
        <v>0</v>
      </c>
      <c r="P7351" s="124" t="s">
        <v>1312</v>
      </c>
    </row>
    <row r="7352" spans="1:16" ht="102" hidden="1">
      <c r="A7352" s="256">
        <v>513</v>
      </c>
      <c r="B7352" s="124"/>
      <c r="C7352" s="125" t="s">
        <v>201</v>
      </c>
      <c r="D7352" s="191">
        <v>43361</v>
      </c>
      <c r="E7352" s="124" t="s">
        <v>13324</v>
      </c>
      <c r="F7352" s="124" t="s">
        <v>1313</v>
      </c>
      <c r="G7352" s="124">
        <v>180807</v>
      </c>
      <c r="H7352" s="124"/>
      <c r="I7352" s="128" t="s">
        <v>15052</v>
      </c>
      <c r="J7352" s="124"/>
      <c r="K7352" s="124"/>
      <c r="L7352" s="124"/>
      <c r="M7352" s="124"/>
      <c r="N7352" s="193">
        <v>834.57</v>
      </c>
      <c r="O7352" s="193">
        <v>0</v>
      </c>
      <c r="P7352" s="124" t="s">
        <v>1312</v>
      </c>
    </row>
    <row r="7353" spans="1:16" ht="102" hidden="1">
      <c r="A7353" s="256">
        <v>513</v>
      </c>
      <c r="B7353" s="124"/>
      <c r="C7353" s="125" t="s">
        <v>201</v>
      </c>
      <c r="D7353" s="191">
        <v>43361</v>
      </c>
      <c r="E7353" s="124" t="s">
        <v>13324</v>
      </c>
      <c r="F7353" s="124" t="s">
        <v>1313</v>
      </c>
      <c r="G7353" s="124">
        <v>180805</v>
      </c>
      <c r="H7353" s="124"/>
      <c r="I7353" s="128" t="s">
        <v>15053</v>
      </c>
      <c r="J7353" s="124"/>
      <c r="K7353" s="124"/>
      <c r="L7353" s="124"/>
      <c r="M7353" s="124"/>
      <c r="N7353" s="193">
        <v>1305.7</v>
      </c>
      <c r="O7353" s="193">
        <v>0</v>
      </c>
      <c r="P7353" s="124" t="s">
        <v>1312</v>
      </c>
    </row>
    <row r="7354" spans="1:16" ht="51" hidden="1">
      <c r="A7354" s="256">
        <v>513</v>
      </c>
      <c r="B7354" s="124"/>
      <c r="C7354" s="125" t="s">
        <v>201</v>
      </c>
      <c r="D7354" s="191">
        <v>43361</v>
      </c>
      <c r="E7354" s="124" t="s">
        <v>13324</v>
      </c>
      <c r="F7354" s="124" t="s">
        <v>1313</v>
      </c>
      <c r="G7354" s="124">
        <v>180788</v>
      </c>
      <c r="H7354" s="124"/>
      <c r="I7354" s="128" t="s">
        <v>15054</v>
      </c>
      <c r="J7354" s="124"/>
      <c r="K7354" s="124"/>
      <c r="L7354" s="124"/>
      <c r="M7354" s="124"/>
      <c r="N7354" s="193">
        <v>74212.600000000006</v>
      </c>
      <c r="O7354" s="193">
        <v>0</v>
      </c>
      <c r="P7354" s="124" t="s">
        <v>1312</v>
      </c>
    </row>
    <row r="7355" spans="1:16" ht="63.75" hidden="1">
      <c r="A7355" s="256" t="s">
        <v>620</v>
      </c>
      <c r="B7355" s="124"/>
      <c r="C7355" s="125" t="s">
        <v>714</v>
      </c>
      <c r="D7355" s="191">
        <v>43361</v>
      </c>
      <c r="E7355" s="124" t="s">
        <v>13325</v>
      </c>
      <c r="F7355" s="124" t="s">
        <v>6</v>
      </c>
      <c r="G7355" s="124">
        <v>838028</v>
      </c>
      <c r="H7355" s="124"/>
      <c r="I7355" s="128" t="s">
        <v>15055</v>
      </c>
      <c r="J7355" s="124"/>
      <c r="K7355" s="124"/>
      <c r="L7355" s="124"/>
      <c r="M7355" s="124"/>
      <c r="N7355" s="193">
        <v>0</v>
      </c>
      <c r="O7355" s="193">
        <v>437310.02</v>
      </c>
      <c r="P7355" s="124" t="s">
        <v>1312</v>
      </c>
    </row>
    <row r="7356" spans="1:16" ht="63.75" hidden="1">
      <c r="A7356" s="256">
        <v>10</v>
      </c>
      <c r="B7356" s="124"/>
      <c r="C7356" s="125" t="s">
        <v>690</v>
      </c>
      <c r="D7356" s="191">
        <v>43361</v>
      </c>
      <c r="E7356" s="124" t="s">
        <v>13326</v>
      </c>
      <c r="F7356" s="124" t="s">
        <v>6</v>
      </c>
      <c r="G7356" s="124">
        <v>838300</v>
      </c>
      <c r="H7356" s="124"/>
      <c r="I7356" s="128" t="s">
        <v>15056</v>
      </c>
      <c r="J7356" s="124"/>
      <c r="K7356" s="124"/>
      <c r="L7356" s="124"/>
      <c r="M7356" s="124"/>
      <c r="N7356" s="193">
        <v>0</v>
      </c>
      <c r="O7356" s="193">
        <v>6036.8</v>
      </c>
      <c r="P7356" s="124" t="s">
        <v>1312</v>
      </c>
    </row>
    <row r="7357" spans="1:16" ht="76.5" hidden="1">
      <c r="A7357" s="256" t="s">
        <v>619</v>
      </c>
      <c r="B7357" s="124"/>
      <c r="C7357" s="125" t="s">
        <v>713</v>
      </c>
      <c r="D7357" s="191">
        <v>43361</v>
      </c>
      <c r="E7357" s="124" t="s">
        <v>13327</v>
      </c>
      <c r="F7357" s="124" t="s">
        <v>1313</v>
      </c>
      <c r="G7357" s="124">
        <v>180779</v>
      </c>
      <c r="H7357" s="124"/>
      <c r="I7357" s="128" t="s">
        <v>15057</v>
      </c>
      <c r="J7357" s="124"/>
      <c r="K7357" s="124"/>
      <c r="L7357" s="124"/>
      <c r="M7357" s="124"/>
      <c r="N7357" s="193">
        <v>0</v>
      </c>
      <c r="O7357" s="193">
        <v>4289</v>
      </c>
      <c r="P7357" s="124" t="s">
        <v>1312</v>
      </c>
    </row>
    <row r="7358" spans="1:16" ht="76.5" hidden="1">
      <c r="A7358" s="256" t="s">
        <v>619</v>
      </c>
      <c r="B7358" s="124"/>
      <c r="C7358" s="125" t="s">
        <v>713</v>
      </c>
      <c r="D7358" s="191">
        <v>43361</v>
      </c>
      <c r="E7358" s="124" t="s">
        <v>13328</v>
      </c>
      <c r="F7358" s="124" t="s">
        <v>1313</v>
      </c>
      <c r="G7358" s="124">
        <v>180780</v>
      </c>
      <c r="H7358" s="124"/>
      <c r="I7358" s="128" t="s">
        <v>15057</v>
      </c>
      <c r="J7358" s="124"/>
      <c r="K7358" s="124"/>
      <c r="L7358" s="124"/>
      <c r="M7358" s="124"/>
      <c r="N7358" s="193">
        <v>0</v>
      </c>
      <c r="O7358" s="193">
        <v>24560</v>
      </c>
      <c r="P7358" s="124" t="s">
        <v>1312</v>
      </c>
    </row>
    <row r="7359" spans="1:16" ht="76.5" hidden="1">
      <c r="A7359" s="256">
        <v>41</v>
      </c>
      <c r="B7359" s="124"/>
      <c r="C7359" s="125" t="s">
        <v>697</v>
      </c>
      <c r="D7359" s="191">
        <v>43361</v>
      </c>
      <c r="E7359" s="124" t="s">
        <v>13329</v>
      </c>
      <c r="F7359" s="124" t="s">
        <v>1313</v>
      </c>
      <c r="G7359" s="124">
        <v>180781</v>
      </c>
      <c r="H7359" s="124"/>
      <c r="I7359" s="128" t="s">
        <v>15058</v>
      </c>
      <c r="J7359" s="124"/>
      <c r="K7359" s="124"/>
      <c r="L7359" s="124"/>
      <c r="M7359" s="124"/>
      <c r="N7359" s="193">
        <v>0</v>
      </c>
      <c r="O7359" s="193">
        <v>4709</v>
      </c>
      <c r="P7359" s="124" t="s">
        <v>1312</v>
      </c>
    </row>
    <row r="7360" spans="1:16" ht="89.25" hidden="1">
      <c r="A7360" s="256" t="s">
        <v>619</v>
      </c>
      <c r="B7360" s="124"/>
      <c r="C7360" s="125" t="s">
        <v>713</v>
      </c>
      <c r="D7360" s="191">
        <v>43361</v>
      </c>
      <c r="E7360" s="124" t="s">
        <v>13330</v>
      </c>
      <c r="F7360" s="124" t="s">
        <v>1313</v>
      </c>
      <c r="G7360" s="124">
        <v>180783</v>
      </c>
      <c r="H7360" s="124"/>
      <c r="I7360" s="128" t="s">
        <v>15059</v>
      </c>
      <c r="J7360" s="124"/>
      <c r="K7360" s="124"/>
      <c r="L7360" s="124"/>
      <c r="M7360" s="124"/>
      <c r="N7360" s="193">
        <v>0</v>
      </c>
      <c r="O7360" s="193">
        <v>5696</v>
      </c>
      <c r="P7360" s="124" t="s">
        <v>1312</v>
      </c>
    </row>
    <row r="7361" spans="1:16" ht="89.25" hidden="1">
      <c r="A7361" s="256" t="s">
        <v>619</v>
      </c>
      <c r="B7361" s="124"/>
      <c r="C7361" s="125" t="s">
        <v>713</v>
      </c>
      <c r="D7361" s="191">
        <v>43361</v>
      </c>
      <c r="E7361" s="124" t="s">
        <v>13331</v>
      </c>
      <c r="F7361" s="124" t="s">
        <v>1313</v>
      </c>
      <c r="G7361" s="124">
        <v>180784</v>
      </c>
      <c r="H7361" s="124"/>
      <c r="I7361" s="128" t="s">
        <v>15059</v>
      </c>
      <c r="J7361" s="124"/>
      <c r="K7361" s="124"/>
      <c r="L7361" s="124"/>
      <c r="M7361" s="124"/>
      <c r="N7361" s="193">
        <v>0</v>
      </c>
      <c r="O7361" s="193">
        <v>85729</v>
      </c>
      <c r="P7361" s="124" t="s">
        <v>1312</v>
      </c>
    </row>
    <row r="7362" spans="1:16" ht="76.5" hidden="1">
      <c r="A7362" s="256">
        <v>373</v>
      </c>
      <c r="B7362" s="124"/>
      <c r="C7362" s="125" t="s">
        <v>1269</v>
      </c>
      <c r="D7362" s="191">
        <v>43361</v>
      </c>
      <c r="E7362" s="124" t="s">
        <v>13332</v>
      </c>
      <c r="F7362" s="124" t="s">
        <v>1313</v>
      </c>
      <c r="G7362" s="124">
        <v>180798</v>
      </c>
      <c r="H7362" s="124"/>
      <c r="I7362" s="128" t="s">
        <v>15060</v>
      </c>
      <c r="J7362" s="124"/>
      <c r="K7362" s="124"/>
      <c r="L7362" s="124"/>
      <c r="M7362" s="124"/>
      <c r="N7362" s="193">
        <v>0</v>
      </c>
      <c r="O7362" s="193">
        <v>3676469.06</v>
      </c>
      <c r="P7362" s="124" t="s">
        <v>1312</v>
      </c>
    </row>
    <row r="7363" spans="1:16" ht="63.75" hidden="1">
      <c r="A7363" s="256">
        <v>10</v>
      </c>
      <c r="B7363" s="124"/>
      <c r="C7363" s="125" t="s">
        <v>690</v>
      </c>
      <c r="D7363" s="191">
        <v>43361</v>
      </c>
      <c r="E7363" s="124" t="s">
        <v>13333</v>
      </c>
      <c r="F7363" s="124" t="s">
        <v>15</v>
      </c>
      <c r="G7363" s="124">
        <v>838301</v>
      </c>
      <c r="H7363" s="124"/>
      <c r="I7363" s="128" t="s">
        <v>15061</v>
      </c>
      <c r="J7363" s="124"/>
      <c r="K7363" s="124"/>
      <c r="L7363" s="124"/>
      <c r="M7363" s="124"/>
      <c r="N7363" s="193">
        <v>50</v>
      </c>
      <c r="O7363" s="193">
        <v>0</v>
      </c>
      <c r="P7363" s="124" t="s">
        <v>1312</v>
      </c>
    </row>
    <row r="7364" spans="1:16" ht="51" hidden="1">
      <c r="A7364" s="256">
        <v>513</v>
      </c>
      <c r="B7364" s="124"/>
      <c r="C7364" s="125" t="s">
        <v>201</v>
      </c>
      <c r="D7364" s="191">
        <v>43361</v>
      </c>
      <c r="E7364" s="124" t="s">
        <v>13334</v>
      </c>
      <c r="F7364" s="124" t="s">
        <v>15</v>
      </c>
      <c r="G7364" s="124">
        <v>838309</v>
      </c>
      <c r="H7364" s="124"/>
      <c r="I7364" s="128" t="s">
        <v>4300</v>
      </c>
      <c r="J7364" s="124"/>
      <c r="K7364" s="124"/>
      <c r="L7364" s="124"/>
      <c r="M7364" s="124"/>
      <c r="N7364" s="193">
        <v>50</v>
      </c>
      <c r="O7364" s="193">
        <v>0</v>
      </c>
      <c r="P7364" s="124" t="s">
        <v>1312</v>
      </c>
    </row>
    <row r="7365" spans="1:16" ht="51" hidden="1">
      <c r="A7365" s="256">
        <v>46</v>
      </c>
      <c r="B7365" s="124"/>
      <c r="C7365" s="125" t="s">
        <v>698</v>
      </c>
      <c r="D7365" s="191">
        <v>43361</v>
      </c>
      <c r="E7365" s="124" t="s">
        <v>13335</v>
      </c>
      <c r="F7365" s="124" t="s">
        <v>6</v>
      </c>
      <c r="G7365" s="124">
        <v>1023808</v>
      </c>
      <c r="H7365" s="124"/>
      <c r="I7365" s="128" t="s">
        <v>15062</v>
      </c>
      <c r="J7365" s="124"/>
      <c r="K7365" s="124"/>
      <c r="L7365" s="124"/>
      <c r="M7365" s="124"/>
      <c r="N7365" s="193">
        <v>0</v>
      </c>
      <c r="O7365" s="193">
        <v>1398920</v>
      </c>
      <c r="P7365" s="124" t="s">
        <v>1312</v>
      </c>
    </row>
    <row r="7366" spans="1:16" ht="51" hidden="1">
      <c r="A7366" s="256">
        <v>10</v>
      </c>
      <c r="B7366" s="124"/>
      <c r="C7366" s="125" t="s">
        <v>690</v>
      </c>
      <c r="D7366" s="191">
        <v>43361</v>
      </c>
      <c r="E7366" s="124" t="s">
        <v>13336</v>
      </c>
      <c r="F7366" s="124" t="s">
        <v>6</v>
      </c>
      <c r="G7366" s="124">
        <v>838689</v>
      </c>
      <c r="H7366" s="124"/>
      <c r="I7366" s="128" t="s">
        <v>15063</v>
      </c>
      <c r="J7366" s="124"/>
      <c r="K7366" s="124"/>
      <c r="L7366" s="124"/>
      <c r="M7366" s="124"/>
      <c r="N7366" s="193">
        <v>0</v>
      </c>
      <c r="O7366" s="193">
        <v>6569.82</v>
      </c>
      <c r="P7366" s="124" t="s">
        <v>1312</v>
      </c>
    </row>
    <row r="7367" spans="1:16" ht="76.5" hidden="1">
      <c r="A7367" s="256" t="s">
        <v>620</v>
      </c>
      <c r="B7367" s="124"/>
      <c r="C7367" s="125" t="s">
        <v>714</v>
      </c>
      <c r="D7367" s="191">
        <v>43361</v>
      </c>
      <c r="E7367" s="124" t="s">
        <v>13337</v>
      </c>
      <c r="F7367" s="124" t="s">
        <v>6</v>
      </c>
      <c r="G7367" s="124">
        <v>1023849</v>
      </c>
      <c r="H7367" s="124"/>
      <c r="I7367" s="128" t="s">
        <v>15064</v>
      </c>
      <c r="J7367" s="124"/>
      <c r="K7367" s="124"/>
      <c r="L7367" s="124"/>
      <c r="M7367" s="124"/>
      <c r="N7367" s="193">
        <v>0</v>
      </c>
      <c r="O7367" s="193">
        <v>130000</v>
      </c>
      <c r="P7367" s="124" t="s">
        <v>1312</v>
      </c>
    </row>
    <row r="7368" spans="1:16" ht="51" hidden="1">
      <c r="A7368" s="256">
        <v>10</v>
      </c>
      <c r="B7368" s="124"/>
      <c r="C7368" s="125" t="s">
        <v>690</v>
      </c>
      <c r="D7368" s="191">
        <v>43361</v>
      </c>
      <c r="E7368" s="124" t="s">
        <v>13338</v>
      </c>
      <c r="F7368" s="124" t="s">
        <v>15</v>
      </c>
      <c r="G7368" s="124">
        <v>838690</v>
      </c>
      <c r="H7368" s="124"/>
      <c r="I7368" s="128" t="s">
        <v>15065</v>
      </c>
      <c r="J7368" s="124"/>
      <c r="K7368" s="124"/>
      <c r="L7368" s="124"/>
      <c r="M7368" s="124"/>
      <c r="N7368" s="193">
        <v>50</v>
      </c>
      <c r="O7368" s="193">
        <v>0</v>
      </c>
      <c r="P7368" s="124" t="s">
        <v>1312</v>
      </c>
    </row>
    <row r="7369" spans="1:16" ht="51" hidden="1">
      <c r="A7369" s="256">
        <v>513</v>
      </c>
      <c r="B7369" s="124"/>
      <c r="C7369" s="125" t="s">
        <v>201</v>
      </c>
      <c r="D7369" s="191">
        <v>43361</v>
      </c>
      <c r="E7369" s="124" t="s">
        <v>13339</v>
      </c>
      <c r="F7369" s="124" t="s">
        <v>15</v>
      </c>
      <c r="G7369" s="124">
        <v>838619</v>
      </c>
      <c r="H7369" s="124"/>
      <c r="I7369" s="128" t="s">
        <v>5325</v>
      </c>
      <c r="J7369" s="124"/>
      <c r="K7369" s="124"/>
      <c r="L7369" s="124"/>
      <c r="M7369" s="124"/>
      <c r="N7369" s="193">
        <v>50</v>
      </c>
      <c r="O7369" s="193">
        <v>0</v>
      </c>
      <c r="P7369" s="124" t="s">
        <v>1312</v>
      </c>
    </row>
    <row r="7370" spans="1:16" ht="51" hidden="1">
      <c r="A7370" s="256">
        <v>513</v>
      </c>
      <c r="B7370" s="124"/>
      <c r="C7370" s="125" t="s">
        <v>201</v>
      </c>
      <c r="D7370" s="191">
        <v>43361</v>
      </c>
      <c r="E7370" s="124" t="s">
        <v>13340</v>
      </c>
      <c r="F7370" s="124" t="s">
        <v>11</v>
      </c>
      <c r="G7370" s="124">
        <v>932897</v>
      </c>
      <c r="H7370" s="124"/>
      <c r="I7370" s="128" t="s">
        <v>15066</v>
      </c>
      <c r="J7370" s="124"/>
      <c r="K7370" s="124"/>
      <c r="L7370" s="124"/>
      <c r="M7370" s="124"/>
      <c r="N7370" s="193">
        <v>50</v>
      </c>
      <c r="O7370" s="193">
        <v>0</v>
      </c>
      <c r="P7370" s="124" t="s">
        <v>1312</v>
      </c>
    </row>
    <row r="7371" spans="1:16" ht="76.5" hidden="1">
      <c r="A7371" s="256">
        <v>287</v>
      </c>
      <c r="B7371" s="124"/>
      <c r="C7371" s="125" t="s">
        <v>790</v>
      </c>
      <c r="D7371" s="191">
        <v>43361</v>
      </c>
      <c r="E7371" s="124" t="s">
        <v>13341</v>
      </c>
      <c r="F7371" s="124" t="s">
        <v>11</v>
      </c>
      <c r="G7371" s="124">
        <v>838818</v>
      </c>
      <c r="H7371" s="124"/>
      <c r="I7371" s="128" t="s">
        <v>15067</v>
      </c>
      <c r="J7371" s="124"/>
      <c r="K7371" s="124"/>
      <c r="L7371" s="124"/>
      <c r="M7371" s="124"/>
      <c r="N7371" s="193">
        <v>50</v>
      </c>
      <c r="O7371" s="193">
        <v>0</v>
      </c>
      <c r="P7371" s="124" t="s">
        <v>1312</v>
      </c>
    </row>
    <row r="7372" spans="1:16" ht="38.25" hidden="1">
      <c r="A7372" s="256">
        <v>117</v>
      </c>
      <c r="B7372" s="124"/>
      <c r="C7372" s="125" t="s">
        <v>722</v>
      </c>
      <c r="D7372" s="191">
        <v>43361</v>
      </c>
      <c r="E7372" s="124" t="s">
        <v>13342</v>
      </c>
      <c r="F7372" s="124" t="s">
        <v>11</v>
      </c>
      <c r="G7372" s="124">
        <v>932915</v>
      </c>
      <c r="H7372" s="124"/>
      <c r="I7372" s="128" t="s">
        <v>15068</v>
      </c>
      <c r="J7372" s="124"/>
      <c r="K7372" s="124"/>
      <c r="L7372" s="124"/>
      <c r="M7372" s="124"/>
      <c r="N7372" s="193">
        <v>50</v>
      </c>
      <c r="O7372" s="193">
        <v>0</v>
      </c>
      <c r="P7372" s="124" t="s">
        <v>1312</v>
      </c>
    </row>
    <row r="7373" spans="1:16" ht="76.5" hidden="1">
      <c r="A7373" s="256">
        <v>597</v>
      </c>
      <c r="B7373" s="124"/>
      <c r="C7373" s="125" t="s">
        <v>3387</v>
      </c>
      <c r="D7373" s="191">
        <v>43361</v>
      </c>
      <c r="E7373" s="124" t="s">
        <v>13343</v>
      </c>
      <c r="F7373" s="124" t="s">
        <v>11</v>
      </c>
      <c r="G7373" s="124">
        <v>932880</v>
      </c>
      <c r="H7373" s="124"/>
      <c r="I7373" s="128" t="s">
        <v>15069</v>
      </c>
      <c r="J7373" s="124"/>
      <c r="K7373" s="124"/>
      <c r="L7373" s="124"/>
      <c r="M7373" s="124"/>
      <c r="N7373" s="193">
        <v>270</v>
      </c>
      <c r="O7373" s="193">
        <v>0</v>
      </c>
      <c r="P7373" s="124" t="s">
        <v>1312</v>
      </c>
    </row>
    <row r="7374" spans="1:16" ht="38.25" hidden="1">
      <c r="A7374" s="256">
        <v>117</v>
      </c>
      <c r="B7374" s="124"/>
      <c r="C7374" s="125" t="s">
        <v>722</v>
      </c>
      <c r="D7374" s="191">
        <v>43361</v>
      </c>
      <c r="E7374" s="124" t="s">
        <v>13344</v>
      </c>
      <c r="F7374" s="124" t="s">
        <v>11</v>
      </c>
      <c r="G7374" s="124">
        <v>932918</v>
      </c>
      <c r="H7374" s="124"/>
      <c r="I7374" s="128" t="s">
        <v>15070</v>
      </c>
      <c r="J7374" s="124"/>
      <c r="K7374" s="124"/>
      <c r="L7374" s="124"/>
      <c r="M7374" s="124"/>
      <c r="N7374" s="193">
        <v>50</v>
      </c>
      <c r="O7374" s="193">
        <v>0</v>
      </c>
      <c r="P7374" s="124" t="s">
        <v>1312</v>
      </c>
    </row>
    <row r="7375" spans="1:16" ht="51">
      <c r="A7375" s="256" t="s">
        <v>630</v>
      </c>
      <c r="B7375" s="124"/>
      <c r="C7375" s="125" t="s">
        <v>1236</v>
      </c>
      <c r="D7375" s="191">
        <v>43362</v>
      </c>
      <c r="E7375" s="124" t="s">
        <v>13345</v>
      </c>
      <c r="F7375" s="124" t="s">
        <v>3</v>
      </c>
      <c r="G7375" s="124">
        <v>1662851</v>
      </c>
      <c r="H7375" s="124"/>
      <c r="I7375" s="128" t="s">
        <v>15071</v>
      </c>
      <c r="J7375" s="124"/>
      <c r="K7375" s="124"/>
      <c r="L7375" s="124"/>
      <c r="M7375" s="124"/>
      <c r="N7375" s="193">
        <v>0</v>
      </c>
      <c r="O7375" s="193">
        <v>8012.91</v>
      </c>
      <c r="P7375" s="124" t="s">
        <v>1312</v>
      </c>
    </row>
    <row r="7376" spans="1:16" ht="51">
      <c r="A7376" s="256" t="s">
        <v>630</v>
      </c>
      <c r="B7376" s="124"/>
      <c r="C7376" s="125" t="s">
        <v>1236</v>
      </c>
      <c r="D7376" s="191">
        <v>43362</v>
      </c>
      <c r="E7376" s="124" t="s">
        <v>13346</v>
      </c>
      <c r="F7376" s="124" t="s">
        <v>3</v>
      </c>
      <c r="G7376" s="124">
        <v>1662853</v>
      </c>
      <c r="H7376" s="124"/>
      <c r="I7376" s="128" t="s">
        <v>15072</v>
      </c>
      <c r="J7376" s="124"/>
      <c r="K7376" s="124"/>
      <c r="L7376" s="124"/>
      <c r="M7376" s="124"/>
      <c r="N7376" s="193">
        <v>0</v>
      </c>
      <c r="O7376" s="193">
        <v>8012.91</v>
      </c>
      <c r="P7376" s="124" t="s">
        <v>1312</v>
      </c>
    </row>
    <row r="7377" spans="1:16" ht="63.75">
      <c r="A7377" s="256" t="s">
        <v>630</v>
      </c>
      <c r="B7377" s="124"/>
      <c r="C7377" s="125" t="s">
        <v>1236</v>
      </c>
      <c r="D7377" s="191">
        <v>43362</v>
      </c>
      <c r="E7377" s="124" t="s">
        <v>13347</v>
      </c>
      <c r="F7377" s="124" t="s">
        <v>3</v>
      </c>
      <c r="G7377" s="124">
        <v>1662865</v>
      </c>
      <c r="H7377" s="124"/>
      <c r="I7377" s="128" t="s">
        <v>15073</v>
      </c>
      <c r="J7377" s="124"/>
      <c r="K7377" s="124"/>
      <c r="L7377" s="124"/>
      <c r="M7377" s="124"/>
      <c r="N7377" s="193">
        <v>0</v>
      </c>
      <c r="O7377" s="193">
        <v>227.52</v>
      </c>
      <c r="P7377" s="124" t="s">
        <v>1312</v>
      </c>
    </row>
    <row r="7378" spans="1:16" ht="38.25">
      <c r="A7378" s="256" t="s">
        <v>630</v>
      </c>
      <c r="B7378" s="124"/>
      <c r="C7378" s="125" t="s">
        <v>1236</v>
      </c>
      <c r="D7378" s="191">
        <v>43362</v>
      </c>
      <c r="E7378" s="124" t="s">
        <v>13348</v>
      </c>
      <c r="F7378" s="124" t="s">
        <v>3</v>
      </c>
      <c r="G7378" s="124">
        <v>1662882</v>
      </c>
      <c r="H7378" s="124"/>
      <c r="I7378" s="128" t="s">
        <v>15074</v>
      </c>
      <c r="J7378" s="124"/>
      <c r="K7378" s="124"/>
      <c r="L7378" s="124"/>
      <c r="M7378" s="124"/>
      <c r="N7378" s="193">
        <v>0</v>
      </c>
      <c r="O7378" s="193">
        <v>1135.96</v>
      </c>
      <c r="P7378" s="124" t="s">
        <v>1312</v>
      </c>
    </row>
    <row r="7379" spans="1:16" ht="38.25">
      <c r="A7379" s="256" t="s">
        <v>630</v>
      </c>
      <c r="B7379" s="124"/>
      <c r="C7379" s="125" t="s">
        <v>1236</v>
      </c>
      <c r="D7379" s="191">
        <v>43362</v>
      </c>
      <c r="E7379" s="124" t="s">
        <v>13349</v>
      </c>
      <c r="F7379" s="124" t="s">
        <v>3</v>
      </c>
      <c r="G7379" s="124">
        <v>1662908</v>
      </c>
      <c r="H7379" s="124"/>
      <c r="I7379" s="128" t="s">
        <v>15075</v>
      </c>
      <c r="J7379" s="124"/>
      <c r="K7379" s="124"/>
      <c r="L7379" s="124"/>
      <c r="M7379" s="124"/>
      <c r="N7379" s="193">
        <v>0</v>
      </c>
      <c r="O7379" s="193">
        <v>302.40000000000003</v>
      </c>
      <c r="P7379" s="124" t="s">
        <v>1312</v>
      </c>
    </row>
    <row r="7380" spans="1:16" ht="51">
      <c r="A7380" s="256" t="s">
        <v>630</v>
      </c>
      <c r="B7380" s="124"/>
      <c r="C7380" s="125" t="s">
        <v>1236</v>
      </c>
      <c r="D7380" s="191">
        <v>43362</v>
      </c>
      <c r="E7380" s="124" t="s">
        <v>13350</v>
      </c>
      <c r="F7380" s="124" t="s">
        <v>3</v>
      </c>
      <c r="G7380" s="124">
        <v>1662916</v>
      </c>
      <c r="H7380" s="124"/>
      <c r="I7380" s="128" t="s">
        <v>15076</v>
      </c>
      <c r="J7380" s="124"/>
      <c r="K7380" s="124"/>
      <c r="L7380" s="124"/>
      <c r="M7380" s="124"/>
      <c r="N7380" s="193">
        <v>0</v>
      </c>
      <c r="O7380" s="193">
        <v>5</v>
      </c>
      <c r="P7380" s="124" t="s">
        <v>1312</v>
      </c>
    </row>
    <row r="7381" spans="1:16" ht="51">
      <c r="A7381" s="256" t="s">
        <v>630</v>
      </c>
      <c r="B7381" s="124"/>
      <c r="C7381" s="125" t="s">
        <v>1236</v>
      </c>
      <c r="D7381" s="191">
        <v>43362</v>
      </c>
      <c r="E7381" s="124" t="s">
        <v>13351</v>
      </c>
      <c r="F7381" s="124" t="s">
        <v>3</v>
      </c>
      <c r="G7381" s="124">
        <v>1662933</v>
      </c>
      <c r="H7381" s="124"/>
      <c r="I7381" s="128" t="s">
        <v>15077</v>
      </c>
      <c r="J7381" s="124"/>
      <c r="K7381" s="124"/>
      <c r="L7381" s="124"/>
      <c r="M7381" s="124"/>
      <c r="N7381" s="193">
        <v>0</v>
      </c>
      <c r="O7381" s="193">
        <v>1957.5</v>
      </c>
      <c r="P7381" s="124" t="s">
        <v>1312</v>
      </c>
    </row>
    <row r="7382" spans="1:16" ht="51">
      <c r="A7382" s="256">
        <v>234</v>
      </c>
      <c r="B7382" s="124"/>
      <c r="C7382" s="125" t="s">
        <v>124</v>
      </c>
      <c r="D7382" s="191">
        <v>43362</v>
      </c>
      <c r="E7382" s="124" t="s">
        <v>13352</v>
      </c>
      <c r="F7382" s="124" t="s">
        <v>3</v>
      </c>
      <c r="G7382" s="124">
        <v>1662939</v>
      </c>
      <c r="H7382" s="124"/>
      <c r="I7382" s="128" t="s">
        <v>15078</v>
      </c>
      <c r="J7382" s="124"/>
      <c r="K7382" s="124"/>
      <c r="L7382" s="124"/>
      <c r="M7382" s="124"/>
      <c r="N7382" s="193">
        <v>0</v>
      </c>
      <c r="O7382" s="193">
        <v>371</v>
      </c>
      <c r="P7382" s="124" t="s">
        <v>1312</v>
      </c>
    </row>
    <row r="7383" spans="1:16" ht="38.25">
      <c r="A7383" s="256">
        <v>526</v>
      </c>
      <c r="B7383" s="124"/>
      <c r="C7383" s="125" t="s">
        <v>846</v>
      </c>
      <c r="D7383" s="191">
        <v>43362</v>
      </c>
      <c r="E7383" s="124" t="s">
        <v>13353</v>
      </c>
      <c r="F7383" s="124" t="s">
        <v>3</v>
      </c>
      <c r="G7383" s="124">
        <v>1662950</v>
      </c>
      <c r="H7383" s="124"/>
      <c r="I7383" s="128" t="s">
        <v>15079</v>
      </c>
      <c r="J7383" s="124"/>
      <c r="K7383" s="124"/>
      <c r="L7383" s="124"/>
      <c r="M7383" s="124"/>
      <c r="N7383" s="193">
        <v>0</v>
      </c>
      <c r="O7383" s="193">
        <v>289.98</v>
      </c>
      <c r="P7383" s="124" t="s">
        <v>1312</v>
      </c>
    </row>
    <row r="7384" spans="1:16" ht="51">
      <c r="A7384" s="256">
        <v>292</v>
      </c>
      <c r="B7384" s="124"/>
      <c r="C7384" s="125" t="s">
        <v>152</v>
      </c>
      <c r="D7384" s="191">
        <v>43362</v>
      </c>
      <c r="E7384" s="124" t="s">
        <v>13354</v>
      </c>
      <c r="F7384" s="124" t="s">
        <v>3</v>
      </c>
      <c r="G7384" s="124">
        <v>1662774</v>
      </c>
      <c r="H7384" s="124"/>
      <c r="I7384" s="128" t="s">
        <v>15080</v>
      </c>
      <c r="J7384" s="124"/>
      <c r="K7384" s="124"/>
      <c r="L7384" s="124"/>
      <c r="M7384" s="124"/>
      <c r="N7384" s="193">
        <v>0</v>
      </c>
      <c r="O7384" s="193">
        <v>63</v>
      </c>
      <c r="P7384" s="124" t="s">
        <v>1312</v>
      </c>
    </row>
    <row r="7385" spans="1:16" ht="51">
      <c r="A7385" s="256">
        <v>292</v>
      </c>
      <c r="B7385" s="124"/>
      <c r="C7385" s="125" t="s">
        <v>152</v>
      </c>
      <c r="D7385" s="191">
        <v>43362</v>
      </c>
      <c r="E7385" s="124" t="s">
        <v>13355</v>
      </c>
      <c r="F7385" s="124" t="s">
        <v>3</v>
      </c>
      <c r="G7385" s="124">
        <v>1662775</v>
      </c>
      <c r="H7385" s="124"/>
      <c r="I7385" s="128" t="s">
        <v>15080</v>
      </c>
      <c r="J7385" s="124"/>
      <c r="K7385" s="124"/>
      <c r="L7385" s="124"/>
      <c r="M7385" s="124"/>
      <c r="N7385" s="193">
        <v>0</v>
      </c>
      <c r="O7385" s="193">
        <v>19</v>
      </c>
      <c r="P7385" s="124" t="s">
        <v>1312</v>
      </c>
    </row>
    <row r="7386" spans="1:16" ht="51">
      <c r="A7386" s="256">
        <v>292</v>
      </c>
      <c r="B7386" s="124"/>
      <c r="C7386" s="125" t="s">
        <v>152</v>
      </c>
      <c r="D7386" s="191">
        <v>43362</v>
      </c>
      <c r="E7386" s="124" t="s">
        <v>13356</v>
      </c>
      <c r="F7386" s="124" t="s">
        <v>3</v>
      </c>
      <c r="G7386" s="124">
        <v>1662776</v>
      </c>
      <c r="H7386" s="124"/>
      <c r="I7386" s="128" t="s">
        <v>15080</v>
      </c>
      <c r="J7386" s="124"/>
      <c r="K7386" s="124"/>
      <c r="L7386" s="124"/>
      <c r="M7386" s="124"/>
      <c r="N7386" s="193">
        <v>0</v>
      </c>
      <c r="O7386" s="193">
        <v>53</v>
      </c>
      <c r="P7386" s="124" t="s">
        <v>1312</v>
      </c>
    </row>
    <row r="7387" spans="1:16" ht="51">
      <c r="A7387" s="256">
        <v>292</v>
      </c>
      <c r="B7387" s="124"/>
      <c r="C7387" s="125" t="s">
        <v>152</v>
      </c>
      <c r="D7387" s="191">
        <v>43362</v>
      </c>
      <c r="E7387" s="124" t="s">
        <v>13357</v>
      </c>
      <c r="F7387" s="124" t="s">
        <v>3</v>
      </c>
      <c r="G7387" s="124">
        <v>1662777</v>
      </c>
      <c r="H7387" s="124"/>
      <c r="I7387" s="128" t="s">
        <v>15080</v>
      </c>
      <c r="J7387" s="124"/>
      <c r="K7387" s="124"/>
      <c r="L7387" s="124"/>
      <c r="M7387" s="124"/>
      <c r="N7387" s="193">
        <v>0</v>
      </c>
      <c r="O7387" s="193">
        <v>62</v>
      </c>
      <c r="P7387" s="124" t="s">
        <v>1312</v>
      </c>
    </row>
    <row r="7388" spans="1:16" ht="51">
      <c r="A7388" s="256">
        <v>86</v>
      </c>
      <c r="B7388" s="124"/>
      <c r="C7388" s="125" t="s">
        <v>710</v>
      </c>
      <c r="D7388" s="191">
        <v>43362</v>
      </c>
      <c r="E7388" s="124" t="s">
        <v>13358</v>
      </c>
      <c r="F7388" s="124" t="s">
        <v>3</v>
      </c>
      <c r="G7388" s="124">
        <v>1662788</v>
      </c>
      <c r="H7388" s="124"/>
      <c r="I7388" s="128" t="s">
        <v>15081</v>
      </c>
      <c r="J7388" s="124"/>
      <c r="K7388" s="124"/>
      <c r="L7388" s="124"/>
      <c r="M7388" s="124"/>
      <c r="N7388" s="193">
        <v>0</v>
      </c>
      <c r="O7388" s="193">
        <v>155</v>
      </c>
      <c r="P7388" s="124" t="s">
        <v>1312</v>
      </c>
    </row>
    <row r="7389" spans="1:16" ht="38.25">
      <c r="A7389" s="256">
        <v>16</v>
      </c>
      <c r="B7389" s="124"/>
      <c r="C7389" s="125" t="s">
        <v>692</v>
      </c>
      <c r="D7389" s="191">
        <v>43362</v>
      </c>
      <c r="E7389" s="124" t="s">
        <v>13359</v>
      </c>
      <c r="F7389" s="124" t="s">
        <v>3</v>
      </c>
      <c r="G7389" s="124">
        <v>1662795</v>
      </c>
      <c r="H7389" s="124"/>
      <c r="I7389" s="128" t="s">
        <v>15082</v>
      </c>
      <c r="J7389" s="124"/>
      <c r="K7389" s="124"/>
      <c r="L7389" s="124"/>
      <c r="M7389" s="124"/>
      <c r="N7389" s="193">
        <v>0</v>
      </c>
      <c r="O7389" s="193">
        <v>5076</v>
      </c>
      <c r="P7389" s="124" t="s">
        <v>1312</v>
      </c>
    </row>
    <row r="7390" spans="1:16" ht="89.25">
      <c r="A7390" s="256">
        <v>587</v>
      </c>
      <c r="B7390" s="124"/>
      <c r="C7390" s="125" t="s">
        <v>858</v>
      </c>
      <c r="D7390" s="191">
        <v>43362</v>
      </c>
      <c r="E7390" s="124" t="s">
        <v>13360</v>
      </c>
      <c r="F7390" s="124" t="s">
        <v>3</v>
      </c>
      <c r="G7390" s="124">
        <v>1662799</v>
      </c>
      <c r="H7390" s="124"/>
      <c r="I7390" s="128" t="s">
        <v>15083</v>
      </c>
      <c r="J7390" s="124"/>
      <c r="K7390" s="124"/>
      <c r="L7390" s="124"/>
      <c r="M7390" s="124"/>
      <c r="N7390" s="193">
        <v>0</v>
      </c>
      <c r="O7390" s="193">
        <v>319.98</v>
      </c>
      <c r="P7390" s="124" t="s">
        <v>1312</v>
      </c>
    </row>
    <row r="7391" spans="1:16" ht="51">
      <c r="A7391" s="256">
        <v>46</v>
      </c>
      <c r="B7391" s="124"/>
      <c r="C7391" s="125" t="s">
        <v>698</v>
      </c>
      <c r="D7391" s="191">
        <v>43362</v>
      </c>
      <c r="E7391" s="124" t="s">
        <v>13361</v>
      </c>
      <c r="F7391" s="124" t="s">
        <v>3</v>
      </c>
      <c r="G7391" s="124">
        <v>1662826</v>
      </c>
      <c r="H7391" s="124"/>
      <c r="I7391" s="128" t="s">
        <v>15084</v>
      </c>
      <c r="J7391" s="124"/>
      <c r="K7391" s="124"/>
      <c r="L7391" s="124"/>
      <c r="M7391" s="124"/>
      <c r="N7391" s="193">
        <v>0</v>
      </c>
      <c r="O7391" s="193">
        <v>3944</v>
      </c>
      <c r="P7391" s="124" t="s">
        <v>1312</v>
      </c>
    </row>
    <row r="7392" spans="1:16" ht="51">
      <c r="A7392" s="256">
        <v>48</v>
      </c>
      <c r="B7392" s="124"/>
      <c r="C7392" s="125" t="s">
        <v>700</v>
      </c>
      <c r="D7392" s="191">
        <v>43362</v>
      </c>
      <c r="E7392" s="124" t="s">
        <v>13362</v>
      </c>
      <c r="F7392" s="124" t="s">
        <v>3</v>
      </c>
      <c r="G7392" s="124">
        <v>1662827</v>
      </c>
      <c r="H7392" s="124"/>
      <c r="I7392" s="128" t="s">
        <v>15085</v>
      </c>
      <c r="J7392" s="124"/>
      <c r="K7392" s="124"/>
      <c r="L7392" s="124"/>
      <c r="M7392" s="124"/>
      <c r="N7392" s="193">
        <v>0</v>
      </c>
      <c r="O7392" s="193">
        <v>4.92</v>
      </c>
      <c r="P7392" s="124" t="s">
        <v>1312</v>
      </c>
    </row>
    <row r="7393" spans="1:16" ht="51">
      <c r="A7393" s="256">
        <v>46</v>
      </c>
      <c r="B7393" s="124"/>
      <c r="C7393" s="125" t="s">
        <v>698</v>
      </c>
      <c r="D7393" s="191">
        <v>43362</v>
      </c>
      <c r="E7393" s="124" t="s">
        <v>13363</v>
      </c>
      <c r="F7393" s="124" t="s">
        <v>3</v>
      </c>
      <c r="G7393" s="124">
        <v>1662830</v>
      </c>
      <c r="H7393" s="124"/>
      <c r="I7393" s="128" t="s">
        <v>15086</v>
      </c>
      <c r="J7393" s="124"/>
      <c r="K7393" s="124"/>
      <c r="L7393" s="124"/>
      <c r="M7393" s="124"/>
      <c r="N7393" s="193">
        <v>0</v>
      </c>
      <c r="O7393" s="193">
        <v>828</v>
      </c>
      <c r="P7393" s="124" t="s">
        <v>1312</v>
      </c>
    </row>
    <row r="7394" spans="1:16" ht="38.25">
      <c r="A7394" s="256" t="s">
        <v>630</v>
      </c>
      <c r="B7394" s="124"/>
      <c r="C7394" s="125" t="s">
        <v>1236</v>
      </c>
      <c r="D7394" s="191">
        <v>43362</v>
      </c>
      <c r="E7394" s="124" t="s">
        <v>13364</v>
      </c>
      <c r="F7394" s="124" t="s">
        <v>3</v>
      </c>
      <c r="G7394" s="124">
        <v>1662835</v>
      </c>
      <c r="H7394" s="124"/>
      <c r="I7394" s="128" t="s">
        <v>15087</v>
      </c>
      <c r="J7394" s="124"/>
      <c r="K7394" s="124"/>
      <c r="L7394" s="124"/>
      <c r="M7394" s="124"/>
      <c r="N7394" s="193">
        <v>0</v>
      </c>
      <c r="O7394" s="193">
        <v>236.6</v>
      </c>
      <c r="P7394" s="124" t="s">
        <v>1312</v>
      </c>
    </row>
    <row r="7395" spans="1:16" ht="51">
      <c r="A7395" s="256" t="s">
        <v>630</v>
      </c>
      <c r="B7395" s="124"/>
      <c r="C7395" s="125" t="s">
        <v>1236</v>
      </c>
      <c r="D7395" s="191">
        <v>43362</v>
      </c>
      <c r="E7395" s="124" t="s">
        <v>13365</v>
      </c>
      <c r="F7395" s="124" t="s">
        <v>3</v>
      </c>
      <c r="G7395" s="124">
        <v>1662850</v>
      </c>
      <c r="H7395" s="124"/>
      <c r="I7395" s="128" t="s">
        <v>15088</v>
      </c>
      <c r="J7395" s="124"/>
      <c r="K7395" s="124"/>
      <c r="L7395" s="124"/>
      <c r="M7395" s="124"/>
      <c r="N7395" s="193">
        <v>0</v>
      </c>
      <c r="O7395" s="193">
        <v>8012.91</v>
      </c>
      <c r="P7395" s="124" t="s">
        <v>1312</v>
      </c>
    </row>
    <row r="7396" spans="1:16" ht="51">
      <c r="A7396" s="256">
        <v>46</v>
      </c>
      <c r="B7396" s="124"/>
      <c r="C7396" s="125" t="s">
        <v>698</v>
      </c>
      <c r="D7396" s="191">
        <v>43362</v>
      </c>
      <c r="E7396" s="124" t="s">
        <v>13366</v>
      </c>
      <c r="F7396" s="124" t="s">
        <v>3</v>
      </c>
      <c r="G7396" s="124">
        <v>1663009</v>
      </c>
      <c r="H7396" s="124"/>
      <c r="I7396" s="128" t="s">
        <v>15089</v>
      </c>
      <c r="J7396" s="124"/>
      <c r="K7396" s="124"/>
      <c r="L7396" s="124"/>
      <c r="M7396" s="124"/>
      <c r="N7396" s="193">
        <v>0</v>
      </c>
      <c r="O7396" s="193">
        <v>1196</v>
      </c>
      <c r="P7396" s="124" t="s">
        <v>1312</v>
      </c>
    </row>
    <row r="7397" spans="1:16" ht="51">
      <c r="A7397" s="256">
        <v>20</v>
      </c>
      <c r="B7397" s="124"/>
      <c r="C7397" s="125" t="s">
        <v>693</v>
      </c>
      <c r="D7397" s="191">
        <v>43362</v>
      </c>
      <c r="E7397" s="124" t="s">
        <v>13367</v>
      </c>
      <c r="F7397" s="124" t="s">
        <v>3</v>
      </c>
      <c r="G7397" s="124">
        <v>1663014</v>
      </c>
      <c r="H7397" s="124"/>
      <c r="I7397" s="128" t="s">
        <v>15090</v>
      </c>
      <c r="J7397" s="124"/>
      <c r="K7397" s="124"/>
      <c r="L7397" s="124"/>
      <c r="M7397" s="124"/>
      <c r="N7397" s="193">
        <v>0</v>
      </c>
      <c r="O7397" s="193">
        <v>621.9</v>
      </c>
      <c r="P7397" s="124" t="s">
        <v>1312</v>
      </c>
    </row>
    <row r="7398" spans="1:16" ht="51">
      <c r="A7398" s="256">
        <v>20</v>
      </c>
      <c r="B7398" s="124"/>
      <c r="C7398" s="125" t="s">
        <v>693</v>
      </c>
      <c r="D7398" s="191">
        <v>43362</v>
      </c>
      <c r="E7398" s="124" t="s">
        <v>13368</v>
      </c>
      <c r="F7398" s="124" t="s">
        <v>3</v>
      </c>
      <c r="G7398" s="124">
        <v>1663015</v>
      </c>
      <c r="H7398" s="124"/>
      <c r="I7398" s="128" t="s">
        <v>15091</v>
      </c>
      <c r="J7398" s="124"/>
      <c r="K7398" s="124"/>
      <c r="L7398" s="124"/>
      <c r="M7398" s="124"/>
      <c r="N7398" s="193">
        <v>0</v>
      </c>
      <c r="O7398" s="193">
        <v>1440.72</v>
      </c>
      <c r="P7398" s="124" t="s">
        <v>1312</v>
      </c>
    </row>
    <row r="7399" spans="1:16" ht="51">
      <c r="A7399" s="256">
        <v>201</v>
      </c>
      <c r="B7399" s="124"/>
      <c r="C7399" s="125" t="s">
        <v>756</v>
      </c>
      <c r="D7399" s="191">
        <v>43362</v>
      </c>
      <c r="E7399" s="124" t="s">
        <v>13369</v>
      </c>
      <c r="F7399" s="124" t="s">
        <v>3</v>
      </c>
      <c r="G7399" s="124">
        <v>1663050</v>
      </c>
      <c r="H7399" s="124"/>
      <c r="I7399" s="128" t="s">
        <v>15092</v>
      </c>
      <c r="J7399" s="124"/>
      <c r="K7399" s="124"/>
      <c r="L7399" s="124"/>
      <c r="M7399" s="124"/>
      <c r="N7399" s="193">
        <v>0</v>
      </c>
      <c r="O7399" s="193">
        <v>1</v>
      </c>
      <c r="P7399" s="124" t="s">
        <v>1312</v>
      </c>
    </row>
    <row r="7400" spans="1:16" ht="51">
      <c r="A7400" s="256">
        <v>201</v>
      </c>
      <c r="B7400" s="124"/>
      <c r="C7400" s="125" t="s">
        <v>756</v>
      </c>
      <c r="D7400" s="191">
        <v>43362</v>
      </c>
      <c r="E7400" s="124" t="s">
        <v>13370</v>
      </c>
      <c r="F7400" s="124" t="s">
        <v>3</v>
      </c>
      <c r="G7400" s="124">
        <v>1663053</v>
      </c>
      <c r="H7400" s="124"/>
      <c r="I7400" s="128" t="s">
        <v>15093</v>
      </c>
      <c r="J7400" s="124"/>
      <c r="K7400" s="124"/>
      <c r="L7400" s="124"/>
      <c r="M7400" s="124"/>
      <c r="N7400" s="193">
        <v>0</v>
      </c>
      <c r="O7400" s="193">
        <v>1108.3399999999999</v>
      </c>
      <c r="P7400" s="124" t="s">
        <v>1312</v>
      </c>
    </row>
    <row r="7401" spans="1:16" ht="51">
      <c r="A7401" s="256">
        <v>526</v>
      </c>
      <c r="B7401" s="124"/>
      <c r="C7401" s="125" t="s">
        <v>846</v>
      </c>
      <c r="D7401" s="191">
        <v>43362</v>
      </c>
      <c r="E7401" s="124" t="s">
        <v>13371</v>
      </c>
      <c r="F7401" s="124" t="s">
        <v>3</v>
      </c>
      <c r="G7401" s="124">
        <v>1663056</v>
      </c>
      <c r="H7401" s="124"/>
      <c r="I7401" s="128" t="s">
        <v>15094</v>
      </c>
      <c r="J7401" s="124"/>
      <c r="K7401" s="124"/>
      <c r="L7401" s="124"/>
      <c r="M7401" s="124"/>
      <c r="N7401" s="193">
        <v>0</v>
      </c>
      <c r="O7401" s="193">
        <v>181</v>
      </c>
      <c r="P7401" s="124" t="s">
        <v>1312</v>
      </c>
    </row>
    <row r="7402" spans="1:16" ht="51">
      <c r="A7402" s="256">
        <v>526</v>
      </c>
      <c r="B7402" s="124"/>
      <c r="C7402" s="125" t="s">
        <v>846</v>
      </c>
      <c r="D7402" s="191">
        <v>43362</v>
      </c>
      <c r="E7402" s="124" t="s">
        <v>13372</v>
      </c>
      <c r="F7402" s="124" t="s">
        <v>3</v>
      </c>
      <c r="G7402" s="124">
        <v>1663058</v>
      </c>
      <c r="H7402" s="124"/>
      <c r="I7402" s="128" t="s">
        <v>15095</v>
      </c>
      <c r="J7402" s="124"/>
      <c r="K7402" s="124"/>
      <c r="L7402" s="124"/>
      <c r="M7402" s="124"/>
      <c r="N7402" s="193">
        <v>0</v>
      </c>
      <c r="O7402" s="193">
        <v>181</v>
      </c>
      <c r="P7402" s="124" t="s">
        <v>1312</v>
      </c>
    </row>
    <row r="7403" spans="1:16" ht="51">
      <c r="A7403" s="256" t="s">
        <v>630</v>
      </c>
      <c r="B7403" s="124"/>
      <c r="C7403" s="125" t="s">
        <v>1236</v>
      </c>
      <c r="D7403" s="191">
        <v>43362</v>
      </c>
      <c r="E7403" s="124" t="s">
        <v>13373</v>
      </c>
      <c r="F7403" s="124" t="s">
        <v>3</v>
      </c>
      <c r="G7403" s="124">
        <v>1663064</v>
      </c>
      <c r="H7403" s="124"/>
      <c r="I7403" s="128" t="s">
        <v>15096</v>
      </c>
      <c r="J7403" s="124"/>
      <c r="K7403" s="124"/>
      <c r="L7403" s="124"/>
      <c r="M7403" s="124"/>
      <c r="N7403" s="193">
        <v>0</v>
      </c>
      <c r="O7403" s="193">
        <v>286.40000000000003</v>
      </c>
      <c r="P7403" s="124" t="s">
        <v>1312</v>
      </c>
    </row>
    <row r="7404" spans="1:16" ht="38.25">
      <c r="A7404" s="256" t="s">
        <v>630</v>
      </c>
      <c r="B7404" s="124"/>
      <c r="C7404" s="125" t="s">
        <v>1236</v>
      </c>
      <c r="D7404" s="191">
        <v>43362</v>
      </c>
      <c r="E7404" s="124" t="s">
        <v>13374</v>
      </c>
      <c r="F7404" s="124" t="s">
        <v>3</v>
      </c>
      <c r="G7404" s="124">
        <v>1663069</v>
      </c>
      <c r="H7404" s="124"/>
      <c r="I7404" s="128" t="s">
        <v>15097</v>
      </c>
      <c r="J7404" s="124"/>
      <c r="K7404" s="124"/>
      <c r="L7404" s="124"/>
      <c r="M7404" s="124"/>
      <c r="N7404" s="193">
        <v>0</v>
      </c>
      <c r="O7404" s="193">
        <v>245</v>
      </c>
      <c r="P7404" s="124" t="s">
        <v>1312</v>
      </c>
    </row>
    <row r="7405" spans="1:16" ht="51">
      <c r="A7405" s="256">
        <v>383</v>
      </c>
      <c r="B7405" s="124"/>
      <c r="C7405" s="125" t="s">
        <v>9813</v>
      </c>
      <c r="D7405" s="191">
        <v>43362</v>
      </c>
      <c r="E7405" s="124" t="s">
        <v>13375</v>
      </c>
      <c r="F7405" s="124" t="s">
        <v>3</v>
      </c>
      <c r="G7405" s="124">
        <v>1663072</v>
      </c>
      <c r="H7405" s="124"/>
      <c r="I7405" s="128" t="s">
        <v>15098</v>
      </c>
      <c r="J7405" s="124"/>
      <c r="K7405" s="124"/>
      <c r="L7405" s="124"/>
      <c r="M7405" s="124"/>
      <c r="N7405" s="193">
        <v>0</v>
      </c>
      <c r="O7405" s="193">
        <v>20</v>
      </c>
      <c r="P7405" s="124" t="s">
        <v>1312</v>
      </c>
    </row>
    <row r="7406" spans="1:16" ht="63.75">
      <c r="A7406" s="256">
        <v>373</v>
      </c>
      <c r="B7406" s="124"/>
      <c r="C7406" s="125" t="s">
        <v>1269</v>
      </c>
      <c r="D7406" s="191">
        <v>43362</v>
      </c>
      <c r="E7406" s="124" t="s">
        <v>13376</v>
      </c>
      <c r="F7406" s="124" t="s">
        <v>3</v>
      </c>
      <c r="G7406" s="124">
        <v>1663101</v>
      </c>
      <c r="H7406" s="124"/>
      <c r="I7406" s="128" t="s">
        <v>15099</v>
      </c>
      <c r="J7406" s="124"/>
      <c r="K7406" s="124"/>
      <c r="L7406" s="124"/>
      <c r="M7406" s="124"/>
      <c r="N7406" s="193">
        <v>0</v>
      </c>
      <c r="O7406" s="193">
        <v>40</v>
      </c>
      <c r="P7406" s="124" t="s">
        <v>1312</v>
      </c>
    </row>
    <row r="7407" spans="1:16" ht="63.75">
      <c r="A7407" s="256">
        <v>660</v>
      </c>
      <c r="B7407" s="124"/>
      <c r="C7407" s="125" t="s">
        <v>233</v>
      </c>
      <c r="D7407" s="191">
        <v>43362</v>
      </c>
      <c r="E7407" s="124" t="s">
        <v>13377</v>
      </c>
      <c r="F7407" s="124" t="s">
        <v>3</v>
      </c>
      <c r="G7407" s="124">
        <v>1662789</v>
      </c>
      <c r="H7407" s="124"/>
      <c r="I7407" s="128" t="s">
        <v>15100</v>
      </c>
      <c r="J7407" s="124"/>
      <c r="K7407" s="124"/>
      <c r="L7407" s="124"/>
      <c r="M7407" s="124"/>
      <c r="N7407" s="193">
        <v>0</v>
      </c>
      <c r="O7407" s="193">
        <v>383.94</v>
      </c>
      <c r="P7407" s="124" t="s">
        <v>1312</v>
      </c>
    </row>
    <row r="7408" spans="1:16" ht="63.75">
      <c r="A7408" s="256">
        <v>660</v>
      </c>
      <c r="B7408" s="124"/>
      <c r="C7408" s="125" t="s">
        <v>233</v>
      </c>
      <c r="D7408" s="191">
        <v>43362</v>
      </c>
      <c r="E7408" s="124" t="s">
        <v>13378</v>
      </c>
      <c r="F7408" s="124" t="s">
        <v>3</v>
      </c>
      <c r="G7408" s="124">
        <v>1662791</v>
      </c>
      <c r="H7408" s="124"/>
      <c r="I7408" s="128" t="s">
        <v>15101</v>
      </c>
      <c r="J7408" s="124"/>
      <c r="K7408" s="124"/>
      <c r="L7408" s="124"/>
      <c r="M7408" s="124"/>
      <c r="N7408" s="193">
        <v>0</v>
      </c>
      <c r="O7408" s="193">
        <v>10143.93</v>
      </c>
      <c r="P7408" s="124" t="s">
        <v>1312</v>
      </c>
    </row>
    <row r="7409" spans="1:16" ht="51">
      <c r="A7409" s="256">
        <v>680</v>
      </c>
      <c r="B7409" s="124"/>
      <c r="C7409" s="125" t="s">
        <v>866</v>
      </c>
      <c r="D7409" s="191">
        <v>43362</v>
      </c>
      <c r="E7409" s="124" t="s">
        <v>13379</v>
      </c>
      <c r="F7409" s="124" t="s">
        <v>3</v>
      </c>
      <c r="G7409" s="124">
        <v>1662804</v>
      </c>
      <c r="H7409" s="124"/>
      <c r="I7409" s="128" t="s">
        <v>15102</v>
      </c>
      <c r="J7409" s="124"/>
      <c r="K7409" s="124"/>
      <c r="L7409" s="124"/>
      <c r="M7409" s="124"/>
      <c r="N7409" s="193">
        <v>0</v>
      </c>
      <c r="O7409" s="193">
        <v>7486.71</v>
      </c>
      <c r="P7409" s="124" t="s">
        <v>1312</v>
      </c>
    </row>
    <row r="7410" spans="1:16" ht="51">
      <c r="A7410" s="256">
        <v>206</v>
      </c>
      <c r="B7410" s="124"/>
      <c r="C7410" s="125" t="s">
        <v>758</v>
      </c>
      <c r="D7410" s="191">
        <v>43362</v>
      </c>
      <c r="E7410" s="124" t="s">
        <v>13380</v>
      </c>
      <c r="F7410" s="124" t="s">
        <v>3</v>
      </c>
      <c r="G7410" s="124">
        <v>1662840</v>
      </c>
      <c r="H7410" s="124"/>
      <c r="I7410" s="128" t="s">
        <v>15103</v>
      </c>
      <c r="J7410" s="124"/>
      <c r="K7410" s="124"/>
      <c r="L7410" s="124"/>
      <c r="M7410" s="124"/>
      <c r="N7410" s="193">
        <v>0</v>
      </c>
      <c r="O7410" s="193">
        <v>100</v>
      </c>
      <c r="P7410" s="124" t="s">
        <v>1312</v>
      </c>
    </row>
    <row r="7411" spans="1:16" ht="51">
      <c r="A7411" s="256">
        <v>206</v>
      </c>
      <c r="B7411" s="124"/>
      <c r="C7411" s="125" t="s">
        <v>758</v>
      </c>
      <c r="D7411" s="191">
        <v>43362</v>
      </c>
      <c r="E7411" s="124" t="s">
        <v>13381</v>
      </c>
      <c r="F7411" s="124" t="s">
        <v>3</v>
      </c>
      <c r="G7411" s="124">
        <v>1662843</v>
      </c>
      <c r="H7411" s="124"/>
      <c r="I7411" s="128" t="s">
        <v>15104</v>
      </c>
      <c r="J7411" s="124"/>
      <c r="K7411" s="124"/>
      <c r="L7411" s="124"/>
      <c r="M7411" s="124"/>
      <c r="N7411" s="193">
        <v>0</v>
      </c>
      <c r="O7411" s="193">
        <v>1080</v>
      </c>
      <c r="P7411" s="124" t="s">
        <v>1312</v>
      </c>
    </row>
    <row r="7412" spans="1:16" ht="51">
      <c r="A7412" s="256">
        <v>206</v>
      </c>
      <c r="B7412" s="124"/>
      <c r="C7412" s="125" t="s">
        <v>758</v>
      </c>
      <c r="D7412" s="191">
        <v>43362</v>
      </c>
      <c r="E7412" s="124" t="s">
        <v>13382</v>
      </c>
      <c r="F7412" s="124" t="s">
        <v>3</v>
      </c>
      <c r="G7412" s="124">
        <v>1662844</v>
      </c>
      <c r="H7412" s="124"/>
      <c r="I7412" s="128" t="s">
        <v>15105</v>
      </c>
      <c r="J7412" s="124"/>
      <c r="K7412" s="124"/>
      <c r="L7412" s="124"/>
      <c r="M7412" s="124"/>
      <c r="N7412" s="193">
        <v>0</v>
      </c>
      <c r="O7412" s="193">
        <v>110</v>
      </c>
      <c r="P7412" s="124" t="s">
        <v>1312</v>
      </c>
    </row>
    <row r="7413" spans="1:16" ht="76.5">
      <c r="A7413" s="256" t="s">
        <v>619</v>
      </c>
      <c r="B7413" s="124"/>
      <c r="C7413" s="125" t="s">
        <v>713</v>
      </c>
      <c r="D7413" s="191">
        <v>43362</v>
      </c>
      <c r="E7413" s="124" t="s">
        <v>13383</v>
      </c>
      <c r="F7413" s="124" t="s">
        <v>3</v>
      </c>
      <c r="G7413" s="124">
        <v>1662860</v>
      </c>
      <c r="H7413" s="124"/>
      <c r="I7413" s="128" t="s">
        <v>15106</v>
      </c>
      <c r="J7413" s="124"/>
      <c r="K7413" s="124"/>
      <c r="L7413" s="124"/>
      <c r="M7413" s="124"/>
      <c r="N7413" s="193">
        <v>0</v>
      </c>
      <c r="O7413" s="193">
        <v>3773</v>
      </c>
      <c r="P7413" s="124" t="s">
        <v>1312</v>
      </c>
    </row>
    <row r="7414" spans="1:16" ht="51">
      <c r="A7414" s="256">
        <v>513</v>
      </c>
      <c r="B7414" s="124"/>
      <c r="C7414" s="125" t="s">
        <v>201</v>
      </c>
      <c r="D7414" s="191">
        <v>43362</v>
      </c>
      <c r="E7414" s="124" t="s">
        <v>13384</v>
      </c>
      <c r="F7414" s="124" t="s">
        <v>3</v>
      </c>
      <c r="G7414" s="124">
        <v>1662868</v>
      </c>
      <c r="H7414" s="124"/>
      <c r="I7414" s="128" t="s">
        <v>15107</v>
      </c>
      <c r="J7414" s="124"/>
      <c r="K7414" s="124"/>
      <c r="L7414" s="124"/>
      <c r="M7414" s="124"/>
      <c r="N7414" s="193">
        <v>0</v>
      </c>
      <c r="O7414" s="193">
        <v>159057</v>
      </c>
      <c r="P7414" s="124" t="s">
        <v>1312</v>
      </c>
    </row>
    <row r="7415" spans="1:16" ht="51">
      <c r="A7415" s="256" t="s">
        <v>630</v>
      </c>
      <c r="B7415" s="124"/>
      <c r="C7415" s="125" t="s">
        <v>1236</v>
      </c>
      <c r="D7415" s="191">
        <v>43362</v>
      </c>
      <c r="E7415" s="124" t="s">
        <v>13385</v>
      </c>
      <c r="F7415" s="124" t="s">
        <v>3</v>
      </c>
      <c r="G7415" s="124">
        <v>1662758</v>
      </c>
      <c r="H7415" s="124"/>
      <c r="I7415" s="128" t="s">
        <v>15108</v>
      </c>
      <c r="J7415" s="124"/>
      <c r="K7415" s="124"/>
      <c r="L7415" s="124"/>
      <c r="M7415" s="124"/>
      <c r="N7415" s="193">
        <v>0</v>
      </c>
      <c r="O7415" s="193">
        <v>20</v>
      </c>
      <c r="P7415" s="124" t="s">
        <v>1312</v>
      </c>
    </row>
    <row r="7416" spans="1:16" ht="51">
      <c r="A7416" s="256">
        <v>292</v>
      </c>
      <c r="B7416" s="124"/>
      <c r="C7416" s="125" t="s">
        <v>152</v>
      </c>
      <c r="D7416" s="191">
        <v>43362</v>
      </c>
      <c r="E7416" s="124" t="s">
        <v>13386</v>
      </c>
      <c r="F7416" s="124" t="s">
        <v>3</v>
      </c>
      <c r="G7416" s="124">
        <v>1662768</v>
      </c>
      <c r="H7416" s="124"/>
      <c r="I7416" s="128" t="s">
        <v>15080</v>
      </c>
      <c r="J7416" s="124"/>
      <c r="K7416" s="124"/>
      <c r="L7416" s="124"/>
      <c r="M7416" s="124"/>
      <c r="N7416" s="193">
        <v>0</v>
      </c>
      <c r="O7416" s="193">
        <v>74</v>
      </c>
      <c r="P7416" s="124" t="s">
        <v>1312</v>
      </c>
    </row>
    <row r="7417" spans="1:16" ht="51">
      <c r="A7417" s="256">
        <v>292</v>
      </c>
      <c r="B7417" s="124"/>
      <c r="C7417" s="125" t="s">
        <v>152</v>
      </c>
      <c r="D7417" s="191">
        <v>43362</v>
      </c>
      <c r="E7417" s="124" t="s">
        <v>13387</v>
      </c>
      <c r="F7417" s="124" t="s">
        <v>3</v>
      </c>
      <c r="G7417" s="124">
        <v>1662769</v>
      </c>
      <c r="H7417" s="124"/>
      <c r="I7417" s="128" t="s">
        <v>15080</v>
      </c>
      <c r="J7417" s="124"/>
      <c r="K7417" s="124"/>
      <c r="L7417" s="124"/>
      <c r="M7417" s="124"/>
      <c r="N7417" s="193">
        <v>0</v>
      </c>
      <c r="O7417" s="193">
        <v>18</v>
      </c>
      <c r="P7417" s="124" t="s">
        <v>1312</v>
      </c>
    </row>
    <row r="7418" spans="1:16" ht="51">
      <c r="A7418" s="256">
        <v>292</v>
      </c>
      <c r="B7418" s="124"/>
      <c r="C7418" s="125" t="s">
        <v>152</v>
      </c>
      <c r="D7418" s="191">
        <v>43362</v>
      </c>
      <c r="E7418" s="124" t="s">
        <v>13388</v>
      </c>
      <c r="F7418" s="124" t="s">
        <v>3</v>
      </c>
      <c r="G7418" s="124">
        <v>1662770</v>
      </c>
      <c r="H7418" s="124"/>
      <c r="I7418" s="128" t="s">
        <v>15080</v>
      </c>
      <c r="J7418" s="124"/>
      <c r="K7418" s="124"/>
      <c r="L7418" s="124"/>
      <c r="M7418" s="124"/>
      <c r="N7418" s="193">
        <v>0</v>
      </c>
      <c r="O7418" s="193">
        <v>89</v>
      </c>
      <c r="P7418" s="124" t="s">
        <v>1312</v>
      </c>
    </row>
    <row r="7419" spans="1:16" ht="51">
      <c r="A7419" s="256">
        <v>292</v>
      </c>
      <c r="B7419" s="124"/>
      <c r="C7419" s="125" t="s">
        <v>152</v>
      </c>
      <c r="D7419" s="191">
        <v>43362</v>
      </c>
      <c r="E7419" s="124" t="s">
        <v>13389</v>
      </c>
      <c r="F7419" s="124" t="s">
        <v>3</v>
      </c>
      <c r="G7419" s="124">
        <v>1662771</v>
      </c>
      <c r="H7419" s="124"/>
      <c r="I7419" s="128" t="s">
        <v>15080</v>
      </c>
      <c r="J7419" s="124"/>
      <c r="K7419" s="124"/>
      <c r="L7419" s="124"/>
      <c r="M7419" s="124"/>
      <c r="N7419" s="193">
        <v>0</v>
      </c>
      <c r="O7419" s="193">
        <v>83</v>
      </c>
      <c r="P7419" s="124" t="s">
        <v>1312</v>
      </c>
    </row>
    <row r="7420" spans="1:16" ht="51">
      <c r="A7420" s="256">
        <v>292</v>
      </c>
      <c r="B7420" s="124"/>
      <c r="C7420" s="125" t="s">
        <v>152</v>
      </c>
      <c r="D7420" s="191">
        <v>43362</v>
      </c>
      <c r="E7420" s="124" t="s">
        <v>13390</v>
      </c>
      <c r="F7420" s="124" t="s">
        <v>3</v>
      </c>
      <c r="G7420" s="124">
        <v>1662772</v>
      </c>
      <c r="H7420" s="124"/>
      <c r="I7420" s="128" t="s">
        <v>15080</v>
      </c>
      <c r="J7420" s="124"/>
      <c r="K7420" s="124"/>
      <c r="L7420" s="124"/>
      <c r="M7420" s="124"/>
      <c r="N7420" s="193">
        <v>0</v>
      </c>
      <c r="O7420" s="193">
        <v>86</v>
      </c>
      <c r="P7420" s="124" t="s">
        <v>1312</v>
      </c>
    </row>
    <row r="7421" spans="1:16" ht="51">
      <c r="A7421" s="256">
        <v>292</v>
      </c>
      <c r="B7421" s="124"/>
      <c r="C7421" s="125" t="s">
        <v>152</v>
      </c>
      <c r="D7421" s="191">
        <v>43362</v>
      </c>
      <c r="E7421" s="124" t="s">
        <v>13391</v>
      </c>
      <c r="F7421" s="124" t="s">
        <v>3</v>
      </c>
      <c r="G7421" s="124">
        <v>1662773</v>
      </c>
      <c r="H7421" s="124"/>
      <c r="I7421" s="128" t="s">
        <v>15080</v>
      </c>
      <c r="J7421" s="124"/>
      <c r="K7421" s="124"/>
      <c r="L7421" s="124"/>
      <c r="M7421" s="124"/>
      <c r="N7421" s="193">
        <v>0</v>
      </c>
      <c r="O7421" s="193">
        <v>69</v>
      </c>
      <c r="P7421" s="124" t="s">
        <v>1312</v>
      </c>
    </row>
    <row r="7422" spans="1:16" ht="76.5" hidden="1">
      <c r="A7422" s="256">
        <v>10</v>
      </c>
      <c r="B7422" s="124"/>
      <c r="C7422" s="125" t="s">
        <v>690</v>
      </c>
      <c r="D7422" s="191">
        <v>43362</v>
      </c>
      <c r="E7422" s="124" t="s">
        <v>13392</v>
      </c>
      <c r="F7422" s="124" t="s">
        <v>15</v>
      </c>
      <c r="G7422" s="124">
        <v>5938</v>
      </c>
      <c r="H7422" s="124"/>
      <c r="I7422" s="128" t="s">
        <v>15109</v>
      </c>
      <c r="J7422" s="124"/>
      <c r="K7422" s="124"/>
      <c r="L7422" s="124"/>
      <c r="M7422" s="124"/>
      <c r="N7422" s="193">
        <v>386.62</v>
      </c>
      <c r="O7422" s="193">
        <v>0</v>
      </c>
      <c r="P7422" s="124" t="s">
        <v>1312</v>
      </c>
    </row>
    <row r="7423" spans="1:16" ht="76.5" hidden="1">
      <c r="A7423" s="256">
        <v>10</v>
      </c>
      <c r="B7423" s="124"/>
      <c r="C7423" s="125" t="s">
        <v>690</v>
      </c>
      <c r="D7423" s="191">
        <v>43362</v>
      </c>
      <c r="E7423" s="124" t="s">
        <v>13393</v>
      </c>
      <c r="F7423" s="124" t="s">
        <v>15</v>
      </c>
      <c r="G7423" s="124">
        <v>5937</v>
      </c>
      <c r="H7423" s="124"/>
      <c r="I7423" s="128" t="s">
        <v>15110</v>
      </c>
      <c r="J7423" s="124"/>
      <c r="K7423" s="124"/>
      <c r="L7423" s="124"/>
      <c r="M7423" s="124"/>
      <c r="N7423" s="193">
        <v>279.33</v>
      </c>
      <c r="O7423" s="193">
        <v>0</v>
      </c>
      <c r="P7423" s="124" t="s">
        <v>1312</v>
      </c>
    </row>
    <row r="7424" spans="1:16" ht="89.25" hidden="1">
      <c r="A7424" s="256">
        <v>10</v>
      </c>
      <c r="B7424" s="124"/>
      <c r="C7424" s="125" t="s">
        <v>690</v>
      </c>
      <c r="D7424" s="191">
        <v>43362</v>
      </c>
      <c r="E7424" s="124" t="s">
        <v>13394</v>
      </c>
      <c r="F7424" s="124" t="s">
        <v>15</v>
      </c>
      <c r="G7424" s="124">
        <v>5936</v>
      </c>
      <c r="H7424" s="124"/>
      <c r="I7424" s="128" t="s">
        <v>15111</v>
      </c>
      <c r="J7424" s="124"/>
      <c r="K7424" s="124"/>
      <c r="L7424" s="124"/>
      <c r="M7424" s="124"/>
      <c r="N7424" s="193">
        <v>399.65</v>
      </c>
      <c r="O7424" s="193">
        <v>0</v>
      </c>
      <c r="P7424" s="124" t="s">
        <v>1312</v>
      </c>
    </row>
    <row r="7425" spans="1:16" ht="76.5" hidden="1">
      <c r="A7425" s="256">
        <v>10</v>
      </c>
      <c r="B7425" s="124"/>
      <c r="C7425" s="125" t="s">
        <v>690</v>
      </c>
      <c r="D7425" s="191">
        <v>43362</v>
      </c>
      <c r="E7425" s="124" t="s">
        <v>13395</v>
      </c>
      <c r="F7425" s="124" t="s">
        <v>15</v>
      </c>
      <c r="G7425" s="124">
        <v>5939</v>
      </c>
      <c r="H7425" s="124"/>
      <c r="I7425" s="128" t="s">
        <v>15112</v>
      </c>
      <c r="J7425" s="124"/>
      <c r="K7425" s="124"/>
      <c r="L7425" s="124"/>
      <c r="M7425" s="124"/>
      <c r="N7425" s="193">
        <v>421.4</v>
      </c>
      <c r="O7425" s="193">
        <v>0</v>
      </c>
      <c r="P7425" s="124" t="s">
        <v>1312</v>
      </c>
    </row>
    <row r="7426" spans="1:16" ht="63.75" hidden="1">
      <c r="A7426" s="256">
        <v>597</v>
      </c>
      <c r="B7426" s="124"/>
      <c r="C7426" s="125" t="s">
        <v>3387</v>
      </c>
      <c r="D7426" s="191">
        <v>43362</v>
      </c>
      <c r="E7426" s="124" t="s">
        <v>13396</v>
      </c>
      <c r="F7426" s="124" t="s">
        <v>11</v>
      </c>
      <c r="G7426" s="124">
        <v>932925</v>
      </c>
      <c r="H7426" s="124"/>
      <c r="I7426" s="128" t="s">
        <v>15113</v>
      </c>
      <c r="J7426" s="124"/>
      <c r="K7426" s="124"/>
      <c r="L7426" s="124"/>
      <c r="M7426" s="124"/>
      <c r="N7426" s="193">
        <v>490</v>
      </c>
      <c r="O7426" s="193">
        <v>0</v>
      </c>
      <c r="P7426" s="124" t="s">
        <v>1312</v>
      </c>
    </row>
    <row r="7427" spans="1:16" ht="76.5" hidden="1">
      <c r="A7427" s="256">
        <v>10</v>
      </c>
      <c r="B7427" s="124"/>
      <c r="C7427" s="125" t="s">
        <v>690</v>
      </c>
      <c r="D7427" s="191">
        <v>43362</v>
      </c>
      <c r="E7427" s="124" t="s">
        <v>13397</v>
      </c>
      <c r="F7427" s="124" t="s">
        <v>15</v>
      </c>
      <c r="G7427" s="124">
        <v>5945</v>
      </c>
      <c r="H7427" s="124"/>
      <c r="I7427" s="128" t="s">
        <v>15114</v>
      </c>
      <c r="J7427" s="124"/>
      <c r="K7427" s="124"/>
      <c r="L7427" s="124"/>
      <c r="M7427" s="124"/>
      <c r="N7427" s="193">
        <v>311.16000000000003</v>
      </c>
      <c r="O7427" s="193">
        <v>0</v>
      </c>
      <c r="P7427" s="124" t="s">
        <v>1312</v>
      </c>
    </row>
    <row r="7428" spans="1:16" ht="76.5" hidden="1">
      <c r="A7428" s="256">
        <v>10</v>
      </c>
      <c r="B7428" s="124"/>
      <c r="C7428" s="125" t="s">
        <v>690</v>
      </c>
      <c r="D7428" s="191">
        <v>43362</v>
      </c>
      <c r="E7428" s="124" t="s">
        <v>13398</v>
      </c>
      <c r="F7428" s="124" t="s">
        <v>15</v>
      </c>
      <c r="G7428" s="124">
        <v>5935</v>
      </c>
      <c r="H7428" s="124"/>
      <c r="I7428" s="128" t="s">
        <v>15115</v>
      </c>
      <c r="J7428" s="124"/>
      <c r="K7428" s="124"/>
      <c r="L7428" s="124"/>
      <c r="M7428" s="124"/>
      <c r="N7428" s="193">
        <v>407.2</v>
      </c>
      <c r="O7428" s="193">
        <v>0</v>
      </c>
      <c r="P7428" s="124" t="s">
        <v>1312</v>
      </c>
    </row>
    <row r="7429" spans="1:16" ht="76.5" hidden="1">
      <c r="A7429" s="256">
        <v>10</v>
      </c>
      <c r="B7429" s="124"/>
      <c r="C7429" s="125" t="s">
        <v>690</v>
      </c>
      <c r="D7429" s="191">
        <v>43362</v>
      </c>
      <c r="E7429" s="124" t="s">
        <v>13399</v>
      </c>
      <c r="F7429" s="124" t="s">
        <v>15</v>
      </c>
      <c r="G7429" s="124">
        <v>5943</v>
      </c>
      <c r="H7429" s="124"/>
      <c r="I7429" s="128" t="s">
        <v>15116</v>
      </c>
      <c r="J7429" s="124"/>
      <c r="K7429" s="124"/>
      <c r="L7429" s="124"/>
      <c r="M7429" s="124"/>
      <c r="N7429" s="193">
        <v>407.2</v>
      </c>
      <c r="O7429" s="193">
        <v>0</v>
      </c>
      <c r="P7429" s="124" t="s">
        <v>1312</v>
      </c>
    </row>
    <row r="7430" spans="1:16" ht="89.25" hidden="1">
      <c r="A7430" s="256">
        <v>10</v>
      </c>
      <c r="B7430" s="124"/>
      <c r="C7430" s="125" t="s">
        <v>690</v>
      </c>
      <c r="D7430" s="191">
        <v>43362</v>
      </c>
      <c r="E7430" s="124" t="s">
        <v>13400</v>
      </c>
      <c r="F7430" s="124" t="s">
        <v>15</v>
      </c>
      <c r="G7430" s="124">
        <v>5940</v>
      </c>
      <c r="H7430" s="124"/>
      <c r="I7430" s="128" t="s">
        <v>15117</v>
      </c>
      <c r="J7430" s="124"/>
      <c r="K7430" s="124"/>
      <c r="L7430" s="124"/>
      <c r="M7430" s="124"/>
      <c r="N7430" s="193">
        <v>323.51</v>
      </c>
      <c r="O7430" s="193">
        <v>0</v>
      </c>
      <c r="P7430" s="124" t="s">
        <v>1312</v>
      </c>
    </row>
    <row r="7431" spans="1:16" ht="89.25" hidden="1">
      <c r="A7431" s="256">
        <v>10</v>
      </c>
      <c r="B7431" s="124"/>
      <c r="C7431" s="125" t="s">
        <v>690</v>
      </c>
      <c r="D7431" s="191">
        <v>43362</v>
      </c>
      <c r="E7431" s="124" t="s">
        <v>13401</v>
      </c>
      <c r="F7431" s="124" t="s">
        <v>15</v>
      </c>
      <c r="G7431" s="124">
        <v>5942</v>
      </c>
      <c r="H7431" s="124"/>
      <c r="I7431" s="128" t="s">
        <v>15118</v>
      </c>
      <c r="J7431" s="124"/>
      <c r="K7431" s="124"/>
      <c r="L7431" s="124"/>
      <c r="M7431" s="124"/>
      <c r="N7431" s="193">
        <v>285.98</v>
      </c>
      <c r="O7431" s="193">
        <v>0</v>
      </c>
      <c r="P7431" s="124" t="s">
        <v>1312</v>
      </c>
    </row>
    <row r="7432" spans="1:16" ht="89.25" hidden="1">
      <c r="A7432" s="256">
        <v>10</v>
      </c>
      <c r="B7432" s="124"/>
      <c r="C7432" s="125" t="s">
        <v>690</v>
      </c>
      <c r="D7432" s="191">
        <v>43362</v>
      </c>
      <c r="E7432" s="124" t="s">
        <v>13402</v>
      </c>
      <c r="F7432" s="124" t="s">
        <v>15</v>
      </c>
      <c r="G7432" s="124">
        <v>5944</v>
      </c>
      <c r="H7432" s="124"/>
      <c r="I7432" s="128" t="s">
        <v>15119</v>
      </c>
      <c r="J7432" s="124"/>
      <c r="K7432" s="124"/>
      <c r="L7432" s="124"/>
      <c r="M7432" s="124"/>
      <c r="N7432" s="193">
        <v>372.9</v>
      </c>
      <c r="O7432" s="193">
        <v>0</v>
      </c>
      <c r="P7432" s="124" t="s">
        <v>1312</v>
      </c>
    </row>
    <row r="7433" spans="1:16" ht="76.5" hidden="1">
      <c r="A7433" s="256" t="s">
        <v>620</v>
      </c>
      <c r="B7433" s="124"/>
      <c r="C7433" s="125" t="s">
        <v>714</v>
      </c>
      <c r="D7433" s="191">
        <v>43362</v>
      </c>
      <c r="E7433" s="124" t="s">
        <v>13403</v>
      </c>
      <c r="F7433" s="124" t="s">
        <v>11</v>
      </c>
      <c r="G7433" s="124">
        <v>932946</v>
      </c>
      <c r="H7433" s="124"/>
      <c r="I7433" s="128" t="s">
        <v>15120</v>
      </c>
      <c r="J7433" s="124"/>
      <c r="K7433" s="124"/>
      <c r="L7433" s="124"/>
      <c r="M7433" s="124"/>
      <c r="N7433" s="193">
        <v>50</v>
      </c>
      <c r="O7433" s="193">
        <v>0</v>
      </c>
      <c r="P7433" s="124" t="s">
        <v>1312</v>
      </c>
    </row>
    <row r="7434" spans="1:16" ht="76.5" hidden="1">
      <c r="A7434" s="256" t="s">
        <v>620</v>
      </c>
      <c r="B7434" s="124"/>
      <c r="C7434" s="125" t="s">
        <v>714</v>
      </c>
      <c r="D7434" s="191">
        <v>43362</v>
      </c>
      <c r="E7434" s="124" t="s">
        <v>13404</v>
      </c>
      <c r="F7434" s="124" t="s">
        <v>13</v>
      </c>
      <c r="G7434" s="124">
        <v>932946</v>
      </c>
      <c r="H7434" s="124"/>
      <c r="I7434" s="128" t="s">
        <v>15121</v>
      </c>
      <c r="J7434" s="124"/>
      <c r="K7434" s="124"/>
      <c r="L7434" s="124"/>
      <c r="M7434" s="124"/>
      <c r="N7434" s="193">
        <v>27540</v>
      </c>
      <c r="O7434" s="193">
        <v>0</v>
      </c>
      <c r="P7434" s="124" t="s">
        <v>1312</v>
      </c>
    </row>
    <row r="7435" spans="1:16" ht="51" hidden="1">
      <c r="A7435" s="256">
        <v>46</v>
      </c>
      <c r="B7435" s="124"/>
      <c r="C7435" s="125" t="s">
        <v>698</v>
      </c>
      <c r="D7435" s="191">
        <v>43362</v>
      </c>
      <c r="E7435" s="124" t="s">
        <v>13405</v>
      </c>
      <c r="F7435" s="124" t="s">
        <v>1313</v>
      </c>
      <c r="G7435" s="124">
        <v>180828</v>
      </c>
      <c r="H7435" s="124"/>
      <c r="I7435" s="128" t="s">
        <v>15122</v>
      </c>
      <c r="J7435" s="124"/>
      <c r="K7435" s="124"/>
      <c r="L7435" s="124"/>
      <c r="M7435" s="124"/>
      <c r="N7435" s="193">
        <v>0</v>
      </c>
      <c r="O7435" s="193">
        <v>169065</v>
      </c>
      <c r="P7435" s="124" t="s">
        <v>1312</v>
      </c>
    </row>
    <row r="7436" spans="1:16" ht="51" hidden="1">
      <c r="A7436" s="256">
        <v>340</v>
      </c>
      <c r="B7436" s="124"/>
      <c r="C7436" s="125" t="s">
        <v>814</v>
      </c>
      <c r="D7436" s="191">
        <v>43362</v>
      </c>
      <c r="E7436" s="124" t="s">
        <v>13406</v>
      </c>
      <c r="F7436" s="124" t="s">
        <v>6</v>
      </c>
      <c r="G7436" s="124">
        <v>839433</v>
      </c>
      <c r="H7436" s="124"/>
      <c r="I7436" s="128" t="s">
        <v>15123</v>
      </c>
      <c r="J7436" s="124"/>
      <c r="K7436" s="124"/>
      <c r="L7436" s="124"/>
      <c r="M7436" s="124"/>
      <c r="N7436" s="193">
        <v>0</v>
      </c>
      <c r="O7436" s="193">
        <v>26182.42</v>
      </c>
      <c r="P7436" s="124" t="s">
        <v>1312</v>
      </c>
    </row>
    <row r="7437" spans="1:16" ht="63.75" hidden="1">
      <c r="A7437" s="256">
        <v>150</v>
      </c>
      <c r="B7437" s="124"/>
      <c r="C7437" s="125" t="s">
        <v>94</v>
      </c>
      <c r="D7437" s="191">
        <v>43362</v>
      </c>
      <c r="E7437" s="124" t="s">
        <v>13407</v>
      </c>
      <c r="F7437" s="124" t="s">
        <v>6</v>
      </c>
      <c r="G7437" s="124">
        <v>1024104</v>
      </c>
      <c r="H7437" s="124"/>
      <c r="I7437" s="128" t="s">
        <v>15124</v>
      </c>
      <c r="J7437" s="124"/>
      <c r="K7437" s="124"/>
      <c r="L7437" s="124"/>
      <c r="M7437" s="124"/>
      <c r="N7437" s="193">
        <v>0</v>
      </c>
      <c r="O7437" s="193">
        <v>20932.2</v>
      </c>
      <c r="P7437" s="124" t="s">
        <v>1312</v>
      </c>
    </row>
    <row r="7438" spans="1:16" ht="51" hidden="1">
      <c r="A7438" s="256">
        <v>340</v>
      </c>
      <c r="B7438" s="124"/>
      <c r="C7438" s="125" t="s">
        <v>814</v>
      </c>
      <c r="D7438" s="191">
        <v>43362</v>
      </c>
      <c r="E7438" s="124" t="s">
        <v>13408</v>
      </c>
      <c r="F7438" s="124" t="s">
        <v>15</v>
      </c>
      <c r="G7438" s="124">
        <v>839434</v>
      </c>
      <c r="H7438" s="124"/>
      <c r="I7438" s="128" t="s">
        <v>15125</v>
      </c>
      <c r="J7438" s="124"/>
      <c r="K7438" s="124"/>
      <c r="L7438" s="124"/>
      <c r="M7438" s="124"/>
      <c r="N7438" s="193">
        <v>50</v>
      </c>
      <c r="O7438" s="193">
        <v>0</v>
      </c>
      <c r="P7438" s="124" t="s">
        <v>1312</v>
      </c>
    </row>
    <row r="7439" spans="1:16" ht="89.25" hidden="1">
      <c r="A7439" s="256">
        <v>25</v>
      </c>
      <c r="B7439" s="124"/>
      <c r="C7439" s="125" t="s">
        <v>694</v>
      </c>
      <c r="D7439" s="191">
        <v>43362</v>
      </c>
      <c r="E7439" s="124" t="s">
        <v>13409</v>
      </c>
      <c r="F7439" s="124" t="s">
        <v>1313</v>
      </c>
      <c r="G7439" s="124">
        <v>180799</v>
      </c>
      <c r="H7439" s="124"/>
      <c r="I7439" s="128" t="s">
        <v>15126</v>
      </c>
      <c r="J7439" s="124"/>
      <c r="K7439" s="124"/>
      <c r="L7439" s="124"/>
      <c r="M7439" s="124"/>
      <c r="N7439" s="193">
        <v>512512.21</v>
      </c>
      <c r="O7439" s="193">
        <v>0</v>
      </c>
      <c r="P7439" s="124" t="s">
        <v>1312</v>
      </c>
    </row>
    <row r="7440" spans="1:16" ht="76.5" hidden="1">
      <c r="A7440" s="256">
        <v>25</v>
      </c>
      <c r="B7440" s="124"/>
      <c r="C7440" s="125" t="s">
        <v>694</v>
      </c>
      <c r="D7440" s="191">
        <v>43362</v>
      </c>
      <c r="E7440" s="124" t="s">
        <v>13409</v>
      </c>
      <c r="F7440" s="124" t="s">
        <v>1313</v>
      </c>
      <c r="G7440" s="124">
        <v>180793</v>
      </c>
      <c r="H7440" s="124"/>
      <c r="I7440" s="128" t="s">
        <v>15127</v>
      </c>
      <c r="J7440" s="124"/>
      <c r="K7440" s="124"/>
      <c r="L7440" s="124"/>
      <c r="M7440" s="124"/>
      <c r="N7440" s="193">
        <v>805360.47</v>
      </c>
      <c r="O7440" s="193">
        <v>0</v>
      </c>
      <c r="P7440" s="124" t="s">
        <v>1312</v>
      </c>
    </row>
    <row r="7441" spans="1:16" ht="76.5" hidden="1">
      <c r="A7441" s="256">
        <v>25</v>
      </c>
      <c r="B7441" s="124"/>
      <c r="C7441" s="125" t="s">
        <v>694</v>
      </c>
      <c r="D7441" s="191">
        <v>43362</v>
      </c>
      <c r="E7441" s="124" t="s">
        <v>13409</v>
      </c>
      <c r="F7441" s="124" t="s">
        <v>1313</v>
      </c>
      <c r="G7441" s="124">
        <v>180791</v>
      </c>
      <c r="H7441" s="124"/>
      <c r="I7441" s="128" t="s">
        <v>15128</v>
      </c>
      <c r="J7441" s="124"/>
      <c r="K7441" s="124"/>
      <c r="L7441" s="124"/>
      <c r="M7441" s="124"/>
      <c r="N7441" s="193">
        <v>759708.64</v>
      </c>
      <c r="O7441" s="193">
        <v>0</v>
      </c>
      <c r="P7441" s="124" t="s">
        <v>1312</v>
      </c>
    </row>
    <row r="7442" spans="1:16" ht="76.5" hidden="1">
      <c r="A7442" s="256">
        <v>25</v>
      </c>
      <c r="B7442" s="124"/>
      <c r="C7442" s="125" t="s">
        <v>694</v>
      </c>
      <c r="D7442" s="191">
        <v>43362</v>
      </c>
      <c r="E7442" s="124" t="s">
        <v>13409</v>
      </c>
      <c r="F7442" s="124" t="s">
        <v>1313</v>
      </c>
      <c r="G7442" s="124">
        <v>180792</v>
      </c>
      <c r="H7442" s="124"/>
      <c r="I7442" s="128" t="s">
        <v>15129</v>
      </c>
      <c r="J7442" s="124"/>
      <c r="K7442" s="124"/>
      <c r="L7442" s="124"/>
      <c r="M7442" s="124"/>
      <c r="N7442" s="193">
        <v>561352.62</v>
      </c>
      <c r="O7442" s="193">
        <v>0</v>
      </c>
      <c r="P7442" s="124" t="s">
        <v>1312</v>
      </c>
    </row>
    <row r="7443" spans="1:16" ht="89.25" hidden="1">
      <c r="A7443" s="256">
        <v>25</v>
      </c>
      <c r="B7443" s="124"/>
      <c r="C7443" s="125" t="s">
        <v>694</v>
      </c>
      <c r="D7443" s="191">
        <v>43362</v>
      </c>
      <c r="E7443" s="124" t="s">
        <v>13409</v>
      </c>
      <c r="F7443" s="124" t="s">
        <v>1313</v>
      </c>
      <c r="G7443" s="124">
        <v>180790</v>
      </c>
      <c r="H7443" s="124"/>
      <c r="I7443" s="128" t="s">
        <v>15130</v>
      </c>
      <c r="J7443" s="124"/>
      <c r="K7443" s="124"/>
      <c r="L7443" s="124"/>
      <c r="M7443" s="124"/>
      <c r="N7443" s="193">
        <v>1304930.3</v>
      </c>
      <c r="O7443" s="193">
        <v>0</v>
      </c>
      <c r="P7443" s="124" t="s">
        <v>1312</v>
      </c>
    </row>
    <row r="7444" spans="1:16" ht="76.5" hidden="1">
      <c r="A7444" s="256">
        <v>25</v>
      </c>
      <c r="B7444" s="124"/>
      <c r="C7444" s="125" t="s">
        <v>694</v>
      </c>
      <c r="D7444" s="191">
        <v>43362</v>
      </c>
      <c r="E7444" s="124" t="s">
        <v>13409</v>
      </c>
      <c r="F7444" s="124" t="s">
        <v>1313</v>
      </c>
      <c r="G7444" s="124">
        <v>180800</v>
      </c>
      <c r="H7444" s="124"/>
      <c r="I7444" s="128" t="s">
        <v>15131</v>
      </c>
      <c r="J7444" s="124"/>
      <c r="K7444" s="124"/>
      <c r="L7444" s="124"/>
      <c r="M7444" s="124"/>
      <c r="N7444" s="193">
        <v>609938.47</v>
      </c>
      <c r="O7444" s="193">
        <v>0</v>
      </c>
      <c r="P7444" s="124" t="s">
        <v>1312</v>
      </c>
    </row>
    <row r="7445" spans="1:16" ht="76.5" hidden="1">
      <c r="A7445" s="256">
        <v>25</v>
      </c>
      <c r="B7445" s="124"/>
      <c r="C7445" s="125" t="s">
        <v>694</v>
      </c>
      <c r="D7445" s="191">
        <v>43362</v>
      </c>
      <c r="E7445" s="124" t="s">
        <v>13409</v>
      </c>
      <c r="F7445" s="124" t="s">
        <v>1313</v>
      </c>
      <c r="G7445" s="124">
        <v>180803</v>
      </c>
      <c r="H7445" s="124"/>
      <c r="I7445" s="128" t="s">
        <v>15132</v>
      </c>
      <c r="J7445" s="124"/>
      <c r="K7445" s="124"/>
      <c r="L7445" s="124"/>
      <c r="M7445" s="124"/>
      <c r="N7445" s="193">
        <v>461620.98</v>
      </c>
      <c r="O7445" s="193">
        <v>0</v>
      </c>
      <c r="P7445" s="124" t="s">
        <v>1312</v>
      </c>
    </row>
    <row r="7446" spans="1:16" ht="76.5" hidden="1">
      <c r="A7446" s="256">
        <v>25</v>
      </c>
      <c r="B7446" s="124"/>
      <c r="C7446" s="125" t="s">
        <v>694</v>
      </c>
      <c r="D7446" s="191">
        <v>43362</v>
      </c>
      <c r="E7446" s="124" t="s">
        <v>13409</v>
      </c>
      <c r="F7446" s="124" t="s">
        <v>1313</v>
      </c>
      <c r="G7446" s="124">
        <v>180796</v>
      </c>
      <c r="H7446" s="124"/>
      <c r="I7446" s="128" t="s">
        <v>15133</v>
      </c>
      <c r="J7446" s="124"/>
      <c r="K7446" s="124"/>
      <c r="L7446" s="124"/>
      <c r="M7446" s="124"/>
      <c r="N7446" s="193">
        <v>510184.42</v>
      </c>
      <c r="O7446" s="193">
        <v>0</v>
      </c>
      <c r="P7446" s="124" t="s">
        <v>1312</v>
      </c>
    </row>
    <row r="7447" spans="1:16" ht="76.5" hidden="1">
      <c r="A7447" s="256">
        <v>25</v>
      </c>
      <c r="B7447" s="124"/>
      <c r="C7447" s="125" t="s">
        <v>694</v>
      </c>
      <c r="D7447" s="191">
        <v>43362</v>
      </c>
      <c r="E7447" s="124" t="s">
        <v>13409</v>
      </c>
      <c r="F7447" s="124" t="s">
        <v>1313</v>
      </c>
      <c r="G7447" s="124">
        <v>180797</v>
      </c>
      <c r="H7447" s="124"/>
      <c r="I7447" s="128" t="s">
        <v>15134</v>
      </c>
      <c r="J7447" s="124"/>
      <c r="K7447" s="124"/>
      <c r="L7447" s="124"/>
      <c r="M7447" s="124"/>
      <c r="N7447" s="193">
        <v>211937.46</v>
      </c>
      <c r="O7447" s="193">
        <v>0</v>
      </c>
      <c r="P7447" s="124" t="s">
        <v>1312</v>
      </c>
    </row>
    <row r="7448" spans="1:16" ht="76.5" hidden="1">
      <c r="A7448" s="256">
        <v>25</v>
      </c>
      <c r="B7448" s="124"/>
      <c r="C7448" s="125" t="s">
        <v>694</v>
      </c>
      <c r="D7448" s="191">
        <v>43362</v>
      </c>
      <c r="E7448" s="124" t="s">
        <v>13409</v>
      </c>
      <c r="F7448" s="124" t="s">
        <v>1313</v>
      </c>
      <c r="G7448" s="124">
        <v>180795</v>
      </c>
      <c r="H7448" s="124"/>
      <c r="I7448" s="128" t="s">
        <v>15135</v>
      </c>
      <c r="J7448" s="124"/>
      <c r="K7448" s="124"/>
      <c r="L7448" s="124"/>
      <c r="M7448" s="124"/>
      <c r="N7448" s="193">
        <v>39268</v>
      </c>
      <c r="O7448" s="193">
        <v>0</v>
      </c>
      <c r="P7448" s="124" t="s">
        <v>1312</v>
      </c>
    </row>
    <row r="7449" spans="1:16" ht="76.5" hidden="1">
      <c r="A7449" s="256">
        <v>25</v>
      </c>
      <c r="B7449" s="124"/>
      <c r="C7449" s="125" t="s">
        <v>694</v>
      </c>
      <c r="D7449" s="191">
        <v>43362</v>
      </c>
      <c r="E7449" s="124" t="s">
        <v>13410</v>
      </c>
      <c r="F7449" s="124" t="s">
        <v>1313</v>
      </c>
      <c r="G7449" s="124">
        <v>180820</v>
      </c>
      <c r="H7449" s="124"/>
      <c r="I7449" s="128" t="s">
        <v>15136</v>
      </c>
      <c r="J7449" s="124"/>
      <c r="K7449" s="124"/>
      <c r="L7449" s="124"/>
      <c r="M7449" s="124"/>
      <c r="N7449" s="193">
        <v>481095.69</v>
      </c>
      <c r="O7449" s="193">
        <v>0</v>
      </c>
      <c r="P7449" s="124" t="s">
        <v>1312</v>
      </c>
    </row>
    <row r="7450" spans="1:16" ht="76.5" hidden="1">
      <c r="A7450" s="256">
        <v>25</v>
      </c>
      <c r="B7450" s="124"/>
      <c r="C7450" s="125" t="s">
        <v>694</v>
      </c>
      <c r="D7450" s="191">
        <v>43362</v>
      </c>
      <c r="E7450" s="124" t="s">
        <v>13410</v>
      </c>
      <c r="F7450" s="124" t="s">
        <v>1313</v>
      </c>
      <c r="G7450" s="124">
        <v>180804</v>
      </c>
      <c r="H7450" s="124"/>
      <c r="I7450" s="128" t="s">
        <v>15137</v>
      </c>
      <c r="J7450" s="124"/>
      <c r="K7450" s="124"/>
      <c r="L7450" s="124"/>
      <c r="M7450" s="124"/>
      <c r="N7450" s="193">
        <v>1536632.03</v>
      </c>
      <c r="O7450" s="193">
        <v>0</v>
      </c>
      <c r="P7450" s="124" t="s">
        <v>1312</v>
      </c>
    </row>
    <row r="7451" spans="1:16" ht="76.5" hidden="1">
      <c r="A7451" s="256">
        <v>25</v>
      </c>
      <c r="B7451" s="124"/>
      <c r="C7451" s="125" t="s">
        <v>694</v>
      </c>
      <c r="D7451" s="191">
        <v>43362</v>
      </c>
      <c r="E7451" s="124" t="s">
        <v>13410</v>
      </c>
      <c r="F7451" s="124" t="s">
        <v>1313</v>
      </c>
      <c r="G7451" s="124">
        <v>180806</v>
      </c>
      <c r="H7451" s="124"/>
      <c r="I7451" s="128" t="s">
        <v>15138</v>
      </c>
      <c r="J7451" s="124"/>
      <c r="K7451" s="124"/>
      <c r="L7451" s="124"/>
      <c r="M7451" s="124"/>
      <c r="N7451" s="193">
        <v>406087.19</v>
      </c>
      <c r="O7451" s="193">
        <v>0</v>
      </c>
      <c r="P7451" s="124" t="s">
        <v>1312</v>
      </c>
    </row>
    <row r="7452" spans="1:16" ht="89.25" hidden="1">
      <c r="A7452" s="256">
        <v>25</v>
      </c>
      <c r="B7452" s="124"/>
      <c r="C7452" s="125" t="s">
        <v>694</v>
      </c>
      <c r="D7452" s="191">
        <v>43362</v>
      </c>
      <c r="E7452" s="124" t="s">
        <v>13410</v>
      </c>
      <c r="F7452" s="124" t="s">
        <v>1313</v>
      </c>
      <c r="G7452" s="124">
        <v>180825</v>
      </c>
      <c r="H7452" s="124"/>
      <c r="I7452" s="128" t="s">
        <v>15139</v>
      </c>
      <c r="J7452" s="124"/>
      <c r="K7452" s="124"/>
      <c r="L7452" s="124"/>
      <c r="M7452" s="124"/>
      <c r="N7452" s="193">
        <v>583114.69999999995</v>
      </c>
      <c r="O7452" s="193">
        <v>0</v>
      </c>
      <c r="P7452" s="124" t="s">
        <v>1312</v>
      </c>
    </row>
    <row r="7453" spans="1:16" ht="89.25" hidden="1">
      <c r="A7453" s="256">
        <v>25</v>
      </c>
      <c r="B7453" s="124"/>
      <c r="C7453" s="125" t="s">
        <v>694</v>
      </c>
      <c r="D7453" s="191">
        <v>43362</v>
      </c>
      <c r="E7453" s="124" t="s">
        <v>13410</v>
      </c>
      <c r="F7453" s="124" t="s">
        <v>1313</v>
      </c>
      <c r="G7453" s="124">
        <v>180808</v>
      </c>
      <c r="H7453" s="124"/>
      <c r="I7453" s="128" t="s">
        <v>15140</v>
      </c>
      <c r="J7453" s="124"/>
      <c r="K7453" s="124"/>
      <c r="L7453" s="124"/>
      <c r="M7453" s="124"/>
      <c r="N7453" s="193">
        <v>706711.38</v>
      </c>
      <c r="O7453" s="193">
        <v>0</v>
      </c>
      <c r="P7453" s="124" t="s">
        <v>1312</v>
      </c>
    </row>
    <row r="7454" spans="1:16" ht="76.5" hidden="1">
      <c r="A7454" s="256">
        <v>25</v>
      </c>
      <c r="B7454" s="124"/>
      <c r="C7454" s="125" t="s">
        <v>694</v>
      </c>
      <c r="D7454" s="191">
        <v>43362</v>
      </c>
      <c r="E7454" s="124" t="s">
        <v>13410</v>
      </c>
      <c r="F7454" s="124" t="s">
        <v>1313</v>
      </c>
      <c r="G7454" s="124">
        <v>180824</v>
      </c>
      <c r="H7454" s="124"/>
      <c r="I7454" s="128" t="s">
        <v>15141</v>
      </c>
      <c r="J7454" s="124"/>
      <c r="K7454" s="124"/>
      <c r="L7454" s="124"/>
      <c r="M7454" s="124"/>
      <c r="N7454" s="193">
        <v>1156785.48</v>
      </c>
      <c r="O7454" s="193">
        <v>0</v>
      </c>
      <c r="P7454" s="124" t="s">
        <v>1312</v>
      </c>
    </row>
    <row r="7455" spans="1:16" ht="89.25" hidden="1">
      <c r="A7455" s="256">
        <v>25</v>
      </c>
      <c r="B7455" s="124"/>
      <c r="C7455" s="125" t="s">
        <v>694</v>
      </c>
      <c r="D7455" s="191">
        <v>43362</v>
      </c>
      <c r="E7455" s="124" t="s">
        <v>13410</v>
      </c>
      <c r="F7455" s="124" t="s">
        <v>1313</v>
      </c>
      <c r="G7455" s="124">
        <v>180810</v>
      </c>
      <c r="H7455" s="124"/>
      <c r="I7455" s="128" t="s">
        <v>15142</v>
      </c>
      <c r="J7455" s="124"/>
      <c r="K7455" s="124"/>
      <c r="L7455" s="124"/>
      <c r="M7455" s="124"/>
      <c r="N7455" s="193">
        <v>505782.9</v>
      </c>
      <c r="O7455" s="193">
        <v>0</v>
      </c>
      <c r="P7455" s="124" t="s">
        <v>1312</v>
      </c>
    </row>
    <row r="7456" spans="1:16" ht="89.25" hidden="1">
      <c r="A7456" s="256">
        <v>25</v>
      </c>
      <c r="B7456" s="124"/>
      <c r="C7456" s="125" t="s">
        <v>694</v>
      </c>
      <c r="D7456" s="191">
        <v>43362</v>
      </c>
      <c r="E7456" s="124" t="s">
        <v>13410</v>
      </c>
      <c r="F7456" s="124" t="s">
        <v>1313</v>
      </c>
      <c r="G7456" s="124">
        <v>180817</v>
      </c>
      <c r="H7456" s="124"/>
      <c r="I7456" s="128" t="s">
        <v>15143</v>
      </c>
      <c r="J7456" s="124"/>
      <c r="K7456" s="124"/>
      <c r="L7456" s="124"/>
      <c r="M7456" s="124"/>
      <c r="N7456" s="193">
        <v>84905.72</v>
      </c>
      <c r="O7456" s="193">
        <v>0</v>
      </c>
      <c r="P7456" s="124" t="s">
        <v>1312</v>
      </c>
    </row>
    <row r="7457" spans="1:16" ht="76.5" hidden="1">
      <c r="A7457" s="256">
        <v>25</v>
      </c>
      <c r="B7457" s="124"/>
      <c r="C7457" s="125" t="s">
        <v>694</v>
      </c>
      <c r="D7457" s="191">
        <v>43362</v>
      </c>
      <c r="E7457" s="124" t="s">
        <v>13410</v>
      </c>
      <c r="F7457" s="124" t="s">
        <v>1313</v>
      </c>
      <c r="G7457" s="124">
        <v>180812</v>
      </c>
      <c r="H7457" s="124"/>
      <c r="I7457" s="128" t="s">
        <v>15144</v>
      </c>
      <c r="J7457" s="124"/>
      <c r="K7457" s="124"/>
      <c r="L7457" s="124"/>
      <c r="M7457" s="124"/>
      <c r="N7457" s="193">
        <v>230437.35</v>
      </c>
      <c r="O7457" s="193">
        <v>0</v>
      </c>
      <c r="P7457" s="124" t="s">
        <v>1312</v>
      </c>
    </row>
    <row r="7458" spans="1:16" ht="76.5" hidden="1">
      <c r="A7458" s="256">
        <v>25</v>
      </c>
      <c r="B7458" s="124"/>
      <c r="C7458" s="125" t="s">
        <v>694</v>
      </c>
      <c r="D7458" s="191">
        <v>43362</v>
      </c>
      <c r="E7458" s="124" t="s">
        <v>13410</v>
      </c>
      <c r="F7458" s="124" t="s">
        <v>1313</v>
      </c>
      <c r="G7458" s="124">
        <v>180823</v>
      </c>
      <c r="H7458" s="124"/>
      <c r="I7458" s="128" t="s">
        <v>15145</v>
      </c>
      <c r="J7458" s="124"/>
      <c r="K7458" s="124"/>
      <c r="L7458" s="124"/>
      <c r="M7458" s="124"/>
      <c r="N7458" s="193">
        <v>1076812.75</v>
      </c>
      <c r="O7458" s="193">
        <v>0</v>
      </c>
      <c r="P7458" s="124" t="s">
        <v>1312</v>
      </c>
    </row>
    <row r="7459" spans="1:16" ht="76.5" hidden="1">
      <c r="A7459" s="256">
        <v>25</v>
      </c>
      <c r="B7459" s="124"/>
      <c r="C7459" s="125" t="s">
        <v>694</v>
      </c>
      <c r="D7459" s="191">
        <v>43362</v>
      </c>
      <c r="E7459" s="124" t="s">
        <v>13410</v>
      </c>
      <c r="F7459" s="124" t="s">
        <v>1313</v>
      </c>
      <c r="G7459" s="124">
        <v>180811</v>
      </c>
      <c r="H7459" s="124"/>
      <c r="I7459" s="128" t="s">
        <v>15146</v>
      </c>
      <c r="J7459" s="124"/>
      <c r="K7459" s="124"/>
      <c r="L7459" s="124"/>
      <c r="M7459" s="124"/>
      <c r="N7459" s="193">
        <v>700825.12</v>
      </c>
      <c r="O7459" s="193">
        <v>0</v>
      </c>
      <c r="P7459" s="124" t="s">
        <v>1312</v>
      </c>
    </row>
    <row r="7460" spans="1:16" ht="76.5" hidden="1">
      <c r="A7460" s="256">
        <v>25</v>
      </c>
      <c r="B7460" s="124"/>
      <c r="C7460" s="125" t="s">
        <v>694</v>
      </c>
      <c r="D7460" s="191">
        <v>43362</v>
      </c>
      <c r="E7460" s="124" t="s">
        <v>13410</v>
      </c>
      <c r="F7460" s="124" t="s">
        <v>1313</v>
      </c>
      <c r="G7460" s="124">
        <v>180818</v>
      </c>
      <c r="H7460" s="124"/>
      <c r="I7460" s="128" t="s">
        <v>15147</v>
      </c>
      <c r="J7460" s="124"/>
      <c r="K7460" s="124"/>
      <c r="L7460" s="124"/>
      <c r="M7460" s="124"/>
      <c r="N7460" s="193">
        <v>75340.509999999995</v>
      </c>
      <c r="O7460" s="193">
        <v>0</v>
      </c>
      <c r="P7460" s="124" t="s">
        <v>1312</v>
      </c>
    </row>
    <row r="7461" spans="1:16" ht="76.5" hidden="1">
      <c r="A7461" s="256">
        <v>25</v>
      </c>
      <c r="B7461" s="124"/>
      <c r="C7461" s="125" t="s">
        <v>694</v>
      </c>
      <c r="D7461" s="191">
        <v>43362</v>
      </c>
      <c r="E7461" s="124" t="s">
        <v>13410</v>
      </c>
      <c r="F7461" s="124" t="s">
        <v>1313</v>
      </c>
      <c r="G7461" s="124">
        <v>180813</v>
      </c>
      <c r="H7461" s="124"/>
      <c r="I7461" s="128" t="s">
        <v>15148</v>
      </c>
      <c r="J7461" s="124"/>
      <c r="K7461" s="124"/>
      <c r="L7461" s="124"/>
      <c r="M7461" s="124"/>
      <c r="N7461" s="193">
        <v>1638115.07</v>
      </c>
      <c r="O7461" s="193">
        <v>0</v>
      </c>
      <c r="P7461" s="124" t="s">
        <v>1312</v>
      </c>
    </row>
    <row r="7462" spans="1:16" ht="76.5" hidden="1">
      <c r="A7462" s="256">
        <v>25</v>
      </c>
      <c r="B7462" s="124"/>
      <c r="C7462" s="125" t="s">
        <v>694</v>
      </c>
      <c r="D7462" s="191">
        <v>43362</v>
      </c>
      <c r="E7462" s="124" t="s">
        <v>13410</v>
      </c>
      <c r="F7462" s="124" t="s">
        <v>1313</v>
      </c>
      <c r="G7462" s="124">
        <v>180822</v>
      </c>
      <c r="H7462" s="124"/>
      <c r="I7462" s="128" t="s">
        <v>15149</v>
      </c>
      <c r="J7462" s="124"/>
      <c r="K7462" s="124"/>
      <c r="L7462" s="124"/>
      <c r="M7462" s="124"/>
      <c r="N7462" s="193">
        <v>202026.18</v>
      </c>
      <c r="O7462" s="193">
        <v>0</v>
      </c>
      <c r="P7462" s="124" t="s">
        <v>1312</v>
      </c>
    </row>
    <row r="7463" spans="1:16" ht="76.5" hidden="1">
      <c r="A7463" s="256">
        <v>25</v>
      </c>
      <c r="B7463" s="124"/>
      <c r="C7463" s="125" t="s">
        <v>694</v>
      </c>
      <c r="D7463" s="191">
        <v>43362</v>
      </c>
      <c r="E7463" s="124" t="s">
        <v>13410</v>
      </c>
      <c r="F7463" s="124" t="s">
        <v>1313</v>
      </c>
      <c r="G7463" s="124">
        <v>180814</v>
      </c>
      <c r="H7463" s="124"/>
      <c r="I7463" s="128" t="s">
        <v>15150</v>
      </c>
      <c r="J7463" s="124"/>
      <c r="K7463" s="124"/>
      <c r="L7463" s="124"/>
      <c r="M7463" s="124"/>
      <c r="N7463" s="193">
        <v>240831.31</v>
      </c>
      <c r="O7463" s="193">
        <v>0</v>
      </c>
      <c r="P7463" s="124" t="s">
        <v>1312</v>
      </c>
    </row>
    <row r="7464" spans="1:16" ht="76.5" hidden="1">
      <c r="A7464" s="256">
        <v>25</v>
      </c>
      <c r="B7464" s="124"/>
      <c r="C7464" s="125" t="s">
        <v>694</v>
      </c>
      <c r="D7464" s="191">
        <v>43362</v>
      </c>
      <c r="E7464" s="124" t="s">
        <v>13410</v>
      </c>
      <c r="F7464" s="124" t="s">
        <v>1313</v>
      </c>
      <c r="G7464" s="124">
        <v>180819</v>
      </c>
      <c r="H7464" s="124"/>
      <c r="I7464" s="128" t="s">
        <v>15151</v>
      </c>
      <c r="J7464" s="124"/>
      <c r="K7464" s="124"/>
      <c r="L7464" s="124"/>
      <c r="M7464" s="124"/>
      <c r="N7464" s="193">
        <v>631409.25</v>
      </c>
      <c r="O7464" s="193">
        <v>0</v>
      </c>
      <c r="P7464" s="124" t="s">
        <v>1312</v>
      </c>
    </row>
    <row r="7465" spans="1:16" ht="76.5" hidden="1">
      <c r="A7465" s="256">
        <v>25</v>
      </c>
      <c r="B7465" s="124"/>
      <c r="C7465" s="125" t="s">
        <v>694</v>
      </c>
      <c r="D7465" s="191">
        <v>43362</v>
      </c>
      <c r="E7465" s="124" t="s">
        <v>13410</v>
      </c>
      <c r="F7465" s="124" t="s">
        <v>1313</v>
      </c>
      <c r="G7465" s="124">
        <v>180815</v>
      </c>
      <c r="H7465" s="124"/>
      <c r="I7465" s="128" t="s">
        <v>15152</v>
      </c>
      <c r="J7465" s="124"/>
      <c r="K7465" s="124"/>
      <c r="L7465" s="124"/>
      <c r="M7465" s="124"/>
      <c r="N7465" s="193">
        <v>113489.89</v>
      </c>
      <c r="O7465" s="193">
        <v>0</v>
      </c>
      <c r="P7465" s="124" t="s">
        <v>1312</v>
      </c>
    </row>
    <row r="7466" spans="1:16" ht="76.5" hidden="1">
      <c r="A7466" s="256">
        <v>25</v>
      </c>
      <c r="B7466" s="124"/>
      <c r="C7466" s="125" t="s">
        <v>694</v>
      </c>
      <c r="D7466" s="191">
        <v>43362</v>
      </c>
      <c r="E7466" s="124" t="s">
        <v>13410</v>
      </c>
      <c r="F7466" s="124" t="s">
        <v>1313</v>
      </c>
      <c r="G7466" s="124">
        <v>180821</v>
      </c>
      <c r="H7466" s="124"/>
      <c r="I7466" s="128" t="s">
        <v>15153</v>
      </c>
      <c r="J7466" s="124"/>
      <c r="K7466" s="124"/>
      <c r="L7466" s="124"/>
      <c r="M7466" s="124"/>
      <c r="N7466" s="193">
        <v>339700.82</v>
      </c>
      <c r="O7466" s="193">
        <v>0</v>
      </c>
      <c r="P7466" s="124" t="s">
        <v>1312</v>
      </c>
    </row>
    <row r="7467" spans="1:16" ht="76.5" hidden="1">
      <c r="A7467" s="256">
        <v>25</v>
      </c>
      <c r="B7467" s="124"/>
      <c r="C7467" s="125" t="s">
        <v>694</v>
      </c>
      <c r="D7467" s="191">
        <v>43362</v>
      </c>
      <c r="E7467" s="124" t="s">
        <v>13410</v>
      </c>
      <c r="F7467" s="124" t="s">
        <v>1313</v>
      </c>
      <c r="G7467" s="124">
        <v>180816</v>
      </c>
      <c r="H7467" s="124"/>
      <c r="I7467" s="128" t="s">
        <v>15154</v>
      </c>
      <c r="J7467" s="124"/>
      <c r="K7467" s="124"/>
      <c r="L7467" s="124"/>
      <c r="M7467" s="124"/>
      <c r="N7467" s="193">
        <v>338807.32</v>
      </c>
      <c r="O7467" s="193">
        <v>0</v>
      </c>
      <c r="P7467" s="124" t="s">
        <v>1312</v>
      </c>
    </row>
    <row r="7468" spans="1:16" ht="51" hidden="1">
      <c r="A7468" s="256">
        <v>342</v>
      </c>
      <c r="B7468" s="124"/>
      <c r="C7468" s="125" t="s">
        <v>816</v>
      </c>
      <c r="D7468" s="191">
        <v>43362</v>
      </c>
      <c r="E7468" s="124" t="s">
        <v>13411</v>
      </c>
      <c r="F7468" s="124" t="s">
        <v>6</v>
      </c>
      <c r="G7468" s="124">
        <v>1024145</v>
      </c>
      <c r="H7468" s="124"/>
      <c r="I7468" s="128" t="s">
        <v>15155</v>
      </c>
      <c r="J7468" s="124"/>
      <c r="K7468" s="124"/>
      <c r="L7468" s="124"/>
      <c r="M7468" s="124"/>
      <c r="N7468" s="193">
        <v>0</v>
      </c>
      <c r="O7468" s="193">
        <v>3228303.97</v>
      </c>
      <c r="P7468" s="124" t="s">
        <v>1312</v>
      </c>
    </row>
    <row r="7469" spans="1:16" ht="63.75" hidden="1">
      <c r="A7469" s="256" t="s">
        <v>630</v>
      </c>
      <c r="B7469" s="124"/>
      <c r="C7469" s="125" t="s">
        <v>1236</v>
      </c>
      <c r="D7469" s="191">
        <v>43362</v>
      </c>
      <c r="E7469" s="124" t="s">
        <v>13412</v>
      </c>
      <c r="F7469" s="124" t="s">
        <v>6</v>
      </c>
      <c r="G7469" s="124">
        <v>1024304</v>
      </c>
      <c r="H7469" s="124"/>
      <c r="I7469" s="128" t="s">
        <v>15156</v>
      </c>
      <c r="J7469" s="124"/>
      <c r="K7469" s="124"/>
      <c r="L7469" s="124"/>
      <c r="M7469" s="124"/>
      <c r="N7469" s="193">
        <v>0</v>
      </c>
      <c r="O7469" s="193">
        <v>164807.98000000001</v>
      </c>
      <c r="P7469" s="124" t="s">
        <v>1312</v>
      </c>
    </row>
    <row r="7470" spans="1:16" ht="63.75" hidden="1">
      <c r="A7470" s="256" t="s">
        <v>626</v>
      </c>
      <c r="B7470" s="124"/>
      <c r="C7470" s="125" t="s">
        <v>1234</v>
      </c>
      <c r="D7470" s="191">
        <v>43362</v>
      </c>
      <c r="E7470" s="124" t="s">
        <v>13413</v>
      </c>
      <c r="F7470" s="124" t="s">
        <v>6</v>
      </c>
      <c r="G7470" s="124">
        <v>1024305</v>
      </c>
      <c r="H7470" s="124"/>
      <c r="I7470" s="128" t="s">
        <v>15157</v>
      </c>
      <c r="J7470" s="124"/>
      <c r="K7470" s="124"/>
      <c r="L7470" s="124"/>
      <c r="M7470" s="124"/>
      <c r="N7470" s="193">
        <v>0</v>
      </c>
      <c r="O7470" s="193">
        <v>384.22</v>
      </c>
      <c r="P7470" s="124" t="s">
        <v>1312</v>
      </c>
    </row>
    <row r="7471" spans="1:16" ht="76.5" hidden="1">
      <c r="A7471" s="256">
        <v>197</v>
      </c>
      <c r="B7471" s="124"/>
      <c r="C7471" s="125" t="s">
        <v>754</v>
      </c>
      <c r="D7471" s="191">
        <v>43362</v>
      </c>
      <c r="E7471" s="124" t="s">
        <v>13414</v>
      </c>
      <c r="F7471" s="124" t="s">
        <v>11</v>
      </c>
      <c r="G7471" s="124">
        <v>932984</v>
      </c>
      <c r="H7471" s="124"/>
      <c r="I7471" s="128" t="s">
        <v>15158</v>
      </c>
      <c r="J7471" s="124"/>
      <c r="K7471" s="124"/>
      <c r="L7471" s="124"/>
      <c r="M7471" s="124"/>
      <c r="N7471" s="193">
        <v>50</v>
      </c>
      <c r="O7471" s="193">
        <v>0</v>
      </c>
      <c r="P7471" s="124" t="s">
        <v>1312</v>
      </c>
    </row>
    <row r="7472" spans="1:16" ht="89.25" hidden="1">
      <c r="A7472" s="256">
        <v>25</v>
      </c>
      <c r="B7472" s="124"/>
      <c r="C7472" s="125" t="s">
        <v>694</v>
      </c>
      <c r="D7472" s="191">
        <v>43362</v>
      </c>
      <c r="E7472" s="124" t="s">
        <v>13415</v>
      </c>
      <c r="F7472" s="124" t="s">
        <v>15</v>
      </c>
      <c r="G7472" s="124">
        <v>5956</v>
      </c>
      <c r="H7472" s="124"/>
      <c r="I7472" s="128" t="s">
        <v>15159</v>
      </c>
      <c r="J7472" s="124"/>
      <c r="K7472" s="124"/>
      <c r="L7472" s="124"/>
      <c r="M7472" s="124"/>
      <c r="N7472" s="193">
        <v>50</v>
      </c>
      <c r="O7472" s="193">
        <v>0</v>
      </c>
      <c r="P7472" s="124" t="s">
        <v>1312</v>
      </c>
    </row>
    <row r="7473" spans="1:16" ht="63.75" hidden="1">
      <c r="A7473" s="256">
        <v>197</v>
      </c>
      <c r="B7473" s="124"/>
      <c r="C7473" s="125" t="s">
        <v>754</v>
      </c>
      <c r="D7473" s="191">
        <v>43362</v>
      </c>
      <c r="E7473" s="124" t="s">
        <v>13416</v>
      </c>
      <c r="F7473" s="124" t="s">
        <v>13</v>
      </c>
      <c r="G7473" s="124">
        <v>932984</v>
      </c>
      <c r="H7473" s="124"/>
      <c r="I7473" s="128" t="s">
        <v>15160</v>
      </c>
      <c r="J7473" s="124"/>
      <c r="K7473" s="124"/>
      <c r="L7473" s="124"/>
      <c r="M7473" s="124"/>
      <c r="N7473" s="193">
        <v>101.5</v>
      </c>
      <c r="O7473" s="193">
        <v>0</v>
      </c>
      <c r="P7473" s="124" t="s">
        <v>1312</v>
      </c>
    </row>
    <row r="7474" spans="1:16" ht="51" hidden="1">
      <c r="A7474" s="256">
        <v>10</v>
      </c>
      <c r="B7474" s="124"/>
      <c r="C7474" s="125" t="s">
        <v>690</v>
      </c>
      <c r="D7474" s="191">
        <v>43362</v>
      </c>
      <c r="E7474" s="124" t="s">
        <v>13417</v>
      </c>
      <c r="F7474" s="124" t="s">
        <v>6</v>
      </c>
      <c r="G7474" s="124">
        <v>840044</v>
      </c>
      <c r="H7474" s="124"/>
      <c r="I7474" s="128" t="s">
        <v>15161</v>
      </c>
      <c r="J7474" s="124"/>
      <c r="K7474" s="124"/>
      <c r="L7474" s="124"/>
      <c r="M7474" s="124"/>
      <c r="N7474" s="193">
        <v>0</v>
      </c>
      <c r="O7474" s="193">
        <v>13726.86</v>
      </c>
      <c r="P7474" s="124" t="s">
        <v>1312</v>
      </c>
    </row>
    <row r="7475" spans="1:16" ht="63.75" hidden="1">
      <c r="A7475" s="256" t="s">
        <v>620</v>
      </c>
      <c r="B7475" s="124"/>
      <c r="C7475" s="125" t="s">
        <v>714</v>
      </c>
      <c r="D7475" s="191">
        <v>43362</v>
      </c>
      <c r="E7475" s="124" t="s">
        <v>13418</v>
      </c>
      <c r="F7475" s="124" t="s">
        <v>6</v>
      </c>
      <c r="G7475" s="124">
        <v>932982</v>
      </c>
      <c r="H7475" s="124"/>
      <c r="I7475" s="128" t="s">
        <v>15162</v>
      </c>
      <c r="J7475" s="124"/>
      <c r="K7475" s="124"/>
      <c r="L7475" s="124"/>
      <c r="M7475" s="124"/>
      <c r="N7475" s="193">
        <v>0</v>
      </c>
      <c r="O7475" s="193">
        <v>4101.91</v>
      </c>
      <c r="P7475" s="124" t="s">
        <v>1312</v>
      </c>
    </row>
    <row r="7476" spans="1:16" ht="51" hidden="1">
      <c r="A7476" s="256">
        <v>10</v>
      </c>
      <c r="B7476" s="124"/>
      <c r="C7476" s="125" t="s">
        <v>690</v>
      </c>
      <c r="D7476" s="191">
        <v>43362</v>
      </c>
      <c r="E7476" s="124" t="s">
        <v>13419</v>
      </c>
      <c r="F7476" s="124" t="s">
        <v>15</v>
      </c>
      <c r="G7476" s="124">
        <v>840045</v>
      </c>
      <c r="H7476" s="124"/>
      <c r="I7476" s="128" t="s">
        <v>15163</v>
      </c>
      <c r="J7476" s="124"/>
      <c r="K7476" s="124"/>
      <c r="L7476" s="124"/>
      <c r="M7476" s="124"/>
      <c r="N7476" s="193">
        <v>50</v>
      </c>
      <c r="O7476" s="193">
        <v>0</v>
      </c>
      <c r="P7476" s="124" t="s">
        <v>1312</v>
      </c>
    </row>
    <row r="7477" spans="1:16" ht="102" hidden="1">
      <c r="A7477" s="256" t="s">
        <v>619</v>
      </c>
      <c r="B7477" s="124"/>
      <c r="C7477" s="125" t="s">
        <v>713</v>
      </c>
      <c r="D7477" s="191">
        <v>43362</v>
      </c>
      <c r="E7477" s="124" t="s">
        <v>13420</v>
      </c>
      <c r="F7477" s="124" t="s">
        <v>6</v>
      </c>
      <c r="G7477" s="124">
        <v>932998</v>
      </c>
      <c r="H7477" s="124"/>
      <c r="I7477" s="128" t="s">
        <v>15164</v>
      </c>
      <c r="J7477" s="124"/>
      <c r="K7477" s="124"/>
      <c r="L7477" s="124"/>
      <c r="M7477" s="124"/>
      <c r="N7477" s="193">
        <v>0</v>
      </c>
      <c r="O7477" s="193">
        <v>13292535</v>
      </c>
      <c r="P7477" s="124" t="s">
        <v>1312</v>
      </c>
    </row>
    <row r="7478" spans="1:16" ht="51" hidden="1">
      <c r="A7478" s="256">
        <v>513</v>
      </c>
      <c r="B7478" s="124"/>
      <c r="C7478" s="125" t="s">
        <v>201</v>
      </c>
      <c r="D7478" s="191">
        <v>43362</v>
      </c>
      <c r="E7478" s="124" t="s">
        <v>13421</v>
      </c>
      <c r="F7478" s="124" t="s">
        <v>11</v>
      </c>
      <c r="G7478" s="124">
        <v>933018</v>
      </c>
      <c r="H7478" s="124"/>
      <c r="I7478" s="128" t="s">
        <v>15165</v>
      </c>
      <c r="J7478" s="124"/>
      <c r="K7478" s="124"/>
      <c r="L7478" s="124"/>
      <c r="M7478" s="124"/>
      <c r="N7478" s="193">
        <v>50</v>
      </c>
      <c r="O7478" s="193">
        <v>0</v>
      </c>
      <c r="P7478" s="124" t="s">
        <v>1312</v>
      </c>
    </row>
    <row r="7479" spans="1:16" ht="38.25" hidden="1">
      <c r="A7479" s="256">
        <v>117</v>
      </c>
      <c r="B7479" s="124"/>
      <c r="C7479" s="125" t="s">
        <v>722</v>
      </c>
      <c r="D7479" s="191">
        <v>43362</v>
      </c>
      <c r="E7479" s="124" t="s">
        <v>13422</v>
      </c>
      <c r="F7479" s="124" t="s">
        <v>11</v>
      </c>
      <c r="G7479" s="124">
        <v>933010</v>
      </c>
      <c r="H7479" s="124"/>
      <c r="I7479" s="128" t="s">
        <v>15166</v>
      </c>
      <c r="J7479" s="124"/>
      <c r="K7479" s="124"/>
      <c r="L7479" s="124"/>
      <c r="M7479" s="124"/>
      <c r="N7479" s="193">
        <v>50</v>
      </c>
      <c r="O7479" s="193">
        <v>0</v>
      </c>
      <c r="P7479" s="124" t="s">
        <v>1312</v>
      </c>
    </row>
    <row r="7480" spans="1:16" ht="51" hidden="1">
      <c r="A7480" s="256">
        <v>117</v>
      </c>
      <c r="B7480" s="124"/>
      <c r="C7480" s="125" t="s">
        <v>722</v>
      </c>
      <c r="D7480" s="191">
        <v>43362</v>
      </c>
      <c r="E7480" s="124" t="s">
        <v>13423</v>
      </c>
      <c r="F7480" s="124" t="s">
        <v>11</v>
      </c>
      <c r="G7480" s="124">
        <v>933008</v>
      </c>
      <c r="H7480" s="124"/>
      <c r="I7480" s="128" t="s">
        <v>15167</v>
      </c>
      <c r="J7480" s="124"/>
      <c r="K7480" s="124"/>
      <c r="L7480" s="124"/>
      <c r="M7480" s="124"/>
      <c r="N7480" s="193">
        <v>50</v>
      </c>
      <c r="O7480" s="193">
        <v>0</v>
      </c>
      <c r="P7480" s="124" t="s">
        <v>1312</v>
      </c>
    </row>
    <row r="7481" spans="1:16" ht="51">
      <c r="A7481" s="256">
        <v>20</v>
      </c>
      <c r="B7481" s="124"/>
      <c r="C7481" s="125" t="s">
        <v>693</v>
      </c>
      <c r="D7481" s="191">
        <v>43363</v>
      </c>
      <c r="E7481" s="124" t="s">
        <v>13424</v>
      </c>
      <c r="F7481" s="124" t="s">
        <v>3</v>
      </c>
      <c r="G7481" s="124">
        <v>1663330</v>
      </c>
      <c r="H7481" s="124"/>
      <c r="I7481" s="128" t="s">
        <v>15168</v>
      </c>
      <c r="J7481" s="124"/>
      <c r="K7481" s="124"/>
      <c r="L7481" s="124"/>
      <c r="M7481" s="124"/>
      <c r="N7481" s="193">
        <v>0</v>
      </c>
      <c r="O7481" s="193">
        <v>515.29999999999995</v>
      </c>
      <c r="P7481" s="124" t="s">
        <v>1312</v>
      </c>
    </row>
    <row r="7482" spans="1:16" ht="51">
      <c r="A7482" s="256" t="s">
        <v>630</v>
      </c>
      <c r="B7482" s="124"/>
      <c r="C7482" s="125" t="s">
        <v>1236</v>
      </c>
      <c r="D7482" s="191">
        <v>43363</v>
      </c>
      <c r="E7482" s="124" t="s">
        <v>13425</v>
      </c>
      <c r="F7482" s="124" t="s">
        <v>3</v>
      </c>
      <c r="G7482" s="124">
        <v>1663344</v>
      </c>
      <c r="H7482" s="124"/>
      <c r="I7482" s="128" t="s">
        <v>15169</v>
      </c>
      <c r="J7482" s="124"/>
      <c r="K7482" s="124"/>
      <c r="L7482" s="124"/>
      <c r="M7482" s="124"/>
      <c r="N7482" s="193">
        <v>0</v>
      </c>
      <c r="O7482" s="193">
        <v>172</v>
      </c>
      <c r="P7482" s="124" t="s">
        <v>1312</v>
      </c>
    </row>
    <row r="7483" spans="1:16" ht="38.25">
      <c r="A7483" s="256" t="s">
        <v>630</v>
      </c>
      <c r="B7483" s="124"/>
      <c r="C7483" s="125" t="s">
        <v>1236</v>
      </c>
      <c r="D7483" s="191">
        <v>43363</v>
      </c>
      <c r="E7483" s="124" t="s">
        <v>13426</v>
      </c>
      <c r="F7483" s="124" t="s">
        <v>3</v>
      </c>
      <c r="G7483" s="124">
        <v>1663345</v>
      </c>
      <c r="H7483" s="124"/>
      <c r="I7483" s="128" t="s">
        <v>15170</v>
      </c>
      <c r="J7483" s="124"/>
      <c r="K7483" s="124"/>
      <c r="L7483" s="124"/>
      <c r="M7483" s="124"/>
      <c r="N7483" s="193">
        <v>0</v>
      </c>
      <c r="O7483" s="193">
        <v>30</v>
      </c>
      <c r="P7483" s="124" t="s">
        <v>1312</v>
      </c>
    </row>
    <row r="7484" spans="1:16" ht="51">
      <c r="A7484" s="256">
        <v>234</v>
      </c>
      <c r="B7484" s="124"/>
      <c r="C7484" s="125" t="s">
        <v>124</v>
      </c>
      <c r="D7484" s="191">
        <v>43363</v>
      </c>
      <c r="E7484" s="124" t="s">
        <v>13427</v>
      </c>
      <c r="F7484" s="124" t="s">
        <v>3</v>
      </c>
      <c r="G7484" s="124">
        <v>1663347</v>
      </c>
      <c r="H7484" s="124"/>
      <c r="I7484" s="128" t="s">
        <v>15171</v>
      </c>
      <c r="J7484" s="124"/>
      <c r="K7484" s="124"/>
      <c r="L7484" s="124"/>
      <c r="M7484" s="124"/>
      <c r="N7484" s="193">
        <v>0</v>
      </c>
      <c r="O7484" s="193">
        <v>480</v>
      </c>
      <c r="P7484" s="124" t="s">
        <v>1312</v>
      </c>
    </row>
    <row r="7485" spans="1:16" ht="51">
      <c r="A7485" s="256" t="s">
        <v>630</v>
      </c>
      <c r="B7485" s="124"/>
      <c r="C7485" s="125" t="s">
        <v>1236</v>
      </c>
      <c r="D7485" s="191">
        <v>43363</v>
      </c>
      <c r="E7485" s="124" t="s">
        <v>13428</v>
      </c>
      <c r="F7485" s="124" t="s">
        <v>3</v>
      </c>
      <c r="G7485" s="124">
        <v>1663349</v>
      </c>
      <c r="H7485" s="124"/>
      <c r="I7485" s="128" t="s">
        <v>15172</v>
      </c>
      <c r="J7485" s="124"/>
      <c r="K7485" s="124"/>
      <c r="L7485" s="124"/>
      <c r="M7485" s="124"/>
      <c r="N7485" s="193">
        <v>0</v>
      </c>
      <c r="O7485" s="193">
        <v>450</v>
      </c>
      <c r="P7485" s="124" t="s">
        <v>1312</v>
      </c>
    </row>
    <row r="7486" spans="1:16" ht="51">
      <c r="A7486" s="256" t="s">
        <v>630</v>
      </c>
      <c r="B7486" s="124"/>
      <c r="C7486" s="125" t="s">
        <v>1236</v>
      </c>
      <c r="D7486" s="191">
        <v>43363</v>
      </c>
      <c r="E7486" s="124" t="s">
        <v>13429</v>
      </c>
      <c r="F7486" s="124" t="s">
        <v>3</v>
      </c>
      <c r="G7486" s="124">
        <v>1663350</v>
      </c>
      <c r="H7486" s="124"/>
      <c r="I7486" s="128" t="s">
        <v>3659</v>
      </c>
      <c r="J7486" s="124"/>
      <c r="K7486" s="124"/>
      <c r="L7486" s="124"/>
      <c r="M7486" s="124"/>
      <c r="N7486" s="193">
        <v>0</v>
      </c>
      <c r="O7486" s="193">
        <v>700</v>
      </c>
      <c r="P7486" s="124" t="s">
        <v>1312</v>
      </c>
    </row>
    <row r="7487" spans="1:16" ht="51">
      <c r="A7487" s="256">
        <v>203</v>
      </c>
      <c r="B7487" s="124"/>
      <c r="C7487" s="125" t="s">
        <v>757</v>
      </c>
      <c r="D7487" s="191">
        <v>43363</v>
      </c>
      <c r="E7487" s="124" t="s">
        <v>13430</v>
      </c>
      <c r="F7487" s="124" t="s">
        <v>3</v>
      </c>
      <c r="G7487" s="124">
        <v>1663352</v>
      </c>
      <c r="H7487" s="124"/>
      <c r="I7487" s="128" t="s">
        <v>15173</v>
      </c>
      <c r="J7487" s="124"/>
      <c r="K7487" s="124"/>
      <c r="L7487" s="124"/>
      <c r="M7487" s="124"/>
      <c r="N7487" s="193">
        <v>0</v>
      </c>
      <c r="O7487" s="193">
        <v>15</v>
      </c>
      <c r="P7487" s="124" t="s">
        <v>1312</v>
      </c>
    </row>
    <row r="7488" spans="1:16" ht="51">
      <c r="A7488" s="256" t="s">
        <v>630</v>
      </c>
      <c r="B7488" s="124"/>
      <c r="C7488" s="125" t="s">
        <v>1236</v>
      </c>
      <c r="D7488" s="191">
        <v>43363</v>
      </c>
      <c r="E7488" s="124" t="s">
        <v>13431</v>
      </c>
      <c r="F7488" s="124" t="s">
        <v>3</v>
      </c>
      <c r="G7488" s="124">
        <v>1663299</v>
      </c>
      <c r="H7488" s="124"/>
      <c r="I7488" s="128" t="s">
        <v>15174</v>
      </c>
      <c r="J7488" s="124"/>
      <c r="K7488" s="124"/>
      <c r="L7488" s="124"/>
      <c r="M7488" s="124"/>
      <c r="N7488" s="193">
        <v>0</v>
      </c>
      <c r="O7488" s="193">
        <v>9612.6</v>
      </c>
      <c r="P7488" s="124" t="s">
        <v>1312</v>
      </c>
    </row>
    <row r="7489" spans="1:16" ht="63.75">
      <c r="A7489" s="256">
        <v>221</v>
      </c>
      <c r="B7489" s="124"/>
      <c r="C7489" s="125" t="s">
        <v>763</v>
      </c>
      <c r="D7489" s="191">
        <v>43363</v>
      </c>
      <c r="E7489" s="124" t="s">
        <v>13432</v>
      </c>
      <c r="F7489" s="124" t="s">
        <v>3</v>
      </c>
      <c r="G7489" s="124">
        <v>1663284</v>
      </c>
      <c r="H7489" s="124"/>
      <c r="I7489" s="128" t="s">
        <v>15175</v>
      </c>
      <c r="J7489" s="124"/>
      <c r="K7489" s="124"/>
      <c r="L7489" s="124"/>
      <c r="M7489" s="124"/>
      <c r="N7489" s="193">
        <v>0</v>
      </c>
      <c r="O7489" s="193">
        <v>13</v>
      </c>
      <c r="P7489" s="124" t="s">
        <v>1312</v>
      </c>
    </row>
    <row r="7490" spans="1:16" ht="51">
      <c r="A7490" s="256">
        <v>592</v>
      </c>
      <c r="B7490" s="124"/>
      <c r="C7490" s="125" t="s">
        <v>862</v>
      </c>
      <c r="D7490" s="191">
        <v>43363</v>
      </c>
      <c r="E7490" s="124" t="s">
        <v>13433</v>
      </c>
      <c r="F7490" s="124" t="s">
        <v>3</v>
      </c>
      <c r="G7490" s="124">
        <v>1663258</v>
      </c>
      <c r="H7490" s="124"/>
      <c r="I7490" s="128" t="s">
        <v>15176</v>
      </c>
      <c r="J7490" s="124"/>
      <c r="K7490" s="124"/>
      <c r="L7490" s="124"/>
      <c r="M7490" s="124"/>
      <c r="N7490" s="193">
        <v>0</v>
      </c>
      <c r="O7490" s="193">
        <v>34.770000000000003</v>
      </c>
      <c r="P7490" s="124" t="s">
        <v>1312</v>
      </c>
    </row>
    <row r="7491" spans="1:16" ht="51">
      <c r="A7491" s="256" t="s">
        <v>630</v>
      </c>
      <c r="B7491" s="124"/>
      <c r="C7491" s="125" t="s">
        <v>1236</v>
      </c>
      <c r="D7491" s="191">
        <v>43363</v>
      </c>
      <c r="E7491" s="124" t="s">
        <v>13434</v>
      </c>
      <c r="F7491" s="124" t="s">
        <v>3</v>
      </c>
      <c r="G7491" s="124">
        <v>1663253</v>
      </c>
      <c r="H7491" s="124"/>
      <c r="I7491" s="128" t="s">
        <v>15177</v>
      </c>
      <c r="J7491" s="124"/>
      <c r="K7491" s="124"/>
      <c r="L7491" s="124"/>
      <c r="M7491" s="124"/>
      <c r="N7491" s="193">
        <v>0</v>
      </c>
      <c r="O7491" s="193">
        <v>190</v>
      </c>
      <c r="P7491" s="124" t="s">
        <v>1312</v>
      </c>
    </row>
    <row r="7492" spans="1:16" ht="63.75">
      <c r="A7492" s="256">
        <v>35</v>
      </c>
      <c r="B7492" s="124"/>
      <c r="C7492" s="125" t="s">
        <v>696</v>
      </c>
      <c r="D7492" s="191">
        <v>43363</v>
      </c>
      <c r="E7492" s="124" t="s">
        <v>13435</v>
      </c>
      <c r="F7492" s="124" t="s">
        <v>3</v>
      </c>
      <c r="G7492" s="124">
        <v>1663240</v>
      </c>
      <c r="H7492" s="124"/>
      <c r="I7492" s="128" t="s">
        <v>15178</v>
      </c>
      <c r="J7492" s="124"/>
      <c r="K7492" s="124"/>
      <c r="L7492" s="124"/>
      <c r="M7492" s="124"/>
      <c r="N7492" s="193">
        <v>0</v>
      </c>
      <c r="O7492" s="193">
        <v>2000</v>
      </c>
      <c r="P7492" s="124" t="s">
        <v>1312</v>
      </c>
    </row>
    <row r="7493" spans="1:16" ht="38.25">
      <c r="A7493" s="256" t="s">
        <v>630</v>
      </c>
      <c r="B7493" s="124"/>
      <c r="C7493" s="125" t="s">
        <v>1236</v>
      </c>
      <c r="D7493" s="191">
        <v>43363</v>
      </c>
      <c r="E7493" s="124" t="s">
        <v>13436</v>
      </c>
      <c r="F7493" s="124" t="s">
        <v>3</v>
      </c>
      <c r="G7493" s="124">
        <v>1663224</v>
      </c>
      <c r="H7493" s="124"/>
      <c r="I7493" s="128" t="s">
        <v>15179</v>
      </c>
      <c r="J7493" s="124"/>
      <c r="K7493" s="124"/>
      <c r="L7493" s="124"/>
      <c r="M7493" s="124"/>
      <c r="N7493" s="193">
        <v>0</v>
      </c>
      <c r="O7493" s="193">
        <v>314.49</v>
      </c>
      <c r="P7493" s="124" t="s">
        <v>1312</v>
      </c>
    </row>
    <row r="7494" spans="1:16" ht="51">
      <c r="A7494" s="256">
        <v>513</v>
      </c>
      <c r="B7494" s="124"/>
      <c r="C7494" s="125" t="s">
        <v>201</v>
      </c>
      <c r="D7494" s="191">
        <v>43363</v>
      </c>
      <c r="E7494" s="124" t="s">
        <v>13437</v>
      </c>
      <c r="F7494" s="124" t="s">
        <v>3</v>
      </c>
      <c r="G7494" s="124">
        <v>1663221</v>
      </c>
      <c r="H7494" s="124"/>
      <c r="I7494" s="128" t="s">
        <v>15180</v>
      </c>
      <c r="J7494" s="124"/>
      <c r="K7494" s="124"/>
      <c r="L7494" s="124"/>
      <c r="M7494" s="124"/>
      <c r="N7494" s="193">
        <v>0</v>
      </c>
      <c r="O7494" s="193">
        <v>100</v>
      </c>
      <c r="P7494" s="124" t="s">
        <v>1312</v>
      </c>
    </row>
    <row r="7495" spans="1:16" ht="38.25">
      <c r="A7495" s="256">
        <v>206</v>
      </c>
      <c r="B7495" s="124"/>
      <c r="C7495" s="125" t="s">
        <v>758</v>
      </c>
      <c r="D7495" s="191">
        <v>43363</v>
      </c>
      <c r="E7495" s="124" t="s">
        <v>13438</v>
      </c>
      <c r="F7495" s="124" t="s">
        <v>3</v>
      </c>
      <c r="G7495" s="124">
        <v>1663495</v>
      </c>
      <c r="H7495" s="124"/>
      <c r="I7495" s="128" t="s">
        <v>15181</v>
      </c>
      <c r="J7495" s="124"/>
      <c r="K7495" s="124"/>
      <c r="L7495" s="124"/>
      <c r="M7495" s="124"/>
      <c r="N7495" s="193">
        <v>0</v>
      </c>
      <c r="O7495" s="193">
        <v>30</v>
      </c>
      <c r="P7495" s="124" t="s">
        <v>1312</v>
      </c>
    </row>
    <row r="7496" spans="1:16" ht="51">
      <c r="A7496" s="256">
        <v>16</v>
      </c>
      <c r="B7496" s="124"/>
      <c r="C7496" s="125" t="s">
        <v>692</v>
      </c>
      <c r="D7496" s="191">
        <v>43363</v>
      </c>
      <c r="E7496" s="124" t="s">
        <v>13439</v>
      </c>
      <c r="F7496" s="124" t="s">
        <v>3</v>
      </c>
      <c r="G7496" s="124">
        <v>1663493</v>
      </c>
      <c r="H7496" s="124"/>
      <c r="I7496" s="128" t="s">
        <v>15182</v>
      </c>
      <c r="J7496" s="124"/>
      <c r="K7496" s="124"/>
      <c r="L7496" s="124"/>
      <c r="M7496" s="124"/>
      <c r="N7496" s="193">
        <v>0</v>
      </c>
      <c r="O7496" s="193">
        <v>320</v>
      </c>
      <c r="P7496" s="124" t="s">
        <v>1312</v>
      </c>
    </row>
    <row r="7497" spans="1:16" ht="38.25">
      <c r="A7497" s="256" t="s">
        <v>630</v>
      </c>
      <c r="B7497" s="124"/>
      <c r="C7497" s="125" t="s">
        <v>1236</v>
      </c>
      <c r="D7497" s="191">
        <v>43363</v>
      </c>
      <c r="E7497" s="124" t="s">
        <v>13440</v>
      </c>
      <c r="F7497" s="124" t="s">
        <v>3</v>
      </c>
      <c r="G7497" s="124">
        <v>1663474</v>
      </c>
      <c r="H7497" s="124"/>
      <c r="I7497" s="128" t="s">
        <v>15183</v>
      </c>
      <c r="J7497" s="124"/>
      <c r="K7497" s="124"/>
      <c r="L7497" s="124"/>
      <c r="M7497" s="124"/>
      <c r="N7497" s="193">
        <v>0</v>
      </c>
      <c r="O7497" s="193">
        <v>17.5</v>
      </c>
      <c r="P7497" s="124" t="s">
        <v>1312</v>
      </c>
    </row>
    <row r="7498" spans="1:16" ht="38.25">
      <c r="A7498" s="256" t="s">
        <v>630</v>
      </c>
      <c r="B7498" s="124"/>
      <c r="C7498" s="125" t="s">
        <v>1236</v>
      </c>
      <c r="D7498" s="191">
        <v>43363</v>
      </c>
      <c r="E7498" s="124" t="s">
        <v>13441</v>
      </c>
      <c r="F7498" s="124" t="s">
        <v>3</v>
      </c>
      <c r="G7498" s="124">
        <v>1663459</v>
      </c>
      <c r="H7498" s="124"/>
      <c r="I7498" s="128" t="s">
        <v>15184</v>
      </c>
      <c r="J7498" s="124"/>
      <c r="K7498" s="124"/>
      <c r="L7498" s="124"/>
      <c r="M7498" s="124"/>
      <c r="N7498" s="193">
        <v>0</v>
      </c>
      <c r="O7498" s="193">
        <v>5</v>
      </c>
      <c r="P7498" s="124" t="s">
        <v>1312</v>
      </c>
    </row>
    <row r="7499" spans="1:16" ht="51">
      <c r="A7499" s="256">
        <v>526</v>
      </c>
      <c r="B7499" s="124"/>
      <c r="C7499" s="125" t="s">
        <v>846</v>
      </c>
      <c r="D7499" s="191">
        <v>43363</v>
      </c>
      <c r="E7499" s="124" t="s">
        <v>13442</v>
      </c>
      <c r="F7499" s="124" t="s">
        <v>3</v>
      </c>
      <c r="G7499" s="124">
        <v>1663451</v>
      </c>
      <c r="H7499" s="124"/>
      <c r="I7499" s="128" t="s">
        <v>15185</v>
      </c>
      <c r="J7499" s="124"/>
      <c r="K7499" s="124"/>
      <c r="L7499" s="124"/>
      <c r="M7499" s="124"/>
      <c r="N7499" s="193">
        <v>0</v>
      </c>
      <c r="O7499" s="193">
        <v>77</v>
      </c>
      <c r="P7499" s="124" t="s">
        <v>1312</v>
      </c>
    </row>
    <row r="7500" spans="1:16" ht="51">
      <c r="A7500" s="256">
        <v>526</v>
      </c>
      <c r="B7500" s="124"/>
      <c r="C7500" s="125" t="s">
        <v>846</v>
      </c>
      <c r="D7500" s="191">
        <v>43363</v>
      </c>
      <c r="E7500" s="124" t="s">
        <v>13443</v>
      </c>
      <c r="F7500" s="124" t="s">
        <v>3</v>
      </c>
      <c r="G7500" s="124">
        <v>1663449</v>
      </c>
      <c r="H7500" s="124"/>
      <c r="I7500" s="128" t="s">
        <v>15186</v>
      </c>
      <c r="J7500" s="124"/>
      <c r="K7500" s="124"/>
      <c r="L7500" s="124"/>
      <c r="M7500" s="124"/>
      <c r="N7500" s="193">
        <v>0</v>
      </c>
      <c r="O7500" s="193">
        <v>77</v>
      </c>
      <c r="P7500" s="124" t="s">
        <v>1312</v>
      </c>
    </row>
    <row r="7501" spans="1:16" ht="51">
      <c r="A7501" s="256">
        <v>20</v>
      </c>
      <c r="B7501" s="124"/>
      <c r="C7501" s="125" t="s">
        <v>693</v>
      </c>
      <c r="D7501" s="191">
        <v>43363</v>
      </c>
      <c r="E7501" s="124" t="s">
        <v>13444</v>
      </c>
      <c r="F7501" s="124" t="s">
        <v>3</v>
      </c>
      <c r="G7501" s="124">
        <v>1663443</v>
      </c>
      <c r="H7501" s="124"/>
      <c r="I7501" s="128" t="s">
        <v>15187</v>
      </c>
      <c r="J7501" s="124"/>
      <c r="K7501" s="124"/>
      <c r="L7501" s="124"/>
      <c r="M7501" s="124"/>
      <c r="N7501" s="193">
        <v>0</v>
      </c>
      <c r="O7501" s="193">
        <v>414</v>
      </c>
      <c r="P7501" s="124" t="s">
        <v>1312</v>
      </c>
    </row>
    <row r="7502" spans="1:16" ht="51">
      <c r="A7502" s="256">
        <v>20</v>
      </c>
      <c r="B7502" s="124"/>
      <c r="C7502" s="125" t="s">
        <v>693</v>
      </c>
      <c r="D7502" s="191">
        <v>43363</v>
      </c>
      <c r="E7502" s="124" t="s">
        <v>13445</v>
      </c>
      <c r="F7502" s="124" t="s">
        <v>3</v>
      </c>
      <c r="G7502" s="124">
        <v>1663442</v>
      </c>
      <c r="H7502" s="124"/>
      <c r="I7502" s="128" t="s">
        <v>15188</v>
      </c>
      <c r="J7502" s="124"/>
      <c r="K7502" s="124"/>
      <c r="L7502" s="124"/>
      <c r="M7502" s="124"/>
      <c r="N7502" s="193">
        <v>0</v>
      </c>
      <c r="O7502" s="193">
        <v>306</v>
      </c>
      <c r="P7502" s="124" t="s">
        <v>1312</v>
      </c>
    </row>
    <row r="7503" spans="1:16" ht="51">
      <c r="A7503" s="256">
        <v>20</v>
      </c>
      <c r="B7503" s="124"/>
      <c r="C7503" s="125" t="s">
        <v>693</v>
      </c>
      <c r="D7503" s="191">
        <v>43363</v>
      </c>
      <c r="E7503" s="124" t="s">
        <v>13446</v>
      </c>
      <c r="F7503" s="124" t="s">
        <v>3</v>
      </c>
      <c r="G7503" s="124">
        <v>1663440</v>
      </c>
      <c r="H7503" s="124"/>
      <c r="I7503" s="128" t="s">
        <v>15189</v>
      </c>
      <c r="J7503" s="124"/>
      <c r="K7503" s="124"/>
      <c r="L7503" s="124"/>
      <c r="M7503" s="124"/>
      <c r="N7503" s="193">
        <v>0</v>
      </c>
      <c r="O7503" s="193">
        <v>6024.56</v>
      </c>
      <c r="P7503" s="124" t="s">
        <v>1312</v>
      </c>
    </row>
    <row r="7504" spans="1:16" ht="51">
      <c r="A7504" s="256">
        <v>132</v>
      </c>
      <c r="B7504" s="124"/>
      <c r="C7504" s="125" t="s">
        <v>728</v>
      </c>
      <c r="D7504" s="191">
        <v>43363</v>
      </c>
      <c r="E7504" s="124" t="s">
        <v>13447</v>
      </c>
      <c r="F7504" s="124" t="s">
        <v>3</v>
      </c>
      <c r="G7504" s="124">
        <v>1663378</v>
      </c>
      <c r="H7504" s="124"/>
      <c r="I7504" s="128" t="s">
        <v>15190</v>
      </c>
      <c r="J7504" s="124"/>
      <c r="K7504" s="124"/>
      <c r="L7504" s="124"/>
      <c r="M7504" s="124"/>
      <c r="N7504" s="193">
        <v>0</v>
      </c>
      <c r="O7504" s="193">
        <v>742</v>
      </c>
      <c r="P7504" s="124" t="s">
        <v>1312</v>
      </c>
    </row>
    <row r="7505" spans="1:16" ht="51">
      <c r="A7505" s="256">
        <v>203</v>
      </c>
      <c r="B7505" s="124"/>
      <c r="C7505" s="125" t="s">
        <v>757</v>
      </c>
      <c r="D7505" s="191">
        <v>43363</v>
      </c>
      <c r="E7505" s="124" t="s">
        <v>13448</v>
      </c>
      <c r="F7505" s="124" t="s">
        <v>3</v>
      </c>
      <c r="G7505" s="124">
        <v>1663366</v>
      </c>
      <c r="H7505" s="124"/>
      <c r="I7505" s="128" t="s">
        <v>15191</v>
      </c>
      <c r="J7505" s="124"/>
      <c r="K7505" s="124"/>
      <c r="L7505" s="124"/>
      <c r="M7505" s="124"/>
      <c r="N7505" s="193">
        <v>0</v>
      </c>
      <c r="O7505" s="193">
        <v>742</v>
      </c>
      <c r="P7505" s="124" t="s">
        <v>1312</v>
      </c>
    </row>
    <row r="7506" spans="1:16" ht="51">
      <c r="A7506" s="256">
        <v>20</v>
      </c>
      <c r="B7506" s="124"/>
      <c r="C7506" s="125" t="s">
        <v>693</v>
      </c>
      <c r="D7506" s="191">
        <v>43363</v>
      </c>
      <c r="E7506" s="124" t="s">
        <v>13449</v>
      </c>
      <c r="F7506" s="124" t="s">
        <v>3</v>
      </c>
      <c r="G7506" s="124">
        <v>1663357</v>
      </c>
      <c r="H7506" s="124"/>
      <c r="I7506" s="128" t="s">
        <v>15192</v>
      </c>
      <c r="J7506" s="124"/>
      <c r="K7506" s="124"/>
      <c r="L7506" s="124"/>
      <c r="M7506" s="124"/>
      <c r="N7506" s="193">
        <v>0</v>
      </c>
      <c r="O7506" s="193">
        <v>63.980000000000004</v>
      </c>
      <c r="P7506" s="124" t="s">
        <v>1312</v>
      </c>
    </row>
    <row r="7507" spans="1:16" ht="51">
      <c r="A7507" s="256">
        <v>526</v>
      </c>
      <c r="B7507" s="124"/>
      <c r="C7507" s="125" t="s">
        <v>846</v>
      </c>
      <c r="D7507" s="191">
        <v>43363</v>
      </c>
      <c r="E7507" s="124" t="s">
        <v>13450</v>
      </c>
      <c r="F7507" s="124" t="s">
        <v>3</v>
      </c>
      <c r="G7507" s="124">
        <v>1663355</v>
      </c>
      <c r="H7507" s="124"/>
      <c r="I7507" s="128" t="s">
        <v>15193</v>
      </c>
      <c r="J7507" s="124"/>
      <c r="K7507" s="124"/>
      <c r="L7507" s="124"/>
      <c r="M7507" s="124"/>
      <c r="N7507" s="193">
        <v>0</v>
      </c>
      <c r="O7507" s="193">
        <v>10000</v>
      </c>
      <c r="P7507" s="124" t="s">
        <v>1312</v>
      </c>
    </row>
    <row r="7508" spans="1:16" ht="51">
      <c r="A7508" s="256">
        <v>16</v>
      </c>
      <c r="B7508" s="124"/>
      <c r="C7508" s="125" t="s">
        <v>692</v>
      </c>
      <c r="D7508" s="191">
        <v>43363</v>
      </c>
      <c r="E7508" s="124" t="s">
        <v>13451</v>
      </c>
      <c r="F7508" s="124" t="s">
        <v>3</v>
      </c>
      <c r="G7508" s="124">
        <v>1663328</v>
      </c>
      <c r="H7508" s="124"/>
      <c r="I7508" s="128" t="s">
        <v>15194</v>
      </c>
      <c r="J7508" s="124"/>
      <c r="K7508" s="124"/>
      <c r="L7508" s="124"/>
      <c r="M7508" s="124"/>
      <c r="N7508" s="193">
        <v>0</v>
      </c>
      <c r="O7508" s="193">
        <v>50000</v>
      </c>
      <c r="P7508" s="124" t="s">
        <v>1312</v>
      </c>
    </row>
    <row r="7509" spans="1:16" ht="51">
      <c r="A7509" s="256">
        <v>16</v>
      </c>
      <c r="B7509" s="124"/>
      <c r="C7509" s="125" t="s">
        <v>692</v>
      </c>
      <c r="D7509" s="191">
        <v>43363</v>
      </c>
      <c r="E7509" s="124" t="s">
        <v>13452</v>
      </c>
      <c r="F7509" s="124" t="s">
        <v>3</v>
      </c>
      <c r="G7509" s="124">
        <v>1663326</v>
      </c>
      <c r="H7509" s="124"/>
      <c r="I7509" s="128" t="s">
        <v>15195</v>
      </c>
      <c r="J7509" s="124"/>
      <c r="K7509" s="124"/>
      <c r="L7509" s="124"/>
      <c r="M7509" s="124"/>
      <c r="N7509" s="193">
        <v>0</v>
      </c>
      <c r="O7509" s="193">
        <v>100000</v>
      </c>
      <c r="P7509" s="124" t="s">
        <v>1312</v>
      </c>
    </row>
    <row r="7510" spans="1:16" ht="63.75">
      <c r="A7510" s="256" t="s">
        <v>630</v>
      </c>
      <c r="B7510" s="124"/>
      <c r="C7510" s="125" t="s">
        <v>1236</v>
      </c>
      <c r="D7510" s="191">
        <v>43363</v>
      </c>
      <c r="E7510" s="124" t="s">
        <v>13453</v>
      </c>
      <c r="F7510" s="124" t="s">
        <v>3</v>
      </c>
      <c r="G7510" s="124">
        <v>1663323</v>
      </c>
      <c r="H7510" s="124"/>
      <c r="I7510" s="128" t="s">
        <v>15196</v>
      </c>
      <c r="J7510" s="124"/>
      <c r="K7510" s="124"/>
      <c r="L7510" s="124"/>
      <c r="M7510" s="124"/>
      <c r="N7510" s="193">
        <v>0</v>
      </c>
      <c r="O7510" s="193">
        <v>0.12</v>
      </c>
      <c r="P7510" s="124" t="s">
        <v>3729</v>
      </c>
    </row>
    <row r="7511" spans="1:16" ht="51">
      <c r="A7511" s="256">
        <v>290</v>
      </c>
      <c r="B7511" s="124"/>
      <c r="C7511" s="125" t="s">
        <v>793</v>
      </c>
      <c r="D7511" s="191">
        <v>43363</v>
      </c>
      <c r="E7511" s="124" t="s">
        <v>13454</v>
      </c>
      <c r="F7511" s="124" t="s">
        <v>3</v>
      </c>
      <c r="G7511" s="124">
        <v>1663308</v>
      </c>
      <c r="H7511" s="124"/>
      <c r="I7511" s="128" t="s">
        <v>15197</v>
      </c>
      <c r="J7511" s="124"/>
      <c r="K7511" s="124"/>
      <c r="L7511" s="124"/>
      <c r="M7511" s="124"/>
      <c r="N7511" s="193">
        <v>0</v>
      </c>
      <c r="O7511" s="193">
        <v>382</v>
      </c>
      <c r="P7511" s="124" t="s">
        <v>1312</v>
      </c>
    </row>
    <row r="7512" spans="1:16" ht="51">
      <c r="A7512" s="256">
        <v>290</v>
      </c>
      <c r="B7512" s="124"/>
      <c r="C7512" s="125" t="s">
        <v>793</v>
      </c>
      <c r="D7512" s="191">
        <v>43363</v>
      </c>
      <c r="E7512" s="124" t="s">
        <v>13455</v>
      </c>
      <c r="F7512" s="124" t="s">
        <v>3</v>
      </c>
      <c r="G7512" s="124">
        <v>1663305</v>
      </c>
      <c r="H7512" s="124"/>
      <c r="I7512" s="128" t="s">
        <v>15198</v>
      </c>
      <c r="J7512" s="124"/>
      <c r="K7512" s="124"/>
      <c r="L7512" s="124"/>
      <c r="M7512" s="124"/>
      <c r="N7512" s="193">
        <v>0</v>
      </c>
      <c r="O7512" s="193">
        <v>6253.32</v>
      </c>
      <c r="P7512" s="124" t="s">
        <v>1312</v>
      </c>
    </row>
    <row r="7513" spans="1:16" ht="51">
      <c r="A7513" s="256">
        <v>290</v>
      </c>
      <c r="B7513" s="124"/>
      <c r="C7513" s="125" t="s">
        <v>793</v>
      </c>
      <c r="D7513" s="191">
        <v>43363</v>
      </c>
      <c r="E7513" s="124" t="s">
        <v>13456</v>
      </c>
      <c r="F7513" s="124" t="s">
        <v>3</v>
      </c>
      <c r="G7513" s="124">
        <v>1663303</v>
      </c>
      <c r="H7513" s="124"/>
      <c r="I7513" s="128" t="s">
        <v>15199</v>
      </c>
      <c r="J7513" s="124"/>
      <c r="K7513" s="124"/>
      <c r="L7513" s="124"/>
      <c r="M7513" s="124"/>
      <c r="N7513" s="193">
        <v>0</v>
      </c>
      <c r="O7513" s="193">
        <v>1934</v>
      </c>
      <c r="P7513" s="124" t="s">
        <v>1312</v>
      </c>
    </row>
    <row r="7514" spans="1:16" ht="63.75">
      <c r="A7514" s="256">
        <v>660</v>
      </c>
      <c r="B7514" s="124"/>
      <c r="C7514" s="125" t="s">
        <v>233</v>
      </c>
      <c r="D7514" s="191">
        <v>43363</v>
      </c>
      <c r="E7514" s="124" t="s">
        <v>13457</v>
      </c>
      <c r="F7514" s="124" t="s">
        <v>3</v>
      </c>
      <c r="G7514" s="124">
        <v>1663273</v>
      </c>
      <c r="H7514" s="124"/>
      <c r="I7514" s="128" t="s">
        <v>15200</v>
      </c>
      <c r="J7514" s="124"/>
      <c r="K7514" s="124"/>
      <c r="L7514" s="124"/>
      <c r="M7514" s="124"/>
      <c r="N7514" s="193">
        <v>0</v>
      </c>
      <c r="O7514" s="193">
        <v>15120</v>
      </c>
      <c r="P7514" s="124" t="s">
        <v>1312</v>
      </c>
    </row>
    <row r="7515" spans="1:16" ht="51">
      <c r="A7515" s="256" t="s">
        <v>630</v>
      </c>
      <c r="B7515" s="124"/>
      <c r="C7515" s="125" t="s">
        <v>1236</v>
      </c>
      <c r="D7515" s="191">
        <v>43363</v>
      </c>
      <c r="E7515" s="124" t="s">
        <v>13458</v>
      </c>
      <c r="F7515" s="124" t="s">
        <v>3</v>
      </c>
      <c r="G7515" s="124">
        <v>1663267</v>
      </c>
      <c r="H7515" s="124"/>
      <c r="I7515" s="128" t="s">
        <v>15201</v>
      </c>
      <c r="J7515" s="124"/>
      <c r="K7515" s="124"/>
      <c r="L7515" s="124"/>
      <c r="M7515" s="124"/>
      <c r="N7515" s="193">
        <v>0</v>
      </c>
      <c r="O7515" s="193">
        <v>1129.18</v>
      </c>
      <c r="P7515" s="124" t="s">
        <v>1312</v>
      </c>
    </row>
    <row r="7516" spans="1:16" ht="51">
      <c r="A7516" s="256" t="s">
        <v>630</v>
      </c>
      <c r="B7516" s="124"/>
      <c r="C7516" s="125" t="s">
        <v>1236</v>
      </c>
      <c r="D7516" s="191">
        <v>43363</v>
      </c>
      <c r="E7516" s="124" t="s">
        <v>13459</v>
      </c>
      <c r="F7516" s="124" t="s">
        <v>3</v>
      </c>
      <c r="G7516" s="124">
        <v>1663263</v>
      </c>
      <c r="H7516" s="124"/>
      <c r="I7516" s="128" t="s">
        <v>15202</v>
      </c>
      <c r="J7516" s="124"/>
      <c r="K7516" s="124"/>
      <c r="L7516" s="124"/>
      <c r="M7516" s="124"/>
      <c r="N7516" s="193">
        <v>0</v>
      </c>
      <c r="O7516" s="193">
        <v>2683.88</v>
      </c>
      <c r="P7516" s="124" t="s">
        <v>1312</v>
      </c>
    </row>
    <row r="7517" spans="1:16" ht="51">
      <c r="A7517" s="256" t="s">
        <v>630</v>
      </c>
      <c r="B7517" s="124"/>
      <c r="C7517" s="125" t="s">
        <v>1236</v>
      </c>
      <c r="D7517" s="191">
        <v>43363</v>
      </c>
      <c r="E7517" s="124" t="s">
        <v>13460</v>
      </c>
      <c r="F7517" s="124" t="s">
        <v>3</v>
      </c>
      <c r="G7517" s="124">
        <v>1663261</v>
      </c>
      <c r="H7517" s="124"/>
      <c r="I7517" s="128" t="s">
        <v>15203</v>
      </c>
      <c r="J7517" s="124"/>
      <c r="K7517" s="124"/>
      <c r="L7517" s="124"/>
      <c r="M7517" s="124"/>
      <c r="N7517" s="193">
        <v>0</v>
      </c>
      <c r="O7517" s="193">
        <v>442.24</v>
      </c>
      <c r="P7517" s="124" t="s">
        <v>1312</v>
      </c>
    </row>
    <row r="7518" spans="1:16" ht="51">
      <c r="A7518" s="256" t="s">
        <v>630</v>
      </c>
      <c r="B7518" s="124"/>
      <c r="C7518" s="125" t="s">
        <v>1236</v>
      </c>
      <c r="D7518" s="191">
        <v>43363</v>
      </c>
      <c r="E7518" s="124" t="s">
        <v>13461</v>
      </c>
      <c r="F7518" s="124" t="s">
        <v>3</v>
      </c>
      <c r="G7518" s="124">
        <v>1663260</v>
      </c>
      <c r="H7518" s="124"/>
      <c r="I7518" s="128" t="s">
        <v>15204</v>
      </c>
      <c r="J7518" s="124"/>
      <c r="K7518" s="124"/>
      <c r="L7518" s="124"/>
      <c r="M7518" s="124"/>
      <c r="N7518" s="193">
        <v>0</v>
      </c>
      <c r="O7518" s="193">
        <v>564.59</v>
      </c>
      <c r="P7518" s="124" t="s">
        <v>1312</v>
      </c>
    </row>
    <row r="7519" spans="1:16" ht="51">
      <c r="A7519" s="256">
        <v>132</v>
      </c>
      <c r="B7519" s="124"/>
      <c r="C7519" s="125" t="s">
        <v>728</v>
      </c>
      <c r="D7519" s="191">
        <v>43363</v>
      </c>
      <c r="E7519" s="124" t="s">
        <v>13462</v>
      </c>
      <c r="F7519" s="124" t="s">
        <v>3</v>
      </c>
      <c r="G7519" s="124">
        <v>1663244</v>
      </c>
      <c r="H7519" s="124"/>
      <c r="I7519" s="128" t="s">
        <v>15205</v>
      </c>
      <c r="J7519" s="124"/>
      <c r="K7519" s="124"/>
      <c r="L7519" s="124"/>
      <c r="M7519" s="124"/>
      <c r="N7519" s="193">
        <v>0</v>
      </c>
      <c r="O7519" s="193">
        <v>4087.39</v>
      </c>
      <c r="P7519" s="124" t="s">
        <v>1312</v>
      </c>
    </row>
    <row r="7520" spans="1:16" ht="51">
      <c r="A7520" s="256">
        <v>15</v>
      </c>
      <c r="B7520" s="124"/>
      <c r="C7520" s="125" t="s">
        <v>691</v>
      </c>
      <c r="D7520" s="191">
        <v>43363</v>
      </c>
      <c r="E7520" s="124" t="s">
        <v>13463</v>
      </c>
      <c r="F7520" s="124" t="s">
        <v>3</v>
      </c>
      <c r="G7520" s="124">
        <v>1663236</v>
      </c>
      <c r="H7520" s="124"/>
      <c r="I7520" s="128" t="s">
        <v>15206</v>
      </c>
      <c r="J7520" s="124"/>
      <c r="K7520" s="124"/>
      <c r="L7520" s="124"/>
      <c r="M7520" s="124"/>
      <c r="N7520" s="193">
        <v>0</v>
      </c>
      <c r="O7520" s="193">
        <v>258862.78</v>
      </c>
      <c r="P7520" s="124" t="s">
        <v>1312</v>
      </c>
    </row>
    <row r="7521" spans="1:16" ht="102" hidden="1">
      <c r="A7521" s="256">
        <v>197</v>
      </c>
      <c r="B7521" s="124"/>
      <c r="C7521" s="125" t="s">
        <v>754</v>
      </c>
      <c r="D7521" s="191">
        <v>43363</v>
      </c>
      <c r="E7521" s="124" t="s">
        <v>13464</v>
      </c>
      <c r="F7521" s="124" t="s">
        <v>1257</v>
      </c>
      <c r="G7521" s="124">
        <v>5954</v>
      </c>
      <c r="H7521" s="124"/>
      <c r="I7521" s="128" t="s">
        <v>15207</v>
      </c>
      <c r="J7521" s="124"/>
      <c r="K7521" s="124"/>
      <c r="L7521" s="124"/>
      <c r="M7521" s="124"/>
      <c r="N7521" s="193">
        <v>194.85</v>
      </c>
      <c r="O7521" s="193">
        <v>0</v>
      </c>
      <c r="P7521" s="124" t="s">
        <v>1312</v>
      </c>
    </row>
    <row r="7522" spans="1:16" ht="76.5" hidden="1">
      <c r="A7522" s="256" t="s">
        <v>620</v>
      </c>
      <c r="B7522" s="124"/>
      <c r="C7522" s="125" t="s">
        <v>714</v>
      </c>
      <c r="D7522" s="191">
        <v>43363</v>
      </c>
      <c r="E7522" s="124" t="s">
        <v>13465</v>
      </c>
      <c r="F7522" s="124" t="s">
        <v>15</v>
      </c>
      <c r="G7522" s="124">
        <v>5971</v>
      </c>
      <c r="H7522" s="124"/>
      <c r="I7522" s="128" t="s">
        <v>15208</v>
      </c>
      <c r="J7522" s="124"/>
      <c r="K7522" s="124"/>
      <c r="L7522" s="124"/>
      <c r="M7522" s="124"/>
      <c r="N7522" s="193">
        <v>942.28</v>
      </c>
      <c r="O7522" s="193">
        <v>0</v>
      </c>
      <c r="P7522" s="124" t="s">
        <v>1312</v>
      </c>
    </row>
    <row r="7523" spans="1:16" ht="102" hidden="1">
      <c r="A7523" s="256">
        <v>197</v>
      </c>
      <c r="B7523" s="124"/>
      <c r="C7523" s="125" t="s">
        <v>754</v>
      </c>
      <c r="D7523" s="191">
        <v>43363</v>
      </c>
      <c r="E7523" s="124" t="s">
        <v>13466</v>
      </c>
      <c r="F7523" s="124" t="s">
        <v>1257</v>
      </c>
      <c r="G7523" s="124">
        <v>5955</v>
      </c>
      <c r="H7523" s="124"/>
      <c r="I7523" s="128" t="s">
        <v>15209</v>
      </c>
      <c r="J7523" s="124"/>
      <c r="K7523" s="124"/>
      <c r="L7523" s="124"/>
      <c r="M7523" s="124"/>
      <c r="N7523" s="193">
        <v>334.05</v>
      </c>
      <c r="O7523" s="193">
        <v>0</v>
      </c>
      <c r="P7523" s="124" t="s">
        <v>1312</v>
      </c>
    </row>
    <row r="7524" spans="1:16" ht="89.25" hidden="1">
      <c r="A7524" s="256">
        <v>197</v>
      </c>
      <c r="B7524" s="124"/>
      <c r="C7524" s="125" t="s">
        <v>754</v>
      </c>
      <c r="D7524" s="191">
        <v>43363</v>
      </c>
      <c r="E7524" s="124" t="s">
        <v>13467</v>
      </c>
      <c r="F7524" s="124" t="s">
        <v>15</v>
      </c>
      <c r="G7524" s="124">
        <v>5954</v>
      </c>
      <c r="H7524" s="124"/>
      <c r="I7524" s="128" t="s">
        <v>15210</v>
      </c>
      <c r="J7524" s="124"/>
      <c r="K7524" s="124"/>
      <c r="L7524" s="124"/>
      <c r="M7524" s="124"/>
      <c r="N7524" s="193">
        <v>283.99</v>
      </c>
      <c r="O7524" s="193">
        <v>0</v>
      </c>
      <c r="P7524" s="124" t="s">
        <v>1312</v>
      </c>
    </row>
    <row r="7525" spans="1:16" ht="102" hidden="1">
      <c r="A7525" s="256">
        <v>224</v>
      </c>
      <c r="B7525" s="124"/>
      <c r="C7525" s="125" t="s">
        <v>120</v>
      </c>
      <c r="D7525" s="191">
        <v>43363</v>
      </c>
      <c r="E7525" s="124" t="s">
        <v>13468</v>
      </c>
      <c r="F7525" s="124" t="s">
        <v>15</v>
      </c>
      <c r="G7525" s="124">
        <v>5967</v>
      </c>
      <c r="H7525" s="124"/>
      <c r="I7525" s="128" t="s">
        <v>15211</v>
      </c>
      <c r="J7525" s="124"/>
      <c r="K7525" s="124"/>
      <c r="L7525" s="124"/>
      <c r="M7525" s="124"/>
      <c r="N7525" s="193">
        <v>276.86</v>
      </c>
      <c r="O7525" s="193">
        <v>0</v>
      </c>
      <c r="P7525" s="124" t="s">
        <v>1312</v>
      </c>
    </row>
    <row r="7526" spans="1:16" ht="102" hidden="1">
      <c r="A7526" s="256">
        <v>224</v>
      </c>
      <c r="B7526" s="124"/>
      <c r="C7526" s="125" t="s">
        <v>120</v>
      </c>
      <c r="D7526" s="191">
        <v>43363</v>
      </c>
      <c r="E7526" s="124" t="s">
        <v>13469</v>
      </c>
      <c r="F7526" s="124" t="s">
        <v>15</v>
      </c>
      <c r="G7526" s="124">
        <v>5966</v>
      </c>
      <c r="H7526" s="124"/>
      <c r="I7526" s="128" t="s">
        <v>15212</v>
      </c>
      <c r="J7526" s="124"/>
      <c r="K7526" s="124"/>
      <c r="L7526" s="124"/>
      <c r="M7526" s="124"/>
      <c r="N7526" s="193">
        <v>280.29000000000002</v>
      </c>
      <c r="O7526" s="193">
        <v>0</v>
      </c>
      <c r="P7526" s="124" t="s">
        <v>1312</v>
      </c>
    </row>
    <row r="7527" spans="1:16" ht="102" hidden="1">
      <c r="A7527" s="256">
        <v>340</v>
      </c>
      <c r="B7527" s="124"/>
      <c r="C7527" s="125" t="s">
        <v>814</v>
      </c>
      <c r="D7527" s="191">
        <v>43363</v>
      </c>
      <c r="E7527" s="124" t="s">
        <v>13470</v>
      </c>
      <c r="F7527" s="124" t="s">
        <v>15</v>
      </c>
      <c r="G7527" s="124">
        <v>5962</v>
      </c>
      <c r="H7527" s="124"/>
      <c r="I7527" s="128" t="s">
        <v>15213</v>
      </c>
      <c r="J7527" s="124"/>
      <c r="K7527" s="124"/>
      <c r="L7527" s="124"/>
      <c r="M7527" s="124"/>
      <c r="N7527" s="193">
        <v>281.58999999999997</v>
      </c>
      <c r="O7527" s="193">
        <v>0</v>
      </c>
      <c r="P7527" s="124" t="s">
        <v>1312</v>
      </c>
    </row>
    <row r="7528" spans="1:16" ht="89.25" hidden="1">
      <c r="A7528" s="256">
        <v>513</v>
      </c>
      <c r="B7528" s="124"/>
      <c r="C7528" s="125" t="s">
        <v>201</v>
      </c>
      <c r="D7528" s="191">
        <v>43363</v>
      </c>
      <c r="E7528" s="124" t="s">
        <v>13471</v>
      </c>
      <c r="F7528" s="124" t="s">
        <v>15</v>
      </c>
      <c r="G7528" s="124">
        <v>5963</v>
      </c>
      <c r="H7528" s="124"/>
      <c r="I7528" s="128" t="s">
        <v>15214</v>
      </c>
      <c r="J7528" s="124"/>
      <c r="K7528" s="124"/>
      <c r="L7528" s="124"/>
      <c r="M7528" s="124"/>
      <c r="N7528" s="193">
        <v>725.09</v>
      </c>
      <c r="O7528" s="193">
        <v>0</v>
      </c>
      <c r="P7528" s="124" t="s">
        <v>1312</v>
      </c>
    </row>
    <row r="7529" spans="1:16" ht="89.25" hidden="1">
      <c r="A7529" s="256">
        <v>513</v>
      </c>
      <c r="B7529" s="124"/>
      <c r="C7529" s="125" t="s">
        <v>201</v>
      </c>
      <c r="D7529" s="191">
        <v>43363</v>
      </c>
      <c r="E7529" s="124" t="s">
        <v>13472</v>
      </c>
      <c r="F7529" s="124" t="s">
        <v>15</v>
      </c>
      <c r="G7529" s="124">
        <v>5964</v>
      </c>
      <c r="H7529" s="124"/>
      <c r="I7529" s="128" t="s">
        <v>15215</v>
      </c>
      <c r="J7529" s="124"/>
      <c r="K7529" s="124"/>
      <c r="L7529" s="124"/>
      <c r="M7529" s="124"/>
      <c r="N7529" s="193">
        <v>323.37</v>
      </c>
      <c r="O7529" s="193">
        <v>0</v>
      </c>
      <c r="P7529" s="124" t="s">
        <v>1312</v>
      </c>
    </row>
    <row r="7530" spans="1:16" ht="102" hidden="1">
      <c r="A7530" s="256">
        <v>224</v>
      </c>
      <c r="B7530" s="124"/>
      <c r="C7530" s="125" t="s">
        <v>120</v>
      </c>
      <c r="D7530" s="191">
        <v>43363</v>
      </c>
      <c r="E7530" s="124" t="s">
        <v>13473</v>
      </c>
      <c r="F7530" s="124" t="s">
        <v>15</v>
      </c>
      <c r="G7530" s="124">
        <v>5965</v>
      </c>
      <c r="H7530" s="124"/>
      <c r="I7530" s="128" t="s">
        <v>15216</v>
      </c>
      <c r="J7530" s="124"/>
      <c r="K7530" s="124"/>
      <c r="L7530" s="124"/>
      <c r="M7530" s="124"/>
      <c r="N7530" s="193">
        <v>280.29000000000002</v>
      </c>
      <c r="O7530" s="193">
        <v>0</v>
      </c>
      <c r="P7530" s="124" t="s">
        <v>1312</v>
      </c>
    </row>
    <row r="7531" spans="1:16" ht="89.25" hidden="1">
      <c r="A7531" s="256">
        <v>340</v>
      </c>
      <c r="B7531" s="124"/>
      <c r="C7531" s="125" t="s">
        <v>814</v>
      </c>
      <c r="D7531" s="191">
        <v>43363</v>
      </c>
      <c r="E7531" s="124" t="s">
        <v>13474</v>
      </c>
      <c r="F7531" s="124" t="s">
        <v>15</v>
      </c>
      <c r="G7531" s="124">
        <v>5960</v>
      </c>
      <c r="H7531" s="124"/>
      <c r="I7531" s="128" t="s">
        <v>15217</v>
      </c>
      <c r="J7531" s="124"/>
      <c r="K7531" s="124"/>
      <c r="L7531" s="124"/>
      <c r="M7531" s="124"/>
      <c r="N7531" s="193">
        <v>311.37</v>
      </c>
      <c r="O7531" s="193">
        <v>0</v>
      </c>
      <c r="P7531" s="124" t="s">
        <v>1312</v>
      </c>
    </row>
    <row r="7532" spans="1:16" ht="102" hidden="1">
      <c r="A7532" s="256">
        <v>340</v>
      </c>
      <c r="B7532" s="124"/>
      <c r="C7532" s="125" t="s">
        <v>814</v>
      </c>
      <c r="D7532" s="191">
        <v>43363</v>
      </c>
      <c r="E7532" s="124" t="s">
        <v>13475</v>
      </c>
      <c r="F7532" s="124" t="s">
        <v>15</v>
      </c>
      <c r="G7532" s="124">
        <v>5959</v>
      </c>
      <c r="H7532" s="124"/>
      <c r="I7532" s="128" t="s">
        <v>15218</v>
      </c>
      <c r="J7532" s="124"/>
      <c r="K7532" s="124"/>
      <c r="L7532" s="124"/>
      <c r="M7532" s="124"/>
      <c r="N7532" s="193">
        <v>302.31</v>
      </c>
      <c r="O7532" s="193">
        <v>0</v>
      </c>
      <c r="P7532" s="124" t="s">
        <v>1312</v>
      </c>
    </row>
    <row r="7533" spans="1:16" ht="102" hidden="1">
      <c r="A7533" s="256">
        <v>340</v>
      </c>
      <c r="B7533" s="124"/>
      <c r="C7533" s="125" t="s">
        <v>814</v>
      </c>
      <c r="D7533" s="191">
        <v>43363</v>
      </c>
      <c r="E7533" s="124" t="s">
        <v>13476</v>
      </c>
      <c r="F7533" s="124" t="s">
        <v>15</v>
      </c>
      <c r="G7533" s="124">
        <v>5958</v>
      </c>
      <c r="H7533" s="124"/>
      <c r="I7533" s="128" t="s">
        <v>15219</v>
      </c>
      <c r="J7533" s="124"/>
      <c r="K7533" s="124"/>
      <c r="L7533" s="124"/>
      <c r="M7533" s="124"/>
      <c r="N7533" s="193">
        <v>281.73</v>
      </c>
      <c r="O7533" s="193">
        <v>0</v>
      </c>
      <c r="P7533" s="124" t="s">
        <v>1312</v>
      </c>
    </row>
    <row r="7534" spans="1:16" ht="89.25" hidden="1">
      <c r="A7534" s="256">
        <v>25</v>
      </c>
      <c r="B7534" s="124"/>
      <c r="C7534" s="125" t="s">
        <v>694</v>
      </c>
      <c r="D7534" s="191">
        <v>43363</v>
      </c>
      <c r="E7534" s="124" t="s">
        <v>13477</v>
      </c>
      <c r="F7534" s="124" t="s">
        <v>15</v>
      </c>
      <c r="G7534" s="124">
        <v>5957</v>
      </c>
      <c r="H7534" s="124"/>
      <c r="I7534" s="128" t="s">
        <v>15220</v>
      </c>
      <c r="J7534" s="124"/>
      <c r="K7534" s="124"/>
      <c r="L7534" s="124"/>
      <c r="M7534" s="124"/>
      <c r="N7534" s="193">
        <v>272.06</v>
      </c>
      <c r="O7534" s="193">
        <v>0</v>
      </c>
      <c r="P7534" s="124" t="s">
        <v>1312</v>
      </c>
    </row>
    <row r="7535" spans="1:16" ht="102" hidden="1">
      <c r="A7535" s="256">
        <v>340</v>
      </c>
      <c r="B7535" s="124"/>
      <c r="C7535" s="125" t="s">
        <v>814</v>
      </c>
      <c r="D7535" s="191">
        <v>43363</v>
      </c>
      <c r="E7535" s="124" t="s">
        <v>13478</v>
      </c>
      <c r="F7535" s="124" t="s">
        <v>15</v>
      </c>
      <c r="G7535" s="124">
        <v>5961</v>
      </c>
      <c r="H7535" s="124"/>
      <c r="I7535" s="128" t="s">
        <v>15221</v>
      </c>
      <c r="J7535" s="124"/>
      <c r="K7535" s="124"/>
      <c r="L7535" s="124"/>
      <c r="M7535" s="124"/>
      <c r="N7535" s="193">
        <v>302.31</v>
      </c>
      <c r="O7535" s="193">
        <v>0</v>
      </c>
      <c r="P7535" s="124" t="s">
        <v>1312</v>
      </c>
    </row>
    <row r="7536" spans="1:16" ht="89.25" hidden="1">
      <c r="A7536" s="256">
        <v>197</v>
      </c>
      <c r="B7536" s="124"/>
      <c r="C7536" s="125" t="s">
        <v>754</v>
      </c>
      <c r="D7536" s="191">
        <v>43363</v>
      </c>
      <c r="E7536" s="124" t="s">
        <v>13479</v>
      </c>
      <c r="F7536" s="124" t="s">
        <v>15</v>
      </c>
      <c r="G7536" s="124">
        <v>5955</v>
      </c>
      <c r="H7536" s="124"/>
      <c r="I7536" s="128" t="s">
        <v>15222</v>
      </c>
      <c r="J7536" s="124"/>
      <c r="K7536" s="124"/>
      <c r="L7536" s="124"/>
      <c r="M7536" s="124"/>
      <c r="N7536" s="193">
        <v>294.01</v>
      </c>
      <c r="O7536" s="193">
        <v>0</v>
      </c>
      <c r="P7536" s="124" t="s">
        <v>1312</v>
      </c>
    </row>
    <row r="7537" spans="1:16" ht="51" hidden="1">
      <c r="A7537" s="256" t="s">
        <v>620</v>
      </c>
      <c r="B7537" s="124"/>
      <c r="C7537" s="125" t="s">
        <v>714</v>
      </c>
      <c r="D7537" s="191">
        <v>43363</v>
      </c>
      <c r="E7537" s="124" t="s">
        <v>13480</v>
      </c>
      <c r="F7537" s="124" t="s">
        <v>11</v>
      </c>
      <c r="G7537" s="124">
        <v>11267</v>
      </c>
      <c r="H7537" s="124"/>
      <c r="I7537" s="128" t="s">
        <v>15223</v>
      </c>
      <c r="J7537" s="124"/>
      <c r="K7537" s="124"/>
      <c r="L7537" s="124"/>
      <c r="M7537" s="124"/>
      <c r="N7537" s="193">
        <v>6136.95</v>
      </c>
      <c r="O7537" s="193">
        <v>0</v>
      </c>
      <c r="P7537" s="124" t="s">
        <v>1312</v>
      </c>
    </row>
    <row r="7538" spans="1:16" ht="51" hidden="1">
      <c r="A7538" s="256" t="s">
        <v>620</v>
      </c>
      <c r="B7538" s="124"/>
      <c r="C7538" s="125" t="s">
        <v>714</v>
      </c>
      <c r="D7538" s="191">
        <v>43363</v>
      </c>
      <c r="E7538" s="124" t="s">
        <v>13481</v>
      </c>
      <c r="F7538" s="124" t="s">
        <v>11</v>
      </c>
      <c r="G7538" s="124">
        <v>11268</v>
      </c>
      <c r="H7538" s="124"/>
      <c r="I7538" s="128" t="s">
        <v>15224</v>
      </c>
      <c r="J7538" s="124"/>
      <c r="K7538" s="124"/>
      <c r="L7538" s="124"/>
      <c r="M7538" s="124"/>
      <c r="N7538" s="193">
        <v>364.39</v>
      </c>
      <c r="O7538" s="193">
        <v>0</v>
      </c>
      <c r="P7538" s="124" t="s">
        <v>1312</v>
      </c>
    </row>
    <row r="7539" spans="1:16" ht="51" hidden="1">
      <c r="A7539" s="256">
        <v>340</v>
      </c>
      <c r="B7539" s="124"/>
      <c r="C7539" s="125" t="s">
        <v>814</v>
      </c>
      <c r="D7539" s="191">
        <v>43363</v>
      </c>
      <c r="E7539" s="124" t="s">
        <v>13482</v>
      </c>
      <c r="F7539" s="124" t="s">
        <v>6</v>
      </c>
      <c r="G7539" s="124">
        <v>840494</v>
      </c>
      <c r="H7539" s="124"/>
      <c r="I7539" s="128" t="s">
        <v>15225</v>
      </c>
      <c r="J7539" s="124"/>
      <c r="K7539" s="124"/>
      <c r="L7539" s="124"/>
      <c r="M7539" s="124"/>
      <c r="N7539" s="193">
        <v>0</v>
      </c>
      <c r="O7539" s="193">
        <v>17678.22</v>
      </c>
      <c r="P7539" s="124" t="s">
        <v>1312</v>
      </c>
    </row>
    <row r="7540" spans="1:16" ht="51" hidden="1">
      <c r="A7540" s="256">
        <v>513</v>
      </c>
      <c r="B7540" s="124"/>
      <c r="C7540" s="125" t="s">
        <v>201</v>
      </c>
      <c r="D7540" s="191">
        <v>43363</v>
      </c>
      <c r="E7540" s="124" t="s">
        <v>13483</v>
      </c>
      <c r="F7540" s="124" t="s">
        <v>15</v>
      </c>
      <c r="G7540" s="124">
        <v>840490</v>
      </c>
      <c r="H7540" s="124"/>
      <c r="I7540" s="128" t="s">
        <v>5472</v>
      </c>
      <c r="J7540" s="124"/>
      <c r="K7540" s="124"/>
      <c r="L7540" s="124"/>
      <c r="M7540" s="124"/>
      <c r="N7540" s="193">
        <v>50</v>
      </c>
      <c r="O7540" s="193">
        <v>0</v>
      </c>
      <c r="P7540" s="124" t="s">
        <v>1312</v>
      </c>
    </row>
    <row r="7541" spans="1:16" ht="51" hidden="1">
      <c r="A7541" s="256">
        <v>340</v>
      </c>
      <c r="B7541" s="124"/>
      <c r="C7541" s="125" t="s">
        <v>814</v>
      </c>
      <c r="D7541" s="191">
        <v>43363</v>
      </c>
      <c r="E7541" s="124" t="s">
        <v>13484</v>
      </c>
      <c r="F7541" s="124" t="s">
        <v>15</v>
      </c>
      <c r="G7541" s="124">
        <v>840495</v>
      </c>
      <c r="H7541" s="124"/>
      <c r="I7541" s="128" t="s">
        <v>15226</v>
      </c>
      <c r="J7541" s="124"/>
      <c r="K7541" s="124"/>
      <c r="L7541" s="124"/>
      <c r="M7541" s="124"/>
      <c r="N7541" s="193">
        <v>50</v>
      </c>
      <c r="O7541" s="193">
        <v>0</v>
      </c>
      <c r="P7541" s="124" t="s">
        <v>1312</v>
      </c>
    </row>
    <row r="7542" spans="1:16" ht="89.25" hidden="1">
      <c r="A7542" s="256">
        <v>10</v>
      </c>
      <c r="B7542" s="124"/>
      <c r="C7542" s="125" t="s">
        <v>690</v>
      </c>
      <c r="D7542" s="191">
        <v>43363</v>
      </c>
      <c r="E7542" s="124" t="s">
        <v>13485</v>
      </c>
      <c r="F7542" s="124" t="s">
        <v>15</v>
      </c>
      <c r="G7542" s="124">
        <v>5975</v>
      </c>
      <c r="H7542" s="124"/>
      <c r="I7542" s="128" t="s">
        <v>15227</v>
      </c>
      <c r="J7542" s="124"/>
      <c r="K7542" s="124"/>
      <c r="L7542" s="124"/>
      <c r="M7542" s="124"/>
      <c r="N7542" s="193">
        <v>281.66000000000003</v>
      </c>
      <c r="O7542" s="193">
        <v>0</v>
      </c>
      <c r="P7542" s="124" t="s">
        <v>1312</v>
      </c>
    </row>
    <row r="7543" spans="1:16" ht="63.75" hidden="1">
      <c r="A7543" s="256">
        <v>16</v>
      </c>
      <c r="B7543" s="124"/>
      <c r="C7543" s="125" t="s">
        <v>692</v>
      </c>
      <c r="D7543" s="191">
        <v>43363</v>
      </c>
      <c r="E7543" s="124" t="s">
        <v>13486</v>
      </c>
      <c r="F7543" s="124" t="s">
        <v>15</v>
      </c>
      <c r="G7543" s="124">
        <v>5973</v>
      </c>
      <c r="H7543" s="124"/>
      <c r="I7543" s="128" t="s">
        <v>15228</v>
      </c>
      <c r="J7543" s="124"/>
      <c r="K7543" s="124"/>
      <c r="L7543" s="124"/>
      <c r="M7543" s="124"/>
      <c r="N7543" s="193">
        <v>281.11</v>
      </c>
      <c r="O7543" s="193">
        <v>0</v>
      </c>
      <c r="P7543" s="124" t="s">
        <v>1312</v>
      </c>
    </row>
    <row r="7544" spans="1:16" ht="89.25" hidden="1">
      <c r="A7544" s="256">
        <v>87</v>
      </c>
      <c r="B7544" s="124"/>
      <c r="C7544" s="125" t="s">
        <v>711</v>
      </c>
      <c r="D7544" s="191">
        <v>43363</v>
      </c>
      <c r="E7544" s="124" t="s">
        <v>13487</v>
      </c>
      <c r="F7544" s="124" t="s">
        <v>15</v>
      </c>
      <c r="G7544" s="124">
        <v>5977</v>
      </c>
      <c r="H7544" s="124"/>
      <c r="I7544" s="128" t="s">
        <v>15229</v>
      </c>
      <c r="J7544" s="124"/>
      <c r="K7544" s="124"/>
      <c r="L7544" s="124"/>
      <c r="M7544" s="124"/>
      <c r="N7544" s="193">
        <v>372.9</v>
      </c>
      <c r="O7544" s="193">
        <v>0</v>
      </c>
      <c r="P7544" s="124" t="s">
        <v>1312</v>
      </c>
    </row>
    <row r="7545" spans="1:16" ht="89.25" hidden="1">
      <c r="A7545" s="256">
        <v>197</v>
      </c>
      <c r="B7545" s="124"/>
      <c r="C7545" s="125" t="s">
        <v>754</v>
      </c>
      <c r="D7545" s="191">
        <v>43363</v>
      </c>
      <c r="E7545" s="124" t="s">
        <v>13488</v>
      </c>
      <c r="F7545" s="124" t="s">
        <v>15</v>
      </c>
      <c r="G7545" s="124">
        <v>5974</v>
      </c>
      <c r="H7545" s="124"/>
      <c r="I7545" s="128" t="s">
        <v>15230</v>
      </c>
      <c r="J7545" s="124"/>
      <c r="K7545" s="124"/>
      <c r="L7545" s="124"/>
      <c r="M7545" s="124"/>
      <c r="N7545" s="193">
        <v>531.29999999999995</v>
      </c>
      <c r="O7545" s="193">
        <v>0</v>
      </c>
      <c r="P7545" s="124" t="s">
        <v>1312</v>
      </c>
    </row>
    <row r="7546" spans="1:16" ht="76.5" hidden="1">
      <c r="A7546" s="256">
        <v>16</v>
      </c>
      <c r="B7546" s="124"/>
      <c r="C7546" s="125" t="s">
        <v>692</v>
      </c>
      <c r="D7546" s="191">
        <v>43363</v>
      </c>
      <c r="E7546" s="124" t="s">
        <v>13489</v>
      </c>
      <c r="F7546" s="124" t="s">
        <v>1257</v>
      </c>
      <c r="G7546" s="124">
        <v>5913</v>
      </c>
      <c r="H7546" s="124"/>
      <c r="I7546" s="128" t="s">
        <v>15231</v>
      </c>
      <c r="J7546" s="124"/>
      <c r="K7546" s="124"/>
      <c r="L7546" s="124"/>
      <c r="M7546" s="124"/>
      <c r="N7546" s="193">
        <v>4792.95</v>
      </c>
      <c r="O7546" s="193">
        <v>0</v>
      </c>
      <c r="P7546" s="124" t="s">
        <v>1312</v>
      </c>
    </row>
    <row r="7547" spans="1:16" ht="63.75" hidden="1">
      <c r="A7547" s="256">
        <v>16</v>
      </c>
      <c r="B7547" s="124"/>
      <c r="C7547" s="125" t="s">
        <v>692</v>
      </c>
      <c r="D7547" s="191">
        <v>43363</v>
      </c>
      <c r="E7547" s="124" t="s">
        <v>13490</v>
      </c>
      <c r="F7547" s="124" t="s">
        <v>15</v>
      </c>
      <c r="G7547" s="124">
        <v>5913</v>
      </c>
      <c r="H7547" s="124"/>
      <c r="I7547" s="128" t="s">
        <v>15232</v>
      </c>
      <c r="J7547" s="124"/>
      <c r="K7547" s="124"/>
      <c r="L7547" s="124"/>
      <c r="M7547" s="124"/>
      <c r="N7547" s="193">
        <v>365.9</v>
      </c>
      <c r="O7547" s="193">
        <v>0</v>
      </c>
      <c r="P7547" s="124" t="s">
        <v>1312</v>
      </c>
    </row>
    <row r="7548" spans="1:16" ht="63.75" hidden="1">
      <c r="A7548" s="256">
        <v>16</v>
      </c>
      <c r="B7548" s="124"/>
      <c r="C7548" s="125" t="s">
        <v>692</v>
      </c>
      <c r="D7548" s="191">
        <v>43363</v>
      </c>
      <c r="E7548" s="124" t="s">
        <v>13491</v>
      </c>
      <c r="F7548" s="124" t="s">
        <v>15</v>
      </c>
      <c r="G7548" s="124">
        <v>5915</v>
      </c>
      <c r="H7548" s="124"/>
      <c r="I7548" s="128" t="s">
        <v>15233</v>
      </c>
      <c r="J7548" s="124"/>
      <c r="K7548" s="124"/>
      <c r="L7548" s="124"/>
      <c r="M7548" s="124"/>
      <c r="N7548" s="193">
        <v>322.27</v>
      </c>
      <c r="O7548" s="193">
        <v>0</v>
      </c>
      <c r="P7548" s="124" t="s">
        <v>1312</v>
      </c>
    </row>
    <row r="7549" spans="1:16" ht="76.5" hidden="1">
      <c r="A7549" s="256">
        <v>16</v>
      </c>
      <c r="B7549" s="124"/>
      <c r="C7549" s="125" t="s">
        <v>692</v>
      </c>
      <c r="D7549" s="191">
        <v>43363</v>
      </c>
      <c r="E7549" s="124" t="s">
        <v>13492</v>
      </c>
      <c r="F7549" s="124" t="s">
        <v>1257</v>
      </c>
      <c r="G7549" s="124">
        <v>5915</v>
      </c>
      <c r="H7549" s="124"/>
      <c r="I7549" s="128" t="s">
        <v>15234</v>
      </c>
      <c r="J7549" s="124"/>
      <c r="K7549" s="124"/>
      <c r="L7549" s="124"/>
      <c r="M7549" s="124"/>
      <c r="N7549" s="193">
        <v>2612.9</v>
      </c>
      <c r="O7549" s="193">
        <v>0</v>
      </c>
      <c r="P7549" s="124" t="s">
        <v>1312</v>
      </c>
    </row>
    <row r="7550" spans="1:16" ht="63.75" hidden="1">
      <c r="A7550" s="256" t="s">
        <v>620</v>
      </c>
      <c r="B7550" s="124"/>
      <c r="C7550" s="125" t="s">
        <v>714</v>
      </c>
      <c r="D7550" s="191">
        <v>43363</v>
      </c>
      <c r="E7550" s="124" t="s">
        <v>13493</v>
      </c>
      <c r="F7550" s="124" t="s">
        <v>11</v>
      </c>
      <c r="G7550" s="124">
        <v>11381</v>
      </c>
      <c r="H7550" s="124"/>
      <c r="I7550" s="128" t="s">
        <v>15235</v>
      </c>
      <c r="J7550" s="124"/>
      <c r="K7550" s="124"/>
      <c r="L7550" s="124"/>
      <c r="M7550" s="124"/>
      <c r="N7550" s="193">
        <v>3683.67</v>
      </c>
      <c r="O7550" s="193">
        <v>0</v>
      </c>
      <c r="P7550" s="124" t="s">
        <v>1312</v>
      </c>
    </row>
    <row r="7551" spans="1:16" ht="51" hidden="1">
      <c r="A7551" s="256">
        <v>513</v>
      </c>
      <c r="B7551" s="124"/>
      <c r="C7551" s="125" t="s">
        <v>201</v>
      </c>
      <c r="D7551" s="191">
        <v>43363</v>
      </c>
      <c r="E7551" s="124" t="s">
        <v>13494</v>
      </c>
      <c r="F7551" s="124" t="s">
        <v>15</v>
      </c>
      <c r="G7551" s="124">
        <v>841235</v>
      </c>
      <c r="H7551" s="124"/>
      <c r="I7551" s="128" t="s">
        <v>15236</v>
      </c>
      <c r="J7551" s="124"/>
      <c r="K7551" s="124"/>
      <c r="L7551" s="124"/>
      <c r="M7551" s="124"/>
      <c r="N7551" s="193">
        <v>50</v>
      </c>
      <c r="O7551" s="193">
        <v>0</v>
      </c>
      <c r="P7551" s="124" t="s">
        <v>1312</v>
      </c>
    </row>
    <row r="7552" spans="1:16" ht="63.75" hidden="1">
      <c r="A7552" s="256">
        <v>597</v>
      </c>
      <c r="B7552" s="124"/>
      <c r="C7552" s="125" t="s">
        <v>3387</v>
      </c>
      <c r="D7552" s="191">
        <v>43363</v>
      </c>
      <c r="E7552" s="124" t="s">
        <v>13495</v>
      </c>
      <c r="F7552" s="124" t="s">
        <v>11</v>
      </c>
      <c r="G7552" s="124">
        <v>933095</v>
      </c>
      <c r="H7552" s="124"/>
      <c r="I7552" s="128" t="s">
        <v>15237</v>
      </c>
      <c r="J7552" s="124"/>
      <c r="K7552" s="124"/>
      <c r="L7552" s="124"/>
      <c r="M7552" s="124"/>
      <c r="N7552" s="193">
        <v>50</v>
      </c>
      <c r="O7552" s="193">
        <v>0</v>
      </c>
      <c r="P7552" s="124" t="s">
        <v>1312</v>
      </c>
    </row>
    <row r="7553" spans="1:16" ht="102" hidden="1">
      <c r="A7553" s="256">
        <v>244</v>
      </c>
      <c r="B7553" s="124"/>
      <c r="C7553" s="125" t="s">
        <v>771</v>
      </c>
      <c r="D7553" s="191">
        <v>43363</v>
      </c>
      <c r="E7553" s="124" t="s">
        <v>13496</v>
      </c>
      <c r="F7553" s="124" t="s">
        <v>11</v>
      </c>
      <c r="G7553" s="124">
        <v>933064</v>
      </c>
      <c r="H7553" s="124"/>
      <c r="I7553" s="128" t="s">
        <v>15238</v>
      </c>
      <c r="J7553" s="124"/>
      <c r="K7553" s="124"/>
      <c r="L7553" s="124"/>
      <c r="M7553" s="124"/>
      <c r="N7553" s="193">
        <v>50</v>
      </c>
      <c r="O7553" s="193">
        <v>0</v>
      </c>
      <c r="P7553" s="124" t="s">
        <v>1312</v>
      </c>
    </row>
    <row r="7554" spans="1:16" ht="76.5" hidden="1">
      <c r="A7554" s="256">
        <v>599</v>
      </c>
      <c r="B7554" s="124"/>
      <c r="C7554" s="125" t="s">
        <v>12458</v>
      </c>
      <c r="D7554" s="191">
        <v>43363</v>
      </c>
      <c r="E7554" s="124" t="s">
        <v>13497</v>
      </c>
      <c r="F7554" s="124" t="s">
        <v>6</v>
      </c>
      <c r="G7554" s="124">
        <v>933098</v>
      </c>
      <c r="H7554" s="124"/>
      <c r="I7554" s="128" t="s">
        <v>15239</v>
      </c>
      <c r="J7554" s="124"/>
      <c r="K7554" s="124"/>
      <c r="L7554" s="124"/>
      <c r="M7554" s="124"/>
      <c r="N7554" s="193">
        <v>0</v>
      </c>
      <c r="O7554" s="193">
        <v>1218141.5900000001</v>
      </c>
      <c r="P7554" s="124" t="s">
        <v>1312</v>
      </c>
    </row>
    <row r="7555" spans="1:16" ht="89.25" hidden="1">
      <c r="A7555" s="256">
        <v>599</v>
      </c>
      <c r="B7555" s="124"/>
      <c r="C7555" s="125" t="s">
        <v>12458</v>
      </c>
      <c r="D7555" s="191">
        <v>43363</v>
      </c>
      <c r="E7555" s="124" t="s">
        <v>13498</v>
      </c>
      <c r="F7555" s="124" t="s">
        <v>11</v>
      </c>
      <c r="G7555" s="124">
        <v>933098</v>
      </c>
      <c r="H7555" s="124"/>
      <c r="I7555" s="128" t="s">
        <v>15240</v>
      </c>
      <c r="J7555" s="124"/>
      <c r="K7555" s="124"/>
      <c r="L7555" s="124"/>
      <c r="M7555" s="124"/>
      <c r="N7555" s="193">
        <v>50</v>
      </c>
      <c r="O7555" s="193">
        <v>0</v>
      </c>
      <c r="P7555" s="124" t="s">
        <v>1312</v>
      </c>
    </row>
    <row r="7556" spans="1:16" ht="51">
      <c r="A7556" s="256" t="s">
        <v>630</v>
      </c>
      <c r="B7556" s="124"/>
      <c r="C7556" s="125" t="s">
        <v>1236</v>
      </c>
      <c r="D7556" s="191">
        <v>43364</v>
      </c>
      <c r="E7556" s="124" t="s">
        <v>13499</v>
      </c>
      <c r="F7556" s="124" t="s">
        <v>3</v>
      </c>
      <c r="G7556" s="124">
        <v>1663851</v>
      </c>
      <c r="H7556" s="124"/>
      <c r="I7556" s="128" t="s">
        <v>15241</v>
      </c>
      <c r="J7556" s="124"/>
      <c r="K7556" s="124"/>
      <c r="L7556" s="124"/>
      <c r="M7556" s="124"/>
      <c r="N7556" s="193">
        <v>0</v>
      </c>
      <c r="O7556" s="193">
        <v>7355</v>
      </c>
      <c r="P7556" s="124" t="s">
        <v>1312</v>
      </c>
    </row>
    <row r="7557" spans="1:16" ht="51">
      <c r="A7557" s="256">
        <v>86</v>
      </c>
      <c r="B7557" s="124"/>
      <c r="C7557" s="125" t="s">
        <v>710</v>
      </c>
      <c r="D7557" s="191">
        <v>43364</v>
      </c>
      <c r="E7557" s="124" t="s">
        <v>13500</v>
      </c>
      <c r="F7557" s="124" t="s">
        <v>3</v>
      </c>
      <c r="G7557" s="124">
        <v>1663852</v>
      </c>
      <c r="H7557" s="124"/>
      <c r="I7557" s="128" t="s">
        <v>15242</v>
      </c>
      <c r="J7557" s="124"/>
      <c r="K7557" s="124"/>
      <c r="L7557" s="124"/>
      <c r="M7557" s="124"/>
      <c r="N7557" s="193">
        <v>0</v>
      </c>
      <c r="O7557" s="193">
        <v>185.5</v>
      </c>
      <c r="P7557" s="124" t="s">
        <v>1312</v>
      </c>
    </row>
    <row r="7558" spans="1:16" ht="51">
      <c r="A7558" s="256">
        <v>526</v>
      </c>
      <c r="B7558" s="124"/>
      <c r="C7558" s="125" t="s">
        <v>846</v>
      </c>
      <c r="D7558" s="191">
        <v>43364</v>
      </c>
      <c r="E7558" s="124" t="s">
        <v>13501</v>
      </c>
      <c r="F7558" s="124" t="s">
        <v>3</v>
      </c>
      <c r="G7558" s="124">
        <v>1663872</v>
      </c>
      <c r="H7558" s="124"/>
      <c r="I7558" s="128" t="s">
        <v>15243</v>
      </c>
      <c r="J7558" s="124"/>
      <c r="K7558" s="124"/>
      <c r="L7558" s="124"/>
      <c r="M7558" s="124"/>
      <c r="N7558" s="193">
        <v>0</v>
      </c>
      <c r="O7558" s="193">
        <v>77</v>
      </c>
      <c r="P7558" s="124" t="s">
        <v>1312</v>
      </c>
    </row>
    <row r="7559" spans="1:16" ht="51">
      <c r="A7559" s="256">
        <v>526</v>
      </c>
      <c r="B7559" s="124"/>
      <c r="C7559" s="125" t="s">
        <v>846</v>
      </c>
      <c r="D7559" s="191">
        <v>43364</v>
      </c>
      <c r="E7559" s="124" t="s">
        <v>13502</v>
      </c>
      <c r="F7559" s="124" t="s">
        <v>3</v>
      </c>
      <c r="G7559" s="124">
        <v>1663877</v>
      </c>
      <c r="H7559" s="124"/>
      <c r="I7559" s="128" t="s">
        <v>11717</v>
      </c>
      <c r="J7559" s="124"/>
      <c r="K7559" s="124"/>
      <c r="L7559" s="124"/>
      <c r="M7559" s="124"/>
      <c r="N7559" s="193">
        <v>0</v>
      </c>
      <c r="O7559" s="193">
        <v>324</v>
      </c>
      <c r="P7559" s="124" t="s">
        <v>1312</v>
      </c>
    </row>
    <row r="7560" spans="1:16" ht="51">
      <c r="A7560" s="256">
        <v>526</v>
      </c>
      <c r="B7560" s="124"/>
      <c r="C7560" s="125" t="s">
        <v>846</v>
      </c>
      <c r="D7560" s="191">
        <v>43364</v>
      </c>
      <c r="E7560" s="124" t="s">
        <v>13503</v>
      </c>
      <c r="F7560" s="124" t="s">
        <v>3</v>
      </c>
      <c r="G7560" s="124">
        <v>1663881</v>
      </c>
      <c r="H7560" s="124"/>
      <c r="I7560" s="128" t="s">
        <v>11345</v>
      </c>
      <c r="J7560" s="124"/>
      <c r="K7560" s="124"/>
      <c r="L7560" s="124"/>
      <c r="M7560" s="124"/>
      <c r="N7560" s="193">
        <v>0</v>
      </c>
      <c r="O7560" s="193">
        <v>6.93</v>
      </c>
      <c r="P7560" s="124" t="s">
        <v>1312</v>
      </c>
    </row>
    <row r="7561" spans="1:16" ht="51">
      <c r="A7561" s="256">
        <v>41</v>
      </c>
      <c r="B7561" s="124"/>
      <c r="C7561" s="125" t="s">
        <v>697</v>
      </c>
      <c r="D7561" s="191">
        <v>43364</v>
      </c>
      <c r="E7561" s="124" t="s">
        <v>13504</v>
      </c>
      <c r="F7561" s="124" t="s">
        <v>3</v>
      </c>
      <c r="G7561" s="124">
        <v>1663885</v>
      </c>
      <c r="H7561" s="124"/>
      <c r="I7561" s="128" t="s">
        <v>15244</v>
      </c>
      <c r="J7561" s="124"/>
      <c r="K7561" s="124"/>
      <c r="L7561" s="124"/>
      <c r="M7561" s="124"/>
      <c r="N7561" s="193">
        <v>0</v>
      </c>
      <c r="O7561" s="193">
        <v>50</v>
      </c>
      <c r="P7561" s="124" t="s">
        <v>1312</v>
      </c>
    </row>
    <row r="7562" spans="1:16" ht="76.5">
      <c r="A7562" s="256">
        <v>35</v>
      </c>
      <c r="B7562" s="124"/>
      <c r="C7562" s="125" t="s">
        <v>696</v>
      </c>
      <c r="D7562" s="191">
        <v>43364</v>
      </c>
      <c r="E7562" s="124" t="s">
        <v>13505</v>
      </c>
      <c r="F7562" s="124" t="s">
        <v>3</v>
      </c>
      <c r="G7562" s="124">
        <v>1663886</v>
      </c>
      <c r="H7562" s="124"/>
      <c r="I7562" s="128" t="s">
        <v>15245</v>
      </c>
      <c r="J7562" s="124"/>
      <c r="K7562" s="124"/>
      <c r="L7562" s="124"/>
      <c r="M7562" s="124"/>
      <c r="N7562" s="193">
        <v>0</v>
      </c>
      <c r="O7562" s="193">
        <v>4443</v>
      </c>
      <c r="P7562" s="124" t="s">
        <v>1312</v>
      </c>
    </row>
    <row r="7563" spans="1:16" ht="38.25">
      <c r="A7563" s="256">
        <v>46</v>
      </c>
      <c r="B7563" s="124"/>
      <c r="C7563" s="125" t="s">
        <v>698</v>
      </c>
      <c r="D7563" s="191">
        <v>43364</v>
      </c>
      <c r="E7563" s="124" t="s">
        <v>13506</v>
      </c>
      <c r="F7563" s="124" t="s">
        <v>3</v>
      </c>
      <c r="G7563" s="124">
        <v>1663897</v>
      </c>
      <c r="H7563" s="124"/>
      <c r="I7563" s="128" t="s">
        <v>15246</v>
      </c>
      <c r="J7563" s="124"/>
      <c r="K7563" s="124"/>
      <c r="L7563" s="124"/>
      <c r="M7563" s="124"/>
      <c r="N7563" s="193">
        <v>0</v>
      </c>
      <c r="O7563" s="193">
        <v>585.96</v>
      </c>
      <c r="P7563" s="124" t="s">
        <v>1312</v>
      </c>
    </row>
    <row r="7564" spans="1:16" ht="51">
      <c r="A7564" s="256" t="s">
        <v>630</v>
      </c>
      <c r="B7564" s="124"/>
      <c r="C7564" s="125" t="s">
        <v>1236</v>
      </c>
      <c r="D7564" s="191">
        <v>43364</v>
      </c>
      <c r="E7564" s="124" t="s">
        <v>13507</v>
      </c>
      <c r="F7564" s="124" t="s">
        <v>3</v>
      </c>
      <c r="G7564" s="124">
        <v>1663910</v>
      </c>
      <c r="H7564" s="124"/>
      <c r="I7564" s="128" t="s">
        <v>15247</v>
      </c>
      <c r="J7564" s="124"/>
      <c r="K7564" s="124"/>
      <c r="L7564" s="124"/>
      <c r="M7564" s="124"/>
      <c r="N7564" s="193">
        <v>0</v>
      </c>
      <c r="O7564" s="193">
        <v>3691.1800000000003</v>
      </c>
      <c r="P7564" s="124" t="s">
        <v>1312</v>
      </c>
    </row>
    <row r="7565" spans="1:16" ht="38.25">
      <c r="A7565" s="256" t="s">
        <v>630</v>
      </c>
      <c r="B7565" s="124"/>
      <c r="C7565" s="125" t="s">
        <v>1236</v>
      </c>
      <c r="D7565" s="191">
        <v>43364</v>
      </c>
      <c r="E7565" s="124" t="s">
        <v>13508</v>
      </c>
      <c r="F7565" s="124" t="s">
        <v>3</v>
      </c>
      <c r="G7565" s="124">
        <v>1663915</v>
      </c>
      <c r="H7565" s="124"/>
      <c r="I7565" s="128" t="s">
        <v>14182</v>
      </c>
      <c r="J7565" s="124"/>
      <c r="K7565" s="124"/>
      <c r="L7565" s="124"/>
      <c r="M7565" s="124"/>
      <c r="N7565" s="193">
        <v>0</v>
      </c>
      <c r="O7565" s="193">
        <v>2478.5</v>
      </c>
      <c r="P7565" s="124" t="s">
        <v>1312</v>
      </c>
    </row>
    <row r="7566" spans="1:16" ht="63.75">
      <c r="A7566" s="256">
        <v>48</v>
      </c>
      <c r="B7566" s="124"/>
      <c r="C7566" s="125" t="s">
        <v>700</v>
      </c>
      <c r="D7566" s="191">
        <v>43364</v>
      </c>
      <c r="E7566" s="124" t="s">
        <v>13509</v>
      </c>
      <c r="F7566" s="124" t="s">
        <v>3</v>
      </c>
      <c r="G7566" s="124">
        <v>1663933</v>
      </c>
      <c r="H7566" s="124"/>
      <c r="I7566" s="128" t="s">
        <v>15248</v>
      </c>
      <c r="J7566" s="124"/>
      <c r="K7566" s="124"/>
      <c r="L7566" s="124"/>
      <c r="M7566" s="124"/>
      <c r="N7566" s="193">
        <v>0</v>
      </c>
      <c r="O7566" s="193">
        <v>1039.2</v>
      </c>
      <c r="P7566" s="124" t="s">
        <v>1312</v>
      </c>
    </row>
    <row r="7567" spans="1:16" ht="63.75">
      <c r="A7567" s="256">
        <v>48</v>
      </c>
      <c r="B7567" s="124"/>
      <c r="C7567" s="125" t="s">
        <v>700</v>
      </c>
      <c r="D7567" s="191">
        <v>43364</v>
      </c>
      <c r="E7567" s="124" t="s">
        <v>13510</v>
      </c>
      <c r="F7567" s="124" t="s">
        <v>3</v>
      </c>
      <c r="G7567" s="124">
        <v>1663934</v>
      </c>
      <c r="H7567" s="124"/>
      <c r="I7567" s="128" t="s">
        <v>15249</v>
      </c>
      <c r="J7567" s="124"/>
      <c r="K7567" s="124"/>
      <c r="L7567" s="124"/>
      <c r="M7567" s="124"/>
      <c r="N7567" s="193">
        <v>0</v>
      </c>
      <c r="O7567" s="193">
        <v>2286</v>
      </c>
      <c r="P7567" s="124" t="s">
        <v>1312</v>
      </c>
    </row>
    <row r="7568" spans="1:16" ht="38.25">
      <c r="A7568" s="256" t="s">
        <v>630</v>
      </c>
      <c r="B7568" s="124"/>
      <c r="C7568" s="125" t="s">
        <v>1236</v>
      </c>
      <c r="D7568" s="191">
        <v>43364</v>
      </c>
      <c r="E7568" s="124" t="s">
        <v>13511</v>
      </c>
      <c r="F7568" s="124" t="s">
        <v>3</v>
      </c>
      <c r="G7568" s="124">
        <v>1663937</v>
      </c>
      <c r="H7568" s="124"/>
      <c r="I7568" s="128" t="s">
        <v>15250</v>
      </c>
      <c r="J7568" s="124"/>
      <c r="K7568" s="124"/>
      <c r="L7568" s="124"/>
      <c r="M7568" s="124"/>
      <c r="N7568" s="193">
        <v>0</v>
      </c>
      <c r="O7568" s="193">
        <v>200</v>
      </c>
      <c r="P7568" s="124" t="s">
        <v>1312</v>
      </c>
    </row>
    <row r="7569" spans="1:16" ht="51">
      <c r="A7569" s="256">
        <v>224</v>
      </c>
      <c r="B7569" s="124"/>
      <c r="C7569" s="125" t="s">
        <v>120</v>
      </c>
      <c r="D7569" s="191">
        <v>43364</v>
      </c>
      <c r="E7569" s="124" t="s">
        <v>13512</v>
      </c>
      <c r="F7569" s="124" t="s">
        <v>3</v>
      </c>
      <c r="G7569" s="124">
        <v>1663942</v>
      </c>
      <c r="H7569" s="124"/>
      <c r="I7569" s="128" t="s">
        <v>15251</v>
      </c>
      <c r="J7569" s="124"/>
      <c r="K7569" s="124"/>
      <c r="L7569" s="124"/>
      <c r="M7569" s="124"/>
      <c r="N7569" s="193">
        <v>0</v>
      </c>
      <c r="O7569" s="193">
        <v>15</v>
      </c>
      <c r="P7569" s="124" t="s">
        <v>1312</v>
      </c>
    </row>
    <row r="7570" spans="1:16" ht="63.75">
      <c r="A7570" s="256">
        <v>234</v>
      </c>
      <c r="B7570" s="124"/>
      <c r="C7570" s="125" t="s">
        <v>124</v>
      </c>
      <c r="D7570" s="191">
        <v>43364</v>
      </c>
      <c r="E7570" s="124" t="s">
        <v>13513</v>
      </c>
      <c r="F7570" s="124" t="s">
        <v>3</v>
      </c>
      <c r="G7570" s="124">
        <v>1663698</v>
      </c>
      <c r="H7570" s="124"/>
      <c r="I7570" s="128" t="s">
        <v>15252</v>
      </c>
      <c r="J7570" s="124"/>
      <c r="K7570" s="124"/>
      <c r="L7570" s="124"/>
      <c r="M7570" s="124"/>
      <c r="N7570" s="193">
        <v>0</v>
      </c>
      <c r="O7570" s="193">
        <v>100</v>
      </c>
      <c r="P7570" s="124" t="s">
        <v>1312</v>
      </c>
    </row>
    <row r="7571" spans="1:16" ht="63.75">
      <c r="A7571" s="256">
        <v>234</v>
      </c>
      <c r="B7571" s="124"/>
      <c r="C7571" s="125" t="s">
        <v>124</v>
      </c>
      <c r="D7571" s="191">
        <v>43364</v>
      </c>
      <c r="E7571" s="124" t="s">
        <v>13514</v>
      </c>
      <c r="F7571" s="124" t="s">
        <v>3</v>
      </c>
      <c r="G7571" s="124">
        <v>1663700</v>
      </c>
      <c r="H7571" s="124"/>
      <c r="I7571" s="128" t="s">
        <v>15253</v>
      </c>
      <c r="J7571" s="124"/>
      <c r="K7571" s="124"/>
      <c r="L7571" s="124"/>
      <c r="M7571" s="124"/>
      <c r="N7571" s="193">
        <v>0</v>
      </c>
      <c r="O7571" s="193">
        <v>68</v>
      </c>
      <c r="P7571" s="124" t="s">
        <v>1312</v>
      </c>
    </row>
    <row r="7572" spans="1:16" ht="63.75">
      <c r="A7572" s="256">
        <v>234</v>
      </c>
      <c r="B7572" s="124"/>
      <c r="C7572" s="125" t="s">
        <v>124</v>
      </c>
      <c r="D7572" s="191">
        <v>43364</v>
      </c>
      <c r="E7572" s="124" t="s">
        <v>13515</v>
      </c>
      <c r="F7572" s="124" t="s">
        <v>3</v>
      </c>
      <c r="G7572" s="124">
        <v>1663702</v>
      </c>
      <c r="H7572" s="124"/>
      <c r="I7572" s="128" t="s">
        <v>15254</v>
      </c>
      <c r="J7572" s="124"/>
      <c r="K7572" s="124"/>
      <c r="L7572" s="124"/>
      <c r="M7572" s="124"/>
      <c r="N7572" s="193">
        <v>0</v>
      </c>
      <c r="O7572" s="193">
        <v>75.290000000000006</v>
      </c>
      <c r="P7572" s="124" t="s">
        <v>1312</v>
      </c>
    </row>
    <row r="7573" spans="1:16" ht="51">
      <c r="A7573" s="256">
        <v>70</v>
      </c>
      <c r="B7573" s="124"/>
      <c r="C7573" s="125" t="s">
        <v>705</v>
      </c>
      <c r="D7573" s="191">
        <v>43364</v>
      </c>
      <c r="E7573" s="124" t="s">
        <v>13516</v>
      </c>
      <c r="F7573" s="124" t="s">
        <v>3</v>
      </c>
      <c r="G7573" s="124">
        <v>1663742</v>
      </c>
      <c r="H7573" s="124"/>
      <c r="I7573" s="128" t="s">
        <v>15255</v>
      </c>
      <c r="J7573" s="124"/>
      <c r="K7573" s="124"/>
      <c r="L7573" s="124"/>
      <c r="M7573" s="124"/>
      <c r="N7573" s="193">
        <v>0</v>
      </c>
      <c r="O7573" s="193">
        <v>5500</v>
      </c>
      <c r="P7573" s="124" t="s">
        <v>1312</v>
      </c>
    </row>
    <row r="7574" spans="1:16" ht="51">
      <c r="A7574" s="256">
        <v>16</v>
      </c>
      <c r="B7574" s="124"/>
      <c r="C7574" s="125" t="s">
        <v>692</v>
      </c>
      <c r="D7574" s="191">
        <v>43364</v>
      </c>
      <c r="E7574" s="124" t="s">
        <v>13517</v>
      </c>
      <c r="F7574" s="124" t="s">
        <v>3</v>
      </c>
      <c r="G7574" s="124">
        <v>1663762</v>
      </c>
      <c r="H7574" s="124"/>
      <c r="I7574" s="128" t="s">
        <v>15256</v>
      </c>
      <c r="J7574" s="124"/>
      <c r="K7574" s="124"/>
      <c r="L7574" s="124"/>
      <c r="M7574" s="124"/>
      <c r="N7574" s="193">
        <v>0</v>
      </c>
      <c r="O7574" s="193">
        <v>6016</v>
      </c>
      <c r="P7574" s="124" t="s">
        <v>1312</v>
      </c>
    </row>
    <row r="7575" spans="1:16" ht="51">
      <c r="A7575" s="256">
        <v>70</v>
      </c>
      <c r="B7575" s="124"/>
      <c r="C7575" s="125" t="s">
        <v>705</v>
      </c>
      <c r="D7575" s="191">
        <v>43364</v>
      </c>
      <c r="E7575" s="124" t="s">
        <v>13518</v>
      </c>
      <c r="F7575" s="124" t="s">
        <v>3</v>
      </c>
      <c r="G7575" s="124">
        <v>1663764</v>
      </c>
      <c r="H7575" s="124"/>
      <c r="I7575" s="128" t="s">
        <v>15257</v>
      </c>
      <c r="J7575" s="124"/>
      <c r="K7575" s="124"/>
      <c r="L7575" s="124"/>
      <c r="M7575" s="124"/>
      <c r="N7575" s="193">
        <v>0</v>
      </c>
      <c r="O7575" s="193">
        <v>2975</v>
      </c>
      <c r="P7575" s="124" t="s">
        <v>1312</v>
      </c>
    </row>
    <row r="7576" spans="1:16" ht="51">
      <c r="A7576" s="256">
        <v>16</v>
      </c>
      <c r="B7576" s="124"/>
      <c r="C7576" s="125" t="s">
        <v>692</v>
      </c>
      <c r="D7576" s="191">
        <v>43364</v>
      </c>
      <c r="E7576" s="124" t="s">
        <v>13519</v>
      </c>
      <c r="F7576" s="124" t="s">
        <v>3</v>
      </c>
      <c r="G7576" s="124">
        <v>1663811</v>
      </c>
      <c r="H7576" s="124"/>
      <c r="I7576" s="128" t="s">
        <v>15258</v>
      </c>
      <c r="J7576" s="124"/>
      <c r="K7576" s="124"/>
      <c r="L7576" s="124"/>
      <c r="M7576" s="124"/>
      <c r="N7576" s="193">
        <v>0</v>
      </c>
      <c r="O7576" s="193">
        <v>13830</v>
      </c>
      <c r="P7576" s="124" t="s">
        <v>1312</v>
      </c>
    </row>
    <row r="7577" spans="1:16" ht="51">
      <c r="A7577" s="256">
        <v>16</v>
      </c>
      <c r="B7577" s="124"/>
      <c r="C7577" s="125" t="s">
        <v>692</v>
      </c>
      <c r="D7577" s="191">
        <v>43364</v>
      </c>
      <c r="E7577" s="124" t="s">
        <v>13520</v>
      </c>
      <c r="F7577" s="124" t="s">
        <v>3</v>
      </c>
      <c r="G7577" s="124">
        <v>1663812</v>
      </c>
      <c r="H7577" s="124"/>
      <c r="I7577" s="128" t="s">
        <v>15259</v>
      </c>
      <c r="J7577" s="124"/>
      <c r="K7577" s="124"/>
      <c r="L7577" s="124"/>
      <c r="M7577" s="124"/>
      <c r="N7577" s="193">
        <v>0</v>
      </c>
      <c r="O7577" s="193">
        <v>7300</v>
      </c>
      <c r="P7577" s="124" t="s">
        <v>1312</v>
      </c>
    </row>
    <row r="7578" spans="1:16" ht="38.25">
      <c r="A7578" s="256" t="s">
        <v>630</v>
      </c>
      <c r="B7578" s="124"/>
      <c r="C7578" s="125" t="s">
        <v>1236</v>
      </c>
      <c r="D7578" s="191">
        <v>43364</v>
      </c>
      <c r="E7578" s="124" t="s">
        <v>13521</v>
      </c>
      <c r="F7578" s="124" t="s">
        <v>3</v>
      </c>
      <c r="G7578" s="124">
        <v>1663824</v>
      </c>
      <c r="H7578" s="124"/>
      <c r="I7578" s="128" t="s">
        <v>15260</v>
      </c>
      <c r="J7578" s="124"/>
      <c r="K7578" s="124"/>
      <c r="L7578" s="124"/>
      <c r="M7578" s="124"/>
      <c r="N7578" s="193">
        <v>0</v>
      </c>
      <c r="O7578" s="193">
        <v>1265.57</v>
      </c>
      <c r="P7578" s="124" t="s">
        <v>1312</v>
      </c>
    </row>
    <row r="7579" spans="1:16" ht="51">
      <c r="A7579" s="256">
        <v>234</v>
      </c>
      <c r="B7579" s="124"/>
      <c r="C7579" s="125" t="s">
        <v>124</v>
      </c>
      <c r="D7579" s="191">
        <v>43364</v>
      </c>
      <c r="E7579" s="124" t="s">
        <v>13522</v>
      </c>
      <c r="F7579" s="124" t="s">
        <v>3</v>
      </c>
      <c r="G7579" s="124">
        <v>1663825</v>
      </c>
      <c r="H7579" s="124"/>
      <c r="I7579" s="128" t="s">
        <v>15261</v>
      </c>
      <c r="J7579" s="124"/>
      <c r="K7579" s="124"/>
      <c r="L7579" s="124"/>
      <c r="M7579" s="124"/>
      <c r="N7579" s="193">
        <v>0</v>
      </c>
      <c r="O7579" s="193">
        <v>4266.5</v>
      </c>
      <c r="P7579" s="124" t="s">
        <v>1312</v>
      </c>
    </row>
    <row r="7580" spans="1:16" ht="51">
      <c r="A7580" s="256" t="s">
        <v>630</v>
      </c>
      <c r="B7580" s="124"/>
      <c r="C7580" s="125" t="s">
        <v>1236</v>
      </c>
      <c r="D7580" s="191">
        <v>43364</v>
      </c>
      <c r="E7580" s="124" t="s">
        <v>13523</v>
      </c>
      <c r="F7580" s="124" t="s">
        <v>3</v>
      </c>
      <c r="G7580" s="124">
        <v>1663831</v>
      </c>
      <c r="H7580" s="124"/>
      <c r="I7580" s="128" t="s">
        <v>15262</v>
      </c>
      <c r="J7580" s="124"/>
      <c r="K7580" s="124"/>
      <c r="L7580" s="124"/>
      <c r="M7580" s="124"/>
      <c r="N7580" s="193">
        <v>0</v>
      </c>
      <c r="O7580" s="193">
        <v>120</v>
      </c>
      <c r="P7580" s="124" t="s">
        <v>1312</v>
      </c>
    </row>
    <row r="7581" spans="1:16" ht="51">
      <c r="A7581" s="256">
        <v>16</v>
      </c>
      <c r="B7581" s="124"/>
      <c r="C7581" s="125" t="s">
        <v>692</v>
      </c>
      <c r="D7581" s="191">
        <v>43364</v>
      </c>
      <c r="E7581" s="124" t="s">
        <v>13524</v>
      </c>
      <c r="F7581" s="124" t="s">
        <v>3</v>
      </c>
      <c r="G7581" s="124">
        <v>1663832</v>
      </c>
      <c r="H7581" s="124"/>
      <c r="I7581" s="128" t="s">
        <v>15263</v>
      </c>
      <c r="J7581" s="124"/>
      <c r="K7581" s="124"/>
      <c r="L7581" s="124"/>
      <c r="M7581" s="124"/>
      <c r="N7581" s="193">
        <v>0</v>
      </c>
      <c r="O7581" s="193">
        <v>188</v>
      </c>
      <c r="P7581" s="124" t="s">
        <v>1312</v>
      </c>
    </row>
    <row r="7582" spans="1:16" ht="51">
      <c r="A7582" s="256">
        <v>526</v>
      </c>
      <c r="B7582" s="124"/>
      <c r="C7582" s="125" t="s">
        <v>846</v>
      </c>
      <c r="D7582" s="191">
        <v>43364</v>
      </c>
      <c r="E7582" s="124" t="s">
        <v>13525</v>
      </c>
      <c r="F7582" s="124" t="s">
        <v>3</v>
      </c>
      <c r="G7582" s="124">
        <v>1663849</v>
      </c>
      <c r="H7582" s="124"/>
      <c r="I7582" s="128" t="s">
        <v>15264</v>
      </c>
      <c r="J7582" s="124"/>
      <c r="K7582" s="124"/>
      <c r="L7582" s="124"/>
      <c r="M7582" s="124"/>
      <c r="N7582" s="193">
        <v>0</v>
      </c>
      <c r="O7582" s="193">
        <v>77</v>
      </c>
      <c r="P7582" s="124" t="s">
        <v>1312</v>
      </c>
    </row>
    <row r="7583" spans="1:16" ht="51">
      <c r="A7583" s="256" t="s">
        <v>630</v>
      </c>
      <c r="B7583" s="124"/>
      <c r="C7583" s="125" t="s">
        <v>1236</v>
      </c>
      <c r="D7583" s="191">
        <v>43364</v>
      </c>
      <c r="E7583" s="124" t="s">
        <v>13526</v>
      </c>
      <c r="F7583" s="124" t="s">
        <v>3</v>
      </c>
      <c r="G7583" s="124">
        <v>1663850</v>
      </c>
      <c r="H7583" s="124"/>
      <c r="I7583" s="128" t="s">
        <v>15265</v>
      </c>
      <c r="J7583" s="124"/>
      <c r="K7583" s="124"/>
      <c r="L7583" s="124"/>
      <c r="M7583" s="124"/>
      <c r="N7583" s="193">
        <v>0</v>
      </c>
      <c r="O7583" s="193">
        <v>0.55000000000000004</v>
      </c>
      <c r="P7583" s="124" t="s">
        <v>1312</v>
      </c>
    </row>
    <row r="7584" spans="1:16" ht="51">
      <c r="A7584" s="256">
        <v>224</v>
      </c>
      <c r="B7584" s="124"/>
      <c r="C7584" s="125" t="s">
        <v>120</v>
      </c>
      <c r="D7584" s="191">
        <v>43364</v>
      </c>
      <c r="E7584" s="124" t="s">
        <v>13527</v>
      </c>
      <c r="F7584" s="124" t="s">
        <v>3</v>
      </c>
      <c r="G7584" s="124">
        <v>1663947</v>
      </c>
      <c r="H7584" s="124"/>
      <c r="I7584" s="128" t="s">
        <v>15266</v>
      </c>
      <c r="J7584" s="124"/>
      <c r="K7584" s="124"/>
      <c r="L7584" s="124"/>
      <c r="M7584" s="124"/>
      <c r="N7584" s="193">
        <v>0</v>
      </c>
      <c r="O7584" s="193">
        <v>15</v>
      </c>
      <c r="P7584" s="124" t="s">
        <v>1312</v>
      </c>
    </row>
    <row r="7585" spans="1:16" ht="51">
      <c r="A7585" s="256">
        <v>15</v>
      </c>
      <c r="B7585" s="124"/>
      <c r="C7585" s="125" t="s">
        <v>691</v>
      </c>
      <c r="D7585" s="191">
        <v>43364</v>
      </c>
      <c r="E7585" s="124" t="s">
        <v>13528</v>
      </c>
      <c r="F7585" s="124" t="s">
        <v>3</v>
      </c>
      <c r="G7585" s="124">
        <v>1663981</v>
      </c>
      <c r="H7585" s="124"/>
      <c r="I7585" s="128" t="s">
        <v>15267</v>
      </c>
      <c r="J7585" s="124"/>
      <c r="K7585" s="124"/>
      <c r="L7585" s="124"/>
      <c r="M7585" s="124"/>
      <c r="N7585" s="193">
        <v>0</v>
      </c>
      <c r="O7585" s="193">
        <v>33693.07</v>
      </c>
      <c r="P7585" s="124" t="s">
        <v>1312</v>
      </c>
    </row>
    <row r="7586" spans="1:16" ht="51">
      <c r="A7586" s="256" t="s">
        <v>630</v>
      </c>
      <c r="B7586" s="124"/>
      <c r="C7586" s="125" t="s">
        <v>1236</v>
      </c>
      <c r="D7586" s="191">
        <v>43364</v>
      </c>
      <c r="E7586" s="124" t="s">
        <v>13529</v>
      </c>
      <c r="F7586" s="124" t="s">
        <v>3</v>
      </c>
      <c r="G7586" s="124">
        <v>1663982</v>
      </c>
      <c r="H7586" s="124"/>
      <c r="I7586" s="128" t="s">
        <v>15268</v>
      </c>
      <c r="J7586" s="124"/>
      <c r="K7586" s="124"/>
      <c r="L7586" s="124"/>
      <c r="M7586" s="124"/>
      <c r="N7586" s="193">
        <v>0</v>
      </c>
      <c r="O7586" s="193">
        <v>1867.13</v>
      </c>
      <c r="P7586" s="124" t="s">
        <v>1312</v>
      </c>
    </row>
    <row r="7587" spans="1:16" ht="51">
      <c r="A7587" s="256">
        <v>212</v>
      </c>
      <c r="B7587" s="124"/>
      <c r="C7587" s="125" t="s">
        <v>761</v>
      </c>
      <c r="D7587" s="191">
        <v>43364</v>
      </c>
      <c r="E7587" s="124" t="s">
        <v>13530</v>
      </c>
      <c r="F7587" s="124" t="s">
        <v>3</v>
      </c>
      <c r="G7587" s="124">
        <v>1663983</v>
      </c>
      <c r="H7587" s="124"/>
      <c r="I7587" s="128" t="s">
        <v>15269</v>
      </c>
      <c r="J7587" s="124"/>
      <c r="K7587" s="124"/>
      <c r="L7587" s="124"/>
      <c r="M7587" s="124"/>
      <c r="N7587" s="193">
        <v>0</v>
      </c>
      <c r="O7587" s="193">
        <v>1760</v>
      </c>
      <c r="P7587" s="124" t="s">
        <v>1312</v>
      </c>
    </row>
    <row r="7588" spans="1:16" ht="63.75">
      <c r="A7588" s="256">
        <v>597</v>
      </c>
      <c r="B7588" s="124"/>
      <c r="C7588" s="125" t="s">
        <v>3387</v>
      </c>
      <c r="D7588" s="191">
        <v>43364</v>
      </c>
      <c r="E7588" s="124" t="s">
        <v>13531</v>
      </c>
      <c r="F7588" s="124" t="s">
        <v>3</v>
      </c>
      <c r="G7588" s="124">
        <v>1664008</v>
      </c>
      <c r="H7588" s="124"/>
      <c r="I7588" s="128" t="s">
        <v>15270</v>
      </c>
      <c r="J7588" s="124"/>
      <c r="K7588" s="124"/>
      <c r="L7588" s="124"/>
      <c r="M7588" s="124"/>
      <c r="N7588" s="193">
        <v>0</v>
      </c>
      <c r="O7588" s="193">
        <v>1030</v>
      </c>
      <c r="P7588" s="124" t="s">
        <v>1312</v>
      </c>
    </row>
    <row r="7589" spans="1:16" ht="38.25">
      <c r="A7589" s="256">
        <v>16</v>
      </c>
      <c r="B7589" s="124"/>
      <c r="C7589" s="125" t="s">
        <v>692</v>
      </c>
      <c r="D7589" s="191">
        <v>43364</v>
      </c>
      <c r="E7589" s="124" t="s">
        <v>13532</v>
      </c>
      <c r="F7589" s="124" t="s">
        <v>3</v>
      </c>
      <c r="G7589" s="124">
        <v>1664018</v>
      </c>
      <c r="H7589" s="124"/>
      <c r="I7589" s="128" t="s">
        <v>15271</v>
      </c>
      <c r="J7589" s="124"/>
      <c r="K7589" s="124"/>
      <c r="L7589" s="124"/>
      <c r="M7589" s="124"/>
      <c r="N7589" s="193">
        <v>0</v>
      </c>
      <c r="O7589" s="193">
        <v>9500</v>
      </c>
      <c r="P7589" s="124" t="s">
        <v>1312</v>
      </c>
    </row>
    <row r="7590" spans="1:16" ht="38.25">
      <c r="A7590" s="256" t="s">
        <v>630</v>
      </c>
      <c r="B7590" s="124"/>
      <c r="C7590" s="125" t="s">
        <v>1236</v>
      </c>
      <c r="D7590" s="191">
        <v>43364</v>
      </c>
      <c r="E7590" s="124" t="s">
        <v>13533</v>
      </c>
      <c r="F7590" s="124" t="s">
        <v>3</v>
      </c>
      <c r="G7590" s="124">
        <v>1664019</v>
      </c>
      <c r="H7590" s="124"/>
      <c r="I7590" s="128" t="s">
        <v>15272</v>
      </c>
      <c r="J7590" s="124"/>
      <c r="K7590" s="124"/>
      <c r="L7590" s="124"/>
      <c r="M7590" s="124"/>
      <c r="N7590" s="193">
        <v>0</v>
      </c>
      <c r="O7590" s="193">
        <v>485.11</v>
      </c>
      <c r="P7590" s="124" t="s">
        <v>1312</v>
      </c>
    </row>
    <row r="7591" spans="1:16" ht="38.25">
      <c r="A7591" s="256">
        <v>16</v>
      </c>
      <c r="B7591" s="124"/>
      <c r="C7591" s="125" t="s">
        <v>692</v>
      </c>
      <c r="D7591" s="191">
        <v>43364</v>
      </c>
      <c r="E7591" s="124" t="s">
        <v>13534</v>
      </c>
      <c r="F7591" s="124" t="s">
        <v>3</v>
      </c>
      <c r="G7591" s="124">
        <v>1664068</v>
      </c>
      <c r="H7591" s="124"/>
      <c r="I7591" s="128" t="s">
        <v>6290</v>
      </c>
      <c r="J7591" s="124"/>
      <c r="K7591" s="124"/>
      <c r="L7591" s="124"/>
      <c r="M7591" s="124"/>
      <c r="N7591" s="193">
        <v>0</v>
      </c>
      <c r="O7591" s="193">
        <v>4248</v>
      </c>
      <c r="P7591" s="124" t="s">
        <v>1312</v>
      </c>
    </row>
    <row r="7592" spans="1:16" ht="38.25">
      <c r="A7592" s="256">
        <v>70</v>
      </c>
      <c r="B7592" s="124"/>
      <c r="C7592" s="125" t="s">
        <v>705</v>
      </c>
      <c r="D7592" s="191">
        <v>43364</v>
      </c>
      <c r="E7592" s="124" t="s">
        <v>13535</v>
      </c>
      <c r="F7592" s="124" t="s">
        <v>3</v>
      </c>
      <c r="G7592" s="124">
        <v>1664070</v>
      </c>
      <c r="H7592" s="124"/>
      <c r="I7592" s="128" t="s">
        <v>15273</v>
      </c>
      <c r="J7592" s="124"/>
      <c r="K7592" s="124"/>
      <c r="L7592" s="124"/>
      <c r="M7592" s="124"/>
      <c r="N7592" s="193">
        <v>0</v>
      </c>
      <c r="O7592" s="193">
        <v>1391.25</v>
      </c>
      <c r="P7592" s="124" t="s">
        <v>1312</v>
      </c>
    </row>
    <row r="7593" spans="1:16" ht="63.75">
      <c r="A7593" s="256">
        <v>301</v>
      </c>
      <c r="B7593" s="124"/>
      <c r="C7593" s="125" t="s">
        <v>800</v>
      </c>
      <c r="D7593" s="191">
        <v>43364</v>
      </c>
      <c r="E7593" s="124" t="s">
        <v>13536</v>
      </c>
      <c r="F7593" s="124" t="s">
        <v>3</v>
      </c>
      <c r="G7593" s="124">
        <v>1663823</v>
      </c>
      <c r="H7593" s="124"/>
      <c r="I7593" s="128" t="s">
        <v>15274</v>
      </c>
      <c r="J7593" s="124"/>
      <c r="K7593" s="124"/>
      <c r="L7593" s="124"/>
      <c r="M7593" s="124"/>
      <c r="N7593" s="193">
        <v>0</v>
      </c>
      <c r="O7593" s="193">
        <v>300000</v>
      </c>
      <c r="P7593" s="124" t="s">
        <v>1312</v>
      </c>
    </row>
    <row r="7594" spans="1:16" ht="63.75">
      <c r="A7594" s="256">
        <v>70</v>
      </c>
      <c r="B7594" s="124"/>
      <c r="C7594" s="125" t="s">
        <v>705</v>
      </c>
      <c r="D7594" s="191">
        <v>43364</v>
      </c>
      <c r="E7594" s="124" t="s">
        <v>13537</v>
      </c>
      <c r="F7594" s="124" t="s">
        <v>3</v>
      </c>
      <c r="G7594" s="124">
        <v>1663637</v>
      </c>
      <c r="H7594" s="124"/>
      <c r="I7594" s="128" t="s">
        <v>15275</v>
      </c>
      <c r="J7594" s="124"/>
      <c r="K7594" s="124"/>
      <c r="L7594" s="124"/>
      <c r="M7594" s="124"/>
      <c r="N7594" s="193">
        <v>0</v>
      </c>
      <c r="O7594" s="193">
        <v>222</v>
      </c>
      <c r="P7594" s="124" t="s">
        <v>1312</v>
      </c>
    </row>
    <row r="7595" spans="1:16" ht="51">
      <c r="A7595" s="256" t="s">
        <v>630</v>
      </c>
      <c r="B7595" s="124"/>
      <c r="C7595" s="125" t="s">
        <v>1236</v>
      </c>
      <c r="D7595" s="191">
        <v>43364</v>
      </c>
      <c r="E7595" s="124" t="s">
        <v>13538</v>
      </c>
      <c r="F7595" s="124" t="s">
        <v>3</v>
      </c>
      <c r="G7595" s="124">
        <v>1663645</v>
      </c>
      <c r="H7595" s="124"/>
      <c r="I7595" s="128" t="s">
        <v>15276</v>
      </c>
      <c r="J7595" s="124"/>
      <c r="K7595" s="124"/>
      <c r="L7595" s="124"/>
      <c r="M7595" s="124"/>
      <c r="N7595" s="193">
        <v>0</v>
      </c>
      <c r="O7595" s="193">
        <v>4300</v>
      </c>
      <c r="P7595" s="124" t="s">
        <v>1312</v>
      </c>
    </row>
    <row r="7596" spans="1:16" ht="63.75">
      <c r="A7596" s="256">
        <v>70</v>
      </c>
      <c r="B7596" s="124"/>
      <c r="C7596" s="125" t="s">
        <v>705</v>
      </c>
      <c r="D7596" s="191">
        <v>43364</v>
      </c>
      <c r="E7596" s="124" t="s">
        <v>13539</v>
      </c>
      <c r="F7596" s="124" t="s">
        <v>3</v>
      </c>
      <c r="G7596" s="124">
        <v>1663648</v>
      </c>
      <c r="H7596" s="124"/>
      <c r="I7596" s="128" t="s">
        <v>15277</v>
      </c>
      <c r="J7596" s="124"/>
      <c r="K7596" s="124"/>
      <c r="L7596" s="124"/>
      <c r="M7596" s="124"/>
      <c r="N7596" s="193">
        <v>0</v>
      </c>
      <c r="O7596" s="193">
        <v>4</v>
      </c>
      <c r="P7596" s="124" t="s">
        <v>1312</v>
      </c>
    </row>
    <row r="7597" spans="1:16" ht="63.75">
      <c r="A7597" s="256" t="s">
        <v>622</v>
      </c>
      <c r="B7597" s="124"/>
      <c r="C7597" s="125" t="s">
        <v>715</v>
      </c>
      <c r="D7597" s="191">
        <v>43364</v>
      </c>
      <c r="E7597" s="124" t="s">
        <v>13540</v>
      </c>
      <c r="F7597" s="124" t="s">
        <v>3</v>
      </c>
      <c r="G7597" s="124">
        <v>1663663</v>
      </c>
      <c r="H7597" s="124"/>
      <c r="I7597" s="128" t="s">
        <v>15278</v>
      </c>
      <c r="J7597" s="124"/>
      <c r="K7597" s="124"/>
      <c r="L7597" s="124"/>
      <c r="M7597" s="124"/>
      <c r="N7597" s="193">
        <v>0</v>
      </c>
      <c r="O7597" s="193">
        <v>4333092.2</v>
      </c>
      <c r="P7597" s="124" t="s">
        <v>1312</v>
      </c>
    </row>
    <row r="7598" spans="1:16" ht="51">
      <c r="A7598" s="256">
        <v>15</v>
      </c>
      <c r="B7598" s="124"/>
      <c r="C7598" s="125" t="s">
        <v>691</v>
      </c>
      <c r="D7598" s="191">
        <v>43364</v>
      </c>
      <c r="E7598" s="124" t="s">
        <v>13541</v>
      </c>
      <c r="F7598" s="124" t="s">
        <v>3</v>
      </c>
      <c r="G7598" s="124">
        <v>1663678</v>
      </c>
      <c r="H7598" s="124"/>
      <c r="I7598" s="128" t="s">
        <v>15279</v>
      </c>
      <c r="J7598" s="124"/>
      <c r="K7598" s="124"/>
      <c r="L7598" s="124"/>
      <c r="M7598" s="124"/>
      <c r="N7598" s="193">
        <v>0</v>
      </c>
      <c r="O7598" s="193">
        <v>3939</v>
      </c>
      <c r="P7598" s="124" t="s">
        <v>1312</v>
      </c>
    </row>
    <row r="7599" spans="1:16" ht="51">
      <c r="A7599" s="256">
        <v>70</v>
      </c>
      <c r="B7599" s="124"/>
      <c r="C7599" s="125" t="s">
        <v>705</v>
      </c>
      <c r="D7599" s="191">
        <v>43364</v>
      </c>
      <c r="E7599" s="124" t="s">
        <v>13542</v>
      </c>
      <c r="F7599" s="124" t="s">
        <v>3</v>
      </c>
      <c r="G7599" s="124">
        <v>1663693</v>
      </c>
      <c r="H7599" s="124"/>
      <c r="I7599" s="128" t="s">
        <v>15280</v>
      </c>
      <c r="J7599" s="124"/>
      <c r="K7599" s="124"/>
      <c r="L7599" s="124"/>
      <c r="M7599" s="124"/>
      <c r="N7599" s="193">
        <v>0</v>
      </c>
      <c r="O7599" s="193">
        <v>610</v>
      </c>
      <c r="P7599" s="124" t="s">
        <v>1312</v>
      </c>
    </row>
    <row r="7600" spans="1:16" ht="63.75">
      <c r="A7600" s="256" t="s">
        <v>630</v>
      </c>
      <c r="B7600" s="124"/>
      <c r="C7600" s="125" t="s">
        <v>1236</v>
      </c>
      <c r="D7600" s="191">
        <v>43364</v>
      </c>
      <c r="E7600" s="124" t="s">
        <v>13543</v>
      </c>
      <c r="F7600" s="124" t="s">
        <v>3</v>
      </c>
      <c r="G7600" s="124">
        <v>1663727</v>
      </c>
      <c r="H7600" s="124"/>
      <c r="I7600" s="128" t="s">
        <v>15281</v>
      </c>
      <c r="J7600" s="124"/>
      <c r="K7600" s="124"/>
      <c r="L7600" s="124"/>
      <c r="M7600" s="124"/>
      <c r="N7600" s="193">
        <v>0</v>
      </c>
      <c r="O7600" s="193">
        <v>466.03000000000003</v>
      </c>
      <c r="P7600" s="124" t="s">
        <v>1312</v>
      </c>
    </row>
    <row r="7601" spans="1:16" ht="63.75">
      <c r="A7601" s="256" t="s">
        <v>630</v>
      </c>
      <c r="B7601" s="124"/>
      <c r="C7601" s="125" t="s">
        <v>1236</v>
      </c>
      <c r="D7601" s="191">
        <v>43364</v>
      </c>
      <c r="E7601" s="124" t="s">
        <v>13544</v>
      </c>
      <c r="F7601" s="124" t="s">
        <v>3</v>
      </c>
      <c r="G7601" s="124">
        <v>1663734</v>
      </c>
      <c r="H7601" s="124"/>
      <c r="I7601" s="128" t="s">
        <v>15282</v>
      </c>
      <c r="J7601" s="124"/>
      <c r="K7601" s="124"/>
      <c r="L7601" s="124"/>
      <c r="M7601" s="124"/>
      <c r="N7601" s="193">
        <v>0</v>
      </c>
      <c r="O7601" s="193">
        <v>10166.219999999999</v>
      </c>
      <c r="P7601" s="124" t="s">
        <v>1312</v>
      </c>
    </row>
    <row r="7602" spans="1:16" ht="63.75">
      <c r="A7602" s="256">
        <v>81</v>
      </c>
      <c r="B7602" s="124"/>
      <c r="C7602" s="125" t="s">
        <v>709</v>
      </c>
      <c r="D7602" s="191">
        <v>43364</v>
      </c>
      <c r="E7602" s="124" t="s">
        <v>13545</v>
      </c>
      <c r="F7602" s="124" t="s">
        <v>3</v>
      </c>
      <c r="G7602" s="124">
        <v>1663771</v>
      </c>
      <c r="H7602" s="124"/>
      <c r="I7602" s="128" t="s">
        <v>15283</v>
      </c>
      <c r="J7602" s="124"/>
      <c r="K7602" s="124"/>
      <c r="L7602" s="124"/>
      <c r="M7602" s="124"/>
      <c r="N7602" s="193">
        <v>0</v>
      </c>
      <c r="O7602" s="193">
        <v>400</v>
      </c>
      <c r="P7602" s="124" t="s">
        <v>1312</v>
      </c>
    </row>
    <row r="7603" spans="1:16" ht="51">
      <c r="A7603" s="256">
        <v>234</v>
      </c>
      <c r="B7603" s="124"/>
      <c r="C7603" s="125" t="s">
        <v>124</v>
      </c>
      <c r="D7603" s="191">
        <v>43364</v>
      </c>
      <c r="E7603" s="124" t="s">
        <v>13546</v>
      </c>
      <c r="F7603" s="124" t="s">
        <v>3</v>
      </c>
      <c r="G7603" s="124">
        <v>1663780</v>
      </c>
      <c r="H7603" s="124"/>
      <c r="I7603" s="128" t="s">
        <v>15284</v>
      </c>
      <c r="J7603" s="124"/>
      <c r="K7603" s="124"/>
      <c r="L7603" s="124"/>
      <c r="M7603" s="124"/>
      <c r="N7603" s="193">
        <v>0</v>
      </c>
      <c r="O7603" s="193">
        <v>97</v>
      </c>
      <c r="P7603" s="124" t="s">
        <v>1312</v>
      </c>
    </row>
    <row r="7604" spans="1:16" ht="63.75">
      <c r="A7604" s="256" t="s">
        <v>630</v>
      </c>
      <c r="B7604" s="124"/>
      <c r="C7604" s="125" t="s">
        <v>1236</v>
      </c>
      <c r="D7604" s="191">
        <v>43364</v>
      </c>
      <c r="E7604" s="124" t="s">
        <v>13547</v>
      </c>
      <c r="F7604" s="124" t="s">
        <v>3</v>
      </c>
      <c r="G7604" s="124">
        <v>1663618</v>
      </c>
      <c r="H7604" s="124"/>
      <c r="I7604" s="128" t="s">
        <v>15285</v>
      </c>
      <c r="J7604" s="124"/>
      <c r="K7604" s="124"/>
      <c r="L7604" s="124"/>
      <c r="M7604" s="124"/>
      <c r="N7604" s="193">
        <v>0</v>
      </c>
      <c r="O7604" s="193">
        <v>6242.56</v>
      </c>
      <c r="P7604" s="124" t="s">
        <v>1312</v>
      </c>
    </row>
    <row r="7605" spans="1:16" ht="51">
      <c r="A7605" s="256" t="s">
        <v>630</v>
      </c>
      <c r="B7605" s="124"/>
      <c r="C7605" s="125" t="s">
        <v>1236</v>
      </c>
      <c r="D7605" s="191">
        <v>43364</v>
      </c>
      <c r="E7605" s="124" t="s">
        <v>13548</v>
      </c>
      <c r="F7605" s="124" t="s">
        <v>3</v>
      </c>
      <c r="G7605" s="124">
        <v>1663633</v>
      </c>
      <c r="H7605" s="124"/>
      <c r="I7605" s="128" t="s">
        <v>15286</v>
      </c>
      <c r="J7605" s="124"/>
      <c r="K7605" s="124"/>
      <c r="L7605" s="124"/>
      <c r="M7605" s="124"/>
      <c r="N7605" s="193">
        <v>0</v>
      </c>
      <c r="O7605" s="193">
        <v>140</v>
      </c>
      <c r="P7605" s="124" t="s">
        <v>1312</v>
      </c>
    </row>
    <row r="7606" spans="1:16" ht="51">
      <c r="A7606" s="256">
        <v>132</v>
      </c>
      <c r="B7606" s="124"/>
      <c r="C7606" s="125" t="s">
        <v>728</v>
      </c>
      <c r="D7606" s="191">
        <v>43364</v>
      </c>
      <c r="E7606" s="124" t="s">
        <v>13549</v>
      </c>
      <c r="F7606" s="124" t="s">
        <v>3</v>
      </c>
      <c r="G7606" s="124">
        <v>1663642</v>
      </c>
      <c r="H7606" s="124"/>
      <c r="I7606" s="128" t="s">
        <v>15287</v>
      </c>
      <c r="J7606" s="124"/>
      <c r="K7606" s="124"/>
      <c r="L7606" s="124"/>
      <c r="M7606" s="124"/>
      <c r="N7606" s="193">
        <v>0</v>
      </c>
      <c r="O7606" s="193">
        <v>30</v>
      </c>
      <c r="P7606" s="124" t="s">
        <v>1312</v>
      </c>
    </row>
    <row r="7607" spans="1:16" ht="63.75">
      <c r="A7607" s="256">
        <v>41</v>
      </c>
      <c r="B7607" s="124"/>
      <c r="C7607" s="125" t="s">
        <v>697</v>
      </c>
      <c r="D7607" s="191">
        <v>43364</v>
      </c>
      <c r="E7607" s="124" t="s">
        <v>13550</v>
      </c>
      <c r="F7607" s="124" t="s">
        <v>3</v>
      </c>
      <c r="G7607" s="124">
        <v>1663662</v>
      </c>
      <c r="H7607" s="124"/>
      <c r="I7607" s="128" t="s">
        <v>15288</v>
      </c>
      <c r="J7607" s="124"/>
      <c r="K7607" s="124"/>
      <c r="L7607" s="124"/>
      <c r="M7607" s="124"/>
      <c r="N7607" s="193">
        <v>0</v>
      </c>
      <c r="O7607" s="193">
        <v>20</v>
      </c>
      <c r="P7607" s="124" t="s">
        <v>1312</v>
      </c>
    </row>
    <row r="7608" spans="1:16" ht="76.5" hidden="1">
      <c r="A7608" s="256">
        <v>25</v>
      </c>
      <c r="B7608" s="124"/>
      <c r="C7608" s="125" t="s">
        <v>694</v>
      </c>
      <c r="D7608" s="191">
        <v>43364</v>
      </c>
      <c r="E7608" s="124" t="s">
        <v>13551</v>
      </c>
      <c r="F7608" s="124" t="s">
        <v>1313</v>
      </c>
      <c r="G7608" s="124">
        <v>180841</v>
      </c>
      <c r="H7608" s="124"/>
      <c r="I7608" s="128" t="s">
        <v>15289</v>
      </c>
      <c r="J7608" s="124"/>
      <c r="K7608" s="124"/>
      <c r="L7608" s="124"/>
      <c r="M7608" s="124"/>
      <c r="N7608" s="193">
        <v>540765.84</v>
      </c>
      <c r="O7608" s="193">
        <v>0</v>
      </c>
      <c r="P7608" s="124" t="s">
        <v>1312</v>
      </c>
    </row>
    <row r="7609" spans="1:16" ht="89.25" hidden="1">
      <c r="A7609" s="256">
        <v>25</v>
      </c>
      <c r="B7609" s="124"/>
      <c r="C7609" s="125" t="s">
        <v>694</v>
      </c>
      <c r="D7609" s="191">
        <v>43364</v>
      </c>
      <c r="E7609" s="124" t="s">
        <v>13551</v>
      </c>
      <c r="F7609" s="124" t="s">
        <v>1313</v>
      </c>
      <c r="G7609" s="124">
        <v>180845</v>
      </c>
      <c r="H7609" s="124"/>
      <c r="I7609" s="128" t="s">
        <v>15290</v>
      </c>
      <c r="J7609" s="124"/>
      <c r="K7609" s="124"/>
      <c r="L7609" s="124"/>
      <c r="M7609" s="124"/>
      <c r="N7609" s="193">
        <v>2487166.81</v>
      </c>
      <c r="O7609" s="193">
        <v>0</v>
      </c>
      <c r="P7609" s="124" t="s">
        <v>1312</v>
      </c>
    </row>
    <row r="7610" spans="1:16" ht="76.5" hidden="1">
      <c r="A7610" s="256">
        <v>25</v>
      </c>
      <c r="B7610" s="124"/>
      <c r="C7610" s="125" t="s">
        <v>694</v>
      </c>
      <c r="D7610" s="191">
        <v>43364</v>
      </c>
      <c r="E7610" s="124" t="s">
        <v>13551</v>
      </c>
      <c r="F7610" s="124" t="s">
        <v>1313</v>
      </c>
      <c r="G7610" s="124">
        <v>180844</v>
      </c>
      <c r="H7610" s="124"/>
      <c r="I7610" s="128" t="s">
        <v>15291</v>
      </c>
      <c r="J7610" s="124"/>
      <c r="K7610" s="124"/>
      <c r="L7610" s="124"/>
      <c r="M7610" s="124"/>
      <c r="N7610" s="193">
        <v>1356283.99</v>
      </c>
      <c r="O7610" s="193">
        <v>0</v>
      </c>
      <c r="P7610" s="124" t="s">
        <v>1312</v>
      </c>
    </row>
    <row r="7611" spans="1:16" ht="89.25" hidden="1">
      <c r="A7611" s="256">
        <v>25</v>
      </c>
      <c r="B7611" s="124"/>
      <c r="C7611" s="125" t="s">
        <v>694</v>
      </c>
      <c r="D7611" s="191">
        <v>43364</v>
      </c>
      <c r="E7611" s="124" t="s">
        <v>13551</v>
      </c>
      <c r="F7611" s="124" t="s">
        <v>1313</v>
      </c>
      <c r="G7611" s="124">
        <v>180846</v>
      </c>
      <c r="H7611" s="124"/>
      <c r="I7611" s="128" t="s">
        <v>15292</v>
      </c>
      <c r="J7611" s="124"/>
      <c r="K7611" s="124"/>
      <c r="L7611" s="124"/>
      <c r="M7611" s="124"/>
      <c r="N7611" s="193">
        <v>486075.58</v>
      </c>
      <c r="O7611" s="193">
        <v>0</v>
      </c>
      <c r="P7611" s="124" t="s">
        <v>1312</v>
      </c>
    </row>
    <row r="7612" spans="1:16" ht="76.5" hidden="1">
      <c r="A7612" s="256">
        <v>25</v>
      </c>
      <c r="B7612" s="124"/>
      <c r="C7612" s="125" t="s">
        <v>694</v>
      </c>
      <c r="D7612" s="191">
        <v>43364</v>
      </c>
      <c r="E7612" s="124" t="s">
        <v>13551</v>
      </c>
      <c r="F7612" s="124" t="s">
        <v>1313</v>
      </c>
      <c r="G7612" s="124">
        <v>180843</v>
      </c>
      <c r="H7612" s="124"/>
      <c r="I7612" s="128" t="s">
        <v>15293</v>
      </c>
      <c r="J7612" s="124"/>
      <c r="K7612" s="124"/>
      <c r="L7612" s="124"/>
      <c r="M7612" s="124"/>
      <c r="N7612" s="193">
        <v>954322</v>
      </c>
      <c r="O7612" s="193">
        <v>0</v>
      </c>
      <c r="P7612" s="124" t="s">
        <v>1312</v>
      </c>
    </row>
    <row r="7613" spans="1:16" ht="89.25" hidden="1">
      <c r="A7613" s="256">
        <v>513</v>
      </c>
      <c r="B7613" s="124"/>
      <c r="C7613" s="125" t="s">
        <v>201</v>
      </c>
      <c r="D7613" s="191">
        <v>43364</v>
      </c>
      <c r="E7613" s="124" t="s">
        <v>13552</v>
      </c>
      <c r="F7613" s="124" t="s">
        <v>1313</v>
      </c>
      <c r="G7613" s="124">
        <v>180842</v>
      </c>
      <c r="H7613" s="124"/>
      <c r="I7613" s="128" t="s">
        <v>15294</v>
      </c>
      <c r="J7613" s="124"/>
      <c r="K7613" s="124"/>
      <c r="L7613" s="124"/>
      <c r="M7613" s="124"/>
      <c r="N7613" s="193">
        <v>21247.599999999999</v>
      </c>
      <c r="O7613" s="193">
        <v>0</v>
      </c>
      <c r="P7613" s="124" t="s">
        <v>1312</v>
      </c>
    </row>
    <row r="7614" spans="1:16" ht="51" hidden="1">
      <c r="A7614" s="256" t="s">
        <v>620</v>
      </c>
      <c r="B7614" s="124"/>
      <c r="C7614" s="125" t="s">
        <v>714</v>
      </c>
      <c r="D7614" s="191">
        <v>43364</v>
      </c>
      <c r="E7614" s="124" t="s">
        <v>13553</v>
      </c>
      <c r="F7614" s="124" t="s">
        <v>11</v>
      </c>
      <c r="G7614" s="124">
        <v>11272</v>
      </c>
      <c r="H7614" s="124"/>
      <c r="I7614" s="128" t="s">
        <v>15295</v>
      </c>
      <c r="J7614" s="124"/>
      <c r="K7614" s="124"/>
      <c r="L7614" s="124"/>
      <c r="M7614" s="124"/>
      <c r="N7614" s="193">
        <v>320.01</v>
      </c>
      <c r="O7614" s="193">
        <v>0</v>
      </c>
      <c r="P7614" s="124" t="s">
        <v>1312</v>
      </c>
    </row>
    <row r="7615" spans="1:16" ht="63.75" hidden="1">
      <c r="A7615" s="256" t="s">
        <v>620</v>
      </c>
      <c r="B7615" s="124"/>
      <c r="C7615" s="125" t="s">
        <v>714</v>
      </c>
      <c r="D7615" s="191">
        <v>43364</v>
      </c>
      <c r="E7615" s="124" t="s">
        <v>13554</v>
      </c>
      <c r="F7615" s="124" t="s">
        <v>11</v>
      </c>
      <c r="G7615" s="124">
        <v>11315</v>
      </c>
      <c r="H7615" s="124"/>
      <c r="I7615" s="128" t="s">
        <v>15296</v>
      </c>
      <c r="J7615" s="124"/>
      <c r="K7615" s="124"/>
      <c r="L7615" s="124"/>
      <c r="M7615" s="124"/>
      <c r="N7615" s="193">
        <v>3140.98</v>
      </c>
      <c r="O7615" s="193">
        <v>0</v>
      </c>
      <c r="P7615" s="124" t="s">
        <v>1312</v>
      </c>
    </row>
    <row r="7616" spans="1:16" ht="51" hidden="1">
      <c r="A7616" s="256" t="s">
        <v>620</v>
      </c>
      <c r="B7616" s="124"/>
      <c r="C7616" s="125" t="s">
        <v>714</v>
      </c>
      <c r="D7616" s="191">
        <v>43364</v>
      </c>
      <c r="E7616" s="124" t="s">
        <v>13555</v>
      </c>
      <c r="F7616" s="124" t="s">
        <v>11</v>
      </c>
      <c r="G7616" s="124">
        <v>11270</v>
      </c>
      <c r="H7616" s="124"/>
      <c r="I7616" s="128" t="s">
        <v>15297</v>
      </c>
      <c r="J7616" s="124"/>
      <c r="K7616" s="124"/>
      <c r="L7616" s="124"/>
      <c r="M7616" s="124"/>
      <c r="N7616" s="193">
        <v>293.39</v>
      </c>
      <c r="O7616" s="193">
        <v>0</v>
      </c>
      <c r="P7616" s="124" t="s">
        <v>1312</v>
      </c>
    </row>
    <row r="7617" spans="1:16" ht="63.75" hidden="1">
      <c r="A7617" s="256" t="s">
        <v>620</v>
      </c>
      <c r="B7617" s="124"/>
      <c r="C7617" s="125" t="s">
        <v>714</v>
      </c>
      <c r="D7617" s="191">
        <v>43364</v>
      </c>
      <c r="E7617" s="124" t="s">
        <v>13556</v>
      </c>
      <c r="F7617" s="124" t="s">
        <v>11</v>
      </c>
      <c r="G7617" s="124">
        <v>11271</v>
      </c>
      <c r="H7617" s="124"/>
      <c r="I7617" s="128" t="s">
        <v>15298</v>
      </c>
      <c r="J7617" s="124"/>
      <c r="K7617" s="124"/>
      <c r="L7617" s="124"/>
      <c r="M7617" s="124"/>
      <c r="N7617" s="193">
        <v>2410.3200000000002</v>
      </c>
      <c r="O7617" s="193">
        <v>0</v>
      </c>
      <c r="P7617" s="124" t="s">
        <v>1312</v>
      </c>
    </row>
    <row r="7618" spans="1:16" ht="76.5" hidden="1">
      <c r="A7618" s="256">
        <v>596</v>
      </c>
      <c r="B7618" s="124"/>
      <c r="C7618" s="125" t="s">
        <v>12459</v>
      </c>
      <c r="D7618" s="191">
        <v>43364</v>
      </c>
      <c r="E7618" s="124" t="s">
        <v>13557</v>
      </c>
      <c r="F7618" s="124" t="s">
        <v>1313</v>
      </c>
      <c r="G7618" s="124">
        <v>180860</v>
      </c>
      <c r="H7618" s="124"/>
      <c r="I7618" s="128" t="s">
        <v>15299</v>
      </c>
      <c r="J7618" s="124"/>
      <c r="K7618" s="124"/>
      <c r="L7618" s="124"/>
      <c r="M7618" s="124"/>
      <c r="N7618" s="193">
        <v>0</v>
      </c>
      <c r="O7618" s="193">
        <v>1914229.67</v>
      </c>
      <c r="P7618" s="124" t="s">
        <v>1312</v>
      </c>
    </row>
    <row r="7619" spans="1:16" ht="76.5" hidden="1">
      <c r="A7619" s="256">
        <v>10</v>
      </c>
      <c r="B7619" s="124"/>
      <c r="C7619" s="125" t="s">
        <v>690</v>
      </c>
      <c r="D7619" s="191">
        <v>43364</v>
      </c>
      <c r="E7619" s="124" t="s">
        <v>13558</v>
      </c>
      <c r="F7619" s="124" t="s">
        <v>6</v>
      </c>
      <c r="G7619" s="124">
        <v>841837</v>
      </c>
      <c r="H7619" s="124"/>
      <c r="I7619" s="128" t="s">
        <v>15300</v>
      </c>
      <c r="J7619" s="124"/>
      <c r="K7619" s="124"/>
      <c r="L7619" s="124"/>
      <c r="M7619" s="124"/>
      <c r="N7619" s="193">
        <v>0</v>
      </c>
      <c r="O7619" s="193">
        <v>188900.25</v>
      </c>
      <c r="P7619" s="124" t="s">
        <v>1312</v>
      </c>
    </row>
    <row r="7620" spans="1:16" ht="63.75" hidden="1">
      <c r="A7620" s="256">
        <v>10</v>
      </c>
      <c r="B7620" s="124"/>
      <c r="C7620" s="125" t="s">
        <v>690</v>
      </c>
      <c r="D7620" s="191">
        <v>43364</v>
      </c>
      <c r="E7620" s="124" t="s">
        <v>13559</v>
      </c>
      <c r="F7620" s="124" t="s">
        <v>6</v>
      </c>
      <c r="G7620" s="124">
        <v>841841</v>
      </c>
      <c r="H7620" s="124"/>
      <c r="I7620" s="128" t="s">
        <v>15301</v>
      </c>
      <c r="J7620" s="124"/>
      <c r="K7620" s="124"/>
      <c r="L7620" s="124"/>
      <c r="M7620" s="124"/>
      <c r="N7620" s="193">
        <v>0</v>
      </c>
      <c r="O7620" s="193">
        <v>83986.98</v>
      </c>
      <c r="P7620" s="124" t="s">
        <v>1312</v>
      </c>
    </row>
    <row r="7621" spans="1:16" ht="63.75" hidden="1">
      <c r="A7621" s="256">
        <v>30</v>
      </c>
      <c r="B7621" s="124"/>
      <c r="C7621" s="125" t="s">
        <v>695</v>
      </c>
      <c r="D7621" s="191">
        <v>43364</v>
      </c>
      <c r="E7621" s="124" t="s">
        <v>13560</v>
      </c>
      <c r="F7621" s="124" t="s">
        <v>6</v>
      </c>
      <c r="G7621" s="124">
        <v>1025088</v>
      </c>
      <c r="H7621" s="124"/>
      <c r="I7621" s="128" t="s">
        <v>15302</v>
      </c>
      <c r="J7621" s="124"/>
      <c r="K7621" s="124"/>
      <c r="L7621" s="124"/>
      <c r="M7621" s="124"/>
      <c r="N7621" s="193">
        <v>0</v>
      </c>
      <c r="O7621" s="193">
        <v>141209.1</v>
      </c>
      <c r="P7621" s="124" t="s">
        <v>1312</v>
      </c>
    </row>
    <row r="7622" spans="1:16" ht="51" hidden="1">
      <c r="A7622" s="256">
        <v>513</v>
      </c>
      <c r="B7622" s="124"/>
      <c r="C7622" s="125" t="s">
        <v>201</v>
      </c>
      <c r="D7622" s="191">
        <v>43364</v>
      </c>
      <c r="E7622" s="124" t="s">
        <v>13561</v>
      </c>
      <c r="F7622" s="124" t="s">
        <v>15</v>
      </c>
      <c r="G7622" s="124">
        <v>841832</v>
      </c>
      <c r="H7622" s="124"/>
      <c r="I7622" s="128" t="s">
        <v>4300</v>
      </c>
      <c r="J7622" s="124"/>
      <c r="K7622" s="124"/>
      <c r="L7622" s="124"/>
      <c r="M7622" s="124"/>
      <c r="N7622" s="193">
        <v>50</v>
      </c>
      <c r="O7622" s="193">
        <v>0</v>
      </c>
      <c r="P7622" s="124" t="s">
        <v>1312</v>
      </c>
    </row>
    <row r="7623" spans="1:16" ht="63.75" hidden="1">
      <c r="A7623" s="256">
        <v>10</v>
      </c>
      <c r="B7623" s="124"/>
      <c r="C7623" s="125" t="s">
        <v>690</v>
      </c>
      <c r="D7623" s="191">
        <v>43364</v>
      </c>
      <c r="E7623" s="124" t="s">
        <v>13562</v>
      </c>
      <c r="F7623" s="124" t="s">
        <v>15</v>
      </c>
      <c r="G7623" s="124">
        <v>841838</v>
      </c>
      <c r="H7623" s="124"/>
      <c r="I7623" s="128" t="s">
        <v>15303</v>
      </c>
      <c r="J7623" s="124"/>
      <c r="K7623" s="124"/>
      <c r="L7623" s="124"/>
      <c r="M7623" s="124"/>
      <c r="N7623" s="193">
        <v>50</v>
      </c>
      <c r="O7623" s="193">
        <v>0</v>
      </c>
      <c r="P7623" s="124" t="s">
        <v>1312</v>
      </c>
    </row>
    <row r="7624" spans="1:16" ht="51" hidden="1">
      <c r="A7624" s="256">
        <v>513</v>
      </c>
      <c r="B7624" s="124"/>
      <c r="C7624" s="125" t="s">
        <v>201</v>
      </c>
      <c r="D7624" s="191">
        <v>43364</v>
      </c>
      <c r="E7624" s="124" t="s">
        <v>13563</v>
      </c>
      <c r="F7624" s="124" t="s">
        <v>15</v>
      </c>
      <c r="G7624" s="124">
        <v>841840</v>
      </c>
      <c r="H7624" s="124"/>
      <c r="I7624" s="128" t="s">
        <v>4316</v>
      </c>
      <c r="J7624" s="124"/>
      <c r="K7624" s="124"/>
      <c r="L7624" s="124"/>
      <c r="M7624" s="124"/>
      <c r="N7624" s="193">
        <v>50</v>
      </c>
      <c r="O7624" s="193">
        <v>0</v>
      </c>
      <c r="P7624" s="124" t="s">
        <v>1312</v>
      </c>
    </row>
    <row r="7625" spans="1:16" ht="51" hidden="1">
      <c r="A7625" s="256">
        <v>10</v>
      </c>
      <c r="B7625" s="124"/>
      <c r="C7625" s="125" t="s">
        <v>690</v>
      </c>
      <c r="D7625" s="191">
        <v>43364</v>
      </c>
      <c r="E7625" s="124" t="s">
        <v>13564</v>
      </c>
      <c r="F7625" s="124" t="s">
        <v>15</v>
      </c>
      <c r="G7625" s="124">
        <v>841842</v>
      </c>
      <c r="H7625" s="124"/>
      <c r="I7625" s="128" t="s">
        <v>15304</v>
      </c>
      <c r="J7625" s="124"/>
      <c r="K7625" s="124"/>
      <c r="L7625" s="124"/>
      <c r="M7625" s="124"/>
      <c r="N7625" s="193">
        <v>50</v>
      </c>
      <c r="O7625" s="193">
        <v>0</v>
      </c>
      <c r="P7625" s="124" t="s">
        <v>1312</v>
      </c>
    </row>
    <row r="7626" spans="1:16" ht="76.5" hidden="1">
      <c r="A7626" s="256" t="s">
        <v>620</v>
      </c>
      <c r="B7626" s="124"/>
      <c r="C7626" s="125" t="s">
        <v>714</v>
      </c>
      <c r="D7626" s="191">
        <v>43364</v>
      </c>
      <c r="E7626" s="124" t="s">
        <v>13565</v>
      </c>
      <c r="F7626" s="124" t="s">
        <v>13</v>
      </c>
      <c r="G7626" s="124">
        <v>933135</v>
      </c>
      <c r="H7626" s="124"/>
      <c r="I7626" s="128" t="s">
        <v>15305</v>
      </c>
      <c r="J7626" s="124"/>
      <c r="K7626" s="124"/>
      <c r="L7626" s="124"/>
      <c r="M7626" s="124"/>
      <c r="N7626" s="193">
        <v>76500</v>
      </c>
      <c r="O7626" s="193">
        <v>0</v>
      </c>
      <c r="P7626" s="124" t="s">
        <v>1312</v>
      </c>
    </row>
    <row r="7627" spans="1:16" ht="76.5" hidden="1">
      <c r="A7627" s="256" t="s">
        <v>620</v>
      </c>
      <c r="B7627" s="124"/>
      <c r="C7627" s="125" t="s">
        <v>714</v>
      </c>
      <c r="D7627" s="191">
        <v>43364</v>
      </c>
      <c r="E7627" s="124" t="s">
        <v>13566</v>
      </c>
      <c r="F7627" s="124" t="s">
        <v>11</v>
      </c>
      <c r="G7627" s="124">
        <v>933135</v>
      </c>
      <c r="H7627" s="124"/>
      <c r="I7627" s="128" t="s">
        <v>15306</v>
      </c>
      <c r="J7627" s="124"/>
      <c r="K7627" s="124"/>
      <c r="L7627" s="124"/>
      <c r="M7627" s="124"/>
      <c r="N7627" s="193">
        <v>50</v>
      </c>
      <c r="O7627" s="193">
        <v>0</v>
      </c>
      <c r="P7627" s="124" t="s">
        <v>1312</v>
      </c>
    </row>
    <row r="7628" spans="1:16" ht="63.75" hidden="1">
      <c r="A7628" s="256">
        <v>513</v>
      </c>
      <c r="B7628" s="124"/>
      <c r="C7628" s="125" t="s">
        <v>201</v>
      </c>
      <c r="D7628" s="191">
        <v>43364</v>
      </c>
      <c r="E7628" s="124" t="s">
        <v>13567</v>
      </c>
      <c r="F7628" s="124" t="s">
        <v>15</v>
      </c>
      <c r="G7628" s="124">
        <v>841836</v>
      </c>
      <c r="H7628" s="124"/>
      <c r="I7628" s="128" t="s">
        <v>15307</v>
      </c>
      <c r="J7628" s="124"/>
      <c r="K7628" s="124"/>
      <c r="L7628" s="124"/>
      <c r="M7628" s="124"/>
      <c r="N7628" s="193">
        <v>50</v>
      </c>
      <c r="O7628" s="193">
        <v>0</v>
      </c>
      <c r="P7628" s="124" t="s">
        <v>1312</v>
      </c>
    </row>
    <row r="7629" spans="1:16" ht="63.75" hidden="1">
      <c r="A7629" s="256">
        <v>514</v>
      </c>
      <c r="B7629" s="124"/>
      <c r="C7629" s="125" t="s">
        <v>841</v>
      </c>
      <c r="D7629" s="191">
        <v>43364</v>
      </c>
      <c r="E7629" s="124" t="s">
        <v>13568</v>
      </c>
      <c r="F7629" s="124" t="s">
        <v>6</v>
      </c>
      <c r="G7629" s="124">
        <v>1025155</v>
      </c>
      <c r="H7629" s="124"/>
      <c r="I7629" s="128" t="s">
        <v>15308</v>
      </c>
      <c r="J7629" s="124"/>
      <c r="K7629" s="124"/>
      <c r="L7629" s="124"/>
      <c r="M7629" s="124"/>
      <c r="N7629" s="193">
        <v>0</v>
      </c>
      <c r="O7629" s="193">
        <v>218830849</v>
      </c>
      <c r="P7629" s="124" t="s">
        <v>1312</v>
      </c>
    </row>
    <row r="7630" spans="1:16" ht="89.25" hidden="1">
      <c r="A7630" s="256">
        <v>584</v>
      </c>
      <c r="B7630" s="124"/>
      <c r="C7630" s="125" t="s">
        <v>857</v>
      </c>
      <c r="D7630" s="191">
        <v>43364</v>
      </c>
      <c r="E7630" s="124" t="s">
        <v>13569</v>
      </c>
      <c r="F7630" s="124" t="s">
        <v>15</v>
      </c>
      <c r="G7630" s="124">
        <v>5985</v>
      </c>
      <c r="H7630" s="124"/>
      <c r="I7630" s="128" t="s">
        <v>15309</v>
      </c>
      <c r="J7630" s="124"/>
      <c r="K7630" s="124"/>
      <c r="L7630" s="124"/>
      <c r="M7630" s="124"/>
      <c r="N7630" s="193">
        <v>1647.15</v>
      </c>
      <c r="O7630" s="193">
        <v>0</v>
      </c>
      <c r="P7630" s="124" t="s">
        <v>1312</v>
      </c>
    </row>
    <row r="7631" spans="1:16" ht="89.25" hidden="1">
      <c r="A7631" s="256">
        <v>46</v>
      </c>
      <c r="B7631" s="124"/>
      <c r="C7631" s="125" t="s">
        <v>698</v>
      </c>
      <c r="D7631" s="191">
        <v>43364</v>
      </c>
      <c r="E7631" s="124" t="s">
        <v>13570</v>
      </c>
      <c r="F7631" s="124" t="s">
        <v>15</v>
      </c>
      <c r="G7631" s="124">
        <v>5986</v>
      </c>
      <c r="H7631" s="124"/>
      <c r="I7631" s="128" t="s">
        <v>15310</v>
      </c>
      <c r="J7631" s="124"/>
      <c r="K7631" s="124"/>
      <c r="L7631" s="124"/>
      <c r="M7631" s="124"/>
      <c r="N7631" s="193">
        <v>279.60000000000002</v>
      </c>
      <c r="O7631" s="193">
        <v>0</v>
      </c>
      <c r="P7631" s="124" t="s">
        <v>1312</v>
      </c>
    </row>
    <row r="7632" spans="1:16" ht="89.25" hidden="1">
      <c r="A7632" s="256">
        <v>15</v>
      </c>
      <c r="B7632" s="124"/>
      <c r="C7632" s="125" t="s">
        <v>691</v>
      </c>
      <c r="D7632" s="191">
        <v>43364</v>
      </c>
      <c r="E7632" s="124" t="s">
        <v>13571</v>
      </c>
      <c r="F7632" s="124" t="s">
        <v>15</v>
      </c>
      <c r="G7632" s="124">
        <v>5989</v>
      </c>
      <c r="H7632" s="124"/>
      <c r="I7632" s="128" t="s">
        <v>15311</v>
      </c>
      <c r="J7632" s="124"/>
      <c r="K7632" s="124"/>
      <c r="L7632" s="124"/>
      <c r="M7632" s="124"/>
      <c r="N7632" s="193">
        <v>1319.17</v>
      </c>
      <c r="O7632" s="193">
        <v>0</v>
      </c>
      <c r="P7632" s="124" t="s">
        <v>1312</v>
      </c>
    </row>
    <row r="7633" spans="1:16" ht="102" hidden="1">
      <c r="A7633" s="256">
        <v>46</v>
      </c>
      <c r="B7633" s="124"/>
      <c r="C7633" s="125" t="s">
        <v>698</v>
      </c>
      <c r="D7633" s="191">
        <v>43364</v>
      </c>
      <c r="E7633" s="124" t="s">
        <v>13572</v>
      </c>
      <c r="F7633" s="124" t="s">
        <v>15</v>
      </c>
      <c r="G7633" s="124">
        <v>5987</v>
      </c>
      <c r="H7633" s="124"/>
      <c r="I7633" s="128" t="s">
        <v>15312</v>
      </c>
      <c r="J7633" s="124"/>
      <c r="K7633" s="124"/>
      <c r="L7633" s="124"/>
      <c r="M7633" s="124"/>
      <c r="N7633" s="193">
        <v>279.60000000000002</v>
      </c>
      <c r="O7633" s="193">
        <v>0</v>
      </c>
      <c r="P7633" s="124" t="s">
        <v>1312</v>
      </c>
    </row>
    <row r="7634" spans="1:16" ht="89.25" hidden="1">
      <c r="A7634" s="256" t="s">
        <v>620</v>
      </c>
      <c r="B7634" s="124"/>
      <c r="C7634" s="125" t="s">
        <v>714</v>
      </c>
      <c r="D7634" s="191">
        <v>43364</v>
      </c>
      <c r="E7634" s="124" t="s">
        <v>13573</v>
      </c>
      <c r="F7634" s="124" t="s">
        <v>15</v>
      </c>
      <c r="G7634" s="124">
        <v>5984</v>
      </c>
      <c r="H7634" s="124"/>
      <c r="I7634" s="128" t="s">
        <v>15313</v>
      </c>
      <c r="J7634" s="124"/>
      <c r="K7634" s="124"/>
      <c r="L7634" s="124"/>
      <c r="M7634" s="124"/>
      <c r="N7634" s="193">
        <v>295.73</v>
      </c>
      <c r="O7634" s="193">
        <v>0</v>
      </c>
      <c r="P7634" s="124" t="s">
        <v>1312</v>
      </c>
    </row>
    <row r="7635" spans="1:16" ht="63.75" hidden="1">
      <c r="A7635" s="256">
        <v>373</v>
      </c>
      <c r="B7635" s="124"/>
      <c r="C7635" s="125" t="s">
        <v>1269</v>
      </c>
      <c r="D7635" s="191">
        <v>43364</v>
      </c>
      <c r="E7635" s="124" t="s">
        <v>13574</v>
      </c>
      <c r="F7635" s="124" t="s">
        <v>1313</v>
      </c>
      <c r="G7635" s="124">
        <v>180861</v>
      </c>
      <c r="H7635" s="124"/>
      <c r="I7635" s="128" t="s">
        <v>15314</v>
      </c>
      <c r="J7635" s="124"/>
      <c r="K7635" s="124"/>
      <c r="L7635" s="124"/>
      <c r="M7635" s="124"/>
      <c r="N7635" s="193">
        <v>0</v>
      </c>
      <c r="O7635" s="193">
        <v>9178501.8000000007</v>
      </c>
      <c r="P7635" s="124" t="s">
        <v>1312</v>
      </c>
    </row>
    <row r="7636" spans="1:16" ht="76.5" hidden="1">
      <c r="A7636" s="256" t="s">
        <v>620</v>
      </c>
      <c r="B7636" s="124"/>
      <c r="C7636" s="125" t="s">
        <v>714</v>
      </c>
      <c r="D7636" s="191">
        <v>43364</v>
      </c>
      <c r="E7636" s="124" t="s">
        <v>13575</v>
      </c>
      <c r="F7636" s="124" t="s">
        <v>6</v>
      </c>
      <c r="G7636" s="124">
        <v>1025354</v>
      </c>
      <c r="H7636" s="124"/>
      <c r="I7636" s="128" t="s">
        <v>15315</v>
      </c>
      <c r="J7636" s="124"/>
      <c r="K7636" s="124"/>
      <c r="L7636" s="124"/>
      <c r="M7636" s="124"/>
      <c r="N7636" s="193">
        <v>0</v>
      </c>
      <c r="O7636" s="193">
        <v>12000</v>
      </c>
      <c r="P7636" s="124" t="s">
        <v>1312</v>
      </c>
    </row>
    <row r="7637" spans="1:16" ht="51" hidden="1">
      <c r="A7637" s="256" t="s">
        <v>626</v>
      </c>
      <c r="B7637" s="124"/>
      <c r="C7637" s="125" t="s">
        <v>1234</v>
      </c>
      <c r="D7637" s="191">
        <v>43364</v>
      </c>
      <c r="E7637" s="124" t="s">
        <v>13576</v>
      </c>
      <c r="F7637" s="124" t="s">
        <v>6</v>
      </c>
      <c r="G7637" s="124">
        <v>1025420</v>
      </c>
      <c r="H7637" s="124"/>
      <c r="I7637" s="128" t="s">
        <v>15316</v>
      </c>
      <c r="J7637" s="124"/>
      <c r="K7637" s="124"/>
      <c r="L7637" s="124"/>
      <c r="M7637" s="124"/>
      <c r="N7637" s="193">
        <v>0</v>
      </c>
      <c r="O7637" s="193">
        <v>579.12</v>
      </c>
      <c r="P7637" s="124" t="s">
        <v>1312</v>
      </c>
    </row>
    <row r="7638" spans="1:16" ht="63.75" hidden="1">
      <c r="A7638" s="256" t="s">
        <v>620</v>
      </c>
      <c r="B7638" s="124"/>
      <c r="C7638" s="125" t="s">
        <v>714</v>
      </c>
      <c r="D7638" s="191">
        <v>43364</v>
      </c>
      <c r="E7638" s="124" t="s">
        <v>13577</v>
      </c>
      <c r="F7638" s="124" t="s">
        <v>11</v>
      </c>
      <c r="G7638" s="124">
        <v>11290</v>
      </c>
      <c r="H7638" s="124"/>
      <c r="I7638" s="128" t="s">
        <v>15317</v>
      </c>
      <c r="J7638" s="124"/>
      <c r="K7638" s="124"/>
      <c r="L7638" s="124"/>
      <c r="M7638" s="124"/>
      <c r="N7638" s="193">
        <v>15681.13</v>
      </c>
      <c r="O7638" s="193">
        <v>0</v>
      </c>
      <c r="P7638" s="124" t="s">
        <v>1312</v>
      </c>
    </row>
    <row r="7639" spans="1:16" ht="63.75" hidden="1">
      <c r="A7639" s="256" t="s">
        <v>620</v>
      </c>
      <c r="B7639" s="124"/>
      <c r="C7639" s="125" t="s">
        <v>714</v>
      </c>
      <c r="D7639" s="191">
        <v>43364</v>
      </c>
      <c r="E7639" s="124" t="s">
        <v>13578</v>
      </c>
      <c r="F7639" s="124" t="s">
        <v>11</v>
      </c>
      <c r="G7639" s="124">
        <v>11292</v>
      </c>
      <c r="H7639" s="124"/>
      <c r="I7639" s="128" t="s">
        <v>15318</v>
      </c>
      <c r="J7639" s="124"/>
      <c r="K7639" s="124"/>
      <c r="L7639" s="124"/>
      <c r="M7639" s="124"/>
      <c r="N7639" s="193">
        <v>11433.07</v>
      </c>
      <c r="O7639" s="193">
        <v>0</v>
      </c>
      <c r="P7639" s="124" t="s">
        <v>1312</v>
      </c>
    </row>
    <row r="7640" spans="1:16" ht="76.5" hidden="1">
      <c r="A7640" s="256">
        <v>291</v>
      </c>
      <c r="B7640" s="124"/>
      <c r="C7640" s="125" t="s">
        <v>794</v>
      </c>
      <c r="D7640" s="191">
        <v>43364</v>
      </c>
      <c r="E7640" s="124" t="s">
        <v>13579</v>
      </c>
      <c r="F7640" s="124" t="s">
        <v>11</v>
      </c>
      <c r="G7640" s="124">
        <v>842163</v>
      </c>
      <c r="H7640" s="124"/>
      <c r="I7640" s="128" t="s">
        <v>15319</v>
      </c>
      <c r="J7640" s="124"/>
      <c r="K7640" s="124"/>
      <c r="L7640" s="124"/>
      <c r="M7640" s="124"/>
      <c r="N7640" s="193">
        <v>50</v>
      </c>
      <c r="O7640" s="193">
        <v>0</v>
      </c>
      <c r="P7640" s="124" t="s">
        <v>1312</v>
      </c>
    </row>
    <row r="7641" spans="1:16" ht="51" hidden="1">
      <c r="A7641" s="256">
        <v>513</v>
      </c>
      <c r="B7641" s="124"/>
      <c r="C7641" s="125" t="s">
        <v>201</v>
      </c>
      <c r="D7641" s="191">
        <v>43364</v>
      </c>
      <c r="E7641" s="124" t="s">
        <v>13580</v>
      </c>
      <c r="F7641" s="124" t="s">
        <v>15</v>
      </c>
      <c r="G7641" s="124">
        <v>842165</v>
      </c>
      <c r="H7641" s="124"/>
      <c r="I7641" s="128" t="s">
        <v>1388</v>
      </c>
      <c r="J7641" s="124"/>
      <c r="K7641" s="124"/>
      <c r="L7641" s="124"/>
      <c r="M7641" s="124"/>
      <c r="N7641" s="193">
        <v>50</v>
      </c>
      <c r="O7641" s="193">
        <v>0</v>
      </c>
      <c r="P7641" s="124" t="s">
        <v>1312</v>
      </c>
    </row>
    <row r="7642" spans="1:16" ht="102" hidden="1">
      <c r="A7642" s="256">
        <v>16</v>
      </c>
      <c r="B7642" s="124"/>
      <c r="C7642" s="125" t="s">
        <v>692</v>
      </c>
      <c r="D7642" s="191">
        <v>43364</v>
      </c>
      <c r="E7642" s="124" t="s">
        <v>13581</v>
      </c>
      <c r="F7642" s="124" t="s">
        <v>1257</v>
      </c>
      <c r="G7642" s="124">
        <v>5972</v>
      </c>
      <c r="H7642" s="124"/>
      <c r="I7642" s="128" t="s">
        <v>15320</v>
      </c>
      <c r="J7642" s="124"/>
      <c r="K7642" s="124"/>
      <c r="L7642" s="124"/>
      <c r="M7642" s="124"/>
      <c r="N7642" s="193">
        <v>638.46</v>
      </c>
      <c r="O7642" s="193">
        <v>0</v>
      </c>
      <c r="P7642" s="124" t="s">
        <v>1312</v>
      </c>
    </row>
    <row r="7643" spans="1:16" ht="89.25" hidden="1">
      <c r="A7643" s="256">
        <v>16</v>
      </c>
      <c r="B7643" s="124"/>
      <c r="C7643" s="125" t="s">
        <v>692</v>
      </c>
      <c r="D7643" s="191">
        <v>43364</v>
      </c>
      <c r="E7643" s="124" t="s">
        <v>13582</v>
      </c>
      <c r="F7643" s="124" t="s">
        <v>15</v>
      </c>
      <c r="G7643" s="124">
        <v>5972</v>
      </c>
      <c r="H7643" s="124"/>
      <c r="I7643" s="128" t="s">
        <v>15321</v>
      </c>
      <c r="J7643" s="124"/>
      <c r="K7643" s="124"/>
      <c r="L7643" s="124"/>
      <c r="M7643" s="124"/>
      <c r="N7643" s="193">
        <v>286.33</v>
      </c>
      <c r="O7643" s="193">
        <v>0</v>
      </c>
      <c r="P7643" s="124" t="s">
        <v>1312</v>
      </c>
    </row>
    <row r="7644" spans="1:16" ht="63.75" hidden="1">
      <c r="A7644" s="256">
        <v>16</v>
      </c>
      <c r="B7644" s="124"/>
      <c r="C7644" s="125" t="s">
        <v>692</v>
      </c>
      <c r="D7644" s="191">
        <v>43364</v>
      </c>
      <c r="E7644" s="124" t="s">
        <v>13583</v>
      </c>
      <c r="F7644" s="124" t="s">
        <v>1257</v>
      </c>
      <c r="G7644" s="124">
        <v>5968</v>
      </c>
      <c r="H7644" s="124"/>
      <c r="I7644" s="128" t="s">
        <v>15322</v>
      </c>
      <c r="J7644" s="124"/>
      <c r="K7644" s="124"/>
      <c r="L7644" s="124"/>
      <c r="M7644" s="124"/>
      <c r="N7644" s="193">
        <v>977.62</v>
      </c>
      <c r="O7644" s="193">
        <v>0</v>
      </c>
      <c r="P7644" s="124" t="s">
        <v>1312</v>
      </c>
    </row>
    <row r="7645" spans="1:16" ht="63.75" hidden="1">
      <c r="A7645" s="256">
        <v>16</v>
      </c>
      <c r="B7645" s="124"/>
      <c r="C7645" s="125" t="s">
        <v>692</v>
      </c>
      <c r="D7645" s="191">
        <v>43364</v>
      </c>
      <c r="E7645" s="124" t="s">
        <v>13584</v>
      </c>
      <c r="F7645" s="124" t="s">
        <v>15</v>
      </c>
      <c r="G7645" s="124">
        <v>5968</v>
      </c>
      <c r="H7645" s="124"/>
      <c r="I7645" s="128" t="s">
        <v>15323</v>
      </c>
      <c r="J7645" s="124"/>
      <c r="K7645" s="124"/>
      <c r="L7645" s="124"/>
      <c r="M7645" s="124"/>
      <c r="N7645" s="193">
        <v>294.89999999999998</v>
      </c>
      <c r="O7645" s="193">
        <v>0</v>
      </c>
      <c r="P7645" s="124" t="s">
        <v>1312</v>
      </c>
    </row>
    <row r="7646" spans="1:16" ht="63.75" hidden="1">
      <c r="A7646" s="256" t="s">
        <v>620</v>
      </c>
      <c r="B7646" s="124"/>
      <c r="C7646" s="125" t="s">
        <v>714</v>
      </c>
      <c r="D7646" s="191">
        <v>43364</v>
      </c>
      <c r="E7646" s="124" t="s">
        <v>13585</v>
      </c>
      <c r="F7646" s="124" t="s">
        <v>11</v>
      </c>
      <c r="G7646" s="124">
        <v>11203</v>
      </c>
      <c r="H7646" s="124"/>
      <c r="I7646" s="128" t="s">
        <v>15324</v>
      </c>
      <c r="J7646" s="124"/>
      <c r="K7646" s="124"/>
      <c r="L7646" s="124"/>
      <c r="M7646" s="124"/>
      <c r="N7646" s="193">
        <v>1806.02</v>
      </c>
      <c r="O7646" s="193">
        <v>0</v>
      </c>
      <c r="P7646" s="124" t="s">
        <v>1312</v>
      </c>
    </row>
    <row r="7647" spans="1:16" ht="63.75" hidden="1">
      <c r="A7647" s="256">
        <v>513</v>
      </c>
      <c r="B7647" s="124"/>
      <c r="C7647" s="125" t="s">
        <v>201</v>
      </c>
      <c r="D7647" s="191">
        <v>43364</v>
      </c>
      <c r="E7647" s="124" t="s">
        <v>13586</v>
      </c>
      <c r="F7647" s="124" t="s">
        <v>13</v>
      </c>
      <c r="G7647" s="124">
        <v>11204</v>
      </c>
      <c r="H7647" s="124"/>
      <c r="I7647" s="128" t="s">
        <v>15325</v>
      </c>
      <c r="J7647" s="124"/>
      <c r="K7647" s="124"/>
      <c r="L7647" s="124"/>
      <c r="M7647" s="124"/>
      <c r="N7647" s="193">
        <v>7782990.4900000002</v>
      </c>
      <c r="O7647" s="193">
        <v>0</v>
      </c>
      <c r="P7647" s="124" t="s">
        <v>1312</v>
      </c>
    </row>
    <row r="7648" spans="1:16" ht="76.5" hidden="1">
      <c r="A7648" s="256">
        <v>513</v>
      </c>
      <c r="B7648" s="124"/>
      <c r="C7648" s="125" t="s">
        <v>201</v>
      </c>
      <c r="D7648" s="191">
        <v>43364</v>
      </c>
      <c r="E7648" s="124" t="s">
        <v>13587</v>
      </c>
      <c r="F7648" s="124" t="s">
        <v>11</v>
      </c>
      <c r="G7648" s="124">
        <v>11204</v>
      </c>
      <c r="H7648" s="124"/>
      <c r="I7648" s="128" t="s">
        <v>15326</v>
      </c>
      <c r="J7648" s="124"/>
      <c r="K7648" s="124"/>
      <c r="L7648" s="124"/>
      <c r="M7648" s="124"/>
      <c r="N7648" s="193">
        <v>5639.8</v>
      </c>
      <c r="O7648" s="193">
        <v>0</v>
      </c>
      <c r="P7648" s="124" t="s">
        <v>1312</v>
      </c>
    </row>
    <row r="7649" spans="1:16" ht="63.75" hidden="1">
      <c r="A7649" s="256" t="s">
        <v>620</v>
      </c>
      <c r="B7649" s="124"/>
      <c r="C7649" s="125" t="s">
        <v>714</v>
      </c>
      <c r="D7649" s="191">
        <v>43364</v>
      </c>
      <c r="E7649" s="124" t="s">
        <v>13588</v>
      </c>
      <c r="F7649" s="124" t="s">
        <v>11</v>
      </c>
      <c r="G7649" s="124">
        <v>11206</v>
      </c>
      <c r="H7649" s="124"/>
      <c r="I7649" s="128" t="s">
        <v>15327</v>
      </c>
      <c r="J7649" s="124"/>
      <c r="K7649" s="124"/>
      <c r="L7649" s="124"/>
      <c r="M7649" s="124"/>
      <c r="N7649" s="193">
        <v>10577.01</v>
      </c>
      <c r="O7649" s="193">
        <v>0</v>
      </c>
      <c r="P7649" s="124" t="s">
        <v>1312</v>
      </c>
    </row>
    <row r="7650" spans="1:16" ht="63.75" hidden="1">
      <c r="A7650" s="256" t="s">
        <v>620</v>
      </c>
      <c r="B7650" s="124"/>
      <c r="C7650" s="125" t="s">
        <v>714</v>
      </c>
      <c r="D7650" s="191">
        <v>43364</v>
      </c>
      <c r="E7650" s="124" t="s">
        <v>13589</v>
      </c>
      <c r="F7650" s="124" t="s">
        <v>11</v>
      </c>
      <c r="G7650" s="124">
        <v>11207</v>
      </c>
      <c r="H7650" s="124"/>
      <c r="I7650" s="128" t="s">
        <v>15328</v>
      </c>
      <c r="J7650" s="124"/>
      <c r="K7650" s="124"/>
      <c r="L7650" s="124"/>
      <c r="M7650" s="124"/>
      <c r="N7650" s="193">
        <v>8320.42</v>
      </c>
      <c r="O7650" s="193">
        <v>0</v>
      </c>
      <c r="P7650" s="124" t="s">
        <v>1312</v>
      </c>
    </row>
    <row r="7651" spans="1:16" ht="63.75" hidden="1">
      <c r="A7651" s="256">
        <v>513</v>
      </c>
      <c r="B7651" s="124"/>
      <c r="C7651" s="125" t="s">
        <v>201</v>
      </c>
      <c r="D7651" s="191">
        <v>43364</v>
      </c>
      <c r="E7651" s="124" t="s">
        <v>13590</v>
      </c>
      <c r="F7651" s="124" t="s">
        <v>13</v>
      </c>
      <c r="G7651" s="124">
        <v>11208</v>
      </c>
      <c r="H7651" s="124"/>
      <c r="I7651" s="128" t="s">
        <v>15329</v>
      </c>
      <c r="J7651" s="124"/>
      <c r="K7651" s="124"/>
      <c r="L7651" s="124"/>
      <c r="M7651" s="124"/>
      <c r="N7651" s="193">
        <v>16318545.18</v>
      </c>
      <c r="O7651" s="193">
        <v>0</v>
      </c>
      <c r="P7651" s="124" t="s">
        <v>1312</v>
      </c>
    </row>
    <row r="7652" spans="1:16" ht="63.75" hidden="1">
      <c r="A7652" s="256">
        <v>513</v>
      </c>
      <c r="B7652" s="124"/>
      <c r="C7652" s="125" t="s">
        <v>201</v>
      </c>
      <c r="D7652" s="191">
        <v>43364</v>
      </c>
      <c r="E7652" s="124" t="s">
        <v>13591</v>
      </c>
      <c r="F7652" s="124" t="s">
        <v>11</v>
      </c>
      <c r="G7652" s="124">
        <v>11208</v>
      </c>
      <c r="H7652" s="124"/>
      <c r="I7652" s="128" t="s">
        <v>15330</v>
      </c>
      <c r="J7652" s="124"/>
      <c r="K7652" s="124"/>
      <c r="L7652" s="124"/>
      <c r="M7652" s="124"/>
      <c r="N7652" s="193">
        <v>11528.84</v>
      </c>
      <c r="O7652" s="193">
        <v>0</v>
      </c>
      <c r="P7652" s="124" t="s">
        <v>1312</v>
      </c>
    </row>
    <row r="7653" spans="1:16" ht="63.75" hidden="1">
      <c r="A7653" s="256" t="s">
        <v>620</v>
      </c>
      <c r="B7653" s="124"/>
      <c r="C7653" s="125" t="s">
        <v>714</v>
      </c>
      <c r="D7653" s="191">
        <v>43364</v>
      </c>
      <c r="E7653" s="124" t="s">
        <v>13592</v>
      </c>
      <c r="F7653" s="124" t="s">
        <v>11</v>
      </c>
      <c r="G7653" s="124">
        <v>11209</v>
      </c>
      <c r="H7653" s="124"/>
      <c r="I7653" s="128" t="s">
        <v>15331</v>
      </c>
      <c r="J7653" s="124"/>
      <c r="K7653" s="124"/>
      <c r="L7653" s="124"/>
      <c r="M7653" s="124"/>
      <c r="N7653" s="193">
        <v>21340.42</v>
      </c>
      <c r="O7653" s="193">
        <v>0</v>
      </c>
      <c r="P7653" s="124" t="s">
        <v>1312</v>
      </c>
    </row>
    <row r="7654" spans="1:16" ht="63.75" hidden="1">
      <c r="A7654" s="256" t="s">
        <v>620</v>
      </c>
      <c r="B7654" s="124"/>
      <c r="C7654" s="125" t="s">
        <v>714</v>
      </c>
      <c r="D7654" s="191">
        <v>43364</v>
      </c>
      <c r="E7654" s="124" t="s">
        <v>13593</v>
      </c>
      <c r="F7654" s="124" t="s">
        <v>11</v>
      </c>
      <c r="G7654" s="124">
        <v>11210</v>
      </c>
      <c r="H7654" s="124"/>
      <c r="I7654" s="128" t="s">
        <v>15332</v>
      </c>
      <c r="J7654" s="124"/>
      <c r="K7654" s="124"/>
      <c r="L7654" s="124"/>
      <c r="M7654" s="124"/>
      <c r="N7654" s="193">
        <v>2597.39</v>
      </c>
      <c r="O7654" s="193">
        <v>0</v>
      </c>
      <c r="P7654" s="124" t="s">
        <v>1312</v>
      </c>
    </row>
    <row r="7655" spans="1:16" ht="63.75" hidden="1">
      <c r="A7655" s="256" t="s">
        <v>620</v>
      </c>
      <c r="B7655" s="124"/>
      <c r="C7655" s="125" t="s">
        <v>714</v>
      </c>
      <c r="D7655" s="191">
        <v>43364</v>
      </c>
      <c r="E7655" s="124" t="s">
        <v>13594</v>
      </c>
      <c r="F7655" s="124" t="s">
        <v>11</v>
      </c>
      <c r="G7655" s="124">
        <v>11289</v>
      </c>
      <c r="H7655" s="124"/>
      <c r="I7655" s="128" t="s">
        <v>15333</v>
      </c>
      <c r="J7655" s="124"/>
      <c r="K7655" s="124"/>
      <c r="L7655" s="124"/>
      <c r="M7655" s="124"/>
      <c r="N7655" s="193">
        <v>4834.4399999999996</v>
      </c>
      <c r="O7655" s="193">
        <v>0</v>
      </c>
      <c r="P7655" s="124" t="s">
        <v>1312</v>
      </c>
    </row>
    <row r="7656" spans="1:16" ht="102" hidden="1">
      <c r="A7656" s="256" t="s">
        <v>620</v>
      </c>
      <c r="B7656" s="124"/>
      <c r="C7656" s="125" t="s">
        <v>714</v>
      </c>
      <c r="D7656" s="191">
        <v>43364</v>
      </c>
      <c r="E7656" s="124" t="s">
        <v>13595</v>
      </c>
      <c r="F7656" s="124" t="s">
        <v>1256</v>
      </c>
      <c r="G7656" s="124">
        <v>180864</v>
      </c>
      <c r="H7656" s="124"/>
      <c r="I7656" s="128" t="s">
        <v>9316</v>
      </c>
      <c r="J7656" s="124"/>
      <c r="K7656" s="124"/>
      <c r="L7656" s="124"/>
      <c r="M7656" s="124"/>
      <c r="N7656" s="193">
        <v>0</v>
      </c>
      <c r="O7656" s="193">
        <v>2674.1</v>
      </c>
      <c r="P7656" s="124" t="s">
        <v>1312</v>
      </c>
    </row>
    <row r="7657" spans="1:16" ht="51" hidden="1">
      <c r="A7657" s="256">
        <v>513</v>
      </c>
      <c r="B7657" s="124"/>
      <c r="C7657" s="125" t="s">
        <v>201</v>
      </c>
      <c r="D7657" s="191">
        <v>43364</v>
      </c>
      <c r="E7657" s="124" t="s">
        <v>13596</v>
      </c>
      <c r="F7657" s="124" t="s">
        <v>11</v>
      </c>
      <c r="G7657" s="124">
        <v>933178</v>
      </c>
      <c r="H7657" s="124"/>
      <c r="I7657" s="128" t="s">
        <v>15334</v>
      </c>
      <c r="J7657" s="124"/>
      <c r="K7657" s="124"/>
      <c r="L7657" s="124"/>
      <c r="M7657" s="124"/>
      <c r="N7657" s="193">
        <v>50</v>
      </c>
      <c r="O7657" s="193">
        <v>0</v>
      </c>
      <c r="P7657" s="124" t="s">
        <v>1312</v>
      </c>
    </row>
    <row r="7658" spans="1:16" ht="51" hidden="1">
      <c r="A7658" s="256">
        <v>513</v>
      </c>
      <c r="B7658" s="124"/>
      <c r="C7658" s="125" t="s">
        <v>201</v>
      </c>
      <c r="D7658" s="191">
        <v>43364</v>
      </c>
      <c r="E7658" s="124" t="s">
        <v>13597</v>
      </c>
      <c r="F7658" s="124" t="s">
        <v>11</v>
      </c>
      <c r="G7658" s="124">
        <v>933177</v>
      </c>
      <c r="H7658" s="124"/>
      <c r="I7658" s="128" t="s">
        <v>15335</v>
      </c>
      <c r="J7658" s="124"/>
      <c r="K7658" s="124"/>
      <c r="L7658" s="124"/>
      <c r="M7658" s="124"/>
      <c r="N7658" s="193">
        <v>50</v>
      </c>
      <c r="O7658" s="193">
        <v>0</v>
      </c>
      <c r="P7658" s="124" t="s">
        <v>1312</v>
      </c>
    </row>
    <row r="7659" spans="1:16" ht="63.75" hidden="1">
      <c r="A7659" s="256">
        <v>513</v>
      </c>
      <c r="B7659" s="124"/>
      <c r="C7659" s="125" t="s">
        <v>201</v>
      </c>
      <c r="D7659" s="191">
        <v>43364</v>
      </c>
      <c r="E7659" s="124" t="s">
        <v>13598</v>
      </c>
      <c r="F7659" s="124" t="s">
        <v>11</v>
      </c>
      <c r="G7659" s="124">
        <v>933141</v>
      </c>
      <c r="H7659" s="124"/>
      <c r="I7659" s="128" t="s">
        <v>15336</v>
      </c>
      <c r="J7659" s="124"/>
      <c r="K7659" s="124"/>
      <c r="L7659" s="124"/>
      <c r="M7659" s="124"/>
      <c r="N7659" s="193">
        <v>50</v>
      </c>
      <c r="O7659" s="193">
        <v>0</v>
      </c>
      <c r="P7659" s="124" t="s">
        <v>1312</v>
      </c>
    </row>
    <row r="7660" spans="1:16" ht="63.75" hidden="1">
      <c r="A7660" s="256">
        <v>513</v>
      </c>
      <c r="B7660" s="124"/>
      <c r="C7660" s="125" t="s">
        <v>201</v>
      </c>
      <c r="D7660" s="191">
        <v>43364</v>
      </c>
      <c r="E7660" s="124" t="s">
        <v>13599</v>
      </c>
      <c r="F7660" s="124" t="s">
        <v>13</v>
      </c>
      <c r="G7660" s="124">
        <v>933141</v>
      </c>
      <c r="H7660" s="124"/>
      <c r="I7660" s="128" t="s">
        <v>15337</v>
      </c>
      <c r="J7660" s="124"/>
      <c r="K7660" s="124"/>
      <c r="L7660" s="124"/>
      <c r="M7660" s="124"/>
      <c r="N7660" s="193">
        <v>69.599999999999994</v>
      </c>
      <c r="O7660" s="193">
        <v>0</v>
      </c>
      <c r="P7660" s="124" t="s">
        <v>1312</v>
      </c>
    </row>
    <row r="7661" spans="1:16" ht="76.5" hidden="1">
      <c r="A7661" s="256">
        <v>513</v>
      </c>
      <c r="B7661" s="124"/>
      <c r="C7661" s="125" t="s">
        <v>201</v>
      </c>
      <c r="D7661" s="191">
        <v>43364</v>
      </c>
      <c r="E7661" s="124" t="s">
        <v>13600</v>
      </c>
      <c r="F7661" s="124" t="s">
        <v>11</v>
      </c>
      <c r="G7661" s="124">
        <v>933139</v>
      </c>
      <c r="H7661" s="124"/>
      <c r="I7661" s="128" t="s">
        <v>15338</v>
      </c>
      <c r="J7661" s="124"/>
      <c r="K7661" s="124"/>
      <c r="L7661" s="124"/>
      <c r="M7661" s="124"/>
      <c r="N7661" s="193">
        <v>50</v>
      </c>
      <c r="O7661" s="193">
        <v>0</v>
      </c>
      <c r="P7661" s="124" t="s">
        <v>1312</v>
      </c>
    </row>
    <row r="7662" spans="1:16" ht="63.75" hidden="1">
      <c r="A7662" s="256">
        <v>513</v>
      </c>
      <c r="B7662" s="124"/>
      <c r="C7662" s="125" t="s">
        <v>201</v>
      </c>
      <c r="D7662" s="191">
        <v>43364</v>
      </c>
      <c r="E7662" s="124" t="s">
        <v>13601</v>
      </c>
      <c r="F7662" s="124" t="s">
        <v>13</v>
      </c>
      <c r="G7662" s="124">
        <v>933139</v>
      </c>
      <c r="H7662" s="124"/>
      <c r="I7662" s="128" t="s">
        <v>15339</v>
      </c>
      <c r="J7662" s="124"/>
      <c r="K7662" s="124"/>
      <c r="L7662" s="124"/>
      <c r="M7662" s="124"/>
      <c r="N7662" s="193">
        <v>69.599999999999994</v>
      </c>
      <c r="O7662" s="193">
        <v>0</v>
      </c>
      <c r="P7662" s="124" t="s">
        <v>1312</v>
      </c>
    </row>
    <row r="7663" spans="1:16" ht="51">
      <c r="A7663" s="256">
        <v>190</v>
      </c>
      <c r="B7663" s="124"/>
      <c r="C7663" s="125" t="s">
        <v>107</v>
      </c>
      <c r="D7663" s="191">
        <v>43367</v>
      </c>
      <c r="E7663" s="124" t="s">
        <v>13602</v>
      </c>
      <c r="F7663" s="124" t="s">
        <v>3</v>
      </c>
      <c r="G7663" s="124">
        <v>1664452</v>
      </c>
      <c r="H7663" s="124"/>
      <c r="I7663" s="128" t="s">
        <v>15340</v>
      </c>
      <c r="J7663" s="124"/>
      <c r="K7663" s="124"/>
      <c r="L7663" s="124"/>
      <c r="M7663" s="124"/>
      <c r="N7663" s="193">
        <v>0</v>
      </c>
      <c r="O7663" s="193">
        <v>155</v>
      </c>
      <c r="P7663" s="124" t="s">
        <v>1312</v>
      </c>
    </row>
    <row r="7664" spans="1:16" ht="51">
      <c r="A7664" s="256">
        <v>190</v>
      </c>
      <c r="B7664" s="124"/>
      <c r="C7664" s="125" t="s">
        <v>107</v>
      </c>
      <c r="D7664" s="191">
        <v>43367</v>
      </c>
      <c r="E7664" s="124" t="s">
        <v>13603</v>
      </c>
      <c r="F7664" s="124" t="s">
        <v>3</v>
      </c>
      <c r="G7664" s="124">
        <v>1664453</v>
      </c>
      <c r="H7664" s="124"/>
      <c r="I7664" s="128" t="s">
        <v>15341</v>
      </c>
      <c r="J7664" s="124"/>
      <c r="K7664" s="124"/>
      <c r="L7664" s="124"/>
      <c r="M7664" s="124"/>
      <c r="N7664" s="193">
        <v>0</v>
      </c>
      <c r="O7664" s="193">
        <v>155</v>
      </c>
      <c r="P7664" s="124" t="s">
        <v>1312</v>
      </c>
    </row>
    <row r="7665" spans="1:16" ht="51">
      <c r="A7665" s="256">
        <v>190</v>
      </c>
      <c r="B7665" s="124"/>
      <c r="C7665" s="125" t="s">
        <v>107</v>
      </c>
      <c r="D7665" s="191">
        <v>43367</v>
      </c>
      <c r="E7665" s="124" t="s">
        <v>13604</v>
      </c>
      <c r="F7665" s="124" t="s">
        <v>3</v>
      </c>
      <c r="G7665" s="124">
        <v>1664455</v>
      </c>
      <c r="H7665" s="124"/>
      <c r="I7665" s="128" t="s">
        <v>15342</v>
      </c>
      <c r="J7665" s="124"/>
      <c r="K7665" s="124"/>
      <c r="L7665" s="124"/>
      <c r="M7665" s="124"/>
      <c r="N7665" s="193">
        <v>0</v>
      </c>
      <c r="O7665" s="193">
        <v>371</v>
      </c>
      <c r="P7665" s="124" t="s">
        <v>1312</v>
      </c>
    </row>
    <row r="7666" spans="1:16" ht="51">
      <c r="A7666" s="256">
        <v>190</v>
      </c>
      <c r="B7666" s="124"/>
      <c r="C7666" s="125" t="s">
        <v>107</v>
      </c>
      <c r="D7666" s="191">
        <v>43367</v>
      </c>
      <c r="E7666" s="124" t="s">
        <v>13605</v>
      </c>
      <c r="F7666" s="124" t="s">
        <v>3</v>
      </c>
      <c r="G7666" s="124">
        <v>1664457</v>
      </c>
      <c r="H7666" s="124"/>
      <c r="I7666" s="128" t="s">
        <v>15343</v>
      </c>
      <c r="J7666" s="124"/>
      <c r="K7666" s="124"/>
      <c r="L7666" s="124"/>
      <c r="M7666" s="124"/>
      <c r="N7666" s="193">
        <v>0</v>
      </c>
      <c r="O7666" s="193">
        <v>371</v>
      </c>
      <c r="P7666" s="124" t="s">
        <v>1312</v>
      </c>
    </row>
    <row r="7667" spans="1:16" ht="51">
      <c r="A7667" s="256">
        <v>190</v>
      </c>
      <c r="B7667" s="124"/>
      <c r="C7667" s="125" t="s">
        <v>107</v>
      </c>
      <c r="D7667" s="191">
        <v>43367</v>
      </c>
      <c r="E7667" s="124" t="s">
        <v>13606</v>
      </c>
      <c r="F7667" s="124" t="s">
        <v>3</v>
      </c>
      <c r="G7667" s="124">
        <v>1664459</v>
      </c>
      <c r="H7667" s="124"/>
      <c r="I7667" s="128" t="s">
        <v>15344</v>
      </c>
      <c r="J7667" s="124"/>
      <c r="K7667" s="124"/>
      <c r="L7667" s="124"/>
      <c r="M7667" s="124"/>
      <c r="N7667" s="193">
        <v>0</v>
      </c>
      <c r="O7667" s="193">
        <v>155</v>
      </c>
      <c r="P7667" s="124" t="s">
        <v>1312</v>
      </c>
    </row>
    <row r="7668" spans="1:16" ht="51">
      <c r="A7668" s="256">
        <v>190</v>
      </c>
      <c r="B7668" s="124"/>
      <c r="C7668" s="125" t="s">
        <v>107</v>
      </c>
      <c r="D7668" s="191">
        <v>43367</v>
      </c>
      <c r="E7668" s="124" t="s">
        <v>13607</v>
      </c>
      <c r="F7668" s="124" t="s">
        <v>3</v>
      </c>
      <c r="G7668" s="124">
        <v>1664460</v>
      </c>
      <c r="H7668" s="124"/>
      <c r="I7668" s="128" t="s">
        <v>15345</v>
      </c>
      <c r="J7668" s="124"/>
      <c r="K7668" s="124"/>
      <c r="L7668" s="124"/>
      <c r="M7668" s="124"/>
      <c r="N7668" s="193">
        <v>0</v>
      </c>
      <c r="O7668" s="193">
        <v>377</v>
      </c>
      <c r="P7668" s="124" t="s">
        <v>1312</v>
      </c>
    </row>
    <row r="7669" spans="1:16" ht="51">
      <c r="A7669" s="256">
        <v>190</v>
      </c>
      <c r="B7669" s="124"/>
      <c r="C7669" s="125" t="s">
        <v>107</v>
      </c>
      <c r="D7669" s="191">
        <v>43367</v>
      </c>
      <c r="E7669" s="124" t="s">
        <v>13608</v>
      </c>
      <c r="F7669" s="124" t="s">
        <v>3</v>
      </c>
      <c r="G7669" s="124">
        <v>1664463</v>
      </c>
      <c r="H7669" s="124"/>
      <c r="I7669" s="128" t="s">
        <v>15346</v>
      </c>
      <c r="J7669" s="124"/>
      <c r="K7669" s="124"/>
      <c r="L7669" s="124"/>
      <c r="M7669" s="124"/>
      <c r="N7669" s="193">
        <v>0</v>
      </c>
      <c r="O7669" s="193">
        <v>377</v>
      </c>
      <c r="P7669" s="124" t="s">
        <v>1312</v>
      </c>
    </row>
    <row r="7670" spans="1:16" ht="63.75">
      <c r="A7670" s="256">
        <v>190</v>
      </c>
      <c r="B7670" s="124"/>
      <c r="C7670" s="125" t="s">
        <v>107</v>
      </c>
      <c r="D7670" s="191">
        <v>43367</v>
      </c>
      <c r="E7670" s="124" t="s">
        <v>13609</v>
      </c>
      <c r="F7670" s="124" t="s">
        <v>3</v>
      </c>
      <c r="G7670" s="124">
        <v>1664465</v>
      </c>
      <c r="H7670" s="124"/>
      <c r="I7670" s="128" t="s">
        <v>15347</v>
      </c>
      <c r="J7670" s="124"/>
      <c r="K7670" s="124"/>
      <c r="L7670" s="124"/>
      <c r="M7670" s="124"/>
      <c r="N7670" s="193">
        <v>0</v>
      </c>
      <c r="O7670" s="193">
        <v>274</v>
      </c>
      <c r="P7670" s="124" t="s">
        <v>1312</v>
      </c>
    </row>
    <row r="7671" spans="1:16" ht="51">
      <c r="A7671" s="256">
        <v>190</v>
      </c>
      <c r="B7671" s="124"/>
      <c r="C7671" s="125" t="s">
        <v>107</v>
      </c>
      <c r="D7671" s="191">
        <v>43367</v>
      </c>
      <c r="E7671" s="124" t="s">
        <v>13610</v>
      </c>
      <c r="F7671" s="124" t="s">
        <v>3</v>
      </c>
      <c r="G7671" s="124">
        <v>1664466</v>
      </c>
      <c r="H7671" s="124"/>
      <c r="I7671" s="128" t="s">
        <v>15348</v>
      </c>
      <c r="J7671" s="124"/>
      <c r="K7671" s="124"/>
      <c r="L7671" s="124"/>
      <c r="M7671" s="124"/>
      <c r="N7671" s="193">
        <v>0</v>
      </c>
      <c r="O7671" s="193">
        <v>274</v>
      </c>
      <c r="P7671" s="124" t="s">
        <v>1312</v>
      </c>
    </row>
    <row r="7672" spans="1:16" ht="51">
      <c r="A7672" s="256">
        <v>190</v>
      </c>
      <c r="B7672" s="124"/>
      <c r="C7672" s="125" t="s">
        <v>107</v>
      </c>
      <c r="D7672" s="191">
        <v>43367</v>
      </c>
      <c r="E7672" s="124" t="s">
        <v>13611</v>
      </c>
      <c r="F7672" s="124" t="s">
        <v>3</v>
      </c>
      <c r="G7672" s="124">
        <v>1664451</v>
      </c>
      <c r="H7672" s="124"/>
      <c r="I7672" s="128" t="s">
        <v>15349</v>
      </c>
      <c r="J7672" s="124"/>
      <c r="K7672" s="124"/>
      <c r="L7672" s="124"/>
      <c r="M7672" s="124"/>
      <c r="N7672" s="193">
        <v>0</v>
      </c>
      <c r="O7672" s="193">
        <v>155</v>
      </c>
      <c r="P7672" s="124" t="s">
        <v>1312</v>
      </c>
    </row>
    <row r="7673" spans="1:16" ht="51">
      <c r="A7673" s="256">
        <v>190</v>
      </c>
      <c r="B7673" s="124"/>
      <c r="C7673" s="125" t="s">
        <v>107</v>
      </c>
      <c r="D7673" s="191">
        <v>43367</v>
      </c>
      <c r="E7673" s="124" t="s">
        <v>13612</v>
      </c>
      <c r="F7673" s="124" t="s">
        <v>3</v>
      </c>
      <c r="G7673" s="124">
        <v>1664448</v>
      </c>
      <c r="H7673" s="124"/>
      <c r="I7673" s="128" t="s">
        <v>15350</v>
      </c>
      <c r="J7673" s="124"/>
      <c r="K7673" s="124"/>
      <c r="L7673" s="124"/>
      <c r="M7673" s="124"/>
      <c r="N7673" s="193">
        <v>0</v>
      </c>
      <c r="O7673" s="193">
        <v>155</v>
      </c>
      <c r="P7673" s="124" t="s">
        <v>1312</v>
      </c>
    </row>
    <row r="7674" spans="1:16" ht="51">
      <c r="A7674" s="256">
        <v>190</v>
      </c>
      <c r="B7674" s="124"/>
      <c r="C7674" s="125" t="s">
        <v>107</v>
      </c>
      <c r="D7674" s="191">
        <v>43367</v>
      </c>
      <c r="E7674" s="124" t="s">
        <v>13613</v>
      </c>
      <c r="F7674" s="124" t="s">
        <v>3</v>
      </c>
      <c r="G7674" s="124">
        <v>1664447</v>
      </c>
      <c r="H7674" s="124"/>
      <c r="I7674" s="128" t="s">
        <v>15351</v>
      </c>
      <c r="J7674" s="124"/>
      <c r="K7674" s="124"/>
      <c r="L7674" s="124"/>
      <c r="M7674" s="124"/>
      <c r="N7674" s="193">
        <v>0</v>
      </c>
      <c r="O7674" s="193">
        <v>371</v>
      </c>
      <c r="P7674" s="124" t="s">
        <v>1312</v>
      </c>
    </row>
    <row r="7675" spans="1:16" ht="51">
      <c r="A7675" s="256">
        <v>20</v>
      </c>
      <c r="B7675" s="124"/>
      <c r="C7675" s="125" t="s">
        <v>693</v>
      </c>
      <c r="D7675" s="191">
        <v>43367</v>
      </c>
      <c r="E7675" s="124" t="s">
        <v>13614</v>
      </c>
      <c r="F7675" s="124" t="s">
        <v>3</v>
      </c>
      <c r="G7675" s="124">
        <v>1664440</v>
      </c>
      <c r="H7675" s="124"/>
      <c r="I7675" s="128" t="s">
        <v>15352</v>
      </c>
      <c r="J7675" s="124"/>
      <c r="K7675" s="124"/>
      <c r="L7675" s="124"/>
      <c r="M7675" s="124"/>
      <c r="N7675" s="193">
        <v>0</v>
      </c>
      <c r="O7675" s="193">
        <v>9</v>
      </c>
      <c r="P7675" s="124" t="s">
        <v>1312</v>
      </c>
    </row>
    <row r="7676" spans="1:16" ht="51">
      <c r="A7676" s="256">
        <v>20</v>
      </c>
      <c r="B7676" s="124"/>
      <c r="C7676" s="125" t="s">
        <v>693</v>
      </c>
      <c r="D7676" s="191">
        <v>43367</v>
      </c>
      <c r="E7676" s="124" t="s">
        <v>13615</v>
      </c>
      <c r="F7676" s="124" t="s">
        <v>3</v>
      </c>
      <c r="G7676" s="124">
        <v>1664431</v>
      </c>
      <c r="H7676" s="124"/>
      <c r="I7676" s="128" t="s">
        <v>15353</v>
      </c>
      <c r="J7676" s="124"/>
      <c r="K7676" s="124"/>
      <c r="L7676" s="124"/>
      <c r="M7676" s="124"/>
      <c r="N7676" s="193">
        <v>0</v>
      </c>
      <c r="O7676" s="193">
        <v>12.33</v>
      </c>
      <c r="P7676" s="124" t="s">
        <v>1312</v>
      </c>
    </row>
    <row r="7677" spans="1:16" ht="51">
      <c r="A7677" s="256">
        <v>20</v>
      </c>
      <c r="B7677" s="124"/>
      <c r="C7677" s="125" t="s">
        <v>693</v>
      </c>
      <c r="D7677" s="191">
        <v>43367</v>
      </c>
      <c r="E7677" s="124" t="s">
        <v>13616</v>
      </c>
      <c r="F7677" s="124" t="s">
        <v>3</v>
      </c>
      <c r="G7677" s="124">
        <v>1664430</v>
      </c>
      <c r="H7677" s="124"/>
      <c r="I7677" s="128" t="s">
        <v>15354</v>
      </c>
      <c r="J7677" s="124"/>
      <c r="K7677" s="124"/>
      <c r="L7677" s="124"/>
      <c r="M7677" s="124"/>
      <c r="N7677" s="193">
        <v>0</v>
      </c>
      <c r="O7677" s="193">
        <v>12</v>
      </c>
      <c r="P7677" s="124" t="s">
        <v>1312</v>
      </c>
    </row>
    <row r="7678" spans="1:16" ht="51">
      <c r="A7678" s="256" t="s">
        <v>630</v>
      </c>
      <c r="B7678" s="124"/>
      <c r="C7678" s="125" t="s">
        <v>1236</v>
      </c>
      <c r="D7678" s="191">
        <v>43367</v>
      </c>
      <c r="E7678" s="124" t="s">
        <v>13617</v>
      </c>
      <c r="F7678" s="124" t="s">
        <v>3</v>
      </c>
      <c r="G7678" s="124">
        <v>1664422</v>
      </c>
      <c r="H7678" s="124"/>
      <c r="I7678" s="128" t="s">
        <v>15355</v>
      </c>
      <c r="J7678" s="124"/>
      <c r="K7678" s="124"/>
      <c r="L7678" s="124"/>
      <c r="M7678" s="124"/>
      <c r="N7678" s="193">
        <v>0</v>
      </c>
      <c r="O7678" s="193">
        <v>20</v>
      </c>
      <c r="P7678" s="124" t="s">
        <v>1312</v>
      </c>
    </row>
    <row r="7679" spans="1:16" ht="51">
      <c r="A7679" s="256">
        <v>526</v>
      </c>
      <c r="B7679" s="124"/>
      <c r="C7679" s="125" t="s">
        <v>846</v>
      </c>
      <c r="D7679" s="191">
        <v>43367</v>
      </c>
      <c r="E7679" s="124" t="s">
        <v>13618</v>
      </c>
      <c r="F7679" s="124" t="s">
        <v>3</v>
      </c>
      <c r="G7679" s="124">
        <v>1664402</v>
      </c>
      <c r="H7679" s="124"/>
      <c r="I7679" s="128" t="s">
        <v>15356</v>
      </c>
      <c r="J7679" s="124"/>
      <c r="K7679" s="124"/>
      <c r="L7679" s="124"/>
      <c r="M7679" s="124"/>
      <c r="N7679" s="193">
        <v>0</v>
      </c>
      <c r="O7679" s="193">
        <v>77</v>
      </c>
      <c r="P7679" s="124" t="s">
        <v>1312</v>
      </c>
    </row>
    <row r="7680" spans="1:16" ht="51">
      <c r="A7680" s="256">
        <v>212</v>
      </c>
      <c r="B7680" s="124"/>
      <c r="C7680" s="125" t="s">
        <v>761</v>
      </c>
      <c r="D7680" s="191">
        <v>43367</v>
      </c>
      <c r="E7680" s="124" t="s">
        <v>13619</v>
      </c>
      <c r="F7680" s="124" t="s">
        <v>3</v>
      </c>
      <c r="G7680" s="124">
        <v>1664401</v>
      </c>
      <c r="H7680" s="124"/>
      <c r="I7680" s="128" t="s">
        <v>15357</v>
      </c>
      <c r="J7680" s="124"/>
      <c r="K7680" s="124"/>
      <c r="L7680" s="124"/>
      <c r="M7680" s="124"/>
      <c r="N7680" s="193">
        <v>0</v>
      </c>
      <c r="O7680" s="193">
        <v>60</v>
      </c>
      <c r="P7680" s="124" t="s">
        <v>1312</v>
      </c>
    </row>
    <row r="7681" spans="1:16" ht="51">
      <c r="A7681" s="256">
        <v>373</v>
      </c>
      <c r="B7681" s="124"/>
      <c r="C7681" s="125" t="s">
        <v>1269</v>
      </c>
      <c r="D7681" s="191">
        <v>43367</v>
      </c>
      <c r="E7681" s="124" t="s">
        <v>13620</v>
      </c>
      <c r="F7681" s="124" t="s">
        <v>3</v>
      </c>
      <c r="G7681" s="124">
        <v>1664399</v>
      </c>
      <c r="H7681" s="124"/>
      <c r="I7681" s="128" t="s">
        <v>15358</v>
      </c>
      <c r="J7681" s="124"/>
      <c r="K7681" s="124"/>
      <c r="L7681" s="124"/>
      <c r="M7681" s="124"/>
      <c r="N7681" s="193">
        <v>0</v>
      </c>
      <c r="O7681" s="193">
        <v>5995.51</v>
      </c>
      <c r="P7681" s="124" t="s">
        <v>1312</v>
      </c>
    </row>
    <row r="7682" spans="1:16" ht="51">
      <c r="A7682" s="256">
        <v>206</v>
      </c>
      <c r="B7682" s="124"/>
      <c r="C7682" s="125" t="s">
        <v>758</v>
      </c>
      <c r="D7682" s="191">
        <v>43367</v>
      </c>
      <c r="E7682" s="124" t="s">
        <v>13621</v>
      </c>
      <c r="F7682" s="124" t="s">
        <v>3</v>
      </c>
      <c r="G7682" s="124">
        <v>1664572</v>
      </c>
      <c r="H7682" s="124"/>
      <c r="I7682" s="128" t="s">
        <v>15359</v>
      </c>
      <c r="J7682" s="124"/>
      <c r="K7682" s="124"/>
      <c r="L7682" s="124"/>
      <c r="M7682" s="124"/>
      <c r="N7682" s="193">
        <v>0</v>
      </c>
      <c r="O7682" s="193">
        <v>53.6</v>
      </c>
      <c r="P7682" s="124" t="s">
        <v>1312</v>
      </c>
    </row>
    <row r="7683" spans="1:16" ht="51">
      <c r="A7683" s="256">
        <v>20</v>
      </c>
      <c r="B7683" s="124"/>
      <c r="C7683" s="125" t="s">
        <v>693</v>
      </c>
      <c r="D7683" s="191">
        <v>43367</v>
      </c>
      <c r="E7683" s="124" t="s">
        <v>13622</v>
      </c>
      <c r="F7683" s="124" t="s">
        <v>3</v>
      </c>
      <c r="G7683" s="124">
        <v>1664556</v>
      </c>
      <c r="H7683" s="124"/>
      <c r="I7683" s="128" t="s">
        <v>15360</v>
      </c>
      <c r="J7683" s="124"/>
      <c r="K7683" s="124"/>
      <c r="L7683" s="124"/>
      <c r="M7683" s="124"/>
      <c r="N7683" s="193">
        <v>0</v>
      </c>
      <c r="O7683" s="193">
        <v>560.66999999999996</v>
      </c>
      <c r="P7683" s="124" t="s">
        <v>1312</v>
      </c>
    </row>
    <row r="7684" spans="1:16" ht="38.25">
      <c r="A7684" s="256" t="s">
        <v>630</v>
      </c>
      <c r="B7684" s="124"/>
      <c r="C7684" s="125" t="s">
        <v>1236</v>
      </c>
      <c r="D7684" s="191">
        <v>43367</v>
      </c>
      <c r="E7684" s="124" t="s">
        <v>13623</v>
      </c>
      <c r="F7684" s="124" t="s">
        <v>3</v>
      </c>
      <c r="G7684" s="124">
        <v>1664549</v>
      </c>
      <c r="H7684" s="124"/>
      <c r="I7684" s="128" t="s">
        <v>15361</v>
      </c>
      <c r="J7684" s="124"/>
      <c r="K7684" s="124"/>
      <c r="L7684" s="124"/>
      <c r="M7684" s="124"/>
      <c r="N7684" s="193">
        <v>0</v>
      </c>
      <c r="O7684" s="193">
        <v>440</v>
      </c>
      <c r="P7684" s="124" t="s">
        <v>1312</v>
      </c>
    </row>
    <row r="7685" spans="1:16" ht="51">
      <c r="A7685" s="256">
        <v>212</v>
      </c>
      <c r="B7685" s="124"/>
      <c r="C7685" s="125" t="s">
        <v>761</v>
      </c>
      <c r="D7685" s="191">
        <v>43367</v>
      </c>
      <c r="E7685" s="124" t="s">
        <v>13624</v>
      </c>
      <c r="F7685" s="124" t="s">
        <v>3</v>
      </c>
      <c r="G7685" s="124">
        <v>1664544</v>
      </c>
      <c r="H7685" s="124"/>
      <c r="I7685" s="128" t="s">
        <v>15362</v>
      </c>
      <c r="J7685" s="124"/>
      <c r="K7685" s="124"/>
      <c r="L7685" s="124"/>
      <c r="M7685" s="124"/>
      <c r="N7685" s="193">
        <v>0</v>
      </c>
      <c r="O7685" s="193">
        <v>178</v>
      </c>
      <c r="P7685" s="124" t="s">
        <v>1312</v>
      </c>
    </row>
    <row r="7686" spans="1:16" ht="51">
      <c r="A7686" s="256">
        <v>41</v>
      </c>
      <c r="B7686" s="124"/>
      <c r="C7686" s="125" t="s">
        <v>697</v>
      </c>
      <c r="D7686" s="191">
        <v>43367</v>
      </c>
      <c r="E7686" s="124" t="s">
        <v>13625</v>
      </c>
      <c r="F7686" s="124" t="s">
        <v>3</v>
      </c>
      <c r="G7686" s="124">
        <v>1664517</v>
      </c>
      <c r="H7686" s="124"/>
      <c r="I7686" s="128" t="s">
        <v>15363</v>
      </c>
      <c r="J7686" s="124"/>
      <c r="K7686" s="124"/>
      <c r="L7686" s="124"/>
      <c r="M7686" s="124"/>
      <c r="N7686" s="193">
        <v>0</v>
      </c>
      <c r="O7686" s="193">
        <v>20</v>
      </c>
      <c r="P7686" s="124" t="s">
        <v>1312</v>
      </c>
    </row>
    <row r="7687" spans="1:16" ht="51">
      <c r="A7687" s="256">
        <v>20</v>
      </c>
      <c r="B7687" s="124"/>
      <c r="C7687" s="125" t="s">
        <v>693</v>
      </c>
      <c r="D7687" s="191">
        <v>43367</v>
      </c>
      <c r="E7687" s="124" t="s">
        <v>13626</v>
      </c>
      <c r="F7687" s="124" t="s">
        <v>3</v>
      </c>
      <c r="G7687" s="124">
        <v>1664512</v>
      </c>
      <c r="H7687" s="124"/>
      <c r="I7687" s="128" t="s">
        <v>15364</v>
      </c>
      <c r="J7687" s="124"/>
      <c r="K7687" s="124"/>
      <c r="L7687" s="124"/>
      <c r="M7687" s="124"/>
      <c r="N7687" s="193">
        <v>0</v>
      </c>
      <c r="O7687" s="193">
        <v>352</v>
      </c>
      <c r="P7687" s="124" t="s">
        <v>1312</v>
      </c>
    </row>
    <row r="7688" spans="1:16" ht="38.25">
      <c r="A7688" s="256">
        <v>70</v>
      </c>
      <c r="B7688" s="124"/>
      <c r="C7688" s="125" t="s">
        <v>705</v>
      </c>
      <c r="D7688" s="191">
        <v>43367</v>
      </c>
      <c r="E7688" s="124" t="s">
        <v>13627</v>
      </c>
      <c r="F7688" s="124" t="s">
        <v>3</v>
      </c>
      <c r="G7688" s="124">
        <v>1664509</v>
      </c>
      <c r="H7688" s="124"/>
      <c r="I7688" s="128" t="s">
        <v>15365</v>
      </c>
      <c r="J7688" s="124"/>
      <c r="K7688" s="124"/>
      <c r="L7688" s="124"/>
      <c r="M7688" s="124"/>
      <c r="N7688" s="193">
        <v>0</v>
      </c>
      <c r="O7688" s="193">
        <v>278.25</v>
      </c>
      <c r="P7688" s="124" t="s">
        <v>1312</v>
      </c>
    </row>
    <row r="7689" spans="1:16" ht="51">
      <c r="A7689" s="256">
        <v>234</v>
      </c>
      <c r="B7689" s="124"/>
      <c r="C7689" s="125" t="s">
        <v>124</v>
      </c>
      <c r="D7689" s="191">
        <v>43367</v>
      </c>
      <c r="E7689" s="124" t="s">
        <v>13628</v>
      </c>
      <c r="F7689" s="124" t="s">
        <v>3</v>
      </c>
      <c r="G7689" s="124">
        <v>1664496</v>
      </c>
      <c r="H7689" s="124"/>
      <c r="I7689" s="128" t="s">
        <v>15366</v>
      </c>
      <c r="J7689" s="124"/>
      <c r="K7689" s="124"/>
      <c r="L7689" s="124"/>
      <c r="M7689" s="124"/>
      <c r="N7689" s="193">
        <v>0</v>
      </c>
      <c r="O7689" s="193">
        <v>371</v>
      </c>
      <c r="P7689" s="124" t="s">
        <v>1312</v>
      </c>
    </row>
    <row r="7690" spans="1:16" ht="51">
      <c r="A7690" s="256" t="s">
        <v>630</v>
      </c>
      <c r="B7690" s="124"/>
      <c r="C7690" s="125" t="s">
        <v>1236</v>
      </c>
      <c r="D7690" s="191">
        <v>43367</v>
      </c>
      <c r="E7690" s="124" t="s">
        <v>13629</v>
      </c>
      <c r="F7690" s="124" t="s">
        <v>3</v>
      </c>
      <c r="G7690" s="124">
        <v>1664487</v>
      </c>
      <c r="H7690" s="124"/>
      <c r="I7690" s="128" t="s">
        <v>15367</v>
      </c>
      <c r="J7690" s="124"/>
      <c r="K7690" s="124"/>
      <c r="L7690" s="124"/>
      <c r="M7690" s="124"/>
      <c r="N7690" s="193">
        <v>0</v>
      </c>
      <c r="O7690" s="193">
        <v>323</v>
      </c>
      <c r="P7690" s="124" t="s">
        <v>1312</v>
      </c>
    </row>
    <row r="7691" spans="1:16" ht="51">
      <c r="A7691" s="256" t="s">
        <v>630</v>
      </c>
      <c r="B7691" s="124"/>
      <c r="C7691" s="125" t="s">
        <v>1236</v>
      </c>
      <c r="D7691" s="191">
        <v>43367</v>
      </c>
      <c r="E7691" s="124" t="s">
        <v>13630</v>
      </c>
      <c r="F7691" s="124" t="s">
        <v>3</v>
      </c>
      <c r="G7691" s="124">
        <v>1664483</v>
      </c>
      <c r="H7691" s="124"/>
      <c r="I7691" s="128" t="s">
        <v>15368</v>
      </c>
      <c r="J7691" s="124"/>
      <c r="K7691" s="124"/>
      <c r="L7691" s="124"/>
      <c r="M7691" s="124"/>
      <c r="N7691" s="193">
        <v>0</v>
      </c>
      <c r="O7691" s="193">
        <v>191.37</v>
      </c>
      <c r="P7691" s="124" t="s">
        <v>1312</v>
      </c>
    </row>
    <row r="7692" spans="1:16" ht="51">
      <c r="A7692" s="256">
        <v>234</v>
      </c>
      <c r="B7692" s="124"/>
      <c r="C7692" s="125" t="s">
        <v>124</v>
      </c>
      <c r="D7692" s="191">
        <v>43367</v>
      </c>
      <c r="E7692" s="124" t="s">
        <v>13631</v>
      </c>
      <c r="F7692" s="124" t="s">
        <v>3</v>
      </c>
      <c r="G7692" s="124">
        <v>1664479</v>
      </c>
      <c r="H7692" s="124"/>
      <c r="I7692" s="128" t="s">
        <v>15369</v>
      </c>
      <c r="J7692" s="124"/>
      <c r="K7692" s="124"/>
      <c r="L7692" s="124"/>
      <c r="M7692" s="124"/>
      <c r="N7692" s="193">
        <v>0</v>
      </c>
      <c r="O7692" s="193">
        <v>100</v>
      </c>
      <c r="P7692" s="124" t="s">
        <v>1312</v>
      </c>
    </row>
    <row r="7693" spans="1:16" ht="63.75">
      <c r="A7693" s="256">
        <v>190</v>
      </c>
      <c r="B7693" s="124"/>
      <c r="C7693" s="125" t="s">
        <v>107</v>
      </c>
      <c r="D7693" s="191">
        <v>43367</v>
      </c>
      <c r="E7693" s="124" t="s">
        <v>13632</v>
      </c>
      <c r="F7693" s="124" t="s">
        <v>3</v>
      </c>
      <c r="G7693" s="124">
        <v>1664471</v>
      </c>
      <c r="H7693" s="124"/>
      <c r="I7693" s="128" t="s">
        <v>15370</v>
      </c>
      <c r="J7693" s="124"/>
      <c r="K7693" s="124"/>
      <c r="L7693" s="124"/>
      <c r="M7693" s="124"/>
      <c r="N7693" s="193">
        <v>0</v>
      </c>
      <c r="O7693" s="193">
        <v>252</v>
      </c>
      <c r="P7693" s="124" t="s">
        <v>1312</v>
      </c>
    </row>
    <row r="7694" spans="1:16" ht="38.25">
      <c r="A7694" s="256">
        <v>16</v>
      </c>
      <c r="B7694" s="124"/>
      <c r="C7694" s="125" t="s">
        <v>692</v>
      </c>
      <c r="D7694" s="191">
        <v>43367</v>
      </c>
      <c r="E7694" s="124" t="s">
        <v>13633</v>
      </c>
      <c r="F7694" s="124" t="s">
        <v>3</v>
      </c>
      <c r="G7694" s="124">
        <v>1664470</v>
      </c>
      <c r="H7694" s="124"/>
      <c r="I7694" s="128" t="s">
        <v>15371</v>
      </c>
      <c r="J7694" s="124"/>
      <c r="K7694" s="124"/>
      <c r="L7694" s="124"/>
      <c r="M7694" s="124"/>
      <c r="N7694" s="193">
        <v>0</v>
      </c>
      <c r="O7694" s="193">
        <v>16</v>
      </c>
      <c r="P7694" s="124" t="s">
        <v>1312</v>
      </c>
    </row>
    <row r="7695" spans="1:16" ht="51">
      <c r="A7695" s="256">
        <v>46</v>
      </c>
      <c r="B7695" s="124"/>
      <c r="C7695" s="125" t="s">
        <v>698</v>
      </c>
      <c r="D7695" s="191">
        <v>43367</v>
      </c>
      <c r="E7695" s="124" t="s">
        <v>13634</v>
      </c>
      <c r="F7695" s="124" t="s">
        <v>3</v>
      </c>
      <c r="G7695" s="124">
        <v>1664376</v>
      </c>
      <c r="H7695" s="124"/>
      <c r="I7695" s="128" t="s">
        <v>15372</v>
      </c>
      <c r="J7695" s="124"/>
      <c r="K7695" s="124"/>
      <c r="L7695" s="124"/>
      <c r="M7695" s="124"/>
      <c r="N7695" s="193">
        <v>0</v>
      </c>
      <c r="O7695" s="193">
        <v>154151.98000000001</v>
      </c>
      <c r="P7695" s="124" t="s">
        <v>1312</v>
      </c>
    </row>
    <row r="7696" spans="1:16" ht="63.75">
      <c r="A7696" s="256">
        <v>291</v>
      </c>
      <c r="B7696" s="124"/>
      <c r="C7696" s="125" t="s">
        <v>794</v>
      </c>
      <c r="D7696" s="191">
        <v>43367</v>
      </c>
      <c r="E7696" s="124" t="s">
        <v>13635</v>
      </c>
      <c r="F7696" s="124" t="s">
        <v>3</v>
      </c>
      <c r="G7696" s="124">
        <v>1664356</v>
      </c>
      <c r="H7696" s="124"/>
      <c r="I7696" s="128" t="s">
        <v>15373</v>
      </c>
      <c r="J7696" s="124"/>
      <c r="K7696" s="124"/>
      <c r="L7696" s="124"/>
      <c r="M7696" s="124"/>
      <c r="N7696" s="193">
        <v>0</v>
      </c>
      <c r="O7696" s="193">
        <v>123735.84</v>
      </c>
      <c r="P7696" s="124" t="s">
        <v>1312</v>
      </c>
    </row>
    <row r="7697" spans="1:16" ht="63.75">
      <c r="A7697" s="256">
        <v>291</v>
      </c>
      <c r="B7697" s="124"/>
      <c r="C7697" s="125" t="s">
        <v>794</v>
      </c>
      <c r="D7697" s="191">
        <v>43367</v>
      </c>
      <c r="E7697" s="124" t="s">
        <v>13636</v>
      </c>
      <c r="F7697" s="124" t="s">
        <v>3</v>
      </c>
      <c r="G7697" s="124">
        <v>1664352</v>
      </c>
      <c r="H7697" s="124"/>
      <c r="I7697" s="128" t="s">
        <v>15374</v>
      </c>
      <c r="J7697" s="124"/>
      <c r="K7697" s="124"/>
      <c r="L7697" s="124"/>
      <c r="M7697" s="124"/>
      <c r="N7697" s="193">
        <v>0</v>
      </c>
      <c r="O7697" s="193">
        <v>165445.99</v>
      </c>
      <c r="P7697" s="124" t="s">
        <v>1312</v>
      </c>
    </row>
    <row r="7698" spans="1:16" ht="63.75">
      <c r="A7698" s="256">
        <v>291</v>
      </c>
      <c r="B7698" s="124"/>
      <c r="C7698" s="125" t="s">
        <v>794</v>
      </c>
      <c r="D7698" s="191">
        <v>43367</v>
      </c>
      <c r="E7698" s="124" t="s">
        <v>13637</v>
      </c>
      <c r="F7698" s="124" t="s">
        <v>3</v>
      </c>
      <c r="G7698" s="124">
        <v>1664349</v>
      </c>
      <c r="H7698" s="124"/>
      <c r="I7698" s="128" t="s">
        <v>15375</v>
      </c>
      <c r="J7698" s="124"/>
      <c r="K7698" s="124"/>
      <c r="L7698" s="124"/>
      <c r="M7698" s="124"/>
      <c r="N7698" s="193">
        <v>0</v>
      </c>
      <c r="O7698" s="193">
        <v>305481.24</v>
      </c>
      <c r="P7698" s="124" t="s">
        <v>1312</v>
      </c>
    </row>
    <row r="7699" spans="1:16" ht="63.75">
      <c r="A7699" s="256">
        <v>291</v>
      </c>
      <c r="B7699" s="124"/>
      <c r="C7699" s="125" t="s">
        <v>794</v>
      </c>
      <c r="D7699" s="191">
        <v>43367</v>
      </c>
      <c r="E7699" s="124" t="s">
        <v>13638</v>
      </c>
      <c r="F7699" s="124" t="s">
        <v>3</v>
      </c>
      <c r="G7699" s="124">
        <v>1664347</v>
      </c>
      <c r="H7699" s="124"/>
      <c r="I7699" s="128" t="s">
        <v>15376</v>
      </c>
      <c r="J7699" s="124"/>
      <c r="K7699" s="124"/>
      <c r="L7699" s="124"/>
      <c r="M7699" s="124"/>
      <c r="N7699" s="193">
        <v>0</v>
      </c>
      <c r="O7699" s="193">
        <v>2234130.91</v>
      </c>
      <c r="P7699" s="124" t="s">
        <v>1312</v>
      </c>
    </row>
    <row r="7700" spans="1:16" ht="63.75">
      <c r="A7700" s="256">
        <v>291</v>
      </c>
      <c r="B7700" s="124"/>
      <c r="C7700" s="125" t="s">
        <v>794</v>
      </c>
      <c r="D7700" s="191">
        <v>43367</v>
      </c>
      <c r="E7700" s="124" t="s">
        <v>13639</v>
      </c>
      <c r="F7700" s="124" t="s">
        <v>3</v>
      </c>
      <c r="G7700" s="124">
        <v>1664342</v>
      </c>
      <c r="H7700" s="124"/>
      <c r="I7700" s="128" t="s">
        <v>15377</v>
      </c>
      <c r="J7700" s="124"/>
      <c r="K7700" s="124"/>
      <c r="L7700" s="124"/>
      <c r="M7700" s="124"/>
      <c r="N7700" s="193">
        <v>0</v>
      </c>
      <c r="O7700" s="193">
        <v>125338.51000000001</v>
      </c>
      <c r="P7700" s="124" t="s">
        <v>1312</v>
      </c>
    </row>
    <row r="7701" spans="1:16" ht="51">
      <c r="A7701" s="256">
        <v>16</v>
      </c>
      <c r="B7701" s="124"/>
      <c r="C7701" s="125" t="s">
        <v>692</v>
      </c>
      <c r="D7701" s="191">
        <v>43367</v>
      </c>
      <c r="E7701" s="124" t="s">
        <v>13640</v>
      </c>
      <c r="F7701" s="124" t="s">
        <v>3</v>
      </c>
      <c r="G7701" s="124">
        <v>1664328</v>
      </c>
      <c r="H7701" s="124"/>
      <c r="I7701" s="128" t="s">
        <v>15378</v>
      </c>
      <c r="J7701" s="124"/>
      <c r="K7701" s="124"/>
      <c r="L7701" s="124"/>
      <c r="M7701" s="124"/>
      <c r="N7701" s="193">
        <v>0</v>
      </c>
      <c r="O7701" s="193">
        <v>1046</v>
      </c>
      <c r="P7701" s="124" t="s">
        <v>1312</v>
      </c>
    </row>
    <row r="7702" spans="1:16" ht="51">
      <c r="A7702" s="256">
        <v>16</v>
      </c>
      <c r="B7702" s="124"/>
      <c r="C7702" s="125" t="s">
        <v>692</v>
      </c>
      <c r="D7702" s="191">
        <v>43367</v>
      </c>
      <c r="E7702" s="124" t="s">
        <v>13641</v>
      </c>
      <c r="F7702" s="124" t="s">
        <v>3</v>
      </c>
      <c r="G7702" s="124">
        <v>1664327</v>
      </c>
      <c r="H7702" s="124"/>
      <c r="I7702" s="128" t="s">
        <v>15379</v>
      </c>
      <c r="J7702" s="124"/>
      <c r="K7702" s="124"/>
      <c r="L7702" s="124"/>
      <c r="M7702" s="124"/>
      <c r="N7702" s="193">
        <v>0</v>
      </c>
      <c r="O7702" s="193">
        <v>90000</v>
      </c>
      <c r="P7702" s="124" t="s">
        <v>1312</v>
      </c>
    </row>
    <row r="7703" spans="1:16" ht="51">
      <c r="A7703" s="256">
        <v>86</v>
      </c>
      <c r="B7703" s="124"/>
      <c r="C7703" s="125" t="s">
        <v>710</v>
      </c>
      <c r="D7703" s="191">
        <v>43367</v>
      </c>
      <c r="E7703" s="124" t="s">
        <v>13642</v>
      </c>
      <c r="F7703" s="124" t="s">
        <v>3</v>
      </c>
      <c r="G7703" s="124">
        <v>1664310</v>
      </c>
      <c r="H7703" s="124"/>
      <c r="I7703" s="128" t="s">
        <v>15380</v>
      </c>
      <c r="J7703" s="124"/>
      <c r="K7703" s="124"/>
      <c r="L7703" s="124"/>
      <c r="M7703" s="124"/>
      <c r="N7703" s="193">
        <v>0</v>
      </c>
      <c r="O7703" s="193">
        <v>2123</v>
      </c>
      <c r="P7703" s="124" t="s">
        <v>1312</v>
      </c>
    </row>
    <row r="7704" spans="1:16" ht="51">
      <c r="A7704" s="256" t="s">
        <v>630</v>
      </c>
      <c r="B7704" s="124"/>
      <c r="C7704" s="125" t="s">
        <v>1236</v>
      </c>
      <c r="D7704" s="191">
        <v>43367</v>
      </c>
      <c r="E7704" s="124" t="s">
        <v>13643</v>
      </c>
      <c r="F7704" s="124" t="s">
        <v>3</v>
      </c>
      <c r="G7704" s="124">
        <v>1664301</v>
      </c>
      <c r="H7704" s="124"/>
      <c r="I7704" s="128" t="s">
        <v>15381</v>
      </c>
      <c r="J7704" s="124"/>
      <c r="K7704" s="124"/>
      <c r="L7704" s="124"/>
      <c r="M7704" s="124"/>
      <c r="N7704" s="193">
        <v>0</v>
      </c>
      <c r="O7704" s="193">
        <v>43.74</v>
      </c>
      <c r="P7704" s="124" t="s">
        <v>1312</v>
      </c>
    </row>
    <row r="7705" spans="1:16" ht="51">
      <c r="A7705" s="256">
        <v>70</v>
      </c>
      <c r="B7705" s="124"/>
      <c r="C7705" s="125" t="s">
        <v>705</v>
      </c>
      <c r="D7705" s="191">
        <v>43367</v>
      </c>
      <c r="E7705" s="124" t="s">
        <v>13644</v>
      </c>
      <c r="F7705" s="124" t="s">
        <v>3</v>
      </c>
      <c r="G7705" s="124">
        <v>1664366</v>
      </c>
      <c r="H7705" s="124"/>
      <c r="I7705" s="128" t="s">
        <v>15382</v>
      </c>
      <c r="J7705" s="124"/>
      <c r="K7705" s="124"/>
      <c r="L7705" s="124"/>
      <c r="M7705" s="124"/>
      <c r="N7705" s="193">
        <v>0</v>
      </c>
      <c r="O7705" s="193">
        <v>1113</v>
      </c>
      <c r="P7705" s="124" t="s">
        <v>1312</v>
      </c>
    </row>
    <row r="7706" spans="1:16" ht="38.25">
      <c r="A7706" s="256">
        <v>70</v>
      </c>
      <c r="B7706" s="124"/>
      <c r="C7706" s="125" t="s">
        <v>705</v>
      </c>
      <c r="D7706" s="191">
        <v>43367</v>
      </c>
      <c r="E7706" s="124" t="s">
        <v>13645</v>
      </c>
      <c r="F7706" s="124" t="s">
        <v>3</v>
      </c>
      <c r="G7706" s="124">
        <v>1664351</v>
      </c>
      <c r="H7706" s="124"/>
      <c r="I7706" s="128" t="s">
        <v>12260</v>
      </c>
      <c r="J7706" s="124"/>
      <c r="K7706" s="124"/>
      <c r="L7706" s="124"/>
      <c r="M7706" s="124"/>
      <c r="N7706" s="193">
        <v>0</v>
      </c>
      <c r="O7706" s="193">
        <v>207.5</v>
      </c>
      <c r="P7706" s="124" t="s">
        <v>1312</v>
      </c>
    </row>
    <row r="7707" spans="1:16" ht="51">
      <c r="A7707" s="256">
        <v>283</v>
      </c>
      <c r="B7707" s="124"/>
      <c r="C7707" s="125" t="s">
        <v>146</v>
      </c>
      <c r="D7707" s="191">
        <v>43367</v>
      </c>
      <c r="E7707" s="124" t="s">
        <v>13646</v>
      </c>
      <c r="F7707" s="124" t="s">
        <v>3</v>
      </c>
      <c r="G7707" s="124">
        <v>1664350</v>
      </c>
      <c r="H7707" s="124"/>
      <c r="I7707" s="128" t="s">
        <v>15383</v>
      </c>
      <c r="J7707" s="124"/>
      <c r="K7707" s="124"/>
      <c r="L7707" s="124"/>
      <c r="M7707" s="124"/>
      <c r="N7707" s="193">
        <v>0</v>
      </c>
      <c r="O7707" s="193">
        <v>3193.5</v>
      </c>
      <c r="P7707" s="124" t="s">
        <v>1312</v>
      </c>
    </row>
    <row r="7708" spans="1:16" ht="51">
      <c r="A7708" s="256">
        <v>46</v>
      </c>
      <c r="B7708" s="124"/>
      <c r="C7708" s="125" t="s">
        <v>698</v>
      </c>
      <c r="D7708" s="191">
        <v>43367</v>
      </c>
      <c r="E7708" s="124" t="s">
        <v>13647</v>
      </c>
      <c r="F7708" s="124" t="s">
        <v>3</v>
      </c>
      <c r="G7708" s="124">
        <v>1664348</v>
      </c>
      <c r="H7708" s="124"/>
      <c r="I7708" s="128" t="s">
        <v>15384</v>
      </c>
      <c r="J7708" s="124"/>
      <c r="K7708" s="124"/>
      <c r="L7708" s="124"/>
      <c r="M7708" s="124"/>
      <c r="N7708" s="193">
        <v>0</v>
      </c>
      <c r="O7708" s="193">
        <v>3</v>
      </c>
      <c r="P7708" s="124" t="s">
        <v>1312</v>
      </c>
    </row>
    <row r="7709" spans="1:16" ht="51">
      <c r="A7709" s="256">
        <v>46</v>
      </c>
      <c r="B7709" s="124"/>
      <c r="C7709" s="125" t="s">
        <v>698</v>
      </c>
      <c r="D7709" s="191">
        <v>43367</v>
      </c>
      <c r="E7709" s="124" t="s">
        <v>13648</v>
      </c>
      <c r="F7709" s="124" t="s">
        <v>3</v>
      </c>
      <c r="G7709" s="124">
        <v>1664344</v>
      </c>
      <c r="H7709" s="124"/>
      <c r="I7709" s="128" t="s">
        <v>15385</v>
      </c>
      <c r="J7709" s="124"/>
      <c r="K7709" s="124"/>
      <c r="L7709" s="124"/>
      <c r="M7709" s="124"/>
      <c r="N7709" s="193">
        <v>0</v>
      </c>
      <c r="O7709" s="193">
        <v>300</v>
      </c>
      <c r="P7709" s="124" t="s">
        <v>1312</v>
      </c>
    </row>
    <row r="7710" spans="1:16" ht="51">
      <c r="A7710" s="256">
        <v>86</v>
      </c>
      <c r="B7710" s="124"/>
      <c r="C7710" s="125" t="s">
        <v>710</v>
      </c>
      <c r="D7710" s="191">
        <v>43367</v>
      </c>
      <c r="E7710" s="124" t="s">
        <v>13649</v>
      </c>
      <c r="F7710" s="124" t="s">
        <v>3</v>
      </c>
      <c r="G7710" s="124">
        <v>1664267</v>
      </c>
      <c r="H7710" s="124"/>
      <c r="I7710" s="128" t="s">
        <v>15386</v>
      </c>
      <c r="J7710" s="124"/>
      <c r="K7710" s="124"/>
      <c r="L7710" s="124"/>
      <c r="M7710" s="124"/>
      <c r="N7710" s="193">
        <v>0</v>
      </c>
      <c r="O7710" s="193">
        <v>509.12</v>
      </c>
      <c r="P7710" s="124" t="s">
        <v>1312</v>
      </c>
    </row>
    <row r="7711" spans="1:16" ht="38.25">
      <c r="A7711" s="256">
        <v>20</v>
      </c>
      <c r="B7711" s="124"/>
      <c r="C7711" s="125" t="s">
        <v>693</v>
      </c>
      <c r="D7711" s="191">
        <v>43367</v>
      </c>
      <c r="E7711" s="124" t="s">
        <v>13650</v>
      </c>
      <c r="F7711" s="124" t="s">
        <v>3</v>
      </c>
      <c r="G7711" s="124">
        <v>1664266</v>
      </c>
      <c r="H7711" s="124"/>
      <c r="I7711" s="128" t="s">
        <v>12003</v>
      </c>
      <c r="J7711" s="124"/>
      <c r="K7711" s="124"/>
      <c r="L7711" s="124"/>
      <c r="M7711" s="124"/>
      <c r="N7711" s="193">
        <v>0</v>
      </c>
      <c r="O7711" s="193">
        <v>576</v>
      </c>
      <c r="P7711" s="124" t="s">
        <v>1312</v>
      </c>
    </row>
    <row r="7712" spans="1:16" ht="38.25">
      <c r="A7712" s="256">
        <v>234</v>
      </c>
      <c r="B7712" s="124"/>
      <c r="C7712" s="125" t="s">
        <v>124</v>
      </c>
      <c r="D7712" s="191">
        <v>43367</v>
      </c>
      <c r="E7712" s="124" t="s">
        <v>13651</v>
      </c>
      <c r="F7712" s="124" t="s">
        <v>3</v>
      </c>
      <c r="G7712" s="124">
        <v>1664253</v>
      </c>
      <c r="H7712" s="124"/>
      <c r="I7712" s="128" t="s">
        <v>15387</v>
      </c>
      <c r="J7712" s="124"/>
      <c r="K7712" s="124"/>
      <c r="L7712" s="124"/>
      <c r="M7712" s="124"/>
      <c r="N7712" s="193">
        <v>0</v>
      </c>
      <c r="O7712" s="193">
        <v>77</v>
      </c>
      <c r="P7712" s="124" t="s">
        <v>1312</v>
      </c>
    </row>
    <row r="7713" spans="1:16" ht="51">
      <c r="A7713" s="256">
        <v>41</v>
      </c>
      <c r="B7713" s="124"/>
      <c r="C7713" s="125" t="s">
        <v>697</v>
      </c>
      <c r="D7713" s="191">
        <v>43367</v>
      </c>
      <c r="E7713" s="124" t="s">
        <v>13652</v>
      </c>
      <c r="F7713" s="124" t="s">
        <v>3</v>
      </c>
      <c r="G7713" s="124">
        <v>1664234</v>
      </c>
      <c r="H7713" s="124"/>
      <c r="I7713" s="128" t="s">
        <v>15388</v>
      </c>
      <c r="J7713" s="124"/>
      <c r="K7713" s="124"/>
      <c r="L7713" s="124"/>
      <c r="M7713" s="124"/>
      <c r="N7713" s="193">
        <v>0</v>
      </c>
      <c r="O7713" s="193">
        <v>60</v>
      </c>
      <c r="P7713" s="124" t="s">
        <v>1312</v>
      </c>
    </row>
    <row r="7714" spans="1:16" ht="51">
      <c r="A7714" s="256">
        <v>203</v>
      </c>
      <c r="B7714" s="124"/>
      <c r="C7714" s="125" t="s">
        <v>757</v>
      </c>
      <c r="D7714" s="191">
        <v>43367</v>
      </c>
      <c r="E7714" s="124" t="s">
        <v>13653</v>
      </c>
      <c r="F7714" s="124" t="s">
        <v>3</v>
      </c>
      <c r="G7714" s="124">
        <v>1664229</v>
      </c>
      <c r="H7714" s="124"/>
      <c r="I7714" s="128" t="s">
        <v>15389</v>
      </c>
      <c r="J7714" s="124"/>
      <c r="K7714" s="124"/>
      <c r="L7714" s="124"/>
      <c r="M7714" s="124"/>
      <c r="N7714" s="193">
        <v>0</v>
      </c>
      <c r="O7714" s="193">
        <v>371</v>
      </c>
      <c r="P7714" s="124" t="s">
        <v>1312</v>
      </c>
    </row>
    <row r="7715" spans="1:16" ht="51">
      <c r="A7715" s="256">
        <v>16</v>
      </c>
      <c r="B7715" s="124"/>
      <c r="C7715" s="125" t="s">
        <v>692</v>
      </c>
      <c r="D7715" s="191">
        <v>43367</v>
      </c>
      <c r="E7715" s="124" t="s">
        <v>13654</v>
      </c>
      <c r="F7715" s="124" t="s">
        <v>3</v>
      </c>
      <c r="G7715" s="124">
        <v>1664232</v>
      </c>
      <c r="H7715" s="124"/>
      <c r="I7715" s="128" t="s">
        <v>15390</v>
      </c>
      <c r="J7715" s="124"/>
      <c r="K7715" s="124"/>
      <c r="L7715" s="124"/>
      <c r="M7715" s="124"/>
      <c r="N7715" s="193">
        <v>0</v>
      </c>
      <c r="O7715" s="193">
        <v>499.85</v>
      </c>
      <c r="P7715" s="124" t="s">
        <v>1312</v>
      </c>
    </row>
    <row r="7716" spans="1:16" ht="51" hidden="1">
      <c r="A7716" s="256">
        <v>513</v>
      </c>
      <c r="B7716" s="124"/>
      <c r="C7716" s="125" t="s">
        <v>201</v>
      </c>
      <c r="D7716" s="191">
        <v>43367</v>
      </c>
      <c r="E7716" s="124" t="s">
        <v>13655</v>
      </c>
      <c r="F7716" s="124" t="s">
        <v>15</v>
      </c>
      <c r="G7716" s="124">
        <v>842870</v>
      </c>
      <c r="H7716" s="124"/>
      <c r="I7716" s="128" t="s">
        <v>5472</v>
      </c>
      <c r="J7716" s="124"/>
      <c r="K7716" s="124"/>
      <c r="L7716" s="124"/>
      <c r="M7716" s="124"/>
      <c r="N7716" s="193">
        <v>50</v>
      </c>
      <c r="O7716" s="193">
        <v>0</v>
      </c>
      <c r="P7716" s="124" t="s">
        <v>1312</v>
      </c>
    </row>
    <row r="7717" spans="1:16" ht="63.75" hidden="1">
      <c r="A7717" s="256" t="s">
        <v>620</v>
      </c>
      <c r="B7717" s="124"/>
      <c r="C7717" s="125" t="s">
        <v>714</v>
      </c>
      <c r="D7717" s="191">
        <v>43367</v>
      </c>
      <c r="E7717" s="124" t="s">
        <v>13656</v>
      </c>
      <c r="F7717" s="124" t="s">
        <v>11</v>
      </c>
      <c r="G7717" s="124">
        <v>11257</v>
      </c>
      <c r="H7717" s="124"/>
      <c r="I7717" s="128" t="s">
        <v>15391</v>
      </c>
      <c r="J7717" s="124"/>
      <c r="K7717" s="124"/>
      <c r="L7717" s="124"/>
      <c r="M7717" s="124"/>
      <c r="N7717" s="193">
        <v>7751.93</v>
      </c>
      <c r="O7717" s="193">
        <v>0</v>
      </c>
      <c r="P7717" s="124" t="s">
        <v>1312</v>
      </c>
    </row>
    <row r="7718" spans="1:16" ht="63.75" hidden="1">
      <c r="A7718" s="256" t="s">
        <v>620</v>
      </c>
      <c r="B7718" s="124"/>
      <c r="C7718" s="125" t="s">
        <v>714</v>
      </c>
      <c r="D7718" s="191">
        <v>43367</v>
      </c>
      <c r="E7718" s="124" t="s">
        <v>13657</v>
      </c>
      <c r="F7718" s="124" t="s">
        <v>11</v>
      </c>
      <c r="G7718" s="124">
        <v>11282</v>
      </c>
      <c r="H7718" s="124"/>
      <c r="I7718" s="128" t="s">
        <v>15392</v>
      </c>
      <c r="J7718" s="124"/>
      <c r="K7718" s="124"/>
      <c r="L7718" s="124"/>
      <c r="M7718" s="124"/>
      <c r="N7718" s="193">
        <v>365.97</v>
      </c>
      <c r="O7718" s="193">
        <v>0</v>
      </c>
      <c r="P7718" s="124" t="s">
        <v>1312</v>
      </c>
    </row>
    <row r="7719" spans="1:16" ht="63.75" hidden="1">
      <c r="A7719" s="256">
        <v>513</v>
      </c>
      <c r="B7719" s="124"/>
      <c r="C7719" s="125" t="s">
        <v>201</v>
      </c>
      <c r="D7719" s="191">
        <v>43367</v>
      </c>
      <c r="E7719" s="124" t="s">
        <v>13658</v>
      </c>
      <c r="F7719" s="124" t="s">
        <v>15</v>
      </c>
      <c r="G7719" s="124">
        <v>842968</v>
      </c>
      <c r="H7719" s="124"/>
      <c r="I7719" s="128" t="s">
        <v>15393</v>
      </c>
      <c r="J7719" s="124"/>
      <c r="K7719" s="124"/>
      <c r="L7719" s="124"/>
      <c r="M7719" s="124"/>
      <c r="N7719" s="193">
        <v>50</v>
      </c>
      <c r="O7719" s="193">
        <v>0</v>
      </c>
      <c r="P7719" s="124" t="s">
        <v>1312</v>
      </c>
    </row>
    <row r="7720" spans="1:16" ht="63.75" hidden="1">
      <c r="A7720" s="256" t="s">
        <v>620</v>
      </c>
      <c r="B7720" s="124"/>
      <c r="C7720" s="125" t="s">
        <v>714</v>
      </c>
      <c r="D7720" s="191">
        <v>43367</v>
      </c>
      <c r="E7720" s="124" t="s">
        <v>13659</v>
      </c>
      <c r="F7720" s="124" t="s">
        <v>11</v>
      </c>
      <c r="G7720" s="124">
        <v>11237</v>
      </c>
      <c r="H7720" s="124"/>
      <c r="I7720" s="128" t="s">
        <v>15394</v>
      </c>
      <c r="J7720" s="124"/>
      <c r="K7720" s="124"/>
      <c r="L7720" s="124"/>
      <c r="M7720" s="124"/>
      <c r="N7720" s="193">
        <v>5945.76</v>
      </c>
      <c r="O7720" s="193">
        <v>0</v>
      </c>
      <c r="P7720" s="124" t="s">
        <v>1312</v>
      </c>
    </row>
    <row r="7721" spans="1:16" ht="51" hidden="1">
      <c r="A7721" s="256" t="s">
        <v>620</v>
      </c>
      <c r="B7721" s="124"/>
      <c r="C7721" s="125" t="s">
        <v>714</v>
      </c>
      <c r="D7721" s="191">
        <v>43367</v>
      </c>
      <c r="E7721" s="124" t="s">
        <v>13660</v>
      </c>
      <c r="F7721" s="124" t="s">
        <v>11</v>
      </c>
      <c r="G7721" s="124">
        <v>11234</v>
      </c>
      <c r="H7721" s="124"/>
      <c r="I7721" s="128" t="s">
        <v>15395</v>
      </c>
      <c r="J7721" s="124"/>
      <c r="K7721" s="124"/>
      <c r="L7721" s="124"/>
      <c r="M7721" s="124"/>
      <c r="N7721" s="193">
        <v>364.26</v>
      </c>
      <c r="O7721" s="193">
        <v>0</v>
      </c>
      <c r="P7721" s="124" t="s">
        <v>1312</v>
      </c>
    </row>
    <row r="7722" spans="1:16" ht="63.75" hidden="1">
      <c r="A7722" s="256" t="s">
        <v>620</v>
      </c>
      <c r="B7722" s="124"/>
      <c r="C7722" s="125" t="s">
        <v>714</v>
      </c>
      <c r="D7722" s="191">
        <v>43367</v>
      </c>
      <c r="E7722" s="124" t="s">
        <v>13661</v>
      </c>
      <c r="F7722" s="124" t="s">
        <v>11</v>
      </c>
      <c r="G7722" s="124">
        <v>11266</v>
      </c>
      <c r="H7722" s="124"/>
      <c r="I7722" s="128" t="s">
        <v>15396</v>
      </c>
      <c r="J7722" s="124"/>
      <c r="K7722" s="124"/>
      <c r="L7722" s="124"/>
      <c r="M7722" s="124"/>
      <c r="N7722" s="193">
        <v>386.35</v>
      </c>
      <c r="O7722" s="193">
        <v>0</v>
      </c>
      <c r="P7722" s="124" t="s">
        <v>1312</v>
      </c>
    </row>
    <row r="7723" spans="1:16" ht="63.75" hidden="1">
      <c r="A7723" s="256" t="s">
        <v>620</v>
      </c>
      <c r="B7723" s="124"/>
      <c r="C7723" s="125" t="s">
        <v>714</v>
      </c>
      <c r="D7723" s="191">
        <v>43367</v>
      </c>
      <c r="E7723" s="124" t="s">
        <v>13662</v>
      </c>
      <c r="F7723" s="124" t="s">
        <v>11</v>
      </c>
      <c r="G7723" s="124">
        <v>11276</v>
      </c>
      <c r="H7723" s="124"/>
      <c r="I7723" s="128" t="s">
        <v>15397</v>
      </c>
      <c r="J7723" s="124"/>
      <c r="K7723" s="124"/>
      <c r="L7723" s="124"/>
      <c r="M7723" s="124"/>
      <c r="N7723" s="193">
        <v>572.66</v>
      </c>
      <c r="O7723" s="193">
        <v>0</v>
      </c>
      <c r="P7723" s="124" t="s">
        <v>1312</v>
      </c>
    </row>
    <row r="7724" spans="1:16" ht="63.75" hidden="1">
      <c r="A7724" s="256" t="s">
        <v>620</v>
      </c>
      <c r="B7724" s="124"/>
      <c r="C7724" s="125" t="s">
        <v>714</v>
      </c>
      <c r="D7724" s="191">
        <v>43367</v>
      </c>
      <c r="E7724" s="124" t="s">
        <v>13663</v>
      </c>
      <c r="F7724" s="124" t="s">
        <v>11</v>
      </c>
      <c r="G7724" s="124">
        <v>11277</v>
      </c>
      <c r="H7724" s="124"/>
      <c r="I7724" s="128" t="s">
        <v>15398</v>
      </c>
      <c r="J7724" s="124"/>
      <c r="K7724" s="124"/>
      <c r="L7724" s="124"/>
      <c r="M7724" s="124"/>
      <c r="N7724" s="193">
        <v>386.55</v>
      </c>
      <c r="O7724" s="193">
        <v>0</v>
      </c>
      <c r="P7724" s="124" t="s">
        <v>1312</v>
      </c>
    </row>
    <row r="7725" spans="1:16" ht="76.5" hidden="1">
      <c r="A7725" s="256">
        <v>513</v>
      </c>
      <c r="B7725" s="124"/>
      <c r="C7725" s="125" t="s">
        <v>201</v>
      </c>
      <c r="D7725" s="191">
        <v>43367</v>
      </c>
      <c r="E7725" s="124" t="s">
        <v>13664</v>
      </c>
      <c r="F7725" s="124" t="s">
        <v>15</v>
      </c>
      <c r="G7725" s="124">
        <v>843081</v>
      </c>
      <c r="H7725" s="124"/>
      <c r="I7725" s="128" t="s">
        <v>15399</v>
      </c>
      <c r="J7725" s="124"/>
      <c r="K7725" s="124"/>
      <c r="L7725" s="124"/>
      <c r="M7725" s="124"/>
      <c r="N7725" s="193">
        <v>50</v>
      </c>
      <c r="O7725" s="193">
        <v>0</v>
      </c>
      <c r="P7725" s="124" t="s">
        <v>1312</v>
      </c>
    </row>
    <row r="7726" spans="1:16" ht="38.25" hidden="1">
      <c r="A7726" s="256">
        <v>117</v>
      </c>
      <c r="B7726" s="124"/>
      <c r="C7726" s="125" t="s">
        <v>722</v>
      </c>
      <c r="D7726" s="191">
        <v>43367</v>
      </c>
      <c r="E7726" s="124" t="s">
        <v>13665</v>
      </c>
      <c r="F7726" s="124" t="s">
        <v>11</v>
      </c>
      <c r="G7726" s="124">
        <v>933301</v>
      </c>
      <c r="H7726" s="124"/>
      <c r="I7726" s="128" t="s">
        <v>15400</v>
      </c>
      <c r="J7726" s="124"/>
      <c r="K7726" s="124"/>
      <c r="L7726" s="124"/>
      <c r="M7726" s="124"/>
      <c r="N7726" s="193">
        <v>50</v>
      </c>
      <c r="O7726" s="193">
        <v>0</v>
      </c>
      <c r="P7726" s="124" t="s">
        <v>1312</v>
      </c>
    </row>
    <row r="7727" spans="1:16" ht="63.75" hidden="1">
      <c r="A7727" s="256">
        <v>117</v>
      </c>
      <c r="B7727" s="124"/>
      <c r="C7727" s="125" t="s">
        <v>722</v>
      </c>
      <c r="D7727" s="191">
        <v>43367</v>
      </c>
      <c r="E7727" s="124" t="s">
        <v>13666</v>
      </c>
      <c r="F7727" s="124" t="s">
        <v>11</v>
      </c>
      <c r="G7727" s="124">
        <v>933283</v>
      </c>
      <c r="H7727" s="124"/>
      <c r="I7727" s="128" t="s">
        <v>15401</v>
      </c>
      <c r="J7727" s="124"/>
      <c r="K7727" s="124"/>
      <c r="L7727" s="124"/>
      <c r="M7727" s="124"/>
      <c r="N7727" s="193">
        <v>50</v>
      </c>
      <c r="O7727" s="193">
        <v>0</v>
      </c>
      <c r="P7727" s="124" t="s">
        <v>1312</v>
      </c>
    </row>
    <row r="7728" spans="1:16" ht="38.25" hidden="1">
      <c r="A7728" s="256">
        <v>117</v>
      </c>
      <c r="B7728" s="124"/>
      <c r="C7728" s="125" t="s">
        <v>722</v>
      </c>
      <c r="D7728" s="191">
        <v>43367</v>
      </c>
      <c r="E7728" s="124" t="s">
        <v>13667</v>
      </c>
      <c r="F7728" s="124" t="s">
        <v>11</v>
      </c>
      <c r="G7728" s="124">
        <v>933275</v>
      </c>
      <c r="H7728" s="124"/>
      <c r="I7728" s="128" t="s">
        <v>15402</v>
      </c>
      <c r="J7728" s="124"/>
      <c r="K7728" s="124"/>
      <c r="L7728" s="124"/>
      <c r="M7728" s="124"/>
      <c r="N7728" s="193">
        <v>50</v>
      </c>
      <c r="O7728" s="193">
        <v>0</v>
      </c>
      <c r="P7728" s="124" t="s">
        <v>1312</v>
      </c>
    </row>
    <row r="7729" spans="1:16" ht="38.25" hidden="1">
      <c r="A7729" s="256">
        <v>117</v>
      </c>
      <c r="B7729" s="124"/>
      <c r="C7729" s="125" t="s">
        <v>722</v>
      </c>
      <c r="D7729" s="191">
        <v>43367</v>
      </c>
      <c r="E7729" s="124" t="s">
        <v>13668</v>
      </c>
      <c r="F7729" s="124" t="s">
        <v>11</v>
      </c>
      <c r="G7729" s="124">
        <v>933282</v>
      </c>
      <c r="H7729" s="124"/>
      <c r="I7729" s="128" t="s">
        <v>15403</v>
      </c>
      <c r="J7729" s="124"/>
      <c r="K7729" s="124"/>
      <c r="L7729" s="124"/>
      <c r="M7729" s="124"/>
      <c r="N7729" s="193">
        <v>50</v>
      </c>
      <c r="O7729" s="193">
        <v>0</v>
      </c>
      <c r="P7729" s="124" t="s">
        <v>1312</v>
      </c>
    </row>
    <row r="7730" spans="1:16" ht="89.25" hidden="1">
      <c r="A7730" s="256">
        <v>20</v>
      </c>
      <c r="B7730" s="124"/>
      <c r="C7730" s="125" t="s">
        <v>693</v>
      </c>
      <c r="D7730" s="191">
        <v>43367</v>
      </c>
      <c r="E7730" s="124" t="s">
        <v>13669</v>
      </c>
      <c r="F7730" s="124" t="s">
        <v>11</v>
      </c>
      <c r="G7730" s="124">
        <v>933236</v>
      </c>
      <c r="H7730" s="124"/>
      <c r="I7730" s="128" t="s">
        <v>15404</v>
      </c>
      <c r="J7730" s="124"/>
      <c r="K7730" s="124"/>
      <c r="L7730" s="124"/>
      <c r="M7730" s="124"/>
      <c r="N7730" s="193">
        <v>450.69</v>
      </c>
      <c r="O7730" s="193">
        <v>0</v>
      </c>
      <c r="P7730" s="124" t="s">
        <v>1312</v>
      </c>
    </row>
    <row r="7731" spans="1:16" ht="51" hidden="1">
      <c r="A7731" s="256">
        <v>513</v>
      </c>
      <c r="B7731" s="124"/>
      <c r="C7731" s="125" t="s">
        <v>201</v>
      </c>
      <c r="D7731" s="191">
        <v>43367</v>
      </c>
      <c r="E7731" s="124" t="s">
        <v>13670</v>
      </c>
      <c r="F7731" s="124" t="s">
        <v>15</v>
      </c>
      <c r="G7731" s="124">
        <v>843114</v>
      </c>
      <c r="H7731" s="124"/>
      <c r="I7731" s="128" t="s">
        <v>11282</v>
      </c>
      <c r="J7731" s="124"/>
      <c r="K7731" s="124"/>
      <c r="L7731" s="124"/>
      <c r="M7731" s="124"/>
      <c r="N7731" s="193">
        <v>50</v>
      </c>
      <c r="O7731" s="193">
        <v>0</v>
      </c>
      <c r="P7731" s="124" t="s">
        <v>1312</v>
      </c>
    </row>
    <row r="7732" spans="1:16" ht="51" hidden="1">
      <c r="A7732" s="256">
        <v>16</v>
      </c>
      <c r="B7732" s="124"/>
      <c r="C7732" s="125" t="s">
        <v>692</v>
      </c>
      <c r="D7732" s="191">
        <v>43367</v>
      </c>
      <c r="E7732" s="124" t="s">
        <v>13671</v>
      </c>
      <c r="F7732" s="124" t="s">
        <v>15</v>
      </c>
      <c r="G7732" s="124">
        <v>5992</v>
      </c>
      <c r="H7732" s="124"/>
      <c r="I7732" s="128" t="s">
        <v>15405</v>
      </c>
      <c r="J7732" s="124"/>
      <c r="K7732" s="124"/>
      <c r="L7732" s="124"/>
      <c r="M7732" s="124"/>
      <c r="N7732" s="193">
        <v>291.47000000000003</v>
      </c>
      <c r="O7732" s="193">
        <v>0</v>
      </c>
      <c r="P7732" s="124" t="s">
        <v>1312</v>
      </c>
    </row>
    <row r="7733" spans="1:16" ht="76.5" hidden="1">
      <c r="A7733" s="256" t="s">
        <v>622</v>
      </c>
      <c r="B7733" s="124"/>
      <c r="C7733" s="125" t="s">
        <v>715</v>
      </c>
      <c r="D7733" s="191">
        <v>43367</v>
      </c>
      <c r="E7733" s="124" t="s">
        <v>13672</v>
      </c>
      <c r="F7733" s="124" t="s">
        <v>1256</v>
      </c>
      <c r="G7733" s="124">
        <v>180849</v>
      </c>
      <c r="H7733" s="124"/>
      <c r="I7733" s="128" t="s">
        <v>15406</v>
      </c>
      <c r="J7733" s="124"/>
      <c r="K7733" s="124"/>
      <c r="L7733" s="124"/>
      <c r="M7733" s="124"/>
      <c r="N7733" s="193">
        <v>0</v>
      </c>
      <c r="O7733" s="193">
        <v>1413641.16</v>
      </c>
      <c r="P7733" s="124" t="s">
        <v>1312</v>
      </c>
    </row>
    <row r="7734" spans="1:16" ht="76.5" hidden="1">
      <c r="A7734" s="256" t="s">
        <v>622</v>
      </c>
      <c r="B7734" s="124"/>
      <c r="C7734" s="125" t="s">
        <v>715</v>
      </c>
      <c r="D7734" s="191">
        <v>43367</v>
      </c>
      <c r="E7734" s="124" t="s">
        <v>13673</v>
      </c>
      <c r="F7734" s="124" t="s">
        <v>1256</v>
      </c>
      <c r="G7734" s="124">
        <v>180866</v>
      </c>
      <c r="H7734" s="124"/>
      <c r="I7734" s="128" t="s">
        <v>15407</v>
      </c>
      <c r="J7734" s="124"/>
      <c r="K7734" s="124"/>
      <c r="L7734" s="124"/>
      <c r="M7734" s="124"/>
      <c r="N7734" s="193">
        <v>0</v>
      </c>
      <c r="O7734" s="193">
        <v>112338.65</v>
      </c>
      <c r="P7734" s="124" t="s">
        <v>1312</v>
      </c>
    </row>
    <row r="7735" spans="1:16" ht="102" hidden="1">
      <c r="A7735" s="256">
        <v>197</v>
      </c>
      <c r="B7735" s="124"/>
      <c r="C7735" s="125" t="s">
        <v>754</v>
      </c>
      <c r="D7735" s="191">
        <v>43367</v>
      </c>
      <c r="E7735" s="124" t="s">
        <v>13674</v>
      </c>
      <c r="F7735" s="124" t="s">
        <v>1257</v>
      </c>
      <c r="G7735" s="124">
        <v>5953</v>
      </c>
      <c r="H7735" s="124"/>
      <c r="I7735" s="128" t="s">
        <v>15408</v>
      </c>
      <c r="J7735" s="124"/>
      <c r="K7735" s="124"/>
      <c r="L7735" s="124"/>
      <c r="M7735" s="124"/>
      <c r="N7735" s="193">
        <v>1021.09</v>
      </c>
      <c r="O7735" s="193">
        <v>0</v>
      </c>
      <c r="P7735" s="124" t="s">
        <v>1312</v>
      </c>
    </row>
    <row r="7736" spans="1:16" ht="51" hidden="1">
      <c r="A7736" s="256">
        <v>513</v>
      </c>
      <c r="B7736" s="124"/>
      <c r="C7736" s="125" t="s">
        <v>201</v>
      </c>
      <c r="D7736" s="191">
        <v>43367</v>
      </c>
      <c r="E7736" s="124" t="s">
        <v>13675</v>
      </c>
      <c r="F7736" s="124" t="s">
        <v>11</v>
      </c>
      <c r="G7736" s="124">
        <v>933452</v>
      </c>
      <c r="H7736" s="124"/>
      <c r="I7736" s="128" t="s">
        <v>15409</v>
      </c>
      <c r="J7736" s="124"/>
      <c r="K7736" s="124"/>
      <c r="L7736" s="124"/>
      <c r="M7736" s="124"/>
      <c r="N7736" s="193">
        <v>50</v>
      </c>
      <c r="O7736" s="193">
        <v>0</v>
      </c>
      <c r="P7736" s="124" t="s">
        <v>1312</v>
      </c>
    </row>
    <row r="7737" spans="1:16" ht="89.25" hidden="1">
      <c r="A7737" s="256">
        <v>10</v>
      </c>
      <c r="B7737" s="124"/>
      <c r="C7737" s="125" t="s">
        <v>690</v>
      </c>
      <c r="D7737" s="191">
        <v>43367</v>
      </c>
      <c r="E7737" s="124" t="s">
        <v>13676</v>
      </c>
      <c r="F7737" s="124" t="s">
        <v>15</v>
      </c>
      <c r="G7737" s="124">
        <v>5941</v>
      </c>
      <c r="H7737" s="124"/>
      <c r="I7737" s="128" t="s">
        <v>15410</v>
      </c>
      <c r="J7737" s="124"/>
      <c r="K7737" s="124"/>
      <c r="L7737" s="124"/>
      <c r="M7737" s="124"/>
      <c r="N7737" s="193">
        <v>994.21</v>
      </c>
      <c r="O7737" s="193">
        <v>0</v>
      </c>
      <c r="P7737" s="124" t="s">
        <v>1312</v>
      </c>
    </row>
    <row r="7738" spans="1:16" ht="51" hidden="1">
      <c r="A7738" s="256">
        <v>513</v>
      </c>
      <c r="B7738" s="124"/>
      <c r="C7738" s="125" t="s">
        <v>201</v>
      </c>
      <c r="D7738" s="191">
        <v>43367</v>
      </c>
      <c r="E7738" s="124" t="s">
        <v>13677</v>
      </c>
      <c r="F7738" s="124" t="s">
        <v>11</v>
      </c>
      <c r="G7738" s="124">
        <v>933428</v>
      </c>
      <c r="H7738" s="124"/>
      <c r="I7738" s="128" t="s">
        <v>15411</v>
      </c>
      <c r="J7738" s="124"/>
      <c r="K7738" s="124"/>
      <c r="L7738" s="124"/>
      <c r="M7738" s="124"/>
      <c r="N7738" s="193">
        <v>50</v>
      </c>
      <c r="O7738" s="193">
        <v>0</v>
      </c>
      <c r="P7738" s="124" t="s">
        <v>1312</v>
      </c>
    </row>
    <row r="7739" spans="1:16" ht="89.25" hidden="1">
      <c r="A7739" s="256">
        <v>197</v>
      </c>
      <c r="B7739" s="124"/>
      <c r="C7739" s="125" t="s">
        <v>754</v>
      </c>
      <c r="D7739" s="191">
        <v>43367</v>
      </c>
      <c r="E7739" s="124" t="s">
        <v>13678</v>
      </c>
      <c r="F7739" s="124" t="s">
        <v>15</v>
      </c>
      <c r="G7739" s="124">
        <v>5953</v>
      </c>
      <c r="H7739" s="124"/>
      <c r="I7739" s="128" t="s">
        <v>15412</v>
      </c>
      <c r="J7739" s="124"/>
      <c r="K7739" s="124"/>
      <c r="L7739" s="124"/>
      <c r="M7739" s="124"/>
      <c r="N7739" s="193">
        <v>389.64</v>
      </c>
      <c r="O7739" s="193">
        <v>0</v>
      </c>
      <c r="P7739" s="124" t="s">
        <v>1312</v>
      </c>
    </row>
    <row r="7740" spans="1:16" ht="63.75">
      <c r="A7740" s="256">
        <v>598</v>
      </c>
      <c r="B7740" s="124"/>
      <c r="C7740" s="125" t="s">
        <v>5519</v>
      </c>
      <c r="D7740" s="191">
        <v>43368</v>
      </c>
      <c r="E7740" s="124" t="s">
        <v>13679</v>
      </c>
      <c r="F7740" s="124" t="s">
        <v>3</v>
      </c>
      <c r="G7740" s="124">
        <v>1664797</v>
      </c>
      <c r="H7740" s="124"/>
      <c r="I7740" s="128" t="s">
        <v>15413</v>
      </c>
      <c r="J7740" s="124"/>
      <c r="K7740" s="124"/>
      <c r="L7740" s="124"/>
      <c r="M7740" s="124"/>
      <c r="N7740" s="193">
        <v>0</v>
      </c>
      <c r="O7740" s="193">
        <v>510</v>
      </c>
      <c r="P7740" s="124" t="s">
        <v>1312</v>
      </c>
    </row>
    <row r="7741" spans="1:16" ht="51">
      <c r="A7741" s="256">
        <v>16</v>
      </c>
      <c r="B7741" s="124"/>
      <c r="C7741" s="125" t="s">
        <v>692</v>
      </c>
      <c r="D7741" s="191">
        <v>43368</v>
      </c>
      <c r="E7741" s="124" t="s">
        <v>13680</v>
      </c>
      <c r="F7741" s="124" t="s">
        <v>3</v>
      </c>
      <c r="G7741" s="124">
        <v>1664803</v>
      </c>
      <c r="H7741" s="124"/>
      <c r="I7741" s="128" t="s">
        <v>15414</v>
      </c>
      <c r="J7741" s="124"/>
      <c r="K7741" s="124"/>
      <c r="L7741" s="124"/>
      <c r="M7741" s="124"/>
      <c r="N7741" s="193">
        <v>0</v>
      </c>
      <c r="O7741" s="193">
        <v>11406</v>
      </c>
      <c r="P7741" s="124" t="s">
        <v>1312</v>
      </c>
    </row>
    <row r="7742" spans="1:16" ht="51">
      <c r="A7742" s="256">
        <v>70</v>
      </c>
      <c r="B7742" s="124"/>
      <c r="C7742" s="125" t="s">
        <v>705</v>
      </c>
      <c r="D7742" s="191">
        <v>43368</v>
      </c>
      <c r="E7742" s="124" t="s">
        <v>13681</v>
      </c>
      <c r="F7742" s="124" t="s">
        <v>3</v>
      </c>
      <c r="G7742" s="124">
        <v>1664827</v>
      </c>
      <c r="H7742" s="124"/>
      <c r="I7742" s="128" t="s">
        <v>15415</v>
      </c>
      <c r="J7742" s="124"/>
      <c r="K7742" s="124"/>
      <c r="L7742" s="124"/>
      <c r="M7742" s="124"/>
      <c r="N7742" s="193">
        <v>0</v>
      </c>
      <c r="O7742" s="193">
        <v>30</v>
      </c>
      <c r="P7742" s="124" t="s">
        <v>1312</v>
      </c>
    </row>
    <row r="7743" spans="1:16" ht="51">
      <c r="A7743" s="256" t="s">
        <v>630</v>
      </c>
      <c r="B7743" s="124"/>
      <c r="C7743" s="125" t="s">
        <v>1236</v>
      </c>
      <c r="D7743" s="191">
        <v>43368</v>
      </c>
      <c r="E7743" s="124" t="s">
        <v>13682</v>
      </c>
      <c r="F7743" s="124" t="s">
        <v>3</v>
      </c>
      <c r="G7743" s="124">
        <v>1664877</v>
      </c>
      <c r="H7743" s="124"/>
      <c r="I7743" s="128" t="s">
        <v>15416</v>
      </c>
      <c r="J7743" s="124"/>
      <c r="K7743" s="124"/>
      <c r="L7743" s="124"/>
      <c r="M7743" s="124"/>
      <c r="N7743" s="193">
        <v>0</v>
      </c>
      <c r="O7743" s="193">
        <v>646.20000000000005</v>
      </c>
      <c r="P7743" s="124" t="s">
        <v>1312</v>
      </c>
    </row>
    <row r="7744" spans="1:16" ht="51">
      <c r="A7744" s="256" t="s">
        <v>630</v>
      </c>
      <c r="B7744" s="124"/>
      <c r="C7744" s="125" t="s">
        <v>1236</v>
      </c>
      <c r="D7744" s="191">
        <v>43368</v>
      </c>
      <c r="E7744" s="124" t="s">
        <v>13683</v>
      </c>
      <c r="F7744" s="124" t="s">
        <v>3</v>
      </c>
      <c r="G7744" s="124">
        <v>1664879</v>
      </c>
      <c r="H7744" s="124"/>
      <c r="I7744" s="128" t="s">
        <v>15417</v>
      </c>
      <c r="J7744" s="124"/>
      <c r="K7744" s="124"/>
      <c r="L7744" s="124"/>
      <c r="M7744" s="124"/>
      <c r="N7744" s="193">
        <v>0</v>
      </c>
      <c r="O7744" s="193">
        <v>105</v>
      </c>
      <c r="P7744" s="124" t="s">
        <v>1312</v>
      </c>
    </row>
    <row r="7745" spans="1:16" ht="51">
      <c r="A7745" s="256" t="s">
        <v>630</v>
      </c>
      <c r="B7745" s="124"/>
      <c r="C7745" s="125" t="s">
        <v>1236</v>
      </c>
      <c r="D7745" s="191">
        <v>43368</v>
      </c>
      <c r="E7745" s="124" t="s">
        <v>13684</v>
      </c>
      <c r="F7745" s="124" t="s">
        <v>3</v>
      </c>
      <c r="G7745" s="124">
        <v>1664880</v>
      </c>
      <c r="H7745" s="124"/>
      <c r="I7745" s="128" t="s">
        <v>15418</v>
      </c>
      <c r="J7745" s="124"/>
      <c r="K7745" s="124"/>
      <c r="L7745" s="124"/>
      <c r="M7745" s="124"/>
      <c r="N7745" s="193">
        <v>0</v>
      </c>
      <c r="O7745" s="193">
        <v>2088.6799999999998</v>
      </c>
      <c r="P7745" s="124" t="s">
        <v>1312</v>
      </c>
    </row>
    <row r="7746" spans="1:16" ht="51">
      <c r="A7746" s="256" t="s">
        <v>630</v>
      </c>
      <c r="B7746" s="124"/>
      <c r="C7746" s="125" t="s">
        <v>1236</v>
      </c>
      <c r="D7746" s="191">
        <v>43368</v>
      </c>
      <c r="E7746" s="124" t="s">
        <v>13685</v>
      </c>
      <c r="F7746" s="124" t="s">
        <v>3</v>
      </c>
      <c r="G7746" s="124">
        <v>1664881</v>
      </c>
      <c r="H7746" s="124"/>
      <c r="I7746" s="128" t="s">
        <v>15419</v>
      </c>
      <c r="J7746" s="124"/>
      <c r="K7746" s="124"/>
      <c r="L7746" s="124"/>
      <c r="M7746" s="124"/>
      <c r="N7746" s="193">
        <v>0</v>
      </c>
      <c r="O7746" s="193">
        <v>1602</v>
      </c>
      <c r="P7746" s="124" t="s">
        <v>1312</v>
      </c>
    </row>
    <row r="7747" spans="1:16" ht="51">
      <c r="A7747" s="256">
        <v>234</v>
      </c>
      <c r="B7747" s="124"/>
      <c r="C7747" s="125" t="s">
        <v>124</v>
      </c>
      <c r="D7747" s="191">
        <v>43368</v>
      </c>
      <c r="E7747" s="124" t="s">
        <v>13686</v>
      </c>
      <c r="F7747" s="124" t="s">
        <v>3</v>
      </c>
      <c r="G7747" s="124">
        <v>1664891</v>
      </c>
      <c r="H7747" s="124"/>
      <c r="I7747" s="128" t="s">
        <v>15420</v>
      </c>
      <c r="J7747" s="124"/>
      <c r="K7747" s="124"/>
      <c r="L7747" s="124"/>
      <c r="M7747" s="124"/>
      <c r="N7747" s="193">
        <v>0</v>
      </c>
      <c r="O7747" s="193">
        <v>20</v>
      </c>
      <c r="P7747" s="124" t="s">
        <v>1312</v>
      </c>
    </row>
    <row r="7748" spans="1:16" ht="51">
      <c r="A7748" s="256">
        <v>20</v>
      </c>
      <c r="B7748" s="124"/>
      <c r="C7748" s="125" t="s">
        <v>693</v>
      </c>
      <c r="D7748" s="191">
        <v>43368</v>
      </c>
      <c r="E7748" s="124" t="s">
        <v>13687</v>
      </c>
      <c r="F7748" s="124" t="s">
        <v>3</v>
      </c>
      <c r="G7748" s="124">
        <v>1664783</v>
      </c>
      <c r="H7748" s="124"/>
      <c r="I7748" s="128" t="s">
        <v>15421</v>
      </c>
      <c r="J7748" s="124"/>
      <c r="K7748" s="124"/>
      <c r="L7748" s="124"/>
      <c r="M7748" s="124"/>
      <c r="N7748" s="193">
        <v>0</v>
      </c>
      <c r="O7748" s="193">
        <v>1130.95</v>
      </c>
      <c r="P7748" s="124" t="s">
        <v>1312</v>
      </c>
    </row>
    <row r="7749" spans="1:16" ht="51">
      <c r="A7749" s="256">
        <v>20</v>
      </c>
      <c r="B7749" s="124"/>
      <c r="C7749" s="125" t="s">
        <v>693</v>
      </c>
      <c r="D7749" s="191">
        <v>43368</v>
      </c>
      <c r="E7749" s="124" t="s">
        <v>13688</v>
      </c>
      <c r="F7749" s="124" t="s">
        <v>3</v>
      </c>
      <c r="G7749" s="124">
        <v>1664782</v>
      </c>
      <c r="H7749" s="124"/>
      <c r="I7749" s="128" t="s">
        <v>15422</v>
      </c>
      <c r="J7749" s="124"/>
      <c r="K7749" s="124"/>
      <c r="L7749" s="124"/>
      <c r="M7749" s="124"/>
      <c r="N7749" s="193">
        <v>0</v>
      </c>
      <c r="O7749" s="193">
        <v>3300</v>
      </c>
      <c r="P7749" s="124" t="s">
        <v>1312</v>
      </c>
    </row>
    <row r="7750" spans="1:16" ht="51">
      <c r="A7750" s="256">
        <v>212</v>
      </c>
      <c r="B7750" s="124"/>
      <c r="C7750" s="125" t="s">
        <v>761</v>
      </c>
      <c r="D7750" s="191">
        <v>43368</v>
      </c>
      <c r="E7750" s="124" t="s">
        <v>13689</v>
      </c>
      <c r="F7750" s="124" t="s">
        <v>3</v>
      </c>
      <c r="G7750" s="124">
        <v>1664766</v>
      </c>
      <c r="H7750" s="124"/>
      <c r="I7750" s="128" t="s">
        <v>15423</v>
      </c>
      <c r="J7750" s="124"/>
      <c r="K7750" s="124"/>
      <c r="L7750" s="124"/>
      <c r="M7750" s="124"/>
      <c r="N7750" s="193">
        <v>0</v>
      </c>
      <c r="O7750" s="193">
        <v>100</v>
      </c>
      <c r="P7750" s="124" t="s">
        <v>1312</v>
      </c>
    </row>
    <row r="7751" spans="1:16" ht="63.75">
      <c r="A7751" s="256">
        <v>48</v>
      </c>
      <c r="B7751" s="124"/>
      <c r="C7751" s="125" t="s">
        <v>700</v>
      </c>
      <c r="D7751" s="191">
        <v>43368</v>
      </c>
      <c r="E7751" s="124" t="s">
        <v>13690</v>
      </c>
      <c r="F7751" s="124" t="s">
        <v>3</v>
      </c>
      <c r="G7751" s="124">
        <v>1664762</v>
      </c>
      <c r="H7751" s="124"/>
      <c r="I7751" s="128" t="s">
        <v>15424</v>
      </c>
      <c r="J7751" s="124"/>
      <c r="K7751" s="124"/>
      <c r="L7751" s="124"/>
      <c r="M7751" s="124"/>
      <c r="N7751" s="193">
        <v>0</v>
      </c>
      <c r="O7751" s="193">
        <v>337</v>
      </c>
      <c r="P7751" s="124" t="s">
        <v>1312</v>
      </c>
    </row>
    <row r="7752" spans="1:16" ht="38.25">
      <c r="A7752" s="256" t="s">
        <v>630</v>
      </c>
      <c r="B7752" s="124"/>
      <c r="C7752" s="125" t="s">
        <v>1236</v>
      </c>
      <c r="D7752" s="191">
        <v>43368</v>
      </c>
      <c r="E7752" s="124" t="s">
        <v>13691</v>
      </c>
      <c r="F7752" s="124" t="s">
        <v>3</v>
      </c>
      <c r="G7752" s="124">
        <v>1664711</v>
      </c>
      <c r="H7752" s="124"/>
      <c r="I7752" s="128" t="s">
        <v>15425</v>
      </c>
      <c r="J7752" s="124"/>
      <c r="K7752" s="124"/>
      <c r="L7752" s="124"/>
      <c r="M7752" s="124"/>
      <c r="N7752" s="193">
        <v>0</v>
      </c>
      <c r="O7752" s="193">
        <v>1989.93</v>
      </c>
      <c r="P7752" s="124" t="s">
        <v>1312</v>
      </c>
    </row>
    <row r="7753" spans="1:16" ht="51">
      <c r="A7753" s="256">
        <v>41</v>
      </c>
      <c r="B7753" s="124"/>
      <c r="C7753" s="125" t="s">
        <v>697</v>
      </c>
      <c r="D7753" s="191">
        <v>43368</v>
      </c>
      <c r="E7753" s="124" t="s">
        <v>13692</v>
      </c>
      <c r="F7753" s="124" t="s">
        <v>3</v>
      </c>
      <c r="G7753" s="124">
        <v>1664699</v>
      </c>
      <c r="H7753" s="124"/>
      <c r="I7753" s="128" t="s">
        <v>15426</v>
      </c>
      <c r="J7753" s="124"/>
      <c r="K7753" s="124"/>
      <c r="L7753" s="124"/>
      <c r="M7753" s="124"/>
      <c r="N7753" s="193">
        <v>0</v>
      </c>
      <c r="O7753" s="193">
        <v>170</v>
      </c>
      <c r="P7753" s="124" t="s">
        <v>1312</v>
      </c>
    </row>
    <row r="7754" spans="1:16" ht="51">
      <c r="A7754" s="256">
        <v>526</v>
      </c>
      <c r="B7754" s="124"/>
      <c r="C7754" s="125" t="s">
        <v>846</v>
      </c>
      <c r="D7754" s="191">
        <v>43368</v>
      </c>
      <c r="E7754" s="124" t="s">
        <v>13693</v>
      </c>
      <c r="F7754" s="124" t="s">
        <v>3</v>
      </c>
      <c r="G7754" s="124">
        <v>1665034</v>
      </c>
      <c r="H7754" s="124"/>
      <c r="I7754" s="128" t="s">
        <v>15427</v>
      </c>
      <c r="J7754" s="124"/>
      <c r="K7754" s="124"/>
      <c r="L7754" s="124"/>
      <c r="M7754" s="124"/>
      <c r="N7754" s="193">
        <v>0</v>
      </c>
      <c r="O7754" s="193">
        <v>119.64</v>
      </c>
      <c r="P7754" s="124" t="s">
        <v>1312</v>
      </c>
    </row>
    <row r="7755" spans="1:16" ht="38.25">
      <c r="A7755" s="256">
        <v>526</v>
      </c>
      <c r="B7755" s="124"/>
      <c r="C7755" s="125" t="s">
        <v>846</v>
      </c>
      <c r="D7755" s="191">
        <v>43368</v>
      </c>
      <c r="E7755" s="124" t="s">
        <v>13694</v>
      </c>
      <c r="F7755" s="124" t="s">
        <v>3</v>
      </c>
      <c r="G7755" s="124">
        <v>1665033</v>
      </c>
      <c r="H7755" s="124"/>
      <c r="I7755" s="128" t="s">
        <v>15428</v>
      </c>
      <c r="J7755" s="124"/>
      <c r="K7755" s="124"/>
      <c r="L7755" s="124"/>
      <c r="M7755" s="124"/>
      <c r="N7755" s="193">
        <v>0</v>
      </c>
      <c r="O7755" s="193">
        <v>500</v>
      </c>
      <c r="P7755" s="124" t="s">
        <v>1312</v>
      </c>
    </row>
    <row r="7756" spans="1:16" ht="51">
      <c r="A7756" s="256">
        <v>224</v>
      </c>
      <c r="B7756" s="124"/>
      <c r="C7756" s="125" t="s">
        <v>120</v>
      </c>
      <c r="D7756" s="191">
        <v>43368</v>
      </c>
      <c r="E7756" s="124" t="s">
        <v>13695</v>
      </c>
      <c r="F7756" s="124" t="s">
        <v>3</v>
      </c>
      <c r="G7756" s="124">
        <v>1665006</v>
      </c>
      <c r="H7756" s="124"/>
      <c r="I7756" s="128" t="s">
        <v>15429</v>
      </c>
      <c r="J7756" s="124"/>
      <c r="K7756" s="124"/>
      <c r="L7756" s="124"/>
      <c r="M7756" s="124"/>
      <c r="N7756" s="193">
        <v>0</v>
      </c>
      <c r="O7756" s="193">
        <v>50</v>
      </c>
      <c r="P7756" s="124" t="s">
        <v>1312</v>
      </c>
    </row>
    <row r="7757" spans="1:16" ht="51">
      <c r="A7757" s="256">
        <v>132</v>
      </c>
      <c r="B7757" s="124"/>
      <c r="C7757" s="125" t="s">
        <v>728</v>
      </c>
      <c r="D7757" s="191">
        <v>43368</v>
      </c>
      <c r="E7757" s="124" t="s">
        <v>13696</v>
      </c>
      <c r="F7757" s="124" t="s">
        <v>3</v>
      </c>
      <c r="G7757" s="124">
        <v>1665003</v>
      </c>
      <c r="H7757" s="124"/>
      <c r="I7757" s="128" t="s">
        <v>15430</v>
      </c>
      <c r="J7757" s="124"/>
      <c r="K7757" s="124"/>
      <c r="L7757" s="124"/>
      <c r="M7757" s="124"/>
      <c r="N7757" s="193">
        <v>0</v>
      </c>
      <c r="O7757" s="193">
        <v>742</v>
      </c>
      <c r="P7757" s="124" t="s">
        <v>1312</v>
      </c>
    </row>
    <row r="7758" spans="1:16" ht="38.25">
      <c r="A7758" s="256" t="s">
        <v>630</v>
      </c>
      <c r="B7758" s="124"/>
      <c r="C7758" s="125" t="s">
        <v>1236</v>
      </c>
      <c r="D7758" s="191">
        <v>43368</v>
      </c>
      <c r="E7758" s="124" t="s">
        <v>13697</v>
      </c>
      <c r="F7758" s="124" t="s">
        <v>3</v>
      </c>
      <c r="G7758" s="124">
        <v>1664996</v>
      </c>
      <c r="H7758" s="124"/>
      <c r="I7758" s="128" t="s">
        <v>15431</v>
      </c>
      <c r="J7758" s="124"/>
      <c r="K7758" s="124"/>
      <c r="L7758" s="124"/>
      <c r="M7758" s="124"/>
      <c r="N7758" s="193">
        <v>0</v>
      </c>
      <c r="O7758" s="193">
        <v>2500</v>
      </c>
      <c r="P7758" s="124" t="s">
        <v>1312</v>
      </c>
    </row>
    <row r="7759" spans="1:16" ht="51">
      <c r="A7759" s="256">
        <v>283</v>
      </c>
      <c r="B7759" s="124"/>
      <c r="C7759" s="125" t="s">
        <v>146</v>
      </c>
      <c r="D7759" s="191">
        <v>43368</v>
      </c>
      <c r="E7759" s="124" t="s">
        <v>13698</v>
      </c>
      <c r="F7759" s="124" t="s">
        <v>3</v>
      </c>
      <c r="G7759" s="124">
        <v>1664971</v>
      </c>
      <c r="H7759" s="124"/>
      <c r="I7759" s="128" t="s">
        <v>15432</v>
      </c>
      <c r="J7759" s="124"/>
      <c r="K7759" s="124"/>
      <c r="L7759" s="124"/>
      <c r="M7759" s="124"/>
      <c r="N7759" s="193">
        <v>0</v>
      </c>
      <c r="O7759" s="193">
        <v>0.28000000000000003</v>
      </c>
      <c r="P7759" s="124" t="s">
        <v>3729</v>
      </c>
    </row>
    <row r="7760" spans="1:16" ht="51">
      <c r="A7760" s="256" t="s">
        <v>630</v>
      </c>
      <c r="B7760" s="124"/>
      <c r="C7760" s="125" t="s">
        <v>1236</v>
      </c>
      <c r="D7760" s="191">
        <v>43368</v>
      </c>
      <c r="E7760" s="124" t="s">
        <v>13699</v>
      </c>
      <c r="F7760" s="124" t="s">
        <v>3</v>
      </c>
      <c r="G7760" s="124">
        <v>1664968</v>
      </c>
      <c r="H7760" s="124"/>
      <c r="I7760" s="128" t="s">
        <v>15433</v>
      </c>
      <c r="J7760" s="124"/>
      <c r="K7760" s="124"/>
      <c r="L7760" s="124"/>
      <c r="M7760" s="124"/>
      <c r="N7760" s="193">
        <v>0</v>
      </c>
      <c r="O7760" s="193">
        <v>328.1</v>
      </c>
      <c r="P7760" s="124" t="s">
        <v>1312</v>
      </c>
    </row>
    <row r="7761" spans="1:16" ht="51">
      <c r="A7761" s="256">
        <v>20</v>
      </c>
      <c r="B7761" s="124"/>
      <c r="C7761" s="125" t="s">
        <v>693</v>
      </c>
      <c r="D7761" s="191">
        <v>43368</v>
      </c>
      <c r="E7761" s="124" t="s">
        <v>13700</v>
      </c>
      <c r="F7761" s="124" t="s">
        <v>3</v>
      </c>
      <c r="G7761" s="124">
        <v>1664966</v>
      </c>
      <c r="H7761" s="124"/>
      <c r="I7761" s="128" t="s">
        <v>15434</v>
      </c>
      <c r="J7761" s="124"/>
      <c r="K7761" s="124"/>
      <c r="L7761" s="124"/>
      <c r="M7761" s="124"/>
      <c r="N7761" s="193">
        <v>0</v>
      </c>
      <c r="O7761" s="193">
        <v>1015.64</v>
      </c>
      <c r="P7761" s="124" t="s">
        <v>1312</v>
      </c>
    </row>
    <row r="7762" spans="1:16" ht="51">
      <c r="A7762" s="256" t="s">
        <v>630</v>
      </c>
      <c r="B7762" s="124"/>
      <c r="C7762" s="125" t="s">
        <v>1236</v>
      </c>
      <c r="D7762" s="191">
        <v>43368</v>
      </c>
      <c r="E7762" s="124" t="s">
        <v>13701</v>
      </c>
      <c r="F7762" s="124" t="s">
        <v>3</v>
      </c>
      <c r="G7762" s="124">
        <v>1664960</v>
      </c>
      <c r="H7762" s="124"/>
      <c r="I7762" s="128" t="s">
        <v>15435</v>
      </c>
      <c r="J7762" s="124"/>
      <c r="K7762" s="124"/>
      <c r="L7762" s="124"/>
      <c r="M7762" s="124"/>
      <c r="N7762" s="193">
        <v>0</v>
      </c>
      <c r="O7762" s="193">
        <v>29.25</v>
      </c>
      <c r="P7762" s="124" t="s">
        <v>1312</v>
      </c>
    </row>
    <row r="7763" spans="1:16" ht="38.25">
      <c r="A7763" s="256" t="s">
        <v>630</v>
      </c>
      <c r="B7763" s="124"/>
      <c r="C7763" s="125" t="s">
        <v>1236</v>
      </c>
      <c r="D7763" s="191">
        <v>43368</v>
      </c>
      <c r="E7763" s="124" t="s">
        <v>13702</v>
      </c>
      <c r="F7763" s="124" t="s">
        <v>3</v>
      </c>
      <c r="G7763" s="124">
        <v>1664954</v>
      </c>
      <c r="H7763" s="124"/>
      <c r="I7763" s="128" t="s">
        <v>15436</v>
      </c>
      <c r="J7763" s="124"/>
      <c r="K7763" s="124"/>
      <c r="L7763" s="124"/>
      <c r="M7763" s="124"/>
      <c r="N7763" s="193">
        <v>0</v>
      </c>
      <c r="O7763" s="193">
        <v>480.24</v>
      </c>
      <c r="P7763" s="124" t="s">
        <v>1312</v>
      </c>
    </row>
    <row r="7764" spans="1:16" ht="51">
      <c r="A7764" s="256">
        <v>86</v>
      </c>
      <c r="B7764" s="124"/>
      <c r="C7764" s="125" t="s">
        <v>710</v>
      </c>
      <c r="D7764" s="191">
        <v>43368</v>
      </c>
      <c r="E7764" s="124" t="s">
        <v>13703</v>
      </c>
      <c r="F7764" s="124" t="s">
        <v>3</v>
      </c>
      <c r="G7764" s="124">
        <v>1664944</v>
      </c>
      <c r="H7764" s="124"/>
      <c r="I7764" s="128" t="s">
        <v>15437</v>
      </c>
      <c r="J7764" s="124"/>
      <c r="K7764" s="124"/>
      <c r="L7764" s="124"/>
      <c r="M7764" s="124"/>
      <c r="N7764" s="193">
        <v>0</v>
      </c>
      <c r="O7764" s="193">
        <v>0.46</v>
      </c>
      <c r="P7764" s="124" t="s">
        <v>1312</v>
      </c>
    </row>
    <row r="7765" spans="1:16" ht="38.25">
      <c r="A7765" s="256">
        <v>86</v>
      </c>
      <c r="B7765" s="124"/>
      <c r="C7765" s="125" t="s">
        <v>710</v>
      </c>
      <c r="D7765" s="191">
        <v>43368</v>
      </c>
      <c r="E7765" s="124" t="s">
        <v>13704</v>
      </c>
      <c r="F7765" s="124" t="s">
        <v>3</v>
      </c>
      <c r="G7765" s="124">
        <v>1664943</v>
      </c>
      <c r="H7765" s="124"/>
      <c r="I7765" s="128" t="s">
        <v>15438</v>
      </c>
      <c r="J7765" s="124"/>
      <c r="K7765" s="124"/>
      <c r="L7765" s="124"/>
      <c r="M7765" s="124"/>
      <c r="N7765" s="193">
        <v>0</v>
      </c>
      <c r="O7765" s="193">
        <v>0.04</v>
      </c>
      <c r="P7765" s="124" t="s">
        <v>1312</v>
      </c>
    </row>
    <row r="7766" spans="1:16" ht="51">
      <c r="A7766" s="256" t="s">
        <v>630</v>
      </c>
      <c r="B7766" s="124"/>
      <c r="C7766" s="125" t="s">
        <v>1236</v>
      </c>
      <c r="D7766" s="191">
        <v>43368</v>
      </c>
      <c r="E7766" s="124" t="s">
        <v>13705</v>
      </c>
      <c r="F7766" s="124" t="s">
        <v>3</v>
      </c>
      <c r="G7766" s="124">
        <v>1664933</v>
      </c>
      <c r="H7766" s="124"/>
      <c r="I7766" s="128" t="s">
        <v>15439</v>
      </c>
      <c r="J7766" s="124"/>
      <c r="K7766" s="124"/>
      <c r="L7766" s="124"/>
      <c r="M7766" s="124"/>
      <c r="N7766" s="193">
        <v>0</v>
      </c>
      <c r="O7766" s="193">
        <v>185.5</v>
      </c>
      <c r="P7766" s="124" t="s">
        <v>1312</v>
      </c>
    </row>
    <row r="7767" spans="1:16" ht="63.75">
      <c r="A7767" s="256" t="s">
        <v>630</v>
      </c>
      <c r="B7767" s="124"/>
      <c r="C7767" s="125" t="s">
        <v>1236</v>
      </c>
      <c r="D7767" s="191">
        <v>43368</v>
      </c>
      <c r="E7767" s="124" t="s">
        <v>13706</v>
      </c>
      <c r="F7767" s="124" t="s">
        <v>3</v>
      </c>
      <c r="G7767" s="124">
        <v>1664923</v>
      </c>
      <c r="H7767" s="124"/>
      <c r="I7767" s="128" t="s">
        <v>15440</v>
      </c>
      <c r="J7767" s="124"/>
      <c r="K7767" s="124"/>
      <c r="L7767" s="124"/>
      <c r="M7767" s="124"/>
      <c r="N7767" s="193">
        <v>0</v>
      </c>
      <c r="O7767" s="193">
        <v>60</v>
      </c>
      <c r="P7767" s="124" t="s">
        <v>1312</v>
      </c>
    </row>
    <row r="7768" spans="1:16" ht="51">
      <c r="A7768" s="256">
        <v>591</v>
      </c>
      <c r="B7768" s="124"/>
      <c r="C7768" s="125" t="s">
        <v>861</v>
      </c>
      <c r="D7768" s="191">
        <v>43368</v>
      </c>
      <c r="E7768" s="124" t="s">
        <v>13707</v>
      </c>
      <c r="F7768" s="124" t="s">
        <v>3</v>
      </c>
      <c r="G7768" s="124">
        <v>1664916</v>
      </c>
      <c r="H7768" s="124"/>
      <c r="I7768" s="128" t="s">
        <v>15441</v>
      </c>
      <c r="J7768" s="124"/>
      <c r="K7768" s="124"/>
      <c r="L7768" s="124"/>
      <c r="M7768" s="124"/>
      <c r="N7768" s="193">
        <v>0</v>
      </c>
      <c r="O7768" s="193">
        <v>288.2</v>
      </c>
      <c r="P7768" s="124" t="s">
        <v>1312</v>
      </c>
    </row>
    <row r="7769" spans="1:16" ht="51">
      <c r="A7769" s="256">
        <v>526</v>
      </c>
      <c r="B7769" s="124"/>
      <c r="C7769" s="125" t="s">
        <v>846</v>
      </c>
      <c r="D7769" s="191">
        <v>43368</v>
      </c>
      <c r="E7769" s="124" t="s">
        <v>13708</v>
      </c>
      <c r="F7769" s="124" t="s">
        <v>3</v>
      </c>
      <c r="G7769" s="124">
        <v>1664914</v>
      </c>
      <c r="H7769" s="124"/>
      <c r="I7769" s="128" t="s">
        <v>15442</v>
      </c>
      <c r="J7769" s="124"/>
      <c r="K7769" s="124"/>
      <c r="L7769" s="124"/>
      <c r="M7769" s="124"/>
      <c r="N7769" s="193">
        <v>0</v>
      </c>
      <c r="O7769" s="193">
        <v>77</v>
      </c>
      <c r="P7769" s="124" t="s">
        <v>1312</v>
      </c>
    </row>
    <row r="7770" spans="1:16" ht="51">
      <c r="A7770" s="256">
        <v>133</v>
      </c>
      <c r="B7770" s="124"/>
      <c r="C7770" s="125" t="s">
        <v>729</v>
      </c>
      <c r="D7770" s="191">
        <v>43368</v>
      </c>
      <c r="E7770" s="124" t="s">
        <v>13709</v>
      </c>
      <c r="F7770" s="124" t="s">
        <v>3</v>
      </c>
      <c r="G7770" s="124">
        <v>1664899</v>
      </c>
      <c r="H7770" s="124"/>
      <c r="I7770" s="128" t="s">
        <v>15443</v>
      </c>
      <c r="J7770" s="124"/>
      <c r="K7770" s="124"/>
      <c r="L7770" s="124"/>
      <c r="M7770" s="124"/>
      <c r="N7770" s="193">
        <v>0</v>
      </c>
      <c r="O7770" s="193">
        <v>6530</v>
      </c>
      <c r="P7770" s="124" t="s">
        <v>1312</v>
      </c>
    </row>
    <row r="7771" spans="1:16" ht="51">
      <c r="A7771" s="256" t="s">
        <v>630</v>
      </c>
      <c r="B7771" s="124"/>
      <c r="C7771" s="125" t="s">
        <v>1236</v>
      </c>
      <c r="D7771" s="191">
        <v>43368</v>
      </c>
      <c r="E7771" s="124" t="s">
        <v>13710</v>
      </c>
      <c r="F7771" s="124" t="s">
        <v>3</v>
      </c>
      <c r="G7771" s="124">
        <v>1664896</v>
      </c>
      <c r="H7771" s="124"/>
      <c r="I7771" s="128" t="s">
        <v>15444</v>
      </c>
      <c r="J7771" s="124"/>
      <c r="K7771" s="124"/>
      <c r="L7771" s="124"/>
      <c r="M7771" s="124"/>
      <c r="N7771" s="193">
        <v>0</v>
      </c>
      <c r="O7771" s="193">
        <v>19077.84</v>
      </c>
      <c r="P7771" s="124" t="s">
        <v>1312</v>
      </c>
    </row>
    <row r="7772" spans="1:16" ht="63.75">
      <c r="A7772" s="256">
        <v>253</v>
      </c>
      <c r="B7772" s="124"/>
      <c r="C7772" s="125" t="s">
        <v>778</v>
      </c>
      <c r="D7772" s="191">
        <v>43368</v>
      </c>
      <c r="E7772" s="124" t="s">
        <v>13711</v>
      </c>
      <c r="F7772" s="124" t="s">
        <v>3</v>
      </c>
      <c r="G7772" s="124">
        <v>1664866</v>
      </c>
      <c r="H7772" s="124"/>
      <c r="I7772" s="128" t="s">
        <v>15445</v>
      </c>
      <c r="J7772" s="124"/>
      <c r="K7772" s="124"/>
      <c r="L7772" s="124"/>
      <c r="M7772" s="124"/>
      <c r="N7772" s="193">
        <v>0</v>
      </c>
      <c r="O7772" s="193">
        <v>652528.31000000006</v>
      </c>
      <c r="P7772" s="124" t="s">
        <v>1312</v>
      </c>
    </row>
    <row r="7773" spans="1:16" ht="51">
      <c r="A7773" s="256">
        <v>290</v>
      </c>
      <c r="B7773" s="124"/>
      <c r="C7773" s="125" t="s">
        <v>793</v>
      </c>
      <c r="D7773" s="191">
        <v>43368</v>
      </c>
      <c r="E7773" s="124" t="s">
        <v>13712</v>
      </c>
      <c r="F7773" s="124" t="s">
        <v>3</v>
      </c>
      <c r="G7773" s="124">
        <v>1664859</v>
      </c>
      <c r="H7773" s="124"/>
      <c r="I7773" s="128" t="s">
        <v>15446</v>
      </c>
      <c r="J7773" s="124"/>
      <c r="K7773" s="124"/>
      <c r="L7773" s="124"/>
      <c r="M7773" s="124"/>
      <c r="N7773" s="193">
        <v>0</v>
      </c>
      <c r="O7773" s="193">
        <v>76156.62</v>
      </c>
      <c r="P7773" s="124" t="s">
        <v>1312</v>
      </c>
    </row>
    <row r="7774" spans="1:16" ht="63.75">
      <c r="A7774" s="256">
        <v>290</v>
      </c>
      <c r="B7774" s="124"/>
      <c r="C7774" s="125" t="s">
        <v>793</v>
      </c>
      <c r="D7774" s="191">
        <v>43368</v>
      </c>
      <c r="E7774" s="124" t="s">
        <v>13713</v>
      </c>
      <c r="F7774" s="124" t="s">
        <v>3</v>
      </c>
      <c r="G7774" s="124">
        <v>1664857</v>
      </c>
      <c r="H7774" s="124"/>
      <c r="I7774" s="128" t="s">
        <v>15447</v>
      </c>
      <c r="J7774" s="124"/>
      <c r="K7774" s="124"/>
      <c r="L7774" s="124"/>
      <c r="M7774" s="124"/>
      <c r="N7774" s="193">
        <v>0</v>
      </c>
      <c r="O7774" s="193">
        <v>1370.71</v>
      </c>
      <c r="P7774" s="124" t="s">
        <v>1312</v>
      </c>
    </row>
    <row r="7775" spans="1:16" ht="63.75">
      <c r="A7775" s="256">
        <v>290</v>
      </c>
      <c r="B7775" s="124"/>
      <c r="C7775" s="125" t="s">
        <v>793</v>
      </c>
      <c r="D7775" s="191">
        <v>43368</v>
      </c>
      <c r="E7775" s="124" t="s">
        <v>13714</v>
      </c>
      <c r="F7775" s="124" t="s">
        <v>3</v>
      </c>
      <c r="G7775" s="124">
        <v>1664856</v>
      </c>
      <c r="H7775" s="124"/>
      <c r="I7775" s="128" t="s">
        <v>15448</v>
      </c>
      <c r="J7775" s="124"/>
      <c r="K7775" s="124"/>
      <c r="L7775" s="124"/>
      <c r="M7775" s="124"/>
      <c r="N7775" s="193">
        <v>0</v>
      </c>
      <c r="O7775" s="193">
        <v>3002</v>
      </c>
      <c r="P7775" s="124" t="s">
        <v>1312</v>
      </c>
    </row>
    <row r="7776" spans="1:16" ht="51">
      <c r="A7776" s="256">
        <v>290</v>
      </c>
      <c r="B7776" s="124"/>
      <c r="C7776" s="125" t="s">
        <v>793</v>
      </c>
      <c r="D7776" s="191">
        <v>43368</v>
      </c>
      <c r="E7776" s="124" t="s">
        <v>13715</v>
      </c>
      <c r="F7776" s="124" t="s">
        <v>3</v>
      </c>
      <c r="G7776" s="124">
        <v>1664851</v>
      </c>
      <c r="H7776" s="124"/>
      <c r="I7776" s="128" t="s">
        <v>15449</v>
      </c>
      <c r="J7776" s="124"/>
      <c r="K7776" s="124"/>
      <c r="L7776" s="124"/>
      <c r="M7776" s="124"/>
      <c r="N7776" s="193">
        <v>0</v>
      </c>
      <c r="O7776" s="193">
        <v>138</v>
      </c>
      <c r="P7776" s="124" t="s">
        <v>1312</v>
      </c>
    </row>
    <row r="7777" spans="1:16" ht="51">
      <c r="A7777" s="256" t="s">
        <v>630</v>
      </c>
      <c r="B7777" s="124"/>
      <c r="C7777" s="125" t="s">
        <v>1236</v>
      </c>
      <c r="D7777" s="191">
        <v>43368</v>
      </c>
      <c r="E7777" s="124" t="s">
        <v>13716</v>
      </c>
      <c r="F7777" s="124" t="s">
        <v>3</v>
      </c>
      <c r="G7777" s="124">
        <v>1664836</v>
      </c>
      <c r="H7777" s="124"/>
      <c r="I7777" s="128" t="s">
        <v>15450</v>
      </c>
      <c r="J7777" s="124"/>
      <c r="K7777" s="124"/>
      <c r="L7777" s="124"/>
      <c r="M7777" s="124"/>
      <c r="N7777" s="193">
        <v>0</v>
      </c>
      <c r="O7777" s="193">
        <v>657</v>
      </c>
      <c r="P7777" s="124" t="s">
        <v>1312</v>
      </c>
    </row>
    <row r="7778" spans="1:16" ht="51">
      <c r="A7778" s="256">
        <v>578</v>
      </c>
      <c r="B7778" s="124"/>
      <c r="C7778" s="125" t="s">
        <v>853</v>
      </c>
      <c r="D7778" s="191">
        <v>43368</v>
      </c>
      <c r="E7778" s="124" t="s">
        <v>13717</v>
      </c>
      <c r="F7778" s="124" t="s">
        <v>3</v>
      </c>
      <c r="G7778" s="124">
        <v>1664831</v>
      </c>
      <c r="H7778" s="124"/>
      <c r="I7778" s="128" t="s">
        <v>15451</v>
      </c>
      <c r="J7778" s="124"/>
      <c r="K7778" s="124"/>
      <c r="L7778" s="124"/>
      <c r="M7778" s="124"/>
      <c r="N7778" s="193">
        <v>0</v>
      </c>
      <c r="O7778" s="193">
        <v>44.52</v>
      </c>
      <c r="P7778" s="124" t="s">
        <v>1312</v>
      </c>
    </row>
    <row r="7779" spans="1:16" ht="51">
      <c r="A7779" s="256">
        <v>25</v>
      </c>
      <c r="B7779" s="124"/>
      <c r="C7779" s="125" t="s">
        <v>694</v>
      </c>
      <c r="D7779" s="191">
        <v>43368</v>
      </c>
      <c r="E7779" s="124" t="s">
        <v>13718</v>
      </c>
      <c r="F7779" s="124" t="s">
        <v>3</v>
      </c>
      <c r="G7779" s="124">
        <v>1664821</v>
      </c>
      <c r="H7779" s="124"/>
      <c r="I7779" s="128" t="s">
        <v>15452</v>
      </c>
      <c r="J7779" s="124"/>
      <c r="K7779" s="124"/>
      <c r="L7779" s="124"/>
      <c r="M7779" s="124"/>
      <c r="N7779" s="193">
        <v>0</v>
      </c>
      <c r="O7779" s="193">
        <v>13680</v>
      </c>
      <c r="P7779" s="124" t="s">
        <v>1312</v>
      </c>
    </row>
    <row r="7780" spans="1:16" ht="63.75">
      <c r="A7780" s="256" t="s">
        <v>630</v>
      </c>
      <c r="B7780" s="124"/>
      <c r="C7780" s="125" t="s">
        <v>1236</v>
      </c>
      <c r="D7780" s="191">
        <v>43368</v>
      </c>
      <c r="E7780" s="124" t="s">
        <v>13719</v>
      </c>
      <c r="F7780" s="124" t="s">
        <v>3</v>
      </c>
      <c r="G7780" s="124">
        <v>1664773</v>
      </c>
      <c r="H7780" s="124"/>
      <c r="I7780" s="128" t="s">
        <v>15453</v>
      </c>
      <c r="J7780" s="124"/>
      <c r="K7780" s="124"/>
      <c r="L7780" s="124"/>
      <c r="M7780" s="124"/>
      <c r="N7780" s="193">
        <v>0</v>
      </c>
      <c r="O7780" s="193">
        <v>125014.51000000001</v>
      </c>
      <c r="P7780" s="124" t="s">
        <v>1312</v>
      </c>
    </row>
    <row r="7781" spans="1:16" ht="76.5">
      <c r="A7781" s="256" t="s">
        <v>619</v>
      </c>
      <c r="B7781" s="124"/>
      <c r="C7781" s="125" t="s">
        <v>713</v>
      </c>
      <c r="D7781" s="191">
        <v>43368</v>
      </c>
      <c r="E7781" s="124" t="s">
        <v>13720</v>
      </c>
      <c r="F7781" s="124" t="s">
        <v>3</v>
      </c>
      <c r="G7781" s="124">
        <v>1664746</v>
      </c>
      <c r="H7781" s="124"/>
      <c r="I7781" s="128" t="s">
        <v>15454</v>
      </c>
      <c r="J7781" s="124"/>
      <c r="K7781" s="124"/>
      <c r="L7781" s="124"/>
      <c r="M7781" s="124"/>
      <c r="N7781" s="193">
        <v>0</v>
      </c>
      <c r="O7781" s="193">
        <v>1887.06</v>
      </c>
      <c r="P7781" s="124" t="s">
        <v>1312</v>
      </c>
    </row>
    <row r="7782" spans="1:16" ht="63.75">
      <c r="A7782" s="256">
        <v>41</v>
      </c>
      <c r="B7782" s="124"/>
      <c r="C7782" s="125" t="s">
        <v>697</v>
      </c>
      <c r="D7782" s="191">
        <v>43368</v>
      </c>
      <c r="E7782" s="124" t="s">
        <v>13721</v>
      </c>
      <c r="F7782" s="124" t="s">
        <v>3</v>
      </c>
      <c r="G7782" s="124">
        <v>1664735</v>
      </c>
      <c r="H7782" s="124"/>
      <c r="I7782" s="128" t="s">
        <v>15455</v>
      </c>
      <c r="J7782" s="124"/>
      <c r="K7782" s="124"/>
      <c r="L7782" s="124"/>
      <c r="M7782" s="124"/>
      <c r="N7782" s="193">
        <v>0</v>
      </c>
      <c r="O7782" s="193">
        <v>11432</v>
      </c>
      <c r="P7782" s="124" t="s">
        <v>1312</v>
      </c>
    </row>
    <row r="7783" spans="1:16" ht="63.75">
      <c r="A7783" s="256">
        <v>254</v>
      </c>
      <c r="B7783" s="124"/>
      <c r="C7783" s="125" t="s">
        <v>779</v>
      </c>
      <c r="D7783" s="191">
        <v>43368</v>
      </c>
      <c r="E7783" s="124" t="s">
        <v>13722</v>
      </c>
      <c r="F7783" s="124" t="s">
        <v>3</v>
      </c>
      <c r="G7783" s="124">
        <v>1664733</v>
      </c>
      <c r="H7783" s="124"/>
      <c r="I7783" s="128" t="s">
        <v>15456</v>
      </c>
      <c r="J7783" s="124"/>
      <c r="K7783" s="124"/>
      <c r="L7783" s="124"/>
      <c r="M7783" s="124"/>
      <c r="N7783" s="193">
        <v>0</v>
      </c>
      <c r="O7783" s="193">
        <v>2196</v>
      </c>
      <c r="P7783" s="124" t="s">
        <v>1312</v>
      </c>
    </row>
    <row r="7784" spans="1:16" ht="63.75">
      <c r="A7784" s="256">
        <v>254</v>
      </c>
      <c r="B7784" s="124"/>
      <c r="C7784" s="125" t="s">
        <v>779</v>
      </c>
      <c r="D7784" s="191">
        <v>43368</v>
      </c>
      <c r="E7784" s="124" t="s">
        <v>13723</v>
      </c>
      <c r="F7784" s="124" t="s">
        <v>3</v>
      </c>
      <c r="G7784" s="124">
        <v>1664732</v>
      </c>
      <c r="H7784" s="124"/>
      <c r="I7784" s="128" t="s">
        <v>15457</v>
      </c>
      <c r="J7784" s="124"/>
      <c r="K7784" s="124"/>
      <c r="L7784" s="124"/>
      <c r="M7784" s="124"/>
      <c r="N7784" s="193">
        <v>0</v>
      </c>
      <c r="O7784" s="193">
        <v>120069</v>
      </c>
      <c r="P7784" s="124" t="s">
        <v>1312</v>
      </c>
    </row>
    <row r="7785" spans="1:16" ht="63.75">
      <c r="A7785" s="256">
        <v>41</v>
      </c>
      <c r="B7785" s="124"/>
      <c r="C7785" s="125" t="s">
        <v>697</v>
      </c>
      <c r="D7785" s="191">
        <v>43368</v>
      </c>
      <c r="E7785" s="124" t="s">
        <v>13724</v>
      </c>
      <c r="F7785" s="124" t="s">
        <v>3</v>
      </c>
      <c r="G7785" s="124">
        <v>1664731</v>
      </c>
      <c r="H7785" s="124"/>
      <c r="I7785" s="128" t="s">
        <v>15458</v>
      </c>
      <c r="J7785" s="124"/>
      <c r="K7785" s="124"/>
      <c r="L7785" s="124"/>
      <c r="M7785" s="124"/>
      <c r="N7785" s="193">
        <v>0</v>
      </c>
      <c r="O7785" s="193">
        <v>70000</v>
      </c>
      <c r="P7785" s="124" t="s">
        <v>1312</v>
      </c>
    </row>
    <row r="7786" spans="1:16" ht="63.75">
      <c r="A7786" s="256">
        <v>254</v>
      </c>
      <c r="B7786" s="124"/>
      <c r="C7786" s="125" t="s">
        <v>779</v>
      </c>
      <c r="D7786" s="191">
        <v>43368</v>
      </c>
      <c r="E7786" s="124" t="s">
        <v>13725</v>
      </c>
      <c r="F7786" s="124" t="s">
        <v>3</v>
      </c>
      <c r="G7786" s="124">
        <v>1664730</v>
      </c>
      <c r="H7786" s="124"/>
      <c r="I7786" s="128" t="s">
        <v>15459</v>
      </c>
      <c r="J7786" s="124"/>
      <c r="K7786" s="124"/>
      <c r="L7786" s="124"/>
      <c r="M7786" s="124"/>
      <c r="N7786" s="193">
        <v>0</v>
      </c>
      <c r="O7786" s="193">
        <v>3283</v>
      </c>
      <c r="P7786" s="124" t="s">
        <v>1312</v>
      </c>
    </row>
    <row r="7787" spans="1:16" ht="51" hidden="1">
      <c r="A7787" s="256">
        <v>16</v>
      </c>
      <c r="B7787" s="124"/>
      <c r="C7787" s="125" t="s">
        <v>692</v>
      </c>
      <c r="D7787" s="191">
        <v>43368</v>
      </c>
      <c r="E7787" s="124" t="s">
        <v>13726</v>
      </c>
      <c r="F7787" s="124" t="s">
        <v>15</v>
      </c>
      <c r="G7787" s="124">
        <v>5993</v>
      </c>
      <c r="H7787" s="124"/>
      <c r="I7787" s="128" t="s">
        <v>15460</v>
      </c>
      <c r="J7787" s="124"/>
      <c r="K7787" s="124"/>
      <c r="L7787" s="124"/>
      <c r="M7787" s="124"/>
      <c r="N7787" s="193">
        <v>309.79000000000002</v>
      </c>
      <c r="O7787" s="193">
        <v>0</v>
      </c>
      <c r="P7787" s="124" t="s">
        <v>1312</v>
      </c>
    </row>
    <row r="7788" spans="1:16" ht="63.75" hidden="1">
      <c r="A7788" s="256">
        <v>16</v>
      </c>
      <c r="B7788" s="124"/>
      <c r="C7788" s="125" t="s">
        <v>692</v>
      </c>
      <c r="D7788" s="191">
        <v>43368</v>
      </c>
      <c r="E7788" s="124" t="s">
        <v>13727</v>
      </c>
      <c r="F7788" s="124" t="s">
        <v>15</v>
      </c>
      <c r="G7788" s="124">
        <v>5995</v>
      </c>
      <c r="H7788" s="124"/>
      <c r="I7788" s="128" t="s">
        <v>15461</v>
      </c>
      <c r="J7788" s="124"/>
      <c r="K7788" s="124"/>
      <c r="L7788" s="124"/>
      <c r="M7788" s="124"/>
      <c r="N7788" s="193">
        <v>290.17</v>
      </c>
      <c r="O7788" s="193">
        <v>0</v>
      </c>
      <c r="P7788" s="124" t="s">
        <v>1312</v>
      </c>
    </row>
    <row r="7789" spans="1:16" ht="76.5" hidden="1">
      <c r="A7789" s="256">
        <v>16</v>
      </c>
      <c r="B7789" s="124"/>
      <c r="C7789" s="125" t="s">
        <v>692</v>
      </c>
      <c r="D7789" s="191">
        <v>43368</v>
      </c>
      <c r="E7789" s="124" t="s">
        <v>13728</v>
      </c>
      <c r="F7789" s="124" t="s">
        <v>1257</v>
      </c>
      <c r="G7789" s="124">
        <v>5995</v>
      </c>
      <c r="H7789" s="124"/>
      <c r="I7789" s="128" t="s">
        <v>15462</v>
      </c>
      <c r="J7789" s="124"/>
      <c r="K7789" s="124"/>
      <c r="L7789" s="124"/>
      <c r="M7789" s="124"/>
      <c r="N7789" s="193">
        <v>417.02</v>
      </c>
      <c r="O7789" s="193">
        <v>0</v>
      </c>
      <c r="P7789" s="124" t="s">
        <v>1312</v>
      </c>
    </row>
    <row r="7790" spans="1:16" ht="89.25" hidden="1">
      <c r="A7790" s="256">
        <v>25</v>
      </c>
      <c r="B7790" s="124"/>
      <c r="C7790" s="125" t="s">
        <v>694</v>
      </c>
      <c r="D7790" s="191">
        <v>43368</v>
      </c>
      <c r="E7790" s="124" t="s">
        <v>13729</v>
      </c>
      <c r="F7790" s="124" t="s">
        <v>15</v>
      </c>
      <c r="G7790" s="124">
        <v>6004</v>
      </c>
      <c r="H7790" s="124"/>
      <c r="I7790" s="128" t="s">
        <v>15463</v>
      </c>
      <c r="J7790" s="124"/>
      <c r="K7790" s="124"/>
      <c r="L7790" s="124"/>
      <c r="M7790" s="124"/>
      <c r="N7790" s="193">
        <v>831.56</v>
      </c>
      <c r="O7790" s="193">
        <v>0</v>
      </c>
      <c r="P7790" s="124" t="s">
        <v>1312</v>
      </c>
    </row>
    <row r="7791" spans="1:16" ht="89.25" hidden="1">
      <c r="A7791" s="256">
        <v>25</v>
      </c>
      <c r="B7791" s="124"/>
      <c r="C7791" s="125" t="s">
        <v>694</v>
      </c>
      <c r="D7791" s="191">
        <v>43368</v>
      </c>
      <c r="E7791" s="124" t="s">
        <v>13730</v>
      </c>
      <c r="F7791" s="124" t="s">
        <v>15</v>
      </c>
      <c r="G7791" s="124">
        <v>6003</v>
      </c>
      <c r="H7791" s="124"/>
      <c r="I7791" s="128" t="s">
        <v>15464</v>
      </c>
      <c r="J7791" s="124"/>
      <c r="K7791" s="124"/>
      <c r="L7791" s="124"/>
      <c r="M7791" s="124"/>
      <c r="N7791" s="193">
        <v>575.75</v>
      </c>
      <c r="O7791" s="193">
        <v>0</v>
      </c>
      <c r="P7791" s="124" t="s">
        <v>1312</v>
      </c>
    </row>
    <row r="7792" spans="1:16" ht="89.25" hidden="1">
      <c r="A7792" s="256">
        <v>25</v>
      </c>
      <c r="B7792" s="124"/>
      <c r="C7792" s="125" t="s">
        <v>694</v>
      </c>
      <c r="D7792" s="191">
        <v>43368</v>
      </c>
      <c r="E7792" s="124" t="s">
        <v>13731</v>
      </c>
      <c r="F7792" s="124" t="s">
        <v>15</v>
      </c>
      <c r="G7792" s="124">
        <v>6007</v>
      </c>
      <c r="H7792" s="124"/>
      <c r="I7792" s="128" t="s">
        <v>15465</v>
      </c>
      <c r="J7792" s="124"/>
      <c r="K7792" s="124"/>
      <c r="L7792" s="124"/>
      <c r="M7792" s="124"/>
      <c r="N7792" s="193">
        <v>502.35</v>
      </c>
      <c r="O7792" s="193">
        <v>0</v>
      </c>
      <c r="P7792" s="124" t="s">
        <v>1312</v>
      </c>
    </row>
    <row r="7793" spans="1:16" ht="89.25" hidden="1">
      <c r="A7793" s="256">
        <v>6</v>
      </c>
      <c r="B7793" s="124"/>
      <c r="C7793" s="125" t="s">
        <v>689</v>
      </c>
      <c r="D7793" s="191">
        <v>43368</v>
      </c>
      <c r="E7793" s="124" t="s">
        <v>13732</v>
      </c>
      <c r="F7793" s="124" t="s">
        <v>15</v>
      </c>
      <c r="G7793" s="124">
        <v>6000</v>
      </c>
      <c r="H7793" s="124"/>
      <c r="I7793" s="128" t="s">
        <v>15466</v>
      </c>
      <c r="J7793" s="124"/>
      <c r="K7793" s="124"/>
      <c r="L7793" s="124"/>
      <c r="M7793" s="124"/>
      <c r="N7793" s="193">
        <v>277</v>
      </c>
      <c r="O7793" s="193">
        <v>0</v>
      </c>
      <c r="P7793" s="124" t="s">
        <v>1312</v>
      </c>
    </row>
    <row r="7794" spans="1:16" ht="89.25" hidden="1">
      <c r="A7794" s="256">
        <v>6</v>
      </c>
      <c r="B7794" s="124"/>
      <c r="C7794" s="125" t="s">
        <v>689</v>
      </c>
      <c r="D7794" s="191">
        <v>43368</v>
      </c>
      <c r="E7794" s="124" t="s">
        <v>13733</v>
      </c>
      <c r="F7794" s="124" t="s">
        <v>15</v>
      </c>
      <c r="G7794" s="124">
        <v>6002</v>
      </c>
      <c r="H7794" s="124"/>
      <c r="I7794" s="128" t="s">
        <v>15467</v>
      </c>
      <c r="J7794" s="124"/>
      <c r="K7794" s="124"/>
      <c r="L7794" s="124"/>
      <c r="M7794" s="124"/>
      <c r="N7794" s="193">
        <v>276.93</v>
      </c>
      <c r="O7794" s="193">
        <v>0</v>
      </c>
      <c r="P7794" s="124" t="s">
        <v>1312</v>
      </c>
    </row>
    <row r="7795" spans="1:16" ht="102" hidden="1">
      <c r="A7795" s="256">
        <v>52</v>
      </c>
      <c r="B7795" s="124"/>
      <c r="C7795" s="125" t="s">
        <v>703</v>
      </c>
      <c r="D7795" s="191">
        <v>43368</v>
      </c>
      <c r="E7795" s="124" t="s">
        <v>13734</v>
      </c>
      <c r="F7795" s="124" t="s">
        <v>1257</v>
      </c>
      <c r="G7795" s="124">
        <v>6001</v>
      </c>
      <c r="H7795" s="124"/>
      <c r="I7795" s="128" t="s">
        <v>15468</v>
      </c>
      <c r="J7795" s="124"/>
      <c r="K7795" s="124"/>
      <c r="L7795" s="124"/>
      <c r="M7795" s="124"/>
      <c r="N7795" s="193">
        <v>1425.07</v>
      </c>
      <c r="O7795" s="193">
        <v>0</v>
      </c>
      <c r="P7795" s="124" t="s">
        <v>1312</v>
      </c>
    </row>
    <row r="7796" spans="1:16" ht="89.25" hidden="1">
      <c r="A7796" s="256">
        <v>52</v>
      </c>
      <c r="B7796" s="124"/>
      <c r="C7796" s="125" t="s">
        <v>703</v>
      </c>
      <c r="D7796" s="191">
        <v>43368</v>
      </c>
      <c r="E7796" s="124" t="s">
        <v>13735</v>
      </c>
      <c r="F7796" s="124" t="s">
        <v>15</v>
      </c>
      <c r="G7796" s="124">
        <v>6001</v>
      </c>
      <c r="H7796" s="124"/>
      <c r="I7796" s="128" t="s">
        <v>15469</v>
      </c>
      <c r="J7796" s="124"/>
      <c r="K7796" s="124"/>
      <c r="L7796" s="124"/>
      <c r="M7796" s="124"/>
      <c r="N7796" s="193">
        <v>338.87</v>
      </c>
      <c r="O7796" s="193">
        <v>0</v>
      </c>
      <c r="P7796" s="124" t="s">
        <v>1312</v>
      </c>
    </row>
    <row r="7797" spans="1:16" ht="102" hidden="1">
      <c r="A7797" s="256">
        <v>6</v>
      </c>
      <c r="B7797" s="124"/>
      <c r="C7797" s="125" t="s">
        <v>689</v>
      </c>
      <c r="D7797" s="191">
        <v>43368</v>
      </c>
      <c r="E7797" s="124" t="s">
        <v>13736</v>
      </c>
      <c r="F7797" s="124" t="s">
        <v>1257</v>
      </c>
      <c r="G7797" s="124">
        <v>6000</v>
      </c>
      <c r="H7797" s="124"/>
      <c r="I7797" s="128" t="s">
        <v>15470</v>
      </c>
      <c r="J7797" s="124"/>
      <c r="K7797" s="124"/>
      <c r="L7797" s="124"/>
      <c r="M7797" s="124"/>
      <c r="N7797" s="193">
        <v>84.54</v>
      </c>
      <c r="O7797" s="193">
        <v>0</v>
      </c>
      <c r="P7797" s="124" t="s">
        <v>1312</v>
      </c>
    </row>
    <row r="7798" spans="1:16" ht="51" hidden="1">
      <c r="A7798" s="256">
        <v>16</v>
      </c>
      <c r="B7798" s="124"/>
      <c r="C7798" s="125" t="s">
        <v>692</v>
      </c>
      <c r="D7798" s="191">
        <v>43368</v>
      </c>
      <c r="E7798" s="124" t="s">
        <v>13737</v>
      </c>
      <c r="F7798" s="124" t="s">
        <v>15</v>
      </c>
      <c r="G7798" s="124">
        <v>5997</v>
      </c>
      <c r="H7798" s="124"/>
      <c r="I7798" s="128" t="s">
        <v>15471</v>
      </c>
      <c r="J7798" s="124"/>
      <c r="K7798" s="124"/>
      <c r="L7798" s="124"/>
      <c r="M7798" s="124"/>
      <c r="N7798" s="193">
        <v>289.20999999999998</v>
      </c>
      <c r="O7798" s="193">
        <v>0</v>
      </c>
      <c r="P7798" s="124" t="s">
        <v>1312</v>
      </c>
    </row>
    <row r="7799" spans="1:16" ht="76.5" hidden="1">
      <c r="A7799" s="256">
        <v>25</v>
      </c>
      <c r="B7799" s="124"/>
      <c r="C7799" s="125" t="s">
        <v>694</v>
      </c>
      <c r="D7799" s="191">
        <v>43368</v>
      </c>
      <c r="E7799" s="124">
        <v>0</v>
      </c>
      <c r="F7799" s="124" t="s">
        <v>1313</v>
      </c>
      <c r="G7799" s="124">
        <v>180869</v>
      </c>
      <c r="H7799" s="124"/>
      <c r="I7799" s="128" t="s">
        <v>15472</v>
      </c>
      <c r="J7799" s="124"/>
      <c r="K7799" s="124"/>
      <c r="L7799" s="124"/>
      <c r="M7799" s="124"/>
      <c r="N7799" s="193">
        <v>1214495.01</v>
      </c>
      <c r="O7799" s="193">
        <v>0</v>
      </c>
      <c r="P7799" s="124" t="s">
        <v>1312</v>
      </c>
    </row>
    <row r="7800" spans="1:16" ht="102" hidden="1">
      <c r="A7800" s="256">
        <v>41</v>
      </c>
      <c r="B7800" s="124"/>
      <c r="C7800" s="125" t="s">
        <v>697</v>
      </c>
      <c r="D7800" s="191">
        <v>43368</v>
      </c>
      <c r="E7800" s="124">
        <v>0</v>
      </c>
      <c r="F7800" s="124" t="s">
        <v>1313</v>
      </c>
      <c r="G7800" s="124">
        <v>180870</v>
      </c>
      <c r="H7800" s="124"/>
      <c r="I7800" s="128" t="s">
        <v>15473</v>
      </c>
      <c r="J7800" s="124"/>
      <c r="K7800" s="124"/>
      <c r="L7800" s="124"/>
      <c r="M7800" s="124"/>
      <c r="N7800" s="193">
        <v>0</v>
      </c>
      <c r="O7800" s="193">
        <v>40707.85</v>
      </c>
      <c r="P7800" s="124" t="s">
        <v>1312</v>
      </c>
    </row>
    <row r="7801" spans="1:16" ht="63.75" hidden="1">
      <c r="A7801" s="256" t="s">
        <v>620</v>
      </c>
      <c r="B7801" s="124"/>
      <c r="C7801" s="125" t="s">
        <v>714</v>
      </c>
      <c r="D7801" s="191">
        <v>43368</v>
      </c>
      <c r="E7801" s="124" t="s">
        <v>13738</v>
      </c>
      <c r="F7801" s="124" t="s">
        <v>6</v>
      </c>
      <c r="G7801" s="124">
        <v>844036</v>
      </c>
      <c r="H7801" s="124"/>
      <c r="I7801" s="128" t="s">
        <v>15474</v>
      </c>
      <c r="J7801" s="124"/>
      <c r="K7801" s="124"/>
      <c r="L7801" s="124"/>
      <c r="M7801" s="124"/>
      <c r="N7801" s="193">
        <v>0</v>
      </c>
      <c r="O7801" s="193">
        <v>78847.83</v>
      </c>
      <c r="P7801" s="124" t="s">
        <v>1312</v>
      </c>
    </row>
    <row r="7802" spans="1:16" ht="76.5" hidden="1">
      <c r="A7802" s="256">
        <v>373</v>
      </c>
      <c r="B7802" s="124"/>
      <c r="C7802" s="125" t="s">
        <v>1269</v>
      </c>
      <c r="D7802" s="191">
        <v>43368</v>
      </c>
      <c r="E7802" s="124" t="s">
        <v>13739</v>
      </c>
      <c r="F7802" s="124" t="s">
        <v>1313</v>
      </c>
      <c r="G7802" s="124">
        <v>180868</v>
      </c>
      <c r="H7802" s="124"/>
      <c r="I7802" s="128" t="s">
        <v>15475</v>
      </c>
      <c r="J7802" s="124"/>
      <c r="K7802" s="124"/>
      <c r="L7802" s="124"/>
      <c r="M7802" s="124"/>
      <c r="N7802" s="193">
        <v>0</v>
      </c>
      <c r="O7802" s="193">
        <v>1509812</v>
      </c>
      <c r="P7802" s="124" t="s">
        <v>1312</v>
      </c>
    </row>
    <row r="7803" spans="1:16" ht="51" hidden="1">
      <c r="A7803" s="256">
        <v>66</v>
      </c>
      <c r="B7803" s="124"/>
      <c r="C7803" s="125" t="s">
        <v>704</v>
      </c>
      <c r="D7803" s="191">
        <v>43368</v>
      </c>
      <c r="E7803" s="124" t="s">
        <v>13740</v>
      </c>
      <c r="F7803" s="124" t="s">
        <v>6</v>
      </c>
      <c r="G7803" s="124">
        <v>1026355</v>
      </c>
      <c r="H7803" s="124"/>
      <c r="I7803" s="128" t="s">
        <v>15476</v>
      </c>
      <c r="J7803" s="124"/>
      <c r="K7803" s="124"/>
      <c r="L7803" s="124"/>
      <c r="M7803" s="124"/>
      <c r="N7803" s="193">
        <v>0</v>
      </c>
      <c r="O7803" s="193">
        <v>11207.55</v>
      </c>
      <c r="P7803" s="124" t="s">
        <v>1312</v>
      </c>
    </row>
    <row r="7804" spans="1:16" ht="76.5" hidden="1">
      <c r="A7804" s="256" t="s">
        <v>620</v>
      </c>
      <c r="B7804" s="124"/>
      <c r="C7804" s="125" t="s">
        <v>714</v>
      </c>
      <c r="D7804" s="191">
        <v>43368</v>
      </c>
      <c r="E7804" s="124" t="s">
        <v>13741</v>
      </c>
      <c r="F7804" s="124" t="s">
        <v>6</v>
      </c>
      <c r="G7804" s="124">
        <v>1026510</v>
      </c>
      <c r="H7804" s="124"/>
      <c r="I7804" s="128" t="s">
        <v>15477</v>
      </c>
      <c r="J7804" s="124"/>
      <c r="K7804" s="124"/>
      <c r="L7804" s="124"/>
      <c r="M7804" s="124"/>
      <c r="N7804" s="193">
        <v>0</v>
      </c>
      <c r="O7804" s="193">
        <v>325000</v>
      </c>
      <c r="P7804" s="124" t="s">
        <v>1312</v>
      </c>
    </row>
    <row r="7805" spans="1:16" ht="76.5" hidden="1">
      <c r="A7805" s="256">
        <v>52</v>
      </c>
      <c r="B7805" s="124"/>
      <c r="C7805" s="125" t="s">
        <v>703</v>
      </c>
      <c r="D7805" s="191">
        <v>43368</v>
      </c>
      <c r="E7805" s="124" t="s">
        <v>13742</v>
      </c>
      <c r="F7805" s="124" t="s">
        <v>13</v>
      </c>
      <c r="G7805" s="124">
        <v>933487</v>
      </c>
      <c r="H7805" s="124"/>
      <c r="I7805" s="128" t="s">
        <v>15478</v>
      </c>
      <c r="J7805" s="124"/>
      <c r="K7805" s="124"/>
      <c r="L7805" s="124"/>
      <c r="M7805" s="124"/>
      <c r="N7805" s="193">
        <v>184.86</v>
      </c>
      <c r="O7805" s="193">
        <v>0</v>
      </c>
      <c r="P7805" s="124" t="s">
        <v>1312</v>
      </c>
    </row>
    <row r="7806" spans="1:16" ht="76.5" hidden="1">
      <c r="A7806" s="256">
        <v>52</v>
      </c>
      <c r="B7806" s="124"/>
      <c r="C7806" s="125" t="s">
        <v>703</v>
      </c>
      <c r="D7806" s="191">
        <v>43368</v>
      </c>
      <c r="E7806" s="124" t="s">
        <v>13743</v>
      </c>
      <c r="F7806" s="124" t="s">
        <v>11</v>
      </c>
      <c r="G7806" s="124">
        <v>933487</v>
      </c>
      <c r="H7806" s="124"/>
      <c r="I7806" s="128" t="s">
        <v>15479</v>
      </c>
      <c r="J7806" s="124"/>
      <c r="K7806" s="124"/>
      <c r="L7806" s="124"/>
      <c r="M7806" s="124"/>
      <c r="N7806" s="193">
        <v>50</v>
      </c>
      <c r="O7806" s="193">
        <v>0</v>
      </c>
      <c r="P7806" s="124" t="s">
        <v>1312</v>
      </c>
    </row>
    <row r="7807" spans="1:16" ht="63.75" hidden="1">
      <c r="A7807" s="256">
        <v>597</v>
      </c>
      <c r="B7807" s="124"/>
      <c r="C7807" s="125" t="s">
        <v>3387</v>
      </c>
      <c r="D7807" s="191">
        <v>43368</v>
      </c>
      <c r="E7807" s="124" t="s">
        <v>13744</v>
      </c>
      <c r="F7807" s="124" t="s">
        <v>11</v>
      </c>
      <c r="G7807" s="124">
        <v>933553</v>
      </c>
      <c r="H7807" s="124"/>
      <c r="I7807" s="128" t="s">
        <v>15480</v>
      </c>
      <c r="J7807" s="124"/>
      <c r="K7807" s="124"/>
      <c r="L7807" s="124"/>
      <c r="M7807" s="124"/>
      <c r="N7807" s="193">
        <v>50</v>
      </c>
      <c r="O7807" s="193">
        <v>0</v>
      </c>
      <c r="P7807" s="124" t="s">
        <v>1312</v>
      </c>
    </row>
    <row r="7808" spans="1:16" ht="51" hidden="1">
      <c r="A7808" s="256">
        <v>513</v>
      </c>
      <c r="B7808" s="124"/>
      <c r="C7808" s="125" t="s">
        <v>201</v>
      </c>
      <c r="D7808" s="191">
        <v>43368</v>
      </c>
      <c r="E7808" s="124" t="s">
        <v>13745</v>
      </c>
      <c r="F7808" s="124" t="s">
        <v>15</v>
      </c>
      <c r="G7808" s="124">
        <v>844026</v>
      </c>
      <c r="H7808" s="124"/>
      <c r="I7808" s="128" t="s">
        <v>4300</v>
      </c>
      <c r="J7808" s="124"/>
      <c r="K7808" s="124"/>
      <c r="L7808" s="124"/>
      <c r="M7808" s="124"/>
      <c r="N7808" s="193">
        <v>50</v>
      </c>
      <c r="O7808" s="193">
        <v>0</v>
      </c>
      <c r="P7808" s="124" t="s">
        <v>1312</v>
      </c>
    </row>
    <row r="7809" spans="1:16" ht="51" hidden="1">
      <c r="A7809" s="256">
        <v>513</v>
      </c>
      <c r="B7809" s="124"/>
      <c r="C7809" s="125" t="s">
        <v>201</v>
      </c>
      <c r="D7809" s="191">
        <v>43368</v>
      </c>
      <c r="E7809" s="124" t="s">
        <v>13746</v>
      </c>
      <c r="F7809" s="124" t="s">
        <v>15</v>
      </c>
      <c r="G7809" s="124">
        <v>844034</v>
      </c>
      <c r="H7809" s="124"/>
      <c r="I7809" s="128" t="s">
        <v>15481</v>
      </c>
      <c r="J7809" s="124"/>
      <c r="K7809" s="124"/>
      <c r="L7809" s="124"/>
      <c r="M7809" s="124"/>
      <c r="N7809" s="193">
        <v>50</v>
      </c>
      <c r="O7809" s="193">
        <v>0</v>
      </c>
      <c r="P7809" s="124" t="s">
        <v>1312</v>
      </c>
    </row>
    <row r="7810" spans="1:16" ht="89.25" hidden="1">
      <c r="A7810" s="256">
        <v>513</v>
      </c>
      <c r="B7810" s="124"/>
      <c r="C7810" s="125" t="s">
        <v>201</v>
      </c>
      <c r="D7810" s="191">
        <v>43368</v>
      </c>
      <c r="E7810" s="124" t="s">
        <v>13747</v>
      </c>
      <c r="F7810" s="124" t="s">
        <v>15</v>
      </c>
      <c r="G7810" s="124">
        <v>6022</v>
      </c>
      <c r="H7810" s="124"/>
      <c r="I7810" s="128" t="s">
        <v>15482</v>
      </c>
      <c r="J7810" s="124"/>
      <c r="K7810" s="124"/>
      <c r="L7810" s="124"/>
      <c r="M7810" s="124"/>
      <c r="N7810" s="193">
        <v>50</v>
      </c>
      <c r="O7810" s="193">
        <v>0</v>
      </c>
      <c r="P7810" s="124" t="s">
        <v>1312</v>
      </c>
    </row>
    <row r="7811" spans="1:16" ht="51" hidden="1">
      <c r="A7811" s="256">
        <v>513</v>
      </c>
      <c r="B7811" s="124"/>
      <c r="C7811" s="125" t="s">
        <v>201</v>
      </c>
      <c r="D7811" s="191">
        <v>43368</v>
      </c>
      <c r="E7811" s="124" t="s">
        <v>13748</v>
      </c>
      <c r="F7811" s="124" t="s">
        <v>15</v>
      </c>
      <c r="G7811" s="124">
        <v>844195</v>
      </c>
      <c r="H7811" s="124"/>
      <c r="I7811" s="128" t="s">
        <v>15483</v>
      </c>
      <c r="J7811" s="124"/>
      <c r="K7811" s="124"/>
      <c r="L7811" s="124"/>
      <c r="M7811" s="124"/>
      <c r="N7811" s="193">
        <v>50</v>
      </c>
      <c r="O7811" s="193">
        <v>0</v>
      </c>
      <c r="P7811" s="124" t="s">
        <v>1312</v>
      </c>
    </row>
    <row r="7812" spans="1:16" ht="102" hidden="1">
      <c r="A7812" s="256">
        <v>46</v>
      </c>
      <c r="B7812" s="124"/>
      <c r="C7812" s="125" t="s">
        <v>698</v>
      </c>
      <c r="D7812" s="191">
        <v>43368</v>
      </c>
      <c r="E7812" s="124" t="s">
        <v>13749</v>
      </c>
      <c r="F7812" s="124" t="s">
        <v>15</v>
      </c>
      <c r="G7812" s="124">
        <v>6024</v>
      </c>
      <c r="H7812" s="124"/>
      <c r="I7812" s="128" t="s">
        <v>15484</v>
      </c>
      <c r="J7812" s="124"/>
      <c r="K7812" s="124"/>
      <c r="L7812" s="124"/>
      <c r="M7812" s="124"/>
      <c r="N7812" s="193">
        <v>279.60000000000002</v>
      </c>
      <c r="O7812" s="193">
        <v>0</v>
      </c>
      <c r="P7812" s="124" t="s">
        <v>1312</v>
      </c>
    </row>
    <row r="7813" spans="1:16" ht="89.25" hidden="1">
      <c r="A7813" s="256">
        <v>594</v>
      </c>
      <c r="B7813" s="124"/>
      <c r="C7813" s="125" t="s">
        <v>113</v>
      </c>
      <c r="D7813" s="191">
        <v>43368</v>
      </c>
      <c r="E7813" s="124" t="s">
        <v>13750</v>
      </c>
      <c r="F7813" s="124" t="s">
        <v>15</v>
      </c>
      <c r="G7813" s="124">
        <v>6023</v>
      </c>
      <c r="H7813" s="124"/>
      <c r="I7813" s="128" t="s">
        <v>15485</v>
      </c>
      <c r="J7813" s="124"/>
      <c r="K7813" s="124"/>
      <c r="L7813" s="124"/>
      <c r="M7813" s="124"/>
      <c r="N7813" s="193">
        <v>302.31</v>
      </c>
      <c r="O7813" s="193">
        <v>0</v>
      </c>
      <c r="P7813" s="124" t="s">
        <v>1312</v>
      </c>
    </row>
    <row r="7814" spans="1:16" ht="89.25" hidden="1">
      <c r="A7814" s="256">
        <v>594</v>
      </c>
      <c r="B7814" s="124"/>
      <c r="C7814" s="125" t="s">
        <v>113</v>
      </c>
      <c r="D7814" s="191">
        <v>43368</v>
      </c>
      <c r="E7814" s="124" t="s">
        <v>13751</v>
      </c>
      <c r="F7814" s="124" t="s">
        <v>15</v>
      </c>
      <c r="G7814" s="124">
        <v>6017</v>
      </c>
      <c r="H7814" s="124"/>
      <c r="I7814" s="128" t="s">
        <v>15486</v>
      </c>
      <c r="J7814" s="124"/>
      <c r="K7814" s="124"/>
      <c r="L7814" s="124"/>
      <c r="M7814" s="124"/>
      <c r="N7814" s="193">
        <v>388.13</v>
      </c>
      <c r="O7814" s="193">
        <v>0</v>
      </c>
      <c r="P7814" s="124" t="s">
        <v>1312</v>
      </c>
    </row>
    <row r="7815" spans="1:16" ht="51" hidden="1">
      <c r="A7815" s="256">
        <v>16</v>
      </c>
      <c r="B7815" s="124"/>
      <c r="C7815" s="125" t="s">
        <v>692</v>
      </c>
      <c r="D7815" s="191">
        <v>43368</v>
      </c>
      <c r="E7815" s="124" t="s">
        <v>13752</v>
      </c>
      <c r="F7815" s="124" t="s">
        <v>15</v>
      </c>
      <c r="G7815" s="124">
        <v>6018</v>
      </c>
      <c r="H7815" s="124"/>
      <c r="I7815" s="128" t="s">
        <v>15487</v>
      </c>
      <c r="J7815" s="124"/>
      <c r="K7815" s="124"/>
      <c r="L7815" s="124"/>
      <c r="M7815" s="124"/>
      <c r="N7815" s="193">
        <v>282.49</v>
      </c>
      <c r="O7815" s="193">
        <v>0</v>
      </c>
      <c r="P7815" s="124" t="s">
        <v>1312</v>
      </c>
    </row>
    <row r="7816" spans="1:16" ht="89.25" hidden="1">
      <c r="A7816" s="256">
        <v>10</v>
      </c>
      <c r="B7816" s="124"/>
      <c r="C7816" s="125" t="s">
        <v>690</v>
      </c>
      <c r="D7816" s="191">
        <v>43368</v>
      </c>
      <c r="E7816" s="124" t="s">
        <v>13753</v>
      </c>
      <c r="F7816" s="124" t="s">
        <v>15</v>
      </c>
      <c r="G7816" s="124">
        <v>6015</v>
      </c>
      <c r="H7816" s="124"/>
      <c r="I7816" s="128" t="s">
        <v>15488</v>
      </c>
      <c r="J7816" s="124"/>
      <c r="K7816" s="124"/>
      <c r="L7816" s="124"/>
      <c r="M7816" s="124"/>
      <c r="N7816" s="193">
        <v>2152.73</v>
      </c>
      <c r="O7816" s="193">
        <v>0</v>
      </c>
      <c r="P7816" s="124" t="s">
        <v>1312</v>
      </c>
    </row>
    <row r="7817" spans="1:16" ht="102" hidden="1">
      <c r="A7817" s="256">
        <v>46</v>
      </c>
      <c r="B7817" s="124"/>
      <c r="C7817" s="125" t="s">
        <v>698</v>
      </c>
      <c r="D7817" s="191">
        <v>43368</v>
      </c>
      <c r="E7817" s="124" t="s">
        <v>13754</v>
      </c>
      <c r="F7817" s="124" t="s">
        <v>15</v>
      </c>
      <c r="G7817" s="124">
        <v>6019</v>
      </c>
      <c r="H7817" s="124"/>
      <c r="I7817" s="128" t="s">
        <v>15489</v>
      </c>
      <c r="J7817" s="124"/>
      <c r="K7817" s="124"/>
      <c r="L7817" s="124"/>
      <c r="M7817" s="124"/>
      <c r="N7817" s="193">
        <v>345.94</v>
      </c>
      <c r="O7817" s="193">
        <v>0</v>
      </c>
      <c r="P7817" s="124" t="s">
        <v>1312</v>
      </c>
    </row>
    <row r="7818" spans="1:16" ht="89.25" hidden="1">
      <c r="A7818" s="256">
        <v>52</v>
      </c>
      <c r="B7818" s="124"/>
      <c r="C7818" s="125" t="s">
        <v>703</v>
      </c>
      <c r="D7818" s="191">
        <v>43368</v>
      </c>
      <c r="E7818" s="124" t="s">
        <v>13755</v>
      </c>
      <c r="F7818" s="124" t="s">
        <v>1257</v>
      </c>
      <c r="G7818" s="124">
        <v>5976</v>
      </c>
      <c r="H7818" s="124"/>
      <c r="I7818" s="128" t="s">
        <v>15490</v>
      </c>
      <c r="J7818" s="124"/>
      <c r="K7818" s="124"/>
      <c r="L7818" s="124"/>
      <c r="M7818" s="124"/>
      <c r="N7818" s="193">
        <v>3815.09</v>
      </c>
      <c r="O7818" s="193">
        <v>0</v>
      </c>
      <c r="P7818" s="124" t="s">
        <v>1312</v>
      </c>
    </row>
    <row r="7819" spans="1:16" ht="76.5" hidden="1">
      <c r="A7819" s="256">
        <v>52</v>
      </c>
      <c r="B7819" s="124"/>
      <c r="C7819" s="125" t="s">
        <v>703</v>
      </c>
      <c r="D7819" s="191">
        <v>43368</v>
      </c>
      <c r="E7819" s="124" t="s">
        <v>13756</v>
      </c>
      <c r="F7819" s="124" t="s">
        <v>15</v>
      </c>
      <c r="G7819" s="124">
        <v>5976</v>
      </c>
      <c r="H7819" s="124"/>
      <c r="I7819" s="128" t="s">
        <v>15491</v>
      </c>
      <c r="J7819" s="124"/>
      <c r="K7819" s="124"/>
      <c r="L7819" s="124"/>
      <c r="M7819" s="124"/>
      <c r="N7819" s="193">
        <v>634.47</v>
      </c>
      <c r="O7819" s="193">
        <v>0</v>
      </c>
      <c r="P7819" s="124" t="s">
        <v>1312</v>
      </c>
    </row>
    <row r="7820" spans="1:16" ht="51">
      <c r="A7820" s="256">
        <v>212</v>
      </c>
      <c r="B7820" s="124"/>
      <c r="C7820" s="125" t="s">
        <v>761</v>
      </c>
      <c r="D7820" s="191">
        <v>43369</v>
      </c>
      <c r="E7820" s="124" t="s">
        <v>13757</v>
      </c>
      <c r="F7820" s="124" t="s">
        <v>3</v>
      </c>
      <c r="G7820" s="124">
        <v>1665390</v>
      </c>
      <c r="H7820" s="124"/>
      <c r="I7820" s="128" t="s">
        <v>15492</v>
      </c>
      <c r="J7820" s="124"/>
      <c r="K7820" s="124"/>
      <c r="L7820" s="124"/>
      <c r="M7820" s="124"/>
      <c r="N7820" s="193">
        <v>0</v>
      </c>
      <c r="O7820" s="193">
        <v>280</v>
      </c>
      <c r="P7820" s="124" t="s">
        <v>1312</v>
      </c>
    </row>
    <row r="7821" spans="1:16" ht="38.25">
      <c r="A7821" s="256">
        <v>526</v>
      </c>
      <c r="B7821" s="124"/>
      <c r="C7821" s="125" t="s">
        <v>846</v>
      </c>
      <c r="D7821" s="191">
        <v>43369</v>
      </c>
      <c r="E7821" s="124" t="s">
        <v>13758</v>
      </c>
      <c r="F7821" s="124" t="s">
        <v>3</v>
      </c>
      <c r="G7821" s="124">
        <v>1665404</v>
      </c>
      <c r="H7821" s="124"/>
      <c r="I7821" s="128" t="s">
        <v>15493</v>
      </c>
      <c r="J7821" s="124"/>
      <c r="K7821" s="124"/>
      <c r="L7821" s="124"/>
      <c r="M7821" s="124"/>
      <c r="N7821" s="193">
        <v>0</v>
      </c>
      <c r="O7821" s="193">
        <v>35</v>
      </c>
      <c r="P7821" s="124" t="s">
        <v>1312</v>
      </c>
    </row>
    <row r="7822" spans="1:16" ht="38.25">
      <c r="A7822" s="256">
        <v>526</v>
      </c>
      <c r="B7822" s="124"/>
      <c r="C7822" s="125" t="s">
        <v>846</v>
      </c>
      <c r="D7822" s="191">
        <v>43369</v>
      </c>
      <c r="E7822" s="124" t="s">
        <v>13759</v>
      </c>
      <c r="F7822" s="124" t="s">
        <v>3</v>
      </c>
      <c r="G7822" s="124">
        <v>1665405</v>
      </c>
      <c r="H7822" s="124"/>
      <c r="I7822" s="128" t="s">
        <v>15494</v>
      </c>
      <c r="J7822" s="124"/>
      <c r="K7822" s="124"/>
      <c r="L7822" s="124"/>
      <c r="M7822" s="124"/>
      <c r="N7822" s="193">
        <v>0</v>
      </c>
      <c r="O7822" s="193">
        <v>45</v>
      </c>
      <c r="P7822" s="124" t="s">
        <v>1312</v>
      </c>
    </row>
    <row r="7823" spans="1:16" ht="38.25">
      <c r="A7823" s="256">
        <v>526</v>
      </c>
      <c r="B7823" s="124"/>
      <c r="C7823" s="125" t="s">
        <v>846</v>
      </c>
      <c r="D7823" s="191">
        <v>43369</v>
      </c>
      <c r="E7823" s="124" t="s">
        <v>13760</v>
      </c>
      <c r="F7823" s="124" t="s">
        <v>3</v>
      </c>
      <c r="G7823" s="124">
        <v>1665417</v>
      </c>
      <c r="H7823" s="124"/>
      <c r="I7823" s="128" t="s">
        <v>15495</v>
      </c>
      <c r="J7823" s="124"/>
      <c r="K7823" s="124"/>
      <c r="L7823" s="124"/>
      <c r="M7823" s="124"/>
      <c r="N7823" s="193">
        <v>0</v>
      </c>
      <c r="O7823" s="193">
        <v>55</v>
      </c>
      <c r="P7823" s="124" t="s">
        <v>1312</v>
      </c>
    </row>
    <row r="7824" spans="1:16" ht="51">
      <c r="A7824" s="256">
        <v>190</v>
      </c>
      <c r="B7824" s="124"/>
      <c r="C7824" s="125" t="s">
        <v>107</v>
      </c>
      <c r="D7824" s="191">
        <v>43369</v>
      </c>
      <c r="E7824" s="124" t="s">
        <v>13761</v>
      </c>
      <c r="F7824" s="124" t="s">
        <v>3</v>
      </c>
      <c r="G7824" s="124">
        <v>1665419</v>
      </c>
      <c r="H7824" s="124"/>
      <c r="I7824" s="128" t="s">
        <v>15496</v>
      </c>
      <c r="J7824" s="124"/>
      <c r="K7824" s="124"/>
      <c r="L7824" s="124"/>
      <c r="M7824" s="124"/>
      <c r="N7824" s="193">
        <v>0</v>
      </c>
      <c r="O7824" s="193">
        <v>400</v>
      </c>
      <c r="P7824" s="124" t="s">
        <v>1312</v>
      </c>
    </row>
    <row r="7825" spans="1:16" ht="38.25">
      <c r="A7825" s="256" t="s">
        <v>630</v>
      </c>
      <c r="B7825" s="124"/>
      <c r="C7825" s="125" t="s">
        <v>1236</v>
      </c>
      <c r="D7825" s="191">
        <v>43369</v>
      </c>
      <c r="E7825" s="124" t="s">
        <v>13762</v>
      </c>
      <c r="F7825" s="124" t="s">
        <v>3</v>
      </c>
      <c r="G7825" s="124">
        <v>1665424</v>
      </c>
      <c r="H7825" s="124"/>
      <c r="I7825" s="128" t="s">
        <v>15497</v>
      </c>
      <c r="J7825" s="124"/>
      <c r="K7825" s="124"/>
      <c r="L7825" s="124"/>
      <c r="M7825" s="124"/>
      <c r="N7825" s="193">
        <v>0</v>
      </c>
      <c r="O7825" s="193">
        <v>771.91</v>
      </c>
      <c r="P7825" s="124" t="s">
        <v>1312</v>
      </c>
    </row>
    <row r="7826" spans="1:16" ht="38.25">
      <c r="A7826" s="256" t="s">
        <v>630</v>
      </c>
      <c r="B7826" s="124"/>
      <c r="C7826" s="125" t="s">
        <v>1236</v>
      </c>
      <c r="D7826" s="191">
        <v>43369</v>
      </c>
      <c r="E7826" s="124" t="s">
        <v>13763</v>
      </c>
      <c r="F7826" s="124" t="s">
        <v>3</v>
      </c>
      <c r="G7826" s="124">
        <v>1665426</v>
      </c>
      <c r="H7826" s="124"/>
      <c r="I7826" s="128" t="s">
        <v>15498</v>
      </c>
      <c r="J7826" s="124"/>
      <c r="K7826" s="124"/>
      <c r="L7826" s="124"/>
      <c r="M7826" s="124"/>
      <c r="N7826" s="193">
        <v>0</v>
      </c>
      <c r="O7826" s="193">
        <v>0.18</v>
      </c>
      <c r="P7826" s="124" t="s">
        <v>1312</v>
      </c>
    </row>
    <row r="7827" spans="1:16" ht="51">
      <c r="A7827" s="256">
        <v>212</v>
      </c>
      <c r="B7827" s="124"/>
      <c r="C7827" s="125" t="s">
        <v>761</v>
      </c>
      <c r="D7827" s="191">
        <v>43369</v>
      </c>
      <c r="E7827" s="124" t="s">
        <v>13764</v>
      </c>
      <c r="F7827" s="124" t="s">
        <v>3</v>
      </c>
      <c r="G7827" s="124">
        <v>1665443</v>
      </c>
      <c r="H7827" s="124"/>
      <c r="I7827" s="128" t="s">
        <v>15499</v>
      </c>
      <c r="J7827" s="124"/>
      <c r="K7827" s="124"/>
      <c r="L7827" s="124"/>
      <c r="M7827" s="124"/>
      <c r="N7827" s="193">
        <v>0</v>
      </c>
      <c r="O7827" s="193">
        <v>73</v>
      </c>
      <c r="P7827" s="124" t="s">
        <v>1312</v>
      </c>
    </row>
    <row r="7828" spans="1:16" ht="51">
      <c r="A7828" s="256">
        <v>212</v>
      </c>
      <c r="B7828" s="124"/>
      <c r="C7828" s="125" t="s">
        <v>761</v>
      </c>
      <c r="D7828" s="191">
        <v>43369</v>
      </c>
      <c r="E7828" s="124" t="s">
        <v>13765</v>
      </c>
      <c r="F7828" s="124" t="s">
        <v>3</v>
      </c>
      <c r="G7828" s="124">
        <v>1665445</v>
      </c>
      <c r="H7828" s="124"/>
      <c r="I7828" s="128" t="s">
        <v>15500</v>
      </c>
      <c r="J7828" s="124"/>
      <c r="K7828" s="124"/>
      <c r="L7828" s="124"/>
      <c r="M7828" s="124"/>
      <c r="N7828" s="193">
        <v>0</v>
      </c>
      <c r="O7828" s="193">
        <v>35</v>
      </c>
      <c r="P7828" s="124" t="s">
        <v>1312</v>
      </c>
    </row>
    <row r="7829" spans="1:16" ht="63.75">
      <c r="A7829" s="256">
        <v>681</v>
      </c>
      <c r="B7829" s="124"/>
      <c r="C7829" s="125" t="s">
        <v>237</v>
      </c>
      <c r="D7829" s="191">
        <v>43369</v>
      </c>
      <c r="E7829" s="124" t="s">
        <v>13766</v>
      </c>
      <c r="F7829" s="124" t="s">
        <v>3</v>
      </c>
      <c r="G7829" s="124">
        <v>1665455</v>
      </c>
      <c r="H7829" s="124"/>
      <c r="I7829" s="128" t="s">
        <v>15501</v>
      </c>
      <c r="J7829" s="124"/>
      <c r="K7829" s="124"/>
      <c r="L7829" s="124"/>
      <c r="M7829" s="124"/>
      <c r="N7829" s="193">
        <v>0</v>
      </c>
      <c r="O7829" s="193">
        <v>158.5</v>
      </c>
      <c r="P7829" s="124" t="s">
        <v>1312</v>
      </c>
    </row>
    <row r="7830" spans="1:16" ht="51">
      <c r="A7830" s="256">
        <v>78</v>
      </c>
      <c r="B7830" s="124"/>
      <c r="C7830" s="125" t="s">
        <v>1336</v>
      </c>
      <c r="D7830" s="191">
        <v>43369</v>
      </c>
      <c r="E7830" s="124" t="s">
        <v>13767</v>
      </c>
      <c r="F7830" s="124" t="s">
        <v>3</v>
      </c>
      <c r="G7830" s="124">
        <v>1665384</v>
      </c>
      <c r="H7830" s="124"/>
      <c r="I7830" s="128" t="s">
        <v>15502</v>
      </c>
      <c r="J7830" s="124"/>
      <c r="K7830" s="124"/>
      <c r="L7830" s="124"/>
      <c r="M7830" s="124"/>
      <c r="N7830" s="193">
        <v>0</v>
      </c>
      <c r="O7830" s="193">
        <v>9076.34</v>
      </c>
      <c r="P7830" s="124" t="s">
        <v>1312</v>
      </c>
    </row>
    <row r="7831" spans="1:16" ht="51">
      <c r="A7831" s="256">
        <v>16</v>
      </c>
      <c r="B7831" s="124"/>
      <c r="C7831" s="125" t="s">
        <v>692</v>
      </c>
      <c r="D7831" s="191">
        <v>43369</v>
      </c>
      <c r="E7831" s="124" t="s">
        <v>13768</v>
      </c>
      <c r="F7831" s="124" t="s">
        <v>3</v>
      </c>
      <c r="G7831" s="124">
        <v>1665367</v>
      </c>
      <c r="H7831" s="124"/>
      <c r="I7831" s="128" t="s">
        <v>15503</v>
      </c>
      <c r="J7831" s="124"/>
      <c r="K7831" s="124"/>
      <c r="L7831" s="124"/>
      <c r="M7831" s="124"/>
      <c r="N7831" s="193">
        <v>0</v>
      </c>
      <c r="O7831" s="193">
        <v>2000</v>
      </c>
      <c r="P7831" s="124" t="s">
        <v>1312</v>
      </c>
    </row>
    <row r="7832" spans="1:16" ht="51">
      <c r="A7832" s="256">
        <v>16</v>
      </c>
      <c r="B7832" s="124"/>
      <c r="C7832" s="125" t="s">
        <v>692</v>
      </c>
      <c r="D7832" s="191">
        <v>43369</v>
      </c>
      <c r="E7832" s="124" t="s">
        <v>13769</v>
      </c>
      <c r="F7832" s="124" t="s">
        <v>3</v>
      </c>
      <c r="G7832" s="124">
        <v>1665366</v>
      </c>
      <c r="H7832" s="124"/>
      <c r="I7832" s="128" t="s">
        <v>15504</v>
      </c>
      <c r="J7832" s="124"/>
      <c r="K7832" s="124"/>
      <c r="L7832" s="124"/>
      <c r="M7832" s="124"/>
      <c r="N7832" s="193">
        <v>0</v>
      </c>
      <c r="O7832" s="193">
        <v>2000</v>
      </c>
      <c r="P7832" s="124" t="s">
        <v>1312</v>
      </c>
    </row>
    <row r="7833" spans="1:16" ht="51">
      <c r="A7833" s="256">
        <v>526</v>
      </c>
      <c r="B7833" s="124"/>
      <c r="C7833" s="125" t="s">
        <v>846</v>
      </c>
      <c r="D7833" s="191">
        <v>43369</v>
      </c>
      <c r="E7833" s="124" t="s">
        <v>13770</v>
      </c>
      <c r="F7833" s="124" t="s">
        <v>3</v>
      </c>
      <c r="G7833" s="124">
        <v>1665365</v>
      </c>
      <c r="H7833" s="124"/>
      <c r="I7833" s="128" t="s">
        <v>15505</v>
      </c>
      <c r="J7833" s="124"/>
      <c r="K7833" s="124"/>
      <c r="L7833" s="124"/>
      <c r="M7833" s="124"/>
      <c r="N7833" s="193">
        <v>0</v>
      </c>
      <c r="O7833" s="193">
        <v>240</v>
      </c>
      <c r="P7833" s="124" t="s">
        <v>1312</v>
      </c>
    </row>
    <row r="7834" spans="1:16" ht="51">
      <c r="A7834" s="256" t="s">
        <v>630</v>
      </c>
      <c r="B7834" s="124"/>
      <c r="C7834" s="125" t="s">
        <v>1236</v>
      </c>
      <c r="D7834" s="191">
        <v>43369</v>
      </c>
      <c r="E7834" s="124" t="s">
        <v>13771</v>
      </c>
      <c r="F7834" s="124" t="s">
        <v>3</v>
      </c>
      <c r="G7834" s="124">
        <v>1665323</v>
      </c>
      <c r="H7834" s="124"/>
      <c r="I7834" s="128" t="s">
        <v>15506</v>
      </c>
      <c r="J7834" s="124"/>
      <c r="K7834" s="124"/>
      <c r="L7834" s="124"/>
      <c r="M7834" s="124"/>
      <c r="N7834" s="193">
        <v>0</v>
      </c>
      <c r="O7834" s="193">
        <v>220</v>
      </c>
      <c r="P7834" s="124" t="s">
        <v>1312</v>
      </c>
    </row>
    <row r="7835" spans="1:16" ht="51">
      <c r="A7835" s="256" t="s">
        <v>630</v>
      </c>
      <c r="B7835" s="124"/>
      <c r="C7835" s="125" t="s">
        <v>1236</v>
      </c>
      <c r="D7835" s="191">
        <v>43369</v>
      </c>
      <c r="E7835" s="124" t="s">
        <v>13772</v>
      </c>
      <c r="F7835" s="124" t="s">
        <v>3</v>
      </c>
      <c r="G7835" s="124">
        <v>1665306</v>
      </c>
      <c r="H7835" s="124"/>
      <c r="I7835" s="128" t="s">
        <v>15507</v>
      </c>
      <c r="J7835" s="124"/>
      <c r="K7835" s="124"/>
      <c r="L7835" s="124"/>
      <c r="M7835" s="124"/>
      <c r="N7835" s="193">
        <v>0</v>
      </c>
      <c r="O7835" s="193">
        <v>303</v>
      </c>
      <c r="P7835" s="124" t="s">
        <v>1312</v>
      </c>
    </row>
    <row r="7836" spans="1:16" ht="51">
      <c r="A7836" s="256" t="s">
        <v>630</v>
      </c>
      <c r="B7836" s="124"/>
      <c r="C7836" s="125" t="s">
        <v>1236</v>
      </c>
      <c r="D7836" s="191">
        <v>43369</v>
      </c>
      <c r="E7836" s="124" t="s">
        <v>13773</v>
      </c>
      <c r="F7836" s="124" t="s">
        <v>3</v>
      </c>
      <c r="G7836" s="124">
        <v>1665305</v>
      </c>
      <c r="H7836" s="124"/>
      <c r="I7836" s="128" t="s">
        <v>15508</v>
      </c>
      <c r="J7836" s="124"/>
      <c r="K7836" s="124"/>
      <c r="L7836" s="124"/>
      <c r="M7836" s="124"/>
      <c r="N7836" s="193">
        <v>0</v>
      </c>
      <c r="O7836" s="193">
        <v>779</v>
      </c>
      <c r="P7836" s="124" t="s">
        <v>1312</v>
      </c>
    </row>
    <row r="7837" spans="1:16" ht="51">
      <c r="A7837" s="256">
        <v>340</v>
      </c>
      <c r="B7837" s="124"/>
      <c r="C7837" s="125" t="s">
        <v>814</v>
      </c>
      <c r="D7837" s="191">
        <v>43369</v>
      </c>
      <c r="E7837" s="124" t="s">
        <v>13774</v>
      </c>
      <c r="F7837" s="124" t="s">
        <v>3</v>
      </c>
      <c r="G7837" s="124">
        <v>1665303</v>
      </c>
      <c r="H7837" s="124"/>
      <c r="I7837" s="128" t="s">
        <v>15509</v>
      </c>
      <c r="J7837" s="124"/>
      <c r="K7837" s="124"/>
      <c r="L7837" s="124"/>
      <c r="M7837" s="124"/>
      <c r="N7837" s="193">
        <v>0</v>
      </c>
      <c r="O7837" s="193">
        <v>312</v>
      </c>
      <c r="P7837" s="124" t="s">
        <v>1312</v>
      </c>
    </row>
    <row r="7838" spans="1:16" ht="76.5">
      <c r="A7838" s="256">
        <v>81</v>
      </c>
      <c r="B7838" s="124"/>
      <c r="C7838" s="125" t="s">
        <v>709</v>
      </c>
      <c r="D7838" s="191">
        <v>43369</v>
      </c>
      <c r="E7838" s="124" t="s">
        <v>13775</v>
      </c>
      <c r="F7838" s="124" t="s">
        <v>3</v>
      </c>
      <c r="G7838" s="124">
        <v>1665299</v>
      </c>
      <c r="H7838" s="124"/>
      <c r="I7838" s="128" t="s">
        <v>15510</v>
      </c>
      <c r="J7838" s="124"/>
      <c r="K7838" s="124"/>
      <c r="L7838" s="124"/>
      <c r="M7838" s="124"/>
      <c r="N7838" s="193">
        <v>0</v>
      </c>
      <c r="O7838" s="193">
        <v>748.57</v>
      </c>
      <c r="P7838" s="124" t="s">
        <v>1312</v>
      </c>
    </row>
    <row r="7839" spans="1:16" ht="51">
      <c r="A7839" s="256" t="s">
        <v>630</v>
      </c>
      <c r="B7839" s="124"/>
      <c r="C7839" s="125" t="s">
        <v>1236</v>
      </c>
      <c r="D7839" s="191">
        <v>43369</v>
      </c>
      <c r="E7839" s="124" t="s">
        <v>13776</v>
      </c>
      <c r="F7839" s="124" t="s">
        <v>3</v>
      </c>
      <c r="G7839" s="124">
        <v>1665286</v>
      </c>
      <c r="H7839" s="124"/>
      <c r="I7839" s="128" t="s">
        <v>15511</v>
      </c>
      <c r="J7839" s="124"/>
      <c r="K7839" s="124"/>
      <c r="L7839" s="124"/>
      <c r="M7839" s="124"/>
      <c r="N7839" s="193">
        <v>0</v>
      </c>
      <c r="O7839" s="193">
        <v>538.56000000000006</v>
      </c>
      <c r="P7839" s="124" t="s">
        <v>1312</v>
      </c>
    </row>
    <row r="7840" spans="1:16" ht="51">
      <c r="A7840" s="256">
        <v>514</v>
      </c>
      <c r="B7840" s="124"/>
      <c r="C7840" s="125" t="s">
        <v>841</v>
      </c>
      <c r="D7840" s="191">
        <v>43369</v>
      </c>
      <c r="E7840" s="124" t="s">
        <v>13777</v>
      </c>
      <c r="F7840" s="124" t="s">
        <v>3</v>
      </c>
      <c r="G7840" s="124">
        <v>1665284</v>
      </c>
      <c r="H7840" s="124"/>
      <c r="I7840" s="128" t="s">
        <v>15512</v>
      </c>
      <c r="J7840" s="124"/>
      <c r="K7840" s="124"/>
      <c r="L7840" s="124"/>
      <c r="M7840" s="124"/>
      <c r="N7840" s="193">
        <v>0</v>
      </c>
      <c r="O7840" s="193">
        <v>11765.54</v>
      </c>
      <c r="P7840" s="124" t="s">
        <v>1312</v>
      </c>
    </row>
    <row r="7841" spans="1:16" ht="51">
      <c r="A7841" s="256" t="s">
        <v>630</v>
      </c>
      <c r="B7841" s="124"/>
      <c r="C7841" s="125" t="s">
        <v>1236</v>
      </c>
      <c r="D7841" s="191">
        <v>43369</v>
      </c>
      <c r="E7841" s="124" t="s">
        <v>13778</v>
      </c>
      <c r="F7841" s="124" t="s">
        <v>3</v>
      </c>
      <c r="G7841" s="124">
        <v>1665263</v>
      </c>
      <c r="H7841" s="124"/>
      <c r="I7841" s="128" t="s">
        <v>15444</v>
      </c>
      <c r="J7841" s="124"/>
      <c r="K7841" s="124"/>
      <c r="L7841" s="124"/>
      <c r="M7841" s="124"/>
      <c r="N7841" s="193">
        <v>0</v>
      </c>
      <c r="O7841" s="193">
        <v>116</v>
      </c>
      <c r="P7841" s="124" t="s">
        <v>1312</v>
      </c>
    </row>
    <row r="7842" spans="1:16" ht="38.25">
      <c r="A7842" s="256">
        <v>86</v>
      </c>
      <c r="B7842" s="124"/>
      <c r="C7842" s="125" t="s">
        <v>710</v>
      </c>
      <c r="D7842" s="191">
        <v>43369</v>
      </c>
      <c r="E7842" s="124" t="s">
        <v>13779</v>
      </c>
      <c r="F7842" s="124" t="s">
        <v>3</v>
      </c>
      <c r="G7842" s="124">
        <v>1665262</v>
      </c>
      <c r="H7842" s="124"/>
      <c r="I7842" s="128" t="s">
        <v>15513</v>
      </c>
      <c r="J7842" s="124"/>
      <c r="K7842" s="124"/>
      <c r="L7842" s="124"/>
      <c r="M7842" s="124"/>
      <c r="N7842" s="193">
        <v>0</v>
      </c>
      <c r="O7842" s="193">
        <v>2230</v>
      </c>
      <c r="P7842" s="124" t="s">
        <v>1312</v>
      </c>
    </row>
    <row r="7843" spans="1:16" ht="51">
      <c r="A7843" s="256">
        <v>378</v>
      </c>
      <c r="B7843" s="124"/>
      <c r="C7843" s="125" t="s">
        <v>1274</v>
      </c>
      <c r="D7843" s="191">
        <v>43369</v>
      </c>
      <c r="E7843" s="124" t="s">
        <v>13780</v>
      </c>
      <c r="F7843" s="124" t="s">
        <v>3</v>
      </c>
      <c r="G7843" s="124">
        <v>1665492</v>
      </c>
      <c r="H7843" s="124"/>
      <c r="I7843" s="128" t="s">
        <v>15514</v>
      </c>
      <c r="J7843" s="124"/>
      <c r="K7843" s="124"/>
      <c r="L7843" s="124"/>
      <c r="M7843" s="124"/>
      <c r="N7843" s="193">
        <v>0</v>
      </c>
      <c r="O7843" s="193">
        <v>2096.86</v>
      </c>
      <c r="P7843" s="124" t="s">
        <v>1312</v>
      </c>
    </row>
    <row r="7844" spans="1:16" ht="51">
      <c r="A7844" s="256">
        <v>378</v>
      </c>
      <c r="B7844" s="124"/>
      <c r="C7844" s="125" t="s">
        <v>1274</v>
      </c>
      <c r="D7844" s="191">
        <v>43369</v>
      </c>
      <c r="E7844" s="124" t="s">
        <v>13781</v>
      </c>
      <c r="F7844" s="124" t="s">
        <v>3</v>
      </c>
      <c r="G7844" s="124">
        <v>1665489</v>
      </c>
      <c r="H7844" s="124"/>
      <c r="I7844" s="128" t="s">
        <v>15515</v>
      </c>
      <c r="J7844" s="124"/>
      <c r="K7844" s="124"/>
      <c r="L7844" s="124"/>
      <c r="M7844" s="124"/>
      <c r="N7844" s="193">
        <v>0</v>
      </c>
      <c r="O7844" s="193">
        <v>942.14</v>
      </c>
      <c r="P7844" s="124" t="s">
        <v>1312</v>
      </c>
    </row>
    <row r="7845" spans="1:16" ht="38.25">
      <c r="A7845" s="256">
        <v>16</v>
      </c>
      <c r="B7845" s="124"/>
      <c r="C7845" s="125" t="s">
        <v>692</v>
      </c>
      <c r="D7845" s="191">
        <v>43369</v>
      </c>
      <c r="E7845" s="124" t="s">
        <v>13782</v>
      </c>
      <c r="F7845" s="124" t="s">
        <v>3</v>
      </c>
      <c r="G7845" s="124">
        <v>1665487</v>
      </c>
      <c r="H7845" s="124"/>
      <c r="I7845" s="128" t="s">
        <v>15516</v>
      </c>
      <c r="J7845" s="124"/>
      <c r="K7845" s="124"/>
      <c r="L7845" s="124"/>
      <c r="M7845" s="124"/>
      <c r="N7845" s="193">
        <v>0</v>
      </c>
      <c r="O7845" s="193">
        <v>90</v>
      </c>
      <c r="P7845" s="124" t="s">
        <v>1312</v>
      </c>
    </row>
    <row r="7846" spans="1:16" ht="38.25">
      <c r="A7846" s="256">
        <v>572</v>
      </c>
      <c r="B7846" s="124"/>
      <c r="C7846" s="125" t="s">
        <v>848</v>
      </c>
      <c r="D7846" s="191">
        <v>43369</v>
      </c>
      <c r="E7846" s="124" t="s">
        <v>13783</v>
      </c>
      <c r="F7846" s="124" t="s">
        <v>3</v>
      </c>
      <c r="G7846" s="124">
        <v>1665485</v>
      </c>
      <c r="H7846" s="124"/>
      <c r="I7846" s="128" t="s">
        <v>15517</v>
      </c>
      <c r="J7846" s="124"/>
      <c r="K7846" s="124"/>
      <c r="L7846" s="124"/>
      <c r="M7846" s="124"/>
      <c r="N7846" s="193">
        <v>0</v>
      </c>
      <c r="O7846" s="193">
        <v>244</v>
      </c>
      <c r="P7846" s="124" t="s">
        <v>1312</v>
      </c>
    </row>
    <row r="7847" spans="1:16" ht="63.75">
      <c r="A7847" s="256" t="s">
        <v>630</v>
      </c>
      <c r="B7847" s="124"/>
      <c r="C7847" s="125" t="s">
        <v>1236</v>
      </c>
      <c r="D7847" s="191">
        <v>43369</v>
      </c>
      <c r="E7847" s="124" t="s">
        <v>13784</v>
      </c>
      <c r="F7847" s="124" t="s">
        <v>3</v>
      </c>
      <c r="G7847" s="124">
        <v>1665477</v>
      </c>
      <c r="H7847" s="124"/>
      <c r="I7847" s="128" t="s">
        <v>15518</v>
      </c>
      <c r="J7847" s="124"/>
      <c r="K7847" s="124"/>
      <c r="L7847" s="124"/>
      <c r="M7847" s="124"/>
      <c r="N7847" s="193">
        <v>0</v>
      </c>
      <c r="O7847" s="193">
        <v>120</v>
      </c>
      <c r="P7847" s="124" t="s">
        <v>1312</v>
      </c>
    </row>
    <row r="7848" spans="1:16" ht="51">
      <c r="A7848" s="256" t="s">
        <v>630</v>
      </c>
      <c r="B7848" s="124"/>
      <c r="C7848" s="125" t="s">
        <v>1236</v>
      </c>
      <c r="D7848" s="191">
        <v>43369</v>
      </c>
      <c r="E7848" s="124" t="s">
        <v>13785</v>
      </c>
      <c r="F7848" s="124" t="s">
        <v>3</v>
      </c>
      <c r="G7848" s="124">
        <v>1665475</v>
      </c>
      <c r="H7848" s="124"/>
      <c r="I7848" s="128" t="s">
        <v>15519</v>
      </c>
      <c r="J7848" s="124"/>
      <c r="K7848" s="124"/>
      <c r="L7848" s="124"/>
      <c r="M7848" s="124"/>
      <c r="N7848" s="193">
        <v>0</v>
      </c>
      <c r="O7848" s="193">
        <v>13</v>
      </c>
      <c r="P7848" s="124" t="s">
        <v>1312</v>
      </c>
    </row>
    <row r="7849" spans="1:16" ht="51">
      <c r="A7849" s="256" t="s">
        <v>630</v>
      </c>
      <c r="B7849" s="124"/>
      <c r="C7849" s="125" t="s">
        <v>1236</v>
      </c>
      <c r="D7849" s="191">
        <v>43369</v>
      </c>
      <c r="E7849" s="124" t="s">
        <v>13786</v>
      </c>
      <c r="F7849" s="124" t="s">
        <v>3</v>
      </c>
      <c r="G7849" s="124">
        <v>1665461</v>
      </c>
      <c r="H7849" s="124"/>
      <c r="I7849" s="128" t="s">
        <v>15520</v>
      </c>
      <c r="J7849" s="124"/>
      <c r="K7849" s="124"/>
      <c r="L7849" s="124"/>
      <c r="M7849" s="124"/>
      <c r="N7849" s="193">
        <v>0</v>
      </c>
      <c r="O7849" s="193">
        <v>4610.7</v>
      </c>
      <c r="P7849" s="124" t="s">
        <v>1312</v>
      </c>
    </row>
    <row r="7850" spans="1:16" ht="51">
      <c r="A7850" s="256">
        <v>342</v>
      </c>
      <c r="B7850" s="124"/>
      <c r="C7850" s="125" t="s">
        <v>816</v>
      </c>
      <c r="D7850" s="191">
        <v>43369</v>
      </c>
      <c r="E7850" s="124" t="s">
        <v>13787</v>
      </c>
      <c r="F7850" s="124" t="s">
        <v>3</v>
      </c>
      <c r="G7850" s="124">
        <v>1665460</v>
      </c>
      <c r="H7850" s="124"/>
      <c r="I7850" s="128" t="s">
        <v>15521</v>
      </c>
      <c r="J7850" s="124"/>
      <c r="K7850" s="124"/>
      <c r="L7850" s="124"/>
      <c r="M7850" s="124"/>
      <c r="N7850" s="193">
        <v>0</v>
      </c>
      <c r="O7850" s="193">
        <v>41.800000000000004</v>
      </c>
      <c r="P7850" s="124" t="s">
        <v>1312</v>
      </c>
    </row>
    <row r="7851" spans="1:16" ht="51">
      <c r="A7851" s="256" t="s">
        <v>630</v>
      </c>
      <c r="B7851" s="124"/>
      <c r="C7851" s="125" t="s">
        <v>1236</v>
      </c>
      <c r="D7851" s="191">
        <v>43369</v>
      </c>
      <c r="E7851" s="124" t="s">
        <v>13788</v>
      </c>
      <c r="F7851" s="124" t="s">
        <v>3</v>
      </c>
      <c r="G7851" s="124">
        <v>1665459</v>
      </c>
      <c r="H7851" s="124"/>
      <c r="I7851" s="128" t="s">
        <v>15522</v>
      </c>
      <c r="J7851" s="124"/>
      <c r="K7851" s="124"/>
      <c r="L7851" s="124"/>
      <c r="M7851" s="124"/>
      <c r="N7851" s="193">
        <v>0</v>
      </c>
      <c r="O7851" s="193">
        <v>4651.6000000000004</v>
      </c>
      <c r="P7851" s="124" t="s">
        <v>1312</v>
      </c>
    </row>
    <row r="7852" spans="1:16" ht="51">
      <c r="A7852" s="256">
        <v>342</v>
      </c>
      <c r="B7852" s="124"/>
      <c r="C7852" s="125" t="s">
        <v>816</v>
      </c>
      <c r="D7852" s="191">
        <v>43369</v>
      </c>
      <c r="E7852" s="124" t="s">
        <v>13789</v>
      </c>
      <c r="F7852" s="124" t="s">
        <v>3</v>
      </c>
      <c r="G7852" s="124">
        <v>1665458</v>
      </c>
      <c r="H7852" s="124"/>
      <c r="I7852" s="128" t="s">
        <v>15523</v>
      </c>
      <c r="J7852" s="124"/>
      <c r="K7852" s="124"/>
      <c r="L7852" s="124"/>
      <c r="M7852" s="124"/>
      <c r="N7852" s="193">
        <v>0</v>
      </c>
      <c r="O7852" s="193">
        <v>19.55</v>
      </c>
      <c r="P7852" s="124" t="s">
        <v>1312</v>
      </c>
    </row>
    <row r="7853" spans="1:16" ht="51">
      <c r="A7853" s="256" t="s">
        <v>630</v>
      </c>
      <c r="B7853" s="124"/>
      <c r="C7853" s="125" t="s">
        <v>1236</v>
      </c>
      <c r="D7853" s="191">
        <v>43369</v>
      </c>
      <c r="E7853" s="124" t="s">
        <v>13790</v>
      </c>
      <c r="F7853" s="124" t="s">
        <v>3</v>
      </c>
      <c r="G7853" s="124">
        <v>1665457</v>
      </c>
      <c r="H7853" s="124"/>
      <c r="I7853" s="128" t="s">
        <v>15524</v>
      </c>
      <c r="J7853" s="124"/>
      <c r="K7853" s="124"/>
      <c r="L7853" s="124"/>
      <c r="M7853" s="124"/>
      <c r="N7853" s="193">
        <v>0</v>
      </c>
      <c r="O7853" s="193">
        <v>5243.1</v>
      </c>
      <c r="P7853" s="124" t="s">
        <v>1312</v>
      </c>
    </row>
    <row r="7854" spans="1:16" ht="63.75">
      <c r="A7854" s="256">
        <v>660</v>
      </c>
      <c r="B7854" s="124"/>
      <c r="C7854" s="125" t="s">
        <v>233</v>
      </c>
      <c r="D7854" s="191">
        <v>43369</v>
      </c>
      <c r="E7854" s="124" t="s">
        <v>13791</v>
      </c>
      <c r="F7854" s="124" t="s">
        <v>3</v>
      </c>
      <c r="G7854" s="124">
        <v>1665308</v>
      </c>
      <c r="H7854" s="124"/>
      <c r="I7854" s="128" t="s">
        <v>15525</v>
      </c>
      <c r="J7854" s="124"/>
      <c r="K7854" s="124"/>
      <c r="L7854" s="124"/>
      <c r="M7854" s="124"/>
      <c r="N7854" s="193">
        <v>0</v>
      </c>
      <c r="O7854" s="193">
        <v>81.400000000000006</v>
      </c>
      <c r="P7854" s="124" t="s">
        <v>1312</v>
      </c>
    </row>
    <row r="7855" spans="1:16" ht="51">
      <c r="A7855" s="256">
        <v>86</v>
      </c>
      <c r="B7855" s="124"/>
      <c r="C7855" s="125" t="s">
        <v>710</v>
      </c>
      <c r="D7855" s="191">
        <v>43369</v>
      </c>
      <c r="E7855" s="124" t="s">
        <v>13792</v>
      </c>
      <c r="F7855" s="124" t="s">
        <v>3</v>
      </c>
      <c r="G7855" s="124">
        <v>1665269</v>
      </c>
      <c r="H7855" s="124"/>
      <c r="I7855" s="128" t="s">
        <v>15526</v>
      </c>
      <c r="J7855" s="124"/>
      <c r="K7855" s="124"/>
      <c r="L7855" s="124"/>
      <c r="M7855" s="124"/>
      <c r="N7855" s="193">
        <v>0</v>
      </c>
      <c r="O7855" s="193">
        <v>126</v>
      </c>
      <c r="P7855" s="124" t="s">
        <v>1312</v>
      </c>
    </row>
    <row r="7856" spans="1:16" ht="51">
      <c r="A7856" s="256">
        <v>86</v>
      </c>
      <c r="B7856" s="124"/>
      <c r="C7856" s="125" t="s">
        <v>710</v>
      </c>
      <c r="D7856" s="191">
        <v>43369</v>
      </c>
      <c r="E7856" s="124" t="s">
        <v>13793</v>
      </c>
      <c r="F7856" s="124" t="s">
        <v>3</v>
      </c>
      <c r="G7856" s="124">
        <v>1665267</v>
      </c>
      <c r="H7856" s="124"/>
      <c r="I7856" s="128" t="s">
        <v>15527</v>
      </c>
      <c r="J7856" s="124"/>
      <c r="K7856" s="124"/>
      <c r="L7856" s="124"/>
      <c r="M7856" s="124"/>
      <c r="N7856" s="193">
        <v>0</v>
      </c>
      <c r="O7856" s="193">
        <v>5011.7300000000005</v>
      </c>
      <c r="P7856" s="124" t="s">
        <v>1312</v>
      </c>
    </row>
    <row r="7857" spans="1:16" ht="51">
      <c r="A7857" s="256">
        <v>86</v>
      </c>
      <c r="B7857" s="124"/>
      <c r="C7857" s="125" t="s">
        <v>710</v>
      </c>
      <c r="D7857" s="191">
        <v>43369</v>
      </c>
      <c r="E7857" s="124" t="s">
        <v>13794</v>
      </c>
      <c r="F7857" s="124" t="s">
        <v>3</v>
      </c>
      <c r="G7857" s="124">
        <v>1665266</v>
      </c>
      <c r="H7857" s="124"/>
      <c r="I7857" s="128" t="s">
        <v>15528</v>
      </c>
      <c r="J7857" s="124"/>
      <c r="K7857" s="124"/>
      <c r="L7857" s="124"/>
      <c r="M7857" s="124"/>
      <c r="N7857" s="193">
        <v>0</v>
      </c>
      <c r="O7857" s="193">
        <v>136.39000000000001</v>
      </c>
      <c r="P7857" s="124" t="s">
        <v>1312</v>
      </c>
    </row>
    <row r="7858" spans="1:16" ht="51">
      <c r="A7858" s="256">
        <v>342</v>
      </c>
      <c r="B7858" s="124"/>
      <c r="C7858" s="125" t="s">
        <v>816</v>
      </c>
      <c r="D7858" s="191">
        <v>43369</v>
      </c>
      <c r="E7858" s="124" t="s">
        <v>13795</v>
      </c>
      <c r="F7858" s="124" t="s">
        <v>3</v>
      </c>
      <c r="G7858" s="124">
        <v>1665258</v>
      </c>
      <c r="H7858" s="124"/>
      <c r="I7858" s="128" t="s">
        <v>15529</v>
      </c>
      <c r="J7858" s="124"/>
      <c r="K7858" s="124"/>
      <c r="L7858" s="124"/>
      <c r="M7858" s="124"/>
      <c r="N7858" s="193">
        <v>0</v>
      </c>
      <c r="O7858" s="193">
        <v>408.74</v>
      </c>
      <c r="P7858" s="124" t="s">
        <v>1312</v>
      </c>
    </row>
    <row r="7859" spans="1:16" ht="51">
      <c r="A7859" s="256">
        <v>342</v>
      </c>
      <c r="B7859" s="124"/>
      <c r="C7859" s="125" t="s">
        <v>816</v>
      </c>
      <c r="D7859" s="191">
        <v>43369</v>
      </c>
      <c r="E7859" s="124" t="s">
        <v>13796</v>
      </c>
      <c r="F7859" s="124" t="s">
        <v>3</v>
      </c>
      <c r="G7859" s="124">
        <v>1665247</v>
      </c>
      <c r="H7859" s="124"/>
      <c r="I7859" s="128" t="s">
        <v>15530</v>
      </c>
      <c r="J7859" s="124"/>
      <c r="K7859" s="124"/>
      <c r="L7859" s="124"/>
      <c r="M7859" s="124"/>
      <c r="N7859" s="193">
        <v>0</v>
      </c>
      <c r="O7859" s="193">
        <v>1224.4000000000001</v>
      </c>
      <c r="P7859" s="124" t="s">
        <v>1312</v>
      </c>
    </row>
    <row r="7860" spans="1:16" ht="51">
      <c r="A7860" s="256" t="s">
        <v>630</v>
      </c>
      <c r="B7860" s="124"/>
      <c r="C7860" s="125" t="s">
        <v>1236</v>
      </c>
      <c r="D7860" s="191">
        <v>43369</v>
      </c>
      <c r="E7860" s="124" t="s">
        <v>13797</v>
      </c>
      <c r="F7860" s="124" t="s">
        <v>3</v>
      </c>
      <c r="G7860" s="124">
        <v>1665215</v>
      </c>
      <c r="H7860" s="124"/>
      <c r="I7860" s="128" t="s">
        <v>15531</v>
      </c>
      <c r="J7860" s="124"/>
      <c r="K7860" s="124"/>
      <c r="L7860" s="124"/>
      <c r="M7860" s="124"/>
      <c r="N7860" s="193">
        <v>0</v>
      </c>
      <c r="O7860" s="193">
        <v>17338</v>
      </c>
      <c r="P7860" s="124" t="s">
        <v>1312</v>
      </c>
    </row>
    <row r="7861" spans="1:16" ht="51">
      <c r="A7861" s="256" t="s">
        <v>630</v>
      </c>
      <c r="B7861" s="124"/>
      <c r="C7861" s="125" t="s">
        <v>1236</v>
      </c>
      <c r="D7861" s="191">
        <v>43369</v>
      </c>
      <c r="E7861" s="124" t="s">
        <v>13798</v>
      </c>
      <c r="F7861" s="124" t="s">
        <v>3</v>
      </c>
      <c r="G7861" s="124">
        <v>1665211</v>
      </c>
      <c r="H7861" s="124"/>
      <c r="I7861" s="128" t="s">
        <v>15532</v>
      </c>
      <c r="J7861" s="124"/>
      <c r="K7861" s="124"/>
      <c r="L7861" s="124"/>
      <c r="M7861" s="124"/>
      <c r="N7861" s="193">
        <v>0</v>
      </c>
      <c r="O7861" s="193">
        <v>8231.85</v>
      </c>
      <c r="P7861" s="124" t="s">
        <v>1312</v>
      </c>
    </row>
    <row r="7862" spans="1:16" ht="51">
      <c r="A7862" s="256">
        <v>212</v>
      </c>
      <c r="B7862" s="124"/>
      <c r="C7862" s="125" t="s">
        <v>761</v>
      </c>
      <c r="D7862" s="191">
        <v>43369</v>
      </c>
      <c r="E7862" s="124" t="s">
        <v>13799</v>
      </c>
      <c r="F7862" s="124" t="s">
        <v>3</v>
      </c>
      <c r="G7862" s="124">
        <v>1665173</v>
      </c>
      <c r="H7862" s="124"/>
      <c r="I7862" s="128" t="s">
        <v>15533</v>
      </c>
      <c r="J7862" s="124"/>
      <c r="K7862" s="124"/>
      <c r="L7862" s="124"/>
      <c r="M7862" s="124"/>
      <c r="N7862" s="193">
        <v>0</v>
      </c>
      <c r="O7862" s="193">
        <v>111</v>
      </c>
      <c r="P7862" s="124" t="s">
        <v>1312</v>
      </c>
    </row>
    <row r="7863" spans="1:16" ht="63.75">
      <c r="A7863" s="256">
        <v>670</v>
      </c>
      <c r="B7863" s="124"/>
      <c r="C7863" s="125" t="s">
        <v>235</v>
      </c>
      <c r="D7863" s="191">
        <v>43369</v>
      </c>
      <c r="E7863" s="124" t="s">
        <v>13800</v>
      </c>
      <c r="F7863" s="124" t="s">
        <v>3</v>
      </c>
      <c r="G7863" s="124">
        <v>1665157</v>
      </c>
      <c r="H7863" s="124"/>
      <c r="I7863" s="128" t="s">
        <v>15534</v>
      </c>
      <c r="J7863" s="124"/>
      <c r="K7863" s="124"/>
      <c r="L7863" s="124"/>
      <c r="M7863" s="124"/>
      <c r="N7863" s="193">
        <v>0</v>
      </c>
      <c r="O7863" s="193">
        <v>500</v>
      </c>
      <c r="P7863" s="124" t="s">
        <v>1312</v>
      </c>
    </row>
    <row r="7864" spans="1:16" ht="63.75">
      <c r="A7864" s="256">
        <v>48</v>
      </c>
      <c r="B7864" s="124"/>
      <c r="C7864" s="125" t="s">
        <v>700</v>
      </c>
      <c r="D7864" s="191">
        <v>43369</v>
      </c>
      <c r="E7864" s="124" t="s">
        <v>13801</v>
      </c>
      <c r="F7864" s="124" t="s">
        <v>3</v>
      </c>
      <c r="G7864" s="124">
        <v>1665261</v>
      </c>
      <c r="H7864" s="124"/>
      <c r="I7864" s="128" t="s">
        <v>15535</v>
      </c>
      <c r="J7864" s="124"/>
      <c r="K7864" s="124"/>
      <c r="L7864" s="124"/>
      <c r="M7864" s="124"/>
      <c r="N7864" s="193">
        <v>0</v>
      </c>
      <c r="O7864" s="193">
        <v>18322.04</v>
      </c>
      <c r="P7864" s="124" t="s">
        <v>1312</v>
      </c>
    </row>
    <row r="7865" spans="1:16" ht="38.25">
      <c r="A7865" s="256">
        <v>283</v>
      </c>
      <c r="B7865" s="124"/>
      <c r="C7865" s="125" t="s">
        <v>146</v>
      </c>
      <c r="D7865" s="191">
        <v>43369</v>
      </c>
      <c r="E7865" s="124" t="s">
        <v>13802</v>
      </c>
      <c r="F7865" s="124" t="s">
        <v>3</v>
      </c>
      <c r="G7865" s="124">
        <v>1665256</v>
      </c>
      <c r="H7865" s="124"/>
      <c r="I7865" s="128" t="s">
        <v>15536</v>
      </c>
      <c r="J7865" s="124"/>
      <c r="K7865" s="124"/>
      <c r="L7865" s="124"/>
      <c r="M7865" s="124"/>
      <c r="N7865" s="193">
        <v>0</v>
      </c>
      <c r="O7865" s="193">
        <v>40</v>
      </c>
      <c r="P7865" s="124" t="s">
        <v>1312</v>
      </c>
    </row>
    <row r="7866" spans="1:16" ht="38.25">
      <c r="A7866" s="256">
        <v>283</v>
      </c>
      <c r="B7866" s="124"/>
      <c r="C7866" s="125" t="s">
        <v>146</v>
      </c>
      <c r="D7866" s="191">
        <v>43369</v>
      </c>
      <c r="E7866" s="124" t="s">
        <v>13803</v>
      </c>
      <c r="F7866" s="124" t="s">
        <v>3</v>
      </c>
      <c r="G7866" s="124">
        <v>1665254</v>
      </c>
      <c r="H7866" s="124"/>
      <c r="I7866" s="128" t="s">
        <v>15537</v>
      </c>
      <c r="J7866" s="124"/>
      <c r="K7866" s="124"/>
      <c r="L7866" s="124"/>
      <c r="M7866" s="124"/>
      <c r="N7866" s="193">
        <v>0</v>
      </c>
      <c r="O7866" s="193">
        <v>40</v>
      </c>
      <c r="P7866" s="124" t="s">
        <v>1312</v>
      </c>
    </row>
    <row r="7867" spans="1:16" ht="51">
      <c r="A7867" s="256" t="s">
        <v>630</v>
      </c>
      <c r="B7867" s="124"/>
      <c r="C7867" s="125" t="s">
        <v>1236</v>
      </c>
      <c r="D7867" s="191">
        <v>43369</v>
      </c>
      <c r="E7867" s="124" t="s">
        <v>13804</v>
      </c>
      <c r="F7867" s="124" t="s">
        <v>3</v>
      </c>
      <c r="G7867" s="124">
        <v>1665221</v>
      </c>
      <c r="H7867" s="124"/>
      <c r="I7867" s="128" t="s">
        <v>15538</v>
      </c>
      <c r="J7867" s="124"/>
      <c r="K7867" s="124"/>
      <c r="L7867" s="124"/>
      <c r="M7867" s="124"/>
      <c r="N7867" s="193">
        <v>0</v>
      </c>
      <c r="O7867" s="193">
        <v>15456.12</v>
      </c>
      <c r="P7867" s="124" t="s">
        <v>1312</v>
      </c>
    </row>
    <row r="7868" spans="1:16" ht="51">
      <c r="A7868" s="256" t="s">
        <v>630</v>
      </c>
      <c r="B7868" s="124"/>
      <c r="C7868" s="125" t="s">
        <v>1236</v>
      </c>
      <c r="D7868" s="191">
        <v>43369</v>
      </c>
      <c r="E7868" s="124" t="s">
        <v>13805</v>
      </c>
      <c r="F7868" s="124" t="s">
        <v>3</v>
      </c>
      <c r="G7868" s="124">
        <v>1665218</v>
      </c>
      <c r="H7868" s="124"/>
      <c r="I7868" s="128" t="s">
        <v>15539</v>
      </c>
      <c r="J7868" s="124"/>
      <c r="K7868" s="124"/>
      <c r="L7868" s="124"/>
      <c r="M7868" s="124"/>
      <c r="N7868" s="193">
        <v>0</v>
      </c>
      <c r="O7868" s="193">
        <v>6840.1</v>
      </c>
      <c r="P7868" s="124" t="s">
        <v>1312</v>
      </c>
    </row>
    <row r="7869" spans="1:16" ht="38.25">
      <c r="A7869" s="256">
        <v>35</v>
      </c>
      <c r="B7869" s="124"/>
      <c r="C7869" s="125" t="s">
        <v>696</v>
      </c>
      <c r="D7869" s="191">
        <v>43369</v>
      </c>
      <c r="E7869" s="124" t="s">
        <v>13806</v>
      </c>
      <c r="F7869" s="124" t="s">
        <v>3</v>
      </c>
      <c r="G7869" s="124">
        <v>1665212</v>
      </c>
      <c r="H7869" s="124"/>
      <c r="I7869" s="128" t="s">
        <v>15540</v>
      </c>
      <c r="J7869" s="124"/>
      <c r="K7869" s="124"/>
      <c r="L7869" s="124"/>
      <c r="M7869" s="124"/>
      <c r="N7869" s="193">
        <v>0</v>
      </c>
      <c r="O7869" s="193">
        <v>10</v>
      </c>
      <c r="P7869" s="124" t="s">
        <v>1312</v>
      </c>
    </row>
    <row r="7870" spans="1:16" ht="51">
      <c r="A7870" s="256">
        <v>41</v>
      </c>
      <c r="B7870" s="124"/>
      <c r="C7870" s="125" t="s">
        <v>697</v>
      </c>
      <c r="D7870" s="191">
        <v>43369</v>
      </c>
      <c r="E7870" s="124" t="s">
        <v>13807</v>
      </c>
      <c r="F7870" s="124" t="s">
        <v>3</v>
      </c>
      <c r="G7870" s="124">
        <v>1665192</v>
      </c>
      <c r="H7870" s="124"/>
      <c r="I7870" s="128" t="s">
        <v>15541</v>
      </c>
      <c r="J7870" s="124"/>
      <c r="K7870" s="124"/>
      <c r="L7870" s="124"/>
      <c r="M7870" s="124"/>
      <c r="N7870" s="193">
        <v>0</v>
      </c>
      <c r="O7870" s="193">
        <v>500</v>
      </c>
      <c r="P7870" s="124" t="s">
        <v>1312</v>
      </c>
    </row>
    <row r="7871" spans="1:16" ht="51">
      <c r="A7871" s="256" t="s">
        <v>630</v>
      </c>
      <c r="B7871" s="124"/>
      <c r="C7871" s="125" t="s">
        <v>1236</v>
      </c>
      <c r="D7871" s="191">
        <v>43369</v>
      </c>
      <c r="E7871" s="124" t="s">
        <v>13808</v>
      </c>
      <c r="F7871" s="124" t="s">
        <v>3</v>
      </c>
      <c r="G7871" s="124">
        <v>1665180</v>
      </c>
      <c r="H7871" s="124"/>
      <c r="I7871" s="128" t="s">
        <v>15003</v>
      </c>
      <c r="J7871" s="124"/>
      <c r="K7871" s="124"/>
      <c r="L7871" s="124"/>
      <c r="M7871" s="124"/>
      <c r="N7871" s="193">
        <v>0</v>
      </c>
      <c r="O7871" s="193">
        <v>0.2</v>
      </c>
      <c r="P7871" s="124" t="s">
        <v>1312</v>
      </c>
    </row>
    <row r="7872" spans="1:16" ht="51">
      <c r="A7872" s="256" t="s">
        <v>630</v>
      </c>
      <c r="B7872" s="124"/>
      <c r="C7872" s="125" t="s">
        <v>1236</v>
      </c>
      <c r="D7872" s="191">
        <v>43369</v>
      </c>
      <c r="E7872" s="124" t="s">
        <v>13809</v>
      </c>
      <c r="F7872" s="124" t="s">
        <v>3</v>
      </c>
      <c r="G7872" s="124">
        <v>1665178</v>
      </c>
      <c r="H7872" s="124"/>
      <c r="I7872" s="128" t="s">
        <v>15003</v>
      </c>
      <c r="J7872" s="124"/>
      <c r="K7872" s="124"/>
      <c r="L7872" s="124"/>
      <c r="M7872" s="124"/>
      <c r="N7872" s="193">
        <v>0</v>
      </c>
      <c r="O7872" s="193">
        <v>651.5</v>
      </c>
      <c r="P7872" s="124" t="s">
        <v>1312</v>
      </c>
    </row>
    <row r="7873" spans="1:16" ht="51">
      <c r="A7873" s="256" t="s">
        <v>630</v>
      </c>
      <c r="B7873" s="124"/>
      <c r="C7873" s="125" t="s">
        <v>1236</v>
      </c>
      <c r="D7873" s="191">
        <v>43369</v>
      </c>
      <c r="E7873" s="124" t="s">
        <v>13810</v>
      </c>
      <c r="F7873" s="124" t="s">
        <v>3</v>
      </c>
      <c r="G7873" s="124">
        <v>1665170</v>
      </c>
      <c r="H7873" s="124"/>
      <c r="I7873" s="128" t="s">
        <v>15542</v>
      </c>
      <c r="J7873" s="124"/>
      <c r="K7873" s="124"/>
      <c r="L7873" s="124"/>
      <c r="M7873" s="124"/>
      <c r="N7873" s="193">
        <v>0</v>
      </c>
      <c r="O7873" s="193">
        <v>180</v>
      </c>
      <c r="P7873" s="124" t="s">
        <v>1312</v>
      </c>
    </row>
    <row r="7874" spans="1:16" ht="51">
      <c r="A7874" s="256">
        <v>293</v>
      </c>
      <c r="B7874" s="124"/>
      <c r="C7874" s="125" t="s">
        <v>795</v>
      </c>
      <c r="D7874" s="191">
        <v>43369</v>
      </c>
      <c r="E7874" s="124" t="s">
        <v>13811</v>
      </c>
      <c r="F7874" s="124" t="s">
        <v>3</v>
      </c>
      <c r="G7874" s="124">
        <v>1665159</v>
      </c>
      <c r="H7874" s="124"/>
      <c r="I7874" s="128" t="s">
        <v>15543</v>
      </c>
      <c r="J7874" s="124"/>
      <c r="K7874" s="124"/>
      <c r="L7874" s="124"/>
      <c r="M7874" s="124"/>
      <c r="N7874" s="193">
        <v>0</v>
      </c>
      <c r="O7874" s="193">
        <v>371</v>
      </c>
      <c r="P7874" s="124" t="s">
        <v>1312</v>
      </c>
    </row>
    <row r="7875" spans="1:16" ht="51">
      <c r="A7875" s="256">
        <v>46</v>
      </c>
      <c r="B7875" s="124"/>
      <c r="C7875" s="125" t="s">
        <v>698</v>
      </c>
      <c r="D7875" s="191">
        <v>43369</v>
      </c>
      <c r="E7875" s="124" t="s">
        <v>13812</v>
      </c>
      <c r="F7875" s="124" t="s">
        <v>3</v>
      </c>
      <c r="G7875" s="124">
        <v>1665148</v>
      </c>
      <c r="H7875" s="124"/>
      <c r="I7875" s="128" t="s">
        <v>15544</v>
      </c>
      <c r="J7875" s="124"/>
      <c r="K7875" s="124"/>
      <c r="L7875" s="124"/>
      <c r="M7875" s="124"/>
      <c r="N7875" s="193">
        <v>0</v>
      </c>
      <c r="O7875" s="193">
        <v>213</v>
      </c>
      <c r="P7875" s="124" t="s">
        <v>1312</v>
      </c>
    </row>
    <row r="7876" spans="1:16" ht="51" hidden="1">
      <c r="A7876" s="256">
        <v>342</v>
      </c>
      <c r="B7876" s="124"/>
      <c r="C7876" s="125" t="s">
        <v>816</v>
      </c>
      <c r="D7876" s="191">
        <v>43369</v>
      </c>
      <c r="E7876" s="124" t="s">
        <v>13813</v>
      </c>
      <c r="F7876" s="124" t="s">
        <v>6</v>
      </c>
      <c r="G7876" s="124">
        <v>1026743</v>
      </c>
      <c r="H7876" s="124"/>
      <c r="I7876" s="128" t="s">
        <v>9520</v>
      </c>
      <c r="J7876" s="124"/>
      <c r="K7876" s="124"/>
      <c r="L7876" s="124"/>
      <c r="M7876" s="124"/>
      <c r="N7876" s="193">
        <v>0</v>
      </c>
      <c r="O7876" s="193">
        <v>500462.98</v>
      </c>
      <c r="P7876" s="124" t="s">
        <v>1312</v>
      </c>
    </row>
    <row r="7877" spans="1:16" ht="63.75" hidden="1">
      <c r="A7877" s="256" t="s">
        <v>630</v>
      </c>
      <c r="B7877" s="124"/>
      <c r="C7877" s="125" t="s">
        <v>1236</v>
      </c>
      <c r="D7877" s="191">
        <v>43369</v>
      </c>
      <c r="E7877" s="124" t="s">
        <v>13814</v>
      </c>
      <c r="F7877" s="124" t="s">
        <v>6</v>
      </c>
      <c r="G7877" s="124">
        <v>1026834</v>
      </c>
      <c r="H7877" s="124"/>
      <c r="I7877" s="128" t="s">
        <v>15545</v>
      </c>
      <c r="J7877" s="124"/>
      <c r="K7877" s="124"/>
      <c r="L7877" s="124"/>
      <c r="M7877" s="124"/>
      <c r="N7877" s="193">
        <v>0</v>
      </c>
      <c r="O7877" s="193">
        <v>0.01</v>
      </c>
      <c r="P7877" s="124" t="s">
        <v>1312</v>
      </c>
    </row>
    <row r="7878" spans="1:16" ht="63.75" hidden="1">
      <c r="A7878" s="256" t="s">
        <v>619</v>
      </c>
      <c r="B7878" s="124"/>
      <c r="C7878" s="125" t="s">
        <v>713</v>
      </c>
      <c r="D7878" s="191">
        <v>43369</v>
      </c>
      <c r="E7878" s="124" t="s">
        <v>13815</v>
      </c>
      <c r="F7878" s="124" t="s">
        <v>6</v>
      </c>
      <c r="G7878" s="124">
        <v>1027137</v>
      </c>
      <c r="H7878" s="124"/>
      <c r="I7878" s="128" t="s">
        <v>15546</v>
      </c>
      <c r="J7878" s="124"/>
      <c r="K7878" s="124"/>
      <c r="L7878" s="124"/>
      <c r="M7878" s="124"/>
      <c r="N7878" s="193">
        <v>0</v>
      </c>
      <c r="O7878" s="193">
        <v>27242</v>
      </c>
      <c r="P7878" s="124" t="s">
        <v>1312</v>
      </c>
    </row>
    <row r="7879" spans="1:16" ht="63.75" hidden="1">
      <c r="A7879" s="256" t="s">
        <v>619</v>
      </c>
      <c r="B7879" s="124"/>
      <c r="C7879" s="125" t="s">
        <v>713</v>
      </c>
      <c r="D7879" s="191">
        <v>43369</v>
      </c>
      <c r="E7879" s="124" t="s">
        <v>13816</v>
      </c>
      <c r="F7879" s="124" t="s">
        <v>6</v>
      </c>
      <c r="G7879" s="124">
        <v>1027138</v>
      </c>
      <c r="H7879" s="124"/>
      <c r="I7879" s="128" t="s">
        <v>15547</v>
      </c>
      <c r="J7879" s="124"/>
      <c r="K7879" s="124"/>
      <c r="L7879" s="124"/>
      <c r="M7879" s="124"/>
      <c r="N7879" s="193">
        <v>0</v>
      </c>
      <c r="O7879" s="193">
        <v>1817.93</v>
      </c>
      <c r="P7879" s="124" t="s">
        <v>1312</v>
      </c>
    </row>
    <row r="7880" spans="1:16" ht="63.75" hidden="1">
      <c r="A7880" s="256">
        <v>585</v>
      </c>
      <c r="B7880" s="124"/>
      <c r="C7880" s="125" t="s">
        <v>221</v>
      </c>
      <c r="D7880" s="191">
        <v>43369</v>
      </c>
      <c r="E7880" s="124" t="s">
        <v>13817</v>
      </c>
      <c r="F7880" s="124" t="s">
        <v>6</v>
      </c>
      <c r="G7880" s="124">
        <v>933670</v>
      </c>
      <c r="H7880" s="124"/>
      <c r="I7880" s="128" t="s">
        <v>15548</v>
      </c>
      <c r="J7880" s="124"/>
      <c r="K7880" s="124"/>
      <c r="L7880" s="124"/>
      <c r="M7880" s="124"/>
      <c r="N7880" s="193">
        <v>0</v>
      </c>
      <c r="O7880" s="193">
        <v>20580</v>
      </c>
      <c r="P7880" s="124" t="s">
        <v>1312</v>
      </c>
    </row>
    <row r="7881" spans="1:16" ht="89.25" hidden="1">
      <c r="A7881" s="256">
        <v>222</v>
      </c>
      <c r="B7881" s="124"/>
      <c r="C7881" s="125" t="s">
        <v>764</v>
      </c>
      <c r="D7881" s="191">
        <v>43369</v>
      </c>
      <c r="E7881" s="124" t="s">
        <v>13818</v>
      </c>
      <c r="F7881" s="124" t="s">
        <v>6</v>
      </c>
      <c r="G7881" s="124">
        <v>933783</v>
      </c>
      <c r="H7881" s="124"/>
      <c r="I7881" s="128" t="s">
        <v>15549</v>
      </c>
      <c r="J7881" s="124"/>
      <c r="K7881" s="124"/>
      <c r="L7881" s="124"/>
      <c r="M7881" s="124"/>
      <c r="N7881" s="193">
        <v>0</v>
      </c>
      <c r="O7881" s="193">
        <v>137200</v>
      </c>
      <c r="P7881" s="124" t="s">
        <v>1312</v>
      </c>
    </row>
    <row r="7882" spans="1:16" ht="63.75" hidden="1">
      <c r="A7882" s="256">
        <v>585</v>
      </c>
      <c r="B7882" s="124"/>
      <c r="C7882" s="125" t="s">
        <v>221</v>
      </c>
      <c r="D7882" s="191">
        <v>43369</v>
      </c>
      <c r="E7882" s="124" t="s">
        <v>13819</v>
      </c>
      <c r="F7882" s="124" t="s">
        <v>11</v>
      </c>
      <c r="G7882" s="124">
        <v>933670</v>
      </c>
      <c r="H7882" s="124"/>
      <c r="I7882" s="128" t="s">
        <v>15550</v>
      </c>
      <c r="J7882" s="124"/>
      <c r="K7882" s="124"/>
      <c r="L7882" s="124"/>
      <c r="M7882" s="124"/>
      <c r="N7882" s="193">
        <v>50</v>
      </c>
      <c r="O7882" s="193">
        <v>0</v>
      </c>
      <c r="P7882" s="124" t="s">
        <v>1312</v>
      </c>
    </row>
    <row r="7883" spans="1:16" ht="63.75" hidden="1">
      <c r="A7883" s="256">
        <v>197</v>
      </c>
      <c r="B7883" s="124"/>
      <c r="C7883" s="125" t="s">
        <v>754</v>
      </c>
      <c r="D7883" s="191">
        <v>43369</v>
      </c>
      <c r="E7883" s="124" t="s">
        <v>13820</v>
      </c>
      <c r="F7883" s="124" t="s">
        <v>13</v>
      </c>
      <c r="G7883" s="124">
        <v>933699</v>
      </c>
      <c r="H7883" s="124"/>
      <c r="I7883" s="128" t="s">
        <v>15551</v>
      </c>
      <c r="J7883" s="124"/>
      <c r="K7883" s="124"/>
      <c r="L7883" s="124"/>
      <c r="M7883" s="124"/>
      <c r="N7883" s="193">
        <v>98.29</v>
      </c>
      <c r="O7883" s="193">
        <v>0</v>
      </c>
      <c r="P7883" s="124" t="s">
        <v>1312</v>
      </c>
    </row>
    <row r="7884" spans="1:16" ht="76.5" hidden="1">
      <c r="A7884" s="256">
        <v>197</v>
      </c>
      <c r="B7884" s="124"/>
      <c r="C7884" s="125" t="s">
        <v>754</v>
      </c>
      <c r="D7884" s="191">
        <v>43369</v>
      </c>
      <c r="E7884" s="124" t="s">
        <v>13821</v>
      </c>
      <c r="F7884" s="124" t="s">
        <v>11</v>
      </c>
      <c r="G7884" s="124">
        <v>933699</v>
      </c>
      <c r="H7884" s="124"/>
      <c r="I7884" s="128" t="s">
        <v>15552</v>
      </c>
      <c r="J7884" s="124"/>
      <c r="K7884" s="124"/>
      <c r="L7884" s="124"/>
      <c r="M7884" s="124"/>
      <c r="N7884" s="193">
        <v>50</v>
      </c>
      <c r="O7884" s="193">
        <v>0</v>
      </c>
      <c r="P7884" s="124" t="s">
        <v>1312</v>
      </c>
    </row>
    <row r="7885" spans="1:16" ht="51" hidden="1">
      <c r="A7885" s="256">
        <v>117</v>
      </c>
      <c r="B7885" s="124"/>
      <c r="C7885" s="125" t="s">
        <v>722</v>
      </c>
      <c r="D7885" s="191">
        <v>43369</v>
      </c>
      <c r="E7885" s="124" t="s">
        <v>13822</v>
      </c>
      <c r="F7885" s="124" t="s">
        <v>11</v>
      </c>
      <c r="G7885" s="124">
        <v>933702</v>
      </c>
      <c r="H7885" s="124"/>
      <c r="I7885" s="128" t="s">
        <v>15553</v>
      </c>
      <c r="J7885" s="124"/>
      <c r="K7885" s="124"/>
      <c r="L7885" s="124"/>
      <c r="M7885" s="124"/>
      <c r="N7885" s="193">
        <v>50</v>
      </c>
      <c r="O7885" s="193">
        <v>0</v>
      </c>
      <c r="P7885" s="124" t="s">
        <v>1312</v>
      </c>
    </row>
    <row r="7886" spans="1:16" ht="51" hidden="1">
      <c r="A7886" s="256">
        <v>117</v>
      </c>
      <c r="B7886" s="124"/>
      <c r="C7886" s="125" t="s">
        <v>722</v>
      </c>
      <c r="D7886" s="191">
        <v>43369</v>
      </c>
      <c r="E7886" s="124" t="s">
        <v>13823</v>
      </c>
      <c r="F7886" s="124" t="s">
        <v>11</v>
      </c>
      <c r="G7886" s="124">
        <v>933704</v>
      </c>
      <c r="H7886" s="124"/>
      <c r="I7886" s="128" t="s">
        <v>15554</v>
      </c>
      <c r="J7886" s="124"/>
      <c r="K7886" s="124"/>
      <c r="L7886" s="124"/>
      <c r="M7886" s="124"/>
      <c r="N7886" s="193">
        <v>50</v>
      </c>
      <c r="O7886" s="193">
        <v>0</v>
      </c>
      <c r="P7886" s="124" t="s">
        <v>1312</v>
      </c>
    </row>
    <row r="7887" spans="1:16" ht="76.5" hidden="1">
      <c r="A7887" s="256" t="s">
        <v>630</v>
      </c>
      <c r="B7887" s="124"/>
      <c r="C7887" s="125" t="s">
        <v>1236</v>
      </c>
      <c r="D7887" s="191">
        <v>43369</v>
      </c>
      <c r="E7887" s="124" t="s">
        <v>13824</v>
      </c>
      <c r="F7887" s="124" t="s">
        <v>13</v>
      </c>
      <c r="G7887" s="124">
        <v>933719</v>
      </c>
      <c r="H7887" s="124"/>
      <c r="I7887" s="128" t="s">
        <v>15555</v>
      </c>
      <c r="J7887" s="124"/>
      <c r="K7887" s="124"/>
      <c r="L7887" s="124"/>
      <c r="M7887" s="124"/>
      <c r="N7887" s="193">
        <v>122.84</v>
      </c>
      <c r="O7887" s="193">
        <v>0</v>
      </c>
      <c r="P7887" s="124" t="s">
        <v>1312</v>
      </c>
    </row>
    <row r="7888" spans="1:16" ht="76.5" hidden="1">
      <c r="A7888" s="256" t="s">
        <v>630</v>
      </c>
      <c r="B7888" s="124"/>
      <c r="C7888" s="125" t="s">
        <v>1236</v>
      </c>
      <c r="D7888" s="191">
        <v>43369</v>
      </c>
      <c r="E7888" s="124" t="s">
        <v>13825</v>
      </c>
      <c r="F7888" s="124" t="s">
        <v>11</v>
      </c>
      <c r="G7888" s="124">
        <v>933719</v>
      </c>
      <c r="H7888" s="124"/>
      <c r="I7888" s="128" t="s">
        <v>15556</v>
      </c>
      <c r="J7888" s="124"/>
      <c r="K7888" s="124"/>
      <c r="L7888" s="124"/>
      <c r="M7888" s="124"/>
      <c r="N7888" s="193">
        <v>50</v>
      </c>
      <c r="O7888" s="193">
        <v>0</v>
      </c>
      <c r="P7888" s="124" t="s">
        <v>1312</v>
      </c>
    </row>
    <row r="7889" spans="1:16" ht="76.5" hidden="1">
      <c r="A7889" s="256">
        <v>78</v>
      </c>
      <c r="B7889" s="124"/>
      <c r="C7889" s="125" t="s">
        <v>1336</v>
      </c>
      <c r="D7889" s="191">
        <v>43369</v>
      </c>
      <c r="E7889" s="124" t="s">
        <v>13826</v>
      </c>
      <c r="F7889" s="124" t="s">
        <v>11</v>
      </c>
      <c r="G7889" s="124">
        <v>933779</v>
      </c>
      <c r="H7889" s="124"/>
      <c r="I7889" s="128" t="s">
        <v>15557</v>
      </c>
      <c r="J7889" s="124"/>
      <c r="K7889" s="124"/>
      <c r="L7889" s="124"/>
      <c r="M7889" s="124"/>
      <c r="N7889" s="193">
        <v>270</v>
      </c>
      <c r="O7889" s="193">
        <v>0</v>
      </c>
      <c r="P7889" s="124" t="s">
        <v>1312</v>
      </c>
    </row>
    <row r="7890" spans="1:16" ht="76.5" hidden="1">
      <c r="A7890" s="256">
        <v>222</v>
      </c>
      <c r="B7890" s="124"/>
      <c r="C7890" s="125" t="s">
        <v>764</v>
      </c>
      <c r="D7890" s="191">
        <v>43369</v>
      </c>
      <c r="E7890" s="124" t="s">
        <v>13827</v>
      </c>
      <c r="F7890" s="124" t="s">
        <v>11</v>
      </c>
      <c r="G7890" s="124">
        <v>933783</v>
      </c>
      <c r="H7890" s="124"/>
      <c r="I7890" s="128" t="s">
        <v>15558</v>
      </c>
      <c r="J7890" s="124"/>
      <c r="K7890" s="124"/>
      <c r="L7890" s="124"/>
      <c r="M7890" s="124"/>
      <c r="N7890" s="193">
        <v>50</v>
      </c>
      <c r="O7890" s="193">
        <v>0</v>
      </c>
      <c r="P7890" s="124" t="s">
        <v>1312</v>
      </c>
    </row>
    <row r="7891" spans="1:16" ht="51" hidden="1">
      <c r="A7891" s="256">
        <v>513</v>
      </c>
      <c r="B7891" s="124"/>
      <c r="C7891" s="125" t="s">
        <v>201</v>
      </c>
      <c r="D7891" s="191">
        <v>43369</v>
      </c>
      <c r="E7891" s="124" t="s">
        <v>13828</v>
      </c>
      <c r="F7891" s="124" t="s">
        <v>11</v>
      </c>
      <c r="G7891" s="124">
        <v>933785</v>
      </c>
      <c r="H7891" s="124"/>
      <c r="I7891" s="128" t="s">
        <v>15559</v>
      </c>
      <c r="J7891" s="124"/>
      <c r="K7891" s="124"/>
      <c r="L7891" s="124"/>
      <c r="M7891" s="124"/>
      <c r="N7891" s="193">
        <v>50</v>
      </c>
      <c r="O7891" s="193">
        <v>0</v>
      </c>
      <c r="P7891" s="124" t="s">
        <v>1312</v>
      </c>
    </row>
    <row r="7892" spans="1:16" ht="25.5" hidden="1">
      <c r="A7892" s="256" t="s">
        <v>620</v>
      </c>
      <c r="B7892" s="124"/>
      <c r="C7892" s="125" t="s">
        <v>714</v>
      </c>
      <c r="D7892" s="191">
        <v>43369</v>
      </c>
      <c r="E7892" s="124" t="s">
        <v>13829</v>
      </c>
      <c r="F7892" s="124" t="s">
        <v>13</v>
      </c>
      <c r="G7892" s="124">
        <v>47246</v>
      </c>
      <c r="H7892" s="124"/>
      <c r="I7892" s="128" t="s">
        <v>9114</v>
      </c>
      <c r="J7892" s="124"/>
      <c r="K7892" s="124"/>
      <c r="L7892" s="124"/>
      <c r="M7892" s="124"/>
      <c r="N7892" s="193">
        <v>826.87</v>
      </c>
      <c r="O7892" s="193">
        <v>0</v>
      </c>
      <c r="P7892" s="124" t="s">
        <v>1312</v>
      </c>
    </row>
    <row r="7893" spans="1:16" ht="25.5" hidden="1">
      <c r="A7893" s="256" t="s">
        <v>620</v>
      </c>
      <c r="B7893" s="124"/>
      <c r="C7893" s="125" t="s">
        <v>714</v>
      </c>
      <c r="D7893" s="191">
        <v>43369</v>
      </c>
      <c r="E7893" s="124" t="s">
        <v>13830</v>
      </c>
      <c r="F7893" s="124" t="s">
        <v>13</v>
      </c>
      <c r="G7893" s="124">
        <v>47249</v>
      </c>
      <c r="H7893" s="124"/>
      <c r="I7893" s="128" t="s">
        <v>9114</v>
      </c>
      <c r="J7893" s="124"/>
      <c r="K7893" s="124"/>
      <c r="L7893" s="124"/>
      <c r="M7893" s="124"/>
      <c r="N7893" s="193">
        <v>12.47</v>
      </c>
      <c r="O7893" s="193">
        <v>0</v>
      </c>
      <c r="P7893" s="124" t="s">
        <v>1312</v>
      </c>
    </row>
    <row r="7894" spans="1:16" ht="25.5" hidden="1">
      <c r="A7894" s="256" t="s">
        <v>620</v>
      </c>
      <c r="B7894" s="124"/>
      <c r="C7894" s="125" t="s">
        <v>714</v>
      </c>
      <c r="D7894" s="191">
        <v>43369</v>
      </c>
      <c r="E7894" s="124" t="s">
        <v>13831</v>
      </c>
      <c r="F7894" s="124" t="s">
        <v>13</v>
      </c>
      <c r="G7894" s="124">
        <v>47250</v>
      </c>
      <c r="H7894" s="124"/>
      <c r="I7894" s="128" t="s">
        <v>9116</v>
      </c>
      <c r="J7894" s="124"/>
      <c r="K7894" s="124"/>
      <c r="L7894" s="124"/>
      <c r="M7894" s="124"/>
      <c r="N7894" s="193">
        <v>50</v>
      </c>
      <c r="O7894" s="193">
        <v>0</v>
      </c>
      <c r="P7894" s="124" t="s">
        <v>1312</v>
      </c>
    </row>
    <row r="7895" spans="1:16" ht="63.75" hidden="1">
      <c r="A7895" s="256">
        <v>16</v>
      </c>
      <c r="B7895" s="124"/>
      <c r="C7895" s="125" t="s">
        <v>692</v>
      </c>
      <c r="D7895" s="191">
        <v>43369</v>
      </c>
      <c r="E7895" s="124" t="s">
        <v>13832</v>
      </c>
      <c r="F7895" s="124" t="s">
        <v>1257</v>
      </c>
      <c r="G7895" s="124">
        <v>6020</v>
      </c>
      <c r="H7895" s="124"/>
      <c r="I7895" s="128" t="s">
        <v>15560</v>
      </c>
      <c r="J7895" s="124"/>
      <c r="K7895" s="124"/>
      <c r="L7895" s="124"/>
      <c r="M7895" s="124"/>
      <c r="N7895" s="193">
        <v>359.06</v>
      </c>
      <c r="O7895" s="193">
        <v>0</v>
      </c>
      <c r="P7895" s="124" t="s">
        <v>1312</v>
      </c>
    </row>
    <row r="7896" spans="1:16" ht="63.75" hidden="1">
      <c r="A7896" s="256">
        <v>16</v>
      </c>
      <c r="B7896" s="124"/>
      <c r="C7896" s="125" t="s">
        <v>692</v>
      </c>
      <c r="D7896" s="191">
        <v>43369</v>
      </c>
      <c r="E7896" s="124" t="s">
        <v>13833</v>
      </c>
      <c r="F7896" s="124" t="s">
        <v>15</v>
      </c>
      <c r="G7896" s="124">
        <v>6020</v>
      </c>
      <c r="H7896" s="124"/>
      <c r="I7896" s="128" t="s">
        <v>15561</v>
      </c>
      <c r="J7896" s="124"/>
      <c r="K7896" s="124"/>
      <c r="L7896" s="124"/>
      <c r="M7896" s="124"/>
      <c r="N7896" s="193">
        <v>296</v>
      </c>
      <c r="O7896" s="193">
        <v>0</v>
      </c>
      <c r="P7896" s="124" t="s">
        <v>1312</v>
      </c>
    </row>
    <row r="7897" spans="1:16" ht="63.75" hidden="1">
      <c r="A7897" s="256" t="s">
        <v>620</v>
      </c>
      <c r="B7897" s="124"/>
      <c r="C7897" s="125" t="s">
        <v>714</v>
      </c>
      <c r="D7897" s="191">
        <v>43369</v>
      </c>
      <c r="E7897" s="124" t="s">
        <v>13834</v>
      </c>
      <c r="F7897" s="124" t="s">
        <v>11</v>
      </c>
      <c r="G7897" s="124">
        <v>11407</v>
      </c>
      <c r="H7897" s="124"/>
      <c r="I7897" s="128" t="s">
        <v>15562</v>
      </c>
      <c r="J7897" s="124"/>
      <c r="K7897" s="124"/>
      <c r="L7897" s="124"/>
      <c r="M7897" s="124"/>
      <c r="N7897" s="193">
        <v>2297.8200000000002</v>
      </c>
      <c r="O7897" s="193">
        <v>0</v>
      </c>
      <c r="P7897" s="124" t="s">
        <v>1312</v>
      </c>
    </row>
    <row r="7898" spans="1:16" ht="51" hidden="1">
      <c r="A7898" s="256" t="s">
        <v>620</v>
      </c>
      <c r="B7898" s="124"/>
      <c r="C7898" s="125" t="s">
        <v>714</v>
      </c>
      <c r="D7898" s="191">
        <v>43369</v>
      </c>
      <c r="E7898" s="124" t="s">
        <v>13835</v>
      </c>
      <c r="F7898" s="124" t="s">
        <v>11</v>
      </c>
      <c r="G7898" s="124">
        <v>11331</v>
      </c>
      <c r="H7898" s="124"/>
      <c r="I7898" s="128" t="s">
        <v>15563</v>
      </c>
      <c r="J7898" s="124"/>
      <c r="K7898" s="124"/>
      <c r="L7898" s="124"/>
      <c r="M7898" s="124"/>
      <c r="N7898" s="193">
        <v>298.61</v>
      </c>
      <c r="O7898" s="193">
        <v>0</v>
      </c>
      <c r="P7898" s="124" t="s">
        <v>1312</v>
      </c>
    </row>
    <row r="7899" spans="1:16" ht="102" hidden="1">
      <c r="A7899" s="256">
        <v>46</v>
      </c>
      <c r="B7899" s="124"/>
      <c r="C7899" s="125" t="s">
        <v>698</v>
      </c>
      <c r="D7899" s="191">
        <v>43369</v>
      </c>
      <c r="E7899" s="124" t="s">
        <v>13836</v>
      </c>
      <c r="F7899" s="124" t="s">
        <v>15</v>
      </c>
      <c r="G7899" s="124">
        <v>6025</v>
      </c>
      <c r="H7899" s="124"/>
      <c r="I7899" s="128" t="s">
        <v>15564</v>
      </c>
      <c r="J7899" s="124"/>
      <c r="K7899" s="124"/>
      <c r="L7899" s="124"/>
      <c r="M7899" s="124"/>
      <c r="N7899" s="193">
        <v>279.60000000000002</v>
      </c>
      <c r="O7899" s="193">
        <v>0</v>
      </c>
      <c r="P7899" s="124" t="s">
        <v>1312</v>
      </c>
    </row>
    <row r="7900" spans="1:16" ht="89.25" hidden="1">
      <c r="A7900" s="256">
        <v>594</v>
      </c>
      <c r="B7900" s="124"/>
      <c r="C7900" s="125" t="s">
        <v>113</v>
      </c>
      <c r="D7900" s="191">
        <v>43369</v>
      </c>
      <c r="E7900" s="124" t="s">
        <v>13837</v>
      </c>
      <c r="F7900" s="124" t="s">
        <v>15</v>
      </c>
      <c r="G7900" s="124">
        <v>6027</v>
      </c>
      <c r="H7900" s="124"/>
      <c r="I7900" s="128" t="s">
        <v>15565</v>
      </c>
      <c r="J7900" s="124"/>
      <c r="K7900" s="124"/>
      <c r="L7900" s="124"/>
      <c r="M7900" s="124"/>
      <c r="N7900" s="193">
        <v>271.99</v>
      </c>
      <c r="O7900" s="193">
        <v>0</v>
      </c>
      <c r="P7900" s="124" t="s">
        <v>1312</v>
      </c>
    </row>
    <row r="7901" spans="1:16" ht="89.25" hidden="1">
      <c r="A7901" s="256">
        <v>594</v>
      </c>
      <c r="B7901" s="124"/>
      <c r="C7901" s="125" t="s">
        <v>113</v>
      </c>
      <c r="D7901" s="191">
        <v>43369</v>
      </c>
      <c r="E7901" s="124" t="s">
        <v>13838</v>
      </c>
      <c r="F7901" s="124" t="s">
        <v>15</v>
      </c>
      <c r="G7901" s="124">
        <v>6026</v>
      </c>
      <c r="H7901" s="124"/>
      <c r="I7901" s="128" t="s">
        <v>15566</v>
      </c>
      <c r="J7901" s="124"/>
      <c r="K7901" s="124"/>
      <c r="L7901" s="124"/>
      <c r="M7901" s="124"/>
      <c r="N7901" s="193">
        <v>277.95999999999998</v>
      </c>
      <c r="O7901" s="193">
        <v>0</v>
      </c>
      <c r="P7901" s="124" t="s">
        <v>1312</v>
      </c>
    </row>
    <row r="7902" spans="1:16" ht="63.75" hidden="1">
      <c r="A7902" s="256">
        <v>16</v>
      </c>
      <c r="B7902" s="124"/>
      <c r="C7902" s="125" t="s">
        <v>692</v>
      </c>
      <c r="D7902" s="191">
        <v>43369</v>
      </c>
      <c r="E7902" s="124" t="s">
        <v>13839</v>
      </c>
      <c r="F7902" s="124" t="s">
        <v>1257</v>
      </c>
      <c r="G7902" s="124">
        <v>6016</v>
      </c>
      <c r="H7902" s="124"/>
      <c r="I7902" s="128" t="s">
        <v>15567</v>
      </c>
      <c r="J7902" s="124"/>
      <c r="K7902" s="124"/>
      <c r="L7902" s="124"/>
      <c r="M7902" s="124"/>
      <c r="N7902" s="193">
        <v>607.6</v>
      </c>
      <c r="O7902" s="193">
        <v>0</v>
      </c>
      <c r="P7902" s="124" t="s">
        <v>1312</v>
      </c>
    </row>
    <row r="7903" spans="1:16" ht="63.75" hidden="1">
      <c r="A7903" s="256">
        <v>16</v>
      </c>
      <c r="B7903" s="124"/>
      <c r="C7903" s="125" t="s">
        <v>692</v>
      </c>
      <c r="D7903" s="191">
        <v>43369</v>
      </c>
      <c r="E7903" s="124" t="s">
        <v>13840</v>
      </c>
      <c r="F7903" s="124" t="s">
        <v>15</v>
      </c>
      <c r="G7903" s="124">
        <v>6016</v>
      </c>
      <c r="H7903" s="124"/>
      <c r="I7903" s="128" t="s">
        <v>15568</v>
      </c>
      <c r="J7903" s="124"/>
      <c r="K7903" s="124"/>
      <c r="L7903" s="124"/>
      <c r="M7903" s="124"/>
      <c r="N7903" s="193">
        <v>294.83</v>
      </c>
      <c r="O7903" s="193">
        <v>0</v>
      </c>
      <c r="P7903" s="124" t="s">
        <v>1312</v>
      </c>
    </row>
    <row r="7904" spans="1:16" ht="63.75" hidden="1">
      <c r="A7904" s="256">
        <v>16</v>
      </c>
      <c r="B7904" s="124"/>
      <c r="C7904" s="125" t="s">
        <v>692</v>
      </c>
      <c r="D7904" s="191">
        <v>43369</v>
      </c>
      <c r="E7904" s="124" t="s">
        <v>13841</v>
      </c>
      <c r="F7904" s="124" t="s">
        <v>1257</v>
      </c>
      <c r="G7904" s="124">
        <v>5996</v>
      </c>
      <c r="H7904" s="124"/>
      <c r="I7904" s="128" t="s">
        <v>15569</v>
      </c>
      <c r="J7904" s="124"/>
      <c r="K7904" s="124"/>
      <c r="L7904" s="124"/>
      <c r="M7904" s="124"/>
      <c r="N7904" s="193">
        <v>617.36</v>
      </c>
      <c r="O7904" s="193">
        <v>0</v>
      </c>
      <c r="P7904" s="124" t="s">
        <v>1312</v>
      </c>
    </row>
    <row r="7905" spans="1:16" ht="63.75" hidden="1">
      <c r="A7905" s="256">
        <v>16</v>
      </c>
      <c r="B7905" s="124"/>
      <c r="C7905" s="125" t="s">
        <v>692</v>
      </c>
      <c r="D7905" s="191">
        <v>43369</v>
      </c>
      <c r="E7905" s="124" t="s">
        <v>13842</v>
      </c>
      <c r="F7905" s="124" t="s">
        <v>15</v>
      </c>
      <c r="G7905" s="124">
        <v>5996</v>
      </c>
      <c r="H7905" s="124"/>
      <c r="I7905" s="128" t="s">
        <v>15570</v>
      </c>
      <c r="J7905" s="124"/>
      <c r="K7905" s="124"/>
      <c r="L7905" s="124"/>
      <c r="M7905" s="124"/>
      <c r="N7905" s="193">
        <v>294.83</v>
      </c>
      <c r="O7905" s="193">
        <v>0</v>
      </c>
      <c r="P7905" s="124" t="s">
        <v>1312</v>
      </c>
    </row>
    <row r="7906" spans="1:16" ht="76.5" hidden="1">
      <c r="A7906" s="256">
        <v>16</v>
      </c>
      <c r="B7906" s="124"/>
      <c r="C7906" s="125" t="s">
        <v>692</v>
      </c>
      <c r="D7906" s="191">
        <v>43369</v>
      </c>
      <c r="E7906" s="124" t="s">
        <v>13843</v>
      </c>
      <c r="F7906" s="124" t="s">
        <v>1257</v>
      </c>
      <c r="G7906" s="124">
        <v>5998</v>
      </c>
      <c r="H7906" s="124"/>
      <c r="I7906" s="128" t="s">
        <v>15571</v>
      </c>
      <c r="J7906" s="124"/>
      <c r="K7906" s="124"/>
      <c r="L7906" s="124"/>
      <c r="M7906" s="124"/>
      <c r="N7906" s="193">
        <v>3637.83</v>
      </c>
      <c r="O7906" s="193">
        <v>0</v>
      </c>
      <c r="P7906" s="124" t="s">
        <v>1312</v>
      </c>
    </row>
    <row r="7907" spans="1:16" ht="76.5" hidden="1">
      <c r="A7907" s="256">
        <v>16</v>
      </c>
      <c r="B7907" s="124"/>
      <c r="C7907" s="125" t="s">
        <v>692</v>
      </c>
      <c r="D7907" s="191">
        <v>43369</v>
      </c>
      <c r="E7907" s="124" t="s">
        <v>13844</v>
      </c>
      <c r="F7907" s="124" t="s">
        <v>15</v>
      </c>
      <c r="G7907" s="124">
        <v>5998</v>
      </c>
      <c r="H7907" s="124"/>
      <c r="I7907" s="128" t="s">
        <v>15572</v>
      </c>
      <c r="J7907" s="124"/>
      <c r="K7907" s="124"/>
      <c r="L7907" s="124"/>
      <c r="M7907" s="124"/>
      <c r="N7907" s="193">
        <v>484.03</v>
      </c>
      <c r="O7907" s="193">
        <v>0</v>
      </c>
      <c r="P7907" s="124" t="s">
        <v>1312</v>
      </c>
    </row>
    <row r="7908" spans="1:16" ht="51" hidden="1">
      <c r="A7908" s="256">
        <v>513</v>
      </c>
      <c r="B7908" s="124"/>
      <c r="C7908" s="125" t="s">
        <v>201</v>
      </c>
      <c r="D7908" s="191">
        <v>43369</v>
      </c>
      <c r="E7908" s="124" t="s">
        <v>13845</v>
      </c>
      <c r="F7908" s="124" t="s">
        <v>15</v>
      </c>
      <c r="G7908" s="124">
        <v>846078</v>
      </c>
      <c r="H7908" s="124"/>
      <c r="I7908" s="128" t="s">
        <v>1388</v>
      </c>
      <c r="J7908" s="124"/>
      <c r="K7908" s="124"/>
      <c r="L7908" s="124"/>
      <c r="M7908" s="124"/>
      <c r="N7908" s="193">
        <v>50</v>
      </c>
      <c r="O7908" s="193">
        <v>0</v>
      </c>
      <c r="P7908" s="124" t="s">
        <v>1312</v>
      </c>
    </row>
    <row r="7909" spans="1:16" ht="51">
      <c r="A7909" s="256">
        <v>225</v>
      </c>
      <c r="B7909" s="124"/>
      <c r="C7909" s="125" t="s">
        <v>766</v>
      </c>
      <c r="D7909" s="191">
        <v>43370</v>
      </c>
      <c r="E7909" s="124" t="s">
        <v>13846</v>
      </c>
      <c r="F7909" s="124" t="s">
        <v>3</v>
      </c>
      <c r="G7909" s="124">
        <v>1665849</v>
      </c>
      <c r="H7909" s="124"/>
      <c r="I7909" s="128" t="s">
        <v>15573</v>
      </c>
      <c r="J7909" s="124"/>
      <c r="K7909" s="124"/>
      <c r="L7909" s="124"/>
      <c r="M7909" s="124"/>
      <c r="N7909" s="193">
        <v>0</v>
      </c>
      <c r="O7909" s="193">
        <v>160</v>
      </c>
      <c r="P7909" s="124" t="s">
        <v>1312</v>
      </c>
    </row>
    <row r="7910" spans="1:16" ht="51">
      <c r="A7910" s="256">
        <v>132</v>
      </c>
      <c r="B7910" s="124"/>
      <c r="C7910" s="125" t="s">
        <v>728</v>
      </c>
      <c r="D7910" s="191">
        <v>43370</v>
      </c>
      <c r="E7910" s="124" t="s">
        <v>13847</v>
      </c>
      <c r="F7910" s="124" t="s">
        <v>3</v>
      </c>
      <c r="G7910" s="124">
        <v>1665841</v>
      </c>
      <c r="H7910" s="124"/>
      <c r="I7910" s="128" t="s">
        <v>15574</v>
      </c>
      <c r="J7910" s="124"/>
      <c r="K7910" s="124"/>
      <c r="L7910" s="124"/>
      <c r="M7910" s="124"/>
      <c r="N7910" s="193">
        <v>0</v>
      </c>
      <c r="O7910" s="193">
        <v>371</v>
      </c>
      <c r="P7910" s="124" t="s">
        <v>1312</v>
      </c>
    </row>
    <row r="7911" spans="1:16" ht="38.25">
      <c r="A7911" s="256" t="s">
        <v>630</v>
      </c>
      <c r="B7911" s="124"/>
      <c r="C7911" s="125" t="s">
        <v>1236</v>
      </c>
      <c r="D7911" s="191">
        <v>43370</v>
      </c>
      <c r="E7911" s="124" t="s">
        <v>13848</v>
      </c>
      <c r="F7911" s="124" t="s">
        <v>3</v>
      </c>
      <c r="G7911" s="124">
        <v>1665835</v>
      </c>
      <c r="H7911" s="124"/>
      <c r="I7911" s="128" t="s">
        <v>15575</v>
      </c>
      <c r="J7911" s="124"/>
      <c r="K7911" s="124"/>
      <c r="L7911" s="124"/>
      <c r="M7911" s="124"/>
      <c r="N7911" s="193">
        <v>0</v>
      </c>
      <c r="O7911" s="193">
        <v>172.16</v>
      </c>
      <c r="P7911" s="124" t="s">
        <v>1312</v>
      </c>
    </row>
    <row r="7912" spans="1:16" ht="38.25">
      <c r="A7912" s="256" t="s">
        <v>630</v>
      </c>
      <c r="B7912" s="124"/>
      <c r="C7912" s="125" t="s">
        <v>1236</v>
      </c>
      <c r="D7912" s="191">
        <v>43370</v>
      </c>
      <c r="E7912" s="124" t="s">
        <v>13849</v>
      </c>
      <c r="F7912" s="124" t="s">
        <v>3</v>
      </c>
      <c r="G7912" s="124">
        <v>1665832</v>
      </c>
      <c r="H7912" s="124"/>
      <c r="I7912" s="128" t="s">
        <v>15576</v>
      </c>
      <c r="J7912" s="124"/>
      <c r="K7912" s="124"/>
      <c r="L7912" s="124"/>
      <c r="M7912" s="124"/>
      <c r="N7912" s="193">
        <v>0</v>
      </c>
      <c r="O7912" s="193">
        <v>219</v>
      </c>
      <c r="P7912" s="124" t="s">
        <v>1312</v>
      </c>
    </row>
    <row r="7913" spans="1:16" ht="38.25">
      <c r="A7913" s="256" t="s">
        <v>630</v>
      </c>
      <c r="B7913" s="124"/>
      <c r="C7913" s="125" t="s">
        <v>1236</v>
      </c>
      <c r="D7913" s="191">
        <v>43370</v>
      </c>
      <c r="E7913" s="124" t="s">
        <v>13850</v>
      </c>
      <c r="F7913" s="124" t="s">
        <v>3</v>
      </c>
      <c r="G7913" s="124">
        <v>1665822</v>
      </c>
      <c r="H7913" s="124"/>
      <c r="I7913" s="128" t="s">
        <v>15577</v>
      </c>
      <c r="J7913" s="124"/>
      <c r="K7913" s="124"/>
      <c r="L7913" s="124"/>
      <c r="M7913" s="124"/>
      <c r="N7913" s="193">
        <v>0</v>
      </c>
      <c r="O7913" s="193">
        <v>3259</v>
      </c>
      <c r="P7913" s="124" t="s">
        <v>1312</v>
      </c>
    </row>
    <row r="7914" spans="1:16" ht="38.25">
      <c r="A7914" s="256" t="s">
        <v>630</v>
      </c>
      <c r="B7914" s="124"/>
      <c r="C7914" s="125" t="s">
        <v>1236</v>
      </c>
      <c r="D7914" s="191">
        <v>43370</v>
      </c>
      <c r="E7914" s="124" t="s">
        <v>13851</v>
      </c>
      <c r="F7914" s="124" t="s">
        <v>3</v>
      </c>
      <c r="G7914" s="124">
        <v>1665821</v>
      </c>
      <c r="H7914" s="124"/>
      <c r="I7914" s="128" t="s">
        <v>15577</v>
      </c>
      <c r="J7914" s="124"/>
      <c r="K7914" s="124"/>
      <c r="L7914" s="124"/>
      <c r="M7914" s="124"/>
      <c r="N7914" s="193">
        <v>0</v>
      </c>
      <c r="O7914" s="193">
        <v>3259</v>
      </c>
      <c r="P7914" s="124" t="s">
        <v>1312</v>
      </c>
    </row>
    <row r="7915" spans="1:16" ht="63.75">
      <c r="A7915" s="256">
        <v>225</v>
      </c>
      <c r="B7915" s="124"/>
      <c r="C7915" s="125" t="s">
        <v>766</v>
      </c>
      <c r="D7915" s="191">
        <v>43370</v>
      </c>
      <c r="E7915" s="124" t="s">
        <v>13852</v>
      </c>
      <c r="F7915" s="124" t="s">
        <v>3</v>
      </c>
      <c r="G7915" s="124">
        <v>1665853</v>
      </c>
      <c r="H7915" s="124"/>
      <c r="I7915" s="128" t="s">
        <v>15578</v>
      </c>
      <c r="J7915" s="124"/>
      <c r="K7915" s="124"/>
      <c r="L7915" s="124"/>
      <c r="M7915" s="124"/>
      <c r="N7915" s="193">
        <v>0</v>
      </c>
      <c r="O7915" s="193">
        <v>308.14</v>
      </c>
      <c r="P7915" s="124" t="s">
        <v>1312</v>
      </c>
    </row>
    <row r="7916" spans="1:16" ht="76.5">
      <c r="A7916" s="256">
        <v>375</v>
      </c>
      <c r="B7916" s="124"/>
      <c r="C7916" s="125" t="s">
        <v>1271</v>
      </c>
      <c r="D7916" s="191">
        <v>43370</v>
      </c>
      <c r="E7916" s="124" t="s">
        <v>13853</v>
      </c>
      <c r="F7916" s="124" t="s">
        <v>3</v>
      </c>
      <c r="G7916" s="124">
        <v>1665855</v>
      </c>
      <c r="H7916" s="124"/>
      <c r="I7916" s="128" t="s">
        <v>15579</v>
      </c>
      <c r="J7916" s="124"/>
      <c r="K7916" s="124"/>
      <c r="L7916" s="124"/>
      <c r="M7916" s="124"/>
      <c r="N7916" s="193">
        <v>0</v>
      </c>
      <c r="O7916" s="193">
        <v>1533.4</v>
      </c>
      <c r="P7916" s="124" t="s">
        <v>1312</v>
      </c>
    </row>
    <row r="7917" spans="1:16" ht="51">
      <c r="A7917" s="256">
        <v>526</v>
      </c>
      <c r="B7917" s="124"/>
      <c r="C7917" s="125" t="s">
        <v>846</v>
      </c>
      <c r="D7917" s="191">
        <v>43370</v>
      </c>
      <c r="E7917" s="124" t="s">
        <v>13854</v>
      </c>
      <c r="F7917" s="124" t="s">
        <v>3</v>
      </c>
      <c r="G7917" s="124">
        <v>1665857</v>
      </c>
      <c r="H7917" s="124"/>
      <c r="I7917" s="128" t="s">
        <v>15580</v>
      </c>
      <c r="J7917" s="124"/>
      <c r="K7917" s="124"/>
      <c r="L7917" s="124"/>
      <c r="M7917" s="124"/>
      <c r="N7917" s="193">
        <v>0</v>
      </c>
      <c r="O7917" s="193">
        <v>6.66</v>
      </c>
      <c r="P7917" s="124" t="s">
        <v>1312</v>
      </c>
    </row>
    <row r="7918" spans="1:16" ht="51">
      <c r="A7918" s="256">
        <v>526</v>
      </c>
      <c r="B7918" s="124"/>
      <c r="C7918" s="125" t="s">
        <v>846</v>
      </c>
      <c r="D7918" s="191">
        <v>43370</v>
      </c>
      <c r="E7918" s="124" t="s">
        <v>13855</v>
      </c>
      <c r="F7918" s="124" t="s">
        <v>3</v>
      </c>
      <c r="G7918" s="124">
        <v>1665871</v>
      </c>
      <c r="H7918" s="124"/>
      <c r="I7918" s="128" t="s">
        <v>15581</v>
      </c>
      <c r="J7918" s="124"/>
      <c r="K7918" s="124"/>
      <c r="L7918" s="124"/>
      <c r="M7918" s="124"/>
      <c r="N7918" s="193">
        <v>0</v>
      </c>
      <c r="O7918" s="193">
        <v>60</v>
      </c>
      <c r="P7918" s="124" t="s">
        <v>1312</v>
      </c>
    </row>
    <row r="7919" spans="1:16" ht="51">
      <c r="A7919" s="256">
        <v>526</v>
      </c>
      <c r="B7919" s="124"/>
      <c r="C7919" s="125" t="s">
        <v>846</v>
      </c>
      <c r="D7919" s="191">
        <v>43370</v>
      </c>
      <c r="E7919" s="124" t="s">
        <v>13856</v>
      </c>
      <c r="F7919" s="124" t="s">
        <v>3</v>
      </c>
      <c r="G7919" s="124">
        <v>1665876</v>
      </c>
      <c r="H7919" s="124"/>
      <c r="I7919" s="128" t="s">
        <v>11717</v>
      </c>
      <c r="J7919" s="124"/>
      <c r="K7919" s="124"/>
      <c r="L7919" s="124"/>
      <c r="M7919" s="124"/>
      <c r="N7919" s="193">
        <v>0</v>
      </c>
      <c r="O7919" s="193">
        <v>322.44</v>
      </c>
      <c r="P7919" s="124" t="s">
        <v>1312</v>
      </c>
    </row>
    <row r="7920" spans="1:16" ht="63.75">
      <c r="A7920" s="256">
        <v>670</v>
      </c>
      <c r="B7920" s="124"/>
      <c r="C7920" s="125" t="s">
        <v>235</v>
      </c>
      <c r="D7920" s="191">
        <v>43370</v>
      </c>
      <c r="E7920" s="124" t="s">
        <v>13857</v>
      </c>
      <c r="F7920" s="124" t="s">
        <v>3</v>
      </c>
      <c r="G7920" s="124">
        <v>1665880</v>
      </c>
      <c r="H7920" s="124"/>
      <c r="I7920" s="128" t="s">
        <v>15582</v>
      </c>
      <c r="J7920" s="124"/>
      <c r="K7920" s="124"/>
      <c r="L7920" s="124"/>
      <c r="M7920" s="124"/>
      <c r="N7920" s="193">
        <v>0</v>
      </c>
      <c r="O7920" s="193">
        <v>1076</v>
      </c>
      <c r="P7920" s="124" t="s">
        <v>1312</v>
      </c>
    </row>
    <row r="7921" spans="1:16" ht="51">
      <c r="A7921" s="256">
        <v>86</v>
      </c>
      <c r="B7921" s="124"/>
      <c r="C7921" s="125" t="s">
        <v>710</v>
      </c>
      <c r="D7921" s="191">
        <v>43370</v>
      </c>
      <c r="E7921" s="124" t="s">
        <v>13858</v>
      </c>
      <c r="F7921" s="124" t="s">
        <v>3</v>
      </c>
      <c r="G7921" s="124">
        <v>1665885</v>
      </c>
      <c r="H7921" s="124"/>
      <c r="I7921" s="128" t="s">
        <v>15583</v>
      </c>
      <c r="J7921" s="124"/>
      <c r="K7921" s="124"/>
      <c r="L7921" s="124"/>
      <c r="M7921" s="124"/>
      <c r="N7921" s="193">
        <v>0</v>
      </c>
      <c r="O7921" s="193">
        <v>1017</v>
      </c>
      <c r="P7921" s="124" t="s">
        <v>1312</v>
      </c>
    </row>
    <row r="7922" spans="1:16" ht="38.25">
      <c r="A7922" s="256">
        <v>86</v>
      </c>
      <c r="B7922" s="124"/>
      <c r="C7922" s="125" t="s">
        <v>710</v>
      </c>
      <c r="D7922" s="191">
        <v>43370</v>
      </c>
      <c r="E7922" s="124" t="s">
        <v>13859</v>
      </c>
      <c r="F7922" s="124" t="s">
        <v>3</v>
      </c>
      <c r="G7922" s="124">
        <v>1665886</v>
      </c>
      <c r="H7922" s="124"/>
      <c r="I7922" s="128" t="s">
        <v>15584</v>
      </c>
      <c r="J7922" s="124"/>
      <c r="K7922" s="124"/>
      <c r="L7922" s="124"/>
      <c r="M7922" s="124"/>
      <c r="N7922" s="193">
        <v>0</v>
      </c>
      <c r="O7922" s="193">
        <v>10408.5</v>
      </c>
      <c r="P7922" s="124" t="s">
        <v>1312</v>
      </c>
    </row>
    <row r="7923" spans="1:16" ht="51">
      <c r="A7923" s="256">
        <v>86</v>
      </c>
      <c r="B7923" s="124"/>
      <c r="C7923" s="125" t="s">
        <v>710</v>
      </c>
      <c r="D7923" s="191">
        <v>43370</v>
      </c>
      <c r="E7923" s="124" t="s">
        <v>13860</v>
      </c>
      <c r="F7923" s="124" t="s">
        <v>3</v>
      </c>
      <c r="G7923" s="124">
        <v>1665887</v>
      </c>
      <c r="H7923" s="124"/>
      <c r="I7923" s="128" t="s">
        <v>15585</v>
      </c>
      <c r="J7923" s="124"/>
      <c r="K7923" s="124"/>
      <c r="L7923" s="124"/>
      <c r="M7923" s="124"/>
      <c r="N7923" s="193">
        <v>0</v>
      </c>
      <c r="O7923" s="193">
        <v>296</v>
      </c>
      <c r="P7923" s="124" t="s">
        <v>1312</v>
      </c>
    </row>
    <row r="7924" spans="1:16" ht="51">
      <c r="A7924" s="256">
        <v>41</v>
      </c>
      <c r="B7924" s="124"/>
      <c r="C7924" s="125" t="s">
        <v>697</v>
      </c>
      <c r="D7924" s="191">
        <v>43370</v>
      </c>
      <c r="E7924" s="124" t="s">
        <v>13861</v>
      </c>
      <c r="F7924" s="124" t="s">
        <v>3</v>
      </c>
      <c r="G7924" s="124">
        <v>1665706</v>
      </c>
      <c r="H7924" s="124"/>
      <c r="I7924" s="128" t="s">
        <v>15586</v>
      </c>
      <c r="J7924" s="124"/>
      <c r="K7924" s="124"/>
      <c r="L7924" s="124"/>
      <c r="M7924" s="124"/>
      <c r="N7924" s="193">
        <v>0</v>
      </c>
      <c r="O7924" s="193">
        <v>30</v>
      </c>
      <c r="P7924" s="124" t="s">
        <v>1312</v>
      </c>
    </row>
    <row r="7925" spans="1:16" ht="38.25">
      <c r="A7925" s="256" t="s">
        <v>630</v>
      </c>
      <c r="B7925" s="124"/>
      <c r="C7925" s="125" t="s">
        <v>1236</v>
      </c>
      <c r="D7925" s="191">
        <v>43370</v>
      </c>
      <c r="E7925" s="124" t="s">
        <v>13862</v>
      </c>
      <c r="F7925" s="124" t="s">
        <v>3</v>
      </c>
      <c r="G7925" s="124">
        <v>1665714</v>
      </c>
      <c r="H7925" s="124"/>
      <c r="I7925" s="128" t="s">
        <v>15587</v>
      </c>
      <c r="J7925" s="124"/>
      <c r="K7925" s="124"/>
      <c r="L7925" s="124"/>
      <c r="M7925" s="124"/>
      <c r="N7925" s="193">
        <v>0</v>
      </c>
      <c r="O7925" s="193">
        <v>1822.8</v>
      </c>
      <c r="P7925" s="124" t="s">
        <v>1312</v>
      </c>
    </row>
    <row r="7926" spans="1:16" ht="63.75">
      <c r="A7926" s="256">
        <v>266</v>
      </c>
      <c r="B7926" s="124"/>
      <c r="C7926" s="125" t="s">
        <v>781</v>
      </c>
      <c r="D7926" s="191">
        <v>43370</v>
      </c>
      <c r="E7926" s="124" t="s">
        <v>13863</v>
      </c>
      <c r="F7926" s="124" t="s">
        <v>3</v>
      </c>
      <c r="G7926" s="124">
        <v>1665715</v>
      </c>
      <c r="H7926" s="124"/>
      <c r="I7926" s="128" t="s">
        <v>15588</v>
      </c>
      <c r="J7926" s="124"/>
      <c r="K7926" s="124"/>
      <c r="L7926" s="124"/>
      <c r="M7926" s="124"/>
      <c r="N7926" s="193">
        <v>0</v>
      </c>
      <c r="O7926" s="193">
        <v>315</v>
      </c>
      <c r="P7926" s="124" t="s">
        <v>1312</v>
      </c>
    </row>
    <row r="7927" spans="1:16" ht="51">
      <c r="A7927" s="256" t="s">
        <v>630</v>
      </c>
      <c r="B7927" s="124"/>
      <c r="C7927" s="125" t="s">
        <v>1236</v>
      </c>
      <c r="D7927" s="191">
        <v>43370</v>
      </c>
      <c r="E7927" s="124" t="s">
        <v>13864</v>
      </c>
      <c r="F7927" s="124" t="s">
        <v>3</v>
      </c>
      <c r="G7927" s="124">
        <v>1665721</v>
      </c>
      <c r="H7927" s="124"/>
      <c r="I7927" s="128" t="s">
        <v>15589</v>
      </c>
      <c r="J7927" s="124"/>
      <c r="K7927" s="124"/>
      <c r="L7927" s="124"/>
      <c r="M7927" s="124"/>
      <c r="N7927" s="193">
        <v>0</v>
      </c>
      <c r="O7927" s="193">
        <v>1137.1000000000001</v>
      </c>
      <c r="P7927" s="124" t="s">
        <v>1312</v>
      </c>
    </row>
    <row r="7928" spans="1:16" ht="51">
      <c r="A7928" s="256">
        <v>572</v>
      </c>
      <c r="B7928" s="124"/>
      <c r="C7928" s="125" t="s">
        <v>848</v>
      </c>
      <c r="D7928" s="191">
        <v>43370</v>
      </c>
      <c r="E7928" s="124" t="s">
        <v>13865</v>
      </c>
      <c r="F7928" s="124" t="s">
        <v>3</v>
      </c>
      <c r="G7928" s="124">
        <v>1665735</v>
      </c>
      <c r="H7928" s="124"/>
      <c r="I7928" s="128" t="s">
        <v>15590</v>
      </c>
      <c r="J7928" s="124"/>
      <c r="K7928" s="124"/>
      <c r="L7928" s="124"/>
      <c r="M7928" s="124"/>
      <c r="N7928" s="193">
        <v>0</v>
      </c>
      <c r="O7928" s="193">
        <v>244</v>
      </c>
      <c r="P7928" s="124" t="s">
        <v>1312</v>
      </c>
    </row>
    <row r="7929" spans="1:16" ht="51">
      <c r="A7929" s="256">
        <v>163</v>
      </c>
      <c r="B7929" s="124"/>
      <c r="C7929" s="125" t="s">
        <v>748</v>
      </c>
      <c r="D7929" s="191">
        <v>43370</v>
      </c>
      <c r="E7929" s="124" t="s">
        <v>13866</v>
      </c>
      <c r="F7929" s="124" t="s">
        <v>3</v>
      </c>
      <c r="G7929" s="124">
        <v>1665745</v>
      </c>
      <c r="H7929" s="124"/>
      <c r="I7929" s="128" t="s">
        <v>15591</v>
      </c>
      <c r="J7929" s="124"/>
      <c r="K7929" s="124"/>
      <c r="L7929" s="124"/>
      <c r="M7929" s="124"/>
      <c r="N7929" s="193">
        <v>0</v>
      </c>
      <c r="O7929" s="193">
        <v>11.1</v>
      </c>
      <c r="P7929" s="124" t="s">
        <v>1312</v>
      </c>
    </row>
    <row r="7930" spans="1:16" ht="63.75">
      <c r="A7930" s="256">
        <v>81</v>
      </c>
      <c r="B7930" s="124"/>
      <c r="C7930" s="125" t="s">
        <v>709</v>
      </c>
      <c r="D7930" s="191">
        <v>43370</v>
      </c>
      <c r="E7930" s="124" t="s">
        <v>13867</v>
      </c>
      <c r="F7930" s="124" t="s">
        <v>3</v>
      </c>
      <c r="G7930" s="124">
        <v>1665766</v>
      </c>
      <c r="H7930" s="124"/>
      <c r="I7930" s="128" t="s">
        <v>15592</v>
      </c>
      <c r="J7930" s="124"/>
      <c r="K7930" s="124"/>
      <c r="L7930" s="124"/>
      <c r="M7930" s="124"/>
      <c r="N7930" s="193">
        <v>0</v>
      </c>
      <c r="O7930" s="193">
        <v>532</v>
      </c>
      <c r="P7930" s="124" t="s">
        <v>1312</v>
      </c>
    </row>
    <row r="7931" spans="1:16" ht="51">
      <c r="A7931" s="256" t="s">
        <v>630</v>
      </c>
      <c r="B7931" s="124"/>
      <c r="C7931" s="125" t="s">
        <v>1236</v>
      </c>
      <c r="D7931" s="191">
        <v>43370</v>
      </c>
      <c r="E7931" s="124" t="s">
        <v>13868</v>
      </c>
      <c r="F7931" s="124" t="s">
        <v>3</v>
      </c>
      <c r="G7931" s="124">
        <v>1665767</v>
      </c>
      <c r="H7931" s="124"/>
      <c r="I7931" s="128" t="s">
        <v>15593</v>
      </c>
      <c r="J7931" s="124"/>
      <c r="K7931" s="124"/>
      <c r="L7931" s="124"/>
      <c r="M7931" s="124"/>
      <c r="N7931" s="193">
        <v>0</v>
      </c>
      <c r="O7931" s="193">
        <v>0.6</v>
      </c>
      <c r="P7931" s="124" t="s">
        <v>1312</v>
      </c>
    </row>
    <row r="7932" spans="1:16" ht="51">
      <c r="A7932" s="256" t="s">
        <v>630</v>
      </c>
      <c r="B7932" s="124"/>
      <c r="C7932" s="125" t="s">
        <v>1236</v>
      </c>
      <c r="D7932" s="191">
        <v>43370</v>
      </c>
      <c r="E7932" s="124" t="s">
        <v>13869</v>
      </c>
      <c r="F7932" s="124" t="s">
        <v>3</v>
      </c>
      <c r="G7932" s="124">
        <v>1665797</v>
      </c>
      <c r="H7932" s="124"/>
      <c r="I7932" s="128" t="s">
        <v>15594</v>
      </c>
      <c r="J7932" s="124"/>
      <c r="K7932" s="124"/>
      <c r="L7932" s="124"/>
      <c r="M7932" s="124"/>
      <c r="N7932" s="193">
        <v>0</v>
      </c>
      <c r="O7932" s="193">
        <v>40</v>
      </c>
      <c r="P7932" s="124" t="s">
        <v>1312</v>
      </c>
    </row>
    <row r="7933" spans="1:16" ht="51">
      <c r="A7933" s="256" t="s">
        <v>630</v>
      </c>
      <c r="B7933" s="124"/>
      <c r="C7933" s="125" t="s">
        <v>1236</v>
      </c>
      <c r="D7933" s="191">
        <v>43370</v>
      </c>
      <c r="E7933" s="124" t="s">
        <v>13870</v>
      </c>
      <c r="F7933" s="124" t="s">
        <v>3</v>
      </c>
      <c r="G7933" s="124">
        <v>1665801</v>
      </c>
      <c r="H7933" s="124"/>
      <c r="I7933" s="128" t="s">
        <v>15595</v>
      </c>
      <c r="J7933" s="124"/>
      <c r="K7933" s="124"/>
      <c r="L7933" s="124"/>
      <c r="M7933" s="124"/>
      <c r="N7933" s="193">
        <v>0</v>
      </c>
      <c r="O7933" s="193">
        <v>40</v>
      </c>
      <c r="P7933" s="124" t="s">
        <v>1312</v>
      </c>
    </row>
    <row r="7934" spans="1:16" ht="51">
      <c r="A7934" s="256" t="s">
        <v>630</v>
      </c>
      <c r="B7934" s="124"/>
      <c r="C7934" s="125" t="s">
        <v>1236</v>
      </c>
      <c r="D7934" s="191">
        <v>43370</v>
      </c>
      <c r="E7934" s="124" t="s">
        <v>13871</v>
      </c>
      <c r="F7934" s="124" t="s">
        <v>3</v>
      </c>
      <c r="G7934" s="124">
        <v>1665802</v>
      </c>
      <c r="H7934" s="124"/>
      <c r="I7934" s="128" t="s">
        <v>15596</v>
      </c>
      <c r="J7934" s="124"/>
      <c r="K7934" s="124"/>
      <c r="L7934" s="124"/>
      <c r="M7934" s="124"/>
      <c r="N7934" s="193">
        <v>0</v>
      </c>
      <c r="O7934" s="193">
        <v>40</v>
      </c>
      <c r="P7934" s="124" t="s">
        <v>1312</v>
      </c>
    </row>
    <row r="7935" spans="1:16" ht="38.25">
      <c r="A7935" s="256" t="s">
        <v>630</v>
      </c>
      <c r="B7935" s="124"/>
      <c r="C7935" s="125" t="s">
        <v>1236</v>
      </c>
      <c r="D7935" s="191">
        <v>43370</v>
      </c>
      <c r="E7935" s="124" t="s">
        <v>13872</v>
      </c>
      <c r="F7935" s="124" t="s">
        <v>3</v>
      </c>
      <c r="G7935" s="124">
        <v>1665818</v>
      </c>
      <c r="H7935" s="124"/>
      <c r="I7935" s="128" t="s">
        <v>15577</v>
      </c>
      <c r="J7935" s="124"/>
      <c r="K7935" s="124"/>
      <c r="L7935" s="124"/>
      <c r="M7935" s="124"/>
      <c r="N7935" s="193">
        <v>0</v>
      </c>
      <c r="O7935" s="193">
        <v>42.31</v>
      </c>
      <c r="P7935" s="124" t="s">
        <v>1312</v>
      </c>
    </row>
    <row r="7936" spans="1:16" ht="38.25">
      <c r="A7936" s="256" t="s">
        <v>630</v>
      </c>
      <c r="B7936" s="124"/>
      <c r="C7936" s="125" t="s">
        <v>1236</v>
      </c>
      <c r="D7936" s="191">
        <v>43370</v>
      </c>
      <c r="E7936" s="124" t="s">
        <v>13873</v>
      </c>
      <c r="F7936" s="124" t="s">
        <v>3</v>
      </c>
      <c r="G7936" s="124">
        <v>1665819</v>
      </c>
      <c r="H7936" s="124"/>
      <c r="I7936" s="128" t="s">
        <v>15577</v>
      </c>
      <c r="J7936" s="124"/>
      <c r="K7936" s="124"/>
      <c r="L7936" s="124"/>
      <c r="M7936" s="124"/>
      <c r="N7936" s="193">
        <v>0</v>
      </c>
      <c r="O7936" s="193">
        <v>42.31</v>
      </c>
      <c r="P7936" s="124" t="s">
        <v>1312</v>
      </c>
    </row>
    <row r="7937" spans="1:16" ht="51">
      <c r="A7937" s="256">
        <v>592</v>
      </c>
      <c r="B7937" s="124"/>
      <c r="C7937" s="125" t="s">
        <v>862</v>
      </c>
      <c r="D7937" s="191">
        <v>43370</v>
      </c>
      <c r="E7937" s="124" t="s">
        <v>13874</v>
      </c>
      <c r="F7937" s="124" t="s">
        <v>3</v>
      </c>
      <c r="G7937" s="124">
        <v>1665985</v>
      </c>
      <c r="H7937" s="124"/>
      <c r="I7937" s="128" t="s">
        <v>15597</v>
      </c>
      <c r="J7937" s="124"/>
      <c r="K7937" s="124"/>
      <c r="L7937" s="124"/>
      <c r="M7937" s="124"/>
      <c r="N7937" s="193">
        <v>0</v>
      </c>
      <c r="O7937" s="193">
        <v>21537.8</v>
      </c>
      <c r="P7937" s="124" t="s">
        <v>1312</v>
      </c>
    </row>
    <row r="7938" spans="1:16" ht="51">
      <c r="A7938" s="256">
        <v>592</v>
      </c>
      <c r="B7938" s="124"/>
      <c r="C7938" s="125" t="s">
        <v>862</v>
      </c>
      <c r="D7938" s="191">
        <v>43370</v>
      </c>
      <c r="E7938" s="124" t="s">
        <v>13875</v>
      </c>
      <c r="F7938" s="124" t="s">
        <v>3</v>
      </c>
      <c r="G7938" s="124">
        <v>1665987</v>
      </c>
      <c r="H7938" s="124"/>
      <c r="I7938" s="128" t="s">
        <v>15598</v>
      </c>
      <c r="J7938" s="124"/>
      <c r="K7938" s="124"/>
      <c r="L7938" s="124"/>
      <c r="M7938" s="124"/>
      <c r="N7938" s="193">
        <v>0</v>
      </c>
      <c r="O7938" s="193">
        <v>30</v>
      </c>
      <c r="P7938" s="124" t="s">
        <v>1312</v>
      </c>
    </row>
    <row r="7939" spans="1:16" ht="51">
      <c r="A7939" s="256">
        <v>592</v>
      </c>
      <c r="B7939" s="124"/>
      <c r="C7939" s="125" t="s">
        <v>862</v>
      </c>
      <c r="D7939" s="191">
        <v>43370</v>
      </c>
      <c r="E7939" s="124" t="s">
        <v>13876</v>
      </c>
      <c r="F7939" s="124" t="s">
        <v>3</v>
      </c>
      <c r="G7939" s="124">
        <v>1665991</v>
      </c>
      <c r="H7939" s="124"/>
      <c r="I7939" s="128" t="s">
        <v>15599</v>
      </c>
      <c r="J7939" s="124"/>
      <c r="K7939" s="124"/>
      <c r="L7939" s="124"/>
      <c r="M7939" s="124"/>
      <c r="N7939" s="193">
        <v>0</v>
      </c>
      <c r="O7939" s="193">
        <v>60</v>
      </c>
      <c r="P7939" s="124" t="s">
        <v>1312</v>
      </c>
    </row>
    <row r="7940" spans="1:16" ht="51">
      <c r="A7940" s="256">
        <v>592</v>
      </c>
      <c r="B7940" s="124"/>
      <c r="C7940" s="125" t="s">
        <v>862</v>
      </c>
      <c r="D7940" s="191">
        <v>43370</v>
      </c>
      <c r="E7940" s="124" t="s">
        <v>13877</v>
      </c>
      <c r="F7940" s="124" t="s">
        <v>3</v>
      </c>
      <c r="G7940" s="124">
        <v>1665993</v>
      </c>
      <c r="H7940" s="124"/>
      <c r="I7940" s="128" t="s">
        <v>15600</v>
      </c>
      <c r="J7940" s="124"/>
      <c r="K7940" s="124"/>
      <c r="L7940" s="124"/>
      <c r="M7940" s="124"/>
      <c r="N7940" s="193">
        <v>0</v>
      </c>
      <c r="O7940" s="193">
        <v>3117</v>
      </c>
      <c r="P7940" s="124" t="s">
        <v>1312</v>
      </c>
    </row>
    <row r="7941" spans="1:16" ht="51">
      <c r="A7941" s="256">
        <v>592</v>
      </c>
      <c r="B7941" s="124"/>
      <c r="C7941" s="125" t="s">
        <v>862</v>
      </c>
      <c r="D7941" s="191">
        <v>43370</v>
      </c>
      <c r="E7941" s="124" t="s">
        <v>13878</v>
      </c>
      <c r="F7941" s="124" t="s">
        <v>3</v>
      </c>
      <c r="G7941" s="124">
        <v>1665994</v>
      </c>
      <c r="H7941" s="124"/>
      <c r="I7941" s="128" t="s">
        <v>15601</v>
      </c>
      <c r="J7941" s="124"/>
      <c r="K7941" s="124"/>
      <c r="L7941" s="124"/>
      <c r="M7941" s="124"/>
      <c r="N7941" s="193">
        <v>0</v>
      </c>
      <c r="O7941" s="193">
        <v>1038</v>
      </c>
      <c r="P7941" s="124" t="s">
        <v>1312</v>
      </c>
    </row>
    <row r="7942" spans="1:16" ht="38.25">
      <c r="A7942" s="256">
        <v>592</v>
      </c>
      <c r="B7942" s="124"/>
      <c r="C7942" s="125" t="s">
        <v>862</v>
      </c>
      <c r="D7942" s="191">
        <v>43370</v>
      </c>
      <c r="E7942" s="124" t="s">
        <v>13879</v>
      </c>
      <c r="F7942" s="124" t="s">
        <v>3</v>
      </c>
      <c r="G7942" s="124">
        <v>1665995</v>
      </c>
      <c r="H7942" s="124"/>
      <c r="I7942" s="128" t="s">
        <v>15602</v>
      </c>
      <c r="J7942" s="124"/>
      <c r="K7942" s="124"/>
      <c r="L7942" s="124"/>
      <c r="M7942" s="124"/>
      <c r="N7942" s="193">
        <v>0</v>
      </c>
      <c r="O7942" s="193">
        <v>2360</v>
      </c>
      <c r="P7942" s="124" t="s">
        <v>1312</v>
      </c>
    </row>
    <row r="7943" spans="1:16" ht="51">
      <c r="A7943" s="256">
        <v>592</v>
      </c>
      <c r="B7943" s="124"/>
      <c r="C7943" s="125" t="s">
        <v>862</v>
      </c>
      <c r="D7943" s="191">
        <v>43370</v>
      </c>
      <c r="E7943" s="124" t="s">
        <v>13880</v>
      </c>
      <c r="F7943" s="124" t="s">
        <v>3</v>
      </c>
      <c r="G7943" s="124">
        <v>1665996</v>
      </c>
      <c r="H7943" s="124"/>
      <c r="I7943" s="128" t="s">
        <v>15603</v>
      </c>
      <c r="J7943" s="124"/>
      <c r="K7943" s="124"/>
      <c r="L7943" s="124"/>
      <c r="M7943" s="124"/>
      <c r="N7943" s="193">
        <v>0</v>
      </c>
      <c r="O7943" s="193">
        <v>9323</v>
      </c>
      <c r="P7943" s="124" t="s">
        <v>1312</v>
      </c>
    </row>
    <row r="7944" spans="1:16" ht="63.75">
      <c r="A7944" s="256">
        <v>299</v>
      </c>
      <c r="B7944" s="124"/>
      <c r="C7944" s="125" t="s">
        <v>798</v>
      </c>
      <c r="D7944" s="191">
        <v>43370</v>
      </c>
      <c r="E7944" s="124" t="s">
        <v>13881</v>
      </c>
      <c r="F7944" s="124" t="s">
        <v>3</v>
      </c>
      <c r="G7944" s="124">
        <v>1665888</v>
      </c>
      <c r="H7944" s="124"/>
      <c r="I7944" s="128" t="s">
        <v>15604</v>
      </c>
      <c r="J7944" s="124"/>
      <c r="K7944" s="124"/>
      <c r="L7944" s="124"/>
      <c r="M7944" s="124"/>
      <c r="N7944" s="193">
        <v>0</v>
      </c>
      <c r="O7944" s="193">
        <v>135.1</v>
      </c>
      <c r="P7944" s="124" t="s">
        <v>1312</v>
      </c>
    </row>
    <row r="7945" spans="1:16" ht="38.25">
      <c r="A7945" s="256">
        <v>117</v>
      </c>
      <c r="B7945" s="124"/>
      <c r="C7945" s="125" t="s">
        <v>722</v>
      </c>
      <c r="D7945" s="191">
        <v>43370</v>
      </c>
      <c r="E7945" s="124" t="s">
        <v>13882</v>
      </c>
      <c r="F7945" s="124" t="s">
        <v>3</v>
      </c>
      <c r="G7945" s="124">
        <v>1665890</v>
      </c>
      <c r="H7945" s="124"/>
      <c r="I7945" s="128" t="s">
        <v>15605</v>
      </c>
      <c r="J7945" s="124"/>
      <c r="K7945" s="124"/>
      <c r="L7945" s="124"/>
      <c r="M7945" s="124"/>
      <c r="N7945" s="193">
        <v>0</v>
      </c>
      <c r="O7945" s="193">
        <v>20</v>
      </c>
      <c r="P7945" s="124" t="s">
        <v>1312</v>
      </c>
    </row>
    <row r="7946" spans="1:16" ht="51">
      <c r="A7946" s="256">
        <v>16</v>
      </c>
      <c r="B7946" s="124"/>
      <c r="C7946" s="125" t="s">
        <v>692</v>
      </c>
      <c r="D7946" s="191">
        <v>43370</v>
      </c>
      <c r="E7946" s="124" t="s">
        <v>13883</v>
      </c>
      <c r="F7946" s="124" t="s">
        <v>3</v>
      </c>
      <c r="G7946" s="124">
        <v>1665899</v>
      </c>
      <c r="H7946" s="124"/>
      <c r="I7946" s="128" t="s">
        <v>15606</v>
      </c>
      <c r="J7946" s="124"/>
      <c r="K7946" s="124"/>
      <c r="L7946" s="124"/>
      <c r="M7946" s="124"/>
      <c r="N7946" s="193">
        <v>0</v>
      </c>
      <c r="O7946" s="193">
        <v>942</v>
      </c>
      <c r="P7946" s="124" t="s">
        <v>1312</v>
      </c>
    </row>
    <row r="7947" spans="1:16" ht="51">
      <c r="A7947" s="256">
        <v>41</v>
      </c>
      <c r="B7947" s="124"/>
      <c r="C7947" s="125" t="s">
        <v>697</v>
      </c>
      <c r="D7947" s="191">
        <v>43370</v>
      </c>
      <c r="E7947" s="124" t="s">
        <v>13884</v>
      </c>
      <c r="F7947" s="124" t="s">
        <v>3</v>
      </c>
      <c r="G7947" s="124">
        <v>1665908</v>
      </c>
      <c r="H7947" s="124"/>
      <c r="I7947" s="128" t="s">
        <v>14184</v>
      </c>
      <c r="J7947" s="124"/>
      <c r="K7947" s="124"/>
      <c r="L7947" s="124"/>
      <c r="M7947" s="124"/>
      <c r="N7947" s="193">
        <v>0</v>
      </c>
      <c r="O7947" s="193">
        <v>157</v>
      </c>
      <c r="P7947" s="124" t="s">
        <v>1312</v>
      </c>
    </row>
    <row r="7948" spans="1:16" ht="51">
      <c r="A7948" s="256">
        <v>572</v>
      </c>
      <c r="B7948" s="124"/>
      <c r="C7948" s="125" t="s">
        <v>848</v>
      </c>
      <c r="D7948" s="191">
        <v>43370</v>
      </c>
      <c r="E7948" s="124" t="s">
        <v>13885</v>
      </c>
      <c r="F7948" s="124" t="s">
        <v>3</v>
      </c>
      <c r="G7948" s="124">
        <v>1665910</v>
      </c>
      <c r="H7948" s="124"/>
      <c r="I7948" s="128" t="s">
        <v>15607</v>
      </c>
      <c r="J7948" s="124"/>
      <c r="K7948" s="124"/>
      <c r="L7948" s="124"/>
      <c r="M7948" s="124"/>
      <c r="N7948" s="193">
        <v>0</v>
      </c>
      <c r="O7948" s="193">
        <v>18.2</v>
      </c>
      <c r="P7948" s="124" t="s">
        <v>1312</v>
      </c>
    </row>
    <row r="7949" spans="1:16" ht="38.25">
      <c r="A7949" s="256">
        <v>86</v>
      </c>
      <c r="B7949" s="124"/>
      <c r="C7949" s="125" t="s">
        <v>710</v>
      </c>
      <c r="D7949" s="191">
        <v>43370</v>
      </c>
      <c r="E7949" s="124" t="s">
        <v>13886</v>
      </c>
      <c r="F7949" s="124" t="s">
        <v>3</v>
      </c>
      <c r="G7949" s="124">
        <v>1665914</v>
      </c>
      <c r="H7949" s="124"/>
      <c r="I7949" s="128" t="s">
        <v>15608</v>
      </c>
      <c r="J7949" s="124"/>
      <c r="K7949" s="124"/>
      <c r="L7949" s="124"/>
      <c r="M7949" s="124"/>
      <c r="N7949" s="193">
        <v>0</v>
      </c>
      <c r="O7949" s="193">
        <v>10634.09</v>
      </c>
      <c r="P7949" s="124" t="s">
        <v>1312</v>
      </c>
    </row>
    <row r="7950" spans="1:16" ht="51">
      <c r="A7950" s="256">
        <v>16</v>
      </c>
      <c r="B7950" s="124"/>
      <c r="C7950" s="125" t="s">
        <v>692</v>
      </c>
      <c r="D7950" s="191">
        <v>43370</v>
      </c>
      <c r="E7950" s="124" t="s">
        <v>13887</v>
      </c>
      <c r="F7950" s="124" t="s">
        <v>3</v>
      </c>
      <c r="G7950" s="124">
        <v>1665935</v>
      </c>
      <c r="H7950" s="124"/>
      <c r="I7950" s="128" t="s">
        <v>15609</v>
      </c>
      <c r="J7950" s="124"/>
      <c r="K7950" s="124"/>
      <c r="L7950" s="124"/>
      <c r="M7950" s="124"/>
      <c r="N7950" s="193">
        <v>0</v>
      </c>
      <c r="O7950" s="193">
        <v>9932</v>
      </c>
      <c r="P7950" s="124" t="s">
        <v>1312</v>
      </c>
    </row>
    <row r="7951" spans="1:16" ht="51">
      <c r="A7951" s="256" t="s">
        <v>630</v>
      </c>
      <c r="B7951" s="124"/>
      <c r="C7951" s="125" t="s">
        <v>1236</v>
      </c>
      <c r="D7951" s="191">
        <v>43370</v>
      </c>
      <c r="E7951" s="124" t="s">
        <v>13888</v>
      </c>
      <c r="F7951" s="124" t="s">
        <v>3</v>
      </c>
      <c r="G7951" s="124">
        <v>1665954</v>
      </c>
      <c r="H7951" s="124"/>
      <c r="I7951" s="128" t="s">
        <v>15610</v>
      </c>
      <c r="J7951" s="124"/>
      <c r="K7951" s="124"/>
      <c r="L7951" s="124"/>
      <c r="M7951" s="124"/>
      <c r="N7951" s="193">
        <v>0</v>
      </c>
      <c r="O7951" s="193">
        <v>1700.5</v>
      </c>
      <c r="P7951" s="124" t="s">
        <v>1312</v>
      </c>
    </row>
    <row r="7952" spans="1:16" ht="63.75">
      <c r="A7952" s="256">
        <v>16</v>
      </c>
      <c r="B7952" s="124"/>
      <c r="C7952" s="125" t="s">
        <v>692</v>
      </c>
      <c r="D7952" s="191">
        <v>43370</v>
      </c>
      <c r="E7952" s="124" t="s">
        <v>13889</v>
      </c>
      <c r="F7952" s="124" t="s">
        <v>3</v>
      </c>
      <c r="G7952" s="124">
        <v>1665955</v>
      </c>
      <c r="H7952" s="124"/>
      <c r="I7952" s="128" t="s">
        <v>15611</v>
      </c>
      <c r="J7952" s="124"/>
      <c r="K7952" s="124"/>
      <c r="L7952" s="124"/>
      <c r="M7952" s="124"/>
      <c r="N7952" s="193">
        <v>0</v>
      </c>
      <c r="O7952" s="193">
        <v>1000</v>
      </c>
      <c r="P7952" s="124" t="s">
        <v>1312</v>
      </c>
    </row>
    <row r="7953" spans="1:16" ht="51">
      <c r="A7953" s="256">
        <v>16</v>
      </c>
      <c r="B7953" s="124"/>
      <c r="C7953" s="125" t="s">
        <v>692</v>
      </c>
      <c r="D7953" s="191">
        <v>43370</v>
      </c>
      <c r="E7953" s="124" t="s">
        <v>13890</v>
      </c>
      <c r="F7953" s="124" t="s">
        <v>3</v>
      </c>
      <c r="G7953" s="124">
        <v>1665963</v>
      </c>
      <c r="H7953" s="124"/>
      <c r="I7953" s="128" t="s">
        <v>15612</v>
      </c>
      <c r="J7953" s="124"/>
      <c r="K7953" s="124"/>
      <c r="L7953" s="124"/>
      <c r="M7953" s="124"/>
      <c r="N7953" s="193">
        <v>0</v>
      </c>
      <c r="O7953" s="193">
        <v>100</v>
      </c>
      <c r="P7953" s="124" t="s">
        <v>1312</v>
      </c>
    </row>
    <row r="7954" spans="1:16" ht="38.25">
      <c r="A7954" s="256">
        <v>526</v>
      </c>
      <c r="B7954" s="124"/>
      <c r="C7954" s="125" t="s">
        <v>846</v>
      </c>
      <c r="D7954" s="191">
        <v>43370</v>
      </c>
      <c r="E7954" s="124" t="s">
        <v>13891</v>
      </c>
      <c r="F7954" s="124" t="s">
        <v>3</v>
      </c>
      <c r="G7954" s="124">
        <v>1665969</v>
      </c>
      <c r="H7954" s="124"/>
      <c r="I7954" s="128" t="s">
        <v>15613</v>
      </c>
      <c r="J7954" s="124"/>
      <c r="K7954" s="124"/>
      <c r="L7954" s="124"/>
      <c r="M7954" s="124"/>
      <c r="N7954" s="193">
        <v>0</v>
      </c>
      <c r="O7954" s="193">
        <v>65</v>
      </c>
      <c r="P7954" s="124" t="s">
        <v>1312</v>
      </c>
    </row>
    <row r="7955" spans="1:16" ht="51">
      <c r="A7955" s="256" t="s">
        <v>630</v>
      </c>
      <c r="B7955" s="124"/>
      <c r="C7955" s="125" t="s">
        <v>1236</v>
      </c>
      <c r="D7955" s="191">
        <v>43370</v>
      </c>
      <c r="E7955" s="124" t="s">
        <v>13892</v>
      </c>
      <c r="F7955" s="124" t="s">
        <v>3</v>
      </c>
      <c r="G7955" s="124">
        <v>1665972</v>
      </c>
      <c r="H7955" s="124"/>
      <c r="I7955" s="128" t="s">
        <v>15614</v>
      </c>
      <c r="J7955" s="124"/>
      <c r="K7955" s="124"/>
      <c r="L7955" s="124"/>
      <c r="M7955" s="124"/>
      <c r="N7955" s="193">
        <v>0</v>
      </c>
      <c r="O7955" s="193">
        <v>0.96</v>
      </c>
      <c r="P7955" s="124" t="s">
        <v>1312</v>
      </c>
    </row>
    <row r="7956" spans="1:16" ht="51">
      <c r="A7956" s="256">
        <v>526</v>
      </c>
      <c r="B7956" s="124"/>
      <c r="C7956" s="125" t="s">
        <v>846</v>
      </c>
      <c r="D7956" s="191">
        <v>43370</v>
      </c>
      <c r="E7956" s="124" t="s">
        <v>13893</v>
      </c>
      <c r="F7956" s="124" t="s">
        <v>3</v>
      </c>
      <c r="G7956" s="124">
        <v>1665974</v>
      </c>
      <c r="H7956" s="124"/>
      <c r="I7956" s="128" t="s">
        <v>15615</v>
      </c>
      <c r="J7956" s="124"/>
      <c r="K7956" s="124"/>
      <c r="L7956" s="124"/>
      <c r="M7956" s="124"/>
      <c r="N7956" s="193">
        <v>0</v>
      </c>
      <c r="O7956" s="193">
        <v>5</v>
      </c>
      <c r="P7956" s="124" t="s">
        <v>1312</v>
      </c>
    </row>
    <row r="7957" spans="1:16" ht="38.25">
      <c r="A7957" s="256">
        <v>572</v>
      </c>
      <c r="B7957" s="124"/>
      <c r="C7957" s="125" t="s">
        <v>848</v>
      </c>
      <c r="D7957" s="191">
        <v>43370</v>
      </c>
      <c r="E7957" s="124" t="s">
        <v>13894</v>
      </c>
      <c r="F7957" s="124" t="s">
        <v>3</v>
      </c>
      <c r="G7957" s="124">
        <v>1665978</v>
      </c>
      <c r="H7957" s="124"/>
      <c r="I7957" s="128" t="s">
        <v>15616</v>
      </c>
      <c r="J7957" s="124"/>
      <c r="K7957" s="124"/>
      <c r="L7957" s="124"/>
      <c r="M7957" s="124"/>
      <c r="N7957" s="193">
        <v>0</v>
      </c>
      <c r="O7957" s="193">
        <v>244</v>
      </c>
      <c r="P7957" s="124" t="s">
        <v>1312</v>
      </c>
    </row>
    <row r="7958" spans="1:16" ht="38.25">
      <c r="A7958" s="256" t="s">
        <v>630</v>
      </c>
      <c r="B7958" s="124"/>
      <c r="C7958" s="125" t="s">
        <v>1236</v>
      </c>
      <c r="D7958" s="191">
        <v>43370</v>
      </c>
      <c r="E7958" s="124" t="s">
        <v>13895</v>
      </c>
      <c r="F7958" s="124" t="s">
        <v>3</v>
      </c>
      <c r="G7958" s="124">
        <v>1665982</v>
      </c>
      <c r="H7958" s="124"/>
      <c r="I7958" s="128" t="s">
        <v>6405</v>
      </c>
      <c r="J7958" s="124"/>
      <c r="K7958" s="124"/>
      <c r="L7958" s="124"/>
      <c r="M7958" s="124"/>
      <c r="N7958" s="193">
        <v>0</v>
      </c>
      <c r="O7958" s="193">
        <v>80</v>
      </c>
      <c r="P7958" s="124" t="s">
        <v>1312</v>
      </c>
    </row>
    <row r="7959" spans="1:16" ht="38.25">
      <c r="A7959" s="256" t="s">
        <v>630</v>
      </c>
      <c r="B7959" s="124"/>
      <c r="C7959" s="125" t="s">
        <v>1236</v>
      </c>
      <c r="D7959" s="191">
        <v>43370</v>
      </c>
      <c r="E7959" s="124" t="s">
        <v>13896</v>
      </c>
      <c r="F7959" s="124" t="s">
        <v>3</v>
      </c>
      <c r="G7959" s="124">
        <v>1665983</v>
      </c>
      <c r="H7959" s="124"/>
      <c r="I7959" s="128" t="s">
        <v>7723</v>
      </c>
      <c r="J7959" s="124"/>
      <c r="K7959" s="124"/>
      <c r="L7959" s="124"/>
      <c r="M7959" s="124"/>
      <c r="N7959" s="193">
        <v>0</v>
      </c>
      <c r="O7959" s="193">
        <v>80</v>
      </c>
      <c r="P7959" s="124" t="s">
        <v>1312</v>
      </c>
    </row>
    <row r="7960" spans="1:16" ht="51">
      <c r="A7960" s="256">
        <v>86</v>
      </c>
      <c r="B7960" s="124"/>
      <c r="C7960" s="125" t="s">
        <v>710</v>
      </c>
      <c r="D7960" s="191">
        <v>43370</v>
      </c>
      <c r="E7960" s="124" t="s">
        <v>13897</v>
      </c>
      <c r="F7960" s="124" t="s">
        <v>3</v>
      </c>
      <c r="G7960" s="124">
        <v>1665757</v>
      </c>
      <c r="H7960" s="124"/>
      <c r="I7960" s="128" t="s">
        <v>15617</v>
      </c>
      <c r="J7960" s="124"/>
      <c r="K7960" s="124"/>
      <c r="L7960" s="124"/>
      <c r="M7960" s="124"/>
      <c r="N7960" s="193">
        <v>0</v>
      </c>
      <c r="O7960" s="193">
        <v>2122</v>
      </c>
      <c r="P7960" s="124" t="s">
        <v>1312</v>
      </c>
    </row>
    <row r="7961" spans="1:16" ht="63.75">
      <c r="A7961" s="256" t="s">
        <v>619</v>
      </c>
      <c r="B7961" s="124"/>
      <c r="C7961" s="125" t="s">
        <v>713</v>
      </c>
      <c r="D7961" s="191">
        <v>43370</v>
      </c>
      <c r="E7961" s="124" t="s">
        <v>13898</v>
      </c>
      <c r="F7961" s="124" t="s">
        <v>3</v>
      </c>
      <c r="G7961" s="256">
        <v>1665772</v>
      </c>
      <c r="H7961" s="124"/>
      <c r="I7961" s="128" t="s">
        <v>15618</v>
      </c>
      <c r="J7961" s="124"/>
      <c r="K7961" s="124"/>
      <c r="L7961" s="124"/>
      <c r="M7961" s="124"/>
      <c r="N7961" s="193">
        <v>0</v>
      </c>
      <c r="O7961" s="193">
        <v>37393.85</v>
      </c>
      <c r="P7961" s="124" t="s">
        <v>1312</v>
      </c>
    </row>
    <row r="7962" spans="1:16" ht="89.25">
      <c r="A7962" s="256">
        <v>587</v>
      </c>
      <c r="B7962" s="124"/>
      <c r="C7962" s="125" t="s">
        <v>858</v>
      </c>
      <c r="D7962" s="191">
        <v>43370</v>
      </c>
      <c r="E7962" s="124" t="s">
        <v>13899</v>
      </c>
      <c r="F7962" s="124" t="s">
        <v>3</v>
      </c>
      <c r="G7962" s="124">
        <v>1665773</v>
      </c>
      <c r="H7962" s="124"/>
      <c r="I7962" s="128" t="s">
        <v>15619</v>
      </c>
      <c r="J7962" s="124"/>
      <c r="K7962" s="124"/>
      <c r="L7962" s="124"/>
      <c r="M7962" s="124"/>
      <c r="N7962" s="193">
        <v>0</v>
      </c>
      <c r="O7962" s="193">
        <v>2250</v>
      </c>
      <c r="P7962" s="124" t="s">
        <v>1312</v>
      </c>
    </row>
    <row r="7963" spans="1:16" ht="51">
      <c r="A7963" s="256" t="s">
        <v>626</v>
      </c>
      <c r="B7963" s="124"/>
      <c r="C7963" s="125" t="s">
        <v>1234</v>
      </c>
      <c r="D7963" s="191">
        <v>43370</v>
      </c>
      <c r="E7963" s="124" t="s">
        <v>13900</v>
      </c>
      <c r="F7963" s="124" t="s">
        <v>3</v>
      </c>
      <c r="G7963" s="124">
        <v>1665781</v>
      </c>
      <c r="H7963" s="124"/>
      <c r="I7963" s="128" t="s">
        <v>15620</v>
      </c>
      <c r="J7963" s="124"/>
      <c r="K7963" s="124"/>
      <c r="L7963" s="124"/>
      <c r="M7963" s="124"/>
      <c r="N7963" s="193">
        <v>0</v>
      </c>
      <c r="O7963" s="193">
        <v>16786.61</v>
      </c>
      <c r="P7963" s="124" t="s">
        <v>1312</v>
      </c>
    </row>
    <row r="7964" spans="1:16" ht="51">
      <c r="A7964" s="256" t="s">
        <v>626</v>
      </c>
      <c r="B7964" s="124"/>
      <c r="C7964" s="125" t="s">
        <v>1234</v>
      </c>
      <c r="D7964" s="191">
        <v>43370</v>
      </c>
      <c r="E7964" s="124" t="s">
        <v>13901</v>
      </c>
      <c r="F7964" s="124" t="s">
        <v>3</v>
      </c>
      <c r="G7964" s="124">
        <v>1665784</v>
      </c>
      <c r="H7964" s="124"/>
      <c r="I7964" s="128" t="s">
        <v>15621</v>
      </c>
      <c r="J7964" s="124"/>
      <c r="K7964" s="124"/>
      <c r="L7964" s="124"/>
      <c r="M7964" s="124"/>
      <c r="N7964" s="193">
        <v>0</v>
      </c>
      <c r="O7964" s="193">
        <v>252468.26</v>
      </c>
      <c r="P7964" s="124" t="s">
        <v>1312</v>
      </c>
    </row>
    <row r="7965" spans="1:16" ht="63.75">
      <c r="A7965" s="256">
        <v>526</v>
      </c>
      <c r="B7965" s="124"/>
      <c r="C7965" s="125" t="s">
        <v>846</v>
      </c>
      <c r="D7965" s="191">
        <v>43370</v>
      </c>
      <c r="E7965" s="124" t="s">
        <v>13902</v>
      </c>
      <c r="F7965" s="124" t="s">
        <v>3</v>
      </c>
      <c r="G7965" s="124">
        <v>1665785</v>
      </c>
      <c r="H7965" s="124"/>
      <c r="I7965" s="128" t="s">
        <v>15622</v>
      </c>
      <c r="J7965" s="124"/>
      <c r="K7965" s="124"/>
      <c r="L7965" s="124"/>
      <c r="M7965" s="124"/>
      <c r="N7965" s="193">
        <v>0</v>
      </c>
      <c r="O7965" s="193">
        <v>7254.1</v>
      </c>
      <c r="P7965" s="124" t="s">
        <v>1312</v>
      </c>
    </row>
    <row r="7966" spans="1:16" ht="51">
      <c r="A7966" s="256">
        <v>47</v>
      </c>
      <c r="B7966" s="124"/>
      <c r="C7966" s="125" t="s">
        <v>699</v>
      </c>
      <c r="D7966" s="191">
        <v>43370</v>
      </c>
      <c r="E7966" s="124" t="s">
        <v>13903</v>
      </c>
      <c r="F7966" s="124" t="s">
        <v>3</v>
      </c>
      <c r="G7966" s="124">
        <v>1665639</v>
      </c>
      <c r="H7966" s="124"/>
      <c r="I7966" s="128" t="s">
        <v>15623</v>
      </c>
      <c r="J7966" s="124"/>
      <c r="K7966" s="124"/>
      <c r="L7966" s="124"/>
      <c r="M7966" s="124"/>
      <c r="N7966" s="193">
        <v>0</v>
      </c>
      <c r="O7966" s="193">
        <v>990.55000000000007</v>
      </c>
      <c r="P7966" s="124" t="s">
        <v>1312</v>
      </c>
    </row>
    <row r="7967" spans="1:16" ht="63.75">
      <c r="A7967" s="256">
        <v>47</v>
      </c>
      <c r="B7967" s="124"/>
      <c r="C7967" s="125" t="s">
        <v>699</v>
      </c>
      <c r="D7967" s="191">
        <v>43370</v>
      </c>
      <c r="E7967" s="124" t="s">
        <v>13904</v>
      </c>
      <c r="F7967" s="124" t="s">
        <v>3</v>
      </c>
      <c r="G7967" s="124">
        <v>1665646</v>
      </c>
      <c r="H7967" s="124"/>
      <c r="I7967" s="128" t="s">
        <v>15624</v>
      </c>
      <c r="J7967" s="124"/>
      <c r="K7967" s="124"/>
      <c r="L7967" s="124"/>
      <c r="M7967" s="124"/>
      <c r="N7967" s="193">
        <v>0</v>
      </c>
      <c r="O7967" s="193">
        <v>27429.02</v>
      </c>
      <c r="P7967" s="124" t="s">
        <v>1312</v>
      </c>
    </row>
    <row r="7968" spans="1:16" ht="51">
      <c r="A7968" s="256" t="s">
        <v>622</v>
      </c>
      <c r="B7968" s="124"/>
      <c r="C7968" s="125" t="s">
        <v>715</v>
      </c>
      <c r="D7968" s="191">
        <v>43370</v>
      </c>
      <c r="E7968" s="124" t="s">
        <v>13905</v>
      </c>
      <c r="F7968" s="124" t="s">
        <v>3</v>
      </c>
      <c r="G7968" s="124">
        <v>1665654</v>
      </c>
      <c r="H7968" s="124"/>
      <c r="I7968" s="128" t="s">
        <v>15625</v>
      </c>
      <c r="J7968" s="124"/>
      <c r="K7968" s="124"/>
      <c r="L7968" s="124"/>
      <c r="M7968" s="124"/>
      <c r="N7968" s="193">
        <v>0</v>
      </c>
      <c r="O7968" s="193">
        <v>20000</v>
      </c>
      <c r="P7968" s="124" t="s">
        <v>1312</v>
      </c>
    </row>
    <row r="7969" spans="1:16" ht="63.75">
      <c r="A7969" s="256">
        <v>660</v>
      </c>
      <c r="B7969" s="124"/>
      <c r="C7969" s="125" t="s">
        <v>233</v>
      </c>
      <c r="D7969" s="191">
        <v>43370</v>
      </c>
      <c r="E7969" s="124" t="s">
        <v>13906</v>
      </c>
      <c r="F7969" s="124" t="s">
        <v>3</v>
      </c>
      <c r="G7969" s="124">
        <v>1665656</v>
      </c>
      <c r="H7969" s="124"/>
      <c r="I7969" s="128" t="s">
        <v>15626</v>
      </c>
      <c r="J7969" s="124"/>
      <c r="K7969" s="124"/>
      <c r="L7969" s="124"/>
      <c r="M7969" s="124"/>
      <c r="N7969" s="193">
        <v>0</v>
      </c>
      <c r="O7969" s="193">
        <v>1.6</v>
      </c>
      <c r="P7969" s="124" t="s">
        <v>1312</v>
      </c>
    </row>
    <row r="7970" spans="1:16" ht="51">
      <c r="A7970" s="256">
        <v>660</v>
      </c>
      <c r="B7970" s="124"/>
      <c r="C7970" s="125" t="s">
        <v>233</v>
      </c>
      <c r="D7970" s="191">
        <v>43370</v>
      </c>
      <c r="E7970" s="124" t="s">
        <v>13907</v>
      </c>
      <c r="F7970" s="124" t="s">
        <v>3</v>
      </c>
      <c r="G7970" s="124">
        <v>1665658</v>
      </c>
      <c r="H7970" s="124"/>
      <c r="I7970" s="128" t="s">
        <v>15627</v>
      </c>
      <c r="J7970" s="124"/>
      <c r="K7970" s="124"/>
      <c r="L7970" s="124"/>
      <c r="M7970" s="124"/>
      <c r="N7970" s="193">
        <v>0</v>
      </c>
      <c r="O7970" s="193">
        <v>2754</v>
      </c>
      <c r="P7970" s="124" t="s">
        <v>1312</v>
      </c>
    </row>
    <row r="7971" spans="1:16" ht="51">
      <c r="A7971" s="256">
        <v>660</v>
      </c>
      <c r="B7971" s="124"/>
      <c r="C7971" s="125" t="s">
        <v>233</v>
      </c>
      <c r="D7971" s="191">
        <v>43370</v>
      </c>
      <c r="E7971" s="124" t="s">
        <v>13908</v>
      </c>
      <c r="F7971" s="124" t="s">
        <v>3</v>
      </c>
      <c r="G7971" s="124">
        <v>1665659</v>
      </c>
      <c r="H7971" s="124"/>
      <c r="I7971" s="128" t="s">
        <v>15628</v>
      </c>
      <c r="J7971" s="124"/>
      <c r="K7971" s="124"/>
      <c r="L7971" s="124"/>
      <c r="M7971" s="124"/>
      <c r="N7971" s="193">
        <v>0</v>
      </c>
      <c r="O7971" s="193">
        <v>323</v>
      </c>
      <c r="P7971" s="124" t="s">
        <v>1312</v>
      </c>
    </row>
    <row r="7972" spans="1:16" ht="51">
      <c r="A7972" s="256">
        <v>660</v>
      </c>
      <c r="B7972" s="124"/>
      <c r="C7972" s="125" t="s">
        <v>233</v>
      </c>
      <c r="D7972" s="191">
        <v>43370</v>
      </c>
      <c r="E7972" s="124" t="s">
        <v>13909</v>
      </c>
      <c r="F7972" s="124" t="s">
        <v>3</v>
      </c>
      <c r="G7972" s="124">
        <v>1665660</v>
      </c>
      <c r="H7972" s="124"/>
      <c r="I7972" s="128" t="s">
        <v>15629</v>
      </c>
      <c r="J7972" s="124"/>
      <c r="K7972" s="124"/>
      <c r="L7972" s="124"/>
      <c r="M7972" s="124"/>
      <c r="N7972" s="193">
        <v>0</v>
      </c>
      <c r="O7972" s="193">
        <v>323</v>
      </c>
      <c r="P7972" s="124" t="s">
        <v>1312</v>
      </c>
    </row>
    <row r="7973" spans="1:16" ht="51">
      <c r="A7973" s="256">
        <v>206</v>
      </c>
      <c r="B7973" s="124"/>
      <c r="C7973" s="125" t="s">
        <v>758</v>
      </c>
      <c r="D7973" s="191">
        <v>43370</v>
      </c>
      <c r="E7973" s="124" t="s">
        <v>13910</v>
      </c>
      <c r="F7973" s="124" t="s">
        <v>3</v>
      </c>
      <c r="G7973" s="124">
        <v>1665682</v>
      </c>
      <c r="H7973" s="124"/>
      <c r="I7973" s="128" t="s">
        <v>15630</v>
      </c>
      <c r="J7973" s="124"/>
      <c r="K7973" s="124"/>
      <c r="L7973" s="124"/>
      <c r="M7973" s="124"/>
      <c r="N7973" s="193">
        <v>0</v>
      </c>
      <c r="O7973" s="193">
        <v>38</v>
      </c>
      <c r="P7973" s="124" t="s">
        <v>1312</v>
      </c>
    </row>
    <row r="7974" spans="1:16" ht="51">
      <c r="A7974" s="256">
        <v>206</v>
      </c>
      <c r="B7974" s="124"/>
      <c r="C7974" s="125" t="s">
        <v>758</v>
      </c>
      <c r="D7974" s="191">
        <v>43370</v>
      </c>
      <c r="E7974" s="124" t="s">
        <v>13911</v>
      </c>
      <c r="F7974" s="124" t="s">
        <v>3</v>
      </c>
      <c r="G7974" s="124">
        <v>1665683</v>
      </c>
      <c r="H7974" s="124"/>
      <c r="I7974" s="128" t="s">
        <v>15631</v>
      </c>
      <c r="J7974" s="124"/>
      <c r="K7974" s="124"/>
      <c r="L7974" s="124"/>
      <c r="M7974" s="124"/>
      <c r="N7974" s="193">
        <v>0</v>
      </c>
      <c r="O7974" s="193">
        <v>49</v>
      </c>
      <c r="P7974" s="124" t="s">
        <v>1312</v>
      </c>
    </row>
    <row r="7975" spans="1:16" ht="51">
      <c r="A7975" s="256">
        <v>206</v>
      </c>
      <c r="B7975" s="124"/>
      <c r="C7975" s="125" t="s">
        <v>758</v>
      </c>
      <c r="D7975" s="191">
        <v>43370</v>
      </c>
      <c r="E7975" s="124" t="s">
        <v>13912</v>
      </c>
      <c r="F7975" s="124" t="s">
        <v>3</v>
      </c>
      <c r="G7975" s="124">
        <v>1665684</v>
      </c>
      <c r="H7975" s="124"/>
      <c r="I7975" s="128" t="s">
        <v>15632</v>
      </c>
      <c r="J7975" s="124"/>
      <c r="K7975" s="124"/>
      <c r="L7975" s="124"/>
      <c r="M7975" s="124"/>
      <c r="N7975" s="193">
        <v>0</v>
      </c>
      <c r="O7975" s="193">
        <v>310</v>
      </c>
      <c r="P7975" s="124" t="s">
        <v>1312</v>
      </c>
    </row>
    <row r="7976" spans="1:16" ht="51">
      <c r="A7976" s="256" t="s">
        <v>630</v>
      </c>
      <c r="B7976" s="124"/>
      <c r="C7976" s="125" t="s">
        <v>1236</v>
      </c>
      <c r="D7976" s="191">
        <v>43370</v>
      </c>
      <c r="E7976" s="124" t="s">
        <v>13913</v>
      </c>
      <c r="F7976" s="124" t="s">
        <v>3</v>
      </c>
      <c r="G7976" s="124">
        <v>1665707</v>
      </c>
      <c r="H7976" s="124"/>
      <c r="I7976" s="128" t="s">
        <v>15633</v>
      </c>
      <c r="J7976" s="124"/>
      <c r="K7976" s="124"/>
      <c r="L7976" s="124"/>
      <c r="M7976" s="124"/>
      <c r="N7976" s="193">
        <v>0</v>
      </c>
      <c r="O7976" s="193">
        <v>13528.79</v>
      </c>
      <c r="P7976" s="124" t="s">
        <v>1312</v>
      </c>
    </row>
    <row r="7977" spans="1:16" ht="51">
      <c r="A7977" s="256" t="s">
        <v>630</v>
      </c>
      <c r="B7977" s="124"/>
      <c r="C7977" s="125" t="s">
        <v>1236</v>
      </c>
      <c r="D7977" s="191">
        <v>43370</v>
      </c>
      <c r="E7977" s="124" t="s">
        <v>13914</v>
      </c>
      <c r="F7977" s="124" t="s">
        <v>3</v>
      </c>
      <c r="G7977" s="124">
        <v>1665708</v>
      </c>
      <c r="H7977" s="124"/>
      <c r="I7977" s="128" t="s">
        <v>15634</v>
      </c>
      <c r="J7977" s="124"/>
      <c r="K7977" s="124"/>
      <c r="L7977" s="124"/>
      <c r="M7977" s="124"/>
      <c r="N7977" s="193">
        <v>0</v>
      </c>
      <c r="O7977" s="193">
        <v>1129.18</v>
      </c>
      <c r="P7977" s="124" t="s">
        <v>1312</v>
      </c>
    </row>
    <row r="7978" spans="1:16" ht="63.75">
      <c r="A7978" s="256">
        <v>650</v>
      </c>
      <c r="B7978" s="124"/>
      <c r="C7978" s="125" t="s">
        <v>232</v>
      </c>
      <c r="D7978" s="191">
        <v>43370</v>
      </c>
      <c r="E7978" s="124" t="s">
        <v>13915</v>
      </c>
      <c r="F7978" s="124" t="s">
        <v>3</v>
      </c>
      <c r="G7978" s="124">
        <v>1665709</v>
      </c>
      <c r="H7978" s="124"/>
      <c r="I7978" s="128" t="s">
        <v>15635</v>
      </c>
      <c r="J7978" s="124"/>
      <c r="K7978" s="124"/>
      <c r="L7978" s="124"/>
      <c r="M7978" s="124"/>
      <c r="N7978" s="193">
        <v>0</v>
      </c>
      <c r="O7978" s="193">
        <v>3280</v>
      </c>
      <c r="P7978" s="124" t="s">
        <v>1312</v>
      </c>
    </row>
    <row r="7979" spans="1:16" ht="51">
      <c r="A7979" s="256" t="s">
        <v>630</v>
      </c>
      <c r="B7979" s="124"/>
      <c r="C7979" s="125" t="s">
        <v>1236</v>
      </c>
      <c r="D7979" s="191">
        <v>43370</v>
      </c>
      <c r="E7979" s="124" t="s">
        <v>13916</v>
      </c>
      <c r="F7979" s="124" t="s">
        <v>3</v>
      </c>
      <c r="G7979" s="124">
        <v>1665710</v>
      </c>
      <c r="H7979" s="124"/>
      <c r="I7979" s="128" t="s">
        <v>15636</v>
      </c>
      <c r="J7979" s="124"/>
      <c r="K7979" s="124"/>
      <c r="L7979" s="124"/>
      <c r="M7979" s="124"/>
      <c r="N7979" s="193">
        <v>0</v>
      </c>
      <c r="O7979" s="193">
        <v>564.59</v>
      </c>
      <c r="P7979" s="124" t="s">
        <v>1312</v>
      </c>
    </row>
    <row r="7980" spans="1:16" ht="51">
      <c r="A7980" s="256">
        <v>283</v>
      </c>
      <c r="B7980" s="124"/>
      <c r="C7980" s="125" t="s">
        <v>146</v>
      </c>
      <c r="D7980" s="191">
        <v>43370</v>
      </c>
      <c r="E7980" s="124" t="s">
        <v>13917</v>
      </c>
      <c r="F7980" s="124" t="s">
        <v>3</v>
      </c>
      <c r="G7980" s="124">
        <v>1665740</v>
      </c>
      <c r="H7980" s="124"/>
      <c r="I7980" s="128" t="s">
        <v>15637</v>
      </c>
      <c r="J7980" s="124"/>
      <c r="K7980" s="124"/>
      <c r="L7980" s="124"/>
      <c r="M7980" s="124"/>
      <c r="N7980" s="193">
        <v>0</v>
      </c>
      <c r="O7980" s="193">
        <v>160</v>
      </c>
      <c r="P7980" s="124" t="s">
        <v>1312</v>
      </c>
    </row>
    <row r="7981" spans="1:16" ht="51">
      <c r="A7981" s="256">
        <v>41</v>
      </c>
      <c r="B7981" s="124"/>
      <c r="C7981" s="125" t="s">
        <v>697</v>
      </c>
      <c r="D7981" s="191">
        <v>43370</v>
      </c>
      <c r="E7981" s="124" t="s">
        <v>13918</v>
      </c>
      <c r="F7981" s="124" t="s">
        <v>3</v>
      </c>
      <c r="G7981" s="124">
        <v>1665633</v>
      </c>
      <c r="H7981" s="124"/>
      <c r="I7981" s="128" t="s">
        <v>15638</v>
      </c>
      <c r="J7981" s="124"/>
      <c r="K7981" s="124"/>
      <c r="L7981" s="124"/>
      <c r="M7981" s="124"/>
      <c r="N7981" s="193">
        <v>0</v>
      </c>
      <c r="O7981" s="193">
        <v>190</v>
      </c>
      <c r="P7981" s="124" t="s">
        <v>1312</v>
      </c>
    </row>
    <row r="7982" spans="1:16" ht="51">
      <c r="A7982" s="256">
        <v>212</v>
      </c>
      <c r="B7982" s="124"/>
      <c r="C7982" s="125" t="s">
        <v>761</v>
      </c>
      <c r="D7982" s="191">
        <v>43370</v>
      </c>
      <c r="E7982" s="124" t="s">
        <v>13919</v>
      </c>
      <c r="F7982" s="124" t="s">
        <v>3</v>
      </c>
      <c r="G7982" s="124">
        <v>1665648</v>
      </c>
      <c r="H7982" s="124"/>
      <c r="I7982" s="128" t="s">
        <v>15639</v>
      </c>
      <c r="J7982" s="124"/>
      <c r="K7982" s="124"/>
      <c r="L7982" s="124"/>
      <c r="M7982" s="124"/>
      <c r="N7982" s="193">
        <v>0</v>
      </c>
      <c r="O7982" s="193">
        <v>220</v>
      </c>
      <c r="P7982" s="124" t="s">
        <v>1312</v>
      </c>
    </row>
    <row r="7983" spans="1:16" ht="51">
      <c r="A7983" s="256">
        <v>373</v>
      </c>
      <c r="B7983" s="124"/>
      <c r="C7983" s="125" t="s">
        <v>1269</v>
      </c>
      <c r="D7983" s="191">
        <v>43370</v>
      </c>
      <c r="E7983" s="124" t="s">
        <v>13920</v>
      </c>
      <c r="F7983" s="124" t="s">
        <v>3</v>
      </c>
      <c r="G7983" s="124">
        <v>1665649</v>
      </c>
      <c r="H7983" s="124"/>
      <c r="I7983" s="128" t="s">
        <v>15640</v>
      </c>
      <c r="J7983" s="124"/>
      <c r="K7983" s="124"/>
      <c r="L7983" s="124"/>
      <c r="M7983" s="124"/>
      <c r="N7983" s="193">
        <v>0</v>
      </c>
      <c r="O7983" s="193">
        <v>2610.16</v>
      </c>
      <c r="P7983" s="124" t="s">
        <v>1312</v>
      </c>
    </row>
    <row r="7984" spans="1:16" ht="63.75">
      <c r="A7984" s="256" t="s">
        <v>630</v>
      </c>
      <c r="B7984" s="124"/>
      <c r="C7984" s="125" t="s">
        <v>1236</v>
      </c>
      <c r="D7984" s="191">
        <v>43370</v>
      </c>
      <c r="E7984" s="124" t="s">
        <v>13921</v>
      </c>
      <c r="F7984" s="124" t="s">
        <v>3</v>
      </c>
      <c r="G7984" s="124">
        <v>1665664</v>
      </c>
      <c r="H7984" s="124"/>
      <c r="I7984" s="128" t="s">
        <v>15641</v>
      </c>
      <c r="J7984" s="124"/>
      <c r="K7984" s="124"/>
      <c r="L7984" s="124"/>
      <c r="M7984" s="124"/>
      <c r="N7984" s="193">
        <v>0</v>
      </c>
      <c r="O7984" s="193">
        <v>1344.6100000000001</v>
      </c>
      <c r="P7984" s="124" t="s">
        <v>1312</v>
      </c>
    </row>
    <row r="7985" spans="1:16" ht="63.75">
      <c r="A7985" s="256" t="s">
        <v>630</v>
      </c>
      <c r="B7985" s="124"/>
      <c r="C7985" s="125" t="s">
        <v>1236</v>
      </c>
      <c r="D7985" s="191">
        <v>43370</v>
      </c>
      <c r="E7985" s="124" t="s">
        <v>13922</v>
      </c>
      <c r="F7985" s="124" t="s">
        <v>3</v>
      </c>
      <c r="G7985" s="124">
        <v>1665665</v>
      </c>
      <c r="H7985" s="124"/>
      <c r="I7985" s="128" t="s">
        <v>15642</v>
      </c>
      <c r="J7985" s="124"/>
      <c r="K7985" s="124"/>
      <c r="L7985" s="124"/>
      <c r="M7985" s="124"/>
      <c r="N7985" s="193">
        <v>0</v>
      </c>
      <c r="O7985" s="193">
        <v>1098.28</v>
      </c>
      <c r="P7985" s="124" t="s">
        <v>1312</v>
      </c>
    </row>
    <row r="7986" spans="1:16" ht="51">
      <c r="A7986" s="256" t="s">
        <v>630</v>
      </c>
      <c r="B7986" s="124"/>
      <c r="C7986" s="125" t="s">
        <v>1236</v>
      </c>
      <c r="D7986" s="191">
        <v>43370</v>
      </c>
      <c r="E7986" s="124" t="s">
        <v>13923</v>
      </c>
      <c r="F7986" s="124" t="s">
        <v>3</v>
      </c>
      <c r="G7986" s="124">
        <v>1665668</v>
      </c>
      <c r="H7986" s="124"/>
      <c r="I7986" s="128" t="s">
        <v>15643</v>
      </c>
      <c r="J7986" s="124"/>
      <c r="K7986" s="124"/>
      <c r="L7986" s="124"/>
      <c r="M7986" s="124"/>
      <c r="N7986" s="193">
        <v>0</v>
      </c>
      <c r="O7986" s="193">
        <v>6223.78</v>
      </c>
      <c r="P7986" s="124" t="s">
        <v>1312</v>
      </c>
    </row>
    <row r="7987" spans="1:16" ht="38.25">
      <c r="A7987" s="256">
        <v>169</v>
      </c>
      <c r="B7987" s="124"/>
      <c r="C7987" s="125" t="s">
        <v>749</v>
      </c>
      <c r="D7987" s="191">
        <v>43370</v>
      </c>
      <c r="E7987" s="124" t="s">
        <v>13924</v>
      </c>
      <c r="F7987" s="124" t="s">
        <v>3</v>
      </c>
      <c r="G7987" s="124">
        <v>1665700</v>
      </c>
      <c r="H7987" s="124"/>
      <c r="I7987" s="128" t="s">
        <v>15644</v>
      </c>
      <c r="J7987" s="124"/>
      <c r="K7987" s="124"/>
      <c r="L7987" s="124"/>
      <c r="M7987" s="124"/>
      <c r="N7987" s="193">
        <v>0</v>
      </c>
      <c r="O7987" s="193">
        <v>400</v>
      </c>
      <c r="P7987" s="124" t="s">
        <v>1312</v>
      </c>
    </row>
    <row r="7988" spans="1:16" ht="63.75" hidden="1">
      <c r="A7988" s="256" t="s">
        <v>620</v>
      </c>
      <c r="B7988" s="124"/>
      <c r="C7988" s="125" t="s">
        <v>714</v>
      </c>
      <c r="D7988" s="191">
        <v>43370</v>
      </c>
      <c r="E7988" s="124" t="s">
        <v>13925</v>
      </c>
      <c r="F7988" s="124" t="s">
        <v>11</v>
      </c>
      <c r="G7988" s="124">
        <v>11259</v>
      </c>
      <c r="H7988" s="124"/>
      <c r="I7988" s="128" t="s">
        <v>15645</v>
      </c>
      <c r="J7988" s="124"/>
      <c r="K7988" s="124"/>
      <c r="L7988" s="124"/>
      <c r="M7988" s="124"/>
      <c r="N7988" s="193">
        <v>27176.09</v>
      </c>
      <c r="O7988" s="193">
        <v>0</v>
      </c>
      <c r="P7988" s="124" t="s">
        <v>1312</v>
      </c>
    </row>
    <row r="7989" spans="1:16" ht="76.5" hidden="1">
      <c r="A7989" s="256">
        <v>513</v>
      </c>
      <c r="B7989" s="124"/>
      <c r="C7989" s="125" t="s">
        <v>201</v>
      </c>
      <c r="D7989" s="191">
        <v>43370</v>
      </c>
      <c r="E7989" s="124" t="s">
        <v>13926</v>
      </c>
      <c r="F7989" s="124" t="s">
        <v>11</v>
      </c>
      <c r="G7989" s="124">
        <v>933835</v>
      </c>
      <c r="H7989" s="124"/>
      <c r="I7989" s="128" t="s">
        <v>15646</v>
      </c>
      <c r="J7989" s="124"/>
      <c r="K7989" s="124"/>
      <c r="L7989" s="124"/>
      <c r="M7989" s="124"/>
      <c r="N7989" s="193">
        <v>3151.2</v>
      </c>
      <c r="O7989" s="193">
        <v>0</v>
      </c>
      <c r="P7989" s="124" t="s">
        <v>1312</v>
      </c>
    </row>
    <row r="7990" spans="1:16" ht="63.75" hidden="1">
      <c r="A7990" s="256" t="s">
        <v>620</v>
      </c>
      <c r="B7990" s="124"/>
      <c r="C7990" s="125" t="s">
        <v>714</v>
      </c>
      <c r="D7990" s="191">
        <v>43370</v>
      </c>
      <c r="E7990" s="124" t="s">
        <v>13927</v>
      </c>
      <c r="F7990" s="124" t="s">
        <v>11</v>
      </c>
      <c r="G7990" s="124">
        <v>11260</v>
      </c>
      <c r="H7990" s="124"/>
      <c r="I7990" s="128" t="s">
        <v>15647</v>
      </c>
      <c r="J7990" s="124"/>
      <c r="K7990" s="124"/>
      <c r="L7990" s="124"/>
      <c r="M7990" s="124"/>
      <c r="N7990" s="193">
        <v>5768.91</v>
      </c>
      <c r="O7990" s="193">
        <v>0</v>
      </c>
      <c r="P7990" s="124" t="s">
        <v>1312</v>
      </c>
    </row>
    <row r="7991" spans="1:16" ht="102" hidden="1">
      <c r="A7991" s="256">
        <v>197</v>
      </c>
      <c r="B7991" s="124"/>
      <c r="C7991" s="125" t="s">
        <v>754</v>
      </c>
      <c r="D7991" s="191">
        <v>43370</v>
      </c>
      <c r="E7991" s="124" t="s">
        <v>13928</v>
      </c>
      <c r="F7991" s="124" t="s">
        <v>1257</v>
      </c>
      <c r="G7991" s="124">
        <v>6030</v>
      </c>
      <c r="H7991" s="124"/>
      <c r="I7991" s="128" t="s">
        <v>15648</v>
      </c>
      <c r="J7991" s="124"/>
      <c r="K7991" s="124"/>
      <c r="L7991" s="124"/>
      <c r="M7991" s="124"/>
      <c r="N7991" s="193">
        <v>31.17</v>
      </c>
      <c r="O7991" s="193">
        <v>0</v>
      </c>
      <c r="P7991" s="124" t="s">
        <v>1312</v>
      </c>
    </row>
    <row r="7992" spans="1:16" ht="89.25" hidden="1">
      <c r="A7992" s="256">
        <v>197</v>
      </c>
      <c r="B7992" s="124"/>
      <c r="C7992" s="125" t="s">
        <v>754</v>
      </c>
      <c r="D7992" s="191">
        <v>43370</v>
      </c>
      <c r="E7992" s="124" t="s">
        <v>13929</v>
      </c>
      <c r="F7992" s="124" t="s">
        <v>15</v>
      </c>
      <c r="G7992" s="124">
        <v>6030</v>
      </c>
      <c r="H7992" s="124"/>
      <c r="I7992" s="128" t="s">
        <v>15649</v>
      </c>
      <c r="J7992" s="124"/>
      <c r="K7992" s="124"/>
      <c r="L7992" s="124"/>
      <c r="M7992" s="124"/>
      <c r="N7992" s="193">
        <v>272.54000000000002</v>
      </c>
      <c r="O7992" s="193">
        <v>0</v>
      </c>
      <c r="P7992" s="124" t="s">
        <v>1312</v>
      </c>
    </row>
    <row r="7993" spans="1:16" ht="63.75" hidden="1">
      <c r="A7993" s="256" t="s">
        <v>620</v>
      </c>
      <c r="B7993" s="124"/>
      <c r="C7993" s="125" t="s">
        <v>714</v>
      </c>
      <c r="D7993" s="191">
        <v>43370</v>
      </c>
      <c r="E7993" s="124" t="s">
        <v>13930</v>
      </c>
      <c r="F7993" s="124" t="s">
        <v>11</v>
      </c>
      <c r="G7993" s="124">
        <v>11286</v>
      </c>
      <c r="H7993" s="124"/>
      <c r="I7993" s="128" t="s">
        <v>15650</v>
      </c>
      <c r="J7993" s="124"/>
      <c r="K7993" s="124"/>
      <c r="L7993" s="124"/>
      <c r="M7993" s="124"/>
      <c r="N7993" s="193">
        <v>1427.01</v>
      </c>
      <c r="O7993" s="193">
        <v>0</v>
      </c>
      <c r="P7993" s="124" t="s">
        <v>1312</v>
      </c>
    </row>
    <row r="7994" spans="1:16" ht="51" hidden="1">
      <c r="A7994" s="256" t="s">
        <v>620</v>
      </c>
      <c r="B7994" s="124"/>
      <c r="C7994" s="125" t="s">
        <v>714</v>
      </c>
      <c r="D7994" s="191">
        <v>43370</v>
      </c>
      <c r="E7994" s="124" t="s">
        <v>13931</v>
      </c>
      <c r="F7994" s="124" t="s">
        <v>11</v>
      </c>
      <c r="G7994" s="124">
        <v>11285</v>
      </c>
      <c r="H7994" s="124"/>
      <c r="I7994" s="128" t="s">
        <v>15651</v>
      </c>
      <c r="J7994" s="124"/>
      <c r="K7994" s="124"/>
      <c r="L7994" s="124"/>
      <c r="M7994" s="124"/>
      <c r="N7994" s="193">
        <v>288.18</v>
      </c>
      <c r="O7994" s="193">
        <v>0</v>
      </c>
      <c r="P7994" s="124" t="s">
        <v>1312</v>
      </c>
    </row>
    <row r="7995" spans="1:16" ht="63.75" hidden="1">
      <c r="A7995" s="256" t="s">
        <v>620</v>
      </c>
      <c r="B7995" s="124"/>
      <c r="C7995" s="125" t="s">
        <v>714</v>
      </c>
      <c r="D7995" s="191">
        <v>43370</v>
      </c>
      <c r="E7995" s="124" t="s">
        <v>13932</v>
      </c>
      <c r="F7995" s="124" t="s">
        <v>11</v>
      </c>
      <c r="G7995" s="124">
        <v>11275</v>
      </c>
      <c r="H7995" s="124"/>
      <c r="I7995" s="128" t="s">
        <v>15652</v>
      </c>
      <c r="J7995" s="124"/>
      <c r="K7995" s="124"/>
      <c r="L7995" s="124"/>
      <c r="M7995" s="124"/>
      <c r="N7995" s="193">
        <v>296.89</v>
      </c>
      <c r="O7995" s="193">
        <v>0</v>
      </c>
      <c r="P7995" s="124" t="s">
        <v>1312</v>
      </c>
    </row>
    <row r="7996" spans="1:16" ht="63.75" hidden="1">
      <c r="A7996" s="256" t="s">
        <v>620</v>
      </c>
      <c r="B7996" s="124"/>
      <c r="C7996" s="125" t="s">
        <v>714</v>
      </c>
      <c r="D7996" s="191">
        <v>43370</v>
      </c>
      <c r="E7996" s="124" t="s">
        <v>13933</v>
      </c>
      <c r="F7996" s="124" t="s">
        <v>11</v>
      </c>
      <c r="G7996" s="124">
        <v>11283</v>
      </c>
      <c r="H7996" s="124"/>
      <c r="I7996" s="128" t="s">
        <v>15653</v>
      </c>
      <c r="J7996" s="124"/>
      <c r="K7996" s="124"/>
      <c r="L7996" s="124"/>
      <c r="M7996" s="124"/>
      <c r="N7996" s="193">
        <v>2100.59</v>
      </c>
      <c r="O7996" s="193">
        <v>0</v>
      </c>
      <c r="P7996" s="124" t="s">
        <v>1312</v>
      </c>
    </row>
    <row r="7997" spans="1:16" ht="76.5" hidden="1">
      <c r="A7997" s="256">
        <v>291</v>
      </c>
      <c r="B7997" s="124"/>
      <c r="C7997" s="125" t="s">
        <v>794</v>
      </c>
      <c r="D7997" s="191">
        <v>43370</v>
      </c>
      <c r="E7997" s="124" t="s">
        <v>13934</v>
      </c>
      <c r="F7997" s="124" t="s">
        <v>11</v>
      </c>
      <c r="G7997" s="124">
        <v>846246</v>
      </c>
      <c r="H7997" s="124"/>
      <c r="I7997" s="128" t="s">
        <v>15654</v>
      </c>
      <c r="J7997" s="124"/>
      <c r="K7997" s="124"/>
      <c r="L7997" s="124"/>
      <c r="M7997" s="124"/>
      <c r="N7997" s="193">
        <v>50</v>
      </c>
      <c r="O7997" s="193">
        <v>0</v>
      </c>
      <c r="P7997" s="124" t="s">
        <v>1312</v>
      </c>
    </row>
    <row r="7998" spans="1:16" ht="51" hidden="1">
      <c r="A7998" s="256">
        <v>163</v>
      </c>
      <c r="B7998" s="124"/>
      <c r="C7998" s="125" t="s">
        <v>748</v>
      </c>
      <c r="D7998" s="191">
        <v>43370</v>
      </c>
      <c r="E7998" s="124" t="s">
        <v>13935</v>
      </c>
      <c r="F7998" s="124" t="s">
        <v>1313</v>
      </c>
      <c r="G7998" s="124">
        <v>180912</v>
      </c>
      <c r="H7998" s="124"/>
      <c r="I7998" s="128" t="s">
        <v>15655</v>
      </c>
      <c r="J7998" s="124"/>
      <c r="K7998" s="124"/>
      <c r="L7998" s="124"/>
      <c r="M7998" s="124"/>
      <c r="N7998" s="193">
        <v>365983.9</v>
      </c>
      <c r="O7998" s="193">
        <v>0</v>
      </c>
      <c r="P7998" s="124" t="s">
        <v>1312</v>
      </c>
    </row>
    <row r="7999" spans="1:16" ht="63.75" hidden="1">
      <c r="A7999" s="256" t="s">
        <v>620</v>
      </c>
      <c r="B7999" s="124"/>
      <c r="C7999" s="125" t="s">
        <v>714</v>
      </c>
      <c r="D7999" s="191">
        <v>43370</v>
      </c>
      <c r="E7999" s="124" t="s">
        <v>13936</v>
      </c>
      <c r="F7999" s="124" t="s">
        <v>11</v>
      </c>
      <c r="G7999" s="124">
        <v>11258</v>
      </c>
      <c r="H7999" s="124"/>
      <c r="I7999" s="128" t="s">
        <v>15656</v>
      </c>
      <c r="J7999" s="124"/>
      <c r="K7999" s="124"/>
      <c r="L7999" s="124"/>
      <c r="M7999" s="124"/>
      <c r="N7999" s="193">
        <v>16776.12</v>
      </c>
      <c r="O7999" s="193">
        <v>0</v>
      </c>
      <c r="P7999" s="124" t="s">
        <v>1312</v>
      </c>
    </row>
    <row r="8000" spans="1:16" ht="76.5" hidden="1">
      <c r="A8000" s="256">
        <v>513</v>
      </c>
      <c r="B8000" s="124"/>
      <c r="C8000" s="125" t="s">
        <v>201</v>
      </c>
      <c r="D8000" s="191">
        <v>43370</v>
      </c>
      <c r="E8000" s="124" t="s">
        <v>13937</v>
      </c>
      <c r="F8000" s="124" t="s">
        <v>15</v>
      </c>
      <c r="G8000" s="124">
        <v>846703</v>
      </c>
      <c r="H8000" s="124"/>
      <c r="I8000" s="128" t="s">
        <v>15657</v>
      </c>
      <c r="J8000" s="124"/>
      <c r="K8000" s="124"/>
      <c r="L8000" s="124"/>
      <c r="M8000" s="124"/>
      <c r="N8000" s="193">
        <v>50</v>
      </c>
      <c r="O8000" s="193">
        <v>0</v>
      </c>
      <c r="P8000" s="124" t="s">
        <v>1312</v>
      </c>
    </row>
    <row r="8001" spans="1:16" ht="51" hidden="1">
      <c r="A8001" s="256" t="s">
        <v>620</v>
      </c>
      <c r="B8001" s="124"/>
      <c r="C8001" s="125" t="s">
        <v>714</v>
      </c>
      <c r="D8001" s="191">
        <v>43370</v>
      </c>
      <c r="E8001" s="124" t="s">
        <v>13938</v>
      </c>
      <c r="F8001" s="124" t="s">
        <v>11</v>
      </c>
      <c r="G8001" s="124">
        <v>11243</v>
      </c>
      <c r="H8001" s="124"/>
      <c r="I8001" s="128" t="s">
        <v>15658</v>
      </c>
      <c r="J8001" s="124"/>
      <c r="K8001" s="124"/>
      <c r="L8001" s="124"/>
      <c r="M8001" s="124"/>
      <c r="N8001" s="193">
        <v>329.82</v>
      </c>
      <c r="O8001" s="193">
        <v>0</v>
      </c>
      <c r="P8001" s="124" t="s">
        <v>1312</v>
      </c>
    </row>
    <row r="8002" spans="1:16" ht="63.75" hidden="1">
      <c r="A8002" s="256" t="s">
        <v>620</v>
      </c>
      <c r="B8002" s="124"/>
      <c r="C8002" s="125" t="s">
        <v>714</v>
      </c>
      <c r="D8002" s="191">
        <v>43370</v>
      </c>
      <c r="E8002" s="124" t="s">
        <v>13939</v>
      </c>
      <c r="F8002" s="124" t="s">
        <v>11</v>
      </c>
      <c r="G8002" s="124">
        <v>11316</v>
      </c>
      <c r="H8002" s="124"/>
      <c r="I8002" s="128" t="s">
        <v>15659</v>
      </c>
      <c r="J8002" s="124"/>
      <c r="K8002" s="124"/>
      <c r="L8002" s="124"/>
      <c r="M8002" s="124"/>
      <c r="N8002" s="193">
        <v>4072.29</v>
      </c>
      <c r="O8002" s="193">
        <v>0</v>
      </c>
      <c r="P8002" s="124" t="s">
        <v>1312</v>
      </c>
    </row>
    <row r="8003" spans="1:16" ht="51" hidden="1">
      <c r="A8003" s="256" t="s">
        <v>620</v>
      </c>
      <c r="B8003" s="124"/>
      <c r="C8003" s="125" t="s">
        <v>714</v>
      </c>
      <c r="D8003" s="191">
        <v>43370</v>
      </c>
      <c r="E8003" s="124" t="s">
        <v>13940</v>
      </c>
      <c r="F8003" s="124" t="s">
        <v>11</v>
      </c>
      <c r="G8003" s="124">
        <v>11246</v>
      </c>
      <c r="H8003" s="124"/>
      <c r="I8003" s="128" t="s">
        <v>15660</v>
      </c>
      <c r="J8003" s="124"/>
      <c r="K8003" s="124"/>
      <c r="L8003" s="124"/>
      <c r="M8003" s="124"/>
      <c r="N8003" s="193">
        <v>299.08999999999997</v>
      </c>
      <c r="O8003" s="193">
        <v>0</v>
      </c>
      <c r="P8003" s="124" t="s">
        <v>1312</v>
      </c>
    </row>
    <row r="8004" spans="1:16" ht="51" hidden="1">
      <c r="A8004" s="256">
        <v>513</v>
      </c>
      <c r="B8004" s="124"/>
      <c r="C8004" s="125" t="s">
        <v>201</v>
      </c>
      <c r="D8004" s="191">
        <v>43370</v>
      </c>
      <c r="E8004" s="124" t="s">
        <v>13941</v>
      </c>
      <c r="F8004" s="124" t="s">
        <v>15</v>
      </c>
      <c r="G8004" s="124">
        <v>846414</v>
      </c>
      <c r="H8004" s="124"/>
      <c r="I8004" s="128" t="s">
        <v>15661</v>
      </c>
      <c r="J8004" s="124"/>
      <c r="K8004" s="124"/>
      <c r="L8004" s="124"/>
      <c r="M8004" s="124"/>
      <c r="N8004" s="193">
        <v>50</v>
      </c>
      <c r="O8004" s="193">
        <v>0</v>
      </c>
      <c r="P8004" s="124" t="s">
        <v>1312</v>
      </c>
    </row>
    <row r="8005" spans="1:16" ht="63.75" hidden="1">
      <c r="A8005" s="256" t="s">
        <v>620</v>
      </c>
      <c r="B8005" s="124"/>
      <c r="C8005" s="125" t="s">
        <v>714</v>
      </c>
      <c r="D8005" s="191">
        <v>43370</v>
      </c>
      <c r="E8005" s="124" t="s">
        <v>13942</v>
      </c>
      <c r="F8005" s="124" t="s">
        <v>11</v>
      </c>
      <c r="G8005" s="124">
        <v>11320</v>
      </c>
      <c r="H8005" s="124"/>
      <c r="I8005" s="128" t="s">
        <v>15662</v>
      </c>
      <c r="J8005" s="124"/>
      <c r="K8005" s="124"/>
      <c r="L8005" s="124"/>
      <c r="M8005" s="124"/>
      <c r="N8005" s="193">
        <v>2124.67</v>
      </c>
      <c r="O8005" s="193">
        <v>0</v>
      </c>
      <c r="P8005" s="124" t="s">
        <v>1312</v>
      </c>
    </row>
    <row r="8006" spans="1:16" ht="76.5" hidden="1">
      <c r="A8006" s="256">
        <v>35</v>
      </c>
      <c r="B8006" s="124"/>
      <c r="C8006" s="125" t="s">
        <v>696</v>
      </c>
      <c r="D8006" s="191">
        <v>43370</v>
      </c>
      <c r="E8006" s="124" t="s">
        <v>13943</v>
      </c>
      <c r="F8006" s="124" t="s">
        <v>1313</v>
      </c>
      <c r="G8006" s="124">
        <v>180941</v>
      </c>
      <c r="H8006" s="124"/>
      <c r="I8006" s="128" t="s">
        <v>15663</v>
      </c>
      <c r="J8006" s="124"/>
      <c r="K8006" s="124"/>
      <c r="L8006" s="124"/>
      <c r="M8006" s="124"/>
      <c r="N8006" s="193">
        <v>0</v>
      </c>
      <c r="O8006" s="193">
        <v>125933.74</v>
      </c>
      <c r="P8006" s="124" t="s">
        <v>1312</v>
      </c>
    </row>
    <row r="8007" spans="1:16" ht="63.75" hidden="1">
      <c r="A8007" s="256">
        <v>35</v>
      </c>
      <c r="B8007" s="124"/>
      <c r="C8007" s="125" t="s">
        <v>696</v>
      </c>
      <c r="D8007" s="191">
        <v>43370</v>
      </c>
      <c r="E8007" s="124" t="s">
        <v>13943</v>
      </c>
      <c r="F8007" s="124" t="s">
        <v>1313</v>
      </c>
      <c r="G8007" s="124">
        <v>180944</v>
      </c>
      <c r="H8007" s="124"/>
      <c r="I8007" s="128" t="s">
        <v>15664</v>
      </c>
      <c r="J8007" s="124"/>
      <c r="K8007" s="124"/>
      <c r="L8007" s="124"/>
      <c r="M8007" s="124"/>
      <c r="N8007" s="193">
        <v>0</v>
      </c>
      <c r="O8007" s="193">
        <v>24091.73</v>
      </c>
      <c r="P8007" s="124" t="s">
        <v>1312</v>
      </c>
    </row>
    <row r="8008" spans="1:16" ht="63.75" hidden="1">
      <c r="A8008" s="256">
        <v>35</v>
      </c>
      <c r="B8008" s="124"/>
      <c r="C8008" s="125" t="s">
        <v>696</v>
      </c>
      <c r="D8008" s="191">
        <v>43370</v>
      </c>
      <c r="E8008" s="124" t="s">
        <v>13943</v>
      </c>
      <c r="F8008" s="124" t="s">
        <v>1313</v>
      </c>
      <c r="G8008" s="124">
        <v>180940</v>
      </c>
      <c r="H8008" s="124"/>
      <c r="I8008" s="128" t="s">
        <v>15665</v>
      </c>
      <c r="J8008" s="124"/>
      <c r="K8008" s="124"/>
      <c r="L8008" s="124"/>
      <c r="M8008" s="124"/>
      <c r="N8008" s="193">
        <v>0</v>
      </c>
      <c r="O8008" s="193">
        <v>12521.39</v>
      </c>
      <c r="P8008" s="124" t="s">
        <v>1312</v>
      </c>
    </row>
    <row r="8009" spans="1:16" ht="76.5" hidden="1">
      <c r="A8009" s="256">
        <v>35</v>
      </c>
      <c r="B8009" s="124"/>
      <c r="C8009" s="125" t="s">
        <v>696</v>
      </c>
      <c r="D8009" s="191">
        <v>43370</v>
      </c>
      <c r="E8009" s="124" t="s">
        <v>13943</v>
      </c>
      <c r="F8009" s="124" t="s">
        <v>1313</v>
      </c>
      <c r="G8009" s="124">
        <v>180939</v>
      </c>
      <c r="H8009" s="124"/>
      <c r="I8009" s="128" t="s">
        <v>15666</v>
      </c>
      <c r="J8009" s="124"/>
      <c r="K8009" s="124"/>
      <c r="L8009" s="124"/>
      <c r="M8009" s="124"/>
      <c r="N8009" s="193">
        <v>0</v>
      </c>
      <c r="O8009" s="193">
        <v>4647.0600000000004</v>
      </c>
      <c r="P8009" s="124" t="s">
        <v>1312</v>
      </c>
    </row>
    <row r="8010" spans="1:16" ht="76.5" hidden="1">
      <c r="A8010" s="256">
        <v>35</v>
      </c>
      <c r="B8010" s="124"/>
      <c r="C8010" s="125" t="s">
        <v>696</v>
      </c>
      <c r="D8010" s="191">
        <v>43370</v>
      </c>
      <c r="E8010" s="124" t="s">
        <v>13943</v>
      </c>
      <c r="F8010" s="124" t="s">
        <v>1313</v>
      </c>
      <c r="G8010" s="124">
        <v>180942</v>
      </c>
      <c r="H8010" s="124"/>
      <c r="I8010" s="128" t="s">
        <v>15667</v>
      </c>
      <c r="J8010" s="124"/>
      <c r="K8010" s="124"/>
      <c r="L8010" s="124"/>
      <c r="M8010" s="124"/>
      <c r="N8010" s="193">
        <v>0</v>
      </c>
      <c r="O8010" s="193">
        <v>149098.10999999999</v>
      </c>
      <c r="P8010" s="124" t="s">
        <v>1312</v>
      </c>
    </row>
    <row r="8011" spans="1:16" ht="51" hidden="1">
      <c r="A8011" s="256">
        <v>35</v>
      </c>
      <c r="B8011" s="124"/>
      <c r="C8011" s="125" t="s">
        <v>696</v>
      </c>
      <c r="D8011" s="191">
        <v>43370</v>
      </c>
      <c r="E8011" s="124" t="s">
        <v>13943</v>
      </c>
      <c r="F8011" s="124" t="s">
        <v>1313</v>
      </c>
      <c r="G8011" s="124">
        <v>180943</v>
      </c>
      <c r="H8011" s="124"/>
      <c r="I8011" s="128" t="s">
        <v>15668</v>
      </c>
      <c r="J8011" s="124"/>
      <c r="K8011" s="124"/>
      <c r="L8011" s="124"/>
      <c r="M8011" s="124"/>
      <c r="N8011" s="193">
        <v>0</v>
      </c>
      <c r="O8011" s="193">
        <v>321031</v>
      </c>
      <c r="P8011" s="124" t="s">
        <v>1312</v>
      </c>
    </row>
    <row r="8012" spans="1:16" ht="63.75" hidden="1">
      <c r="A8012" s="256">
        <v>25</v>
      </c>
      <c r="B8012" s="124"/>
      <c r="C8012" s="125" t="s">
        <v>694</v>
      </c>
      <c r="D8012" s="191">
        <v>43370</v>
      </c>
      <c r="E8012" s="124" t="s">
        <v>13944</v>
      </c>
      <c r="F8012" s="124" t="s">
        <v>6</v>
      </c>
      <c r="G8012" s="124">
        <v>1027465</v>
      </c>
      <c r="H8012" s="124"/>
      <c r="I8012" s="128" t="s">
        <v>15669</v>
      </c>
      <c r="J8012" s="124"/>
      <c r="K8012" s="124"/>
      <c r="L8012" s="124"/>
      <c r="M8012" s="124"/>
      <c r="N8012" s="193">
        <v>0</v>
      </c>
      <c r="O8012" s="193">
        <v>1.18</v>
      </c>
      <c r="P8012" s="124" t="s">
        <v>1312</v>
      </c>
    </row>
    <row r="8013" spans="1:16" ht="76.5" hidden="1">
      <c r="A8013" s="256">
        <v>599</v>
      </c>
      <c r="B8013" s="124"/>
      <c r="C8013" s="125" t="s">
        <v>12458</v>
      </c>
      <c r="D8013" s="191">
        <v>43370</v>
      </c>
      <c r="E8013" s="124" t="s">
        <v>13945</v>
      </c>
      <c r="F8013" s="124" t="s">
        <v>11</v>
      </c>
      <c r="G8013" s="124">
        <v>933903</v>
      </c>
      <c r="H8013" s="124"/>
      <c r="I8013" s="128" t="s">
        <v>15670</v>
      </c>
      <c r="J8013" s="124"/>
      <c r="K8013" s="124"/>
      <c r="L8013" s="124"/>
      <c r="M8013" s="124"/>
      <c r="N8013" s="193">
        <v>490</v>
      </c>
      <c r="O8013" s="193">
        <v>0</v>
      </c>
      <c r="P8013" s="124" t="s">
        <v>1312</v>
      </c>
    </row>
    <row r="8014" spans="1:16" ht="89.25" hidden="1">
      <c r="A8014" s="256">
        <v>25</v>
      </c>
      <c r="B8014" s="124"/>
      <c r="C8014" s="125" t="s">
        <v>694</v>
      </c>
      <c r="D8014" s="191">
        <v>43370</v>
      </c>
      <c r="E8014" s="124" t="s">
        <v>13946</v>
      </c>
      <c r="F8014" s="124" t="s">
        <v>15</v>
      </c>
      <c r="G8014" s="124">
        <v>6040</v>
      </c>
      <c r="H8014" s="124"/>
      <c r="I8014" s="128" t="s">
        <v>15671</v>
      </c>
      <c r="J8014" s="124"/>
      <c r="K8014" s="124"/>
      <c r="L8014" s="124"/>
      <c r="M8014" s="124"/>
      <c r="N8014" s="193">
        <v>50</v>
      </c>
      <c r="O8014" s="193">
        <v>0</v>
      </c>
      <c r="P8014" s="124" t="s">
        <v>1312</v>
      </c>
    </row>
    <row r="8015" spans="1:16" ht="76.5" hidden="1">
      <c r="A8015" s="256">
        <v>373</v>
      </c>
      <c r="B8015" s="124"/>
      <c r="C8015" s="125" t="s">
        <v>1269</v>
      </c>
      <c r="D8015" s="191">
        <v>43370</v>
      </c>
      <c r="E8015" s="124" t="s">
        <v>13947</v>
      </c>
      <c r="F8015" s="124" t="s">
        <v>1313</v>
      </c>
      <c r="G8015" s="124">
        <v>180949</v>
      </c>
      <c r="H8015" s="124"/>
      <c r="I8015" s="128" t="s">
        <v>15672</v>
      </c>
      <c r="J8015" s="124"/>
      <c r="K8015" s="124"/>
      <c r="L8015" s="124"/>
      <c r="M8015" s="124"/>
      <c r="N8015" s="193">
        <v>0</v>
      </c>
      <c r="O8015" s="193">
        <v>6513413.5499999998</v>
      </c>
      <c r="P8015" s="124" t="s">
        <v>1312</v>
      </c>
    </row>
    <row r="8016" spans="1:16" ht="89.25" hidden="1">
      <c r="A8016" s="256">
        <v>10</v>
      </c>
      <c r="B8016" s="124"/>
      <c r="C8016" s="125" t="s">
        <v>690</v>
      </c>
      <c r="D8016" s="191">
        <v>43370</v>
      </c>
      <c r="E8016" s="124" t="s">
        <v>13948</v>
      </c>
      <c r="F8016" s="124" t="s">
        <v>15</v>
      </c>
      <c r="G8016" s="124">
        <v>5946</v>
      </c>
      <c r="H8016" s="124"/>
      <c r="I8016" s="128" t="s">
        <v>15673</v>
      </c>
      <c r="J8016" s="124"/>
      <c r="K8016" s="124"/>
      <c r="L8016" s="124"/>
      <c r="M8016" s="124"/>
      <c r="N8016" s="193">
        <v>596.74</v>
      </c>
      <c r="O8016" s="193">
        <v>0</v>
      </c>
      <c r="P8016" s="124" t="s">
        <v>1312</v>
      </c>
    </row>
    <row r="8017" spans="1:16" ht="63.75" hidden="1">
      <c r="A8017" s="256">
        <v>16</v>
      </c>
      <c r="B8017" s="124"/>
      <c r="C8017" s="125" t="s">
        <v>692</v>
      </c>
      <c r="D8017" s="191">
        <v>43370</v>
      </c>
      <c r="E8017" s="124" t="s">
        <v>13949</v>
      </c>
      <c r="F8017" s="124" t="s">
        <v>1257</v>
      </c>
      <c r="G8017" s="124">
        <v>5994</v>
      </c>
      <c r="H8017" s="124"/>
      <c r="I8017" s="128" t="s">
        <v>15674</v>
      </c>
      <c r="J8017" s="124"/>
      <c r="K8017" s="124"/>
      <c r="L8017" s="124"/>
      <c r="M8017" s="124"/>
      <c r="N8017" s="193">
        <v>790.88</v>
      </c>
      <c r="O8017" s="193">
        <v>0</v>
      </c>
      <c r="P8017" s="124" t="s">
        <v>1312</v>
      </c>
    </row>
    <row r="8018" spans="1:16" ht="63.75" hidden="1">
      <c r="A8018" s="256">
        <v>16</v>
      </c>
      <c r="B8018" s="124"/>
      <c r="C8018" s="125" t="s">
        <v>692</v>
      </c>
      <c r="D8018" s="191">
        <v>43370</v>
      </c>
      <c r="E8018" s="124" t="s">
        <v>13950</v>
      </c>
      <c r="F8018" s="124" t="s">
        <v>15</v>
      </c>
      <c r="G8018" s="124">
        <v>5994</v>
      </c>
      <c r="H8018" s="124"/>
      <c r="I8018" s="128" t="s">
        <v>15675</v>
      </c>
      <c r="J8018" s="124"/>
      <c r="K8018" s="124"/>
      <c r="L8018" s="124"/>
      <c r="M8018" s="124"/>
      <c r="N8018" s="193">
        <v>292.02</v>
      </c>
      <c r="O8018" s="193">
        <v>0</v>
      </c>
      <c r="P8018" s="124" t="s">
        <v>1312</v>
      </c>
    </row>
    <row r="8019" spans="1:16" ht="51" hidden="1">
      <c r="A8019" s="256" t="s">
        <v>626</v>
      </c>
      <c r="B8019" s="124"/>
      <c r="C8019" s="125" t="s">
        <v>1234</v>
      </c>
      <c r="D8019" s="191">
        <v>43370</v>
      </c>
      <c r="E8019" s="124" t="s">
        <v>13951</v>
      </c>
      <c r="F8019" s="124" t="s">
        <v>6</v>
      </c>
      <c r="G8019" s="124">
        <v>1027688</v>
      </c>
      <c r="H8019" s="124"/>
      <c r="I8019" s="128" t="s">
        <v>15676</v>
      </c>
      <c r="J8019" s="124"/>
      <c r="K8019" s="124"/>
      <c r="L8019" s="124"/>
      <c r="M8019" s="124"/>
      <c r="N8019" s="193">
        <v>0</v>
      </c>
      <c r="O8019" s="193">
        <v>5837.71</v>
      </c>
      <c r="P8019" s="124" t="s">
        <v>1312</v>
      </c>
    </row>
    <row r="8020" spans="1:16" ht="76.5" hidden="1">
      <c r="A8020" s="256" t="s">
        <v>620</v>
      </c>
      <c r="B8020" s="124"/>
      <c r="C8020" s="125" t="s">
        <v>714</v>
      </c>
      <c r="D8020" s="191">
        <v>43370</v>
      </c>
      <c r="E8020" s="124" t="s">
        <v>13952</v>
      </c>
      <c r="F8020" s="124" t="s">
        <v>6</v>
      </c>
      <c r="G8020" s="124">
        <v>1027773</v>
      </c>
      <c r="H8020" s="124"/>
      <c r="I8020" s="128" t="s">
        <v>15677</v>
      </c>
      <c r="J8020" s="124"/>
      <c r="K8020" s="124"/>
      <c r="L8020" s="124"/>
      <c r="M8020" s="124"/>
      <c r="N8020" s="193">
        <v>0</v>
      </c>
      <c r="O8020" s="193">
        <v>40000</v>
      </c>
      <c r="P8020" s="124" t="s">
        <v>1312</v>
      </c>
    </row>
    <row r="8021" spans="1:16" ht="76.5" hidden="1">
      <c r="A8021" s="256">
        <v>41</v>
      </c>
      <c r="B8021" s="124"/>
      <c r="C8021" s="125" t="s">
        <v>697</v>
      </c>
      <c r="D8021" s="191">
        <v>43370</v>
      </c>
      <c r="E8021" s="124" t="s">
        <v>13953</v>
      </c>
      <c r="F8021" s="124" t="s">
        <v>6</v>
      </c>
      <c r="G8021" s="124">
        <v>933971</v>
      </c>
      <c r="H8021" s="124"/>
      <c r="I8021" s="128" t="s">
        <v>15678</v>
      </c>
      <c r="J8021" s="124"/>
      <c r="K8021" s="124"/>
      <c r="L8021" s="124"/>
      <c r="M8021" s="124"/>
      <c r="N8021" s="193">
        <v>0</v>
      </c>
      <c r="O8021" s="193">
        <v>100224</v>
      </c>
      <c r="P8021" s="124" t="s">
        <v>1312</v>
      </c>
    </row>
    <row r="8022" spans="1:16" ht="63.75" hidden="1">
      <c r="A8022" s="256" t="s">
        <v>619</v>
      </c>
      <c r="B8022" s="124"/>
      <c r="C8022" s="125" t="s">
        <v>713</v>
      </c>
      <c r="D8022" s="191">
        <v>43370</v>
      </c>
      <c r="E8022" s="124" t="s">
        <v>13954</v>
      </c>
      <c r="F8022" s="124" t="s">
        <v>6</v>
      </c>
      <c r="G8022" s="124">
        <v>1027810</v>
      </c>
      <c r="H8022" s="124"/>
      <c r="I8022" s="128" t="s">
        <v>15679</v>
      </c>
      <c r="J8022" s="124"/>
      <c r="K8022" s="124"/>
      <c r="L8022" s="124"/>
      <c r="M8022" s="124"/>
      <c r="N8022" s="193">
        <v>0</v>
      </c>
      <c r="O8022" s="193">
        <v>9010</v>
      </c>
      <c r="P8022" s="124" t="s">
        <v>1312</v>
      </c>
    </row>
    <row r="8023" spans="1:16" ht="51" hidden="1">
      <c r="A8023" s="256">
        <v>513</v>
      </c>
      <c r="B8023" s="124"/>
      <c r="C8023" s="125" t="s">
        <v>201</v>
      </c>
      <c r="D8023" s="191">
        <v>43370</v>
      </c>
      <c r="E8023" s="124" t="s">
        <v>13955</v>
      </c>
      <c r="F8023" s="124" t="s">
        <v>15</v>
      </c>
      <c r="G8023" s="124">
        <v>847336</v>
      </c>
      <c r="H8023" s="124"/>
      <c r="I8023" s="128" t="s">
        <v>15680</v>
      </c>
      <c r="J8023" s="124"/>
      <c r="K8023" s="124"/>
      <c r="L8023" s="124"/>
      <c r="M8023" s="124"/>
      <c r="N8023" s="193">
        <v>50</v>
      </c>
      <c r="O8023" s="193">
        <v>0</v>
      </c>
      <c r="P8023" s="124" t="s">
        <v>1312</v>
      </c>
    </row>
    <row r="8024" spans="1:16" ht="89.25">
      <c r="A8024" s="256">
        <v>587</v>
      </c>
      <c r="B8024" s="124"/>
      <c r="C8024" s="125" t="s">
        <v>858</v>
      </c>
      <c r="D8024" s="191">
        <v>43371</v>
      </c>
      <c r="E8024" s="124" t="s">
        <v>13956</v>
      </c>
      <c r="F8024" s="124" t="s">
        <v>3</v>
      </c>
      <c r="G8024" s="124">
        <v>1666413</v>
      </c>
      <c r="H8024" s="124"/>
      <c r="I8024" s="128" t="s">
        <v>15681</v>
      </c>
      <c r="J8024" s="124"/>
      <c r="K8024" s="124"/>
      <c r="L8024" s="124"/>
      <c r="M8024" s="124"/>
      <c r="N8024" s="193">
        <v>0</v>
      </c>
      <c r="O8024" s="193">
        <v>522862.44</v>
      </c>
      <c r="P8024" s="124" t="s">
        <v>1312</v>
      </c>
    </row>
    <row r="8025" spans="1:16" ht="51">
      <c r="A8025" s="256">
        <v>287</v>
      </c>
      <c r="B8025" s="124"/>
      <c r="C8025" s="125" t="s">
        <v>790</v>
      </c>
      <c r="D8025" s="191">
        <v>43371</v>
      </c>
      <c r="E8025" s="124" t="s">
        <v>13957</v>
      </c>
      <c r="F8025" s="124" t="s">
        <v>3</v>
      </c>
      <c r="G8025" s="124">
        <v>1666375</v>
      </c>
      <c r="H8025" s="124"/>
      <c r="I8025" s="128" t="s">
        <v>15682</v>
      </c>
      <c r="J8025" s="124"/>
      <c r="K8025" s="124"/>
      <c r="L8025" s="124"/>
      <c r="M8025" s="124"/>
      <c r="N8025" s="193">
        <v>0</v>
      </c>
      <c r="O8025" s="193">
        <v>1794200.02</v>
      </c>
      <c r="P8025" s="124" t="s">
        <v>1312</v>
      </c>
    </row>
    <row r="8026" spans="1:16" ht="51">
      <c r="A8026" s="256">
        <v>287</v>
      </c>
      <c r="B8026" s="124"/>
      <c r="C8026" s="125" t="s">
        <v>790</v>
      </c>
      <c r="D8026" s="191">
        <v>43371</v>
      </c>
      <c r="E8026" s="124" t="s">
        <v>13958</v>
      </c>
      <c r="F8026" s="124" t="s">
        <v>3</v>
      </c>
      <c r="G8026" s="124">
        <v>1666373</v>
      </c>
      <c r="H8026" s="124"/>
      <c r="I8026" s="128" t="s">
        <v>15683</v>
      </c>
      <c r="J8026" s="124"/>
      <c r="K8026" s="124"/>
      <c r="L8026" s="124"/>
      <c r="M8026" s="124"/>
      <c r="N8026" s="193">
        <v>0</v>
      </c>
      <c r="O8026" s="193">
        <v>106257.48</v>
      </c>
      <c r="P8026" s="124" t="s">
        <v>1312</v>
      </c>
    </row>
    <row r="8027" spans="1:16" ht="51">
      <c r="A8027" s="256">
        <v>287</v>
      </c>
      <c r="B8027" s="124"/>
      <c r="C8027" s="125" t="s">
        <v>790</v>
      </c>
      <c r="D8027" s="191">
        <v>43371</v>
      </c>
      <c r="E8027" s="124" t="s">
        <v>13959</v>
      </c>
      <c r="F8027" s="124" t="s">
        <v>3</v>
      </c>
      <c r="G8027" s="124">
        <v>1666369</v>
      </c>
      <c r="H8027" s="124"/>
      <c r="I8027" s="128" t="s">
        <v>15684</v>
      </c>
      <c r="J8027" s="124"/>
      <c r="K8027" s="124"/>
      <c r="L8027" s="124"/>
      <c r="M8027" s="124"/>
      <c r="N8027" s="193">
        <v>0</v>
      </c>
      <c r="O8027" s="193">
        <v>1085266.1499999999</v>
      </c>
      <c r="P8027" s="124" t="s">
        <v>1312</v>
      </c>
    </row>
    <row r="8028" spans="1:16" ht="63.75">
      <c r="A8028" s="256">
        <v>287</v>
      </c>
      <c r="B8028" s="124"/>
      <c r="C8028" s="125" t="s">
        <v>790</v>
      </c>
      <c r="D8028" s="191">
        <v>43371</v>
      </c>
      <c r="E8028" s="124" t="s">
        <v>13960</v>
      </c>
      <c r="F8028" s="124" t="s">
        <v>3</v>
      </c>
      <c r="G8028" s="124">
        <v>1666364</v>
      </c>
      <c r="H8028" s="124"/>
      <c r="I8028" s="128" t="s">
        <v>15685</v>
      </c>
      <c r="J8028" s="124"/>
      <c r="K8028" s="124"/>
      <c r="L8028" s="124"/>
      <c r="M8028" s="124"/>
      <c r="N8028" s="193">
        <v>0</v>
      </c>
      <c r="O8028" s="193">
        <v>105622.08</v>
      </c>
      <c r="P8028" s="124" t="s">
        <v>1312</v>
      </c>
    </row>
    <row r="8029" spans="1:16" ht="63.75">
      <c r="A8029" s="256">
        <v>47</v>
      </c>
      <c r="B8029" s="124"/>
      <c r="C8029" s="125" t="s">
        <v>699</v>
      </c>
      <c r="D8029" s="191">
        <v>43371</v>
      </c>
      <c r="E8029" s="124" t="s">
        <v>13961</v>
      </c>
      <c r="F8029" s="124" t="s">
        <v>3</v>
      </c>
      <c r="G8029" s="124">
        <v>1666361</v>
      </c>
      <c r="H8029" s="124"/>
      <c r="I8029" s="128" t="s">
        <v>15686</v>
      </c>
      <c r="J8029" s="124"/>
      <c r="K8029" s="124"/>
      <c r="L8029" s="124"/>
      <c r="M8029" s="124"/>
      <c r="N8029" s="193">
        <v>0</v>
      </c>
      <c r="O8029" s="193">
        <v>24696</v>
      </c>
      <c r="P8029" s="124" t="s">
        <v>1312</v>
      </c>
    </row>
    <row r="8030" spans="1:16" ht="51">
      <c r="A8030" s="256">
        <v>287</v>
      </c>
      <c r="B8030" s="124"/>
      <c r="C8030" s="125" t="s">
        <v>790</v>
      </c>
      <c r="D8030" s="191">
        <v>43371</v>
      </c>
      <c r="E8030" s="124" t="s">
        <v>13962</v>
      </c>
      <c r="F8030" s="124" t="s">
        <v>3</v>
      </c>
      <c r="G8030" s="124">
        <v>1666360</v>
      </c>
      <c r="H8030" s="124"/>
      <c r="I8030" s="128" t="s">
        <v>15687</v>
      </c>
      <c r="J8030" s="124"/>
      <c r="K8030" s="124"/>
      <c r="L8030" s="124"/>
      <c r="M8030" s="124"/>
      <c r="N8030" s="193">
        <v>0</v>
      </c>
      <c r="O8030" s="193">
        <v>688587.3</v>
      </c>
      <c r="P8030" s="124" t="s">
        <v>1312</v>
      </c>
    </row>
    <row r="8031" spans="1:16" ht="51">
      <c r="A8031" s="256">
        <v>81</v>
      </c>
      <c r="B8031" s="124"/>
      <c r="C8031" s="125" t="s">
        <v>709</v>
      </c>
      <c r="D8031" s="191">
        <v>43371</v>
      </c>
      <c r="E8031" s="124" t="s">
        <v>13963</v>
      </c>
      <c r="F8031" s="124" t="s">
        <v>3</v>
      </c>
      <c r="G8031" s="124">
        <v>1666335</v>
      </c>
      <c r="H8031" s="124"/>
      <c r="I8031" s="128" t="s">
        <v>15688</v>
      </c>
      <c r="J8031" s="124"/>
      <c r="K8031" s="124"/>
      <c r="L8031" s="124"/>
      <c r="M8031" s="124"/>
      <c r="N8031" s="193">
        <v>0</v>
      </c>
      <c r="O8031" s="193">
        <v>4974.09</v>
      </c>
      <c r="P8031" s="124" t="s">
        <v>1312</v>
      </c>
    </row>
    <row r="8032" spans="1:16" ht="51">
      <c r="A8032" s="256">
        <v>47</v>
      </c>
      <c r="B8032" s="124"/>
      <c r="C8032" s="125" t="s">
        <v>699</v>
      </c>
      <c r="D8032" s="191">
        <v>43371</v>
      </c>
      <c r="E8032" s="124" t="s">
        <v>13964</v>
      </c>
      <c r="F8032" s="124" t="s">
        <v>3</v>
      </c>
      <c r="G8032" s="124">
        <v>1666331</v>
      </c>
      <c r="H8032" s="124"/>
      <c r="I8032" s="128" t="s">
        <v>15689</v>
      </c>
      <c r="J8032" s="124"/>
      <c r="K8032" s="124"/>
      <c r="L8032" s="124"/>
      <c r="M8032" s="124"/>
      <c r="N8032" s="193">
        <v>0</v>
      </c>
      <c r="O8032" s="193">
        <v>205710.18</v>
      </c>
      <c r="P8032" s="124" t="s">
        <v>1312</v>
      </c>
    </row>
    <row r="8033" spans="1:16" ht="51">
      <c r="A8033" s="256">
        <v>680</v>
      </c>
      <c r="B8033" s="124"/>
      <c r="C8033" s="125" t="s">
        <v>866</v>
      </c>
      <c r="D8033" s="191">
        <v>43371</v>
      </c>
      <c r="E8033" s="124" t="s">
        <v>13965</v>
      </c>
      <c r="F8033" s="124" t="s">
        <v>3</v>
      </c>
      <c r="G8033" s="124">
        <v>1666326</v>
      </c>
      <c r="H8033" s="124"/>
      <c r="I8033" s="128" t="s">
        <v>15690</v>
      </c>
      <c r="J8033" s="124"/>
      <c r="K8033" s="124"/>
      <c r="L8033" s="124"/>
      <c r="M8033" s="124"/>
      <c r="N8033" s="193">
        <v>0</v>
      </c>
      <c r="O8033" s="193">
        <v>2246.23</v>
      </c>
      <c r="P8033" s="124" t="s">
        <v>1312</v>
      </c>
    </row>
    <row r="8034" spans="1:16" ht="51">
      <c r="A8034" s="256">
        <v>680</v>
      </c>
      <c r="B8034" s="124"/>
      <c r="C8034" s="125" t="s">
        <v>866</v>
      </c>
      <c r="D8034" s="191">
        <v>43371</v>
      </c>
      <c r="E8034" s="124" t="s">
        <v>13966</v>
      </c>
      <c r="F8034" s="124" t="s">
        <v>3</v>
      </c>
      <c r="G8034" s="124">
        <v>1666306</v>
      </c>
      <c r="H8034" s="124"/>
      <c r="I8034" s="128" t="s">
        <v>15691</v>
      </c>
      <c r="J8034" s="124"/>
      <c r="K8034" s="124"/>
      <c r="L8034" s="124"/>
      <c r="M8034" s="124"/>
      <c r="N8034" s="193">
        <v>0</v>
      </c>
      <c r="O8034" s="193">
        <v>10</v>
      </c>
      <c r="P8034" s="124" t="s">
        <v>1312</v>
      </c>
    </row>
    <row r="8035" spans="1:16" ht="89.25">
      <c r="A8035" s="256">
        <v>587</v>
      </c>
      <c r="B8035" s="124"/>
      <c r="C8035" s="125" t="s">
        <v>858</v>
      </c>
      <c r="D8035" s="191">
        <v>43371</v>
      </c>
      <c r="E8035" s="124" t="s">
        <v>13967</v>
      </c>
      <c r="F8035" s="124" t="s">
        <v>3</v>
      </c>
      <c r="G8035" s="124">
        <v>1666417</v>
      </c>
      <c r="H8035" s="124"/>
      <c r="I8035" s="128" t="s">
        <v>15692</v>
      </c>
      <c r="J8035" s="124"/>
      <c r="K8035" s="124"/>
      <c r="L8035" s="124"/>
      <c r="M8035" s="124"/>
      <c r="N8035" s="193">
        <v>0</v>
      </c>
      <c r="O8035" s="193">
        <v>1320783.75</v>
      </c>
      <c r="P8035" s="124" t="s">
        <v>1312</v>
      </c>
    </row>
    <row r="8036" spans="1:16" ht="89.25">
      <c r="A8036" s="256">
        <v>587</v>
      </c>
      <c r="B8036" s="124"/>
      <c r="C8036" s="125" t="s">
        <v>858</v>
      </c>
      <c r="D8036" s="191">
        <v>43371</v>
      </c>
      <c r="E8036" s="124" t="s">
        <v>13968</v>
      </c>
      <c r="F8036" s="124" t="s">
        <v>3</v>
      </c>
      <c r="G8036" s="124">
        <v>1666415</v>
      </c>
      <c r="H8036" s="124"/>
      <c r="I8036" s="128" t="s">
        <v>15693</v>
      </c>
      <c r="J8036" s="124"/>
      <c r="K8036" s="124"/>
      <c r="L8036" s="124"/>
      <c r="M8036" s="124"/>
      <c r="N8036" s="193">
        <v>0</v>
      </c>
      <c r="O8036" s="193">
        <v>229256.02000000002</v>
      </c>
      <c r="P8036" s="124" t="s">
        <v>1312</v>
      </c>
    </row>
    <row r="8037" spans="1:16" ht="51">
      <c r="A8037" s="256">
        <v>342</v>
      </c>
      <c r="B8037" s="124"/>
      <c r="C8037" s="125" t="s">
        <v>816</v>
      </c>
      <c r="D8037" s="191">
        <v>43371</v>
      </c>
      <c r="E8037" s="124" t="s">
        <v>13969</v>
      </c>
      <c r="F8037" s="124" t="s">
        <v>3</v>
      </c>
      <c r="G8037" s="124">
        <v>1666299</v>
      </c>
      <c r="H8037" s="124"/>
      <c r="I8037" s="128" t="s">
        <v>15694</v>
      </c>
      <c r="J8037" s="124"/>
      <c r="K8037" s="124"/>
      <c r="L8037" s="124"/>
      <c r="M8037" s="124"/>
      <c r="N8037" s="193">
        <v>0</v>
      </c>
      <c r="O8037" s="193">
        <v>4397.5</v>
      </c>
      <c r="P8037" s="124" t="s">
        <v>1312</v>
      </c>
    </row>
    <row r="8038" spans="1:16" ht="51">
      <c r="A8038" s="256">
        <v>342</v>
      </c>
      <c r="B8038" s="124"/>
      <c r="C8038" s="125" t="s">
        <v>816</v>
      </c>
      <c r="D8038" s="191">
        <v>43371</v>
      </c>
      <c r="E8038" s="124" t="s">
        <v>13970</v>
      </c>
      <c r="F8038" s="124" t="s">
        <v>3</v>
      </c>
      <c r="G8038" s="124">
        <v>1666294</v>
      </c>
      <c r="H8038" s="124"/>
      <c r="I8038" s="128" t="s">
        <v>15695</v>
      </c>
      <c r="J8038" s="124"/>
      <c r="K8038" s="124"/>
      <c r="L8038" s="124"/>
      <c r="M8038" s="124"/>
      <c r="N8038" s="193">
        <v>0</v>
      </c>
      <c r="O8038" s="193">
        <v>2787.09</v>
      </c>
      <c r="P8038" s="124" t="s">
        <v>1312</v>
      </c>
    </row>
    <row r="8039" spans="1:16" ht="63.75">
      <c r="A8039" s="256">
        <v>87</v>
      </c>
      <c r="B8039" s="124"/>
      <c r="C8039" s="125" t="s">
        <v>711</v>
      </c>
      <c r="D8039" s="191">
        <v>43371</v>
      </c>
      <c r="E8039" s="124" t="s">
        <v>13971</v>
      </c>
      <c r="F8039" s="124" t="s">
        <v>3</v>
      </c>
      <c r="G8039" s="124">
        <v>1666287</v>
      </c>
      <c r="H8039" s="124"/>
      <c r="I8039" s="128" t="s">
        <v>15696</v>
      </c>
      <c r="J8039" s="124"/>
      <c r="K8039" s="124"/>
      <c r="L8039" s="124"/>
      <c r="M8039" s="124"/>
      <c r="N8039" s="193">
        <v>0</v>
      </c>
      <c r="O8039" s="193">
        <v>1388</v>
      </c>
      <c r="P8039" s="124" t="s">
        <v>1312</v>
      </c>
    </row>
    <row r="8040" spans="1:16" ht="63.75">
      <c r="A8040" s="256">
        <v>87</v>
      </c>
      <c r="B8040" s="124"/>
      <c r="C8040" s="125" t="s">
        <v>711</v>
      </c>
      <c r="D8040" s="191">
        <v>43371</v>
      </c>
      <c r="E8040" s="124" t="s">
        <v>13972</v>
      </c>
      <c r="F8040" s="124" t="s">
        <v>3</v>
      </c>
      <c r="G8040" s="124">
        <v>1666284</v>
      </c>
      <c r="H8040" s="124"/>
      <c r="I8040" s="128" t="s">
        <v>15697</v>
      </c>
      <c r="J8040" s="124"/>
      <c r="K8040" s="124"/>
      <c r="L8040" s="124"/>
      <c r="M8040" s="124"/>
      <c r="N8040" s="193">
        <v>0</v>
      </c>
      <c r="O8040" s="193">
        <v>191.37</v>
      </c>
      <c r="P8040" s="124" t="s">
        <v>1312</v>
      </c>
    </row>
    <row r="8041" spans="1:16" ht="51">
      <c r="A8041" s="256">
        <v>87</v>
      </c>
      <c r="B8041" s="124"/>
      <c r="C8041" s="125" t="s">
        <v>711</v>
      </c>
      <c r="D8041" s="191">
        <v>43371</v>
      </c>
      <c r="E8041" s="124" t="s">
        <v>13973</v>
      </c>
      <c r="F8041" s="124" t="s">
        <v>3</v>
      </c>
      <c r="G8041" s="124">
        <v>1666280</v>
      </c>
      <c r="H8041" s="124"/>
      <c r="I8041" s="128" t="s">
        <v>15698</v>
      </c>
      <c r="J8041" s="124"/>
      <c r="K8041" s="124"/>
      <c r="L8041" s="124"/>
      <c r="M8041" s="124"/>
      <c r="N8041" s="193">
        <v>0</v>
      </c>
      <c r="O8041" s="193">
        <v>278.5</v>
      </c>
      <c r="P8041" s="124" t="s">
        <v>1312</v>
      </c>
    </row>
    <row r="8042" spans="1:16" ht="51">
      <c r="A8042" s="256" t="s">
        <v>630</v>
      </c>
      <c r="B8042" s="124"/>
      <c r="C8042" s="125" t="s">
        <v>1236</v>
      </c>
      <c r="D8042" s="191">
        <v>43371</v>
      </c>
      <c r="E8042" s="124" t="s">
        <v>13974</v>
      </c>
      <c r="F8042" s="124" t="s">
        <v>3</v>
      </c>
      <c r="G8042" s="124">
        <v>1666269</v>
      </c>
      <c r="H8042" s="124"/>
      <c r="I8042" s="128" t="s">
        <v>15699</v>
      </c>
      <c r="J8042" s="124"/>
      <c r="K8042" s="124"/>
      <c r="L8042" s="124"/>
      <c r="M8042" s="124"/>
      <c r="N8042" s="193">
        <v>0</v>
      </c>
      <c r="O8042" s="193">
        <v>139.04</v>
      </c>
      <c r="P8042" s="124" t="s">
        <v>1312</v>
      </c>
    </row>
    <row r="8043" spans="1:16" ht="51">
      <c r="A8043" s="256">
        <v>578</v>
      </c>
      <c r="B8043" s="124"/>
      <c r="C8043" s="125" t="s">
        <v>853</v>
      </c>
      <c r="D8043" s="191">
        <v>43371</v>
      </c>
      <c r="E8043" s="124" t="s">
        <v>13975</v>
      </c>
      <c r="F8043" s="124" t="s">
        <v>3</v>
      </c>
      <c r="G8043" s="124">
        <v>1666267</v>
      </c>
      <c r="H8043" s="124"/>
      <c r="I8043" s="128" t="s">
        <v>15700</v>
      </c>
      <c r="J8043" s="124"/>
      <c r="K8043" s="124"/>
      <c r="L8043" s="124"/>
      <c r="M8043" s="124"/>
      <c r="N8043" s="193">
        <v>0</v>
      </c>
      <c r="O8043" s="193">
        <v>8882.06</v>
      </c>
      <c r="P8043" s="124" t="s">
        <v>1312</v>
      </c>
    </row>
    <row r="8044" spans="1:16" ht="63.75">
      <c r="A8044" s="256">
        <v>35</v>
      </c>
      <c r="B8044" s="124"/>
      <c r="C8044" s="125" t="s">
        <v>696</v>
      </c>
      <c r="D8044" s="191">
        <v>43371</v>
      </c>
      <c r="E8044" s="124" t="s">
        <v>13976</v>
      </c>
      <c r="F8044" s="124" t="s">
        <v>3</v>
      </c>
      <c r="G8044" s="124">
        <v>1666266</v>
      </c>
      <c r="H8044" s="124"/>
      <c r="I8044" s="128" t="s">
        <v>15701</v>
      </c>
      <c r="J8044" s="124"/>
      <c r="K8044" s="124"/>
      <c r="L8044" s="124"/>
      <c r="M8044" s="124"/>
      <c r="N8044" s="193">
        <v>0</v>
      </c>
      <c r="O8044" s="193">
        <v>213176.1</v>
      </c>
      <c r="P8044" s="124" t="s">
        <v>1312</v>
      </c>
    </row>
    <row r="8045" spans="1:16" ht="51">
      <c r="A8045" s="256" t="s">
        <v>630</v>
      </c>
      <c r="B8045" s="124"/>
      <c r="C8045" s="125" t="s">
        <v>1236</v>
      </c>
      <c r="D8045" s="191">
        <v>43371</v>
      </c>
      <c r="E8045" s="124" t="s">
        <v>13977</v>
      </c>
      <c r="F8045" s="124" t="s">
        <v>3</v>
      </c>
      <c r="G8045" s="124">
        <v>1666265</v>
      </c>
      <c r="H8045" s="124"/>
      <c r="I8045" s="128" t="s">
        <v>15702</v>
      </c>
      <c r="J8045" s="124"/>
      <c r="K8045" s="124"/>
      <c r="L8045" s="124"/>
      <c r="M8045" s="124"/>
      <c r="N8045" s="193">
        <v>0</v>
      </c>
      <c r="O8045" s="193">
        <v>896.85</v>
      </c>
      <c r="P8045" s="124" t="s">
        <v>1312</v>
      </c>
    </row>
    <row r="8046" spans="1:16" ht="51">
      <c r="A8046" s="256" t="s">
        <v>630</v>
      </c>
      <c r="B8046" s="124"/>
      <c r="C8046" s="125" t="s">
        <v>1236</v>
      </c>
      <c r="D8046" s="191">
        <v>43371</v>
      </c>
      <c r="E8046" s="124" t="s">
        <v>13978</v>
      </c>
      <c r="F8046" s="124" t="s">
        <v>3</v>
      </c>
      <c r="G8046" s="124">
        <v>1666264</v>
      </c>
      <c r="H8046" s="124"/>
      <c r="I8046" s="128" t="s">
        <v>15703</v>
      </c>
      <c r="J8046" s="124"/>
      <c r="K8046" s="124"/>
      <c r="L8046" s="124"/>
      <c r="M8046" s="124"/>
      <c r="N8046" s="193">
        <v>0</v>
      </c>
      <c r="O8046" s="193">
        <v>3619.62</v>
      </c>
      <c r="P8046" s="124" t="s">
        <v>1312</v>
      </c>
    </row>
    <row r="8047" spans="1:16" ht="51">
      <c r="A8047" s="256">
        <v>578</v>
      </c>
      <c r="B8047" s="124"/>
      <c r="C8047" s="125" t="s">
        <v>853</v>
      </c>
      <c r="D8047" s="191">
        <v>43371</v>
      </c>
      <c r="E8047" s="124" t="s">
        <v>13979</v>
      </c>
      <c r="F8047" s="124" t="s">
        <v>3</v>
      </c>
      <c r="G8047" s="124">
        <v>1666263</v>
      </c>
      <c r="H8047" s="124"/>
      <c r="I8047" s="128" t="s">
        <v>15704</v>
      </c>
      <c r="J8047" s="124"/>
      <c r="K8047" s="124"/>
      <c r="L8047" s="124"/>
      <c r="M8047" s="124"/>
      <c r="N8047" s="193">
        <v>0</v>
      </c>
      <c r="O8047" s="193">
        <v>581</v>
      </c>
      <c r="P8047" s="124" t="s">
        <v>1312</v>
      </c>
    </row>
    <row r="8048" spans="1:16" ht="51">
      <c r="A8048" s="256">
        <v>578</v>
      </c>
      <c r="B8048" s="124"/>
      <c r="C8048" s="125" t="s">
        <v>853</v>
      </c>
      <c r="D8048" s="191">
        <v>43371</v>
      </c>
      <c r="E8048" s="124" t="s">
        <v>13980</v>
      </c>
      <c r="F8048" s="124" t="s">
        <v>3</v>
      </c>
      <c r="G8048" s="124">
        <v>1666260</v>
      </c>
      <c r="H8048" s="124"/>
      <c r="I8048" s="128" t="s">
        <v>15705</v>
      </c>
      <c r="J8048" s="124"/>
      <c r="K8048" s="124"/>
      <c r="L8048" s="124"/>
      <c r="M8048" s="124"/>
      <c r="N8048" s="193">
        <v>0</v>
      </c>
      <c r="O8048" s="193">
        <v>131.56</v>
      </c>
      <c r="P8048" s="124" t="s">
        <v>1312</v>
      </c>
    </row>
    <row r="8049" spans="1:16" ht="63.75">
      <c r="A8049" s="256">
        <v>660</v>
      </c>
      <c r="B8049" s="124"/>
      <c r="C8049" s="125" t="s">
        <v>233</v>
      </c>
      <c r="D8049" s="191">
        <v>43371</v>
      </c>
      <c r="E8049" s="124" t="s">
        <v>13981</v>
      </c>
      <c r="F8049" s="124" t="s">
        <v>3</v>
      </c>
      <c r="G8049" s="124">
        <v>1666227</v>
      </c>
      <c r="H8049" s="124"/>
      <c r="I8049" s="128" t="s">
        <v>15706</v>
      </c>
      <c r="J8049" s="124"/>
      <c r="K8049" s="124"/>
      <c r="L8049" s="124"/>
      <c r="M8049" s="124"/>
      <c r="N8049" s="193">
        <v>0</v>
      </c>
      <c r="O8049" s="193">
        <v>286.2</v>
      </c>
      <c r="P8049" s="124" t="s">
        <v>1312</v>
      </c>
    </row>
    <row r="8050" spans="1:16" ht="63.75">
      <c r="A8050" s="256">
        <v>660</v>
      </c>
      <c r="B8050" s="124"/>
      <c r="C8050" s="125" t="s">
        <v>233</v>
      </c>
      <c r="D8050" s="191">
        <v>43371</v>
      </c>
      <c r="E8050" s="124" t="s">
        <v>13982</v>
      </c>
      <c r="F8050" s="124" t="s">
        <v>3</v>
      </c>
      <c r="G8050" s="124">
        <v>1666223</v>
      </c>
      <c r="H8050" s="124"/>
      <c r="I8050" s="128" t="s">
        <v>15707</v>
      </c>
      <c r="J8050" s="124"/>
      <c r="K8050" s="124"/>
      <c r="L8050" s="124"/>
      <c r="M8050" s="124"/>
      <c r="N8050" s="193">
        <v>0</v>
      </c>
      <c r="O8050" s="193">
        <v>597</v>
      </c>
      <c r="P8050" s="124" t="s">
        <v>1312</v>
      </c>
    </row>
    <row r="8051" spans="1:16" ht="51">
      <c r="A8051" s="256">
        <v>660</v>
      </c>
      <c r="B8051" s="124"/>
      <c r="C8051" s="125" t="s">
        <v>233</v>
      </c>
      <c r="D8051" s="191">
        <v>43371</v>
      </c>
      <c r="E8051" s="124" t="s">
        <v>13983</v>
      </c>
      <c r="F8051" s="124" t="s">
        <v>3</v>
      </c>
      <c r="G8051" s="124">
        <v>1666220</v>
      </c>
      <c r="H8051" s="124"/>
      <c r="I8051" s="128" t="s">
        <v>15708</v>
      </c>
      <c r="J8051" s="124"/>
      <c r="K8051" s="124"/>
      <c r="L8051" s="124"/>
      <c r="M8051" s="124"/>
      <c r="N8051" s="193">
        <v>0</v>
      </c>
      <c r="O8051" s="193">
        <v>226.29</v>
      </c>
      <c r="P8051" s="124" t="s">
        <v>1312</v>
      </c>
    </row>
    <row r="8052" spans="1:16" ht="51">
      <c r="A8052" s="256">
        <v>20</v>
      </c>
      <c r="B8052" s="124"/>
      <c r="C8052" s="125" t="s">
        <v>693</v>
      </c>
      <c r="D8052" s="191">
        <v>43371</v>
      </c>
      <c r="E8052" s="124" t="s">
        <v>13984</v>
      </c>
      <c r="F8052" s="124" t="s">
        <v>3</v>
      </c>
      <c r="G8052" s="124">
        <v>1666622</v>
      </c>
      <c r="H8052" s="124"/>
      <c r="I8052" s="128" t="s">
        <v>15709</v>
      </c>
      <c r="J8052" s="124"/>
      <c r="K8052" s="124"/>
      <c r="L8052" s="124"/>
      <c r="M8052" s="124"/>
      <c r="N8052" s="193">
        <v>0</v>
      </c>
      <c r="O8052" s="193">
        <v>26</v>
      </c>
      <c r="P8052" s="124" t="s">
        <v>1312</v>
      </c>
    </row>
    <row r="8053" spans="1:16" ht="51">
      <c r="A8053" s="256">
        <v>292</v>
      </c>
      <c r="B8053" s="124"/>
      <c r="C8053" s="125" t="s">
        <v>152</v>
      </c>
      <c r="D8053" s="191">
        <v>43371</v>
      </c>
      <c r="E8053" s="124" t="s">
        <v>13985</v>
      </c>
      <c r="F8053" s="124" t="s">
        <v>3</v>
      </c>
      <c r="G8053" s="124">
        <v>1666621</v>
      </c>
      <c r="H8053" s="124"/>
      <c r="I8053" s="128" t="s">
        <v>3905</v>
      </c>
      <c r="J8053" s="124"/>
      <c r="K8053" s="124"/>
      <c r="L8053" s="124"/>
      <c r="M8053" s="124"/>
      <c r="N8053" s="193">
        <v>0</v>
      </c>
      <c r="O8053" s="193">
        <v>79</v>
      </c>
      <c r="P8053" s="124" t="s">
        <v>1312</v>
      </c>
    </row>
    <row r="8054" spans="1:16" ht="51">
      <c r="A8054" s="256">
        <v>292</v>
      </c>
      <c r="B8054" s="124"/>
      <c r="C8054" s="125" t="s">
        <v>152</v>
      </c>
      <c r="D8054" s="191">
        <v>43371</v>
      </c>
      <c r="E8054" s="124" t="s">
        <v>13986</v>
      </c>
      <c r="F8054" s="124" t="s">
        <v>3</v>
      </c>
      <c r="G8054" s="124">
        <v>1666620</v>
      </c>
      <c r="H8054" s="124"/>
      <c r="I8054" s="128" t="s">
        <v>3905</v>
      </c>
      <c r="J8054" s="124"/>
      <c r="K8054" s="124"/>
      <c r="L8054" s="124"/>
      <c r="M8054" s="124"/>
      <c r="N8054" s="193">
        <v>0</v>
      </c>
      <c r="O8054" s="193">
        <v>86</v>
      </c>
      <c r="P8054" s="124" t="s">
        <v>1312</v>
      </c>
    </row>
    <row r="8055" spans="1:16" ht="51">
      <c r="A8055" s="256">
        <v>20</v>
      </c>
      <c r="B8055" s="124"/>
      <c r="C8055" s="125" t="s">
        <v>693</v>
      </c>
      <c r="D8055" s="191">
        <v>43371</v>
      </c>
      <c r="E8055" s="124" t="s">
        <v>13987</v>
      </c>
      <c r="F8055" s="124" t="s">
        <v>3</v>
      </c>
      <c r="G8055" s="124">
        <v>1666619</v>
      </c>
      <c r="H8055" s="124"/>
      <c r="I8055" s="128" t="s">
        <v>15710</v>
      </c>
      <c r="J8055" s="124"/>
      <c r="K8055" s="124"/>
      <c r="L8055" s="124"/>
      <c r="M8055" s="124"/>
      <c r="N8055" s="193">
        <v>0</v>
      </c>
      <c r="O8055" s="193">
        <v>491.40000000000003</v>
      </c>
      <c r="P8055" s="124" t="s">
        <v>1312</v>
      </c>
    </row>
    <row r="8056" spans="1:16" ht="51">
      <c r="A8056" s="256">
        <v>292</v>
      </c>
      <c r="B8056" s="124"/>
      <c r="C8056" s="125" t="s">
        <v>152</v>
      </c>
      <c r="D8056" s="191">
        <v>43371</v>
      </c>
      <c r="E8056" s="124" t="s">
        <v>13988</v>
      </c>
      <c r="F8056" s="124" t="s">
        <v>3</v>
      </c>
      <c r="G8056" s="124">
        <v>1666618</v>
      </c>
      <c r="H8056" s="124"/>
      <c r="I8056" s="128" t="s">
        <v>3905</v>
      </c>
      <c r="J8056" s="124"/>
      <c r="K8056" s="124"/>
      <c r="L8056" s="124"/>
      <c r="M8056" s="124"/>
      <c r="N8056" s="193">
        <v>0</v>
      </c>
      <c r="O8056" s="193">
        <v>82</v>
      </c>
      <c r="P8056" s="124" t="s">
        <v>1312</v>
      </c>
    </row>
    <row r="8057" spans="1:16" ht="51">
      <c r="A8057" s="256" t="s">
        <v>630</v>
      </c>
      <c r="B8057" s="124"/>
      <c r="C8057" s="125" t="s">
        <v>1236</v>
      </c>
      <c r="D8057" s="191">
        <v>43371</v>
      </c>
      <c r="E8057" s="124" t="s">
        <v>13989</v>
      </c>
      <c r="F8057" s="124" t="s">
        <v>3</v>
      </c>
      <c r="G8057" s="124">
        <v>1666617</v>
      </c>
      <c r="H8057" s="124"/>
      <c r="I8057" s="128" t="s">
        <v>15711</v>
      </c>
      <c r="J8057" s="124"/>
      <c r="K8057" s="124"/>
      <c r="L8057" s="124"/>
      <c r="M8057" s="124"/>
      <c r="N8057" s="193">
        <v>0</v>
      </c>
      <c r="O8057" s="193">
        <v>8598.32</v>
      </c>
      <c r="P8057" s="124" t="s">
        <v>1312</v>
      </c>
    </row>
    <row r="8058" spans="1:16" ht="51">
      <c r="A8058" s="256">
        <v>514</v>
      </c>
      <c r="B8058" s="124"/>
      <c r="C8058" s="125" t="s">
        <v>841</v>
      </c>
      <c r="D8058" s="191">
        <v>43371</v>
      </c>
      <c r="E8058" s="124" t="s">
        <v>13990</v>
      </c>
      <c r="F8058" s="124" t="s">
        <v>3</v>
      </c>
      <c r="G8058" s="124">
        <v>1666609</v>
      </c>
      <c r="H8058" s="124"/>
      <c r="I8058" s="128" t="s">
        <v>15712</v>
      </c>
      <c r="J8058" s="124"/>
      <c r="K8058" s="124"/>
      <c r="L8058" s="124"/>
      <c r="M8058" s="124"/>
      <c r="N8058" s="193">
        <v>0</v>
      </c>
      <c r="O8058" s="193">
        <v>215.91</v>
      </c>
      <c r="P8058" s="124" t="s">
        <v>1312</v>
      </c>
    </row>
    <row r="8059" spans="1:16" ht="51">
      <c r="A8059" s="256">
        <v>6</v>
      </c>
      <c r="B8059" s="124"/>
      <c r="C8059" s="125" t="s">
        <v>689</v>
      </c>
      <c r="D8059" s="191">
        <v>43371</v>
      </c>
      <c r="E8059" s="124" t="s">
        <v>13991</v>
      </c>
      <c r="F8059" s="124" t="s">
        <v>3</v>
      </c>
      <c r="G8059" s="124">
        <v>1666607</v>
      </c>
      <c r="H8059" s="124"/>
      <c r="I8059" s="128" t="s">
        <v>15713</v>
      </c>
      <c r="J8059" s="124"/>
      <c r="K8059" s="124"/>
      <c r="L8059" s="124"/>
      <c r="M8059" s="124"/>
      <c r="N8059" s="193">
        <v>0</v>
      </c>
      <c r="O8059" s="193">
        <v>4500</v>
      </c>
      <c r="P8059" s="124" t="s">
        <v>1312</v>
      </c>
    </row>
    <row r="8060" spans="1:16" ht="63.75">
      <c r="A8060" s="256">
        <v>6</v>
      </c>
      <c r="B8060" s="124"/>
      <c r="C8060" s="125" t="s">
        <v>689</v>
      </c>
      <c r="D8060" s="191">
        <v>43371</v>
      </c>
      <c r="E8060" s="124" t="s">
        <v>13992</v>
      </c>
      <c r="F8060" s="124" t="s">
        <v>3</v>
      </c>
      <c r="G8060" s="124">
        <v>1666600</v>
      </c>
      <c r="H8060" s="124"/>
      <c r="I8060" s="128" t="s">
        <v>15714</v>
      </c>
      <c r="J8060" s="124"/>
      <c r="K8060" s="124"/>
      <c r="L8060" s="124"/>
      <c r="M8060" s="124"/>
      <c r="N8060" s="193">
        <v>0</v>
      </c>
      <c r="O8060" s="193">
        <v>333.90000000000003</v>
      </c>
      <c r="P8060" s="124" t="s">
        <v>1312</v>
      </c>
    </row>
    <row r="8061" spans="1:16" ht="51">
      <c r="A8061" s="256">
        <v>590</v>
      </c>
      <c r="B8061" s="124"/>
      <c r="C8061" s="125" t="s">
        <v>860</v>
      </c>
      <c r="D8061" s="191">
        <v>43371</v>
      </c>
      <c r="E8061" s="124" t="s">
        <v>13993</v>
      </c>
      <c r="F8061" s="124" t="s">
        <v>3</v>
      </c>
      <c r="G8061" s="124">
        <v>1666552</v>
      </c>
      <c r="H8061" s="124"/>
      <c r="I8061" s="128" t="s">
        <v>15715</v>
      </c>
      <c r="J8061" s="124"/>
      <c r="K8061" s="124"/>
      <c r="L8061" s="124"/>
      <c r="M8061" s="124"/>
      <c r="N8061" s="193">
        <v>0</v>
      </c>
      <c r="O8061" s="193">
        <v>120</v>
      </c>
      <c r="P8061" s="124" t="s">
        <v>1312</v>
      </c>
    </row>
    <row r="8062" spans="1:16" ht="51">
      <c r="A8062" s="256">
        <v>41</v>
      </c>
      <c r="B8062" s="124"/>
      <c r="C8062" s="125" t="s">
        <v>697</v>
      </c>
      <c r="D8062" s="191">
        <v>43371</v>
      </c>
      <c r="E8062" s="124" t="s">
        <v>13994</v>
      </c>
      <c r="F8062" s="124" t="s">
        <v>3</v>
      </c>
      <c r="G8062" s="124">
        <v>1666550</v>
      </c>
      <c r="H8062" s="124"/>
      <c r="I8062" s="128" t="s">
        <v>15716</v>
      </c>
      <c r="J8062" s="124"/>
      <c r="K8062" s="124"/>
      <c r="L8062" s="124"/>
      <c r="M8062" s="124"/>
      <c r="N8062" s="193">
        <v>0</v>
      </c>
      <c r="O8062" s="193">
        <v>15</v>
      </c>
      <c r="P8062" s="124" t="s">
        <v>1312</v>
      </c>
    </row>
    <row r="8063" spans="1:16" ht="38.25">
      <c r="A8063" s="256" t="s">
        <v>630</v>
      </c>
      <c r="B8063" s="124"/>
      <c r="C8063" s="125" t="s">
        <v>1236</v>
      </c>
      <c r="D8063" s="191">
        <v>43371</v>
      </c>
      <c r="E8063" s="124" t="s">
        <v>13995</v>
      </c>
      <c r="F8063" s="124" t="s">
        <v>3</v>
      </c>
      <c r="G8063" s="124">
        <v>1666534</v>
      </c>
      <c r="H8063" s="124"/>
      <c r="I8063" s="128" t="s">
        <v>15717</v>
      </c>
      <c r="J8063" s="124"/>
      <c r="K8063" s="124"/>
      <c r="L8063" s="124"/>
      <c r="M8063" s="124"/>
      <c r="N8063" s="193">
        <v>0</v>
      </c>
      <c r="O8063" s="193">
        <v>450</v>
      </c>
      <c r="P8063" s="124" t="s">
        <v>1312</v>
      </c>
    </row>
    <row r="8064" spans="1:16" ht="51">
      <c r="A8064" s="256">
        <v>81</v>
      </c>
      <c r="B8064" s="124"/>
      <c r="C8064" s="125" t="s">
        <v>709</v>
      </c>
      <c r="D8064" s="191">
        <v>43371</v>
      </c>
      <c r="E8064" s="124" t="s">
        <v>13996</v>
      </c>
      <c r="F8064" s="124" t="s">
        <v>3</v>
      </c>
      <c r="G8064" s="124">
        <v>1666519</v>
      </c>
      <c r="H8064" s="124"/>
      <c r="I8064" s="128" t="s">
        <v>15718</v>
      </c>
      <c r="J8064" s="124"/>
      <c r="K8064" s="124"/>
      <c r="L8064" s="124"/>
      <c r="M8064" s="124"/>
      <c r="N8064" s="193">
        <v>0</v>
      </c>
      <c r="O8064" s="193">
        <v>44.5</v>
      </c>
      <c r="P8064" s="124" t="s">
        <v>1312</v>
      </c>
    </row>
    <row r="8065" spans="1:16" ht="38.25">
      <c r="A8065" s="256">
        <v>129</v>
      </c>
      <c r="B8065" s="124"/>
      <c r="C8065" s="125" t="s">
        <v>726</v>
      </c>
      <c r="D8065" s="191">
        <v>43371</v>
      </c>
      <c r="E8065" s="124" t="s">
        <v>13997</v>
      </c>
      <c r="F8065" s="124" t="s">
        <v>3</v>
      </c>
      <c r="G8065" s="124">
        <v>1666477</v>
      </c>
      <c r="H8065" s="124"/>
      <c r="I8065" s="128" t="s">
        <v>15719</v>
      </c>
      <c r="J8065" s="124"/>
      <c r="K8065" s="124"/>
      <c r="L8065" s="124"/>
      <c r="M8065" s="124"/>
      <c r="N8065" s="193">
        <v>0</v>
      </c>
      <c r="O8065" s="193">
        <v>452</v>
      </c>
      <c r="P8065" s="124" t="s">
        <v>1312</v>
      </c>
    </row>
    <row r="8066" spans="1:16" ht="51">
      <c r="A8066" s="256">
        <v>373</v>
      </c>
      <c r="B8066" s="124"/>
      <c r="C8066" s="125" t="s">
        <v>1269</v>
      </c>
      <c r="D8066" s="191">
        <v>43371</v>
      </c>
      <c r="E8066" s="124" t="s">
        <v>13998</v>
      </c>
      <c r="F8066" s="124" t="s">
        <v>3</v>
      </c>
      <c r="G8066" s="124">
        <v>1666476</v>
      </c>
      <c r="H8066" s="124"/>
      <c r="I8066" s="128" t="s">
        <v>15720</v>
      </c>
      <c r="J8066" s="124"/>
      <c r="K8066" s="124"/>
      <c r="L8066" s="124"/>
      <c r="M8066" s="124"/>
      <c r="N8066" s="193">
        <v>0</v>
      </c>
      <c r="O8066" s="193">
        <v>20798.939999999999</v>
      </c>
      <c r="P8066" s="124" t="s">
        <v>1312</v>
      </c>
    </row>
    <row r="8067" spans="1:16" ht="51">
      <c r="A8067" s="256" t="s">
        <v>630</v>
      </c>
      <c r="B8067" s="124"/>
      <c r="C8067" s="125" t="s">
        <v>1236</v>
      </c>
      <c r="D8067" s="191">
        <v>43371</v>
      </c>
      <c r="E8067" s="124" t="s">
        <v>13999</v>
      </c>
      <c r="F8067" s="124" t="s">
        <v>3</v>
      </c>
      <c r="G8067" s="124">
        <v>1666475</v>
      </c>
      <c r="H8067" s="124"/>
      <c r="I8067" s="128" t="s">
        <v>15721</v>
      </c>
      <c r="J8067" s="124"/>
      <c r="K8067" s="124"/>
      <c r="L8067" s="124"/>
      <c r="M8067" s="124"/>
      <c r="N8067" s="193">
        <v>0</v>
      </c>
      <c r="O8067" s="193">
        <v>664.09</v>
      </c>
      <c r="P8067" s="124" t="s">
        <v>1312</v>
      </c>
    </row>
    <row r="8068" spans="1:16" ht="51">
      <c r="A8068" s="256">
        <v>378</v>
      </c>
      <c r="B8068" s="124"/>
      <c r="C8068" s="125" t="s">
        <v>1274</v>
      </c>
      <c r="D8068" s="191">
        <v>43371</v>
      </c>
      <c r="E8068" s="124" t="s">
        <v>14000</v>
      </c>
      <c r="F8068" s="124" t="s">
        <v>3</v>
      </c>
      <c r="G8068" s="124">
        <v>1666760</v>
      </c>
      <c r="H8068" s="124"/>
      <c r="I8068" s="128" t="s">
        <v>15722</v>
      </c>
      <c r="J8068" s="124"/>
      <c r="K8068" s="124"/>
      <c r="L8068" s="124"/>
      <c r="M8068" s="124"/>
      <c r="N8068" s="193">
        <v>0</v>
      </c>
      <c r="O8068" s="193">
        <v>1008.85</v>
      </c>
      <c r="P8068" s="124" t="s">
        <v>1312</v>
      </c>
    </row>
    <row r="8069" spans="1:16" ht="38.25">
      <c r="A8069" s="256">
        <v>378</v>
      </c>
      <c r="B8069" s="124"/>
      <c r="C8069" s="125" t="s">
        <v>1274</v>
      </c>
      <c r="D8069" s="191">
        <v>43371</v>
      </c>
      <c r="E8069" s="124" t="s">
        <v>14001</v>
      </c>
      <c r="F8069" s="124" t="s">
        <v>3</v>
      </c>
      <c r="G8069" s="124">
        <v>1666756</v>
      </c>
      <c r="H8069" s="124"/>
      <c r="I8069" s="128" t="s">
        <v>15723</v>
      </c>
      <c r="J8069" s="124"/>
      <c r="K8069" s="124"/>
      <c r="L8069" s="124"/>
      <c r="M8069" s="124"/>
      <c r="N8069" s="193">
        <v>0</v>
      </c>
      <c r="O8069" s="193">
        <v>0.03</v>
      </c>
      <c r="P8069" s="124" t="s">
        <v>1312</v>
      </c>
    </row>
    <row r="8070" spans="1:16" ht="38.25">
      <c r="A8070" s="256">
        <v>593</v>
      </c>
      <c r="B8070" s="124"/>
      <c r="C8070" s="125" t="s">
        <v>863</v>
      </c>
      <c r="D8070" s="191">
        <v>43371</v>
      </c>
      <c r="E8070" s="124" t="s">
        <v>14002</v>
      </c>
      <c r="F8070" s="124" t="s">
        <v>3</v>
      </c>
      <c r="G8070" s="124">
        <v>1666729</v>
      </c>
      <c r="H8070" s="124"/>
      <c r="I8070" s="128" t="s">
        <v>15724</v>
      </c>
      <c r="J8070" s="124"/>
      <c r="K8070" s="124"/>
      <c r="L8070" s="124"/>
      <c r="M8070" s="124"/>
      <c r="N8070" s="193">
        <v>0</v>
      </c>
      <c r="O8070" s="193">
        <v>270.93</v>
      </c>
      <c r="P8070" s="124" t="s">
        <v>1312</v>
      </c>
    </row>
    <row r="8071" spans="1:16" ht="51">
      <c r="A8071" s="256">
        <v>20</v>
      </c>
      <c r="B8071" s="124"/>
      <c r="C8071" s="125" t="s">
        <v>693</v>
      </c>
      <c r="D8071" s="191">
        <v>43371</v>
      </c>
      <c r="E8071" s="124" t="s">
        <v>14003</v>
      </c>
      <c r="F8071" s="124" t="s">
        <v>3</v>
      </c>
      <c r="G8071" s="124">
        <v>1666706</v>
      </c>
      <c r="H8071" s="124"/>
      <c r="I8071" s="128" t="s">
        <v>15725</v>
      </c>
      <c r="J8071" s="124"/>
      <c r="K8071" s="124"/>
      <c r="L8071" s="124"/>
      <c r="M8071" s="124"/>
      <c r="N8071" s="193">
        <v>0</v>
      </c>
      <c r="O8071" s="193">
        <v>2000</v>
      </c>
      <c r="P8071" s="124" t="s">
        <v>1312</v>
      </c>
    </row>
    <row r="8072" spans="1:16" ht="38.25">
      <c r="A8072" s="256" t="s">
        <v>630</v>
      </c>
      <c r="B8072" s="124"/>
      <c r="C8072" s="125" t="s">
        <v>1236</v>
      </c>
      <c r="D8072" s="191">
        <v>43371</v>
      </c>
      <c r="E8072" s="124" t="s">
        <v>14004</v>
      </c>
      <c r="F8072" s="124" t="s">
        <v>3</v>
      </c>
      <c r="G8072" s="124">
        <v>1666653</v>
      </c>
      <c r="H8072" s="124"/>
      <c r="I8072" s="128" t="s">
        <v>15726</v>
      </c>
      <c r="J8072" s="124"/>
      <c r="K8072" s="124"/>
      <c r="L8072" s="124"/>
      <c r="M8072" s="124"/>
      <c r="N8072" s="193">
        <v>0</v>
      </c>
      <c r="O8072" s="193">
        <v>2967.51</v>
      </c>
      <c r="P8072" s="124" t="s">
        <v>1312</v>
      </c>
    </row>
    <row r="8073" spans="1:16" ht="51">
      <c r="A8073" s="256">
        <v>292</v>
      </c>
      <c r="B8073" s="124"/>
      <c r="C8073" s="125" t="s">
        <v>152</v>
      </c>
      <c r="D8073" s="191">
        <v>43371</v>
      </c>
      <c r="E8073" s="124" t="s">
        <v>14005</v>
      </c>
      <c r="F8073" s="124" t="s">
        <v>3</v>
      </c>
      <c r="G8073" s="124">
        <v>1666634</v>
      </c>
      <c r="H8073" s="124"/>
      <c r="I8073" s="128" t="s">
        <v>3905</v>
      </c>
      <c r="J8073" s="124"/>
      <c r="K8073" s="124"/>
      <c r="L8073" s="124"/>
      <c r="M8073" s="124"/>
      <c r="N8073" s="193">
        <v>0</v>
      </c>
      <c r="O8073" s="193">
        <v>86</v>
      </c>
      <c r="P8073" s="124" t="s">
        <v>1312</v>
      </c>
    </row>
    <row r="8074" spans="1:16" ht="51">
      <c r="A8074" s="256">
        <v>292</v>
      </c>
      <c r="B8074" s="124"/>
      <c r="C8074" s="125" t="s">
        <v>152</v>
      </c>
      <c r="D8074" s="191">
        <v>43371</v>
      </c>
      <c r="E8074" s="124" t="s">
        <v>14006</v>
      </c>
      <c r="F8074" s="124" t="s">
        <v>3</v>
      </c>
      <c r="G8074" s="124">
        <v>1666632</v>
      </c>
      <c r="H8074" s="124"/>
      <c r="I8074" s="128" t="s">
        <v>3905</v>
      </c>
      <c r="J8074" s="124"/>
      <c r="K8074" s="124"/>
      <c r="L8074" s="124"/>
      <c r="M8074" s="124"/>
      <c r="N8074" s="193">
        <v>0</v>
      </c>
      <c r="O8074" s="193">
        <v>85</v>
      </c>
      <c r="P8074" s="124" t="s">
        <v>1312</v>
      </c>
    </row>
    <row r="8075" spans="1:16" ht="51">
      <c r="A8075" s="256">
        <v>292</v>
      </c>
      <c r="B8075" s="124"/>
      <c r="C8075" s="125" t="s">
        <v>152</v>
      </c>
      <c r="D8075" s="191">
        <v>43371</v>
      </c>
      <c r="E8075" s="124" t="s">
        <v>14007</v>
      </c>
      <c r="F8075" s="124" t="s">
        <v>3</v>
      </c>
      <c r="G8075" s="124">
        <v>1666630</v>
      </c>
      <c r="H8075" s="124"/>
      <c r="I8075" s="128" t="s">
        <v>3905</v>
      </c>
      <c r="J8075" s="124"/>
      <c r="K8075" s="124"/>
      <c r="L8075" s="124"/>
      <c r="M8075" s="124"/>
      <c r="N8075" s="193">
        <v>0</v>
      </c>
      <c r="O8075" s="193">
        <v>79</v>
      </c>
      <c r="P8075" s="124" t="s">
        <v>1312</v>
      </c>
    </row>
    <row r="8076" spans="1:16" ht="51">
      <c r="A8076" s="256">
        <v>292</v>
      </c>
      <c r="B8076" s="124"/>
      <c r="C8076" s="125" t="s">
        <v>152</v>
      </c>
      <c r="D8076" s="191">
        <v>43371</v>
      </c>
      <c r="E8076" s="124" t="s">
        <v>14008</v>
      </c>
      <c r="F8076" s="124" t="s">
        <v>3</v>
      </c>
      <c r="G8076" s="124">
        <v>1666627</v>
      </c>
      <c r="H8076" s="124"/>
      <c r="I8076" s="128" t="s">
        <v>3905</v>
      </c>
      <c r="J8076" s="124"/>
      <c r="K8076" s="124"/>
      <c r="L8076" s="124"/>
      <c r="M8076" s="124"/>
      <c r="N8076" s="193">
        <v>0</v>
      </c>
      <c r="O8076" s="193">
        <v>78</v>
      </c>
      <c r="P8076" s="124" t="s">
        <v>1312</v>
      </c>
    </row>
    <row r="8077" spans="1:16" ht="51">
      <c r="A8077" s="256">
        <v>292</v>
      </c>
      <c r="B8077" s="124"/>
      <c r="C8077" s="125" t="s">
        <v>152</v>
      </c>
      <c r="D8077" s="191">
        <v>43371</v>
      </c>
      <c r="E8077" s="124" t="s">
        <v>14009</v>
      </c>
      <c r="F8077" s="124" t="s">
        <v>3</v>
      </c>
      <c r="G8077" s="124">
        <v>1666625</v>
      </c>
      <c r="H8077" s="124"/>
      <c r="I8077" s="128" t="s">
        <v>3905</v>
      </c>
      <c r="J8077" s="124"/>
      <c r="K8077" s="124"/>
      <c r="L8077" s="124"/>
      <c r="M8077" s="124"/>
      <c r="N8077" s="193">
        <v>0</v>
      </c>
      <c r="O8077" s="193">
        <v>53</v>
      </c>
      <c r="P8077" s="124" t="s">
        <v>1312</v>
      </c>
    </row>
    <row r="8078" spans="1:16" ht="51">
      <c r="A8078" s="256">
        <v>292</v>
      </c>
      <c r="B8078" s="124"/>
      <c r="C8078" s="125" t="s">
        <v>152</v>
      </c>
      <c r="D8078" s="191">
        <v>43371</v>
      </c>
      <c r="E8078" s="124" t="s">
        <v>14010</v>
      </c>
      <c r="F8078" s="124" t="s">
        <v>3</v>
      </c>
      <c r="G8078" s="124">
        <v>1666624</v>
      </c>
      <c r="H8078" s="124"/>
      <c r="I8078" s="128" t="s">
        <v>3905</v>
      </c>
      <c r="J8078" s="124"/>
      <c r="K8078" s="124"/>
      <c r="L8078" s="124"/>
      <c r="M8078" s="124"/>
      <c r="N8078" s="193">
        <v>0</v>
      </c>
      <c r="O8078" s="193">
        <v>65</v>
      </c>
      <c r="P8078" s="124" t="s">
        <v>1312</v>
      </c>
    </row>
    <row r="8079" spans="1:16" ht="51">
      <c r="A8079" s="256">
        <v>292</v>
      </c>
      <c r="B8079" s="124"/>
      <c r="C8079" s="125" t="s">
        <v>152</v>
      </c>
      <c r="D8079" s="191">
        <v>43371</v>
      </c>
      <c r="E8079" s="124" t="s">
        <v>14011</v>
      </c>
      <c r="F8079" s="124" t="s">
        <v>3</v>
      </c>
      <c r="G8079" s="124">
        <v>1666623</v>
      </c>
      <c r="H8079" s="124"/>
      <c r="I8079" s="128" t="s">
        <v>3905</v>
      </c>
      <c r="J8079" s="124"/>
      <c r="K8079" s="124"/>
      <c r="L8079" s="124"/>
      <c r="M8079" s="124"/>
      <c r="N8079" s="193">
        <v>0</v>
      </c>
      <c r="O8079" s="193">
        <v>89</v>
      </c>
      <c r="P8079" s="124" t="s">
        <v>1312</v>
      </c>
    </row>
    <row r="8080" spans="1:16" ht="51">
      <c r="A8080" s="256" t="s">
        <v>630</v>
      </c>
      <c r="B8080" s="124"/>
      <c r="C8080" s="125" t="s">
        <v>1236</v>
      </c>
      <c r="D8080" s="191">
        <v>43371</v>
      </c>
      <c r="E8080" s="124" t="s">
        <v>14012</v>
      </c>
      <c r="F8080" s="124" t="s">
        <v>3</v>
      </c>
      <c r="G8080" s="124">
        <v>1666290</v>
      </c>
      <c r="H8080" s="124"/>
      <c r="I8080" s="128" t="s">
        <v>1373</v>
      </c>
      <c r="J8080" s="124"/>
      <c r="K8080" s="124"/>
      <c r="L8080" s="124"/>
      <c r="M8080" s="124"/>
      <c r="N8080" s="193">
        <v>0</v>
      </c>
      <c r="O8080" s="193">
        <v>1918.48</v>
      </c>
      <c r="P8080" s="124" t="s">
        <v>1312</v>
      </c>
    </row>
    <row r="8081" spans="1:16" ht="51">
      <c r="A8081" s="256" t="s">
        <v>630</v>
      </c>
      <c r="B8081" s="124"/>
      <c r="C8081" s="125" t="s">
        <v>1236</v>
      </c>
      <c r="D8081" s="191">
        <v>43371</v>
      </c>
      <c r="E8081" s="124" t="s">
        <v>14013</v>
      </c>
      <c r="F8081" s="124" t="s">
        <v>3</v>
      </c>
      <c r="G8081" s="124">
        <v>1666285</v>
      </c>
      <c r="H8081" s="124"/>
      <c r="I8081" s="128" t="s">
        <v>1383</v>
      </c>
      <c r="J8081" s="124"/>
      <c r="K8081" s="124"/>
      <c r="L8081" s="124"/>
      <c r="M8081" s="124"/>
      <c r="N8081" s="193">
        <v>0</v>
      </c>
      <c r="O8081" s="193">
        <v>1297.1100000000001</v>
      </c>
      <c r="P8081" s="124" t="s">
        <v>1312</v>
      </c>
    </row>
    <row r="8082" spans="1:16" ht="51">
      <c r="A8082" s="256" t="s">
        <v>630</v>
      </c>
      <c r="B8082" s="124"/>
      <c r="C8082" s="125" t="s">
        <v>1236</v>
      </c>
      <c r="D8082" s="191">
        <v>43371</v>
      </c>
      <c r="E8082" s="124" t="s">
        <v>14014</v>
      </c>
      <c r="F8082" s="124" t="s">
        <v>3</v>
      </c>
      <c r="G8082" s="124">
        <v>1666282</v>
      </c>
      <c r="H8082" s="124"/>
      <c r="I8082" s="128" t="s">
        <v>1395</v>
      </c>
      <c r="J8082" s="124"/>
      <c r="K8082" s="124"/>
      <c r="L8082" s="124"/>
      <c r="M8082" s="124"/>
      <c r="N8082" s="193">
        <v>0</v>
      </c>
      <c r="O8082" s="193">
        <v>674.64</v>
      </c>
      <c r="P8082" s="124" t="s">
        <v>1312</v>
      </c>
    </row>
    <row r="8083" spans="1:16" ht="38.25">
      <c r="A8083" s="256">
        <v>578</v>
      </c>
      <c r="B8083" s="124"/>
      <c r="C8083" s="125" t="s">
        <v>853</v>
      </c>
      <c r="D8083" s="191">
        <v>43371</v>
      </c>
      <c r="E8083" s="124" t="s">
        <v>14015</v>
      </c>
      <c r="F8083" s="124" t="s">
        <v>3</v>
      </c>
      <c r="G8083" s="124">
        <v>1666271</v>
      </c>
      <c r="H8083" s="124"/>
      <c r="I8083" s="128" t="s">
        <v>15727</v>
      </c>
      <c r="J8083" s="124"/>
      <c r="K8083" s="124"/>
      <c r="L8083" s="124"/>
      <c r="M8083" s="124"/>
      <c r="N8083" s="193">
        <v>0</v>
      </c>
      <c r="O8083" s="193">
        <v>226.66</v>
      </c>
      <c r="P8083" s="124" t="s">
        <v>1312</v>
      </c>
    </row>
    <row r="8084" spans="1:16" ht="38.25">
      <c r="A8084" s="256">
        <v>16</v>
      </c>
      <c r="B8084" s="124"/>
      <c r="C8084" s="125" t="s">
        <v>692</v>
      </c>
      <c r="D8084" s="191">
        <v>43371</v>
      </c>
      <c r="E8084" s="124" t="s">
        <v>14016</v>
      </c>
      <c r="F8084" s="124" t="s">
        <v>3</v>
      </c>
      <c r="G8084" s="124">
        <v>1666259</v>
      </c>
      <c r="H8084" s="124"/>
      <c r="I8084" s="128" t="s">
        <v>15728</v>
      </c>
      <c r="J8084" s="124"/>
      <c r="K8084" s="124"/>
      <c r="L8084" s="124"/>
      <c r="M8084" s="124"/>
      <c r="N8084" s="193">
        <v>0</v>
      </c>
      <c r="O8084" s="193">
        <v>982.03</v>
      </c>
      <c r="P8084" s="124" t="s">
        <v>1312</v>
      </c>
    </row>
    <row r="8085" spans="1:16" ht="38.25">
      <c r="A8085" s="256" t="s">
        <v>630</v>
      </c>
      <c r="B8085" s="124"/>
      <c r="C8085" s="125" t="s">
        <v>1236</v>
      </c>
      <c r="D8085" s="191">
        <v>43371</v>
      </c>
      <c r="E8085" s="124" t="s">
        <v>14017</v>
      </c>
      <c r="F8085" s="124" t="s">
        <v>3</v>
      </c>
      <c r="G8085" s="124">
        <v>1666256</v>
      </c>
      <c r="H8085" s="124"/>
      <c r="I8085" s="128" t="s">
        <v>15729</v>
      </c>
      <c r="J8085" s="124"/>
      <c r="K8085" s="124"/>
      <c r="L8085" s="124"/>
      <c r="M8085" s="124"/>
      <c r="N8085" s="193">
        <v>0</v>
      </c>
      <c r="O8085" s="193">
        <v>2.95</v>
      </c>
      <c r="P8085" s="124" t="s">
        <v>1312</v>
      </c>
    </row>
    <row r="8086" spans="1:16" ht="51">
      <c r="A8086" s="256">
        <v>86</v>
      </c>
      <c r="B8086" s="124"/>
      <c r="C8086" s="125" t="s">
        <v>710</v>
      </c>
      <c r="D8086" s="191">
        <v>43371</v>
      </c>
      <c r="E8086" s="124" t="s">
        <v>14018</v>
      </c>
      <c r="F8086" s="124" t="s">
        <v>3</v>
      </c>
      <c r="G8086" s="124">
        <v>1666250</v>
      </c>
      <c r="H8086" s="124"/>
      <c r="I8086" s="128" t="s">
        <v>15730</v>
      </c>
      <c r="J8086" s="124"/>
      <c r="K8086" s="124"/>
      <c r="L8086" s="124"/>
      <c r="M8086" s="124"/>
      <c r="N8086" s="193">
        <v>0</v>
      </c>
      <c r="O8086" s="193">
        <v>67.95</v>
      </c>
      <c r="P8086" s="124" t="s">
        <v>1312</v>
      </c>
    </row>
    <row r="8087" spans="1:16" ht="51">
      <c r="A8087" s="256">
        <v>20</v>
      </c>
      <c r="B8087" s="124"/>
      <c r="C8087" s="125" t="s">
        <v>693</v>
      </c>
      <c r="D8087" s="191">
        <v>43371</v>
      </c>
      <c r="E8087" s="124" t="s">
        <v>14019</v>
      </c>
      <c r="F8087" s="124" t="s">
        <v>3</v>
      </c>
      <c r="G8087" s="124">
        <v>1666245</v>
      </c>
      <c r="H8087" s="124"/>
      <c r="I8087" s="128" t="s">
        <v>15731</v>
      </c>
      <c r="J8087" s="124"/>
      <c r="K8087" s="124"/>
      <c r="L8087" s="124"/>
      <c r="M8087" s="124"/>
      <c r="N8087" s="193">
        <v>0</v>
      </c>
      <c r="O8087" s="193">
        <v>19</v>
      </c>
      <c r="P8087" s="124" t="s">
        <v>1312</v>
      </c>
    </row>
    <row r="8088" spans="1:16" ht="51">
      <c r="A8088" s="256" t="s">
        <v>630</v>
      </c>
      <c r="B8088" s="124"/>
      <c r="C8088" s="125" t="s">
        <v>1236</v>
      </c>
      <c r="D8088" s="191">
        <v>43371</v>
      </c>
      <c r="E8088" s="124" t="s">
        <v>14020</v>
      </c>
      <c r="F8088" s="124" t="s">
        <v>3</v>
      </c>
      <c r="G8088" s="124">
        <v>1666241</v>
      </c>
      <c r="H8088" s="124"/>
      <c r="I8088" s="128" t="s">
        <v>15732</v>
      </c>
      <c r="J8088" s="124"/>
      <c r="K8088" s="124"/>
      <c r="L8088" s="124"/>
      <c r="M8088" s="124"/>
      <c r="N8088" s="193">
        <v>0</v>
      </c>
      <c r="O8088" s="193">
        <v>576.29</v>
      </c>
      <c r="P8088" s="124" t="s">
        <v>1312</v>
      </c>
    </row>
    <row r="8089" spans="1:16" ht="51">
      <c r="A8089" s="256">
        <v>70</v>
      </c>
      <c r="B8089" s="124"/>
      <c r="C8089" s="125" t="s">
        <v>705</v>
      </c>
      <c r="D8089" s="191">
        <v>43371</v>
      </c>
      <c r="E8089" s="124" t="s">
        <v>14021</v>
      </c>
      <c r="F8089" s="124" t="s">
        <v>3</v>
      </c>
      <c r="G8089" s="124">
        <v>1666234</v>
      </c>
      <c r="H8089" s="124"/>
      <c r="I8089" s="128" t="s">
        <v>15733</v>
      </c>
      <c r="J8089" s="124"/>
      <c r="K8089" s="124"/>
      <c r="L8089" s="124"/>
      <c r="M8089" s="124"/>
      <c r="N8089" s="193">
        <v>0</v>
      </c>
      <c r="O8089" s="193">
        <v>437.25</v>
      </c>
      <c r="P8089" s="124" t="s">
        <v>1312</v>
      </c>
    </row>
    <row r="8090" spans="1:16" ht="51">
      <c r="A8090" s="256">
        <v>670</v>
      </c>
      <c r="B8090" s="124"/>
      <c r="C8090" s="125" t="s">
        <v>235</v>
      </c>
      <c r="D8090" s="191">
        <v>43371</v>
      </c>
      <c r="E8090" s="124" t="s">
        <v>14022</v>
      </c>
      <c r="F8090" s="124" t="s">
        <v>3</v>
      </c>
      <c r="G8090" s="124">
        <v>1666228</v>
      </c>
      <c r="H8090" s="124"/>
      <c r="I8090" s="128" t="s">
        <v>15734</v>
      </c>
      <c r="J8090" s="124"/>
      <c r="K8090" s="124"/>
      <c r="L8090" s="124"/>
      <c r="M8090" s="124"/>
      <c r="N8090" s="193">
        <v>0</v>
      </c>
      <c r="O8090" s="193">
        <v>371</v>
      </c>
      <c r="P8090" s="124" t="s">
        <v>1312</v>
      </c>
    </row>
    <row r="8091" spans="1:16" ht="51">
      <c r="A8091" s="256">
        <v>670</v>
      </c>
      <c r="B8091" s="124"/>
      <c r="C8091" s="125" t="s">
        <v>235</v>
      </c>
      <c r="D8091" s="191">
        <v>43371</v>
      </c>
      <c r="E8091" s="124" t="s">
        <v>14023</v>
      </c>
      <c r="F8091" s="124" t="s">
        <v>3</v>
      </c>
      <c r="G8091" s="124">
        <v>1666225</v>
      </c>
      <c r="H8091" s="124"/>
      <c r="I8091" s="128" t="s">
        <v>15735</v>
      </c>
      <c r="J8091" s="124"/>
      <c r="K8091" s="124"/>
      <c r="L8091" s="124"/>
      <c r="M8091" s="124"/>
      <c r="N8091" s="193">
        <v>0</v>
      </c>
      <c r="O8091" s="193">
        <v>371</v>
      </c>
      <c r="P8091" s="124" t="s">
        <v>1312</v>
      </c>
    </row>
    <row r="8092" spans="1:16" ht="76.5">
      <c r="A8092" s="256">
        <v>375</v>
      </c>
      <c r="B8092" s="124"/>
      <c r="C8092" s="125" t="s">
        <v>1271</v>
      </c>
      <c r="D8092" s="191">
        <v>43371</v>
      </c>
      <c r="E8092" s="124" t="s">
        <v>14024</v>
      </c>
      <c r="F8092" s="124" t="s">
        <v>3</v>
      </c>
      <c r="G8092" s="124">
        <v>1666206</v>
      </c>
      <c r="H8092" s="124"/>
      <c r="I8092" s="128" t="s">
        <v>15736</v>
      </c>
      <c r="J8092" s="124"/>
      <c r="K8092" s="124"/>
      <c r="L8092" s="124"/>
      <c r="M8092" s="124"/>
      <c r="N8092" s="193">
        <v>0</v>
      </c>
      <c r="O8092" s="193">
        <v>7384.7300000000005</v>
      </c>
      <c r="P8092" s="124" t="s">
        <v>1312</v>
      </c>
    </row>
    <row r="8093" spans="1:16" ht="38.25">
      <c r="A8093" s="256">
        <v>30</v>
      </c>
      <c r="B8093" s="124"/>
      <c r="C8093" s="125" t="s">
        <v>695</v>
      </c>
      <c r="D8093" s="191">
        <v>43371</v>
      </c>
      <c r="E8093" s="124" t="s">
        <v>14025</v>
      </c>
      <c r="F8093" s="124" t="s">
        <v>3</v>
      </c>
      <c r="G8093" s="124">
        <v>1666197</v>
      </c>
      <c r="H8093" s="124"/>
      <c r="I8093" s="128" t="s">
        <v>15737</v>
      </c>
      <c r="J8093" s="124"/>
      <c r="K8093" s="124"/>
      <c r="L8093" s="124"/>
      <c r="M8093" s="124"/>
      <c r="N8093" s="193">
        <v>0</v>
      </c>
      <c r="O8093" s="193">
        <v>572</v>
      </c>
      <c r="P8093" s="124" t="s">
        <v>1312</v>
      </c>
    </row>
    <row r="8094" spans="1:16" ht="51">
      <c r="A8094" s="256">
        <v>25</v>
      </c>
      <c r="B8094" s="124"/>
      <c r="C8094" s="125" t="s">
        <v>694</v>
      </c>
      <c r="D8094" s="191">
        <v>43371</v>
      </c>
      <c r="E8094" s="124" t="s">
        <v>14026</v>
      </c>
      <c r="F8094" s="124" t="s">
        <v>3</v>
      </c>
      <c r="G8094" s="124">
        <v>1666183</v>
      </c>
      <c r="H8094" s="124"/>
      <c r="I8094" s="128" t="s">
        <v>15738</v>
      </c>
      <c r="J8094" s="124"/>
      <c r="K8094" s="124"/>
      <c r="L8094" s="124"/>
      <c r="M8094" s="124"/>
      <c r="N8094" s="193">
        <v>0</v>
      </c>
      <c r="O8094" s="193">
        <v>261.66000000000003</v>
      </c>
      <c r="P8094" s="124" t="s">
        <v>1312</v>
      </c>
    </row>
    <row r="8095" spans="1:16" ht="51">
      <c r="A8095" s="256">
        <v>66</v>
      </c>
      <c r="B8095" s="124"/>
      <c r="C8095" s="125" t="s">
        <v>704</v>
      </c>
      <c r="D8095" s="191">
        <v>43371</v>
      </c>
      <c r="E8095" s="124" t="s">
        <v>14027</v>
      </c>
      <c r="F8095" s="124" t="s">
        <v>3</v>
      </c>
      <c r="G8095" s="124">
        <v>1666474</v>
      </c>
      <c r="H8095" s="124"/>
      <c r="I8095" s="128" t="s">
        <v>15739</v>
      </c>
      <c r="J8095" s="124"/>
      <c r="K8095" s="124"/>
      <c r="L8095" s="124"/>
      <c r="M8095" s="124"/>
      <c r="N8095" s="193">
        <v>0</v>
      </c>
      <c r="O8095" s="193">
        <v>3168</v>
      </c>
      <c r="P8095" s="124" t="s">
        <v>1312</v>
      </c>
    </row>
    <row r="8096" spans="1:16" ht="38.25">
      <c r="A8096" s="256">
        <v>25</v>
      </c>
      <c r="B8096" s="124"/>
      <c r="C8096" s="125" t="s">
        <v>694</v>
      </c>
      <c r="D8096" s="191">
        <v>43371</v>
      </c>
      <c r="E8096" s="124" t="s">
        <v>14028</v>
      </c>
      <c r="F8096" s="124" t="s">
        <v>3</v>
      </c>
      <c r="G8096" s="124">
        <v>1666473</v>
      </c>
      <c r="H8096" s="124"/>
      <c r="I8096" s="128" t="s">
        <v>15740</v>
      </c>
      <c r="J8096" s="124"/>
      <c r="K8096" s="124"/>
      <c r="L8096" s="124"/>
      <c r="M8096" s="124"/>
      <c r="N8096" s="193">
        <v>0</v>
      </c>
      <c r="O8096" s="193">
        <v>37185.24</v>
      </c>
      <c r="P8096" s="124" t="s">
        <v>1312</v>
      </c>
    </row>
    <row r="8097" spans="1:16" ht="38.25">
      <c r="A8097" s="256">
        <v>117</v>
      </c>
      <c r="B8097" s="124"/>
      <c r="C8097" s="125" t="s">
        <v>722</v>
      </c>
      <c r="D8097" s="191">
        <v>43371</v>
      </c>
      <c r="E8097" s="124" t="s">
        <v>14029</v>
      </c>
      <c r="F8097" s="124" t="s">
        <v>3</v>
      </c>
      <c r="G8097" s="124">
        <v>1666460</v>
      </c>
      <c r="H8097" s="124"/>
      <c r="I8097" s="128" t="s">
        <v>15741</v>
      </c>
      <c r="J8097" s="124"/>
      <c r="K8097" s="124"/>
      <c r="L8097" s="124"/>
      <c r="M8097" s="124"/>
      <c r="N8097" s="193">
        <v>0</v>
      </c>
      <c r="O8097" s="193">
        <v>371</v>
      </c>
      <c r="P8097" s="124" t="s">
        <v>1312</v>
      </c>
    </row>
    <row r="8098" spans="1:16" ht="38.25">
      <c r="A8098" s="256">
        <v>117</v>
      </c>
      <c r="B8098" s="124"/>
      <c r="C8098" s="125" t="s">
        <v>722</v>
      </c>
      <c r="D8098" s="191">
        <v>43371</v>
      </c>
      <c r="E8098" s="124" t="s">
        <v>14030</v>
      </c>
      <c r="F8098" s="124" t="s">
        <v>3</v>
      </c>
      <c r="G8098" s="124">
        <v>1666459</v>
      </c>
      <c r="H8098" s="124"/>
      <c r="I8098" s="128" t="s">
        <v>15742</v>
      </c>
      <c r="J8098" s="124"/>
      <c r="K8098" s="124"/>
      <c r="L8098" s="124"/>
      <c r="M8098" s="124"/>
      <c r="N8098" s="193">
        <v>0</v>
      </c>
      <c r="O8098" s="193">
        <v>222</v>
      </c>
      <c r="P8098" s="124" t="s">
        <v>1312</v>
      </c>
    </row>
    <row r="8099" spans="1:16" ht="51">
      <c r="A8099" s="256">
        <v>526</v>
      </c>
      <c r="B8099" s="124"/>
      <c r="C8099" s="125" t="s">
        <v>846</v>
      </c>
      <c r="D8099" s="191">
        <v>43371</v>
      </c>
      <c r="E8099" s="124" t="s">
        <v>14031</v>
      </c>
      <c r="F8099" s="124" t="s">
        <v>3</v>
      </c>
      <c r="G8099" s="124">
        <v>1666418</v>
      </c>
      <c r="H8099" s="124"/>
      <c r="I8099" s="128" t="s">
        <v>15743</v>
      </c>
      <c r="J8099" s="124"/>
      <c r="K8099" s="124"/>
      <c r="L8099" s="124"/>
      <c r="M8099" s="124"/>
      <c r="N8099" s="193">
        <v>0</v>
      </c>
      <c r="O8099" s="193">
        <v>234.97</v>
      </c>
      <c r="P8099" s="124" t="s">
        <v>1312</v>
      </c>
    </row>
    <row r="8100" spans="1:16" ht="51">
      <c r="A8100" s="256" t="s">
        <v>630</v>
      </c>
      <c r="B8100" s="124"/>
      <c r="C8100" s="125" t="s">
        <v>1236</v>
      </c>
      <c r="D8100" s="191">
        <v>43371</v>
      </c>
      <c r="E8100" s="124" t="s">
        <v>14032</v>
      </c>
      <c r="F8100" s="124" t="s">
        <v>3</v>
      </c>
      <c r="G8100" s="124">
        <v>1666392</v>
      </c>
      <c r="H8100" s="124"/>
      <c r="I8100" s="128" t="s">
        <v>15744</v>
      </c>
      <c r="J8100" s="124"/>
      <c r="K8100" s="124"/>
      <c r="L8100" s="124"/>
      <c r="M8100" s="124"/>
      <c r="N8100" s="193">
        <v>0</v>
      </c>
      <c r="O8100" s="193">
        <v>1150</v>
      </c>
      <c r="P8100" s="124" t="s">
        <v>1312</v>
      </c>
    </row>
    <row r="8101" spans="1:16" ht="51">
      <c r="A8101" s="256" t="s">
        <v>630</v>
      </c>
      <c r="B8101" s="124"/>
      <c r="C8101" s="125" t="s">
        <v>1236</v>
      </c>
      <c r="D8101" s="191">
        <v>43371</v>
      </c>
      <c r="E8101" s="124" t="s">
        <v>14033</v>
      </c>
      <c r="F8101" s="124" t="s">
        <v>3</v>
      </c>
      <c r="G8101" s="124">
        <v>1666389</v>
      </c>
      <c r="H8101" s="124"/>
      <c r="I8101" s="128" t="s">
        <v>15745</v>
      </c>
      <c r="J8101" s="124"/>
      <c r="K8101" s="124"/>
      <c r="L8101" s="124"/>
      <c r="M8101" s="124"/>
      <c r="N8101" s="193">
        <v>0</v>
      </c>
      <c r="O8101" s="193">
        <v>5353.6900000000005</v>
      </c>
      <c r="P8101" s="124" t="s">
        <v>1312</v>
      </c>
    </row>
    <row r="8102" spans="1:16" ht="51">
      <c r="A8102" s="256" t="s">
        <v>630</v>
      </c>
      <c r="B8102" s="124"/>
      <c r="C8102" s="125" t="s">
        <v>1236</v>
      </c>
      <c r="D8102" s="191">
        <v>43371</v>
      </c>
      <c r="E8102" s="124" t="s">
        <v>14034</v>
      </c>
      <c r="F8102" s="124" t="s">
        <v>3</v>
      </c>
      <c r="G8102" s="124">
        <v>1666387</v>
      </c>
      <c r="H8102" s="124"/>
      <c r="I8102" s="128" t="s">
        <v>15746</v>
      </c>
      <c r="J8102" s="124"/>
      <c r="K8102" s="124"/>
      <c r="L8102" s="124"/>
      <c r="M8102" s="124"/>
      <c r="N8102" s="193">
        <v>0</v>
      </c>
      <c r="O8102" s="193">
        <v>435.90000000000003</v>
      </c>
      <c r="P8102" s="124" t="s">
        <v>1312</v>
      </c>
    </row>
    <row r="8103" spans="1:16" ht="51">
      <c r="A8103" s="256">
        <v>46</v>
      </c>
      <c r="B8103" s="124"/>
      <c r="C8103" s="125" t="s">
        <v>698</v>
      </c>
      <c r="D8103" s="191">
        <v>43371</v>
      </c>
      <c r="E8103" s="124" t="s">
        <v>14035</v>
      </c>
      <c r="F8103" s="124" t="s">
        <v>3</v>
      </c>
      <c r="G8103" s="124">
        <v>1666374</v>
      </c>
      <c r="H8103" s="124"/>
      <c r="I8103" s="128" t="s">
        <v>15747</v>
      </c>
      <c r="J8103" s="124"/>
      <c r="K8103" s="124"/>
      <c r="L8103" s="124"/>
      <c r="M8103" s="124"/>
      <c r="N8103" s="193">
        <v>0</v>
      </c>
      <c r="O8103" s="193">
        <v>0.6</v>
      </c>
      <c r="P8103" s="124" t="s">
        <v>1312</v>
      </c>
    </row>
    <row r="8104" spans="1:16" ht="51">
      <c r="A8104" s="256" t="s">
        <v>630</v>
      </c>
      <c r="B8104" s="124"/>
      <c r="C8104" s="125" t="s">
        <v>1236</v>
      </c>
      <c r="D8104" s="191">
        <v>43371</v>
      </c>
      <c r="E8104" s="124" t="s">
        <v>14036</v>
      </c>
      <c r="F8104" s="124" t="s">
        <v>3</v>
      </c>
      <c r="G8104" s="124">
        <v>1666371</v>
      </c>
      <c r="H8104" s="124"/>
      <c r="I8104" s="128" t="s">
        <v>15748</v>
      </c>
      <c r="J8104" s="124"/>
      <c r="K8104" s="124"/>
      <c r="L8104" s="124"/>
      <c r="M8104" s="124"/>
      <c r="N8104" s="193">
        <v>0</v>
      </c>
      <c r="O8104" s="193">
        <v>2509</v>
      </c>
      <c r="P8104" s="124" t="s">
        <v>1312</v>
      </c>
    </row>
    <row r="8105" spans="1:16" ht="38.25">
      <c r="A8105" s="256" t="s">
        <v>630</v>
      </c>
      <c r="B8105" s="124"/>
      <c r="C8105" s="125" t="s">
        <v>1236</v>
      </c>
      <c r="D8105" s="191">
        <v>43371</v>
      </c>
      <c r="E8105" s="124" t="s">
        <v>14037</v>
      </c>
      <c r="F8105" s="124" t="s">
        <v>3</v>
      </c>
      <c r="G8105" s="124">
        <v>1666366</v>
      </c>
      <c r="H8105" s="124"/>
      <c r="I8105" s="128" t="s">
        <v>15749</v>
      </c>
      <c r="J8105" s="124"/>
      <c r="K8105" s="124"/>
      <c r="L8105" s="124"/>
      <c r="M8105" s="124"/>
      <c r="N8105" s="193">
        <v>0</v>
      </c>
      <c r="O8105" s="193">
        <v>5255.1</v>
      </c>
      <c r="P8105" s="124" t="s">
        <v>1312</v>
      </c>
    </row>
    <row r="8106" spans="1:16" ht="51">
      <c r="A8106" s="256" t="s">
        <v>630</v>
      </c>
      <c r="B8106" s="124"/>
      <c r="C8106" s="125" t="s">
        <v>1236</v>
      </c>
      <c r="D8106" s="191">
        <v>43371</v>
      </c>
      <c r="E8106" s="124" t="s">
        <v>14038</v>
      </c>
      <c r="F8106" s="124" t="s">
        <v>3</v>
      </c>
      <c r="G8106" s="124">
        <v>1666356</v>
      </c>
      <c r="H8106" s="124"/>
      <c r="I8106" s="128" t="s">
        <v>15750</v>
      </c>
      <c r="J8106" s="124"/>
      <c r="K8106" s="124"/>
      <c r="L8106" s="124"/>
      <c r="M8106" s="124"/>
      <c r="N8106" s="193">
        <v>0</v>
      </c>
      <c r="O8106" s="193">
        <v>40</v>
      </c>
      <c r="P8106" s="124" t="s">
        <v>1312</v>
      </c>
    </row>
    <row r="8107" spans="1:16" ht="51">
      <c r="A8107" s="256">
        <v>86</v>
      </c>
      <c r="B8107" s="124"/>
      <c r="C8107" s="125" t="s">
        <v>710</v>
      </c>
      <c r="D8107" s="191">
        <v>43371</v>
      </c>
      <c r="E8107" s="124" t="s">
        <v>14039</v>
      </c>
      <c r="F8107" s="124" t="s">
        <v>3</v>
      </c>
      <c r="G8107" s="124">
        <v>1666347</v>
      </c>
      <c r="H8107" s="124"/>
      <c r="I8107" s="128" t="s">
        <v>15751</v>
      </c>
      <c r="J8107" s="124"/>
      <c r="K8107" s="124"/>
      <c r="L8107" s="124"/>
      <c r="M8107" s="124"/>
      <c r="N8107" s="193">
        <v>0</v>
      </c>
      <c r="O8107" s="193">
        <v>2050</v>
      </c>
      <c r="P8107" s="124" t="s">
        <v>1312</v>
      </c>
    </row>
    <row r="8108" spans="1:16" ht="51">
      <c r="A8108" s="256" t="s">
        <v>630</v>
      </c>
      <c r="B8108" s="124"/>
      <c r="C8108" s="125" t="s">
        <v>1236</v>
      </c>
      <c r="D8108" s="191">
        <v>43371</v>
      </c>
      <c r="E8108" s="124" t="s">
        <v>14040</v>
      </c>
      <c r="F8108" s="124" t="s">
        <v>3</v>
      </c>
      <c r="G8108" s="124">
        <v>1666336</v>
      </c>
      <c r="H8108" s="124"/>
      <c r="I8108" s="128" t="s">
        <v>15752</v>
      </c>
      <c r="J8108" s="124"/>
      <c r="K8108" s="124"/>
      <c r="L8108" s="124"/>
      <c r="M8108" s="124"/>
      <c r="N8108" s="193">
        <v>0</v>
      </c>
      <c r="O8108" s="193">
        <v>185.5</v>
      </c>
      <c r="P8108" s="124" t="s">
        <v>1312</v>
      </c>
    </row>
    <row r="8109" spans="1:16" ht="38.25">
      <c r="A8109" s="256">
        <v>86</v>
      </c>
      <c r="B8109" s="124"/>
      <c r="C8109" s="125" t="s">
        <v>710</v>
      </c>
      <c r="D8109" s="191">
        <v>43371</v>
      </c>
      <c r="E8109" s="124" t="s">
        <v>14041</v>
      </c>
      <c r="F8109" s="124" t="s">
        <v>3</v>
      </c>
      <c r="G8109" s="124">
        <v>1666333</v>
      </c>
      <c r="H8109" s="124"/>
      <c r="I8109" s="128" t="s">
        <v>15753</v>
      </c>
      <c r="J8109" s="124"/>
      <c r="K8109" s="124"/>
      <c r="L8109" s="124"/>
      <c r="M8109" s="124"/>
      <c r="N8109" s="193">
        <v>0</v>
      </c>
      <c r="O8109" s="193">
        <v>371</v>
      </c>
      <c r="P8109" s="124" t="s">
        <v>1312</v>
      </c>
    </row>
    <row r="8110" spans="1:16" ht="51">
      <c r="A8110" s="256" t="s">
        <v>630</v>
      </c>
      <c r="B8110" s="124"/>
      <c r="C8110" s="125" t="s">
        <v>1236</v>
      </c>
      <c r="D8110" s="191">
        <v>43371</v>
      </c>
      <c r="E8110" s="124" t="s">
        <v>14042</v>
      </c>
      <c r="F8110" s="124" t="s">
        <v>3</v>
      </c>
      <c r="G8110" s="124">
        <v>1666332</v>
      </c>
      <c r="H8110" s="124"/>
      <c r="I8110" s="128" t="s">
        <v>15754</v>
      </c>
      <c r="J8110" s="124"/>
      <c r="K8110" s="124"/>
      <c r="L8110" s="124"/>
      <c r="M8110" s="124"/>
      <c r="N8110" s="193">
        <v>0</v>
      </c>
      <c r="O8110" s="193">
        <v>31.98</v>
      </c>
      <c r="P8110" s="124" t="s">
        <v>1312</v>
      </c>
    </row>
    <row r="8111" spans="1:16" ht="76.5" hidden="1">
      <c r="A8111" s="256">
        <v>25</v>
      </c>
      <c r="B8111" s="124"/>
      <c r="C8111" s="125" t="s">
        <v>694</v>
      </c>
      <c r="D8111" s="191">
        <v>43371</v>
      </c>
      <c r="E8111" s="124" t="s">
        <v>14043</v>
      </c>
      <c r="F8111" s="124" t="s">
        <v>1313</v>
      </c>
      <c r="G8111" s="124">
        <v>180903</v>
      </c>
      <c r="H8111" s="124"/>
      <c r="I8111" s="128" t="s">
        <v>15755</v>
      </c>
      <c r="J8111" s="124"/>
      <c r="K8111" s="124"/>
      <c r="L8111" s="124"/>
      <c r="M8111" s="124"/>
      <c r="N8111" s="193">
        <v>587550.71</v>
      </c>
      <c r="O8111" s="193">
        <v>0</v>
      </c>
      <c r="P8111" s="124" t="s">
        <v>1312</v>
      </c>
    </row>
    <row r="8112" spans="1:16" ht="89.25" hidden="1">
      <c r="A8112" s="256">
        <v>25</v>
      </c>
      <c r="B8112" s="124"/>
      <c r="C8112" s="125" t="s">
        <v>694</v>
      </c>
      <c r="D8112" s="191">
        <v>43371</v>
      </c>
      <c r="E8112" s="124" t="s">
        <v>14043</v>
      </c>
      <c r="F8112" s="124" t="s">
        <v>1313</v>
      </c>
      <c r="G8112" s="124">
        <v>180906</v>
      </c>
      <c r="H8112" s="124"/>
      <c r="I8112" s="128" t="s">
        <v>15756</v>
      </c>
      <c r="J8112" s="124"/>
      <c r="K8112" s="124"/>
      <c r="L8112" s="124"/>
      <c r="M8112" s="124"/>
      <c r="N8112" s="193">
        <v>271325.76</v>
      </c>
      <c r="O8112" s="193">
        <v>0</v>
      </c>
      <c r="P8112" s="124" t="s">
        <v>1312</v>
      </c>
    </row>
    <row r="8113" spans="1:16" ht="76.5" hidden="1">
      <c r="A8113" s="256">
        <v>25</v>
      </c>
      <c r="B8113" s="124"/>
      <c r="C8113" s="125" t="s">
        <v>694</v>
      </c>
      <c r="D8113" s="191">
        <v>43371</v>
      </c>
      <c r="E8113" s="124" t="s">
        <v>14043</v>
      </c>
      <c r="F8113" s="124" t="s">
        <v>1313</v>
      </c>
      <c r="G8113" s="124">
        <v>180898</v>
      </c>
      <c r="H8113" s="124"/>
      <c r="I8113" s="128" t="s">
        <v>15757</v>
      </c>
      <c r="J8113" s="124"/>
      <c r="K8113" s="124"/>
      <c r="L8113" s="124"/>
      <c r="M8113" s="124"/>
      <c r="N8113" s="193">
        <v>56967.67</v>
      </c>
      <c r="O8113" s="193">
        <v>0</v>
      </c>
      <c r="P8113" s="124" t="s">
        <v>1312</v>
      </c>
    </row>
    <row r="8114" spans="1:16" ht="89.25" hidden="1">
      <c r="A8114" s="256">
        <v>25</v>
      </c>
      <c r="B8114" s="124"/>
      <c r="C8114" s="125" t="s">
        <v>694</v>
      </c>
      <c r="D8114" s="191">
        <v>43371</v>
      </c>
      <c r="E8114" s="124" t="s">
        <v>14043</v>
      </c>
      <c r="F8114" s="124" t="s">
        <v>1313</v>
      </c>
      <c r="G8114" s="124">
        <v>180897</v>
      </c>
      <c r="H8114" s="124"/>
      <c r="I8114" s="128" t="s">
        <v>15758</v>
      </c>
      <c r="J8114" s="124"/>
      <c r="K8114" s="124"/>
      <c r="L8114" s="124"/>
      <c r="M8114" s="124"/>
      <c r="N8114" s="193">
        <v>545096.06000000006</v>
      </c>
      <c r="O8114" s="193">
        <v>0</v>
      </c>
      <c r="P8114" s="124" t="s">
        <v>1312</v>
      </c>
    </row>
    <row r="8115" spans="1:16" ht="89.25" hidden="1">
      <c r="A8115" s="256">
        <v>25</v>
      </c>
      <c r="B8115" s="124"/>
      <c r="C8115" s="125" t="s">
        <v>694</v>
      </c>
      <c r="D8115" s="191">
        <v>43371</v>
      </c>
      <c r="E8115" s="124" t="s">
        <v>14043</v>
      </c>
      <c r="F8115" s="124" t="s">
        <v>1313</v>
      </c>
      <c r="G8115" s="124">
        <v>180905</v>
      </c>
      <c r="H8115" s="124"/>
      <c r="I8115" s="128" t="s">
        <v>15759</v>
      </c>
      <c r="J8115" s="124"/>
      <c r="K8115" s="124"/>
      <c r="L8115" s="124"/>
      <c r="M8115" s="124"/>
      <c r="N8115" s="193">
        <v>405339.62</v>
      </c>
      <c r="O8115" s="193">
        <v>0</v>
      </c>
      <c r="P8115" s="124" t="s">
        <v>1312</v>
      </c>
    </row>
    <row r="8116" spans="1:16" ht="76.5" hidden="1">
      <c r="A8116" s="256">
        <v>25</v>
      </c>
      <c r="B8116" s="124"/>
      <c r="C8116" s="125" t="s">
        <v>694</v>
      </c>
      <c r="D8116" s="191">
        <v>43371</v>
      </c>
      <c r="E8116" s="124" t="s">
        <v>14043</v>
      </c>
      <c r="F8116" s="124" t="s">
        <v>1313</v>
      </c>
      <c r="G8116" s="124">
        <v>180904</v>
      </c>
      <c r="H8116" s="124"/>
      <c r="I8116" s="128" t="s">
        <v>15760</v>
      </c>
      <c r="J8116" s="124"/>
      <c r="K8116" s="124"/>
      <c r="L8116" s="124"/>
      <c r="M8116" s="124"/>
      <c r="N8116" s="193">
        <v>86710.01</v>
      </c>
      <c r="O8116" s="193">
        <v>0</v>
      </c>
      <c r="P8116" s="124" t="s">
        <v>1312</v>
      </c>
    </row>
    <row r="8117" spans="1:16" ht="89.25" hidden="1">
      <c r="A8117" s="256">
        <v>25</v>
      </c>
      <c r="B8117" s="124"/>
      <c r="C8117" s="125" t="s">
        <v>694</v>
      </c>
      <c r="D8117" s="191">
        <v>43371</v>
      </c>
      <c r="E8117" s="124" t="s">
        <v>14043</v>
      </c>
      <c r="F8117" s="124" t="s">
        <v>1313</v>
      </c>
      <c r="G8117" s="124">
        <v>180902</v>
      </c>
      <c r="H8117" s="124"/>
      <c r="I8117" s="128" t="s">
        <v>15761</v>
      </c>
      <c r="J8117" s="124"/>
      <c r="K8117" s="124"/>
      <c r="L8117" s="124"/>
      <c r="M8117" s="124"/>
      <c r="N8117" s="193">
        <v>2525927.0499999998</v>
      </c>
      <c r="O8117" s="193">
        <v>0</v>
      </c>
      <c r="P8117" s="124" t="s">
        <v>1312</v>
      </c>
    </row>
    <row r="8118" spans="1:16" ht="89.25" hidden="1">
      <c r="A8118" s="256">
        <v>25</v>
      </c>
      <c r="B8118" s="124"/>
      <c r="C8118" s="125" t="s">
        <v>694</v>
      </c>
      <c r="D8118" s="191">
        <v>43371</v>
      </c>
      <c r="E8118" s="124" t="s">
        <v>14043</v>
      </c>
      <c r="F8118" s="124" t="s">
        <v>1313</v>
      </c>
      <c r="G8118" s="124">
        <v>180901</v>
      </c>
      <c r="H8118" s="124"/>
      <c r="I8118" s="128" t="s">
        <v>15762</v>
      </c>
      <c r="J8118" s="124"/>
      <c r="K8118" s="124"/>
      <c r="L8118" s="124"/>
      <c r="M8118" s="124"/>
      <c r="N8118" s="193">
        <v>179801.14</v>
      </c>
      <c r="O8118" s="193">
        <v>0</v>
      </c>
      <c r="P8118" s="124" t="s">
        <v>1312</v>
      </c>
    </row>
    <row r="8119" spans="1:16" ht="76.5" hidden="1">
      <c r="A8119" s="256">
        <v>25</v>
      </c>
      <c r="B8119" s="124"/>
      <c r="C8119" s="125" t="s">
        <v>694</v>
      </c>
      <c r="D8119" s="191">
        <v>43371</v>
      </c>
      <c r="E8119" s="124" t="s">
        <v>14043</v>
      </c>
      <c r="F8119" s="124" t="s">
        <v>1313</v>
      </c>
      <c r="G8119" s="124">
        <v>180900</v>
      </c>
      <c r="H8119" s="124"/>
      <c r="I8119" s="128" t="s">
        <v>15763</v>
      </c>
      <c r="J8119" s="124"/>
      <c r="K8119" s="124"/>
      <c r="L8119" s="124"/>
      <c r="M8119" s="124"/>
      <c r="N8119" s="193">
        <v>40538.29</v>
      </c>
      <c r="O8119" s="193">
        <v>0</v>
      </c>
      <c r="P8119" s="124" t="s">
        <v>1312</v>
      </c>
    </row>
    <row r="8120" spans="1:16" ht="76.5" hidden="1">
      <c r="A8120" s="256">
        <v>16</v>
      </c>
      <c r="B8120" s="124"/>
      <c r="C8120" s="125" t="s">
        <v>692</v>
      </c>
      <c r="D8120" s="191">
        <v>43371</v>
      </c>
      <c r="E8120" s="124" t="s">
        <v>14044</v>
      </c>
      <c r="F8120" s="124" t="s">
        <v>1257</v>
      </c>
      <c r="G8120" s="124">
        <v>6028</v>
      </c>
      <c r="H8120" s="124"/>
      <c r="I8120" s="128" t="s">
        <v>15764</v>
      </c>
      <c r="J8120" s="124"/>
      <c r="K8120" s="124"/>
      <c r="L8120" s="124"/>
      <c r="M8120" s="124"/>
      <c r="N8120" s="193">
        <v>264.07</v>
      </c>
      <c r="O8120" s="193">
        <v>0</v>
      </c>
      <c r="P8120" s="124" t="s">
        <v>1312</v>
      </c>
    </row>
    <row r="8121" spans="1:16" ht="63.75" hidden="1">
      <c r="A8121" s="256">
        <v>16</v>
      </c>
      <c r="B8121" s="124"/>
      <c r="C8121" s="125" t="s">
        <v>692</v>
      </c>
      <c r="D8121" s="191">
        <v>43371</v>
      </c>
      <c r="E8121" s="124" t="s">
        <v>14045</v>
      </c>
      <c r="F8121" s="124" t="s">
        <v>15</v>
      </c>
      <c r="G8121" s="124">
        <v>6028</v>
      </c>
      <c r="H8121" s="124"/>
      <c r="I8121" s="128" t="s">
        <v>15765</v>
      </c>
      <c r="J8121" s="124"/>
      <c r="K8121" s="124"/>
      <c r="L8121" s="124"/>
      <c r="M8121" s="124"/>
      <c r="N8121" s="193">
        <v>288.25</v>
      </c>
      <c r="O8121" s="193">
        <v>0</v>
      </c>
      <c r="P8121" s="124" t="s">
        <v>1312</v>
      </c>
    </row>
    <row r="8122" spans="1:16" ht="76.5" hidden="1">
      <c r="A8122" s="256">
        <v>291</v>
      </c>
      <c r="B8122" s="124"/>
      <c r="C8122" s="125" t="s">
        <v>794</v>
      </c>
      <c r="D8122" s="191">
        <v>43371</v>
      </c>
      <c r="E8122" s="124" t="s">
        <v>14046</v>
      </c>
      <c r="F8122" s="124" t="s">
        <v>11</v>
      </c>
      <c r="G8122" s="124">
        <v>847597</v>
      </c>
      <c r="H8122" s="124"/>
      <c r="I8122" s="128" t="s">
        <v>15766</v>
      </c>
      <c r="J8122" s="124"/>
      <c r="K8122" s="124"/>
      <c r="L8122" s="124"/>
      <c r="M8122" s="124"/>
      <c r="N8122" s="193">
        <v>50</v>
      </c>
      <c r="O8122" s="193">
        <v>0</v>
      </c>
      <c r="P8122" s="124" t="s">
        <v>1312</v>
      </c>
    </row>
    <row r="8123" spans="1:16" ht="63.75" hidden="1">
      <c r="A8123" s="256" t="s">
        <v>620</v>
      </c>
      <c r="B8123" s="124"/>
      <c r="C8123" s="125" t="s">
        <v>714</v>
      </c>
      <c r="D8123" s="191">
        <v>43371</v>
      </c>
      <c r="E8123" s="124" t="s">
        <v>14047</v>
      </c>
      <c r="F8123" s="124" t="s">
        <v>11</v>
      </c>
      <c r="G8123" s="124">
        <v>11241</v>
      </c>
      <c r="H8123" s="124"/>
      <c r="I8123" s="128" t="s">
        <v>15767</v>
      </c>
      <c r="J8123" s="124"/>
      <c r="K8123" s="124"/>
      <c r="L8123" s="124"/>
      <c r="M8123" s="124"/>
      <c r="N8123" s="193">
        <v>966.77</v>
      </c>
      <c r="O8123" s="193">
        <v>0</v>
      </c>
      <c r="P8123" s="124" t="s">
        <v>1312</v>
      </c>
    </row>
    <row r="8124" spans="1:16" ht="63.75" hidden="1">
      <c r="A8124" s="256">
        <v>16</v>
      </c>
      <c r="B8124" s="124"/>
      <c r="C8124" s="125" t="s">
        <v>692</v>
      </c>
      <c r="D8124" s="191">
        <v>43371</v>
      </c>
      <c r="E8124" s="124" t="s">
        <v>14048</v>
      </c>
      <c r="F8124" s="124" t="s">
        <v>1257</v>
      </c>
      <c r="G8124" s="124">
        <v>6042</v>
      </c>
      <c r="H8124" s="124"/>
      <c r="I8124" s="128" t="s">
        <v>15768</v>
      </c>
      <c r="J8124" s="124"/>
      <c r="K8124" s="124"/>
      <c r="L8124" s="124"/>
      <c r="M8124" s="124"/>
      <c r="N8124" s="193">
        <v>77.77</v>
      </c>
      <c r="O8124" s="193">
        <v>0</v>
      </c>
      <c r="P8124" s="124" t="s">
        <v>1312</v>
      </c>
    </row>
    <row r="8125" spans="1:16" ht="63.75" hidden="1">
      <c r="A8125" s="256">
        <v>16</v>
      </c>
      <c r="B8125" s="124"/>
      <c r="C8125" s="125" t="s">
        <v>692</v>
      </c>
      <c r="D8125" s="191">
        <v>43371</v>
      </c>
      <c r="E8125" s="124" t="s">
        <v>14049</v>
      </c>
      <c r="F8125" s="124" t="s">
        <v>15</v>
      </c>
      <c r="G8125" s="124">
        <v>6042</v>
      </c>
      <c r="H8125" s="124"/>
      <c r="I8125" s="128" t="s">
        <v>15769</v>
      </c>
      <c r="J8125" s="124"/>
      <c r="K8125" s="124"/>
      <c r="L8125" s="124"/>
      <c r="M8125" s="124"/>
      <c r="N8125" s="193">
        <v>282.76</v>
      </c>
      <c r="O8125" s="193">
        <v>0</v>
      </c>
      <c r="P8125" s="124" t="s">
        <v>1312</v>
      </c>
    </row>
    <row r="8126" spans="1:16" ht="89.25" hidden="1">
      <c r="A8126" s="256">
        <v>25</v>
      </c>
      <c r="B8126" s="124"/>
      <c r="C8126" s="125" t="s">
        <v>694</v>
      </c>
      <c r="D8126" s="191">
        <v>43371</v>
      </c>
      <c r="E8126" s="124" t="s">
        <v>14043</v>
      </c>
      <c r="F8126" s="124" t="s">
        <v>1313</v>
      </c>
      <c r="G8126" s="124">
        <v>180899</v>
      </c>
      <c r="H8126" s="124"/>
      <c r="I8126" s="128" t="s">
        <v>15770</v>
      </c>
      <c r="J8126" s="124"/>
      <c r="K8126" s="124"/>
      <c r="L8126" s="124"/>
      <c r="M8126" s="124"/>
      <c r="N8126" s="193">
        <v>45818.32</v>
      </c>
      <c r="O8126" s="193">
        <v>0</v>
      </c>
      <c r="P8126" s="124" t="s">
        <v>1312</v>
      </c>
    </row>
    <row r="8127" spans="1:16" ht="76.5" hidden="1">
      <c r="A8127" s="256">
        <v>25</v>
      </c>
      <c r="B8127" s="124"/>
      <c r="C8127" s="125" t="s">
        <v>694</v>
      </c>
      <c r="D8127" s="191">
        <v>43371</v>
      </c>
      <c r="E8127" s="124" t="s">
        <v>14050</v>
      </c>
      <c r="F8127" s="124" t="s">
        <v>1313</v>
      </c>
      <c r="G8127" s="124">
        <v>180908</v>
      </c>
      <c r="H8127" s="124"/>
      <c r="I8127" s="128" t="s">
        <v>15771</v>
      </c>
      <c r="J8127" s="124"/>
      <c r="K8127" s="124"/>
      <c r="L8127" s="124"/>
      <c r="M8127" s="124"/>
      <c r="N8127" s="193">
        <v>1710555.35</v>
      </c>
      <c r="O8127" s="193">
        <v>0</v>
      </c>
      <c r="P8127" s="124" t="s">
        <v>1312</v>
      </c>
    </row>
    <row r="8128" spans="1:16" ht="76.5" hidden="1">
      <c r="A8128" s="256">
        <v>25</v>
      </c>
      <c r="B8128" s="124"/>
      <c r="C8128" s="125" t="s">
        <v>694</v>
      </c>
      <c r="D8128" s="191">
        <v>43371</v>
      </c>
      <c r="E8128" s="124" t="s">
        <v>14050</v>
      </c>
      <c r="F8128" s="124" t="s">
        <v>1313</v>
      </c>
      <c r="G8128" s="124">
        <v>180907</v>
      </c>
      <c r="H8128" s="124"/>
      <c r="I8128" s="128" t="s">
        <v>15772</v>
      </c>
      <c r="J8128" s="124"/>
      <c r="K8128" s="124"/>
      <c r="L8128" s="124"/>
      <c r="M8128" s="124"/>
      <c r="N8128" s="193">
        <v>112760.35</v>
      </c>
      <c r="O8128" s="193">
        <v>0</v>
      </c>
      <c r="P8128" s="124" t="s">
        <v>1312</v>
      </c>
    </row>
    <row r="8129" spans="1:16" ht="76.5" hidden="1">
      <c r="A8129" s="256">
        <v>25</v>
      </c>
      <c r="B8129" s="124"/>
      <c r="C8129" s="125" t="s">
        <v>694</v>
      </c>
      <c r="D8129" s="191">
        <v>43371</v>
      </c>
      <c r="E8129" s="124" t="s">
        <v>14050</v>
      </c>
      <c r="F8129" s="124" t="s">
        <v>1313</v>
      </c>
      <c r="G8129" s="124">
        <v>180909</v>
      </c>
      <c r="H8129" s="124"/>
      <c r="I8129" s="128" t="s">
        <v>15773</v>
      </c>
      <c r="J8129" s="124"/>
      <c r="K8129" s="124"/>
      <c r="L8129" s="124"/>
      <c r="M8129" s="124"/>
      <c r="N8129" s="193">
        <v>6417327.8899999997</v>
      </c>
      <c r="O8129" s="193">
        <v>0</v>
      </c>
      <c r="P8129" s="124" t="s">
        <v>1312</v>
      </c>
    </row>
    <row r="8130" spans="1:16" ht="89.25" hidden="1">
      <c r="A8130" s="256">
        <v>25</v>
      </c>
      <c r="B8130" s="124"/>
      <c r="C8130" s="125" t="s">
        <v>694</v>
      </c>
      <c r="D8130" s="191">
        <v>43371</v>
      </c>
      <c r="E8130" s="124" t="s">
        <v>14050</v>
      </c>
      <c r="F8130" s="124" t="s">
        <v>1313</v>
      </c>
      <c r="G8130" s="124">
        <v>180910</v>
      </c>
      <c r="H8130" s="124"/>
      <c r="I8130" s="128" t="s">
        <v>15774</v>
      </c>
      <c r="J8130" s="124"/>
      <c r="K8130" s="124"/>
      <c r="L8130" s="124"/>
      <c r="M8130" s="124"/>
      <c r="N8130" s="193">
        <v>5551127.2599999998</v>
      </c>
      <c r="O8130" s="193">
        <v>0</v>
      </c>
      <c r="P8130" s="124" t="s">
        <v>1312</v>
      </c>
    </row>
    <row r="8131" spans="1:16" ht="63.75" hidden="1">
      <c r="A8131" s="256">
        <v>513</v>
      </c>
      <c r="B8131" s="124"/>
      <c r="C8131" s="125" t="s">
        <v>201</v>
      </c>
      <c r="D8131" s="191">
        <v>43371</v>
      </c>
      <c r="E8131" s="124" t="s">
        <v>14051</v>
      </c>
      <c r="F8131" s="124" t="s">
        <v>15</v>
      </c>
      <c r="G8131" s="124">
        <v>6055</v>
      </c>
      <c r="H8131" s="124"/>
      <c r="I8131" s="128" t="s">
        <v>15775</v>
      </c>
      <c r="J8131" s="124"/>
      <c r="K8131" s="124"/>
      <c r="L8131" s="124"/>
      <c r="M8131" s="124"/>
      <c r="N8131" s="193">
        <v>50</v>
      </c>
      <c r="O8131" s="193">
        <v>0</v>
      </c>
      <c r="P8131" s="124" t="s">
        <v>1312</v>
      </c>
    </row>
    <row r="8132" spans="1:16" ht="76.5" hidden="1">
      <c r="A8132" s="256">
        <v>513</v>
      </c>
      <c r="B8132" s="124"/>
      <c r="C8132" s="125" t="s">
        <v>201</v>
      </c>
      <c r="D8132" s="191">
        <v>43371</v>
      </c>
      <c r="E8132" s="124" t="s">
        <v>14052</v>
      </c>
      <c r="F8132" s="124" t="s">
        <v>15</v>
      </c>
      <c r="G8132" s="124">
        <v>6050</v>
      </c>
      <c r="H8132" s="124"/>
      <c r="I8132" s="128" t="s">
        <v>15776</v>
      </c>
      <c r="J8132" s="124"/>
      <c r="K8132" s="124"/>
      <c r="L8132" s="124"/>
      <c r="M8132" s="124"/>
      <c r="N8132" s="193">
        <v>50</v>
      </c>
      <c r="O8132" s="193">
        <v>0</v>
      </c>
      <c r="P8132" s="124" t="s">
        <v>1312</v>
      </c>
    </row>
    <row r="8133" spans="1:16" ht="76.5" hidden="1">
      <c r="A8133" s="256">
        <v>378</v>
      </c>
      <c r="B8133" s="124"/>
      <c r="C8133" s="125" t="s">
        <v>1274</v>
      </c>
      <c r="D8133" s="191">
        <v>43371</v>
      </c>
      <c r="E8133" s="124" t="s">
        <v>14053</v>
      </c>
      <c r="F8133" s="124" t="s">
        <v>11</v>
      </c>
      <c r="G8133" s="124">
        <v>934053</v>
      </c>
      <c r="H8133" s="124"/>
      <c r="I8133" s="128" t="s">
        <v>15777</v>
      </c>
      <c r="J8133" s="124"/>
      <c r="K8133" s="124"/>
      <c r="L8133" s="124"/>
      <c r="M8133" s="124"/>
      <c r="N8133" s="193">
        <v>422.43</v>
      </c>
      <c r="O8133" s="193">
        <v>0</v>
      </c>
      <c r="P8133" s="124" t="s">
        <v>1312</v>
      </c>
    </row>
    <row r="8134" spans="1:16" hidden="1">
      <c r="A8134" s="256" t="s">
        <v>1365</v>
      </c>
      <c r="B8134" s="124"/>
      <c r="C8134" s="125" t="s">
        <v>1365</v>
      </c>
      <c r="D8134" s="191">
        <v>43371</v>
      </c>
      <c r="E8134" s="124" t="s">
        <v>14054</v>
      </c>
      <c r="F8134" s="124" t="s">
        <v>13</v>
      </c>
      <c r="G8134" s="124">
        <v>387081</v>
      </c>
      <c r="H8134" s="124"/>
      <c r="I8134" s="128" t="s">
        <v>1390</v>
      </c>
      <c r="J8134" s="124"/>
      <c r="K8134" s="124"/>
      <c r="L8134" s="124"/>
      <c r="M8134" s="124"/>
      <c r="N8134" s="193">
        <v>7587821.5800000001</v>
      </c>
      <c r="O8134" s="193">
        <v>0</v>
      </c>
      <c r="P8134" s="124" t="s">
        <v>1312</v>
      </c>
    </row>
    <row r="8135" spans="1:16" hidden="1">
      <c r="A8135" s="256" t="s">
        <v>1365</v>
      </c>
      <c r="B8135" s="124"/>
      <c r="C8135" s="125" t="s">
        <v>1365</v>
      </c>
      <c r="D8135" s="191">
        <v>43371</v>
      </c>
      <c r="E8135" s="124" t="s">
        <v>14055</v>
      </c>
      <c r="F8135" s="124" t="s">
        <v>13</v>
      </c>
      <c r="G8135" s="124">
        <v>387083</v>
      </c>
      <c r="H8135" s="124"/>
      <c r="I8135" s="128" t="s">
        <v>1390</v>
      </c>
      <c r="J8135" s="124"/>
      <c r="K8135" s="124"/>
      <c r="L8135" s="124"/>
      <c r="M8135" s="124"/>
      <c r="N8135" s="193">
        <v>457002.16</v>
      </c>
      <c r="O8135" s="193">
        <v>0</v>
      </c>
      <c r="P8135" s="124" t="s">
        <v>1312</v>
      </c>
    </row>
    <row r="8136" spans="1:16" hidden="1">
      <c r="A8136" s="256" t="s">
        <v>1365</v>
      </c>
      <c r="B8136" s="124"/>
      <c r="C8136" s="125" t="s">
        <v>1365</v>
      </c>
      <c r="D8136" s="191">
        <v>43371</v>
      </c>
      <c r="E8136" s="124" t="s">
        <v>14056</v>
      </c>
      <c r="F8136" s="124" t="s">
        <v>13</v>
      </c>
      <c r="G8136" s="124">
        <v>387085</v>
      </c>
      <c r="H8136" s="124"/>
      <c r="I8136" s="128" t="s">
        <v>1390</v>
      </c>
      <c r="J8136" s="124"/>
      <c r="K8136" s="124"/>
      <c r="L8136" s="124"/>
      <c r="M8136" s="124"/>
      <c r="N8136" s="193">
        <v>1705983.01</v>
      </c>
      <c r="O8136" s="193">
        <v>0</v>
      </c>
      <c r="P8136" s="124" t="s">
        <v>1312</v>
      </c>
    </row>
    <row r="8137" spans="1:16" hidden="1">
      <c r="A8137" s="256" t="s">
        <v>1365</v>
      </c>
      <c r="B8137" s="124"/>
      <c r="C8137" s="125" t="s">
        <v>1365</v>
      </c>
      <c r="D8137" s="191">
        <v>43371</v>
      </c>
      <c r="E8137" s="124" t="s">
        <v>14057</v>
      </c>
      <c r="F8137" s="124" t="s">
        <v>13</v>
      </c>
      <c r="G8137" s="124">
        <v>387087</v>
      </c>
      <c r="H8137" s="124"/>
      <c r="I8137" s="128" t="s">
        <v>1390</v>
      </c>
      <c r="J8137" s="124"/>
      <c r="K8137" s="124"/>
      <c r="L8137" s="124"/>
      <c r="M8137" s="124"/>
      <c r="N8137" s="193">
        <v>6427663.04</v>
      </c>
      <c r="O8137" s="193">
        <v>0</v>
      </c>
      <c r="P8137" s="124" t="s">
        <v>1312</v>
      </c>
    </row>
    <row r="8138" spans="1:16" hidden="1">
      <c r="A8138" s="256" t="s">
        <v>1365</v>
      </c>
      <c r="B8138" s="124"/>
      <c r="C8138" s="125" t="s">
        <v>1365</v>
      </c>
      <c r="D8138" s="191">
        <v>43371</v>
      </c>
      <c r="E8138" s="124" t="s">
        <v>14058</v>
      </c>
      <c r="F8138" s="124" t="s">
        <v>13</v>
      </c>
      <c r="G8138" s="124">
        <v>387089</v>
      </c>
      <c r="H8138" s="124"/>
      <c r="I8138" s="128" t="s">
        <v>1390</v>
      </c>
      <c r="J8138" s="124"/>
      <c r="K8138" s="124"/>
      <c r="L8138" s="124"/>
      <c r="M8138" s="124"/>
      <c r="N8138" s="193">
        <v>387127.7</v>
      </c>
      <c r="O8138" s="193">
        <v>0</v>
      </c>
      <c r="P8138" s="124" t="s">
        <v>1312</v>
      </c>
    </row>
    <row r="8139" spans="1:16" hidden="1">
      <c r="A8139" s="256" t="s">
        <v>1365</v>
      </c>
      <c r="B8139" s="124"/>
      <c r="C8139" s="125" t="s">
        <v>1365</v>
      </c>
      <c r="D8139" s="191">
        <v>43371</v>
      </c>
      <c r="E8139" s="124" t="s">
        <v>14059</v>
      </c>
      <c r="F8139" s="124" t="s">
        <v>13</v>
      </c>
      <c r="G8139" s="124">
        <v>387091</v>
      </c>
      <c r="H8139" s="124"/>
      <c r="I8139" s="128" t="s">
        <v>1390</v>
      </c>
      <c r="J8139" s="124"/>
      <c r="K8139" s="124"/>
      <c r="L8139" s="124"/>
      <c r="M8139" s="124"/>
      <c r="N8139" s="193">
        <v>17654331.559999999</v>
      </c>
      <c r="O8139" s="193">
        <v>0</v>
      </c>
      <c r="P8139" s="124" t="s">
        <v>1312</v>
      </c>
    </row>
    <row r="8140" spans="1:16" hidden="1">
      <c r="A8140" s="256" t="s">
        <v>1365</v>
      </c>
      <c r="B8140" s="124"/>
      <c r="C8140" s="125" t="s">
        <v>1365</v>
      </c>
      <c r="D8140" s="191">
        <v>43371</v>
      </c>
      <c r="E8140" s="124" t="s">
        <v>14060</v>
      </c>
      <c r="F8140" s="124" t="s">
        <v>13</v>
      </c>
      <c r="G8140" s="124">
        <v>387093</v>
      </c>
      <c r="H8140" s="124"/>
      <c r="I8140" s="128" t="s">
        <v>1390</v>
      </c>
      <c r="J8140" s="124"/>
      <c r="K8140" s="124"/>
      <c r="L8140" s="124"/>
      <c r="M8140" s="124"/>
      <c r="N8140" s="193">
        <v>4685682.8</v>
      </c>
      <c r="O8140" s="193">
        <v>0</v>
      </c>
      <c r="P8140" s="124" t="s">
        <v>1312</v>
      </c>
    </row>
    <row r="8141" spans="1:16" hidden="1">
      <c r="A8141" s="256" t="s">
        <v>1365</v>
      </c>
      <c r="B8141" s="124"/>
      <c r="C8141" s="125" t="s">
        <v>1365</v>
      </c>
      <c r="D8141" s="191">
        <v>43371</v>
      </c>
      <c r="E8141" s="124" t="s">
        <v>14061</v>
      </c>
      <c r="F8141" s="124" t="s">
        <v>13</v>
      </c>
      <c r="G8141" s="124">
        <v>387095</v>
      </c>
      <c r="H8141" s="124"/>
      <c r="I8141" s="128" t="s">
        <v>1390</v>
      </c>
      <c r="J8141" s="124"/>
      <c r="K8141" s="124"/>
      <c r="L8141" s="124"/>
      <c r="M8141" s="124"/>
      <c r="N8141" s="193">
        <v>3248057.3</v>
      </c>
      <c r="O8141" s="193">
        <v>0</v>
      </c>
      <c r="P8141" s="124" t="s">
        <v>1312</v>
      </c>
    </row>
    <row r="8142" spans="1:16" hidden="1">
      <c r="A8142" s="256" t="s">
        <v>1365</v>
      </c>
      <c r="B8142" s="124"/>
      <c r="C8142" s="125" t="s">
        <v>1365</v>
      </c>
      <c r="D8142" s="191">
        <v>43371</v>
      </c>
      <c r="E8142" s="124" t="s">
        <v>14062</v>
      </c>
      <c r="F8142" s="124" t="s">
        <v>13</v>
      </c>
      <c r="G8142" s="124">
        <v>387097</v>
      </c>
      <c r="H8142" s="124"/>
      <c r="I8142" s="128" t="s">
        <v>1390</v>
      </c>
      <c r="J8142" s="124"/>
      <c r="K8142" s="124"/>
      <c r="L8142" s="124"/>
      <c r="M8142" s="124"/>
      <c r="N8142" s="193">
        <v>862075.48</v>
      </c>
      <c r="O8142" s="193">
        <v>0</v>
      </c>
      <c r="P8142" s="124" t="s">
        <v>1312</v>
      </c>
    </row>
    <row r="8143" spans="1:16" hidden="1">
      <c r="A8143" s="256" t="s">
        <v>1365</v>
      </c>
      <c r="B8143" s="124"/>
      <c r="C8143" s="125" t="s">
        <v>1365</v>
      </c>
      <c r="D8143" s="191">
        <v>43371</v>
      </c>
      <c r="E8143" s="124" t="s">
        <v>14063</v>
      </c>
      <c r="F8143" s="124" t="s">
        <v>13</v>
      </c>
      <c r="G8143" s="124">
        <v>387099</v>
      </c>
      <c r="H8143" s="124"/>
      <c r="I8143" s="128" t="s">
        <v>1390</v>
      </c>
      <c r="J8143" s="124"/>
      <c r="K8143" s="124"/>
      <c r="L8143" s="124"/>
      <c r="M8143" s="124"/>
      <c r="N8143" s="193">
        <v>1942473.28</v>
      </c>
      <c r="O8143" s="193">
        <v>0</v>
      </c>
      <c r="P8143" s="124" t="s">
        <v>1312</v>
      </c>
    </row>
    <row r="8144" spans="1:16" hidden="1">
      <c r="A8144" s="256" t="s">
        <v>1365</v>
      </c>
      <c r="B8144" s="124"/>
      <c r="C8144" s="125" t="s">
        <v>1365</v>
      </c>
      <c r="D8144" s="191">
        <v>43371</v>
      </c>
      <c r="E8144" s="124" t="s">
        <v>14064</v>
      </c>
      <c r="F8144" s="124" t="s">
        <v>13</v>
      </c>
      <c r="G8144" s="124">
        <v>387101</v>
      </c>
      <c r="H8144" s="124"/>
      <c r="I8144" s="128" t="s">
        <v>1390</v>
      </c>
      <c r="J8144" s="124"/>
      <c r="K8144" s="124"/>
      <c r="L8144" s="124"/>
      <c r="M8144" s="124"/>
      <c r="N8144" s="193">
        <v>2490801.17</v>
      </c>
      <c r="O8144" s="193">
        <v>0</v>
      </c>
      <c r="P8144" s="124" t="s">
        <v>1312</v>
      </c>
    </row>
    <row r="8145" spans="1:16" hidden="1">
      <c r="A8145" s="256" t="s">
        <v>1365</v>
      </c>
      <c r="B8145" s="124"/>
      <c r="C8145" s="125" t="s">
        <v>1365</v>
      </c>
      <c r="D8145" s="191">
        <v>43371</v>
      </c>
      <c r="E8145" s="124" t="s">
        <v>14065</v>
      </c>
      <c r="F8145" s="124" t="s">
        <v>13</v>
      </c>
      <c r="G8145" s="124">
        <v>387103</v>
      </c>
      <c r="H8145" s="124"/>
      <c r="I8145" s="128" t="s">
        <v>1390</v>
      </c>
      <c r="J8145" s="124"/>
      <c r="K8145" s="124"/>
      <c r="L8145" s="124"/>
      <c r="M8145" s="124"/>
      <c r="N8145" s="193">
        <v>1923957.86</v>
      </c>
      <c r="O8145" s="193">
        <v>0</v>
      </c>
      <c r="P8145" s="124" t="s">
        <v>1312</v>
      </c>
    </row>
    <row r="8146" spans="1:16" hidden="1">
      <c r="A8146" s="256" t="s">
        <v>1365</v>
      </c>
      <c r="B8146" s="124"/>
      <c r="C8146" s="125" t="s">
        <v>1365</v>
      </c>
      <c r="D8146" s="191">
        <v>43371</v>
      </c>
      <c r="E8146" s="124" t="s">
        <v>14066</v>
      </c>
      <c r="F8146" s="124" t="s">
        <v>13</v>
      </c>
      <c r="G8146" s="124">
        <v>387105</v>
      </c>
      <c r="H8146" s="124"/>
      <c r="I8146" s="128" t="s">
        <v>1390</v>
      </c>
      <c r="J8146" s="124"/>
      <c r="K8146" s="124"/>
      <c r="L8146" s="124"/>
      <c r="M8146" s="124"/>
      <c r="N8146" s="193">
        <v>5284376.34</v>
      </c>
      <c r="O8146" s="193">
        <v>0</v>
      </c>
      <c r="P8146" s="124" t="s">
        <v>1312</v>
      </c>
    </row>
    <row r="8147" spans="1:16" hidden="1">
      <c r="A8147" s="256" t="s">
        <v>1365</v>
      </c>
      <c r="B8147" s="124"/>
      <c r="C8147" s="125" t="s">
        <v>1365</v>
      </c>
      <c r="D8147" s="191">
        <v>43371</v>
      </c>
      <c r="E8147" s="124" t="s">
        <v>14067</v>
      </c>
      <c r="F8147" s="124" t="s">
        <v>13</v>
      </c>
      <c r="G8147" s="124">
        <v>387107</v>
      </c>
      <c r="H8147" s="124"/>
      <c r="I8147" s="128" t="s">
        <v>1390</v>
      </c>
      <c r="J8147" s="124"/>
      <c r="K8147" s="124"/>
      <c r="L8147" s="124"/>
      <c r="M8147" s="124"/>
      <c r="N8147" s="193">
        <v>6841277.8899999997</v>
      </c>
      <c r="O8147" s="193">
        <v>0</v>
      </c>
      <c r="P8147" s="124" t="s">
        <v>1312</v>
      </c>
    </row>
    <row r="8148" spans="1:16" hidden="1">
      <c r="A8148" s="256" t="s">
        <v>1365</v>
      </c>
      <c r="B8148" s="124"/>
      <c r="C8148" s="125" t="s">
        <v>1365</v>
      </c>
      <c r="D8148" s="191">
        <v>43371</v>
      </c>
      <c r="E8148" s="124" t="s">
        <v>14068</v>
      </c>
      <c r="F8148" s="124" t="s">
        <v>13</v>
      </c>
      <c r="G8148" s="124">
        <v>387109</v>
      </c>
      <c r="H8148" s="124"/>
      <c r="I8148" s="128" t="s">
        <v>1390</v>
      </c>
      <c r="J8148" s="124"/>
      <c r="K8148" s="124"/>
      <c r="L8148" s="124"/>
      <c r="M8148" s="124"/>
      <c r="N8148" s="193">
        <v>4476408.6900000004</v>
      </c>
      <c r="O8148" s="193">
        <v>0</v>
      </c>
      <c r="P8148" s="124" t="s">
        <v>1312</v>
      </c>
    </row>
    <row r="8149" spans="1:16" hidden="1">
      <c r="A8149" s="256" t="s">
        <v>1365</v>
      </c>
      <c r="B8149" s="124"/>
      <c r="C8149" s="125" t="s">
        <v>1365</v>
      </c>
      <c r="D8149" s="191">
        <v>43371</v>
      </c>
      <c r="E8149" s="124" t="s">
        <v>14069</v>
      </c>
      <c r="F8149" s="124" t="s">
        <v>13</v>
      </c>
      <c r="G8149" s="124">
        <v>387111</v>
      </c>
      <c r="H8149" s="124"/>
      <c r="I8149" s="128" t="s">
        <v>1390</v>
      </c>
      <c r="J8149" s="124"/>
      <c r="K8149" s="124"/>
      <c r="L8149" s="124"/>
      <c r="M8149" s="124"/>
      <c r="N8149" s="193">
        <v>2338382.06</v>
      </c>
      <c r="O8149" s="193">
        <v>0</v>
      </c>
      <c r="P8149" s="124" t="s">
        <v>1312</v>
      </c>
    </row>
    <row r="8150" spans="1:16" hidden="1">
      <c r="A8150" s="256" t="s">
        <v>1365</v>
      </c>
      <c r="B8150" s="124"/>
      <c r="C8150" s="125" t="s">
        <v>1365</v>
      </c>
      <c r="D8150" s="191">
        <v>43371</v>
      </c>
      <c r="E8150" s="124" t="s">
        <v>14070</v>
      </c>
      <c r="F8150" s="124" t="s">
        <v>13</v>
      </c>
      <c r="G8150" s="124">
        <v>387113</v>
      </c>
      <c r="H8150" s="124"/>
      <c r="I8150" s="128" t="s">
        <v>1390</v>
      </c>
      <c r="J8150" s="124"/>
      <c r="K8150" s="124"/>
      <c r="L8150" s="124"/>
      <c r="M8150" s="124"/>
      <c r="N8150" s="193">
        <v>15917373.32</v>
      </c>
      <c r="O8150" s="193">
        <v>0</v>
      </c>
      <c r="P8150" s="124" t="s">
        <v>1312</v>
      </c>
    </row>
    <row r="8151" spans="1:16" hidden="1">
      <c r="A8151" s="256" t="s">
        <v>1365</v>
      </c>
      <c r="B8151" s="124"/>
      <c r="C8151" s="125" t="s">
        <v>1365</v>
      </c>
      <c r="D8151" s="191">
        <v>43371</v>
      </c>
      <c r="E8151" s="124" t="s">
        <v>14071</v>
      </c>
      <c r="F8151" s="124" t="s">
        <v>13</v>
      </c>
      <c r="G8151" s="124">
        <v>387115</v>
      </c>
      <c r="H8151" s="124"/>
      <c r="I8151" s="128" t="s">
        <v>1390</v>
      </c>
      <c r="J8151" s="124"/>
      <c r="K8151" s="124"/>
      <c r="L8151" s="124"/>
      <c r="M8151" s="124"/>
      <c r="N8151" s="193">
        <v>6422641.1100000003</v>
      </c>
      <c r="O8151" s="193">
        <v>0</v>
      </c>
      <c r="P8151" s="124" t="s">
        <v>1312</v>
      </c>
    </row>
    <row r="8152" spans="1:16" hidden="1">
      <c r="A8152" s="256" t="s">
        <v>1365</v>
      </c>
      <c r="B8152" s="124"/>
      <c r="C8152" s="125" t="s">
        <v>1365</v>
      </c>
      <c r="D8152" s="191">
        <v>43371</v>
      </c>
      <c r="E8152" s="124" t="s">
        <v>14072</v>
      </c>
      <c r="F8152" s="124" t="s">
        <v>13</v>
      </c>
      <c r="G8152" s="124">
        <v>387117</v>
      </c>
      <c r="H8152" s="124"/>
      <c r="I8152" s="128" t="s">
        <v>1390</v>
      </c>
      <c r="J8152" s="124"/>
      <c r="K8152" s="124"/>
      <c r="L8152" s="124"/>
      <c r="M8152" s="124"/>
      <c r="N8152" s="193">
        <v>2262040.14</v>
      </c>
      <c r="O8152" s="193">
        <v>0</v>
      </c>
      <c r="P8152" s="124" t="s">
        <v>1312</v>
      </c>
    </row>
    <row r="8153" spans="1:16" hidden="1">
      <c r="A8153" s="256" t="s">
        <v>1365</v>
      </c>
      <c r="B8153" s="124"/>
      <c r="C8153" s="125" t="s">
        <v>1365</v>
      </c>
      <c r="D8153" s="191">
        <v>43371</v>
      </c>
      <c r="E8153" s="124" t="s">
        <v>14073</v>
      </c>
      <c r="F8153" s="124" t="s">
        <v>13</v>
      </c>
      <c r="G8153" s="124">
        <v>387119</v>
      </c>
      <c r="H8153" s="124"/>
      <c r="I8153" s="128" t="s">
        <v>1390</v>
      </c>
      <c r="J8153" s="124"/>
      <c r="K8153" s="124"/>
      <c r="L8153" s="124"/>
      <c r="M8153" s="124"/>
      <c r="N8153" s="193">
        <v>2657188.42</v>
      </c>
      <c r="O8153" s="193">
        <v>0</v>
      </c>
      <c r="P8153" s="124" t="s">
        <v>1312</v>
      </c>
    </row>
    <row r="8154" spans="1:16" hidden="1">
      <c r="A8154" s="256" t="s">
        <v>1365</v>
      </c>
      <c r="B8154" s="124"/>
      <c r="C8154" s="125" t="s">
        <v>1365</v>
      </c>
      <c r="D8154" s="191">
        <v>43371</v>
      </c>
      <c r="E8154" s="124" t="s">
        <v>14074</v>
      </c>
      <c r="F8154" s="124" t="s">
        <v>13</v>
      </c>
      <c r="G8154" s="124">
        <v>387121</v>
      </c>
      <c r="H8154" s="124"/>
      <c r="I8154" s="128" t="s">
        <v>1390</v>
      </c>
      <c r="J8154" s="124"/>
      <c r="K8154" s="124"/>
      <c r="L8154" s="124"/>
      <c r="M8154" s="124"/>
      <c r="N8154" s="193">
        <v>7298280.1200000001</v>
      </c>
      <c r="O8154" s="193">
        <v>0</v>
      </c>
      <c r="P8154" s="124" t="s">
        <v>1312</v>
      </c>
    </row>
    <row r="8155" spans="1:16" hidden="1">
      <c r="A8155" s="256" t="s">
        <v>1365</v>
      </c>
      <c r="B8155" s="124"/>
      <c r="C8155" s="125" t="s">
        <v>1365</v>
      </c>
      <c r="D8155" s="191">
        <v>43371</v>
      </c>
      <c r="E8155" s="124" t="s">
        <v>14075</v>
      </c>
      <c r="F8155" s="124" t="s">
        <v>13</v>
      </c>
      <c r="G8155" s="124">
        <v>387123</v>
      </c>
      <c r="H8155" s="124"/>
      <c r="I8155" s="128" t="s">
        <v>1390</v>
      </c>
      <c r="J8155" s="124"/>
      <c r="K8155" s="124"/>
      <c r="L8155" s="124"/>
      <c r="M8155" s="124"/>
      <c r="N8155" s="193">
        <v>6182391.7000000002</v>
      </c>
      <c r="O8155" s="193">
        <v>0</v>
      </c>
      <c r="P8155" s="124" t="s">
        <v>1312</v>
      </c>
    </row>
    <row r="8156" spans="1:16" hidden="1">
      <c r="A8156" s="256" t="s">
        <v>1365</v>
      </c>
      <c r="B8156" s="124"/>
      <c r="C8156" s="125" t="s">
        <v>1365</v>
      </c>
      <c r="D8156" s="191">
        <v>43371</v>
      </c>
      <c r="E8156" s="124" t="s">
        <v>14076</v>
      </c>
      <c r="F8156" s="124" t="s">
        <v>13</v>
      </c>
      <c r="G8156" s="124">
        <v>387125</v>
      </c>
      <c r="H8156" s="124"/>
      <c r="I8156" s="128" t="s">
        <v>1390</v>
      </c>
      <c r="J8156" s="124"/>
      <c r="K8156" s="124"/>
      <c r="L8156" s="124"/>
      <c r="M8156" s="124"/>
      <c r="N8156" s="193">
        <v>16980665.02</v>
      </c>
      <c r="O8156" s="193">
        <v>0</v>
      </c>
      <c r="P8156" s="124" t="s">
        <v>1312</v>
      </c>
    </row>
    <row r="8157" spans="1:16" hidden="1">
      <c r="A8157" s="256" t="s">
        <v>1365</v>
      </c>
      <c r="B8157" s="124"/>
      <c r="C8157" s="125" t="s">
        <v>1365</v>
      </c>
      <c r="D8157" s="191">
        <v>43371</v>
      </c>
      <c r="E8157" s="124" t="s">
        <v>14077</v>
      </c>
      <c r="F8157" s="124" t="s">
        <v>13</v>
      </c>
      <c r="G8157" s="124">
        <v>387127</v>
      </c>
      <c r="H8157" s="124"/>
      <c r="I8157" s="128" t="s">
        <v>1390</v>
      </c>
      <c r="J8157" s="124"/>
      <c r="K8157" s="124"/>
      <c r="L8157" s="124"/>
      <c r="M8157" s="124"/>
      <c r="N8157" s="193">
        <v>3124115.62</v>
      </c>
      <c r="O8157" s="193">
        <v>0</v>
      </c>
      <c r="P8157" s="124" t="s">
        <v>1312</v>
      </c>
    </row>
    <row r="8158" spans="1:16" hidden="1">
      <c r="A8158" s="256" t="s">
        <v>1365</v>
      </c>
      <c r="B8158" s="124"/>
      <c r="C8158" s="125" t="s">
        <v>1365</v>
      </c>
      <c r="D8158" s="191">
        <v>43371</v>
      </c>
      <c r="E8158" s="124" t="s">
        <v>14078</v>
      </c>
      <c r="F8158" s="124" t="s">
        <v>13</v>
      </c>
      <c r="G8158" s="124">
        <v>387129</v>
      </c>
      <c r="H8158" s="124"/>
      <c r="I8158" s="128" t="s">
        <v>1390</v>
      </c>
      <c r="J8158" s="124"/>
      <c r="K8158" s="124"/>
      <c r="L8158" s="124"/>
      <c r="M8158" s="124"/>
      <c r="N8158" s="193">
        <v>3124115.62</v>
      </c>
      <c r="O8158" s="193">
        <v>0</v>
      </c>
      <c r="P8158" s="124" t="s">
        <v>1312</v>
      </c>
    </row>
    <row r="8159" spans="1:16" hidden="1">
      <c r="A8159" s="256" t="s">
        <v>1365</v>
      </c>
      <c r="B8159" s="124"/>
      <c r="C8159" s="125" t="s">
        <v>1365</v>
      </c>
      <c r="D8159" s="191">
        <v>43371</v>
      </c>
      <c r="E8159" s="124" t="s">
        <v>14079</v>
      </c>
      <c r="F8159" s="124" t="s">
        <v>13</v>
      </c>
      <c r="G8159" s="124">
        <v>387131</v>
      </c>
      <c r="H8159" s="124"/>
      <c r="I8159" s="128" t="s">
        <v>1390</v>
      </c>
      <c r="J8159" s="124"/>
      <c r="K8159" s="124"/>
      <c r="L8159" s="124"/>
      <c r="M8159" s="124"/>
      <c r="N8159" s="193">
        <v>2762605.9</v>
      </c>
      <c r="O8159" s="193">
        <v>0</v>
      </c>
      <c r="P8159" s="124" t="s">
        <v>1312</v>
      </c>
    </row>
    <row r="8160" spans="1:16" hidden="1">
      <c r="A8160" s="256" t="s">
        <v>1365</v>
      </c>
      <c r="B8160" s="124"/>
      <c r="C8160" s="125" t="s">
        <v>1365</v>
      </c>
      <c r="D8160" s="191">
        <v>43371</v>
      </c>
      <c r="E8160" s="124" t="s">
        <v>14080</v>
      </c>
      <c r="F8160" s="124" t="s">
        <v>13</v>
      </c>
      <c r="G8160" s="124">
        <v>387133</v>
      </c>
      <c r="H8160" s="124"/>
      <c r="I8160" s="128" t="s">
        <v>1390</v>
      </c>
      <c r="J8160" s="124"/>
      <c r="K8160" s="124"/>
      <c r="L8160" s="124"/>
      <c r="M8160" s="124"/>
      <c r="N8160" s="193">
        <v>2013903.78</v>
      </c>
      <c r="O8160" s="193">
        <v>0</v>
      </c>
      <c r="P8160" s="124" t="s">
        <v>1312</v>
      </c>
    </row>
    <row r="8161" spans="1:16" hidden="1">
      <c r="A8161" s="256" t="s">
        <v>1365</v>
      </c>
      <c r="B8161" s="124"/>
      <c r="C8161" s="125" t="s">
        <v>1365</v>
      </c>
      <c r="D8161" s="191">
        <v>43371</v>
      </c>
      <c r="E8161" s="124" t="s">
        <v>14081</v>
      </c>
      <c r="F8161" s="124" t="s">
        <v>13</v>
      </c>
      <c r="G8161" s="124">
        <v>387135</v>
      </c>
      <c r="H8161" s="124"/>
      <c r="I8161" s="128" t="s">
        <v>1390</v>
      </c>
      <c r="J8161" s="124"/>
      <c r="K8161" s="124"/>
      <c r="L8161" s="124"/>
      <c r="M8161" s="124"/>
      <c r="N8161" s="193">
        <v>3844009.58</v>
      </c>
      <c r="O8161" s="193">
        <v>0</v>
      </c>
      <c r="P8161" s="124" t="s">
        <v>1312</v>
      </c>
    </row>
    <row r="8162" spans="1:16" hidden="1">
      <c r="A8162" s="256" t="s">
        <v>1365</v>
      </c>
      <c r="B8162" s="124"/>
      <c r="C8162" s="125" t="s">
        <v>1365</v>
      </c>
      <c r="D8162" s="191">
        <v>43371</v>
      </c>
      <c r="E8162" s="124" t="s">
        <v>14082</v>
      </c>
      <c r="F8162" s="124" t="s">
        <v>13</v>
      </c>
      <c r="G8162" s="124">
        <v>387137</v>
      </c>
      <c r="H8162" s="124"/>
      <c r="I8162" s="128" t="s">
        <v>1390</v>
      </c>
      <c r="J8162" s="124"/>
      <c r="K8162" s="124"/>
      <c r="L8162" s="124"/>
      <c r="M8162" s="124"/>
      <c r="N8162" s="193">
        <v>1063291.7</v>
      </c>
      <c r="O8162" s="193">
        <v>0</v>
      </c>
      <c r="P8162" s="124" t="s">
        <v>1312</v>
      </c>
    </row>
    <row r="8163" spans="1:16" hidden="1">
      <c r="A8163" s="256" t="s">
        <v>1365</v>
      </c>
      <c r="B8163" s="124"/>
      <c r="C8163" s="125" t="s">
        <v>1365</v>
      </c>
      <c r="D8163" s="191">
        <v>43371</v>
      </c>
      <c r="E8163" s="124" t="s">
        <v>14083</v>
      </c>
      <c r="F8163" s="124" t="s">
        <v>13</v>
      </c>
      <c r="G8163" s="124">
        <v>387139</v>
      </c>
      <c r="H8163" s="124"/>
      <c r="I8163" s="128" t="s">
        <v>1390</v>
      </c>
      <c r="J8163" s="124"/>
      <c r="K8163" s="124"/>
      <c r="L8163" s="124"/>
      <c r="M8163" s="124"/>
      <c r="N8163" s="193">
        <v>10558023.9</v>
      </c>
      <c r="O8163" s="193">
        <v>0</v>
      </c>
      <c r="P8163" s="124" t="s">
        <v>1312</v>
      </c>
    </row>
    <row r="8164" spans="1:16" hidden="1">
      <c r="A8164" s="256" t="s">
        <v>1365</v>
      </c>
      <c r="B8164" s="124"/>
      <c r="C8164" s="125" t="s">
        <v>1365</v>
      </c>
      <c r="D8164" s="191">
        <v>43371</v>
      </c>
      <c r="E8164" s="124" t="s">
        <v>14084</v>
      </c>
      <c r="F8164" s="124" t="s">
        <v>13</v>
      </c>
      <c r="G8164" s="124">
        <v>387141</v>
      </c>
      <c r="H8164" s="124"/>
      <c r="I8164" s="128" t="s">
        <v>1390</v>
      </c>
      <c r="J8164" s="124"/>
      <c r="K8164" s="124"/>
      <c r="L8164" s="124"/>
      <c r="M8164" s="124"/>
      <c r="N8164" s="193">
        <v>195625.25</v>
      </c>
      <c r="O8164" s="193">
        <v>0</v>
      </c>
      <c r="P8164" s="124" t="s">
        <v>1312</v>
      </c>
    </row>
    <row r="8165" spans="1:16" hidden="1">
      <c r="A8165" s="256" t="s">
        <v>1365</v>
      </c>
      <c r="B8165" s="124"/>
      <c r="C8165" s="125" t="s">
        <v>1365</v>
      </c>
      <c r="D8165" s="191">
        <v>43371</v>
      </c>
      <c r="E8165" s="124" t="s">
        <v>14085</v>
      </c>
      <c r="F8165" s="124" t="s">
        <v>13</v>
      </c>
      <c r="G8165" s="124">
        <v>387143</v>
      </c>
      <c r="H8165" s="124"/>
      <c r="I8165" s="128" t="s">
        <v>1390</v>
      </c>
      <c r="J8165" s="124"/>
      <c r="K8165" s="124"/>
      <c r="L8165" s="124"/>
      <c r="M8165" s="124"/>
      <c r="N8165" s="193">
        <v>1005035.28</v>
      </c>
      <c r="O8165" s="193">
        <v>0</v>
      </c>
      <c r="P8165" s="124" t="s">
        <v>1312</v>
      </c>
    </row>
    <row r="8166" spans="1:16" hidden="1">
      <c r="A8166" s="256" t="s">
        <v>1365</v>
      </c>
      <c r="B8166" s="124"/>
      <c r="C8166" s="125" t="s">
        <v>1365</v>
      </c>
      <c r="D8166" s="191">
        <v>43371</v>
      </c>
      <c r="E8166" s="124" t="s">
        <v>14086</v>
      </c>
      <c r="F8166" s="124" t="s">
        <v>13</v>
      </c>
      <c r="G8166" s="124">
        <v>387145</v>
      </c>
      <c r="H8166" s="124"/>
      <c r="I8166" s="128" t="s">
        <v>1390</v>
      </c>
      <c r="J8166" s="124"/>
      <c r="K8166" s="124"/>
      <c r="L8166" s="124"/>
      <c r="M8166" s="124"/>
      <c r="N8166" s="193">
        <v>2760447.47</v>
      </c>
      <c r="O8166" s="193">
        <v>0</v>
      </c>
      <c r="P8166" s="124" t="s">
        <v>1312</v>
      </c>
    </row>
    <row r="8167" spans="1:16" hidden="1">
      <c r="A8167" s="256" t="s">
        <v>1365</v>
      </c>
      <c r="B8167" s="124"/>
      <c r="C8167" s="125" t="s">
        <v>1365</v>
      </c>
      <c r="D8167" s="191">
        <v>43371</v>
      </c>
      <c r="E8167" s="124" t="s">
        <v>14087</v>
      </c>
      <c r="F8167" s="124" t="s">
        <v>13</v>
      </c>
      <c r="G8167" s="124">
        <v>387147</v>
      </c>
      <c r="H8167" s="124"/>
      <c r="I8167" s="128" t="s">
        <v>1390</v>
      </c>
      <c r="J8167" s="124"/>
      <c r="K8167" s="124"/>
      <c r="L8167" s="124"/>
      <c r="M8167" s="124"/>
      <c r="N8167" s="193">
        <v>5795264</v>
      </c>
      <c r="O8167" s="193">
        <v>0</v>
      </c>
      <c r="P8167" s="124" t="s">
        <v>1312</v>
      </c>
    </row>
    <row r="8168" spans="1:16" hidden="1">
      <c r="A8168" s="256" t="s">
        <v>1365</v>
      </c>
      <c r="B8168" s="124"/>
      <c r="C8168" s="125" t="s">
        <v>1365</v>
      </c>
      <c r="D8168" s="191">
        <v>43371</v>
      </c>
      <c r="E8168" s="124" t="s">
        <v>14088</v>
      </c>
      <c r="F8168" s="124" t="s">
        <v>13</v>
      </c>
      <c r="G8168" s="124">
        <v>387149</v>
      </c>
      <c r="H8168" s="124"/>
      <c r="I8168" s="128" t="s">
        <v>1390</v>
      </c>
      <c r="J8168" s="124"/>
      <c r="K8168" s="124"/>
      <c r="L8168" s="124"/>
      <c r="M8168" s="124"/>
      <c r="N8168" s="193">
        <v>12294982.220000001</v>
      </c>
      <c r="O8168" s="193">
        <v>0</v>
      </c>
      <c r="P8168" s="124" t="s">
        <v>1312</v>
      </c>
    </row>
    <row r="8169" spans="1:16" hidden="1">
      <c r="A8169" s="256" t="s">
        <v>1365</v>
      </c>
      <c r="B8169" s="124"/>
      <c r="C8169" s="125" t="s">
        <v>1365</v>
      </c>
      <c r="D8169" s="191">
        <v>43371</v>
      </c>
      <c r="E8169" s="124" t="s">
        <v>14089</v>
      </c>
      <c r="F8169" s="124" t="s">
        <v>13</v>
      </c>
      <c r="G8169" s="124">
        <v>387151</v>
      </c>
      <c r="H8169" s="124"/>
      <c r="I8169" s="128" t="s">
        <v>1390</v>
      </c>
      <c r="J8169" s="124"/>
      <c r="K8169" s="124"/>
      <c r="L8169" s="124"/>
      <c r="M8169" s="124"/>
      <c r="N8169" s="193">
        <v>1181642.4099999999</v>
      </c>
      <c r="O8169" s="193">
        <v>0</v>
      </c>
      <c r="P8169" s="124" t="s">
        <v>1312</v>
      </c>
    </row>
    <row r="8170" spans="1:16" hidden="1">
      <c r="A8170" s="256" t="s">
        <v>1365</v>
      </c>
      <c r="B8170" s="124"/>
      <c r="C8170" s="125" t="s">
        <v>1365</v>
      </c>
      <c r="D8170" s="191">
        <v>43371</v>
      </c>
      <c r="E8170" s="124" t="s">
        <v>14090</v>
      </c>
      <c r="F8170" s="124" t="s">
        <v>13</v>
      </c>
      <c r="G8170" s="124">
        <v>387153</v>
      </c>
      <c r="H8170" s="124"/>
      <c r="I8170" s="128" t="s">
        <v>1390</v>
      </c>
      <c r="J8170" s="124"/>
      <c r="K8170" s="124"/>
      <c r="L8170" s="124"/>
      <c r="M8170" s="124"/>
      <c r="N8170" s="193">
        <v>19882756.32</v>
      </c>
      <c r="O8170" s="193">
        <v>0</v>
      </c>
      <c r="P8170" s="124" t="s">
        <v>1312</v>
      </c>
    </row>
    <row r="8171" spans="1:16" hidden="1">
      <c r="A8171" s="256" t="s">
        <v>1365</v>
      </c>
      <c r="B8171" s="124"/>
      <c r="C8171" s="125" t="s">
        <v>1365</v>
      </c>
      <c r="D8171" s="191">
        <v>43371</v>
      </c>
      <c r="E8171" s="124" t="s">
        <v>14091</v>
      </c>
      <c r="F8171" s="124" t="s">
        <v>13</v>
      </c>
      <c r="G8171" s="124">
        <v>387155</v>
      </c>
      <c r="H8171" s="124"/>
      <c r="I8171" s="128" t="s">
        <v>1390</v>
      </c>
      <c r="J8171" s="124"/>
      <c r="K8171" s="124"/>
      <c r="L8171" s="124"/>
      <c r="M8171" s="124"/>
      <c r="N8171" s="193">
        <v>25496516.239999998</v>
      </c>
      <c r="O8171" s="193">
        <v>0</v>
      </c>
      <c r="P8171" s="124" t="s">
        <v>1312</v>
      </c>
    </row>
    <row r="8172" spans="1:16" hidden="1">
      <c r="A8172" s="256" t="s">
        <v>1365</v>
      </c>
      <c r="B8172" s="124"/>
      <c r="C8172" s="125" t="s">
        <v>1365</v>
      </c>
      <c r="D8172" s="191">
        <v>43371</v>
      </c>
      <c r="E8172" s="124" t="s">
        <v>14092</v>
      </c>
      <c r="F8172" s="124" t="s">
        <v>13</v>
      </c>
      <c r="G8172" s="124">
        <v>387157</v>
      </c>
      <c r="H8172" s="124"/>
      <c r="I8172" s="128" t="s">
        <v>1390</v>
      </c>
      <c r="J8172" s="124"/>
      <c r="K8172" s="124"/>
      <c r="L8172" s="124"/>
      <c r="M8172" s="124"/>
      <c r="N8172" s="193">
        <v>9819939.9000000004</v>
      </c>
      <c r="O8172" s="193">
        <v>0</v>
      </c>
      <c r="P8172" s="124" t="s">
        <v>1312</v>
      </c>
    </row>
    <row r="8173" spans="1:16" hidden="1">
      <c r="A8173" s="256" t="s">
        <v>1365</v>
      </c>
      <c r="B8173" s="124"/>
      <c r="C8173" s="125" t="s">
        <v>1365</v>
      </c>
      <c r="D8173" s="191">
        <v>43371</v>
      </c>
      <c r="E8173" s="124" t="s">
        <v>14093</v>
      </c>
      <c r="F8173" s="124" t="s">
        <v>13</v>
      </c>
      <c r="G8173" s="124">
        <v>387159</v>
      </c>
      <c r="H8173" s="124"/>
      <c r="I8173" s="128" t="s">
        <v>1390</v>
      </c>
      <c r="J8173" s="124"/>
      <c r="K8173" s="124"/>
      <c r="L8173" s="124"/>
      <c r="M8173" s="124"/>
      <c r="N8173" s="193">
        <v>117623295.65000001</v>
      </c>
      <c r="O8173" s="193">
        <v>0</v>
      </c>
      <c r="P8173" s="124" t="s">
        <v>1312</v>
      </c>
    </row>
    <row r="8174" spans="1:16" hidden="1">
      <c r="A8174" s="256" t="s">
        <v>1365</v>
      </c>
      <c r="B8174" s="124"/>
      <c r="C8174" s="125" t="s">
        <v>1365</v>
      </c>
      <c r="D8174" s="191">
        <v>43371</v>
      </c>
      <c r="E8174" s="124" t="s">
        <v>14094</v>
      </c>
      <c r="F8174" s="124" t="s">
        <v>13</v>
      </c>
      <c r="G8174" s="124">
        <v>387161</v>
      </c>
      <c r="H8174" s="124"/>
      <c r="I8174" s="128" t="s">
        <v>1390</v>
      </c>
      <c r="J8174" s="124"/>
      <c r="K8174" s="124"/>
      <c r="L8174" s="124"/>
      <c r="M8174" s="124"/>
      <c r="N8174" s="193">
        <v>50554425.009999998</v>
      </c>
      <c r="O8174" s="193">
        <v>0</v>
      </c>
      <c r="P8174" s="124" t="s">
        <v>1312</v>
      </c>
    </row>
    <row r="8175" spans="1:16" hidden="1">
      <c r="A8175" s="256" t="s">
        <v>1365</v>
      </c>
      <c r="B8175" s="124"/>
      <c r="C8175" s="125" t="s">
        <v>1365</v>
      </c>
      <c r="D8175" s="191">
        <v>43371</v>
      </c>
      <c r="E8175" s="124" t="s">
        <v>14095</v>
      </c>
      <c r="F8175" s="124" t="s">
        <v>13</v>
      </c>
      <c r="G8175" s="124">
        <v>387163</v>
      </c>
      <c r="H8175" s="124"/>
      <c r="I8175" s="128" t="s">
        <v>1390</v>
      </c>
      <c r="J8175" s="124"/>
      <c r="K8175" s="124"/>
      <c r="L8175" s="124"/>
      <c r="M8175" s="124"/>
      <c r="N8175" s="193">
        <v>8715665.1199999992</v>
      </c>
      <c r="O8175" s="193">
        <v>0</v>
      </c>
      <c r="P8175" s="124" t="s">
        <v>1312</v>
      </c>
    </row>
    <row r="8176" spans="1:16" hidden="1">
      <c r="A8176" s="256" t="s">
        <v>1365</v>
      </c>
      <c r="B8176" s="124"/>
      <c r="C8176" s="125" t="s">
        <v>1365</v>
      </c>
      <c r="D8176" s="191">
        <v>43371</v>
      </c>
      <c r="E8176" s="124" t="s">
        <v>14096</v>
      </c>
      <c r="F8176" s="124" t="s">
        <v>13</v>
      </c>
      <c r="G8176" s="124">
        <v>387165</v>
      </c>
      <c r="H8176" s="124"/>
      <c r="I8176" s="128" t="s">
        <v>1390</v>
      </c>
      <c r="J8176" s="124"/>
      <c r="K8176" s="124"/>
      <c r="L8176" s="124"/>
      <c r="M8176" s="124"/>
      <c r="N8176" s="193">
        <v>11014.35</v>
      </c>
      <c r="O8176" s="193">
        <v>0</v>
      </c>
      <c r="P8176" s="124" t="s">
        <v>1312</v>
      </c>
    </row>
    <row r="8177" spans="1:16" hidden="1">
      <c r="A8177" s="256" t="s">
        <v>1365</v>
      </c>
      <c r="B8177" s="124"/>
      <c r="C8177" s="125" t="s">
        <v>1365</v>
      </c>
      <c r="D8177" s="191">
        <v>43371</v>
      </c>
      <c r="E8177" s="124" t="s">
        <v>14097</v>
      </c>
      <c r="F8177" s="124" t="s">
        <v>13</v>
      </c>
      <c r="G8177" s="124">
        <v>387167</v>
      </c>
      <c r="H8177" s="124"/>
      <c r="I8177" s="128" t="s">
        <v>1390</v>
      </c>
      <c r="J8177" s="124"/>
      <c r="K8177" s="124"/>
      <c r="L8177" s="124"/>
      <c r="M8177" s="124"/>
      <c r="N8177" s="193">
        <v>18417.39</v>
      </c>
      <c r="O8177" s="193">
        <v>0</v>
      </c>
      <c r="P8177" s="124" t="s">
        <v>1312</v>
      </c>
    </row>
    <row r="8178" spans="1:16" hidden="1">
      <c r="A8178" s="256" t="s">
        <v>1365</v>
      </c>
      <c r="B8178" s="124"/>
      <c r="C8178" s="125" t="s">
        <v>1365</v>
      </c>
      <c r="D8178" s="191">
        <v>43371</v>
      </c>
      <c r="E8178" s="124" t="s">
        <v>14098</v>
      </c>
      <c r="F8178" s="124" t="s">
        <v>13</v>
      </c>
      <c r="G8178" s="124">
        <v>387169</v>
      </c>
      <c r="H8178" s="124"/>
      <c r="I8178" s="128" t="s">
        <v>1390</v>
      </c>
      <c r="J8178" s="124"/>
      <c r="K8178" s="124"/>
      <c r="L8178" s="124"/>
      <c r="M8178" s="124"/>
      <c r="N8178" s="193">
        <v>1109.26</v>
      </c>
      <c r="O8178" s="193">
        <v>0</v>
      </c>
      <c r="P8178" s="124" t="s">
        <v>1312</v>
      </c>
    </row>
    <row r="8179" spans="1:16" hidden="1">
      <c r="A8179" s="256" t="s">
        <v>1365</v>
      </c>
      <c r="B8179" s="124"/>
      <c r="C8179" s="125" t="s">
        <v>1365</v>
      </c>
      <c r="D8179" s="191">
        <v>43371</v>
      </c>
      <c r="E8179" s="124" t="s">
        <v>14099</v>
      </c>
      <c r="F8179" s="124" t="s">
        <v>13</v>
      </c>
      <c r="G8179" s="124">
        <v>387171</v>
      </c>
      <c r="H8179" s="124"/>
      <c r="I8179" s="128" t="s">
        <v>1390</v>
      </c>
      <c r="J8179" s="124"/>
      <c r="K8179" s="124"/>
      <c r="L8179" s="124"/>
      <c r="M8179" s="124"/>
      <c r="N8179" s="193">
        <v>4888.2299999999996</v>
      </c>
      <c r="O8179" s="193">
        <v>0</v>
      </c>
      <c r="P8179" s="124" t="s">
        <v>1312</v>
      </c>
    </row>
    <row r="8180" spans="1:16" hidden="1">
      <c r="A8180" s="256" t="s">
        <v>1365</v>
      </c>
      <c r="B8180" s="124"/>
      <c r="C8180" s="125" t="s">
        <v>1365</v>
      </c>
      <c r="D8180" s="191">
        <v>43371</v>
      </c>
      <c r="E8180" s="124" t="s">
        <v>14100</v>
      </c>
      <c r="F8180" s="124" t="s">
        <v>13</v>
      </c>
      <c r="G8180" s="124">
        <v>387173</v>
      </c>
      <c r="H8180" s="124"/>
      <c r="I8180" s="128" t="s">
        <v>1390</v>
      </c>
      <c r="J8180" s="124"/>
      <c r="K8180" s="124"/>
      <c r="L8180" s="124"/>
      <c r="M8180" s="124"/>
      <c r="N8180" s="193">
        <v>17714.580000000002</v>
      </c>
      <c r="O8180" s="193">
        <v>0</v>
      </c>
      <c r="P8180" s="124" t="s">
        <v>1312</v>
      </c>
    </row>
    <row r="8181" spans="1:16" hidden="1">
      <c r="A8181" s="256" t="s">
        <v>1365</v>
      </c>
      <c r="B8181" s="124"/>
      <c r="C8181" s="125" t="s">
        <v>1365</v>
      </c>
      <c r="D8181" s="191">
        <v>43371</v>
      </c>
      <c r="E8181" s="124" t="s">
        <v>14101</v>
      </c>
      <c r="F8181" s="124" t="s">
        <v>13</v>
      </c>
      <c r="G8181" s="124">
        <v>387175</v>
      </c>
      <c r="H8181" s="124"/>
      <c r="I8181" s="128" t="s">
        <v>1390</v>
      </c>
      <c r="J8181" s="124"/>
      <c r="K8181" s="124"/>
      <c r="L8181" s="124"/>
      <c r="M8181" s="124"/>
      <c r="N8181" s="193">
        <v>17714.580000000002</v>
      </c>
      <c r="O8181" s="193">
        <v>0</v>
      </c>
      <c r="P8181" s="124" t="s">
        <v>1312</v>
      </c>
    </row>
    <row r="8182" spans="1:16" hidden="1">
      <c r="A8182" s="256" t="s">
        <v>1365</v>
      </c>
      <c r="B8182" s="124"/>
      <c r="C8182" s="125" t="s">
        <v>1365</v>
      </c>
      <c r="D8182" s="191">
        <v>43371</v>
      </c>
      <c r="E8182" s="124" t="s">
        <v>14102</v>
      </c>
      <c r="F8182" s="124" t="s">
        <v>13</v>
      </c>
      <c r="G8182" s="124">
        <v>387177</v>
      </c>
      <c r="H8182" s="124"/>
      <c r="I8182" s="128" t="s">
        <v>1390</v>
      </c>
      <c r="J8182" s="124"/>
      <c r="K8182" s="124"/>
      <c r="L8182" s="124"/>
      <c r="M8182" s="124"/>
      <c r="N8182" s="193">
        <v>17714.580000000002</v>
      </c>
      <c r="O8182" s="193">
        <v>0</v>
      </c>
      <c r="P8182" s="124" t="s">
        <v>1312</v>
      </c>
    </row>
    <row r="8183" spans="1:16" hidden="1">
      <c r="A8183" s="256" t="s">
        <v>1365</v>
      </c>
      <c r="B8183" s="124"/>
      <c r="C8183" s="125" t="s">
        <v>1365</v>
      </c>
      <c r="D8183" s="191">
        <v>43371</v>
      </c>
      <c r="E8183" s="124" t="s">
        <v>14103</v>
      </c>
      <c r="F8183" s="124" t="s">
        <v>13</v>
      </c>
      <c r="G8183" s="124">
        <v>387179</v>
      </c>
      <c r="H8183" s="124"/>
      <c r="I8183" s="128" t="s">
        <v>1390</v>
      </c>
      <c r="J8183" s="124"/>
      <c r="K8183" s="124"/>
      <c r="L8183" s="124"/>
      <c r="M8183" s="124"/>
      <c r="N8183" s="193">
        <v>17714.580000000002</v>
      </c>
      <c r="O8183" s="193">
        <v>0</v>
      </c>
      <c r="P8183" s="124" t="s">
        <v>1312</v>
      </c>
    </row>
    <row r="8184" spans="1:16" hidden="1">
      <c r="A8184" s="256" t="s">
        <v>1365</v>
      </c>
      <c r="B8184" s="124"/>
      <c r="C8184" s="125" t="s">
        <v>1365</v>
      </c>
      <c r="D8184" s="191">
        <v>43371</v>
      </c>
      <c r="E8184" s="124" t="s">
        <v>14104</v>
      </c>
      <c r="F8184" s="124" t="s">
        <v>13</v>
      </c>
      <c r="G8184" s="124">
        <v>387181</v>
      </c>
      <c r="H8184" s="124"/>
      <c r="I8184" s="128" t="s">
        <v>1390</v>
      </c>
      <c r="J8184" s="124"/>
      <c r="K8184" s="124"/>
      <c r="L8184" s="124"/>
      <c r="M8184" s="124"/>
      <c r="N8184" s="193">
        <v>17714.580000000002</v>
      </c>
      <c r="O8184" s="193">
        <v>0</v>
      </c>
      <c r="P8184" s="124" t="s">
        <v>1312</v>
      </c>
    </row>
    <row r="8185" spans="1:16" hidden="1">
      <c r="A8185" s="256" t="s">
        <v>1365</v>
      </c>
      <c r="B8185" s="124"/>
      <c r="C8185" s="125" t="s">
        <v>1365</v>
      </c>
      <c r="D8185" s="191">
        <v>43371</v>
      </c>
      <c r="E8185" s="124" t="s">
        <v>14105</v>
      </c>
      <c r="F8185" s="124" t="s">
        <v>13</v>
      </c>
      <c r="G8185" s="124">
        <v>387183</v>
      </c>
      <c r="H8185" s="124"/>
      <c r="I8185" s="128" t="s">
        <v>1390</v>
      </c>
      <c r="J8185" s="124"/>
      <c r="K8185" s="124"/>
      <c r="L8185" s="124"/>
      <c r="M8185" s="124"/>
      <c r="N8185" s="193">
        <v>337029.47</v>
      </c>
      <c r="O8185" s="193">
        <v>0</v>
      </c>
      <c r="P8185" s="124" t="s">
        <v>1312</v>
      </c>
    </row>
    <row r="8186" spans="1:16" hidden="1">
      <c r="A8186" s="256" t="s">
        <v>1365</v>
      </c>
      <c r="B8186" s="124"/>
      <c r="C8186" s="125" t="s">
        <v>1365</v>
      </c>
      <c r="D8186" s="191">
        <v>43371</v>
      </c>
      <c r="E8186" s="124" t="s">
        <v>14106</v>
      </c>
      <c r="F8186" s="124" t="s">
        <v>13</v>
      </c>
      <c r="G8186" s="124">
        <v>387185</v>
      </c>
      <c r="H8186" s="124"/>
      <c r="I8186" s="128" t="s">
        <v>1390</v>
      </c>
      <c r="J8186" s="124"/>
      <c r="K8186" s="124"/>
      <c r="L8186" s="124"/>
      <c r="M8186" s="124"/>
      <c r="N8186" s="193">
        <v>6509.11</v>
      </c>
      <c r="O8186" s="193">
        <v>0</v>
      </c>
      <c r="P8186" s="124" t="s">
        <v>1312</v>
      </c>
    </row>
    <row r="8187" spans="1:16" hidden="1">
      <c r="A8187" s="256" t="s">
        <v>1365</v>
      </c>
      <c r="B8187" s="124"/>
      <c r="C8187" s="125" t="s">
        <v>1365</v>
      </c>
      <c r="D8187" s="191">
        <v>43371</v>
      </c>
      <c r="E8187" s="124" t="s">
        <v>14107</v>
      </c>
      <c r="F8187" s="124" t="s">
        <v>13</v>
      </c>
      <c r="G8187" s="124">
        <v>387187</v>
      </c>
      <c r="H8187" s="124"/>
      <c r="I8187" s="128" t="s">
        <v>1390</v>
      </c>
      <c r="J8187" s="124"/>
      <c r="K8187" s="124"/>
      <c r="L8187" s="124"/>
      <c r="M8187" s="124"/>
      <c r="N8187" s="193">
        <v>3892.71</v>
      </c>
      <c r="O8187" s="193">
        <v>0</v>
      </c>
      <c r="P8187" s="124" t="s">
        <v>1312</v>
      </c>
    </row>
    <row r="8188" spans="1:16" hidden="1">
      <c r="A8188" s="256" t="s">
        <v>1365</v>
      </c>
      <c r="B8188" s="124"/>
      <c r="C8188" s="125" t="s">
        <v>1365</v>
      </c>
      <c r="D8188" s="191">
        <v>43371</v>
      </c>
      <c r="E8188" s="124" t="s">
        <v>14108</v>
      </c>
      <c r="F8188" s="124" t="s">
        <v>13</v>
      </c>
      <c r="G8188" s="124">
        <v>387189</v>
      </c>
      <c r="H8188" s="124"/>
      <c r="I8188" s="128" t="s">
        <v>1390</v>
      </c>
      <c r="J8188" s="124"/>
      <c r="K8188" s="124"/>
      <c r="L8188" s="124"/>
      <c r="M8188" s="124"/>
      <c r="N8188" s="193">
        <v>392.05</v>
      </c>
      <c r="O8188" s="193">
        <v>0</v>
      </c>
      <c r="P8188" s="124" t="s">
        <v>1312</v>
      </c>
    </row>
    <row r="8189" spans="1:16" hidden="1">
      <c r="A8189" s="256" t="s">
        <v>1365</v>
      </c>
      <c r="B8189" s="124"/>
      <c r="C8189" s="125" t="s">
        <v>1365</v>
      </c>
      <c r="D8189" s="191">
        <v>43371</v>
      </c>
      <c r="E8189" s="124" t="s">
        <v>14109</v>
      </c>
      <c r="F8189" s="124" t="s">
        <v>13</v>
      </c>
      <c r="G8189" s="124">
        <v>387191</v>
      </c>
      <c r="H8189" s="124"/>
      <c r="I8189" s="128" t="s">
        <v>1390</v>
      </c>
      <c r="J8189" s="124"/>
      <c r="K8189" s="124"/>
      <c r="L8189" s="124"/>
      <c r="M8189" s="124"/>
      <c r="N8189" s="193">
        <v>1727.62</v>
      </c>
      <c r="O8189" s="193">
        <v>0</v>
      </c>
      <c r="P8189" s="124" t="s">
        <v>1312</v>
      </c>
    </row>
    <row r="8190" spans="1:16" hidden="1">
      <c r="A8190" s="256" t="s">
        <v>1365</v>
      </c>
      <c r="B8190" s="124"/>
      <c r="C8190" s="125" t="s">
        <v>1365</v>
      </c>
      <c r="D8190" s="191">
        <v>43371</v>
      </c>
      <c r="E8190" s="124" t="s">
        <v>14110</v>
      </c>
      <c r="F8190" s="124" t="s">
        <v>13</v>
      </c>
      <c r="G8190" s="124">
        <v>387193</v>
      </c>
      <c r="H8190" s="124"/>
      <c r="I8190" s="128" t="s">
        <v>1390</v>
      </c>
      <c r="J8190" s="124"/>
      <c r="K8190" s="124"/>
      <c r="L8190" s="124"/>
      <c r="M8190" s="124"/>
      <c r="N8190" s="193">
        <v>6260.78</v>
      </c>
      <c r="O8190" s="193">
        <v>0</v>
      </c>
      <c r="P8190" s="124" t="s">
        <v>1312</v>
      </c>
    </row>
    <row r="8191" spans="1:16" hidden="1">
      <c r="A8191" s="256" t="s">
        <v>1365</v>
      </c>
      <c r="B8191" s="124"/>
      <c r="C8191" s="125" t="s">
        <v>1365</v>
      </c>
      <c r="D8191" s="191">
        <v>43371</v>
      </c>
      <c r="E8191" s="124" t="s">
        <v>14111</v>
      </c>
      <c r="F8191" s="124" t="s">
        <v>13</v>
      </c>
      <c r="G8191" s="124">
        <v>387195</v>
      </c>
      <c r="H8191" s="124"/>
      <c r="I8191" s="128" t="s">
        <v>1390</v>
      </c>
      <c r="J8191" s="124"/>
      <c r="K8191" s="124"/>
      <c r="L8191" s="124"/>
      <c r="M8191" s="124"/>
      <c r="N8191" s="193">
        <v>6260.78</v>
      </c>
      <c r="O8191" s="193">
        <v>0</v>
      </c>
      <c r="P8191" s="124" t="s">
        <v>1312</v>
      </c>
    </row>
    <row r="8192" spans="1:16" hidden="1">
      <c r="A8192" s="256" t="s">
        <v>1365</v>
      </c>
      <c r="B8192" s="124"/>
      <c r="C8192" s="125" t="s">
        <v>1365</v>
      </c>
      <c r="D8192" s="191">
        <v>43371</v>
      </c>
      <c r="E8192" s="124" t="s">
        <v>14112</v>
      </c>
      <c r="F8192" s="124" t="s">
        <v>13</v>
      </c>
      <c r="G8192" s="124">
        <v>387197</v>
      </c>
      <c r="H8192" s="124"/>
      <c r="I8192" s="128" t="s">
        <v>1390</v>
      </c>
      <c r="J8192" s="124"/>
      <c r="K8192" s="124"/>
      <c r="L8192" s="124"/>
      <c r="M8192" s="124"/>
      <c r="N8192" s="193">
        <v>6260.78</v>
      </c>
      <c r="O8192" s="193">
        <v>0</v>
      </c>
      <c r="P8192" s="124" t="s">
        <v>1312</v>
      </c>
    </row>
    <row r="8193" spans="1:16" hidden="1">
      <c r="A8193" s="256" t="s">
        <v>1365</v>
      </c>
      <c r="B8193" s="124"/>
      <c r="C8193" s="125" t="s">
        <v>1365</v>
      </c>
      <c r="D8193" s="191">
        <v>43371</v>
      </c>
      <c r="E8193" s="124" t="s">
        <v>14113</v>
      </c>
      <c r="F8193" s="124" t="s">
        <v>13</v>
      </c>
      <c r="G8193" s="124">
        <v>387199</v>
      </c>
      <c r="H8193" s="124"/>
      <c r="I8193" s="128" t="s">
        <v>1390</v>
      </c>
      <c r="J8193" s="124"/>
      <c r="K8193" s="124"/>
      <c r="L8193" s="124"/>
      <c r="M8193" s="124"/>
      <c r="N8193" s="193">
        <v>6260.78</v>
      </c>
      <c r="O8193" s="193">
        <v>0</v>
      </c>
      <c r="P8193" s="124" t="s">
        <v>1312</v>
      </c>
    </row>
    <row r="8194" spans="1:16" hidden="1">
      <c r="A8194" s="256" t="s">
        <v>1365</v>
      </c>
      <c r="B8194" s="124"/>
      <c r="C8194" s="125" t="s">
        <v>1365</v>
      </c>
      <c r="D8194" s="191">
        <v>43371</v>
      </c>
      <c r="E8194" s="124" t="s">
        <v>14114</v>
      </c>
      <c r="F8194" s="124" t="s">
        <v>13</v>
      </c>
      <c r="G8194" s="124">
        <v>387201</v>
      </c>
      <c r="H8194" s="124"/>
      <c r="I8194" s="128" t="s">
        <v>1390</v>
      </c>
      <c r="J8194" s="124"/>
      <c r="K8194" s="124"/>
      <c r="L8194" s="124"/>
      <c r="M8194" s="124"/>
      <c r="N8194" s="193">
        <v>6260.78</v>
      </c>
      <c r="O8194" s="193">
        <v>0</v>
      </c>
      <c r="P8194" s="124" t="s">
        <v>1312</v>
      </c>
    </row>
    <row r="8195" spans="1:16" hidden="1">
      <c r="A8195" s="256" t="s">
        <v>1365</v>
      </c>
      <c r="B8195" s="124"/>
      <c r="C8195" s="125" t="s">
        <v>1365</v>
      </c>
      <c r="D8195" s="191">
        <v>43371</v>
      </c>
      <c r="E8195" s="124" t="s">
        <v>14115</v>
      </c>
      <c r="F8195" s="124" t="s">
        <v>13</v>
      </c>
      <c r="G8195" s="124">
        <v>387203</v>
      </c>
      <c r="H8195" s="124"/>
      <c r="I8195" s="128" t="s">
        <v>1390</v>
      </c>
      <c r="J8195" s="124"/>
      <c r="K8195" s="124"/>
      <c r="L8195" s="124"/>
      <c r="M8195" s="124"/>
      <c r="N8195" s="193">
        <v>50585.5</v>
      </c>
      <c r="O8195" s="193">
        <v>0</v>
      </c>
      <c r="P8195" s="124" t="s">
        <v>1312</v>
      </c>
    </row>
    <row r="8196" spans="1:16" hidden="1">
      <c r="A8196" s="256" t="s">
        <v>1365</v>
      </c>
      <c r="B8196" s="124"/>
      <c r="C8196" s="125" t="s">
        <v>1365</v>
      </c>
      <c r="D8196" s="191">
        <v>43371</v>
      </c>
      <c r="E8196" s="124" t="s">
        <v>14116</v>
      </c>
      <c r="F8196" s="124" t="s">
        <v>13</v>
      </c>
      <c r="G8196" s="124">
        <v>387205</v>
      </c>
      <c r="H8196" s="124"/>
      <c r="I8196" s="128" t="s">
        <v>1390</v>
      </c>
      <c r="J8196" s="124"/>
      <c r="K8196" s="124"/>
      <c r="L8196" s="124"/>
      <c r="M8196" s="124"/>
      <c r="N8196" s="193">
        <v>30252.19</v>
      </c>
      <c r="O8196" s="193">
        <v>0</v>
      </c>
      <c r="P8196" s="124" t="s">
        <v>1312</v>
      </c>
    </row>
    <row r="8197" spans="1:16" hidden="1">
      <c r="A8197" s="256" t="s">
        <v>1365</v>
      </c>
      <c r="B8197" s="124"/>
      <c r="C8197" s="125" t="s">
        <v>1365</v>
      </c>
      <c r="D8197" s="191">
        <v>43371</v>
      </c>
      <c r="E8197" s="124" t="s">
        <v>14117</v>
      </c>
      <c r="F8197" s="124" t="s">
        <v>13</v>
      </c>
      <c r="G8197" s="124">
        <v>387207</v>
      </c>
      <c r="H8197" s="124"/>
      <c r="I8197" s="128" t="s">
        <v>1390</v>
      </c>
      <c r="J8197" s="124"/>
      <c r="K8197" s="124"/>
      <c r="L8197" s="124"/>
      <c r="M8197" s="124"/>
      <c r="N8197" s="193">
        <v>3046.66</v>
      </c>
      <c r="O8197" s="193">
        <v>0</v>
      </c>
      <c r="P8197" s="124" t="s">
        <v>1312</v>
      </c>
    </row>
    <row r="8198" spans="1:16" hidden="1">
      <c r="A8198" s="256" t="s">
        <v>1365</v>
      </c>
      <c r="B8198" s="124"/>
      <c r="C8198" s="125" t="s">
        <v>1365</v>
      </c>
      <c r="D8198" s="191">
        <v>43371</v>
      </c>
      <c r="E8198" s="124" t="s">
        <v>14118</v>
      </c>
      <c r="F8198" s="124" t="s">
        <v>13</v>
      </c>
      <c r="G8198" s="124">
        <v>387209</v>
      </c>
      <c r="H8198" s="124"/>
      <c r="I8198" s="128" t="s">
        <v>1390</v>
      </c>
      <c r="J8198" s="124"/>
      <c r="K8198" s="124"/>
      <c r="L8198" s="124"/>
      <c r="M8198" s="124"/>
      <c r="N8198" s="193">
        <v>13426.05</v>
      </c>
      <c r="O8198" s="193">
        <v>0</v>
      </c>
      <c r="P8198" s="124" t="s">
        <v>1312</v>
      </c>
    </row>
    <row r="8199" spans="1:16" hidden="1">
      <c r="A8199" s="256" t="s">
        <v>1365</v>
      </c>
      <c r="B8199" s="124"/>
      <c r="C8199" s="125" t="s">
        <v>1365</v>
      </c>
      <c r="D8199" s="191">
        <v>43371</v>
      </c>
      <c r="E8199" s="124" t="s">
        <v>14119</v>
      </c>
      <c r="F8199" s="124" t="s">
        <v>13</v>
      </c>
      <c r="G8199" s="124">
        <v>387211</v>
      </c>
      <c r="H8199" s="124"/>
      <c r="I8199" s="128" t="s">
        <v>1390</v>
      </c>
      <c r="J8199" s="124"/>
      <c r="K8199" s="124"/>
      <c r="L8199" s="124"/>
      <c r="M8199" s="124"/>
      <c r="N8199" s="193">
        <v>48655.17</v>
      </c>
      <c r="O8199" s="193">
        <v>0</v>
      </c>
      <c r="P8199" s="124" t="s">
        <v>1312</v>
      </c>
    </row>
    <row r="8200" spans="1:16" hidden="1">
      <c r="A8200" s="256" t="s">
        <v>1365</v>
      </c>
      <c r="B8200" s="124"/>
      <c r="C8200" s="125" t="s">
        <v>1365</v>
      </c>
      <c r="D8200" s="191">
        <v>43371</v>
      </c>
      <c r="E8200" s="124" t="s">
        <v>14120</v>
      </c>
      <c r="F8200" s="124" t="s">
        <v>13</v>
      </c>
      <c r="G8200" s="124">
        <v>387213</v>
      </c>
      <c r="H8200" s="124"/>
      <c r="I8200" s="128" t="s">
        <v>1390</v>
      </c>
      <c r="J8200" s="124"/>
      <c r="K8200" s="124"/>
      <c r="L8200" s="124"/>
      <c r="M8200" s="124"/>
      <c r="N8200" s="193">
        <v>48655.17</v>
      </c>
      <c r="O8200" s="193">
        <v>0</v>
      </c>
      <c r="P8200" s="124" t="s">
        <v>1312</v>
      </c>
    </row>
    <row r="8201" spans="1:16" hidden="1">
      <c r="A8201" s="256" t="s">
        <v>1365</v>
      </c>
      <c r="B8201" s="124"/>
      <c r="C8201" s="125" t="s">
        <v>1365</v>
      </c>
      <c r="D8201" s="191">
        <v>43371</v>
      </c>
      <c r="E8201" s="124" t="s">
        <v>14121</v>
      </c>
      <c r="F8201" s="124" t="s">
        <v>13</v>
      </c>
      <c r="G8201" s="124">
        <v>387215</v>
      </c>
      <c r="H8201" s="124"/>
      <c r="I8201" s="128" t="s">
        <v>1390</v>
      </c>
      <c r="J8201" s="124"/>
      <c r="K8201" s="124"/>
      <c r="L8201" s="124"/>
      <c r="M8201" s="124"/>
      <c r="N8201" s="193">
        <v>48655.17</v>
      </c>
      <c r="O8201" s="193">
        <v>0</v>
      </c>
      <c r="P8201" s="124" t="s">
        <v>1312</v>
      </c>
    </row>
    <row r="8202" spans="1:16" hidden="1">
      <c r="A8202" s="256" t="s">
        <v>1365</v>
      </c>
      <c r="B8202" s="124"/>
      <c r="C8202" s="125" t="s">
        <v>1365</v>
      </c>
      <c r="D8202" s="191">
        <v>43371</v>
      </c>
      <c r="E8202" s="124" t="s">
        <v>14122</v>
      </c>
      <c r="F8202" s="124" t="s">
        <v>13</v>
      </c>
      <c r="G8202" s="124">
        <v>387217</v>
      </c>
      <c r="H8202" s="124"/>
      <c r="I8202" s="128" t="s">
        <v>1390</v>
      </c>
      <c r="J8202" s="124"/>
      <c r="K8202" s="124"/>
      <c r="L8202" s="124"/>
      <c r="M8202" s="124"/>
      <c r="N8202" s="193">
        <v>48655.17</v>
      </c>
      <c r="O8202" s="193">
        <v>0</v>
      </c>
      <c r="P8202" s="124" t="s">
        <v>1312</v>
      </c>
    </row>
    <row r="8203" spans="1:16" hidden="1">
      <c r="A8203" s="256" t="s">
        <v>1365</v>
      </c>
      <c r="B8203" s="124"/>
      <c r="C8203" s="125" t="s">
        <v>1365</v>
      </c>
      <c r="D8203" s="191">
        <v>43371</v>
      </c>
      <c r="E8203" s="124" t="s">
        <v>14123</v>
      </c>
      <c r="F8203" s="124" t="s">
        <v>13</v>
      </c>
      <c r="G8203" s="124">
        <v>387219</v>
      </c>
      <c r="H8203" s="124"/>
      <c r="I8203" s="128" t="s">
        <v>1390</v>
      </c>
      <c r="J8203" s="124"/>
      <c r="K8203" s="124"/>
      <c r="L8203" s="124"/>
      <c r="M8203" s="124"/>
      <c r="N8203" s="193">
        <v>48655.17</v>
      </c>
      <c r="O8203" s="193">
        <v>0</v>
      </c>
      <c r="P8203" s="124" t="s">
        <v>1312</v>
      </c>
    </row>
    <row r="8204" spans="1:16" hidden="1">
      <c r="A8204" s="256" t="s">
        <v>1365</v>
      </c>
      <c r="B8204" s="124"/>
      <c r="C8204" s="125" t="s">
        <v>1365</v>
      </c>
      <c r="D8204" s="191">
        <v>43371</v>
      </c>
      <c r="E8204" s="124" t="s">
        <v>14124</v>
      </c>
      <c r="F8204" s="124" t="s">
        <v>13</v>
      </c>
      <c r="G8204" s="124">
        <v>387221</v>
      </c>
      <c r="H8204" s="124"/>
      <c r="I8204" s="128" t="s">
        <v>1390</v>
      </c>
      <c r="J8204" s="124"/>
      <c r="K8204" s="124"/>
      <c r="L8204" s="124"/>
      <c r="M8204" s="124"/>
      <c r="N8204" s="193">
        <v>58104.41</v>
      </c>
      <c r="O8204" s="193">
        <v>0</v>
      </c>
      <c r="P8204" s="124" t="s">
        <v>1312</v>
      </c>
    </row>
    <row r="8205" spans="1:16" hidden="1">
      <c r="A8205" s="256" t="s">
        <v>1365</v>
      </c>
      <c r="B8205" s="124"/>
      <c r="C8205" s="125" t="s">
        <v>1365</v>
      </c>
      <c r="D8205" s="191">
        <v>43371</v>
      </c>
      <c r="E8205" s="124" t="s">
        <v>14125</v>
      </c>
      <c r="F8205" s="124" t="s">
        <v>13</v>
      </c>
      <c r="G8205" s="124">
        <v>387223</v>
      </c>
      <c r="H8205" s="124"/>
      <c r="I8205" s="128" t="s">
        <v>1390</v>
      </c>
      <c r="J8205" s="124"/>
      <c r="K8205" s="124"/>
      <c r="L8205" s="124"/>
      <c r="M8205" s="124"/>
      <c r="N8205" s="193">
        <v>4533.16</v>
      </c>
      <c r="O8205" s="193">
        <v>0</v>
      </c>
      <c r="P8205" s="124" t="s">
        <v>1312</v>
      </c>
    </row>
    <row r="8206" spans="1:16" hidden="1">
      <c r="A8206" s="256" t="s">
        <v>1365</v>
      </c>
      <c r="B8206" s="124"/>
      <c r="C8206" s="125" t="s">
        <v>1365</v>
      </c>
      <c r="D8206" s="191">
        <v>43371</v>
      </c>
      <c r="E8206" s="124" t="s">
        <v>14126</v>
      </c>
      <c r="F8206" s="124" t="s">
        <v>13</v>
      </c>
      <c r="G8206" s="124">
        <v>387225</v>
      </c>
      <c r="H8206" s="124"/>
      <c r="I8206" s="128" t="s">
        <v>1390</v>
      </c>
      <c r="J8206" s="124"/>
      <c r="K8206" s="124"/>
      <c r="L8206" s="124"/>
      <c r="M8206" s="124"/>
      <c r="N8206" s="193">
        <v>5868.73</v>
      </c>
      <c r="O8206" s="193">
        <v>0</v>
      </c>
      <c r="P8206" s="124" t="s">
        <v>1312</v>
      </c>
    </row>
    <row r="8207" spans="1:16" hidden="1">
      <c r="A8207" s="256" t="s">
        <v>1365</v>
      </c>
      <c r="B8207" s="124"/>
      <c r="C8207" s="125" t="s">
        <v>1365</v>
      </c>
      <c r="D8207" s="191">
        <v>43371</v>
      </c>
      <c r="E8207" s="124" t="s">
        <v>14127</v>
      </c>
      <c r="F8207" s="124" t="s">
        <v>13</v>
      </c>
      <c r="G8207" s="124">
        <v>387227</v>
      </c>
      <c r="H8207" s="124"/>
      <c r="I8207" s="128" t="s">
        <v>1390</v>
      </c>
      <c r="J8207" s="124"/>
      <c r="K8207" s="124"/>
      <c r="L8207" s="124"/>
      <c r="M8207" s="124"/>
      <c r="N8207" s="193">
        <v>2368</v>
      </c>
      <c r="O8207" s="193">
        <v>0</v>
      </c>
      <c r="P8207" s="124" t="s">
        <v>1312</v>
      </c>
    </row>
    <row r="8208" spans="1:16" hidden="1">
      <c r="A8208" s="256" t="s">
        <v>1365</v>
      </c>
      <c r="B8208" s="124"/>
      <c r="C8208" s="125" t="s">
        <v>1365</v>
      </c>
      <c r="D8208" s="191">
        <v>43371</v>
      </c>
      <c r="E8208" s="124" t="s">
        <v>14128</v>
      </c>
      <c r="F8208" s="124" t="s">
        <v>13</v>
      </c>
      <c r="G8208" s="124">
        <v>387229</v>
      </c>
      <c r="H8208" s="124"/>
      <c r="I8208" s="128" t="s">
        <v>1390</v>
      </c>
      <c r="J8208" s="124"/>
      <c r="K8208" s="124"/>
      <c r="L8208" s="124"/>
      <c r="M8208" s="124"/>
      <c r="N8208" s="193">
        <v>16605.32</v>
      </c>
      <c r="O8208" s="193">
        <v>0</v>
      </c>
      <c r="P8208" s="124" t="s">
        <v>1312</v>
      </c>
    </row>
    <row r="8209" spans="1:16" hidden="1">
      <c r="A8209" s="256" t="s">
        <v>1365</v>
      </c>
      <c r="B8209" s="124"/>
      <c r="C8209" s="125" t="s">
        <v>1365</v>
      </c>
      <c r="D8209" s="191">
        <v>43371</v>
      </c>
      <c r="E8209" s="124" t="s">
        <v>14129</v>
      </c>
      <c r="F8209" s="124" t="s">
        <v>13</v>
      </c>
      <c r="G8209" s="124">
        <v>387231</v>
      </c>
      <c r="H8209" s="124"/>
      <c r="I8209" s="128" t="s">
        <v>1390</v>
      </c>
      <c r="J8209" s="124"/>
      <c r="K8209" s="124"/>
      <c r="L8209" s="124"/>
      <c r="M8209" s="124"/>
      <c r="N8209" s="193">
        <v>6700.23</v>
      </c>
      <c r="O8209" s="193">
        <v>0</v>
      </c>
      <c r="P8209" s="124" t="s">
        <v>1312</v>
      </c>
    </row>
    <row r="8210" spans="1:16" hidden="1">
      <c r="A8210" s="256" t="s">
        <v>1365</v>
      </c>
      <c r="B8210" s="124"/>
      <c r="C8210" s="125" t="s">
        <v>1365</v>
      </c>
      <c r="D8210" s="191">
        <v>43371</v>
      </c>
      <c r="E8210" s="124" t="s">
        <v>14130</v>
      </c>
      <c r="F8210" s="124" t="s">
        <v>13</v>
      </c>
      <c r="G8210" s="124">
        <v>387233</v>
      </c>
      <c r="H8210" s="124"/>
      <c r="I8210" s="128" t="s">
        <v>1390</v>
      </c>
      <c r="J8210" s="124"/>
      <c r="K8210" s="124"/>
      <c r="L8210" s="124"/>
      <c r="M8210" s="124"/>
      <c r="N8210" s="193">
        <v>12826.42</v>
      </c>
      <c r="O8210" s="193">
        <v>0</v>
      </c>
      <c r="P8210" s="124" t="s">
        <v>1312</v>
      </c>
    </row>
    <row r="8211" spans="1:16" hidden="1">
      <c r="A8211" s="256" t="s">
        <v>1365</v>
      </c>
      <c r="B8211" s="124"/>
      <c r="C8211" s="125" t="s">
        <v>1365</v>
      </c>
      <c r="D8211" s="191">
        <v>43371</v>
      </c>
      <c r="E8211" s="124" t="s">
        <v>14131</v>
      </c>
      <c r="F8211" s="124" t="s">
        <v>13</v>
      </c>
      <c r="G8211" s="124">
        <v>387235</v>
      </c>
      <c r="H8211" s="124"/>
      <c r="I8211" s="128" t="s">
        <v>1390</v>
      </c>
      <c r="J8211" s="124"/>
      <c r="K8211" s="124"/>
      <c r="L8211" s="124"/>
      <c r="M8211" s="124"/>
      <c r="N8211" s="193">
        <v>18402.98</v>
      </c>
      <c r="O8211" s="193">
        <v>0</v>
      </c>
      <c r="P8211" s="124" t="s">
        <v>1312</v>
      </c>
    </row>
    <row r="8212" spans="1:16" hidden="1">
      <c r="A8212" s="256" t="s">
        <v>1365</v>
      </c>
      <c r="B8212" s="124"/>
      <c r="C8212" s="125" t="s">
        <v>1365</v>
      </c>
      <c r="D8212" s="191">
        <v>43371</v>
      </c>
      <c r="E8212" s="124" t="s">
        <v>14132</v>
      </c>
      <c r="F8212" s="124" t="s">
        <v>13</v>
      </c>
      <c r="G8212" s="124">
        <v>387237</v>
      </c>
      <c r="H8212" s="124"/>
      <c r="I8212" s="128" t="s">
        <v>1390</v>
      </c>
      <c r="J8212" s="124"/>
      <c r="K8212" s="124"/>
      <c r="L8212" s="124"/>
      <c r="M8212" s="124"/>
      <c r="N8212" s="193">
        <v>35229.19</v>
      </c>
      <c r="O8212" s="193">
        <v>0</v>
      </c>
      <c r="P8212" s="124" t="s">
        <v>1312</v>
      </c>
    </row>
    <row r="8213" spans="1:16" hidden="1">
      <c r="A8213" s="256" t="s">
        <v>1365</v>
      </c>
      <c r="B8213" s="124"/>
      <c r="C8213" s="125" t="s">
        <v>1365</v>
      </c>
      <c r="D8213" s="191">
        <v>43371</v>
      </c>
      <c r="E8213" s="124" t="s">
        <v>14133</v>
      </c>
      <c r="F8213" s="124" t="s">
        <v>13</v>
      </c>
      <c r="G8213" s="124">
        <v>387239</v>
      </c>
      <c r="H8213" s="124"/>
      <c r="I8213" s="128" t="s">
        <v>1390</v>
      </c>
      <c r="J8213" s="124"/>
      <c r="K8213" s="124"/>
      <c r="L8213" s="124"/>
      <c r="M8213" s="124"/>
      <c r="N8213" s="193">
        <v>45608.5</v>
      </c>
      <c r="O8213" s="193">
        <v>0</v>
      </c>
      <c r="P8213" s="124" t="s">
        <v>1312</v>
      </c>
    </row>
    <row r="8214" spans="1:16" hidden="1">
      <c r="A8214" s="256" t="s">
        <v>1365</v>
      </c>
      <c r="B8214" s="124"/>
      <c r="C8214" s="125" t="s">
        <v>1365</v>
      </c>
      <c r="D8214" s="191">
        <v>43371</v>
      </c>
      <c r="E8214" s="124" t="s">
        <v>14134</v>
      </c>
      <c r="F8214" s="124" t="s">
        <v>13</v>
      </c>
      <c r="G8214" s="124">
        <v>387242</v>
      </c>
      <c r="H8214" s="124"/>
      <c r="I8214" s="128" t="s">
        <v>1390</v>
      </c>
      <c r="J8214" s="124"/>
      <c r="K8214" s="124"/>
      <c r="L8214" s="124"/>
      <c r="M8214" s="124"/>
      <c r="N8214" s="193">
        <v>2928490.44</v>
      </c>
      <c r="O8214" s="193">
        <v>0</v>
      </c>
      <c r="P8214" s="124" t="s">
        <v>1312</v>
      </c>
    </row>
    <row r="8215" spans="1:16" hidden="1">
      <c r="A8215" s="256" t="s">
        <v>1365</v>
      </c>
      <c r="B8215" s="124"/>
      <c r="C8215" s="125" t="s">
        <v>1365</v>
      </c>
      <c r="D8215" s="191">
        <v>43371</v>
      </c>
      <c r="E8215" s="124" t="s">
        <v>14135</v>
      </c>
      <c r="F8215" s="124" t="s">
        <v>13</v>
      </c>
      <c r="G8215" s="124">
        <v>387244</v>
      </c>
      <c r="H8215" s="124"/>
      <c r="I8215" s="128" t="s">
        <v>1390</v>
      </c>
      <c r="J8215" s="124"/>
      <c r="K8215" s="124"/>
      <c r="L8215" s="124"/>
      <c r="M8215" s="124"/>
      <c r="N8215" s="193">
        <v>20278447.57</v>
      </c>
      <c r="O8215" s="193">
        <v>0</v>
      </c>
      <c r="P8215" s="124" t="s">
        <v>1312</v>
      </c>
    </row>
    <row r="8216" spans="1:16" hidden="1">
      <c r="A8216" s="256" t="s">
        <v>1365</v>
      </c>
      <c r="B8216" s="124"/>
      <c r="C8216" s="125" t="s">
        <v>1365</v>
      </c>
      <c r="D8216" s="191">
        <v>43371</v>
      </c>
      <c r="E8216" s="124" t="s">
        <v>14136</v>
      </c>
      <c r="F8216" s="124" t="s">
        <v>13</v>
      </c>
      <c r="G8216" s="124">
        <v>387246</v>
      </c>
      <c r="H8216" s="124"/>
      <c r="I8216" s="128" t="s">
        <v>1390</v>
      </c>
      <c r="J8216" s="124"/>
      <c r="K8216" s="124"/>
      <c r="L8216" s="124"/>
      <c r="M8216" s="124"/>
      <c r="N8216" s="193">
        <v>2657188.42</v>
      </c>
      <c r="O8216" s="193">
        <v>0</v>
      </c>
      <c r="P8216" s="124" t="s">
        <v>1312</v>
      </c>
    </row>
    <row r="8217" spans="1:16" hidden="1">
      <c r="A8217" s="256" t="s">
        <v>1365</v>
      </c>
      <c r="B8217" s="124"/>
      <c r="C8217" s="125" t="s">
        <v>1365</v>
      </c>
      <c r="D8217" s="191">
        <v>43371</v>
      </c>
      <c r="E8217" s="124" t="s">
        <v>14137</v>
      </c>
      <c r="F8217" s="124" t="s">
        <v>13</v>
      </c>
      <c r="G8217" s="124">
        <v>387248</v>
      </c>
      <c r="H8217" s="124"/>
      <c r="I8217" s="128" t="s">
        <v>1390</v>
      </c>
      <c r="J8217" s="124"/>
      <c r="K8217" s="124"/>
      <c r="L8217" s="124"/>
      <c r="M8217" s="124"/>
      <c r="N8217" s="193">
        <v>2657188.42</v>
      </c>
      <c r="O8217" s="193">
        <v>0</v>
      </c>
      <c r="P8217" s="124" t="s">
        <v>1312</v>
      </c>
    </row>
    <row r="8218" spans="1:16" hidden="1">
      <c r="A8218" s="256" t="s">
        <v>1365</v>
      </c>
      <c r="B8218" s="124"/>
      <c r="C8218" s="125" t="s">
        <v>1365</v>
      </c>
      <c r="D8218" s="191">
        <v>43371</v>
      </c>
      <c r="E8218" s="124" t="s">
        <v>14138</v>
      </c>
      <c r="F8218" s="124" t="s">
        <v>13</v>
      </c>
      <c r="G8218" s="124">
        <v>387250</v>
      </c>
      <c r="H8218" s="124"/>
      <c r="I8218" s="128" t="s">
        <v>1390</v>
      </c>
      <c r="J8218" s="124"/>
      <c r="K8218" s="124"/>
      <c r="L8218" s="124"/>
      <c r="M8218" s="124"/>
      <c r="N8218" s="193">
        <v>2657188.42</v>
      </c>
      <c r="O8218" s="193">
        <v>0</v>
      </c>
      <c r="P8218" s="124" t="s">
        <v>1312</v>
      </c>
    </row>
    <row r="8219" spans="1:16" hidden="1">
      <c r="A8219" s="256" t="s">
        <v>1365</v>
      </c>
      <c r="B8219" s="124"/>
      <c r="C8219" s="125" t="s">
        <v>1365</v>
      </c>
      <c r="D8219" s="191">
        <v>43371</v>
      </c>
      <c r="E8219" s="124" t="s">
        <v>14139</v>
      </c>
      <c r="F8219" s="124" t="s">
        <v>13</v>
      </c>
      <c r="G8219" s="124">
        <v>387252</v>
      </c>
      <c r="H8219" s="124"/>
      <c r="I8219" s="128" t="s">
        <v>1390</v>
      </c>
      <c r="J8219" s="124"/>
      <c r="K8219" s="124"/>
      <c r="L8219" s="124"/>
      <c r="M8219" s="124"/>
      <c r="N8219" s="193">
        <v>2657188.42</v>
      </c>
      <c r="O8219" s="193">
        <v>0</v>
      </c>
      <c r="P8219" s="124" t="s">
        <v>1312</v>
      </c>
    </row>
    <row r="8220" spans="1:16" hidden="1">
      <c r="A8220" s="256" t="s">
        <v>1365</v>
      </c>
      <c r="B8220" s="124"/>
      <c r="C8220" s="125" t="s">
        <v>1365</v>
      </c>
      <c r="D8220" s="191">
        <v>43371</v>
      </c>
      <c r="E8220" s="124" t="s">
        <v>14140</v>
      </c>
      <c r="F8220" s="124" t="s">
        <v>13</v>
      </c>
      <c r="G8220" s="124">
        <v>387254</v>
      </c>
      <c r="H8220" s="124"/>
      <c r="I8220" s="128" t="s">
        <v>1390</v>
      </c>
      <c r="J8220" s="124"/>
      <c r="K8220" s="124"/>
      <c r="L8220" s="124"/>
      <c r="M8220" s="124"/>
      <c r="N8220" s="193">
        <v>7298280.1200000001</v>
      </c>
      <c r="O8220" s="193">
        <v>0</v>
      </c>
      <c r="P8220" s="124" t="s">
        <v>1312</v>
      </c>
    </row>
    <row r="8221" spans="1:16" hidden="1">
      <c r="A8221" s="256" t="s">
        <v>1365</v>
      </c>
      <c r="B8221" s="124"/>
      <c r="C8221" s="125" t="s">
        <v>1365</v>
      </c>
      <c r="D8221" s="191">
        <v>43371</v>
      </c>
      <c r="E8221" s="124" t="s">
        <v>14141</v>
      </c>
      <c r="F8221" s="124" t="s">
        <v>13</v>
      </c>
      <c r="G8221" s="124">
        <v>387256</v>
      </c>
      <c r="H8221" s="124"/>
      <c r="I8221" s="128" t="s">
        <v>1390</v>
      </c>
      <c r="J8221" s="124"/>
      <c r="K8221" s="124"/>
      <c r="L8221" s="124"/>
      <c r="M8221" s="124"/>
      <c r="N8221" s="193">
        <v>7298280.1200000001</v>
      </c>
      <c r="O8221" s="193">
        <v>0</v>
      </c>
      <c r="P8221" s="124" t="s">
        <v>1312</v>
      </c>
    </row>
    <row r="8222" spans="1:16" hidden="1">
      <c r="A8222" s="256" t="s">
        <v>1365</v>
      </c>
      <c r="B8222" s="124"/>
      <c r="C8222" s="125" t="s">
        <v>1365</v>
      </c>
      <c r="D8222" s="191">
        <v>43371</v>
      </c>
      <c r="E8222" s="124" t="s">
        <v>14142</v>
      </c>
      <c r="F8222" s="124" t="s">
        <v>13</v>
      </c>
      <c r="G8222" s="124">
        <v>387258</v>
      </c>
      <c r="H8222" s="124"/>
      <c r="I8222" s="128" t="s">
        <v>1390</v>
      </c>
      <c r="J8222" s="124"/>
      <c r="K8222" s="124"/>
      <c r="L8222" s="124"/>
      <c r="M8222" s="124"/>
      <c r="N8222" s="193">
        <v>7298280.1200000001</v>
      </c>
      <c r="O8222" s="193">
        <v>0</v>
      </c>
      <c r="P8222" s="124" t="s">
        <v>1312</v>
      </c>
    </row>
    <row r="8223" spans="1:16" hidden="1">
      <c r="A8223" s="256" t="s">
        <v>1365</v>
      </c>
      <c r="B8223" s="124"/>
      <c r="C8223" s="125" t="s">
        <v>1365</v>
      </c>
      <c r="D8223" s="191">
        <v>43371</v>
      </c>
      <c r="E8223" s="124" t="s">
        <v>14143</v>
      </c>
      <c r="F8223" s="124" t="s">
        <v>13</v>
      </c>
      <c r="G8223" s="124">
        <v>387260</v>
      </c>
      <c r="H8223" s="124"/>
      <c r="I8223" s="128" t="s">
        <v>1390</v>
      </c>
      <c r="J8223" s="124"/>
      <c r="K8223" s="124"/>
      <c r="L8223" s="124"/>
      <c r="M8223" s="124"/>
      <c r="N8223" s="193">
        <v>7298280.1200000001</v>
      </c>
      <c r="O8223" s="193">
        <v>0</v>
      </c>
      <c r="P8223" s="124" t="s">
        <v>1312</v>
      </c>
    </row>
    <row r="8224" spans="1:16" hidden="1">
      <c r="A8224" s="256" t="s">
        <v>1365</v>
      </c>
      <c r="B8224" s="124"/>
      <c r="C8224" s="125" t="s">
        <v>1365</v>
      </c>
      <c r="D8224" s="191">
        <v>43371</v>
      </c>
      <c r="E8224" s="124" t="s">
        <v>14144</v>
      </c>
      <c r="F8224" s="124" t="s">
        <v>13</v>
      </c>
      <c r="G8224" s="124">
        <v>387262</v>
      </c>
      <c r="H8224" s="124"/>
      <c r="I8224" s="128" t="s">
        <v>1390</v>
      </c>
      <c r="J8224" s="124"/>
      <c r="K8224" s="124"/>
      <c r="L8224" s="124"/>
      <c r="M8224" s="124"/>
      <c r="N8224" s="193">
        <v>6182391.7000000002</v>
      </c>
      <c r="O8224" s="193">
        <v>0</v>
      </c>
      <c r="P8224" s="124" t="s">
        <v>1312</v>
      </c>
    </row>
    <row r="8225" spans="1:16" hidden="1">
      <c r="A8225" s="256" t="s">
        <v>1365</v>
      </c>
      <c r="B8225" s="124"/>
      <c r="C8225" s="125" t="s">
        <v>1365</v>
      </c>
      <c r="D8225" s="191">
        <v>43371</v>
      </c>
      <c r="E8225" s="124" t="s">
        <v>14145</v>
      </c>
      <c r="F8225" s="124" t="s">
        <v>13</v>
      </c>
      <c r="G8225" s="124">
        <v>387264</v>
      </c>
      <c r="H8225" s="124"/>
      <c r="I8225" s="128" t="s">
        <v>1390</v>
      </c>
      <c r="J8225" s="124"/>
      <c r="K8225" s="124"/>
      <c r="L8225" s="124"/>
      <c r="M8225" s="124"/>
      <c r="N8225" s="193">
        <v>6182391.7000000002</v>
      </c>
      <c r="O8225" s="193">
        <v>0</v>
      </c>
      <c r="P8225" s="124" t="s">
        <v>1312</v>
      </c>
    </row>
    <row r="8226" spans="1:16" hidden="1">
      <c r="A8226" s="256" t="s">
        <v>1365</v>
      </c>
      <c r="B8226" s="124"/>
      <c r="C8226" s="125" t="s">
        <v>1365</v>
      </c>
      <c r="D8226" s="191">
        <v>43371</v>
      </c>
      <c r="E8226" s="124" t="s">
        <v>14146</v>
      </c>
      <c r="F8226" s="124" t="s">
        <v>13</v>
      </c>
      <c r="G8226" s="124">
        <v>387266</v>
      </c>
      <c r="H8226" s="124"/>
      <c r="I8226" s="128" t="s">
        <v>1390</v>
      </c>
      <c r="J8226" s="124"/>
      <c r="K8226" s="124"/>
      <c r="L8226" s="124"/>
      <c r="M8226" s="124"/>
      <c r="N8226" s="193">
        <v>6182391.7000000002</v>
      </c>
      <c r="O8226" s="193">
        <v>0</v>
      </c>
      <c r="P8226" s="124" t="s">
        <v>1312</v>
      </c>
    </row>
    <row r="8227" spans="1:16" hidden="1">
      <c r="A8227" s="256" t="s">
        <v>1365</v>
      </c>
      <c r="B8227" s="124"/>
      <c r="C8227" s="125" t="s">
        <v>1365</v>
      </c>
      <c r="D8227" s="191">
        <v>43371</v>
      </c>
      <c r="E8227" s="124" t="s">
        <v>14147</v>
      </c>
      <c r="F8227" s="124" t="s">
        <v>13</v>
      </c>
      <c r="G8227" s="124">
        <v>387268</v>
      </c>
      <c r="H8227" s="124"/>
      <c r="I8227" s="128" t="s">
        <v>1390</v>
      </c>
      <c r="J8227" s="124"/>
      <c r="K8227" s="124"/>
      <c r="L8227" s="124"/>
      <c r="M8227" s="124"/>
      <c r="N8227" s="193">
        <v>6182391.7000000002</v>
      </c>
      <c r="O8227" s="193">
        <v>0</v>
      </c>
      <c r="P8227" s="124" t="s">
        <v>1312</v>
      </c>
    </row>
    <row r="8228" spans="1:16" hidden="1">
      <c r="A8228" s="256" t="s">
        <v>1365</v>
      </c>
      <c r="B8228" s="124"/>
      <c r="C8228" s="125" t="s">
        <v>1365</v>
      </c>
      <c r="D8228" s="191">
        <v>43371</v>
      </c>
      <c r="E8228" s="124" t="s">
        <v>14148</v>
      </c>
      <c r="F8228" s="124" t="s">
        <v>13</v>
      </c>
      <c r="G8228" s="124">
        <v>387270</v>
      </c>
      <c r="H8228" s="124"/>
      <c r="I8228" s="128" t="s">
        <v>1390</v>
      </c>
      <c r="J8228" s="124"/>
      <c r="K8228" s="124"/>
      <c r="L8228" s="124"/>
      <c r="M8228" s="124"/>
      <c r="N8228" s="193">
        <v>16980665.02</v>
      </c>
      <c r="O8228" s="193">
        <v>0</v>
      </c>
      <c r="P8228" s="124" t="s">
        <v>1312</v>
      </c>
    </row>
    <row r="8229" spans="1:16" hidden="1">
      <c r="A8229" s="256" t="s">
        <v>1365</v>
      </c>
      <c r="B8229" s="124"/>
      <c r="C8229" s="125" t="s">
        <v>1365</v>
      </c>
      <c r="D8229" s="191">
        <v>43371</v>
      </c>
      <c r="E8229" s="124" t="s">
        <v>14149</v>
      </c>
      <c r="F8229" s="124" t="s">
        <v>13</v>
      </c>
      <c r="G8229" s="124">
        <v>387272</v>
      </c>
      <c r="H8229" s="124"/>
      <c r="I8229" s="128" t="s">
        <v>1390</v>
      </c>
      <c r="J8229" s="124"/>
      <c r="K8229" s="124"/>
      <c r="L8229" s="124"/>
      <c r="M8229" s="124"/>
      <c r="N8229" s="193">
        <v>16980665.02</v>
      </c>
      <c r="O8229" s="193">
        <v>0</v>
      </c>
      <c r="P8229" s="124" t="s">
        <v>1312</v>
      </c>
    </row>
    <row r="8230" spans="1:16" hidden="1">
      <c r="A8230" s="256" t="s">
        <v>1365</v>
      </c>
      <c r="B8230" s="124"/>
      <c r="C8230" s="125" t="s">
        <v>1365</v>
      </c>
      <c r="D8230" s="191">
        <v>43371</v>
      </c>
      <c r="E8230" s="124" t="s">
        <v>14150</v>
      </c>
      <c r="F8230" s="124" t="s">
        <v>13</v>
      </c>
      <c r="G8230" s="124">
        <v>387274</v>
      </c>
      <c r="H8230" s="124"/>
      <c r="I8230" s="128" t="s">
        <v>1390</v>
      </c>
      <c r="J8230" s="124"/>
      <c r="K8230" s="124"/>
      <c r="L8230" s="124"/>
      <c r="M8230" s="124"/>
      <c r="N8230" s="193">
        <v>16980665.02</v>
      </c>
      <c r="O8230" s="193">
        <v>0</v>
      </c>
      <c r="P8230" s="124" t="s">
        <v>1312</v>
      </c>
    </row>
    <row r="8231" spans="1:16" hidden="1">
      <c r="A8231" s="256" t="s">
        <v>1365</v>
      </c>
      <c r="B8231" s="124"/>
      <c r="C8231" s="125" t="s">
        <v>1365</v>
      </c>
      <c r="D8231" s="191">
        <v>43371</v>
      </c>
      <c r="E8231" s="124" t="s">
        <v>14151</v>
      </c>
      <c r="F8231" s="124" t="s">
        <v>13</v>
      </c>
      <c r="G8231" s="124">
        <v>387276</v>
      </c>
      <c r="H8231" s="124"/>
      <c r="I8231" s="128" t="s">
        <v>1390</v>
      </c>
      <c r="J8231" s="124"/>
      <c r="K8231" s="124"/>
      <c r="L8231" s="124"/>
      <c r="M8231" s="124"/>
      <c r="N8231" s="193">
        <v>16980665.02</v>
      </c>
      <c r="O8231" s="193">
        <v>0</v>
      </c>
      <c r="P8231" s="124" t="s">
        <v>1312</v>
      </c>
    </row>
    <row r="8232" spans="1:16" hidden="1">
      <c r="A8232" s="256" t="s">
        <v>1365</v>
      </c>
      <c r="B8232" s="124"/>
      <c r="C8232" s="125" t="s">
        <v>1365</v>
      </c>
      <c r="D8232" s="191">
        <v>43371</v>
      </c>
      <c r="E8232" s="124" t="s">
        <v>14152</v>
      </c>
      <c r="F8232" s="124" t="s">
        <v>13</v>
      </c>
      <c r="G8232" s="124">
        <v>387278</v>
      </c>
      <c r="H8232" s="124"/>
      <c r="I8232" s="128" t="s">
        <v>1390</v>
      </c>
      <c r="J8232" s="124"/>
      <c r="K8232" s="124"/>
      <c r="L8232" s="124"/>
      <c r="M8232" s="124"/>
      <c r="N8232" s="193">
        <v>3124115.62</v>
      </c>
      <c r="O8232" s="193">
        <v>0</v>
      </c>
      <c r="P8232" s="124" t="s">
        <v>1312</v>
      </c>
    </row>
    <row r="8233" spans="1:16" hidden="1">
      <c r="A8233" s="256" t="s">
        <v>1365</v>
      </c>
      <c r="B8233" s="124"/>
      <c r="C8233" s="125" t="s">
        <v>1365</v>
      </c>
      <c r="D8233" s="191">
        <v>43371</v>
      </c>
      <c r="E8233" s="124" t="s">
        <v>14153</v>
      </c>
      <c r="F8233" s="124" t="s">
        <v>13</v>
      </c>
      <c r="G8233" s="124">
        <v>387280</v>
      </c>
      <c r="H8233" s="124"/>
      <c r="I8233" s="128" t="s">
        <v>1390</v>
      </c>
      <c r="J8233" s="124"/>
      <c r="K8233" s="124"/>
      <c r="L8233" s="124"/>
      <c r="M8233" s="124"/>
      <c r="N8233" s="193">
        <v>3124115.62</v>
      </c>
      <c r="O8233" s="193">
        <v>0</v>
      </c>
      <c r="P8233" s="124" t="s">
        <v>1312</v>
      </c>
    </row>
    <row r="8234" spans="1:16" hidden="1">
      <c r="A8234" s="256" t="s">
        <v>1365</v>
      </c>
      <c r="B8234" s="124"/>
      <c r="C8234" s="125" t="s">
        <v>1365</v>
      </c>
      <c r="D8234" s="191">
        <v>43371</v>
      </c>
      <c r="E8234" s="124" t="s">
        <v>14154</v>
      </c>
      <c r="F8234" s="124" t="s">
        <v>13</v>
      </c>
      <c r="G8234" s="124">
        <v>387282</v>
      </c>
      <c r="H8234" s="124"/>
      <c r="I8234" s="128" t="s">
        <v>1390</v>
      </c>
      <c r="J8234" s="124"/>
      <c r="K8234" s="124"/>
      <c r="L8234" s="124"/>
      <c r="M8234" s="124"/>
      <c r="N8234" s="193">
        <v>3124115.62</v>
      </c>
      <c r="O8234" s="193">
        <v>0</v>
      </c>
      <c r="P8234" s="124" t="s">
        <v>1312</v>
      </c>
    </row>
    <row r="8235" spans="1:16" hidden="1">
      <c r="A8235" s="256" t="s">
        <v>1365</v>
      </c>
      <c r="B8235" s="124"/>
      <c r="C8235" s="125" t="s">
        <v>1365</v>
      </c>
      <c r="D8235" s="191">
        <v>43371</v>
      </c>
      <c r="E8235" s="124" t="s">
        <v>14155</v>
      </c>
      <c r="F8235" s="124" t="s">
        <v>13</v>
      </c>
      <c r="G8235" s="124">
        <v>387284</v>
      </c>
      <c r="H8235" s="124"/>
      <c r="I8235" s="128" t="s">
        <v>1390</v>
      </c>
      <c r="J8235" s="124"/>
      <c r="K8235" s="124"/>
      <c r="L8235" s="124"/>
      <c r="M8235" s="124"/>
      <c r="N8235" s="193">
        <v>1652153.14</v>
      </c>
      <c r="O8235" s="193">
        <v>0</v>
      </c>
      <c r="P8235" s="124" t="s">
        <v>1312</v>
      </c>
    </row>
    <row r="8236" spans="1:16" hidden="1">
      <c r="A8236" s="256" t="s">
        <v>1365</v>
      </c>
      <c r="B8236" s="124"/>
      <c r="C8236" s="125" t="s">
        <v>1365</v>
      </c>
      <c r="D8236" s="191">
        <v>43371</v>
      </c>
      <c r="E8236" s="124" t="s">
        <v>14156</v>
      </c>
      <c r="F8236" s="124" t="s">
        <v>13</v>
      </c>
      <c r="G8236" s="124">
        <v>387286</v>
      </c>
      <c r="H8236" s="124"/>
      <c r="I8236" s="128" t="s">
        <v>1390</v>
      </c>
      <c r="J8236" s="124"/>
      <c r="K8236" s="124"/>
      <c r="L8236" s="124"/>
      <c r="M8236" s="124"/>
      <c r="N8236" s="193">
        <v>166387.24</v>
      </c>
      <c r="O8236" s="193">
        <v>0</v>
      </c>
      <c r="P8236" s="124" t="s">
        <v>1312</v>
      </c>
    </row>
    <row r="8237" spans="1:16" hidden="1">
      <c r="A8237" s="256" t="s">
        <v>1365</v>
      </c>
      <c r="B8237" s="124"/>
      <c r="C8237" s="125" t="s">
        <v>1365</v>
      </c>
      <c r="D8237" s="191">
        <v>43371</v>
      </c>
      <c r="E8237" s="124" t="s">
        <v>14157</v>
      </c>
      <c r="F8237" s="124" t="s">
        <v>13</v>
      </c>
      <c r="G8237" s="124">
        <v>387288</v>
      </c>
      <c r="H8237" s="124"/>
      <c r="I8237" s="128" t="s">
        <v>1390</v>
      </c>
      <c r="J8237" s="124"/>
      <c r="K8237" s="124"/>
      <c r="L8237" s="124"/>
      <c r="M8237" s="124"/>
      <c r="N8237" s="193">
        <v>733230.55</v>
      </c>
      <c r="O8237" s="193">
        <v>0</v>
      </c>
      <c r="P8237" s="124" t="s">
        <v>1312</v>
      </c>
    </row>
    <row r="8238" spans="1:16" hidden="1">
      <c r="A8238" s="256" t="s">
        <v>1365</v>
      </c>
      <c r="B8238" s="124"/>
      <c r="C8238" s="125" t="s">
        <v>1365</v>
      </c>
      <c r="D8238" s="191">
        <v>43371</v>
      </c>
      <c r="E8238" s="124" t="s">
        <v>14158</v>
      </c>
      <c r="F8238" s="124" t="s">
        <v>13</v>
      </c>
      <c r="G8238" s="124">
        <v>387290</v>
      </c>
      <c r="H8238" s="124"/>
      <c r="I8238" s="128" t="s">
        <v>1390</v>
      </c>
      <c r="J8238" s="124"/>
      <c r="K8238" s="124"/>
      <c r="L8238" s="124"/>
      <c r="M8238" s="124"/>
      <c r="N8238" s="193">
        <v>4537832.6500000004</v>
      </c>
      <c r="O8238" s="193">
        <v>0</v>
      </c>
      <c r="P8238" s="124" t="s">
        <v>1312</v>
      </c>
    </row>
    <row r="8239" spans="1:16" ht="51" hidden="1">
      <c r="A8239" s="256">
        <v>340</v>
      </c>
      <c r="B8239" s="124"/>
      <c r="C8239" s="125" t="s">
        <v>814</v>
      </c>
      <c r="D8239" s="191">
        <v>43371</v>
      </c>
      <c r="E8239" s="124" t="s">
        <v>14159</v>
      </c>
      <c r="F8239" s="124" t="s">
        <v>6</v>
      </c>
      <c r="G8239" s="124">
        <v>848259</v>
      </c>
      <c r="H8239" s="124"/>
      <c r="I8239" s="128" t="s">
        <v>15778</v>
      </c>
      <c r="J8239" s="124"/>
      <c r="K8239" s="124"/>
      <c r="L8239" s="124"/>
      <c r="M8239" s="124"/>
      <c r="N8239" s="193">
        <v>0</v>
      </c>
      <c r="O8239" s="193">
        <v>64799.97</v>
      </c>
      <c r="P8239" s="124" t="s">
        <v>1312</v>
      </c>
    </row>
    <row r="8240" spans="1:16" ht="63.75" hidden="1">
      <c r="A8240" s="256">
        <v>344</v>
      </c>
      <c r="B8240" s="124"/>
      <c r="C8240" s="125" t="s">
        <v>818</v>
      </c>
      <c r="D8240" s="191">
        <v>43371</v>
      </c>
      <c r="E8240" s="124" t="s">
        <v>14160</v>
      </c>
      <c r="F8240" s="124" t="s">
        <v>6</v>
      </c>
      <c r="G8240" s="124">
        <v>1028345</v>
      </c>
      <c r="H8240" s="124"/>
      <c r="I8240" s="128" t="s">
        <v>15779</v>
      </c>
      <c r="J8240" s="124"/>
      <c r="K8240" s="124"/>
      <c r="L8240" s="124"/>
      <c r="M8240" s="124"/>
      <c r="N8240" s="193">
        <v>0</v>
      </c>
      <c r="O8240" s="193">
        <v>94146</v>
      </c>
      <c r="P8240" s="124" t="s">
        <v>1312</v>
      </c>
    </row>
    <row r="8241" spans="1:16" ht="63.75" hidden="1">
      <c r="A8241" s="256" t="s">
        <v>620</v>
      </c>
      <c r="B8241" s="124"/>
      <c r="C8241" s="125" t="s">
        <v>714</v>
      </c>
      <c r="D8241" s="191">
        <v>43371</v>
      </c>
      <c r="E8241" s="124" t="s">
        <v>14161</v>
      </c>
      <c r="F8241" s="124" t="s">
        <v>11</v>
      </c>
      <c r="G8241" s="124">
        <v>11223</v>
      </c>
      <c r="H8241" s="124"/>
      <c r="I8241" s="128" t="s">
        <v>15780</v>
      </c>
      <c r="J8241" s="124"/>
      <c r="K8241" s="124"/>
      <c r="L8241" s="124"/>
      <c r="M8241" s="124"/>
      <c r="N8241" s="193">
        <v>1078.93</v>
      </c>
      <c r="O8241" s="193">
        <v>0</v>
      </c>
      <c r="P8241" s="124" t="s">
        <v>1312</v>
      </c>
    </row>
    <row r="8242" spans="1:16" ht="63.75" hidden="1">
      <c r="A8242" s="256" t="s">
        <v>620</v>
      </c>
      <c r="B8242" s="124"/>
      <c r="C8242" s="125" t="s">
        <v>714</v>
      </c>
      <c r="D8242" s="191">
        <v>43371</v>
      </c>
      <c r="E8242" s="124" t="s">
        <v>14162</v>
      </c>
      <c r="F8242" s="124" t="s">
        <v>11</v>
      </c>
      <c r="G8242" s="124">
        <v>11226</v>
      </c>
      <c r="H8242" s="124"/>
      <c r="I8242" s="128" t="s">
        <v>15781</v>
      </c>
      <c r="J8242" s="124"/>
      <c r="K8242" s="124"/>
      <c r="L8242" s="124"/>
      <c r="M8242" s="124"/>
      <c r="N8242" s="193">
        <v>5314.5</v>
      </c>
      <c r="O8242" s="193">
        <v>0</v>
      </c>
      <c r="P8242" s="124" t="s">
        <v>1312</v>
      </c>
    </row>
    <row r="8243" spans="1:16" ht="51" hidden="1">
      <c r="A8243" s="256">
        <v>513</v>
      </c>
      <c r="B8243" s="124"/>
      <c r="C8243" s="125" t="s">
        <v>201</v>
      </c>
      <c r="D8243" s="191">
        <v>43371</v>
      </c>
      <c r="E8243" s="124" t="s">
        <v>14163</v>
      </c>
      <c r="F8243" s="124" t="s">
        <v>15</v>
      </c>
      <c r="G8243" s="124">
        <v>848262</v>
      </c>
      <c r="H8243" s="124"/>
      <c r="I8243" s="128" t="s">
        <v>4300</v>
      </c>
      <c r="J8243" s="124"/>
      <c r="K8243" s="124"/>
      <c r="L8243" s="124"/>
      <c r="M8243" s="124"/>
      <c r="N8243" s="193">
        <v>50</v>
      </c>
      <c r="O8243" s="193">
        <v>0</v>
      </c>
      <c r="P8243" s="124" t="s">
        <v>1312</v>
      </c>
    </row>
    <row r="8244" spans="1:16" ht="51" hidden="1">
      <c r="A8244" s="256">
        <v>340</v>
      </c>
      <c r="B8244" s="124"/>
      <c r="C8244" s="125" t="s">
        <v>814</v>
      </c>
      <c r="D8244" s="191">
        <v>43371</v>
      </c>
      <c r="E8244" s="124" t="s">
        <v>14164</v>
      </c>
      <c r="F8244" s="124" t="s">
        <v>15</v>
      </c>
      <c r="G8244" s="124">
        <v>848260</v>
      </c>
      <c r="H8244" s="124"/>
      <c r="I8244" s="128" t="s">
        <v>15782</v>
      </c>
      <c r="J8244" s="124"/>
      <c r="K8244" s="124"/>
      <c r="L8244" s="124"/>
      <c r="M8244" s="124"/>
      <c r="N8244" s="193">
        <v>50</v>
      </c>
      <c r="O8244" s="193">
        <v>0</v>
      </c>
      <c r="P8244" s="124" t="s">
        <v>1312</v>
      </c>
    </row>
    <row r="8245" spans="1:16" ht="76.5" hidden="1">
      <c r="A8245" s="256" t="s">
        <v>622</v>
      </c>
      <c r="B8245" s="124"/>
      <c r="C8245" s="125" t="s">
        <v>715</v>
      </c>
      <c r="D8245" s="191">
        <v>43371</v>
      </c>
      <c r="E8245" s="124" t="s">
        <v>14165</v>
      </c>
      <c r="F8245" s="124" t="s">
        <v>1256</v>
      </c>
      <c r="G8245" s="124">
        <v>180981</v>
      </c>
      <c r="H8245" s="124"/>
      <c r="I8245" s="128" t="s">
        <v>15783</v>
      </c>
      <c r="J8245" s="124"/>
      <c r="K8245" s="124"/>
      <c r="L8245" s="124"/>
      <c r="M8245" s="124"/>
      <c r="N8245" s="193">
        <v>0</v>
      </c>
      <c r="O8245" s="193">
        <v>9547.52</v>
      </c>
      <c r="P8245" s="124" t="s">
        <v>1312</v>
      </c>
    </row>
    <row r="8246" spans="1:16" ht="51" hidden="1">
      <c r="A8246" s="256" t="s">
        <v>622</v>
      </c>
      <c r="B8246" s="124"/>
      <c r="C8246" s="125" t="s">
        <v>715</v>
      </c>
      <c r="D8246" s="191">
        <v>43371</v>
      </c>
      <c r="E8246" s="124" t="s">
        <v>14165</v>
      </c>
      <c r="F8246" s="124" t="s">
        <v>1256</v>
      </c>
      <c r="G8246" s="124">
        <v>180980</v>
      </c>
      <c r="H8246" s="124"/>
      <c r="I8246" s="128" t="s">
        <v>15784</v>
      </c>
      <c r="J8246" s="124"/>
      <c r="K8246" s="124"/>
      <c r="L8246" s="124"/>
      <c r="M8246" s="124"/>
      <c r="N8246" s="193">
        <v>0</v>
      </c>
      <c r="O8246" s="193">
        <v>549691.26</v>
      </c>
      <c r="P8246" s="124" t="s">
        <v>1312</v>
      </c>
    </row>
    <row r="8247" spans="1:16" ht="51" hidden="1">
      <c r="A8247" s="256" t="s">
        <v>622</v>
      </c>
      <c r="B8247" s="124"/>
      <c r="C8247" s="125" t="s">
        <v>715</v>
      </c>
      <c r="D8247" s="191">
        <v>43371</v>
      </c>
      <c r="E8247" s="124" t="s">
        <v>14165</v>
      </c>
      <c r="F8247" s="124" t="s">
        <v>1256</v>
      </c>
      <c r="G8247" s="124">
        <v>180979</v>
      </c>
      <c r="H8247" s="124"/>
      <c r="I8247" s="128" t="s">
        <v>15785</v>
      </c>
      <c r="J8247" s="124"/>
      <c r="K8247" s="124"/>
      <c r="L8247" s="124"/>
      <c r="M8247" s="124"/>
      <c r="N8247" s="193">
        <v>0</v>
      </c>
      <c r="O8247" s="193">
        <v>176368.63</v>
      </c>
      <c r="P8247" s="124" t="s">
        <v>1312</v>
      </c>
    </row>
    <row r="8248" spans="1:16" ht="76.5" hidden="1">
      <c r="A8248" s="256">
        <v>373</v>
      </c>
      <c r="B8248" s="124"/>
      <c r="C8248" s="125" t="s">
        <v>1269</v>
      </c>
      <c r="D8248" s="191">
        <v>43371</v>
      </c>
      <c r="E8248" s="124" t="s">
        <v>14166</v>
      </c>
      <c r="F8248" s="124" t="s">
        <v>1313</v>
      </c>
      <c r="G8248" s="124">
        <v>180983</v>
      </c>
      <c r="H8248" s="124"/>
      <c r="I8248" s="128" t="s">
        <v>15786</v>
      </c>
      <c r="J8248" s="124"/>
      <c r="K8248" s="124"/>
      <c r="L8248" s="124"/>
      <c r="M8248" s="124"/>
      <c r="N8248" s="193">
        <v>0</v>
      </c>
      <c r="O8248" s="193">
        <v>9828470</v>
      </c>
      <c r="P8248" s="124" t="s">
        <v>1312</v>
      </c>
    </row>
    <row r="8249" spans="1:16" ht="76.5" hidden="1">
      <c r="A8249" s="256" t="s">
        <v>620</v>
      </c>
      <c r="B8249" s="124"/>
      <c r="C8249" s="125" t="s">
        <v>714</v>
      </c>
      <c r="D8249" s="191">
        <v>43371</v>
      </c>
      <c r="E8249" s="124" t="s">
        <v>14167</v>
      </c>
      <c r="F8249" s="124" t="s">
        <v>13</v>
      </c>
      <c r="G8249" s="124">
        <v>934084</v>
      </c>
      <c r="H8249" s="124"/>
      <c r="I8249" s="128" t="s">
        <v>15787</v>
      </c>
      <c r="J8249" s="124"/>
      <c r="K8249" s="124"/>
      <c r="L8249" s="124"/>
      <c r="M8249" s="124"/>
      <c r="N8249" s="193">
        <v>244800</v>
      </c>
      <c r="O8249" s="193">
        <v>0</v>
      </c>
      <c r="P8249" s="124" t="s">
        <v>1312</v>
      </c>
    </row>
    <row r="8250" spans="1:16" ht="63.75" hidden="1">
      <c r="A8250" s="256">
        <v>16</v>
      </c>
      <c r="B8250" s="124"/>
      <c r="C8250" s="125" t="s">
        <v>692</v>
      </c>
      <c r="D8250" s="191">
        <v>43371</v>
      </c>
      <c r="E8250" s="124" t="s">
        <v>14168</v>
      </c>
      <c r="F8250" s="124" t="s">
        <v>15</v>
      </c>
      <c r="G8250" s="124">
        <v>6041</v>
      </c>
      <c r="H8250" s="124"/>
      <c r="I8250" s="128" t="s">
        <v>15788</v>
      </c>
      <c r="J8250" s="124"/>
      <c r="K8250" s="124"/>
      <c r="L8250" s="124"/>
      <c r="M8250" s="124"/>
      <c r="N8250" s="193">
        <v>288.25</v>
      </c>
      <c r="O8250" s="193">
        <v>0</v>
      </c>
      <c r="P8250" s="124" t="s">
        <v>1312</v>
      </c>
    </row>
    <row r="8251" spans="1:16" ht="63.75" hidden="1">
      <c r="A8251" s="256">
        <v>16</v>
      </c>
      <c r="B8251" s="124"/>
      <c r="C8251" s="125" t="s">
        <v>692</v>
      </c>
      <c r="D8251" s="191">
        <v>43371</v>
      </c>
      <c r="E8251" s="124" t="s">
        <v>14169</v>
      </c>
      <c r="F8251" s="124" t="s">
        <v>1257</v>
      </c>
      <c r="G8251" s="124">
        <v>6041</v>
      </c>
      <c r="H8251" s="124"/>
      <c r="I8251" s="128" t="s">
        <v>15789</v>
      </c>
      <c r="J8251" s="124"/>
      <c r="K8251" s="124"/>
      <c r="L8251" s="124"/>
      <c r="M8251" s="124"/>
      <c r="N8251" s="193">
        <v>216.77</v>
      </c>
      <c r="O8251" s="193">
        <v>0</v>
      </c>
      <c r="P8251" s="124" t="s">
        <v>1312</v>
      </c>
    </row>
    <row r="8252" spans="1:16" ht="63.75" hidden="1">
      <c r="A8252" s="256">
        <v>16</v>
      </c>
      <c r="B8252" s="124"/>
      <c r="C8252" s="125" t="s">
        <v>692</v>
      </c>
      <c r="D8252" s="191">
        <v>43371</v>
      </c>
      <c r="E8252" s="124" t="s">
        <v>14170</v>
      </c>
      <c r="F8252" s="124" t="s">
        <v>15</v>
      </c>
      <c r="G8252" s="124">
        <v>6029</v>
      </c>
      <c r="H8252" s="124"/>
      <c r="I8252" s="128" t="s">
        <v>15790</v>
      </c>
      <c r="J8252" s="124"/>
      <c r="K8252" s="124"/>
      <c r="L8252" s="124"/>
      <c r="M8252" s="124"/>
      <c r="N8252" s="193">
        <v>288.25</v>
      </c>
      <c r="O8252" s="193">
        <v>0</v>
      </c>
      <c r="P8252" s="124" t="s">
        <v>1312</v>
      </c>
    </row>
    <row r="8253" spans="1:16" ht="76.5" hidden="1">
      <c r="A8253" s="256">
        <v>16</v>
      </c>
      <c r="B8253" s="124"/>
      <c r="C8253" s="125" t="s">
        <v>692</v>
      </c>
      <c r="D8253" s="191">
        <v>43371</v>
      </c>
      <c r="E8253" s="124" t="s">
        <v>14171</v>
      </c>
      <c r="F8253" s="124" t="s">
        <v>1257</v>
      </c>
      <c r="G8253" s="124">
        <v>6029</v>
      </c>
      <c r="H8253" s="124"/>
      <c r="I8253" s="128" t="s">
        <v>15791</v>
      </c>
      <c r="J8253" s="124"/>
      <c r="K8253" s="124"/>
      <c r="L8253" s="124"/>
      <c r="M8253" s="124"/>
      <c r="N8253" s="193">
        <v>264.07</v>
      </c>
      <c r="O8253" s="193">
        <v>0</v>
      </c>
      <c r="P8253" s="124" t="s">
        <v>1312</v>
      </c>
    </row>
    <row r="8254" spans="1:16" ht="51" hidden="1">
      <c r="A8254" s="256">
        <v>513</v>
      </c>
      <c r="B8254" s="124"/>
      <c r="C8254" s="125" t="s">
        <v>201</v>
      </c>
      <c r="D8254" s="191">
        <v>43371</v>
      </c>
      <c r="E8254" s="124" t="s">
        <v>14172</v>
      </c>
      <c r="F8254" s="124" t="s">
        <v>15</v>
      </c>
      <c r="G8254" s="124">
        <v>848544</v>
      </c>
      <c r="H8254" s="124"/>
      <c r="I8254" s="128" t="s">
        <v>4316</v>
      </c>
      <c r="J8254" s="124"/>
      <c r="K8254" s="124"/>
      <c r="L8254" s="124"/>
      <c r="M8254" s="124"/>
      <c r="N8254" s="193">
        <v>50</v>
      </c>
      <c r="O8254" s="193">
        <v>0</v>
      </c>
      <c r="P8254" s="124" t="s">
        <v>1312</v>
      </c>
    </row>
    <row r="8255" spans="1:16" ht="76.5" hidden="1">
      <c r="A8255" s="256" t="s">
        <v>620</v>
      </c>
      <c r="B8255" s="124"/>
      <c r="C8255" s="125" t="s">
        <v>714</v>
      </c>
      <c r="D8255" s="191">
        <v>43371</v>
      </c>
      <c r="E8255" s="124" t="s">
        <v>14173</v>
      </c>
      <c r="F8255" s="124" t="s">
        <v>11</v>
      </c>
      <c r="G8255" s="124">
        <v>934084</v>
      </c>
      <c r="H8255" s="124"/>
      <c r="I8255" s="128" t="s">
        <v>15792</v>
      </c>
      <c r="J8255" s="124"/>
      <c r="K8255" s="124"/>
      <c r="L8255" s="124"/>
      <c r="M8255" s="124"/>
      <c r="N8255" s="193">
        <v>50</v>
      </c>
      <c r="O8255" s="193">
        <v>0</v>
      </c>
      <c r="P8255" s="124" t="s">
        <v>1312</v>
      </c>
    </row>
    <row r="8256" spans="1:16" ht="63.75" hidden="1">
      <c r="A8256" s="256">
        <v>597</v>
      </c>
      <c r="B8256" s="124"/>
      <c r="C8256" s="125" t="s">
        <v>3387</v>
      </c>
      <c r="D8256" s="191">
        <v>43371</v>
      </c>
      <c r="E8256" s="124" t="s">
        <v>14174</v>
      </c>
      <c r="F8256" s="124" t="s">
        <v>11</v>
      </c>
      <c r="G8256" s="124">
        <v>934188</v>
      </c>
      <c r="H8256" s="124"/>
      <c r="I8256" s="128" t="s">
        <v>15793</v>
      </c>
      <c r="J8256" s="124"/>
      <c r="K8256" s="124"/>
      <c r="L8256" s="124"/>
      <c r="M8256" s="124"/>
      <c r="N8256" s="193">
        <v>50</v>
      </c>
      <c r="O8256" s="193">
        <v>0</v>
      </c>
      <c r="P8256" s="124" t="s">
        <v>1312</v>
      </c>
    </row>
    <row r="8257" spans="1:16" ht="38.25" hidden="1">
      <c r="A8257" s="256">
        <v>117</v>
      </c>
      <c r="B8257" s="124"/>
      <c r="C8257" s="125" t="s">
        <v>722</v>
      </c>
      <c r="D8257" s="191">
        <v>43371</v>
      </c>
      <c r="E8257" s="124" t="s">
        <v>14175</v>
      </c>
      <c r="F8257" s="124" t="s">
        <v>11</v>
      </c>
      <c r="G8257" s="124">
        <v>934182</v>
      </c>
      <c r="H8257" s="124"/>
      <c r="I8257" s="128" t="s">
        <v>15794</v>
      </c>
      <c r="J8257" s="124"/>
      <c r="K8257" s="124"/>
      <c r="L8257" s="124"/>
      <c r="M8257" s="124"/>
      <c r="N8257" s="193">
        <v>50</v>
      </c>
      <c r="O8257" s="193">
        <v>0</v>
      </c>
      <c r="P8257" s="124" t="s">
        <v>1312</v>
      </c>
    </row>
    <row r="8258" spans="1:16" ht="51" hidden="1">
      <c r="A8258" s="256">
        <v>117</v>
      </c>
      <c r="B8258" s="124"/>
      <c r="C8258" s="125" t="s">
        <v>722</v>
      </c>
      <c r="D8258" s="191">
        <v>43371</v>
      </c>
      <c r="E8258" s="124" t="s">
        <v>14176</v>
      </c>
      <c r="F8258" s="124" t="s">
        <v>11</v>
      </c>
      <c r="G8258" s="124">
        <v>934180</v>
      </c>
      <c r="H8258" s="124"/>
      <c r="I8258" s="128" t="s">
        <v>15795</v>
      </c>
      <c r="J8258" s="124"/>
      <c r="K8258" s="124"/>
      <c r="L8258" s="124"/>
      <c r="M8258" s="124"/>
      <c r="N8258" s="193">
        <v>50</v>
      </c>
      <c r="O8258" s="193">
        <v>0</v>
      </c>
      <c r="P8258" s="124" t="s">
        <v>1312</v>
      </c>
    </row>
    <row r="8259" spans="1:16" ht="51" hidden="1">
      <c r="A8259" s="256">
        <v>117</v>
      </c>
      <c r="B8259" s="124"/>
      <c r="C8259" s="125" t="s">
        <v>722</v>
      </c>
      <c r="D8259" s="191">
        <v>43371</v>
      </c>
      <c r="E8259" s="124" t="s">
        <v>14177</v>
      </c>
      <c r="F8259" s="124" t="s">
        <v>11</v>
      </c>
      <c r="G8259" s="124">
        <v>934177</v>
      </c>
      <c r="H8259" s="124"/>
      <c r="I8259" s="128" t="s">
        <v>15796</v>
      </c>
      <c r="J8259" s="124"/>
      <c r="K8259" s="124"/>
      <c r="L8259" s="124"/>
      <c r="M8259" s="124"/>
      <c r="N8259" s="193">
        <v>50</v>
      </c>
      <c r="O8259" s="193">
        <v>0</v>
      </c>
      <c r="P8259" s="124" t="s">
        <v>1312</v>
      </c>
    </row>
    <row r="8260" spans="1:16" ht="51" hidden="1">
      <c r="A8260" s="256">
        <v>117</v>
      </c>
      <c r="B8260" s="124"/>
      <c r="C8260" s="125" t="s">
        <v>722</v>
      </c>
      <c r="D8260" s="191">
        <v>43371</v>
      </c>
      <c r="E8260" s="124" t="s">
        <v>14178</v>
      </c>
      <c r="F8260" s="124" t="s">
        <v>11</v>
      </c>
      <c r="G8260" s="124">
        <v>934173</v>
      </c>
      <c r="H8260" s="124"/>
      <c r="I8260" s="128" t="s">
        <v>15797</v>
      </c>
      <c r="J8260" s="124"/>
      <c r="K8260" s="124"/>
      <c r="L8260" s="124"/>
      <c r="M8260" s="124"/>
      <c r="N8260" s="193">
        <v>50</v>
      </c>
      <c r="O8260" s="193">
        <v>0</v>
      </c>
      <c r="P8260" s="124" t="s">
        <v>1312</v>
      </c>
    </row>
    <row r="8261" spans="1:16" ht="114.75" hidden="1">
      <c r="A8261" s="256">
        <v>132</v>
      </c>
      <c r="B8261" s="124"/>
      <c r="C8261" s="125" t="s">
        <v>728</v>
      </c>
      <c r="D8261" s="191">
        <v>43371</v>
      </c>
      <c r="E8261" s="124" t="s">
        <v>14179</v>
      </c>
      <c r="F8261" s="124" t="s">
        <v>11</v>
      </c>
      <c r="G8261" s="124">
        <v>934215</v>
      </c>
      <c r="H8261" s="124"/>
      <c r="I8261" s="128" t="s">
        <v>15798</v>
      </c>
      <c r="J8261" s="124"/>
      <c r="K8261" s="124"/>
      <c r="L8261" s="124"/>
      <c r="M8261" s="124"/>
      <c r="N8261" s="193">
        <v>5994.14</v>
      </c>
      <c r="O8261" s="193">
        <v>0</v>
      </c>
      <c r="P8261" s="124" t="s">
        <v>1312</v>
      </c>
    </row>
    <row r="8262" spans="1:16" ht="63.75" hidden="1">
      <c r="A8262" s="256" t="s">
        <v>619</v>
      </c>
      <c r="B8262" s="124"/>
      <c r="C8262" s="125" t="s">
        <v>713</v>
      </c>
      <c r="D8262" s="191">
        <v>43371</v>
      </c>
      <c r="E8262" s="124" t="s">
        <v>14180</v>
      </c>
      <c r="F8262" s="124" t="s">
        <v>11</v>
      </c>
      <c r="G8262" s="124">
        <v>934212</v>
      </c>
      <c r="H8262" s="124"/>
      <c r="I8262" s="128" t="s">
        <v>6580</v>
      </c>
      <c r="J8262" s="124"/>
      <c r="K8262" s="124"/>
      <c r="L8262" s="124"/>
      <c r="M8262" s="124"/>
      <c r="N8262" s="193">
        <v>50</v>
      </c>
      <c r="O8262" s="193">
        <v>0</v>
      </c>
      <c r="P8262" s="124" t="s">
        <v>1312</v>
      </c>
    </row>
    <row r="8263" spans="1:16">
      <c r="A8263" s="259"/>
      <c r="B8263" s="260"/>
      <c r="C8263" s="261"/>
      <c r="D8263" s="276"/>
      <c r="E8263" s="260"/>
      <c r="F8263" s="260"/>
      <c r="G8263" s="260"/>
      <c r="H8263" s="260"/>
      <c r="I8263" s="262"/>
      <c r="J8263" s="260"/>
      <c r="K8263" s="260"/>
      <c r="L8263" s="260"/>
      <c r="M8263" s="260"/>
      <c r="N8263" s="263"/>
      <c r="O8263" s="263"/>
      <c r="P8263" s="260"/>
    </row>
    <row r="8264" spans="1:16" ht="18.75">
      <c r="A8264" s="257"/>
      <c r="B8264" s="264"/>
      <c r="I8264" s="375" t="s">
        <v>637</v>
      </c>
      <c r="J8264" s="375"/>
      <c r="K8264" s="375"/>
      <c r="L8264" s="375"/>
      <c r="M8264" s="375"/>
      <c r="N8264" s="198">
        <f>+SUBTOTAL(9,N10:N8262)</f>
        <v>0</v>
      </c>
      <c r="O8264" s="198">
        <f>+SUBTOTAL(9,O10:O8262)</f>
        <v>107314768.54000016</v>
      </c>
    </row>
  </sheetData>
  <sheetProtection formatCells="0" formatColumns="0" formatRows="0" insertColumns="0" insertRows="0" insertHyperlinks="0" sort="0" autoFilter="0" pivotTables="0"/>
  <autoFilter ref="A8:P8262">
    <filterColumn colId="5">
      <filters>
        <filter val="BOD"/>
      </filters>
    </filterColumn>
  </autoFilter>
  <mergeCells count="20">
    <mergeCell ref="N8:N9"/>
    <mergeCell ref="O8:O9"/>
    <mergeCell ref="P8:P9"/>
    <mergeCell ref="J7:K7"/>
    <mergeCell ref="L7:M7"/>
    <mergeCell ref="N7:O7"/>
    <mergeCell ref="K8:K9"/>
    <mergeCell ref="L8:L9"/>
    <mergeCell ref="M8:M9"/>
    <mergeCell ref="A8:A9"/>
    <mergeCell ref="B8:B9"/>
    <mergeCell ref="C8:C9"/>
    <mergeCell ref="D8:D9"/>
    <mergeCell ref="E8:E9"/>
    <mergeCell ref="I8264:M8264"/>
    <mergeCell ref="F8:F9"/>
    <mergeCell ref="G8:G9"/>
    <mergeCell ref="H8:H9"/>
    <mergeCell ref="I8:I9"/>
    <mergeCell ref="J8:J9"/>
  </mergeCells>
  <pageMargins left="0.39370078740157483" right="0.19685039370078741" top="0.31496062992125984" bottom="0.74803149606299213" header="0.31496062992125984" footer="0.31496062992125984"/>
  <pageSetup scale="6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402"/>
  <sheetViews>
    <sheetView view="pageBreakPreview" zoomScaleNormal="100" zoomScaleSheetLayoutView="100" workbookViewId="0">
      <pane ySplit="9" topLeftCell="A10" activePane="bottomLeft" state="frozen"/>
      <selection activeCell="D26" sqref="D26"/>
      <selection pane="bottomLeft" activeCell="A5" sqref="A5"/>
    </sheetView>
  </sheetViews>
  <sheetFormatPr baseColWidth="10" defaultRowHeight="12.75"/>
  <cols>
    <col min="1" max="1" width="7.140625" style="122" customWidth="1"/>
    <col min="2" max="2" width="4.140625" style="122" bestFit="1" customWidth="1"/>
    <col min="3" max="3" width="15.5703125" style="185" customWidth="1"/>
    <col min="4" max="4" width="12.28515625" style="212" bestFit="1" customWidth="1"/>
    <col min="5" max="5" width="12.140625" style="122" customWidth="1"/>
    <col min="6" max="6" width="9.42578125" style="122" customWidth="1"/>
    <col min="7" max="7" width="12.42578125" style="122" customWidth="1"/>
    <col min="8" max="8" width="50.28515625" style="129" customWidth="1"/>
    <col min="9" max="12" width="7.28515625" style="122" customWidth="1"/>
    <col min="13" max="13" width="13.42578125" style="194" bestFit="1" customWidth="1"/>
    <col min="14" max="14" width="14.42578125" style="194" customWidth="1"/>
    <col min="15" max="16" width="15.85546875" style="194" bestFit="1" customWidth="1"/>
    <col min="17" max="17" width="14.5703125" style="122" customWidth="1"/>
    <col min="18" max="16384" width="11.42578125" style="118"/>
  </cols>
  <sheetData>
    <row r="1" spans="1:17" s="131" customFormat="1">
      <c r="A1" s="202" t="s">
        <v>37</v>
      </c>
      <c r="B1" s="202"/>
      <c r="C1" s="202"/>
      <c r="D1" s="209"/>
      <c r="E1" s="202"/>
      <c r="F1" s="202"/>
      <c r="G1" s="202"/>
      <c r="H1" s="202"/>
      <c r="I1" s="202"/>
      <c r="J1" s="202"/>
      <c r="K1" s="130"/>
      <c r="L1" s="130"/>
      <c r="M1" s="197"/>
      <c r="N1" s="197"/>
      <c r="O1" s="197"/>
      <c r="P1" s="197"/>
      <c r="Q1" s="130"/>
    </row>
    <row r="2" spans="1:17" s="131" customFormat="1" ht="15.75">
      <c r="A2" s="202" t="s">
        <v>2907</v>
      </c>
      <c r="B2" s="202"/>
      <c r="C2" s="202"/>
      <c r="D2" s="209"/>
      <c r="E2" s="202"/>
      <c r="F2" s="202"/>
      <c r="G2" s="202"/>
      <c r="H2" s="202"/>
      <c r="I2" s="202"/>
      <c r="J2" s="202"/>
      <c r="K2" s="130"/>
      <c r="L2" s="130"/>
      <c r="M2" s="197"/>
      <c r="N2" s="197"/>
      <c r="O2" s="197"/>
      <c r="P2" s="197"/>
      <c r="Q2" s="130"/>
    </row>
    <row r="3" spans="1:17" s="131" customFormat="1">
      <c r="A3" s="202" t="s">
        <v>39</v>
      </c>
      <c r="B3" s="202"/>
      <c r="C3" s="202"/>
      <c r="D3" s="209"/>
      <c r="E3" s="202"/>
      <c r="F3" s="202"/>
      <c r="G3" s="202"/>
      <c r="H3" s="202"/>
      <c r="I3" s="202"/>
      <c r="J3" s="202"/>
      <c r="K3" s="130"/>
      <c r="L3" s="130"/>
      <c r="M3" s="197"/>
      <c r="N3" s="197"/>
      <c r="O3" s="197"/>
      <c r="P3" s="197"/>
      <c r="Q3" s="130"/>
    </row>
    <row r="4" spans="1:17" s="131" customFormat="1">
      <c r="A4" s="202" t="str">
        <f>+'CUT MN'!A4</f>
        <v>CORRESPONDIENTE AL PERIODO DE ENERO A SEPTIEMBRE DE 2018</v>
      </c>
      <c r="B4" s="202"/>
      <c r="C4" s="202"/>
      <c r="D4" s="209"/>
      <c r="E4" s="202"/>
      <c r="F4" s="202"/>
      <c r="G4" s="202"/>
      <c r="H4" s="202"/>
      <c r="I4" s="202"/>
      <c r="J4" s="202"/>
      <c r="K4" s="130"/>
      <c r="L4" s="130"/>
      <c r="M4" s="197"/>
      <c r="N4" s="197"/>
      <c r="O4" s="197"/>
      <c r="P4" s="197"/>
      <c r="Q4" s="130"/>
    </row>
    <row r="5" spans="1:17" s="131" customFormat="1">
      <c r="A5" s="121" t="str">
        <f>+'CUT MN'!A5</f>
        <v>ACTUALIZADO AL : 4 de Octubre de 2018</v>
      </c>
      <c r="B5" s="121"/>
      <c r="C5" s="121"/>
      <c r="D5" s="210"/>
      <c r="E5" s="121"/>
      <c r="F5" s="121"/>
      <c r="G5" s="121"/>
      <c r="H5" s="121"/>
      <c r="I5" s="121"/>
      <c r="J5" s="121"/>
      <c r="K5" s="130"/>
      <c r="L5" s="130"/>
      <c r="M5" s="197"/>
      <c r="N5" s="197"/>
      <c r="O5" s="197"/>
      <c r="P5" s="197"/>
      <c r="Q5" s="130"/>
    </row>
    <row r="6" spans="1:17" s="131" customFormat="1">
      <c r="A6" s="121"/>
      <c r="B6" s="116"/>
      <c r="C6" s="116"/>
      <c r="D6" s="132"/>
      <c r="E6" s="116"/>
      <c r="F6" s="116"/>
      <c r="G6" s="116"/>
      <c r="H6" s="126"/>
      <c r="I6" s="117"/>
      <c r="J6" s="130"/>
      <c r="K6" s="130"/>
      <c r="L6" s="130"/>
      <c r="M6" s="197"/>
      <c r="N6" s="197"/>
      <c r="O6" s="197"/>
      <c r="P6" s="197"/>
      <c r="Q6" s="130"/>
    </row>
    <row r="7" spans="1:17">
      <c r="A7" s="123"/>
      <c r="B7" s="123"/>
      <c r="C7" s="184"/>
      <c r="D7" s="211"/>
      <c r="E7" s="123"/>
      <c r="F7" s="123"/>
      <c r="G7" s="123"/>
      <c r="H7" s="127"/>
      <c r="I7" s="377" t="s">
        <v>1343</v>
      </c>
      <c r="J7" s="377"/>
      <c r="K7" s="377" t="s">
        <v>1342</v>
      </c>
      <c r="L7" s="383"/>
      <c r="M7" s="381"/>
      <c r="N7" s="381"/>
      <c r="O7" s="385"/>
      <c r="P7" s="385"/>
      <c r="Q7" s="123"/>
    </row>
    <row r="8" spans="1:17" s="122" customFormat="1" ht="12" customHeight="1">
      <c r="A8" s="377" t="s">
        <v>1344</v>
      </c>
      <c r="B8" s="377" t="s">
        <v>1345</v>
      </c>
      <c r="C8" s="376" t="s">
        <v>1356</v>
      </c>
      <c r="D8" s="382" t="s">
        <v>1339</v>
      </c>
      <c r="E8" s="376" t="s">
        <v>1338</v>
      </c>
      <c r="F8" s="376" t="s">
        <v>1340</v>
      </c>
      <c r="G8" s="377" t="s">
        <v>1364</v>
      </c>
      <c r="H8" s="376" t="s">
        <v>1341</v>
      </c>
      <c r="I8" s="377" t="s">
        <v>1347</v>
      </c>
      <c r="J8" s="377" t="s">
        <v>1348</v>
      </c>
      <c r="K8" s="377" t="s">
        <v>1346</v>
      </c>
      <c r="L8" s="377" t="s">
        <v>1349</v>
      </c>
      <c r="M8" s="378" t="s">
        <v>1352</v>
      </c>
      <c r="N8" s="378" t="s">
        <v>1360</v>
      </c>
      <c r="O8" s="378" t="s">
        <v>1350</v>
      </c>
      <c r="P8" s="378" t="s">
        <v>1361</v>
      </c>
      <c r="Q8" s="376" t="s">
        <v>1359</v>
      </c>
    </row>
    <row r="9" spans="1:17" s="122" customFormat="1">
      <c r="A9" s="377"/>
      <c r="B9" s="377"/>
      <c r="C9" s="376"/>
      <c r="D9" s="382"/>
      <c r="E9" s="376"/>
      <c r="F9" s="376"/>
      <c r="G9" s="377"/>
      <c r="H9" s="376"/>
      <c r="I9" s="377"/>
      <c r="J9" s="377"/>
      <c r="K9" s="377"/>
      <c r="L9" s="377"/>
      <c r="M9" s="378"/>
      <c r="N9" s="378"/>
      <c r="O9" s="378"/>
      <c r="P9" s="378"/>
      <c r="Q9" s="376"/>
    </row>
    <row r="10" spans="1:17" ht="51">
      <c r="A10" s="124" t="s">
        <v>619</v>
      </c>
      <c r="B10" s="124"/>
      <c r="C10" s="125" t="s">
        <v>713</v>
      </c>
      <c r="D10" s="186">
        <v>43105</v>
      </c>
      <c r="E10" s="120" t="s">
        <v>23</v>
      </c>
      <c r="F10" s="120">
        <v>17525</v>
      </c>
      <c r="G10" s="124"/>
      <c r="H10" s="128" t="s">
        <v>2889</v>
      </c>
      <c r="I10" s="124"/>
      <c r="J10" s="124"/>
      <c r="K10" s="124"/>
      <c r="L10" s="124"/>
      <c r="M10" s="193">
        <v>0</v>
      </c>
      <c r="N10" s="193">
        <v>0</v>
      </c>
      <c r="O10" s="193">
        <v>0.01</v>
      </c>
      <c r="P10" s="193">
        <v>0</v>
      </c>
      <c r="Q10" s="124" t="s">
        <v>1312</v>
      </c>
    </row>
    <row r="11" spans="1:17" ht="51">
      <c r="A11" s="124" t="s">
        <v>619</v>
      </c>
      <c r="B11" s="124"/>
      <c r="C11" s="125" t="s">
        <v>713</v>
      </c>
      <c r="D11" s="186">
        <v>43108</v>
      </c>
      <c r="E11" s="120" t="s">
        <v>6</v>
      </c>
      <c r="F11" s="120">
        <v>73773</v>
      </c>
      <c r="G11" s="124"/>
      <c r="H11" s="128" t="s">
        <v>1299</v>
      </c>
      <c r="I11" s="124"/>
      <c r="J11" s="124"/>
      <c r="K11" s="124"/>
      <c r="L11" s="124"/>
      <c r="M11" s="193">
        <v>0</v>
      </c>
      <c r="N11" s="193">
        <v>5000</v>
      </c>
      <c r="O11" s="193">
        <v>0</v>
      </c>
      <c r="P11" s="193">
        <v>34300</v>
      </c>
      <c r="Q11" s="124" t="s">
        <v>1312</v>
      </c>
    </row>
    <row r="12" spans="1:17" ht="51">
      <c r="A12" s="124" t="s">
        <v>619</v>
      </c>
      <c r="B12" s="124"/>
      <c r="C12" s="125" t="s">
        <v>713</v>
      </c>
      <c r="D12" s="186">
        <v>43115</v>
      </c>
      <c r="E12" s="120" t="s">
        <v>23</v>
      </c>
      <c r="F12" s="120">
        <v>17549</v>
      </c>
      <c r="G12" s="124"/>
      <c r="H12" s="128" t="s">
        <v>2890</v>
      </c>
      <c r="I12" s="124"/>
      <c r="J12" s="124"/>
      <c r="K12" s="124"/>
      <c r="L12" s="124"/>
      <c r="M12" s="193">
        <v>0</v>
      </c>
      <c r="N12" s="193">
        <v>0</v>
      </c>
      <c r="O12" s="193">
        <v>0</v>
      </c>
      <c r="P12" s="193">
        <v>0.01</v>
      </c>
      <c r="Q12" s="124" t="s">
        <v>1312</v>
      </c>
    </row>
    <row r="13" spans="1:17" ht="51">
      <c r="A13" s="124" t="s">
        <v>619</v>
      </c>
      <c r="B13" s="124"/>
      <c r="C13" s="125" t="s">
        <v>713</v>
      </c>
      <c r="D13" s="186">
        <v>43116</v>
      </c>
      <c r="E13" s="120" t="s">
        <v>23</v>
      </c>
      <c r="F13" s="120">
        <v>17553</v>
      </c>
      <c r="G13" s="124"/>
      <c r="H13" s="128" t="s">
        <v>2891</v>
      </c>
      <c r="I13" s="124"/>
      <c r="J13" s="124"/>
      <c r="K13" s="124"/>
      <c r="L13" s="124"/>
      <c r="M13" s="193">
        <v>0</v>
      </c>
      <c r="N13" s="193">
        <v>0</v>
      </c>
      <c r="O13" s="193">
        <v>0</v>
      </c>
      <c r="P13" s="193">
        <v>0.01</v>
      </c>
      <c r="Q13" s="124" t="s">
        <v>1312</v>
      </c>
    </row>
    <row r="14" spans="1:17" ht="51">
      <c r="A14" s="124">
        <v>513</v>
      </c>
      <c r="B14" s="124"/>
      <c r="C14" s="125" t="s">
        <v>201</v>
      </c>
      <c r="D14" s="186">
        <v>43123</v>
      </c>
      <c r="E14" s="120" t="s">
        <v>6</v>
      </c>
      <c r="F14" s="120">
        <v>73963</v>
      </c>
      <c r="G14" s="124"/>
      <c r="H14" s="128" t="s">
        <v>2892</v>
      </c>
      <c r="I14" s="124"/>
      <c r="J14" s="124"/>
      <c r="K14" s="124"/>
      <c r="L14" s="124"/>
      <c r="M14" s="193">
        <v>0</v>
      </c>
      <c r="N14" s="193">
        <v>272000</v>
      </c>
      <c r="O14" s="193">
        <v>0</v>
      </c>
      <c r="P14" s="193">
        <v>1865920</v>
      </c>
      <c r="Q14" s="124" t="s">
        <v>1312</v>
      </c>
    </row>
    <row r="15" spans="1:17" ht="51">
      <c r="A15" s="124">
        <v>513</v>
      </c>
      <c r="B15" s="124"/>
      <c r="C15" s="125" t="s">
        <v>201</v>
      </c>
      <c r="D15" s="186">
        <v>43124</v>
      </c>
      <c r="E15" s="120" t="s">
        <v>6</v>
      </c>
      <c r="F15" s="120">
        <v>73986</v>
      </c>
      <c r="G15" s="124"/>
      <c r="H15" s="128" t="s">
        <v>2892</v>
      </c>
      <c r="I15" s="124"/>
      <c r="J15" s="124"/>
      <c r="K15" s="124"/>
      <c r="L15" s="124"/>
      <c r="M15" s="193">
        <v>0</v>
      </c>
      <c r="N15" s="193">
        <v>272000</v>
      </c>
      <c r="O15" s="193">
        <v>0</v>
      </c>
      <c r="P15" s="193">
        <v>1865920</v>
      </c>
      <c r="Q15" s="124" t="s">
        <v>1312</v>
      </c>
    </row>
    <row r="16" spans="1:17" ht="51">
      <c r="A16" s="124" t="s">
        <v>619</v>
      </c>
      <c r="B16" s="124"/>
      <c r="C16" s="125" t="s">
        <v>713</v>
      </c>
      <c r="D16" s="186">
        <v>43124</v>
      </c>
      <c r="E16" s="120" t="s">
        <v>23</v>
      </c>
      <c r="F16" s="120">
        <v>17575</v>
      </c>
      <c r="G16" s="124"/>
      <c r="H16" s="128" t="s">
        <v>2893</v>
      </c>
      <c r="I16" s="124"/>
      <c r="J16" s="124"/>
      <c r="K16" s="124"/>
      <c r="L16" s="124"/>
      <c r="M16" s="193">
        <v>0</v>
      </c>
      <c r="N16" s="193">
        <v>0</v>
      </c>
      <c r="O16" s="193">
        <v>0.01</v>
      </c>
      <c r="P16" s="193">
        <v>0</v>
      </c>
      <c r="Q16" s="124" t="s">
        <v>1312</v>
      </c>
    </row>
    <row r="17" spans="1:17" ht="51">
      <c r="A17" s="124">
        <v>513</v>
      </c>
      <c r="B17" s="124"/>
      <c r="C17" s="125" t="s">
        <v>201</v>
      </c>
      <c r="D17" s="186">
        <v>43129</v>
      </c>
      <c r="E17" s="120" t="s">
        <v>6</v>
      </c>
      <c r="F17" s="120">
        <v>74050</v>
      </c>
      <c r="G17" s="124"/>
      <c r="H17" s="128" t="s">
        <v>2892</v>
      </c>
      <c r="I17" s="124"/>
      <c r="J17" s="124"/>
      <c r="K17" s="124"/>
      <c r="L17" s="124"/>
      <c r="M17" s="193">
        <v>0</v>
      </c>
      <c r="N17" s="193">
        <v>408000</v>
      </c>
      <c r="O17" s="193">
        <v>0</v>
      </c>
      <c r="P17" s="193">
        <v>2798880</v>
      </c>
      <c r="Q17" s="124" t="s">
        <v>1312</v>
      </c>
    </row>
    <row r="18" spans="1:17" ht="51">
      <c r="A18" s="124" t="s">
        <v>619</v>
      </c>
      <c r="B18" s="124"/>
      <c r="C18" s="125" t="s">
        <v>713</v>
      </c>
      <c r="D18" s="186">
        <v>43131</v>
      </c>
      <c r="E18" s="120" t="s">
        <v>23</v>
      </c>
      <c r="F18" s="120">
        <v>17598</v>
      </c>
      <c r="G18" s="124"/>
      <c r="H18" s="128" t="s">
        <v>2894</v>
      </c>
      <c r="I18" s="124"/>
      <c r="J18" s="124"/>
      <c r="K18" s="124"/>
      <c r="L18" s="124"/>
      <c r="M18" s="193">
        <v>0</v>
      </c>
      <c r="N18" s="193">
        <v>0</v>
      </c>
      <c r="O18" s="193">
        <v>0.01</v>
      </c>
      <c r="P18" s="193">
        <v>0</v>
      </c>
      <c r="Q18" s="124" t="s">
        <v>1312</v>
      </c>
    </row>
    <row r="19" spans="1:17" ht="63.75">
      <c r="A19" s="124">
        <v>86</v>
      </c>
      <c r="B19" s="124"/>
      <c r="C19" s="125" t="s">
        <v>710</v>
      </c>
      <c r="D19" s="186">
        <v>43133</v>
      </c>
      <c r="E19" s="120" t="s">
        <v>6</v>
      </c>
      <c r="F19" s="120">
        <v>912812</v>
      </c>
      <c r="G19" s="124"/>
      <c r="H19" s="128" t="s">
        <v>3730</v>
      </c>
      <c r="I19" s="124"/>
      <c r="J19" s="124"/>
      <c r="K19" s="124"/>
      <c r="L19" s="124"/>
      <c r="M19" s="193">
        <v>0</v>
      </c>
      <c r="N19" s="193">
        <v>36443.15</v>
      </c>
      <c r="O19" s="193">
        <v>0</v>
      </c>
      <c r="P19" s="193">
        <v>250000.01</v>
      </c>
      <c r="Q19" s="124" t="s">
        <v>1312</v>
      </c>
    </row>
    <row r="20" spans="1:17" ht="76.5">
      <c r="A20" s="124">
        <v>86</v>
      </c>
      <c r="B20" s="124"/>
      <c r="C20" s="125" t="s">
        <v>710</v>
      </c>
      <c r="D20" s="186">
        <v>43133</v>
      </c>
      <c r="E20" s="120" t="s">
        <v>11</v>
      </c>
      <c r="F20" s="120">
        <v>912812</v>
      </c>
      <c r="G20" s="124"/>
      <c r="H20" s="128" t="s">
        <v>3731</v>
      </c>
      <c r="I20" s="124"/>
      <c r="J20" s="124"/>
      <c r="K20" s="124"/>
      <c r="L20" s="124"/>
      <c r="M20" s="193">
        <v>7.29</v>
      </c>
      <c r="N20" s="193">
        <v>0</v>
      </c>
      <c r="O20" s="193">
        <v>50.01</v>
      </c>
      <c r="P20" s="193">
        <v>0</v>
      </c>
      <c r="Q20" s="124" t="s">
        <v>1312</v>
      </c>
    </row>
    <row r="21" spans="1:17" ht="51">
      <c r="A21" s="124" t="s">
        <v>619</v>
      </c>
      <c r="B21" s="124"/>
      <c r="C21" s="125" t="s">
        <v>713</v>
      </c>
      <c r="D21" s="186">
        <v>43137</v>
      </c>
      <c r="E21" s="120" t="s">
        <v>23</v>
      </c>
      <c r="F21" s="120">
        <v>17616</v>
      </c>
      <c r="G21" s="124"/>
      <c r="H21" s="128" t="s">
        <v>3732</v>
      </c>
      <c r="I21" s="124"/>
      <c r="J21" s="124"/>
      <c r="K21" s="124"/>
      <c r="L21" s="124"/>
      <c r="M21" s="193">
        <v>0</v>
      </c>
      <c r="N21" s="193">
        <v>0</v>
      </c>
      <c r="O21" s="193">
        <v>0</v>
      </c>
      <c r="P21" s="193">
        <v>0.01</v>
      </c>
      <c r="Q21" s="124" t="s">
        <v>1312</v>
      </c>
    </row>
    <row r="22" spans="1:17" ht="51">
      <c r="A22" s="124" t="s">
        <v>619</v>
      </c>
      <c r="B22" s="124"/>
      <c r="C22" s="125" t="s">
        <v>713</v>
      </c>
      <c r="D22" s="186">
        <v>43138</v>
      </c>
      <c r="E22" s="120" t="s">
        <v>23</v>
      </c>
      <c r="F22" s="120">
        <v>17621</v>
      </c>
      <c r="G22" s="124"/>
      <c r="H22" s="128" t="s">
        <v>3733</v>
      </c>
      <c r="I22" s="124"/>
      <c r="J22" s="124"/>
      <c r="K22" s="124"/>
      <c r="L22" s="124"/>
      <c r="M22" s="193">
        <v>0</v>
      </c>
      <c r="N22" s="193">
        <v>0</v>
      </c>
      <c r="O22" s="193">
        <v>0</v>
      </c>
      <c r="P22" s="193">
        <v>0.01</v>
      </c>
      <c r="Q22" s="124" t="s">
        <v>1312</v>
      </c>
    </row>
    <row r="23" spans="1:17" ht="51">
      <c r="A23" s="124" t="s">
        <v>619</v>
      </c>
      <c r="B23" s="124"/>
      <c r="C23" s="125" t="s">
        <v>713</v>
      </c>
      <c r="D23" s="186">
        <v>43146</v>
      </c>
      <c r="E23" s="120" t="s">
        <v>23</v>
      </c>
      <c r="F23" s="120">
        <v>17637</v>
      </c>
      <c r="G23" s="124"/>
      <c r="H23" s="128" t="s">
        <v>3734</v>
      </c>
      <c r="I23" s="124"/>
      <c r="J23" s="124"/>
      <c r="K23" s="124"/>
      <c r="L23" s="124"/>
      <c r="M23" s="193">
        <v>0</v>
      </c>
      <c r="N23" s="193">
        <v>0</v>
      </c>
      <c r="O23" s="193">
        <v>0</v>
      </c>
      <c r="P23" s="193">
        <v>0.01</v>
      </c>
      <c r="Q23" s="124" t="s">
        <v>1312</v>
      </c>
    </row>
    <row r="24" spans="1:17" ht="63.75">
      <c r="A24" s="124" t="s">
        <v>619</v>
      </c>
      <c r="B24" s="124"/>
      <c r="C24" s="125" t="s">
        <v>713</v>
      </c>
      <c r="D24" s="186">
        <v>43147</v>
      </c>
      <c r="E24" s="120" t="s">
        <v>6</v>
      </c>
      <c r="F24" s="120">
        <v>913737</v>
      </c>
      <c r="G24" s="124"/>
      <c r="H24" s="128" t="s">
        <v>3735</v>
      </c>
      <c r="I24" s="124"/>
      <c r="J24" s="124"/>
      <c r="K24" s="124"/>
      <c r="L24" s="124"/>
      <c r="M24" s="193">
        <v>0</v>
      </c>
      <c r="N24" s="193">
        <v>150000</v>
      </c>
      <c r="O24" s="193">
        <v>0</v>
      </c>
      <c r="P24" s="193">
        <v>1029000</v>
      </c>
      <c r="Q24" s="124" t="s">
        <v>1312</v>
      </c>
    </row>
    <row r="25" spans="1:17" ht="51">
      <c r="A25" s="124" t="s">
        <v>619</v>
      </c>
      <c r="B25" s="124"/>
      <c r="C25" s="125" t="s">
        <v>713</v>
      </c>
      <c r="D25" s="186">
        <v>43150</v>
      </c>
      <c r="E25" s="120" t="s">
        <v>23</v>
      </c>
      <c r="F25" s="120">
        <v>17647</v>
      </c>
      <c r="G25" s="124"/>
      <c r="H25" s="128" t="s">
        <v>3736</v>
      </c>
      <c r="I25" s="124"/>
      <c r="J25" s="124"/>
      <c r="K25" s="124"/>
      <c r="L25" s="124"/>
      <c r="M25" s="193">
        <v>0</v>
      </c>
      <c r="N25" s="193">
        <v>0</v>
      </c>
      <c r="O25" s="193">
        <v>0.01</v>
      </c>
      <c r="P25" s="193">
        <v>0</v>
      </c>
      <c r="Q25" s="124" t="s">
        <v>1312</v>
      </c>
    </row>
    <row r="26" spans="1:17" ht="51">
      <c r="A26" s="124" t="s">
        <v>619</v>
      </c>
      <c r="B26" s="124"/>
      <c r="C26" s="125" t="s">
        <v>713</v>
      </c>
      <c r="D26" s="186">
        <v>43151</v>
      </c>
      <c r="E26" s="120" t="s">
        <v>23</v>
      </c>
      <c r="F26" s="120">
        <v>17651</v>
      </c>
      <c r="G26" s="124"/>
      <c r="H26" s="128" t="s">
        <v>3737</v>
      </c>
      <c r="I26" s="124"/>
      <c r="J26" s="124"/>
      <c r="K26" s="124"/>
      <c r="L26" s="124"/>
      <c r="M26" s="193">
        <v>0</v>
      </c>
      <c r="N26" s="193">
        <v>0</v>
      </c>
      <c r="O26" s="193">
        <v>0</v>
      </c>
      <c r="P26" s="193">
        <v>0.02</v>
      </c>
      <c r="Q26" s="124" t="s">
        <v>1312</v>
      </c>
    </row>
    <row r="27" spans="1:17" ht="51">
      <c r="A27" s="124" t="s">
        <v>620</v>
      </c>
      <c r="B27" s="124"/>
      <c r="C27" s="125" t="s">
        <v>714</v>
      </c>
      <c r="D27" s="186">
        <v>43151</v>
      </c>
      <c r="E27" s="120" t="s">
        <v>3</v>
      </c>
      <c r="F27" s="120">
        <v>1598496</v>
      </c>
      <c r="G27" s="124"/>
      <c r="H27" s="128" t="s">
        <v>3738</v>
      </c>
      <c r="I27" s="124"/>
      <c r="J27" s="124"/>
      <c r="K27" s="124"/>
      <c r="L27" s="124"/>
      <c r="M27" s="193">
        <v>0</v>
      </c>
      <c r="N27" s="193">
        <v>7.29</v>
      </c>
      <c r="O27" s="193">
        <v>0</v>
      </c>
      <c r="P27" s="193">
        <v>50.01</v>
      </c>
      <c r="Q27" s="124" t="s">
        <v>1312</v>
      </c>
    </row>
    <row r="28" spans="1:17" ht="51">
      <c r="A28" s="124" t="s">
        <v>620</v>
      </c>
      <c r="B28" s="124"/>
      <c r="C28" s="125" t="s">
        <v>714</v>
      </c>
      <c r="D28" s="186">
        <v>43151</v>
      </c>
      <c r="E28" s="120" t="s">
        <v>3</v>
      </c>
      <c r="F28" s="120">
        <v>1598495</v>
      </c>
      <c r="G28" s="124"/>
      <c r="H28" s="128" t="s">
        <v>3738</v>
      </c>
      <c r="I28" s="124"/>
      <c r="J28" s="124"/>
      <c r="K28" s="124"/>
      <c r="L28" s="124"/>
      <c r="M28" s="193">
        <v>0</v>
      </c>
      <c r="N28" s="193">
        <v>7.29</v>
      </c>
      <c r="O28" s="193">
        <v>0</v>
      </c>
      <c r="P28" s="193">
        <v>50.01</v>
      </c>
      <c r="Q28" s="124" t="s">
        <v>1312</v>
      </c>
    </row>
    <row r="29" spans="1:17" ht="63.75">
      <c r="A29" s="124" t="s">
        <v>620</v>
      </c>
      <c r="B29" s="124"/>
      <c r="C29" s="125" t="s">
        <v>714</v>
      </c>
      <c r="D29" s="186">
        <v>43153</v>
      </c>
      <c r="E29" s="120" t="s">
        <v>6</v>
      </c>
      <c r="F29" s="120">
        <v>914145</v>
      </c>
      <c r="G29" s="124"/>
      <c r="H29" s="128" t="s">
        <v>3739</v>
      </c>
      <c r="I29" s="124"/>
      <c r="J29" s="124"/>
      <c r="K29" s="124"/>
      <c r="L29" s="124"/>
      <c r="M29" s="193">
        <v>0</v>
      </c>
      <c r="N29" s="193">
        <v>84.32</v>
      </c>
      <c r="O29" s="193">
        <v>0</v>
      </c>
      <c r="P29" s="193">
        <v>578.44000000000005</v>
      </c>
      <c r="Q29" s="124" t="s">
        <v>1312</v>
      </c>
    </row>
    <row r="30" spans="1:17" ht="51">
      <c r="A30" s="124" t="s">
        <v>619</v>
      </c>
      <c r="B30" s="124"/>
      <c r="C30" s="125" t="s">
        <v>713</v>
      </c>
      <c r="D30" s="186">
        <v>43153</v>
      </c>
      <c r="E30" s="120" t="s">
        <v>23</v>
      </c>
      <c r="F30" s="120">
        <v>17659</v>
      </c>
      <c r="G30" s="124"/>
      <c r="H30" s="128" t="s">
        <v>3740</v>
      </c>
      <c r="I30" s="124"/>
      <c r="J30" s="124"/>
      <c r="K30" s="124"/>
      <c r="L30" s="124"/>
      <c r="M30" s="193">
        <v>0</v>
      </c>
      <c r="N30" s="193">
        <v>0</v>
      </c>
      <c r="O30" s="193">
        <v>0.01</v>
      </c>
      <c r="P30" s="193">
        <v>0</v>
      </c>
      <c r="Q30" s="124" t="s">
        <v>1312</v>
      </c>
    </row>
    <row r="31" spans="1:17" ht="76.5">
      <c r="A31" s="124">
        <v>291</v>
      </c>
      <c r="B31" s="124"/>
      <c r="C31" s="125" t="s">
        <v>794</v>
      </c>
      <c r="D31" s="186">
        <v>43154</v>
      </c>
      <c r="E31" s="120" t="s">
        <v>6</v>
      </c>
      <c r="F31" s="120">
        <v>944718</v>
      </c>
      <c r="G31" s="124"/>
      <c r="H31" s="128" t="s">
        <v>3741</v>
      </c>
      <c r="I31" s="124"/>
      <c r="J31" s="124"/>
      <c r="K31" s="124"/>
      <c r="L31" s="124"/>
      <c r="M31" s="193">
        <v>0</v>
      </c>
      <c r="N31" s="193">
        <v>4265992.55</v>
      </c>
      <c r="O31" s="193">
        <v>0</v>
      </c>
      <c r="P31" s="193">
        <v>29264708.890000001</v>
      </c>
      <c r="Q31" s="124" t="s">
        <v>1312</v>
      </c>
    </row>
    <row r="32" spans="1:17" ht="51">
      <c r="A32" s="124" t="s">
        <v>619</v>
      </c>
      <c r="B32" s="124"/>
      <c r="C32" s="125" t="s">
        <v>713</v>
      </c>
      <c r="D32" s="186">
        <v>43154</v>
      </c>
      <c r="E32" s="120" t="s">
        <v>3</v>
      </c>
      <c r="F32" s="120">
        <v>1599496</v>
      </c>
      <c r="G32" s="124"/>
      <c r="H32" s="128" t="s">
        <v>3742</v>
      </c>
      <c r="I32" s="124"/>
      <c r="J32" s="124"/>
      <c r="K32" s="124"/>
      <c r="L32" s="124"/>
      <c r="M32" s="193">
        <v>0</v>
      </c>
      <c r="N32" s="193">
        <v>11666.67</v>
      </c>
      <c r="O32" s="193">
        <v>0</v>
      </c>
      <c r="P32" s="193">
        <v>80033.36</v>
      </c>
      <c r="Q32" s="124" t="s">
        <v>1312</v>
      </c>
    </row>
    <row r="33" spans="1:17" ht="51">
      <c r="A33" s="124" t="s">
        <v>619</v>
      </c>
      <c r="B33" s="124"/>
      <c r="C33" s="125" t="s">
        <v>713</v>
      </c>
      <c r="D33" s="186">
        <v>43154</v>
      </c>
      <c r="E33" s="120" t="s">
        <v>23</v>
      </c>
      <c r="F33" s="120">
        <v>17663</v>
      </c>
      <c r="G33" s="124"/>
      <c r="H33" s="128" t="s">
        <v>3743</v>
      </c>
      <c r="I33" s="124"/>
      <c r="J33" s="124"/>
      <c r="K33" s="124"/>
      <c r="L33" s="124"/>
      <c r="M33" s="193">
        <v>0</v>
      </c>
      <c r="N33" s="193">
        <v>0</v>
      </c>
      <c r="O33" s="193">
        <v>0.01</v>
      </c>
      <c r="P33" s="193">
        <v>0</v>
      </c>
      <c r="Q33" s="124" t="s">
        <v>1312</v>
      </c>
    </row>
    <row r="34" spans="1:17" ht="51">
      <c r="A34" s="124" t="s">
        <v>619</v>
      </c>
      <c r="B34" s="124"/>
      <c r="C34" s="125" t="s">
        <v>713</v>
      </c>
      <c r="D34" s="186">
        <v>43159</v>
      </c>
      <c r="E34" s="120" t="s">
        <v>23</v>
      </c>
      <c r="F34" s="120">
        <v>17677</v>
      </c>
      <c r="G34" s="124"/>
      <c r="H34" s="128" t="s">
        <v>3744</v>
      </c>
      <c r="I34" s="124"/>
      <c r="J34" s="124"/>
      <c r="K34" s="124"/>
      <c r="L34" s="124"/>
      <c r="M34" s="193">
        <v>0</v>
      </c>
      <c r="N34" s="193">
        <v>0</v>
      </c>
      <c r="O34" s="193">
        <v>0</v>
      </c>
      <c r="P34" s="193">
        <v>0.02</v>
      </c>
      <c r="Q34" s="124" t="s">
        <v>1312</v>
      </c>
    </row>
    <row r="35" spans="1:17" ht="76.5">
      <c r="A35" s="124" t="s">
        <v>619</v>
      </c>
      <c r="B35" s="124"/>
      <c r="C35" s="125" t="s">
        <v>713</v>
      </c>
      <c r="D35" s="186">
        <v>43159</v>
      </c>
      <c r="E35" s="120" t="s">
        <v>6</v>
      </c>
      <c r="F35" s="120">
        <v>914896</v>
      </c>
      <c r="G35" s="124"/>
      <c r="H35" s="128" t="s">
        <v>3745</v>
      </c>
      <c r="I35" s="124"/>
      <c r="J35" s="124"/>
      <c r="K35" s="124"/>
      <c r="L35" s="124"/>
      <c r="M35" s="193">
        <v>0</v>
      </c>
      <c r="N35" s="193">
        <v>1917.94</v>
      </c>
      <c r="O35" s="193">
        <v>0</v>
      </c>
      <c r="P35" s="193">
        <v>13157.07</v>
      </c>
      <c r="Q35" s="124" t="s">
        <v>1312</v>
      </c>
    </row>
    <row r="36" spans="1:17" ht="51">
      <c r="A36" s="124">
        <v>513</v>
      </c>
      <c r="B36" s="124"/>
      <c r="C36" s="125" t="s">
        <v>201</v>
      </c>
      <c r="D36" s="186">
        <v>43159</v>
      </c>
      <c r="E36" s="120" t="s">
        <v>6</v>
      </c>
      <c r="F36" s="120">
        <v>74439</v>
      </c>
      <c r="G36" s="124"/>
      <c r="H36" s="128" t="s">
        <v>2892</v>
      </c>
      <c r="I36" s="124"/>
      <c r="J36" s="124"/>
      <c r="K36" s="124"/>
      <c r="L36" s="124"/>
      <c r="M36" s="193">
        <v>0</v>
      </c>
      <c r="N36" s="193">
        <v>415755</v>
      </c>
      <c r="O36" s="193">
        <v>0</v>
      </c>
      <c r="P36" s="193">
        <v>2852079.3</v>
      </c>
      <c r="Q36" s="124" t="s">
        <v>1312</v>
      </c>
    </row>
    <row r="37" spans="1:17" ht="51">
      <c r="A37" s="124" t="s">
        <v>619</v>
      </c>
      <c r="B37" s="124"/>
      <c r="C37" s="125" t="s">
        <v>713</v>
      </c>
      <c r="D37" s="186">
        <v>43161</v>
      </c>
      <c r="E37" s="120" t="s">
        <v>23</v>
      </c>
      <c r="F37" s="120">
        <v>17685</v>
      </c>
      <c r="G37" s="124"/>
      <c r="H37" s="128" t="s">
        <v>4435</v>
      </c>
      <c r="I37" s="124"/>
      <c r="J37" s="124"/>
      <c r="K37" s="124"/>
      <c r="L37" s="124"/>
      <c r="M37" s="193">
        <v>0</v>
      </c>
      <c r="N37" s="193">
        <v>0</v>
      </c>
      <c r="O37" s="193">
        <v>0</v>
      </c>
      <c r="P37" s="193">
        <v>0.01</v>
      </c>
      <c r="Q37" s="124" t="s">
        <v>1312</v>
      </c>
    </row>
    <row r="38" spans="1:17" ht="51">
      <c r="A38" s="124">
        <v>513</v>
      </c>
      <c r="B38" s="124"/>
      <c r="C38" s="125" t="s">
        <v>201</v>
      </c>
      <c r="D38" s="186">
        <v>43165</v>
      </c>
      <c r="E38" s="120" t="s">
        <v>6</v>
      </c>
      <c r="F38" s="120">
        <v>74511</v>
      </c>
      <c r="G38" s="124"/>
      <c r="H38" s="128" t="s">
        <v>2892</v>
      </c>
      <c r="I38" s="124"/>
      <c r="J38" s="124"/>
      <c r="K38" s="124"/>
      <c r="L38" s="124"/>
      <c r="M38" s="193">
        <v>0</v>
      </c>
      <c r="N38" s="193">
        <v>415755</v>
      </c>
      <c r="O38" s="193">
        <v>0</v>
      </c>
      <c r="P38" s="193">
        <v>2852079.3</v>
      </c>
      <c r="Q38" s="124" t="s">
        <v>1312</v>
      </c>
    </row>
    <row r="39" spans="1:17" ht="51">
      <c r="A39" s="124" t="s">
        <v>619</v>
      </c>
      <c r="B39" s="124"/>
      <c r="C39" s="125" t="s">
        <v>713</v>
      </c>
      <c r="D39" s="186">
        <v>43167</v>
      </c>
      <c r="E39" s="120" t="s">
        <v>23</v>
      </c>
      <c r="F39" s="120">
        <v>17702</v>
      </c>
      <c r="G39" s="124"/>
      <c r="H39" s="128" t="s">
        <v>4436</v>
      </c>
      <c r="I39" s="124"/>
      <c r="J39" s="124"/>
      <c r="K39" s="124"/>
      <c r="L39" s="124"/>
      <c r="M39" s="193">
        <v>0</v>
      </c>
      <c r="N39" s="193">
        <v>0</v>
      </c>
      <c r="O39" s="193">
        <v>0</v>
      </c>
      <c r="P39" s="193">
        <v>0.02</v>
      </c>
      <c r="Q39" s="124" t="s">
        <v>1312</v>
      </c>
    </row>
    <row r="40" spans="1:17" ht="51">
      <c r="A40" s="124" t="s">
        <v>619</v>
      </c>
      <c r="B40" s="124"/>
      <c r="C40" s="125" t="s">
        <v>713</v>
      </c>
      <c r="D40" s="186">
        <v>43168</v>
      </c>
      <c r="E40" s="120" t="s">
        <v>23</v>
      </c>
      <c r="F40" s="120">
        <v>17706</v>
      </c>
      <c r="G40" s="124"/>
      <c r="H40" s="128" t="s">
        <v>4437</v>
      </c>
      <c r="I40" s="124"/>
      <c r="J40" s="124"/>
      <c r="K40" s="124"/>
      <c r="L40" s="124"/>
      <c r="M40" s="193">
        <v>0</v>
      </c>
      <c r="N40" s="193">
        <v>0</v>
      </c>
      <c r="O40" s="193">
        <v>0</v>
      </c>
      <c r="P40" s="193">
        <v>0.01</v>
      </c>
      <c r="Q40" s="124" t="s">
        <v>1312</v>
      </c>
    </row>
    <row r="41" spans="1:17" ht="51">
      <c r="A41" s="124">
        <v>513</v>
      </c>
      <c r="B41" s="124"/>
      <c r="C41" s="125" t="s">
        <v>201</v>
      </c>
      <c r="D41" s="186">
        <v>43168</v>
      </c>
      <c r="E41" s="120" t="s">
        <v>6</v>
      </c>
      <c r="F41" s="120">
        <v>74561</v>
      </c>
      <c r="G41" s="124"/>
      <c r="H41" s="128" t="s">
        <v>2892</v>
      </c>
      <c r="I41" s="124"/>
      <c r="J41" s="124"/>
      <c r="K41" s="124"/>
      <c r="L41" s="124"/>
      <c r="M41" s="193">
        <v>0</v>
      </c>
      <c r="N41" s="193">
        <v>138750</v>
      </c>
      <c r="O41" s="193">
        <v>0</v>
      </c>
      <c r="P41" s="193">
        <v>951825</v>
      </c>
      <c r="Q41" s="124" t="s">
        <v>1312</v>
      </c>
    </row>
    <row r="42" spans="1:17" ht="51">
      <c r="A42" s="124">
        <v>513</v>
      </c>
      <c r="B42" s="124"/>
      <c r="C42" s="125" t="s">
        <v>201</v>
      </c>
      <c r="D42" s="186">
        <v>43172</v>
      </c>
      <c r="E42" s="120" t="s">
        <v>6</v>
      </c>
      <c r="F42" s="120">
        <v>74598</v>
      </c>
      <c r="G42" s="124"/>
      <c r="H42" s="128" t="s">
        <v>2892</v>
      </c>
      <c r="I42" s="124"/>
      <c r="J42" s="124"/>
      <c r="K42" s="124"/>
      <c r="L42" s="124"/>
      <c r="M42" s="193">
        <v>0</v>
      </c>
      <c r="N42" s="193">
        <v>1995624</v>
      </c>
      <c r="O42" s="193">
        <v>0</v>
      </c>
      <c r="P42" s="193">
        <v>13689980.640000001</v>
      </c>
      <c r="Q42" s="124" t="s">
        <v>1312</v>
      </c>
    </row>
    <row r="43" spans="1:17" ht="51">
      <c r="A43" s="124" t="s">
        <v>619</v>
      </c>
      <c r="B43" s="124"/>
      <c r="C43" s="125" t="s">
        <v>713</v>
      </c>
      <c r="D43" s="186">
        <v>43173</v>
      </c>
      <c r="E43" s="120" t="s">
        <v>23</v>
      </c>
      <c r="F43" s="120">
        <v>17719</v>
      </c>
      <c r="G43" s="124"/>
      <c r="H43" s="128" t="s">
        <v>4438</v>
      </c>
      <c r="I43" s="124"/>
      <c r="J43" s="124"/>
      <c r="K43" s="124"/>
      <c r="L43" s="124"/>
      <c r="M43" s="193">
        <v>0</v>
      </c>
      <c r="N43" s="193">
        <v>0</v>
      </c>
      <c r="O43" s="193">
        <v>0</v>
      </c>
      <c r="P43" s="193">
        <v>0.01</v>
      </c>
      <c r="Q43" s="124" t="s">
        <v>1312</v>
      </c>
    </row>
    <row r="44" spans="1:17" ht="51">
      <c r="A44" s="124" t="s">
        <v>619</v>
      </c>
      <c r="B44" s="124"/>
      <c r="C44" s="125" t="s">
        <v>713</v>
      </c>
      <c r="D44" s="186">
        <v>43174</v>
      </c>
      <c r="E44" s="120" t="s">
        <v>23</v>
      </c>
      <c r="F44" s="120">
        <v>17723</v>
      </c>
      <c r="G44" s="124"/>
      <c r="H44" s="128" t="s">
        <v>4439</v>
      </c>
      <c r="I44" s="124"/>
      <c r="J44" s="124"/>
      <c r="K44" s="124"/>
      <c r="L44" s="124"/>
      <c r="M44" s="193">
        <v>0</v>
      </c>
      <c r="N44" s="193">
        <v>0</v>
      </c>
      <c r="O44" s="193">
        <v>0</v>
      </c>
      <c r="P44" s="193">
        <v>0.02</v>
      </c>
      <c r="Q44" s="124" t="s">
        <v>1312</v>
      </c>
    </row>
    <row r="45" spans="1:17" ht="51">
      <c r="A45" s="124" t="s">
        <v>619</v>
      </c>
      <c r="B45" s="124"/>
      <c r="C45" s="125" t="s">
        <v>713</v>
      </c>
      <c r="D45" s="186">
        <v>43179</v>
      </c>
      <c r="E45" s="120" t="s">
        <v>23</v>
      </c>
      <c r="F45" s="120">
        <v>17735</v>
      </c>
      <c r="G45" s="124"/>
      <c r="H45" s="128" t="s">
        <v>4440</v>
      </c>
      <c r="I45" s="124"/>
      <c r="J45" s="124"/>
      <c r="K45" s="124"/>
      <c r="L45" s="124"/>
      <c r="M45" s="193">
        <v>0</v>
      </c>
      <c r="N45" s="193">
        <v>0</v>
      </c>
      <c r="O45" s="193">
        <v>0.01</v>
      </c>
      <c r="P45" s="193">
        <v>0</v>
      </c>
      <c r="Q45" s="124" t="s">
        <v>1312</v>
      </c>
    </row>
    <row r="46" spans="1:17" ht="51">
      <c r="A46" s="124" t="s">
        <v>619</v>
      </c>
      <c r="B46" s="124"/>
      <c r="C46" s="125" t="s">
        <v>713</v>
      </c>
      <c r="D46" s="186">
        <v>43180</v>
      </c>
      <c r="E46" s="120" t="s">
        <v>23</v>
      </c>
      <c r="F46" s="120">
        <v>17739</v>
      </c>
      <c r="G46" s="124"/>
      <c r="H46" s="128" t="s">
        <v>4441</v>
      </c>
      <c r="I46" s="124"/>
      <c r="J46" s="124"/>
      <c r="K46" s="124"/>
      <c r="L46" s="124"/>
      <c r="M46" s="193">
        <v>0</v>
      </c>
      <c r="N46" s="193">
        <v>0</v>
      </c>
      <c r="O46" s="193">
        <v>0</v>
      </c>
      <c r="P46" s="193">
        <v>0.01</v>
      </c>
      <c r="Q46" s="124" t="s">
        <v>1312</v>
      </c>
    </row>
    <row r="47" spans="1:17" ht="51">
      <c r="A47" s="124" t="s">
        <v>619</v>
      </c>
      <c r="B47" s="124"/>
      <c r="C47" s="125" t="s">
        <v>713</v>
      </c>
      <c r="D47" s="186">
        <v>43181</v>
      </c>
      <c r="E47" s="120" t="s">
        <v>23</v>
      </c>
      <c r="F47" s="120">
        <v>17743</v>
      </c>
      <c r="G47" s="124"/>
      <c r="H47" s="128" t="s">
        <v>4442</v>
      </c>
      <c r="I47" s="124"/>
      <c r="J47" s="124"/>
      <c r="K47" s="124"/>
      <c r="L47" s="124"/>
      <c r="M47" s="193">
        <v>0</v>
      </c>
      <c r="N47" s="193">
        <v>0</v>
      </c>
      <c r="O47" s="193">
        <v>0</v>
      </c>
      <c r="P47" s="193">
        <v>0.01</v>
      </c>
      <c r="Q47" s="124" t="s">
        <v>1312</v>
      </c>
    </row>
    <row r="48" spans="1:17" ht="51">
      <c r="A48" s="124">
        <v>513</v>
      </c>
      <c r="B48" s="124"/>
      <c r="C48" s="125" t="s">
        <v>201</v>
      </c>
      <c r="D48" s="186">
        <v>43181</v>
      </c>
      <c r="E48" s="120" t="s">
        <v>6</v>
      </c>
      <c r="F48" s="120">
        <v>74731</v>
      </c>
      <c r="G48" s="124"/>
      <c r="H48" s="128" t="s">
        <v>2892</v>
      </c>
      <c r="I48" s="124"/>
      <c r="J48" s="124"/>
      <c r="K48" s="124"/>
      <c r="L48" s="124"/>
      <c r="M48" s="193">
        <v>0</v>
      </c>
      <c r="N48" s="193">
        <v>142415</v>
      </c>
      <c r="O48" s="193">
        <v>0</v>
      </c>
      <c r="P48" s="193">
        <v>976966.9</v>
      </c>
      <c r="Q48" s="124" t="s">
        <v>1312</v>
      </c>
    </row>
    <row r="49" spans="1:17" ht="51">
      <c r="A49" s="124">
        <v>86</v>
      </c>
      <c r="B49" s="124"/>
      <c r="C49" s="125" t="s">
        <v>710</v>
      </c>
      <c r="D49" s="186">
        <v>43185</v>
      </c>
      <c r="E49" s="120" t="s">
        <v>11</v>
      </c>
      <c r="F49" s="120">
        <v>916700</v>
      </c>
      <c r="G49" s="124"/>
      <c r="H49" s="128" t="s">
        <v>4443</v>
      </c>
      <c r="I49" s="124"/>
      <c r="J49" s="124"/>
      <c r="K49" s="124"/>
      <c r="L49" s="124"/>
      <c r="M49" s="193">
        <v>7.29</v>
      </c>
      <c r="N49" s="193">
        <v>0</v>
      </c>
      <c r="O49" s="193">
        <v>50.01</v>
      </c>
      <c r="P49" s="193">
        <v>0</v>
      </c>
      <c r="Q49" s="124" t="s">
        <v>1312</v>
      </c>
    </row>
    <row r="50" spans="1:17" ht="51">
      <c r="A50" s="124" t="s">
        <v>619</v>
      </c>
      <c r="B50" s="124"/>
      <c r="C50" s="125" t="s">
        <v>713</v>
      </c>
      <c r="D50" s="186">
        <v>43186</v>
      </c>
      <c r="E50" s="120" t="s">
        <v>23</v>
      </c>
      <c r="F50" s="120">
        <v>17755</v>
      </c>
      <c r="G50" s="124"/>
      <c r="H50" s="128" t="s">
        <v>4444</v>
      </c>
      <c r="I50" s="124"/>
      <c r="J50" s="124"/>
      <c r="K50" s="124"/>
      <c r="L50" s="124"/>
      <c r="M50" s="193">
        <v>0</v>
      </c>
      <c r="N50" s="193">
        <v>0</v>
      </c>
      <c r="O50" s="193">
        <v>0.01</v>
      </c>
      <c r="P50" s="193">
        <v>0</v>
      </c>
      <c r="Q50" s="124" t="s">
        <v>1312</v>
      </c>
    </row>
    <row r="51" spans="1:17" ht="51">
      <c r="A51" s="124">
        <v>513</v>
      </c>
      <c r="B51" s="124"/>
      <c r="C51" s="125" t="s">
        <v>201</v>
      </c>
      <c r="D51" s="186">
        <v>43188</v>
      </c>
      <c r="E51" s="120" t="s">
        <v>6</v>
      </c>
      <c r="F51" s="120">
        <v>74829</v>
      </c>
      <c r="G51" s="124"/>
      <c r="H51" s="128" t="s">
        <v>2892</v>
      </c>
      <c r="I51" s="124"/>
      <c r="J51" s="124"/>
      <c r="K51" s="124"/>
      <c r="L51" s="124"/>
      <c r="M51" s="193">
        <v>0</v>
      </c>
      <c r="N51" s="193">
        <v>625000</v>
      </c>
      <c r="O51" s="193">
        <v>0</v>
      </c>
      <c r="P51" s="193">
        <v>4287500</v>
      </c>
      <c r="Q51" s="124" t="s">
        <v>1312</v>
      </c>
    </row>
    <row r="52" spans="1:17" ht="51">
      <c r="A52" s="124" t="s">
        <v>619</v>
      </c>
      <c r="B52" s="124"/>
      <c r="C52" s="125" t="s">
        <v>713</v>
      </c>
      <c r="D52" s="186">
        <v>43188</v>
      </c>
      <c r="E52" s="120" t="s">
        <v>23</v>
      </c>
      <c r="F52" s="120">
        <v>17765</v>
      </c>
      <c r="G52" s="124"/>
      <c r="H52" s="128" t="s">
        <v>4445</v>
      </c>
      <c r="I52" s="124"/>
      <c r="J52" s="124"/>
      <c r="K52" s="124"/>
      <c r="L52" s="124"/>
      <c r="M52" s="193">
        <v>0</v>
      </c>
      <c r="N52" s="193">
        <v>0</v>
      </c>
      <c r="O52" s="193">
        <v>0</v>
      </c>
      <c r="P52" s="193">
        <v>0.01</v>
      </c>
      <c r="Q52" s="124" t="s">
        <v>1312</v>
      </c>
    </row>
    <row r="53" spans="1:17" ht="51">
      <c r="A53" s="124" t="s">
        <v>619</v>
      </c>
      <c r="B53" s="124"/>
      <c r="C53" s="125" t="s">
        <v>713</v>
      </c>
      <c r="D53" s="186">
        <v>43192</v>
      </c>
      <c r="E53" s="120" t="s">
        <v>23</v>
      </c>
      <c r="F53" s="120">
        <v>17770</v>
      </c>
      <c r="G53" s="124"/>
      <c r="H53" s="128" t="s">
        <v>5496</v>
      </c>
      <c r="I53" s="124"/>
      <c r="J53" s="124"/>
      <c r="K53" s="124"/>
      <c r="L53" s="124"/>
      <c r="M53" s="193">
        <v>0</v>
      </c>
      <c r="N53" s="193">
        <v>0</v>
      </c>
      <c r="O53" s="193">
        <v>0.01</v>
      </c>
      <c r="P53" s="193">
        <v>0</v>
      </c>
      <c r="Q53" s="124" t="s">
        <v>1312</v>
      </c>
    </row>
    <row r="54" spans="1:17" ht="89.25">
      <c r="A54" s="124">
        <v>20</v>
      </c>
      <c r="B54" s="124"/>
      <c r="C54" s="125" t="s">
        <v>693</v>
      </c>
      <c r="D54" s="186">
        <v>43193</v>
      </c>
      <c r="E54" s="120" t="s">
        <v>6</v>
      </c>
      <c r="F54" s="120">
        <v>917637</v>
      </c>
      <c r="G54" s="124"/>
      <c r="H54" s="128" t="s">
        <v>5497</v>
      </c>
      <c r="I54" s="124"/>
      <c r="J54" s="124"/>
      <c r="K54" s="124"/>
      <c r="L54" s="124"/>
      <c r="M54" s="193">
        <v>0</v>
      </c>
      <c r="N54" s="193">
        <v>127185.13</v>
      </c>
      <c r="O54" s="193">
        <v>0</v>
      </c>
      <c r="P54" s="193">
        <v>872489.99</v>
      </c>
      <c r="Q54" s="124" t="s">
        <v>1312</v>
      </c>
    </row>
    <row r="55" spans="1:17" ht="51">
      <c r="A55" s="124" t="s">
        <v>619</v>
      </c>
      <c r="B55" s="124"/>
      <c r="C55" s="125" t="s">
        <v>713</v>
      </c>
      <c r="D55" s="186">
        <v>43194</v>
      </c>
      <c r="E55" s="120" t="s">
        <v>23</v>
      </c>
      <c r="F55" s="120">
        <v>17778</v>
      </c>
      <c r="G55" s="124"/>
      <c r="H55" s="128" t="s">
        <v>5498</v>
      </c>
      <c r="I55" s="124"/>
      <c r="J55" s="124"/>
      <c r="K55" s="124"/>
      <c r="L55" s="124"/>
      <c r="M55" s="193">
        <v>0</v>
      </c>
      <c r="N55" s="193">
        <v>0</v>
      </c>
      <c r="O55" s="193">
        <v>0</v>
      </c>
      <c r="P55" s="193">
        <v>0.02</v>
      </c>
      <c r="Q55" s="124" t="s">
        <v>1312</v>
      </c>
    </row>
    <row r="56" spans="1:17" ht="51">
      <c r="A56" s="124">
        <v>513</v>
      </c>
      <c r="B56" s="124"/>
      <c r="C56" s="125" t="s">
        <v>201</v>
      </c>
      <c r="D56" s="186">
        <v>43196</v>
      </c>
      <c r="E56" s="120" t="s">
        <v>6</v>
      </c>
      <c r="F56" s="120">
        <v>74920</v>
      </c>
      <c r="G56" s="124"/>
      <c r="H56" s="128" t="s">
        <v>2892</v>
      </c>
      <c r="I56" s="124"/>
      <c r="J56" s="124"/>
      <c r="K56" s="124"/>
      <c r="L56" s="124"/>
      <c r="M56" s="193">
        <v>0</v>
      </c>
      <c r="N56" s="193">
        <v>142415</v>
      </c>
      <c r="O56" s="193">
        <v>0</v>
      </c>
      <c r="P56" s="193">
        <v>976966.9</v>
      </c>
      <c r="Q56" s="124" t="s">
        <v>1312</v>
      </c>
    </row>
    <row r="57" spans="1:17" ht="51">
      <c r="A57" s="124" t="s">
        <v>619</v>
      </c>
      <c r="B57" s="124"/>
      <c r="C57" s="125" t="s">
        <v>713</v>
      </c>
      <c r="D57" s="186">
        <v>43199</v>
      </c>
      <c r="E57" s="120" t="s">
        <v>23</v>
      </c>
      <c r="F57" s="120">
        <v>17791</v>
      </c>
      <c r="G57" s="124"/>
      <c r="H57" s="128" t="s">
        <v>5499</v>
      </c>
      <c r="I57" s="124"/>
      <c r="J57" s="124"/>
      <c r="K57" s="124"/>
      <c r="L57" s="124"/>
      <c r="M57" s="193">
        <v>0</v>
      </c>
      <c r="N57" s="193">
        <v>0</v>
      </c>
      <c r="O57" s="193">
        <v>0</v>
      </c>
      <c r="P57" s="193">
        <v>0.01</v>
      </c>
      <c r="Q57" s="124" t="s">
        <v>1312</v>
      </c>
    </row>
    <row r="58" spans="1:17" ht="51">
      <c r="A58" s="124" t="s">
        <v>619</v>
      </c>
      <c r="B58" s="124"/>
      <c r="C58" s="125" t="s">
        <v>713</v>
      </c>
      <c r="D58" s="186">
        <v>43200</v>
      </c>
      <c r="E58" s="120" t="s">
        <v>23</v>
      </c>
      <c r="F58" s="120">
        <v>17795</v>
      </c>
      <c r="G58" s="124"/>
      <c r="H58" s="128" t="s">
        <v>5500</v>
      </c>
      <c r="I58" s="124"/>
      <c r="J58" s="124"/>
      <c r="K58" s="124"/>
      <c r="L58" s="124"/>
      <c r="M58" s="193">
        <v>0</v>
      </c>
      <c r="N58" s="193">
        <v>0</v>
      </c>
      <c r="O58" s="193">
        <v>0.01</v>
      </c>
      <c r="P58" s="193">
        <v>0</v>
      </c>
      <c r="Q58" s="124" t="s">
        <v>1312</v>
      </c>
    </row>
    <row r="59" spans="1:17" ht="51">
      <c r="A59" s="124" t="s">
        <v>619</v>
      </c>
      <c r="B59" s="124"/>
      <c r="C59" s="125" t="s">
        <v>713</v>
      </c>
      <c r="D59" s="186">
        <v>43201</v>
      </c>
      <c r="E59" s="120" t="s">
        <v>23</v>
      </c>
      <c r="F59" s="120">
        <v>17799</v>
      </c>
      <c r="G59" s="124"/>
      <c r="H59" s="128" t="s">
        <v>5501</v>
      </c>
      <c r="I59" s="124"/>
      <c r="J59" s="124"/>
      <c r="K59" s="124"/>
      <c r="L59" s="124"/>
      <c r="M59" s="193">
        <v>0</v>
      </c>
      <c r="N59" s="193">
        <v>0</v>
      </c>
      <c r="O59" s="193">
        <v>0</v>
      </c>
      <c r="P59" s="193">
        <v>0.01</v>
      </c>
      <c r="Q59" s="124" t="s">
        <v>1312</v>
      </c>
    </row>
    <row r="60" spans="1:17" ht="51">
      <c r="A60" s="124" t="s">
        <v>619</v>
      </c>
      <c r="B60" s="124"/>
      <c r="C60" s="125" t="s">
        <v>713</v>
      </c>
      <c r="D60" s="186">
        <v>43202</v>
      </c>
      <c r="E60" s="120" t="s">
        <v>23</v>
      </c>
      <c r="F60" s="120">
        <v>17803</v>
      </c>
      <c r="G60" s="124"/>
      <c r="H60" s="128" t="s">
        <v>5502</v>
      </c>
      <c r="I60" s="124"/>
      <c r="J60" s="124"/>
      <c r="K60" s="124"/>
      <c r="L60" s="124"/>
      <c r="M60" s="193">
        <v>0</v>
      </c>
      <c r="N60" s="193">
        <v>0</v>
      </c>
      <c r="O60" s="193">
        <v>0.01</v>
      </c>
      <c r="P60" s="193">
        <v>0</v>
      </c>
      <c r="Q60" s="124" t="s">
        <v>1312</v>
      </c>
    </row>
    <row r="61" spans="1:17" ht="51">
      <c r="A61" s="124" t="s">
        <v>619</v>
      </c>
      <c r="B61" s="124"/>
      <c r="C61" s="125" t="s">
        <v>713</v>
      </c>
      <c r="D61" s="186">
        <v>43203</v>
      </c>
      <c r="E61" s="120" t="s">
        <v>23</v>
      </c>
      <c r="F61" s="120">
        <v>17807</v>
      </c>
      <c r="G61" s="124"/>
      <c r="H61" s="128" t="s">
        <v>5503</v>
      </c>
      <c r="I61" s="124"/>
      <c r="J61" s="124"/>
      <c r="K61" s="124"/>
      <c r="L61" s="124"/>
      <c r="M61" s="193">
        <v>0</v>
      </c>
      <c r="N61" s="193">
        <v>0</v>
      </c>
      <c r="O61" s="193">
        <v>0.01</v>
      </c>
      <c r="P61" s="193">
        <v>0</v>
      </c>
      <c r="Q61" s="124" t="s">
        <v>1312</v>
      </c>
    </row>
    <row r="62" spans="1:17" ht="51">
      <c r="A62" s="124">
        <v>513</v>
      </c>
      <c r="B62" s="124"/>
      <c r="C62" s="125" t="s">
        <v>201</v>
      </c>
      <c r="D62" s="186">
        <v>43206</v>
      </c>
      <c r="E62" s="120" t="s">
        <v>6</v>
      </c>
      <c r="F62" s="120">
        <v>75035</v>
      </c>
      <c r="G62" s="124"/>
      <c r="H62" s="128" t="s">
        <v>2892</v>
      </c>
      <c r="I62" s="124"/>
      <c r="J62" s="124"/>
      <c r="K62" s="124"/>
      <c r="L62" s="124"/>
      <c r="M62" s="193">
        <v>0</v>
      </c>
      <c r="N62" s="193">
        <v>700920</v>
      </c>
      <c r="O62" s="193">
        <v>0</v>
      </c>
      <c r="P62" s="193">
        <v>4808311.2</v>
      </c>
      <c r="Q62" s="124" t="s">
        <v>1312</v>
      </c>
    </row>
    <row r="63" spans="1:17" ht="51">
      <c r="A63" s="124" t="s">
        <v>619</v>
      </c>
      <c r="B63" s="124"/>
      <c r="C63" s="125" t="s">
        <v>713</v>
      </c>
      <c r="D63" s="186">
        <v>43207</v>
      </c>
      <c r="E63" s="120" t="s">
        <v>23</v>
      </c>
      <c r="F63" s="120">
        <v>17816</v>
      </c>
      <c r="G63" s="124"/>
      <c r="H63" s="128" t="s">
        <v>5504</v>
      </c>
      <c r="I63" s="124"/>
      <c r="J63" s="124"/>
      <c r="K63" s="124"/>
      <c r="L63" s="124"/>
      <c r="M63" s="193">
        <v>0</v>
      </c>
      <c r="N63" s="193">
        <v>0</v>
      </c>
      <c r="O63" s="193">
        <v>0.02</v>
      </c>
      <c r="P63" s="193">
        <v>0</v>
      </c>
      <c r="Q63" s="124" t="s">
        <v>1312</v>
      </c>
    </row>
    <row r="64" spans="1:17" ht="51">
      <c r="A64" s="124">
        <v>86</v>
      </c>
      <c r="B64" s="124"/>
      <c r="C64" s="125" t="s">
        <v>710</v>
      </c>
      <c r="D64" s="186">
        <v>43208</v>
      </c>
      <c r="E64" s="120" t="s">
        <v>6</v>
      </c>
      <c r="F64" s="120">
        <v>919062</v>
      </c>
      <c r="G64" s="124"/>
      <c r="H64" s="128" t="s">
        <v>5505</v>
      </c>
      <c r="I64" s="124"/>
      <c r="J64" s="124"/>
      <c r="K64" s="124"/>
      <c r="L64" s="124"/>
      <c r="M64" s="193">
        <v>0</v>
      </c>
      <c r="N64" s="193">
        <v>201185.8</v>
      </c>
      <c r="O64" s="193">
        <v>0</v>
      </c>
      <c r="P64" s="193">
        <v>1380134.59</v>
      </c>
      <c r="Q64" s="124" t="s">
        <v>1312</v>
      </c>
    </row>
    <row r="65" spans="1:17" ht="51">
      <c r="A65" s="124" t="s">
        <v>619</v>
      </c>
      <c r="B65" s="124"/>
      <c r="C65" s="125" t="s">
        <v>713</v>
      </c>
      <c r="D65" s="186">
        <v>43208</v>
      </c>
      <c r="E65" s="120" t="s">
        <v>23</v>
      </c>
      <c r="F65" s="120">
        <v>17820</v>
      </c>
      <c r="G65" s="124"/>
      <c r="H65" s="128" t="s">
        <v>5506</v>
      </c>
      <c r="I65" s="124"/>
      <c r="J65" s="124"/>
      <c r="K65" s="124"/>
      <c r="L65" s="124"/>
      <c r="M65" s="193">
        <v>0</v>
      </c>
      <c r="N65" s="193">
        <v>0</v>
      </c>
      <c r="O65" s="193">
        <v>0.01</v>
      </c>
      <c r="P65" s="193">
        <v>0</v>
      </c>
      <c r="Q65" s="124" t="s">
        <v>1312</v>
      </c>
    </row>
    <row r="66" spans="1:17" ht="51">
      <c r="A66" s="124">
        <v>86</v>
      </c>
      <c r="B66" s="124"/>
      <c r="C66" s="125" t="s">
        <v>710</v>
      </c>
      <c r="D66" s="186">
        <v>43208</v>
      </c>
      <c r="E66" s="120" t="s">
        <v>11</v>
      </c>
      <c r="F66" s="120">
        <v>919062</v>
      </c>
      <c r="G66" s="124"/>
      <c r="H66" s="128" t="s">
        <v>5507</v>
      </c>
      <c r="I66" s="124"/>
      <c r="J66" s="124"/>
      <c r="K66" s="124"/>
      <c r="L66" s="124"/>
      <c r="M66" s="193">
        <v>7.29</v>
      </c>
      <c r="N66" s="193">
        <v>0</v>
      </c>
      <c r="O66" s="193">
        <v>50.01</v>
      </c>
      <c r="P66" s="193">
        <v>0</v>
      </c>
      <c r="Q66" s="124" t="s">
        <v>1312</v>
      </c>
    </row>
    <row r="67" spans="1:17" ht="51">
      <c r="A67" s="124">
        <v>86</v>
      </c>
      <c r="B67" s="124"/>
      <c r="C67" s="125" t="s">
        <v>710</v>
      </c>
      <c r="D67" s="186">
        <v>43209</v>
      </c>
      <c r="E67" s="120" t="s">
        <v>6</v>
      </c>
      <c r="F67" s="120">
        <v>716705</v>
      </c>
      <c r="G67" s="124"/>
      <c r="H67" s="128" t="s">
        <v>5508</v>
      </c>
      <c r="I67" s="124"/>
      <c r="J67" s="124"/>
      <c r="K67" s="124"/>
      <c r="L67" s="124"/>
      <c r="M67" s="193">
        <v>0</v>
      </c>
      <c r="N67" s="193">
        <v>107549.25</v>
      </c>
      <c r="O67" s="193">
        <v>0</v>
      </c>
      <c r="P67" s="193">
        <v>737787.86</v>
      </c>
      <c r="Q67" s="124" t="s">
        <v>1312</v>
      </c>
    </row>
    <row r="68" spans="1:17" ht="51">
      <c r="A68" s="124" t="s">
        <v>619</v>
      </c>
      <c r="B68" s="124"/>
      <c r="C68" s="125" t="s">
        <v>713</v>
      </c>
      <c r="D68" s="186">
        <v>43209</v>
      </c>
      <c r="E68" s="120" t="s">
        <v>23</v>
      </c>
      <c r="F68" s="120">
        <v>17824</v>
      </c>
      <c r="G68" s="124"/>
      <c r="H68" s="128" t="s">
        <v>5509</v>
      </c>
      <c r="I68" s="124"/>
      <c r="J68" s="124"/>
      <c r="K68" s="124"/>
      <c r="L68" s="124"/>
      <c r="M68" s="193">
        <v>0</v>
      </c>
      <c r="N68" s="193">
        <v>0</v>
      </c>
      <c r="O68" s="193">
        <v>0.02</v>
      </c>
      <c r="P68" s="193">
        <v>0</v>
      </c>
      <c r="Q68" s="124" t="s">
        <v>1312</v>
      </c>
    </row>
    <row r="69" spans="1:17" ht="51">
      <c r="A69" s="124" t="s">
        <v>619</v>
      </c>
      <c r="B69" s="124"/>
      <c r="C69" s="125" t="s">
        <v>713</v>
      </c>
      <c r="D69" s="186">
        <v>43210</v>
      </c>
      <c r="E69" s="120" t="s">
        <v>23</v>
      </c>
      <c r="F69" s="120">
        <v>17828</v>
      </c>
      <c r="G69" s="124"/>
      <c r="H69" s="128" t="s">
        <v>5510</v>
      </c>
      <c r="I69" s="124"/>
      <c r="J69" s="124"/>
      <c r="K69" s="124"/>
      <c r="L69" s="124"/>
      <c r="M69" s="193">
        <v>0</v>
      </c>
      <c r="N69" s="193">
        <v>0</v>
      </c>
      <c r="O69" s="193">
        <v>0</v>
      </c>
      <c r="P69" s="193">
        <v>0.01</v>
      </c>
      <c r="Q69" s="124" t="s">
        <v>1312</v>
      </c>
    </row>
    <row r="70" spans="1:17" ht="51">
      <c r="A70" s="124">
        <v>513</v>
      </c>
      <c r="B70" s="124"/>
      <c r="C70" s="125" t="s">
        <v>201</v>
      </c>
      <c r="D70" s="186">
        <v>43210</v>
      </c>
      <c r="E70" s="120" t="s">
        <v>6</v>
      </c>
      <c r="F70" s="120">
        <v>75113</v>
      </c>
      <c r="G70" s="124"/>
      <c r="H70" s="128" t="s">
        <v>2892</v>
      </c>
      <c r="I70" s="124"/>
      <c r="J70" s="124"/>
      <c r="K70" s="124"/>
      <c r="L70" s="124"/>
      <c r="M70" s="193">
        <v>0</v>
      </c>
      <c r="N70" s="193">
        <v>257500</v>
      </c>
      <c r="O70" s="193">
        <v>0</v>
      </c>
      <c r="P70" s="193">
        <v>1766450</v>
      </c>
      <c r="Q70" s="124" t="s">
        <v>1312</v>
      </c>
    </row>
    <row r="71" spans="1:17" ht="102">
      <c r="A71" s="124">
        <v>291</v>
      </c>
      <c r="B71" s="124"/>
      <c r="C71" s="125" t="s">
        <v>794</v>
      </c>
      <c r="D71" s="186">
        <v>43213</v>
      </c>
      <c r="E71" s="120" t="s">
        <v>6</v>
      </c>
      <c r="F71" s="120">
        <v>718262</v>
      </c>
      <c r="G71" s="124"/>
      <c r="H71" s="128" t="s">
        <v>5511</v>
      </c>
      <c r="I71" s="124"/>
      <c r="J71" s="124"/>
      <c r="K71" s="124"/>
      <c r="L71" s="124"/>
      <c r="M71" s="193">
        <v>0</v>
      </c>
      <c r="N71" s="193">
        <v>30.42</v>
      </c>
      <c r="O71" s="193">
        <v>0</v>
      </c>
      <c r="P71" s="193">
        <v>208.68</v>
      </c>
      <c r="Q71" s="124" t="s">
        <v>1312</v>
      </c>
    </row>
    <row r="72" spans="1:17" ht="51">
      <c r="A72" s="124" t="s">
        <v>619</v>
      </c>
      <c r="B72" s="124"/>
      <c r="C72" s="125" t="s">
        <v>713</v>
      </c>
      <c r="D72" s="186">
        <v>43214</v>
      </c>
      <c r="E72" s="120" t="s">
        <v>23</v>
      </c>
      <c r="F72" s="120">
        <v>17837</v>
      </c>
      <c r="G72" s="124"/>
      <c r="H72" s="128" t="s">
        <v>5512</v>
      </c>
      <c r="I72" s="124"/>
      <c r="J72" s="124"/>
      <c r="K72" s="124"/>
      <c r="L72" s="124"/>
      <c r="M72" s="193">
        <v>0</v>
      </c>
      <c r="N72" s="193">
        <v>0</v>
      </c>
      <c r="O72" s="193">
        <v>0</v>
      </c>
      <c r="P72" s="193">
        <v>0.03</v>
      </c>
      <c r="Q72" s="124" t="s">
        <v>1312</v>
      </c>
    </row>
    <row r="73" spans="1:17" ht="51">
      <c r="A73" s="124">
        <v>513</v>
      </c>
      <c r="B73" s="124"/>
      <c r="C73" s="125" t="s">
        <v>201</v>
      </c>
      <c r="D73" s="186">
        <v>43214</v>
      </c>
      <c r="E73" s="120" t="s">
        <v>6</v>
      </c>
      <c r="F73" s="120">
        <v>75154</v>
      </c>
      <c r="G73" s="124"/>
      <c r="H73" s="128" t="s">
        <v>2892</v>
      </c>
      <c r="I73" s="124"/>
      <c r="J73" s="124"/>
      <c r="K73" s="124"/>
      <c r="L73" s="124"/>
      <c r="M73" s="193">
        <v>0</v>
      </c>
      <c r="N73" s="193">
        <v>802005</v>
      </c>
      <c r="O73" s="193">
        <v>0</v>
      </c>
      <c r="P73" s="193">
        <v>5501754.2999999998</v>
      </c>
      <c r="Q73" s="124" t="s">
        <v>1312</v>
      </c>
    </row>
    <row r="74" spans="1:17" ht="51">
      <c r="A74" s="124">
        <v>291</v>
      </c>
      <c r="B74" s="124"/>
      <c r="C74" s="125" t="s">
        <v>794</v>
      </c>
      <c r="D74" s="186">
        <v>43216</v>
      </c>
      <c r="E74" s="120" t="s">
        <v>3</v>
      </c>
      <c r="F74" s="120">
        <v>1617333</v>
      </c>
      <c r="G74" s="124"/>
      <c r="H74" s="128" t="s">
        <v>5513</v>
      </c>
      <c r="I74" s="124"/>
      <c r="J74" s="124"/>
      <c r="K74" s="124"/>
      <c r="L74" s="124"/>
      <c r="M74" s="193">
        <v>0</v>
      </c>
      <c r="N74" s="193">
        <v>104.96</v>
      </c>
      <c r="O74" s="193">
        <v>0</v>
      </c>
      <c r="P74" s="193">
        <v>720.03</v>
      </c>
      <c r="Q74" s="124" t="s">
        <v>1312</v>
      </c>
    </row>
    <row r="75" spans="1:17" ht="51">
      <c r="A75" s="124" t="s">
        <v>619</v>
      </c>
      <c r="B75" s="124"/>
      <c r="C75" s="125" t="s">
        <v>713</v>
      </c>
      <c r="D75" s="186">
        <v>43216</v>
      </c>
      <c r="E75" s="120" t="s">
        <v>23</v>
      </c>
      <c r="F75" s="120">
        <v>17845</v>
      </c>
      <c r="G75" s="124"/>
      <c r="H75" s="128" t="s">
        <v>5514</v>
      </c>
      <c r="I75" s="124"/>
      <c r="J75" s="124"/>
      <c r="K75" s="124"/>
      <c r="L75" s="124"/>
      <c r="M75" s="193">
        <v>0</v>
      </c>
      <c r="N75" s="193">
        <v>0</v>
      </c>
      <c r="O75" s="193">
        <v>0.01</v>
      </c>
      <c r="P75" s="193">
        <v>0</v>
      </c>
      <c r="Q75" s="124" t="s">
        <v>1312</v>
      </c>
    </row>
    <row r="76" spans="1:17" ht="63.75">
      <c r="A76" s="124" t="s">
        <v>619</v>
      </c>
      <c r="B76" s="124"/>
      <c r="C76" s="125" t="s">
        <v>713</v>
      </c>
      <c r="D76" s="186">
        <v>43217</v>
      </c>
      <c r="E76" s="120" t="s">
        <v>6</v>
      </c>
      <c r="F76" s="120">
        <v>920254</v>
      </c>
      <c r="G76" s="124"/>
      <c r="H76" s="128" t="s">
        <v>5515</v>
      </c>
      <c r="I76" s="124"/>
      <c r="J76" s="124"/>
      <c r="K76" s="124"/>
      <c r="L76" s="124"/>
      <c r="M76" s="193">
        <v>0</v>
      </c>
      <c r="N76" s="193">
        <v>215000</v>
      </c>
      <c r="O76" s="193">
        <v>0</v>
      </c>
      <c r="P76" s="193">
        <v>1474900</v>
      </c>
      <c r="Q76" s="124" t="s">
        <v>1312</v>
      </c>
    </row>
    <row r="77" spans="1:17" ht="51">
      <c r="A77" s="124">
        <v>513</v>
      </c>
      <c r="B77" s="124"/>
      <c r="C77" s="125" t="s">
        <v>201</v>
      </c>
      <c r="D77" s="186">
        <v>43217</v>
      </c>
      <c r="E77" s="120" t="s">
        <v>6</v>
      </c>
      <c r="F77" s="120">
        <v>75214</v>
      </c>
      <c r="G77" s="124"/>
      <c r="H77" s="128" t="s">
        <v>2892</v>
      </c>
      <c r="I77" s="124"/>
      <c r="J77" s="124"/>
      <c r="K77" s="124"/>
      <c r="L77" s="124"/>
      <c r="M77" s="193">
        <v>0</v>
      </c>
      <c r="N77" s="193">
        <v>386250</v>
      </c>
      <c r="O77" s="193">
        <v>0</v>
      </c>
      <c r="P77" s="193">
        <v>2649675</v>
      </c>
      <c r="Q77" s="124" t="s">
        <v>1312</v>
      </c>
    </row>
    <row r="78" spans="1:17" ht="51">
      <c r="A78" s="124" t="s">
        <v>619</v>
      </c>
      <c r="B78" s="124"/>
      <c r="C78" s="125" t="s">
        <v>713</v>
      </c>
      <c r="D78" s="186">
        <v>43217</v>
      </c>
      <c r="E78" s="120" t="s">
        <v>11</v>
      </c>
      <c r="F78" s="120">
        <v>920256</v>
      </c>
      <c r="G78" s="124"/>
      <c r="H78" s="128" t="s">
        <v>5516</v>
      </c>
      <c r="I78" s="124"/>
      <c r="J78" s="124"/>
      <c r="K78" s="124"/>
      <c r="L78" s="124"/>
      <c r="M78" s="193">
        <v>7.29</v>
      </c>
      <c r="N78" s="193">
        <v>0</v>
      </c>
      <c r="O78" s="193">
        <v>50.01</v>
      </c>
      <c r="P78" s="193">
        <v>0</v>
      </c>
      <c r="Q78" s="124" t="s">
        <v>1312</v>
      </c>
    </row>
    <row r="79" spans="1:17" ht="51">
      <c r="A79" s="124" t="s">
        <v>619</v>
      </c>
      <c r="B79" s="124"/>
      <c r="C79" s="125" t="s">
        <v>713</v>
      </c>
      <c r="D79" s="186">
        <v>43217</v>
      </c>
      <c r="E79" s="120" t="s">
        <v>23</v>
      </c>
      <c r="F79" s="120">
        <v>17849</v>
      </c>
      <c r="G79" s="124"/>
      <c r="H79" s="128" t="s">
        <v>5517</v>
      </c>
      <c r="I79" s="124"/>
      <c r="J79" s="124"/>
      <c r="K79" s="124"/>
      <c r="L79" s="124"/>
      <c r="M79" s="193">
        <v>0</v>
      </c>
      <c r="N79" s="193">
        <v>0</v>
      </c>
      <c r="O79" s="193">
        <v>0.02</v>
      </c>
      <c r="P79" s="193">
        <v>0</v>
      </c>
      <c r="Q79" s="124" t="s">
        <v>1312</v>
      </c>
    </row>
    <row r="80" spans="1:17" ht="51">
      <c r="A80" s="124">
        <v>513</v>
      </c>
      <c r="B80" s="124"/>
      <c r="C80" s="125" t="s">
        <v>201</v>
      </c>
      <c r="D80" s="186">
        <v>43220</v>
      </c>
      <c r="E80" s="120" t="s">
        <v>6</v>
      </c>
      <c r="F80" s="120">
        <v>75240</v>
      </c>
      <c r="G80" s="124"/>
      <c r="H80" s="128" t="s">
        <v>2892</v>
      </c>
      <c r="I80" s="124"/>
      <c r="J80" s="124"/>
      <c r="K80" s="124"/>
      <c r="L80" s="124"/>
      <c r="M80" s="193">
        <v>0</v>
      </c>
      <c r="N80" s="193">
        <v>251830</v>
      </c>
      <c r="O80" s="193">
        <v>0</v>
      </c>
      <c r="P80" s="193">
        <v>1727553.8</v>
      </c>
      <c r="Q80" s="124" t="s">
        <v>1312</v>
      </c>
    </row>
    <row r="81" spans="1:17" ht="51">
      <c r="A81" s="124" t="s">
        <v>619</v>
      </c>
      <c r="B81" s="124"/>
      <c r="C81" s="125" t="s">
        <v>713</v>
      </c>
      <c r="D81" s="186">
        <v>43220</v>
      </c>
      <c r="E81" s="120" t="s">
        <v>23</v>
      </c>
      <c r="F81" s="120">
        <v>17854</v>
      </c>
      <c r="G81" s="124"/>
      <c r="H81" s="128" t="s">
        <v>5518</v>
      </c>
      <c r="I81" s="124"/>
      <c r="J81" s="124"/>
      <c r="K81" s="124"/>
      <c r="L81" s="124"/>
      <c r="M81" s="193">
        <v>0</v>
      </c>
      <c r="N81" s="193">
        <v>0</v>
      </c>
      <c r="O81" s="193">
        <v>0.01</v>
      </c>
      <c r="P81" s="193">
        <v>0</v>
      </c>
      <c r="Q81" s="124" t="s">
        <v>1312</v>
      </c>
    </row>
    <row r="82" spans="1:17" ht="51">
      <c r="A82" s="124" t="s">
        <v>619</v>
      </c>
      <c r="B82" s="124"/>
      <c r="C82" s="125" t="s">
        <v>713</v>
      </c>
      <c r="D82" s="186">
        <v>43223</v>
      </c>
      <c r="E82" s="120" t="s">
        <v>23</v>
      </c>
      <c r="F82" s="120">
        <v>17865</v>
      </c>
      <c r="G82" s="124"/>
      <c r="H82" s="128" t="s">
        <v>6611</v>
      </c>
      <c r="I82" s="124"/>
      <c r="J82" s="124"/>
      <c r="K82" s="124"/>
      <c r="L82" s="124"/>
      <c r="M82" s="193">
        <v>0</v>
      </c>
      <c r="N82" s="193">
        <v>0</v>
      </c>
      <c r="O82" s="193">
        <v>0</v>
      </c>
      <c r="P82" s="193">
        <v>0.01</v>
      </c>
      <c r="Q82" s="124" t="s">
        <v>1312</v>
      </c>
    </row>
    <row r="83" spans="1:17" ht="51">
      <c r="A83" s="124" t="s">
        <v>619</v>
      </c>
      <c r="B83" s="124"/>
      <c r="C83" s="125" t="s">
        <v>713</v>
      </c>
      <c r="D83" s="186">
        <v>43227</v>
      </c>
      <c r="E83" s="120" t="s">
        <v>23</v>
      </c>
      <c r="F83" s="120">
        <v>17873</v>
      </c>
      <c r="G83" s="124"/>
      <c r="H83" s="128" t="s">
        <v>6612</v>
      </c>
      <c r="I83" s="124"/>
      <c r="J83" s="124"/>
      <c r="K83" s="124"/>
      <c r="L83" s="124"/>
      <c r="M83" s="193">
        <v>0</v>
      </c>
      <c r="N83" s="193">
        <v>0</v>
      </c>
      <c r="O83" s="193">
        <v>0</v>
      </c>
      <c r="P83" s="193">
        <v>0.02</v>
      </c>
      <c r="Q83" s="124" t="s">
        <v>1312</v>
      </c>
    </row>
    <row r="84" spans="1:17" ht="51">
      <c r="A84" s="124">
        <v>513</v>
      </c>
      <c r="B84" s="124"/>
      <c r="C84" s="125" t="s">
        <v>201</v>
      </c>
      <c r="D84" s="186">
        <v>43228</v>
      </c>
      <c r="E84" s="120" t="s">
        <v>6</v>
      </c>
      <c r="F84" s="120">
        <v>75330</v>
      </c>
      <c r="G84" s="124"/>
      <c r="H84" s="128" t="s">
        <v>2892</v>
      </c>
      <c r="I84" s="124"/>
      <c r="J84" s="124"/>
      <c r="K84" s="124"/>
      <c r="L84" s="124"/>
      <c r="M84" s="193">
        <v>0</v>
      </c>
      <c r="N84" s="193">
        <v>375245</v>
      </c>
      <c r="O84" s="193">
        <v>0</v>
      </c>
      <c r="P84" s="193">
        <v>2574180.7000000002</v>
      </c>
      <c r="Q84" s="124" t="s">
        <v>1312</v>
      </c>
    </row>
    <row r="85" spans="1:17" ht="51">
      <c r="A85" s="124" t="s">
        <v>619</v>
      </c>
      <c r="B85" s="124"/>
      <c r="C85" s="125" t="s">
        <v>713</v>
      </c>
      <c r="D85" s="186">
        <v>43229</v>
      </c>
      <c r="E85" s="120" t="s">
        <v>1313</v>
      </c>
      <c r="F85" s="120">
        <v>17614293</v>
      </c>
      <c r="G85" s="124"/>
      <c r="H85" s="128" t="s">
        <v>6613</v>
      </c>
      <c r="I85" s="124"/>
      <c r="J85" s="124"/>
      <c r="K85" s="124"/>
      <c r="L85" s="124"/>
      <c r="M85" s="193">
        <v>398460.05</v>
      </c>
      <c r="N85" s="193">
        <v>0</v>
      </c>
      <c r="O85" s="193">
        <v>2733435.94</v>
      </c>
      <c r="P85" s="193">
        <v>0</v>
      </c>
      <c r="Q85" s="124" t="s">
        <v>1312</v>
      </c>
    </row>
    <row r="86" spans="1:17" ht="51">
      <c r="A86" s="124">
        <v>513</v>
      </c>
      <c r="B86" s="124"/>
      <c r="C86" s="125" t="s">
        <v>201</v>
      </c>
      <c r="D86" s="186">
        <v>43229</v>
      </c>
      <c r="E86" s="120" t="s">
        <v>6</v>
      </c>
      <c r="F86" s="120">
        <v>75347</v>
      </c>
      <c r="G86" s="124"/>
      <c r="H86" s="128" t="s">
        <v>2892</v>
      </c>
      <c r="I86" s="124"/>
      <c r="J86" s="124"/>
      <c r="K86" s="124"/>
      <c r="L86" s="124"/>
      <c r="M86" s="193">
        <v>0</v>
      </c>
      <c r="N86" s="193">
        <v>736560</v>
      </c>
      <c r="O86" s="193">
        <v>0</v>
      </c>
      <c r="P86" s="193">
        <v>5052801.5999999996</v>
      </c>
      <c r="Q86" s="124" t="s">
        <v>1312</v>
      </c>
    </row>
    <row r="87" spans="1:17" ht="51">
      <c r="A87" s="124" t="s">
        <v>619</v>
      </c>
      <c r="B87" s="124"/>
      <c r="C87" s="125" t="s">
        <v>713</v>
      </c>
      <c r="D87" s="186">
        <v>43229</v>
      </c>
      <c r="E87" s="120" t="s">
        <v>23</v>
      </c>
      <c r="F87" s="120">
        <v>17882</v>
      </c>
      <c r="G87" s="124"/>
      <c r="H87" s="128" t="s">
        <v>6614</v>
      </c>
      <c r="I87" s="124"/>
      <c r="J87" s="124"/>
      <c r="K87" s="124"/>
      <c r="L87" s="124"/>
      <c r="M87" s="193">
        <v>0</v>
      </c>
      <c r="N87" s="193">
        <v>0</v>
      </c>
      <c r="O87" s="193">
        <v>0</v>
      </c>
      <c r="P87" s="193">
        <v>0.01</v>
      </c>
      <c r="Q87" s="124" t="s">
        <v>1312</v>
      </c>
    </row>
    <row r="88" spans="1:17" ht="51">
      <c r="A88" s="124" t="s">
        <v>619</v>
      </c>
      <c r="B88" s="124"/>
      <c r="C88" s="125" t="s">
        <v>713</v>
      </c>
      <c r="D88" s="186">
        <v>43230</v>
      </c>
      <c r="E88" s="120" t="s">
        <v>23</v>
      </c>
      <c r="F88" s="120">
        <v>17886</v>
      </c>
      <c r="G88" s="124"/>
      <c r="H88" s="128" t="s">
        <v>6615</v>
      </c>
      <c r="I88" s="124"/>
      <c r="J88" s="124"/>
      <c r="K88" s="124"/>
      <c r="L88" s="124"/>
      <c r="M88" s="193">
        <v>0</v>
      </c>
      <c r="N88" s="193">
        <v>0</v>
      </c>
      <c r="O88" s="193">
        <v>0</v>
      </c>
      <c r="P88" s="193">
        <v>0.01</v>
      </c>
      <c r="Q88" s="124" t="s">
        <v>1312</v>
      </c>
    </row>
    <row r="89" spans="1:17" ht="51">
      <c r="A89" s="124" t="s">
        <v>619</v>
      </c>
      <c r="B89" s="124"/>
      <c r="C89" s="125" t="s">
        <v>713</v>
      </c>
      <c r="D89" s="186">
        <v>43231</v>
      </c>
      <c r="E89" s="120" t="s">
        <v>23</v>
      </c>
      <c r="F89" s="120">
        <v>17891</v>
      </c>
      <c r="G89" s="124"/>
      <c r="H89" s="128" t="s">
        <v>6616</v>
      </c>
      <c r="I89" s="124"/>
      <c r="J89" s="124"/>
      <c r="K89" s="124"/>
      <c r="L89" s="124"/>
      <c r="M89" s="193">
        <v>0</v>
      </c>
      <c r="N89" s="193">
        <v>0</v>
      </c>
      <c r="O89" s="193">
        <v>0</v>
      </c>
      <c r="P89" s="193">
        <v>0.02</v>
      </c>
      <c r="Q89" s="124" t="s">
        <v>1312</v>
      </c>
    </row>
    <row r="90" spans="1:17" ht="51">
      <c r="A90" s="124">
        <v>86</v>
      </c>
      <c r="B90" s="124"/>
      <c r="C90" s="125" t="s">
        <v>710</v>
      </c>
      <c r="D90" s="186">
        <v>43235</v>
      </c>
      <c r="E90" s="120" t="s">
        <v>3</v>
      </c>
      <c r="F90" s="120">
        <v>1622789</v>
      </c>
      <c r="G90" s="124"/>
      <c r="H90" s="128" t="s">
        <v>6617</v>
      </c>
      <c r="I90" s="124"/>
      <c r="J90" s="124"/>
      <c r="K90" s="124"/>
      <c r="L90" s="124"/>
      <c r="M90" s="193">
        <v>0</v>
      </c>
      <c r="N90" s="193">
        <v>7.29</v>
      </c>
      <c r="O90" s="193">
        <v>0</v>
      </c>
      <c r="P90" s="193">
        <v>50.01</v>
      </c>
      <c r="Q90" s="124" t="s">
        <v>1312</v>
      </c>
    </row>
    <row r="91" spans="1:17" ht="51">
      <c r="A91" s="124" t="s">
        <v>620</v>
      </c>
      <c r="B91" s="124"/>
      <c r="C91" s="125" t="s">
        <v>714</v>
      </c>
      <c r="D91" s="186">
        <v>43235</v>
      </c>
      <c r="E91" s="120" t="s">
        <v>20</v>
      </c>
      <c r="F91" s="120">
        <v>10752</v>
      </c>
      <c r="G91" s="124"/>
      <c r="H91" s="128" t="s">
        <v>6618</v>
      </c>
      <c r="I91" s="124"/>
      <c r="J91" s="124"/>
      <c r="K91" s="124"/>
      <c r="L91" s="124"/>
      <c r="M91" s="193">
        <v>20137.810000000001</v>
      </c>
      <c r="N91" s="193">
        <v>0</v>
      </c>
      <c r="O91" s="193">
        <v>138145.38</v>
      </c>
      <c r="P91" s="193">
        <v>0</v>
      </c>
      <c r="Q91" s="124" t="s">
        <v>1312</v>
      </c>
    </row>
    <row r="92" spans="1:17" ht="51">
      <c r="A92" s="124" t="s">
        <v>619</v>
      </c>
      <c r="B92" s="124"/>
      <c r="C92" s="125" t="s">
        <v>713</v>
      </c>
      <c r="D92" s="186">
        <v>43235</v>
      </c>
      <c r="E92" s="120" t="s">
        <v>23</v>
      </c>
      <c r="F92" s="120">
        <v>17899</v>
      </c>
      <c r="G92" s="124"/>
      <c r="H92" s="128" t="s">
        <v>6619</v>
      </c>
      <c r="I92" s="124"/>
      <c r="J92" s="124"/>
      <c r="K92" s="124"/>
      <c r="L92" s="124"/>
      <c r="M92" s="193">
        <v>0</v>
      </c>
      <c r="N92" s="193">
        <v>0</v>
      </c>
      <c r="O92" s="193">
        <v>0</v>
      </c>
      <c r="P92" s="193">
        <v>0.01</v>
      </c>
      <c r="Q92" s="124" t="s">
        <v>1312</v>
      </c>
    </row>
    <row r="93" spans="1:17" ht="63.75">
      <c r="A93" s="124">
        <v>287</v>
      </c>
      <c r="B93" s="124"/>
      <c r="C93" s="125" t="s">
        <v>790</v>
      </c>
      <c r="D93" s="186">
        <v>43236</v>
      </c>
      <c r="E93" s="120" t="s">
        <v>6</v>
      </c>
      <c r="F93" s="120">
        <v>738494</v>
      </c>
      <c r="G93" s="124"/>
      <c r="H93" s="128" t="s">
        <v>6620</v>
      </c>
      <c r="I93" s="124"/>
      <c r="J93" s="124"/>
      <c r="K93" s="124"/>
      <c r="L93" s="124"/>
      <c r="M93" s="193">
        <v>0</v>
      </c>
      <c r="N93" s="193">
        <v>441339.2</v>
      </c>
      <c r="O93" s="193">
        <v>0</v>
      </c>
      <c r="P93" s="193">
        <v>3027586.91</v>
      </c>
      <c r="Q93" s="124" t="s">
        <v>1312</v>
      </c>
    </row>
    <row r="94" spans="1:17" ht="51">
      <c r="A94" s="124">
        <v>513</v>
      </c>
      <c r="B94" s="124"/>
      <c r="C94" s="125" t="s">
        <v>201</v>
      </c>
      <c r="D94" s="186">
        <v>43236</v>
      </c>
      <c r="E94" s="120" t="s">
        <v>6</v>
      </c>
      <c r="F94" s="120">
        <v>75443</v>
      </c>
      <c r="G94" s="124"/>
      <c r="H94" s="128" t="s">
        <v>2892</v>
      </c>
      <c r="I94" s="124"/>
      <c r="J94" s="124"/>
      <c r="K94" s="124"/>
      <c r="L94" s="124"/>
      <c r="M94" s="193">
        <v>0</v>
      </c>
      <c r="N94" s="193">
        <v>422077.5</v>
      </c>
      <c r="O94" s="193">
        <v>0</v>
      </c>
      <c r="P94" s="193">
        <v>2895451.65</v>
      </c>
      <c r="Q94" s="124" t="s">
        <v>1312</v>
      </c>
    </row>
    <row r="95" spans="1:17" ht="51">
      <c r="A95" s="124" t="s">
        <v>619</v>
      </c>
      <c r="B95" s="124"/>
      <c r="C95" s="125" t="s">
        <v>713</v>
      </c>
      <c r="D95" s="186">
        <v>43238</v>
      </c>
      <c r="E95" s="120" t="s">
        <v>23</v>
      </c>
      <c r="F95" s="120">
        <v>17911</v>
      </c>
      <c r="G95" s="124"/>
      <c r="H95" s="128" t="s">
        <v>6621</v>
      </c>
      <c r="I95" s="124"/>
      <c r="J95" s="124"/>
      <c r="K95" s="124"/>
      <c r="L95" s="124"/>
      <c r="M95" s="193">
        <v>0</v>
      </c>
      <c r="N95" s="193">
        <v>0</v>
      </c>
      <c r="O95" s="193">
        <v>0</v>
      </c>
      <c r="P95" s="193">
        <v>0.01</v>
      </c>
      <c r="Q95" s="124" t="s">
        <v>1312</v>
      </c>
    </row>
    <row r="96" spans="1:17" ht="51">
      <c r="A96" s="124" t="s">
        <v>619</v>
      </c>
      <c r="B96" s="124"/>
      <c r="C96" s="125" t="s">
        <v>713</v>
      </c>
      <c r="D96" s="186">
        <v>43241</v>
      </c>
      <c r="E96" s="120" t="s">
        <v>23</v>
      </c>
      <c r="F96" s="120">
        <v>17916</v>
      </c>
      <c r="G96" s="124"/>
      <c r="H96" s="128" t="s">
        <v>6622</v>
      </c>
      <c r="I96" s="124"/>
      <c r="J96" s="124"/>
      <c r="K96" s="124"/>
      <c r="L96" s="124"/>
      <c r="M96" s="193">
        <v>0</v>
      </c>
      <c r="N96" s="193">
        <v>0</v>
      </c>
      <c r="O96" s="193">
        <v>0</v>
      </c>
      <c r="P96" s="193">
        <v>0.01</v>
      </c>
      <c r="Q96" s="124" t="s">
        <v>1312</v>
      </c>
    </row>
    <row r="97" spans="1:17" ht="51">
      <c r="A97" s="124">
        <v>513</v>
      </c>
      <c r="B97" s="124"/>
      <c r="C97" s="125" t="s">
        <v>201</v>
      </c>
      <c r="D97" s="186">
        <v>43242</v>
      </c>
      <c r="E97" s="120" t="s">
        <v>6</v>
      </c>
      <c r="F97" s="120">
        <v>75521</v>
      </c>
      <c r="G97" s="124"/>
      <c r="H97" s="128" t="s">
        <v>2892</v>
      </c>
      <c r="I97" s="124"/>
      <c r="J97" s="124"/>
      <c r="K97" s="124"/>
      <c r="L97" s="124"/>
      <c r="M97" s="193">
        <v>0</v>
      </c>
      <c r="N97" s="193">
        <v>211547</v>
      </c>
      <c r="O97" s="193">
        <v>0</v>
      </c>
      <c r="P97" s="193">
        <v>1451212.42</v>
      </c>
      <c r="Q97" s="124" t="s">
        <v>1312</v>
      </c>
    </row>
    <row r="98" spans="1:17" ht="51">
      <c r="A98" s="124" t="s">
        <v>619</v>
      </c>
      <c r="B98" s="124"/>
      <c r="C98" s="125" t="s">
        <v>713</v>
      </c>
      <c r="D98" s="186">
        <v>43242</v>
      </c>
      <c r="E98" s="120" t="s">
        <v>23</v>
      </c>
      <c r="F98" s="120">
        <v>17920</v>
      </c>
      <c r="G98" s="124"/>
      <c r="H98" s="128" t="s">
        <v>6623</v>
      </c>
      <c r="I98" s="124"/>
      <c r="J98" s="124"/>
      <c r="K98" s="124"/>
      <c r="L98" s="124"/>
      <c r="M98" s="193">
        <v>0</v>
      </c>
      <c r="N98" s="193">
        <v>0</v>
      </c>
      <c r="O98" s="193">
        <v>0</v>
      </c>
      <c r="P98" s="193">
        <v>0.01</v>
      </c>
      <c r="Q98" s="124" t="s">
        <v>1312</v>
      </c>
    </row>
    <row r="99" spans="1:17" ht="51">
      <c r="A99" s="124">
        <v>513</v>
      </c>
      <c r="B99" s="124"/>
      <c r="C99" s="125" t="s">
        <v>201</v>
      </c>
      <c r="D99" s="186">
        <v>43245</v>
      </c>
      <c r="E99" s="120" t="s">
        <v>6</v>
      </c>
      <c r="F99" s="120">
        <v>75577</v>
      </c>
      <c r="G99" s="124"/>
      <c r="H99" s="128" t="s">
        <v>2892</v>
      </c>
      <c r="I99" s="124"/>
      <c r="J99" s="124"/>
      <c r="K99" s="124"/>
      <c r="L99" s="124"/>
      <c r="M99" s="193">
        <v>0</v>
      </c>
      <c r="N99" s="193">
        <v>347245</v>
      </c>
      <c r="O99" s="193">
        <v>0</v>
      </c>
      <c r="P99" s="193">
        <v>2382100.7000000002</v>
      </c>
      <c r="Q99" s="124" t="s">
        <v>1312</v>
      </c>
    </row>
    <row r="100" spans="1:17" ht="51">
      <c r="A100" s="124" t="s">
        <v>619</v>
      </c>
      <c r="B100" s="124"/>
      <c r="C100" s="125" t="s">
        <v>713</v>
      </c>
      <c r="D100" s="186">
        <v>43245</v>
      </c>
      <c r="E100" s="120" t="s">
        <v>23</v>
      </c>
      <c r="F100" s="120">
        <v>17932</v>
      </c>
      <c r="G100" s="124"/>
      <c r="H100" s="128" t="s">
        <v>6624</v>
      </c>
      <c r="I100" s="124"/>
      <c r="J100" s="124"/>
      <c r="K100" s="124"/>
      <c r="L100" s="124"/>
      <c r="M100" s="193">
        <v>0</v>
      </c>
      <c r="N100" s="193">
        <v>0</v>
      </c>
      <c r="O100" s="193">
        <v>0</v>
      </c>
      <c r="P100" s="193">
        <v>0.02</v>
      </c>
      <c r="Q100" s="124" t="s">
        <v>1312</v>
      </c>
    </row>
    <row r="101" spans="1:17" ht="51">
      <c r="A101" s="124" t="s">
        <v>619</v>
      </c>
      <c r="B101" s="124"/>
      <c r="C101" s="125" t="s">
        <v>713</v>
      </c>
      <c r="D101" s="186">
        <v>43248</v>
      </c>
      <c r="E101" s="120" t="s">
        <v>23</v>
      </c>
      <c r="F101" s="120">
        <v>17936</v>
      </c>
      <c r="G101" s="124"/>
      <c r="H101" s="128" t="s">
        <v>6625</v>
      </c>
      <c r="I101" s="124"/>
      <c r="J101" s="124"/>
      <c r="K101" s="124"/>
      <c r="L101" s="124"/>
      <c r="M101" s="193">
        <v>0</v>
      </c>
      <c r="N101" s="193">
        <v>0</v>
      </c>
      <c r="O101" s="193">
        <v>0</v>
      </c>
      <c r="P101" s="193">
        <v>0.01</v>
      </c>
      <c r="Q101" s="124" t="s">
        <v>1312</v>
      </c>
    </row>
    <row r="102" spans="1:17" ht="51">
      <c r="A102" s="124" t="s">
        <v>619</v>
      </c>
      <c r="B102" s="124"/>
      <c r="C102" s="125" t="s">
        <v>713</v>
      </c>
      <c r="D102" s="186">
        <v>43250</v>
      </c>
      <c r="E102" s="120" t="s">
        <v>23</v>
      </c>
      <c r="F102" s="120">
        <v>17944</v>
      </c>
      <c r="G102" s="124"/>
      <c r="H102" s="128" t="s">
        <v>6626</v>
      </c>
      <c r="I102" s="124"/>
      <c r="J102" s="124"/>
      <c r="K102" s="124"/>
      <c r="L102" s="124"/>
      <c r="M102" s="193">
        <v>0</v>
      </c>
      <c r="N102" s="193">
        <v>0</v>
      </c>
      <c r="O102" s="193">
        <v>0.02</v>
      </c>
      <c r="P102" s="193">
        <v>0</v>
      </c>
      <c r="Q102" s="124" t="s">
        <v>1312</v>
      </c>
    </row>
    <row r="103" spans="1:17" ht="102">
      <c r="A103" s="124" t="s">
        <v>619</v>
      </c>
      <c r="B103" s="124"/>
      <c r="C103" s="125" t="s">
        <v>713</v>
      </c>
      <c r="D103" s="186">
        <v>43252</v>
      </c>
      <c r="E103" s="120" t="s">
        <v>6</v>
      </c>
      <c r="F103" s="120">
        <v>750370</v>
      </c>
      <c r="G103" s="124"/>
      <c r="H103" s="128" t="s">
        <v>8131</v>
      </c>
      <c r="I103" s="124"/>
      <c r="J103" s="124"/>
      <c r="K103" s="124"/>
      <c r="L103" s="124"/>
      <c r="M103" s="193">
        <v>0</v>
      </c>
      <c r="N103" s="193">
        <v>239.27</v>
      </c>
      <c r="O103" s="193">
        <v>0</v>
      </c>
      <c r="P103" s="193">
        <v>1641.39</v>
      </c>
      <c r="Q103" s="124" t="s">
        <v>1312</v>
      </c>
    </row>
    <row r="104" spans="1:17" ht="89.25">
      <c r="A104" s="124" t="s">
        <v>619</v>
      </c>
      <c r="B104" s="124"/>
      <c r="C104" s="125" t="s">
        <v>713</v>
      </c>
      <c r="D104" s="186">
        <v>43252</v>
      </c>
      <c r="E104" s="120" t="s">
        <v>6</v>
      </c>
      <c r="F104" s="120">
        <v>750373</v>
      </c>
      <c r="G104" s="124"/>
      <c r="H104" s="128" t="s">
        <v>8132</v>
      </c>
      <c r="I104" s="124"/>
      <c r="J104" s="124"/>
      <c r="K104" s="124"/>
      <c r="L104" s="124"/>
      <c r="M104" s="193">
        <v>0</v>
      </c>
      <c r="N104" s="193">
        <v>6.52</v>
      </c>
      <c r="O104" s="193">
        <v>0</v>
      </c>
      <c r="P104" s="193">
        <v>44.73</v>
      </c>
      <c r="Q104" s="124" t="s">
        <v>1312</v>
      </c>
    </row>
    <row r="105" spans="1:17" ht="102">
      <c r="A105" s="124" t="s">
        <v>619</v>
      </c>
      <c r="B105" s="124"/>
      <c r="C105" s="125" t="s">
        <v>713</v>
      </c>
      <c r="D105" s="186">
        <v>43252</v>
      </c>
      <c r="E105" s="120" t="s">
        <v>6</v>
      </c>
      <c r="F105" s="120">
        <v>750406</v>
      </c>
      <c r="G105" s="124"/>
      <c r="H105" s="128" t="s">
        <v>8133</v>
      </c>
      <c r="I105" s="124"/>
      <c r="J105" s="124"/>
      <c r="K105" s="124"/>
      <c r="L105" s="124"/>
      <c r="M105" s="193">
        <v>0</v>
      </c>
      <c r="N105" s="193">
        <v>173.38</v>
      </c>
      <c r="O105" s="193">
        <v>0</v>
      </c>
      <c r="P105" s="193">
        <v>1189.3900000000001</v>
      </c>
      <c r="Q105" s="124" t="s">
        <v>1312</v>
      </c>
    </row>
    <row r="106" spans="1:17" ht="51">
      <c r="A106" s="124" t="s">
        <v>620</v>
      </c>
      <c r="B106" s="124"/>
      <c r="C106" s="125" t="s">
        <v>714</v>
      </c>
      <c r="D106" s="186">
        <v>43252</v>
      </c>
      <c r="E106" s="120" t="s">
        <v>20</v>
      </c>
      <c r="F106" s="120">
        <v>10821</v>
      </c>
      <c r="G106" s="124"/>
      <c r="H106" s="128" t="s">
        <v>8134</v>
      </c>
      <c r="I106" s="124"/>
      <c r="J106" s="124"/>
      <c r="K106" s="124"/>
      <c r="L106" s="124"/>
      <c r="M106" s="193">
        <v>196306.46</v>
      </c>
      <c r="N106" s="193">
        <v>0</v>
      </c>
      <c r="O106" s="193">
        <v>1346662.32</v>
      </c>
      <c r="P106" s="193">
        <v>0</v>
      </c>
      <c r="Q106" s="124" t="s">
        <v>1312</v>
      </c>
    </row>
    <row r="107" spans="1:17" ht="76.5">
      <c r="A107" s="124">
        <v>291</v>
      </c>
      <c r="B107" s="124"/>
      <c r="C107" s="125" t="s">
        <v>794</v>
      </c>
      <c r="D107" s="186">
        <v>43255</v>
      </c>
      <c r="E107" s="120" t="s">
        <v>6</v>
      </c>
      <c r="F107" s="120">
        <v>982287</v>
      </c>
      <c r="G107" s="124"/>
      <c r="H107" s="128" t="s">
        <v>8135</v>
      </c>
      <c r="I107" s="124"/>
      <c r="J107" s="124"/>
      <c r="K107" s="124"/>
      <c r="L107" s="124"/>
      <c r="M107" s="193">
        <v>0</v>
      </c>
      <c r="N107" s="193">
        <v>403306.81</v>
      </c>
      <c r="O107" s="193">
        <v>0</v>
      </c>
      <c r="P107" s="193">
        <v>2766684.72</v>
      </c>
      <c r="Q107" s="124" t="s">
        <v>1312</v>
      </c>
    </row>
    <row r="108" spans="1:17" ht="76.5">
      <c r="A108" s="124">
        <v>287</v>
      </c>
      <c r="B108" s="124"/>
      <c r="C108" s="125" t="s">
        <v>790</v>
      </c>
      <c r="D108" s="186">
        <v>43256</v>
      </c>
      <c r="E108" s="120" t="s">
        <v>6</v>
      </c>
      <c r="F108" s="120">
        <v>753103</v>
      </c>
      <c r="G108" s="124"/>
      <c r="H108" s="128" t="s">
        <v>8136</v>
      </c>
      <c r="I108" s="124"/>
      <c r="J108" s="124"/>
      <c r="K108" s="124"/>
      <c r="L108" s="124"/>
      <c r="M108" s="193">
        <v>0</v>
      </c>
      <c r="N108" s="193">
        <v>2303154.35</v>
      </c>
      <c r="O108" s="193">
        <v>0</v>
      </c>
      <c r="P108" s="193">
        <v>15799638.84</v>
      </c>
      <c r="Q108" s="124" t="s">
        <v>1312</v>
      </c>
    </row>
    <row r="109" spans="1:17" ht="51">
      <c r="A109" s="124" t="s">
        <v>619</v>
      </c>
      <c r="B109" s="124"/>
      <c r="C109" s="125" t="s">
        <v>713</v>
      </c>
      <c r="D109" s="186">
        <v>43256</v>
      </c>
      <c r="E109" s="120" t="s">
        <v>23</v>
      </c>
      <c r="F109" s="120">
        <v>17956</v>
      </c>
      <c r="G109" s="124"/>
      <c r="H109" s="128" t="s">
        <v>8137</v>
      </c>
      <c r="I109" s="124"/>
      <c r="J109" s="124"/>
      <c r="K109" s="124"/>
      <c r="L109" s="124"/>
      <c r="M109" s="193">
        <v>0</v>
      </c>
      <c r="N109" s="193">
        <v>0</v>
      </c>
      <c r="O109" s="193">
        <v>0.04</v>
      </c>
      <c r="P109" s="193">
        <v>0</v>
      </c>
      <c r="Q109" s="124" t="s">
        <v>1312</v>
      </c>
    </row>
    <row r="110" spans="1:17" ht="51">
      <c r="A110" s="124" t="s">
        <v>619</v>
      </c>
      <c r="B110" s="124"/>
      <c r="C110" s="125" t="s">
        <v>713</v>
      </c>
      <c r="D110" s="186">
        <v>43257</v>
      </c>
      <c r="E110" s="120" t="s">
        <v>23</v>
      </c>
      <c r="F110" s="120">
        <v>17960</v>
      </c>
      <c r="G110" s="124"/>
      <c r="H110" s="128" t="s">
        <v>8138</v>
      </c>
      <c r="I110" s="124"/>
      <c r="J110" s="124"/>
      <c r="K110" s="124"/>
      <c r="L110" s="124"/>
      <c r="M110" s="193">
        <v>0</v>
      </c>
      <c r="N110" s="193">
        <v>0</v>
      </c>
      <c r="O110" s="193">
        <v>0</v>
      </c>
      <c r="P110" s="193">
        <v>0.01</v>
      </c>
      <c r="Q110" s="124" t="s">
        <v>1312</v>
      </c>
    </row>
    <row r="111" spans="1:17" ht="51">
      <c r="A111" s="124">
        <v>513</v>
      </c>
      <c r="B111" s="124"/>
      <c r="C111" s="125" t="s">
        <v>201</v>
      </c>
      <c r="D111" s="186">
        <v>43258</v>
      </c>
      <c r="E111" s="120" t="s">
        <v>6</v>
      </c>
      <c r="F111" s="120">
        <v>75723</v>
      </c>
      <c r="G111" s="124"/>
      <c r="H111" s="128" t="s">
        <v>2892</v>
      </c>
      <c r="I111" s="124"/>
      <c r="J111" s="124"/>
      <c r="K111" s="124"/>
      <c r="L111" s="124"/>
      <c r="M111" s="193">
        <v>0</v>
      </c>
      <c r="N111" s="193">
        <v>628591.77</v>
      </c>
      <c r="O111" s="193">
        <v>0</v>
      </c>
      <c r="P111" s="193">
        <v>4312139.54</v>
      </c>
      <c r="Q111" s="124" t="s">
        <v>1312</v>
      </c>
    </row>
    <row r="112" spans="1:17" ht="51">
      <c r="A112" s="124" t="s">
        <v>619</v>
      </c>
      <c r="B112" s="124"/>
      <c r="C112" s="125" t="s">
        <v>713</v>
      </c>
      <c r="D112" s="186">
        <v>43258</v>
      </c>
      <c r="E112" s="120" t="s">
        <v>23</v>
      </c>
      <c r="F112" s="120">
        <v>17964</v>
      </c>
      <c r="G112" s="124"/>
      <c r="H112" s="128" t="s">
        <v>8139</v>
      </c>
      <c r="I112" s="124"/>
      <c r="J112" s="124"/>
      <c r="K112" s="124"/>
      <c r="L112" s="124"/>
      <c r="M112" s="193">
        <v>0</v>
      </c>
      <c r="N112" s="193">
        <v>0</v>
      </c>
      <c r="O112" s="193">
        <v>0.01</v>
      </c>
      <c r="P112" s="193">
        <v>0</v>
      </c>
      <c r="Q112" s="124" t="s">
        <v>1312</v>
      </c>
    </row>
    <row r="113" spans="1:17" ht="51">
      <c r="A113" s="124">
        <v>513</v>
      </c>
      <c r="B113" s="124"/>
      <c r="C113" s="125" t="s">
        <v>201</v>
      </c>
      <c r="D113" s="186">
        <v>43259</v>
      </c>
      <c r="E113" s="120" t="s">
        <v>6</v>
      </c>
      <c r="F113" s="120">
        <v>75739</v>
      </c>
      <c r="G113" s="124"/>
      <c r="H113" s="128" t="s">
        <v>2892</v>
      </c>
      <c r="I113" s="124"/>
      <c r="J113" s="124"/>
      <c r="K113" s="124"/>
      <c r="L113" s="124"/>
      <c r="M113" s="193">
        <v>0</v>
      </c>
      <c r="N113" s="193">
        <v>469160</v>
      </c>
      <c r="O113" s="193">
        <v>0</v>
      </c>
      <c r="P113" s="193">
        <v>3218437.6</v>
      </c>
      <c r="Q113" s="124" t="s">
        <v>1312</v>
      </c>
    </row>
    <row r="114" spans="1:17" ht="51">
      <c r="A114" s="124" t="s">
        <v>619</v>
      </c>
      <c r="B114" s="124"/>
      <c r="C114" s="125" t="s">
        <v>713</v>
      </c>
      <c r="D114" s="186">
        <v>43259</v>
      </c>
      <c r="E114" s="120" t="s">
        <v>23</v>
      </c>
      <c r="F114" s="120">
        <v>17968</v>
      </c>
      <c r="G114" s="124"/>
      <c r="H114" s="128" t="s">
        <v>8140</v>
      </c>
      <c r="I114" s="124"/>
      <c r="J114" s="124"/>
      <c r="K114" s="124"/>
      <c r="L114" s="124"/>
      <c r="M114" s="193">
        <v>0</v>
      </c>
      <c r="N114" s="193">
        <v>0</v>
      </c>
      <c r="O114" s="193">
        <v>0</v>
      </c>
      <c r="P114" s="193">
        <v>0.01</v>
      </c>
      <c r="Q114" s="124" t="s">
        <v>1312</v>
      </c>
    </row>
    <row r="115" spans="1:17" ht="51">
      <c r="A115" s="124" t="s">
        <v>619</v>
      </c>
      <c r="B115" s="124"/>
      <c r="C115" s="125" t="s">
        <v>713</v>
      </c>
      <c r="D115" s="186">
        <v>43262</v>
      </c>
      <c r="E115" s="120" t="s">
        <v>23</v>
      </c>
      <c r="F115" s="120">
        <v>17972</v>
      </c>
      <c r="G115" s="124"/>
      <c r="H115" s="128" t="s">
        <v>8141</v>
      </c>
      <c r="I115" s="124"/>
      <c r="J115" s="124"/>
      <c r="K115" s="124"/>
      <c r="L115" s="124"/>
      <c r="M115" s="193">
        <v>0</v>
      </c>
      <c r="N115" s="193">
        <v>0</v>
      </c>
      <c r="O115" s="193">
        <v>0.02</v>
      </c>
      <c r="P115" s="193">
        <v>0</v>
      </c>
      <c r="Q115" s="124" t="s">
        <v>1312</v>
      </c>
    </row>
    <row r="116" spans="1:17" ht="51">
      <c r="A116" s="124">
        <v>513</v>
      </c>
      <c r="B116" s="124"/>
      <c r="C116" s="125" t="s">
        <v>201</v>
      </c>
      <c r="D116" s="186">
        <v>43263</v>
      </c>
      <c r="E116" s="120" t="s">
        <v>6</v>
      </c>
      <c r="F116" s="120">
        <v>75773</v>
      </c>
      <c r="G116" s="124"/>
      <c r="H116" s="128" t="s">
        <v>2892</v>
      </c>
      <c r="I116" s="124"/>
      <c r="J116" s="124"/>
      <c r="K116" s="124"/>
      <c r="L116" s="124"/>
      <c r="M116" s="193">
        <v>0</v>
      </c>
      <c r="N116" s="193">
        <v>374745</v>
      </c>
      <c r="O116" s="193">
        <v>0</v>
      </c>
      <c r="P116" s="193">
        <v>2570750.7000000002</v>
      </c>
      <c r="Q116" s="124" t="s">
        <v>1312</v>
      </c>
    </row>
    <row r="117" spans="1:17" ht="51">
      <c r="A117" s="124" t="s">
        <v>619</v>
      </c>
      <c r="B117" s="124"/>
      <c r="C117" s="125" t="s">
        <v>713</v>
      </c>
      <c r="D117" s="186">
        <v>43263</v>
      </c>
      <c r="E117" s="120" t="s">
        <v>23</v>
      </c>
      <c r="F117" s="120">
        <v>17976</v>
      </c>
      <c r="G117" s="124"/>
      <c r="H117" s="128" t="s">
        <v>8142</v>
      </c>
      <c r="I117" s="124"/>
      <c r="J117" s="124"/>
      <c r="K117" s="124"/>
      <c r="L117" s="124"/>
      <c r="M117" s="193">
        <v>0</v>
      </c>
      <c r="N117" s="193">
        <v>0</v>
      </c>
      <c r="O117" s="193">
        <v>0</v>
      </c>
      <c r="P117" s="193">
        <v>0.03</v>
      </c>
      <c r="Q117" s="124" t="s">
        <v>1312</v>
      </c>
    </row>
    <row r="118" spans="1:17" ht="51">
      <c r="A118" s="124" t="s">
        <v>620</v>
      </c>
      <c r="B118" s="124"/>
      <c r="C118" s="125" t="s">
        <v>714</v>
      </c>
      <c r="D118" s="186">
        <v>43266</v>
      </c>
      <c r="E118" s="120" t="s">
        <v>20</v>
      </c>
      <c r="F118" s="120">
        <v>10909</v>
      </c>
      <c r="G118" s="124"/>
      <c r="H118" s="128" t="s">
        <v>8143</v>
      </c>
      <c r="I118" s="124"/>
      <c r="J118" s="124"/>
      <c r="K118" s="124"/>
      <c r="L118" s="124"/>
      <c r="M118" s="193">
        <v>13579.64</v>
      </c>
      <c r="N118" s="193">
        <v>0</v>
      </c>
      <c r="O118" s="193">
        <v>93156.33</v>
      </c>
      <c r="P118" s="193">
        <v>0</v>
      </c>
      <c r="Q118" s="124" t="s">
        <v>1312</v>
      </c>
    </row>
    <row r="119" spans="1:17" ht="51">
      <c r="A119" s="124">
        <v>513</v>
      </c>
      <c r="B119" s="124"/>
      <c r="C119" s="125" t="s">
        <v>201</v>
      </c>
      <c r="D119" s="186">
        <v>43266</v>
      </c>
      <c r="E119" s="120" t="s">
        <v>6</v>
      </c>
      <c r="F119" s="120">
        <v>75824</v>
      </c>
      <c r="G119" s="124"/>
      <c r="H119" s="128" t="s">
        <v>2892</v>
      </c>
      <c r="I119" s="124"/>
      <c r="J119" s="124"/>
      <c r="K119" s="124"/>
      <c r="L119" s="124"/>
      <c r="M119" s="193">
        <v>0</v>
      </c>
      <c r="N119" s="193">
        <v>57582.5</v>
      </c>
      <c r="O119" s="193">
        <v>0</v>
      </c>
      <c r="P119" s="193">
        <v>395015.95</v>
      </c>
      <c r="Q119" s="124" t="s">
        <v>1312</v>
      </c>
    </row>
    <row r="120" spans="1:17" ht="51">
      <c r="A120" s="124" t="s">
        <v>619</v>
      </c>
      <c r="B120" s="124"/>
      <c r="C120" s="125" t="s">
        <v>713</v>
      </c>
      <c r="D120" s="186">
        <v>43266</v>
      </c>
      <c r="E120" s="120" t="s">
        <v>23</v>
      </c>
      <c r="F120" s="120">
        <v>17988</v>
      </c>
      <c r="G120" s="124"/>
      <c r="H120" s="128" t="s">
        <v>8144</v>
      </c>
      <c r="I120" s="124"/>
      <c r="J120" s="124"/>
      <c r="K120" s="124"/>
      <c r="L120" s="124"/>
      <c r="M120" s="193">
        <v>0</v>
      </c>
      <c r="N120" s="193">
        <v>0</v>
      </c>
      <c r="O120" s="193">
        <v>0.01</v>
      </c>
      <c r="P120" s="193">
        <v>0</v>
      </c>
      <c r="Q120" s="124" t="s">
        <v>1312</v>
      </c>
    </row>
    <row r="121" spans="1:17" ht="51">
      <c r="A121" s="124">
        <v>513</v>
      </c>
      <c r="B121" s="124"/>
      <c r="C121" s="125" t="s">
        <v>201</v>
      </c>
      <c r="D121" s="186">
        <v>43269</v>
      </c>
      <c r="E121" s="120" t="s">
        <v>6</v>
      </c>
      <c r="F121" s="120">
        <v>75845</v>
      </c>
      <c r="G121" s="124"/>
      <c r="H121" s="128" t="s">
        <v>2892</v>
      </c>
      <c r="I121" s="124"/>
      <c r="J121" s="124"/>
      <c r="K121" s="124"/>
      <c r="L121" s="124"/>
      <c r="M121" s="193">
        <v>0</v>
      </c>
      <c r="N121" s="193">
        <v>240611.58</v>
      </c>
      <c r="O121" s="193">
        <v>0</v>
      </c>
      <c r="P121" s="193">
        <v>1650595.44</v>
      </c>
      <c r="Q121" s="124" t="s">
        <v>1312</v>
      </c>
    </row>
    <row r="122" spans="1:17" ht="51">
      <c r="A122" s="124" t="s">
        <v>619</v>
      </c>
      <c r="B122" s="124"/>
      <c r="C122" s="125" t="s">
        <v>713</v>
      </c>
      <c r="D122" s="186">
        <v>43269</v>
      </c>
      <c r="E122" s="120" t="s">
        <v>23</v>
      </c>
      <c r="F122" s="120">
        <v>17993</v>
      </c>
      <c r="G122" s="124"/>
      <c r="H122" s="128" t="s">
        <v>8145</v>
      </c>
      <c r="I122" s="124"/>
      <c r="J122" s="124"/>
      <c r="K122" s="124"/>
      <c r="L122" s="124"/>
      <c r="M122" s="193">
        <v>0</v>
      </c>
      <c r="N122" s="193">
        <v>0</v>
      </c>
      <c r="O122" s="193">
        <v>0.01</v>
      </c>
      <c r="P122" s="193">
        <v>0</v>
      </c>
      <c r="Q122" s="124" t="s">
        <v>1312</v>
      </c>
    </row>
    <row r="123" spans="1:17" ht="51">
      <c r="A123" s="124">
        <v>513</v>
      </c>
      <c r="B123" s="124"/>
      <c r="C123" s="125" t="s">
        <v>201</v>
      </c>
      <c r="D123" s="186">
        <v>43270</v>
      </c>
      <c r="E123" s="120" t="s">
        <v>6</v>
      </c>
      <c r="F123" s="120">
        <v>75864</v>
      </c>
      <c r="G123" s="124"/>
      <c r="H123" s="128" t="s">
        <v>2892</v>
      </c>
      <c r="I123" s="124"/>
      <c r="J123" s="124"/>
      <c r="K123" s="124"/>
      <c r="L123" s="124"/>
      <c r="M123" s="193">
        <v>0</v>
      </c>
      <c r="N123" s="193">
        <v>309162.5</v>
      </c>
      <c r="O123" s="193">
        <v>0</v>
      </c>
      <c r="P123" s="193">
        <v>2120854.75</v>
      </c>
      <c r="Q123" s="124" t="s">
        <v>1312</v>
      </c>
    </row>
    <row r="124" spans="1:17" ht="51">
      <c r="A124" s="124" t="s">
        <v>619</v>
      </c>
      <c r="B124" s="124"/>
      <c r="C124" s="125" t="s">
        <v>713</v>
      </c>
      <c r="D124" s="186">
        <v>43270</v>
      </c>
      <c r="E124" s="120" t="s">
        <v>23</v>
      </c>
      <c r="F124" s="120">
        <v>17997</v>
      </c>
      <c r="G124" s="124"/>
      <c r="H124" s="128" t="s">
        <v>8146</v>
      </c>
      <c r="I124" s="124"/>
      <c r="J124" s="124"/>
      <c r="K124" s="124"/>
      <c r="L124" s="124"/>
      <c r="M124" s="193">
        <v>0</v>
      </c>
      <c r="N124" s="193">
        <v>0</v>
      </c>
      <c r="O124" s="193">
        <v>0</v>
      </c>
      <c r="P124" s="193">
        <v>0.02</v>
      </c>
      <c r="Q124" s="124" t="s">
        <v>1312</v>
      </c>
    </row>
    <row r="125" spans="1:17" ht="51">
      <c r="A125" s="124">
        <v>513</v>
      </c>
      <c r="B125" s="124"/>
      <c r="C125" s="125" t="s">
        <v>201</v>
      </c>
      <c r="D125" s="186">
        <v>43273</v>
      </c>
      <c r="E125" s="120" t="s">
        <v>6</v>
      </c>
      <c r="F125" s="120">
        <v>75903</v>
      </c>
      <c r="G125" s="124"/>
      <c r="H125" s="128" t="s">
        <v>2892</v>
      </c>
      <c r="I125" s="124"/>
      <c r="J125" s="124"/>
      <c r="K125" s="124"/>
      <c r="L125" s="124"/>
      <c r="M125" s="193">
        <v>0</v>
      </c>
      <c r="N125" s="193">
        <v>57582.5</v>
      </c>
      <c r="O125" s="193">
        <v>0</v>
      </c>
      <c r="P125" s="193">
        <v>395015.95</v>
      </c>
      <c r="Q125" s="124" t="s">
        <v>1312</v>
      </c>
    </row>
    <row r="126" spans="1:17" ht="51">
      <c r="A126" s="124" t="s">
        <v>619</v>
      </c>
      <c r="B126" s="124"/>
      <c r="C126" s="125" t="s">
        <v>713</v>
      </c>
      <c r="D126" s="186">
        <v>43273</v>
      </c>
      <c r="E126" s="120" t="s">
        <v>23</v>
      </c>
      <c r="F126" s="120">
        <v>18006</v>
      </c>
      <c r="G126" s="124"/>
      <c r="H126" s="128" t="s">
        <v>8147</v>
      </c>
      <c r="I126" s="124"/>
      <c r="J126" s="124"/>
      <c r="K126" s="124"/>
      <c r="L126" s="124"/>
      <c r="M126" s="193">
        <v>0</v>
      </c>
      <c r="N126" s="193">
        <v>0</v>
      </c>
      <c r="O126" s="193">
        <v>0</v>
      </c>
      <c r="P126" s="193">
        <v>0.03</v>
      </c>
      <c r="Q126" s="124" t="s">
        <v>1312</v>
      </c>
    </row>
    <row r="127" spans="1:17" ht="51">
      <c r="A127" s="124">
        <v>513</v>
      </c>
      <c r="B127" s="124"/>
      <c r="C127" s="125" t="s">
        <v>201</v>
      </c>
      <c r="D127" s="186">
        <v>43276</v>
      </c>
      <c r="E127" s="120" t="s">
        <v>6</v>
      </c>
      <c r="F127" s="120">
        <v>75921</v>
      </c>
      <c r="G127" s="124"/>
      <c r="H127" s="128" t="s">
        <v>2892</v>
      </c>
      <c r="I127" s="124"/>
      <c r="J127" s="124"/>
      <c r="K127" s="124"/>
      <c r="L127" s="124"/>
      <c r="M127" s="193">
        <v>0</v>
      </c>
      <c r="N127" s="193">
        <v>248500</v>
      </c>
      <c r="O127" s="193">
        <v>0</v>
      </c>
      <c r="P127" s="193">
        <v>1704710</v>
      </c>
      <c r="Q127" s="124" t="s">
        <v>1312</v>
      </c>
    </row>
    <row r="128" spans="1:17" ht="51">
      <c r="A128" s="124">
        <v>513</v>
      </c>
      <c r="B128" s="124"/>
      <c r="C128" s="125" t="s">
        <v>201</v>
      </c>
      <c r="D128" s="186">
        <v>43277</v>
      </c>
      <c r="E128" s="120" t="s">
        <v>6</v>
      </c>
      <c r="F128" s="120">
        <v>75940</v>
      </c>
      <c r="G128" s="124"/>
      <c r="H128" s="128" t="s">
        <v>2892</v>
      </c>
      <c r="I128" s="124"/>
      <c r="J128" s="124"/>
      <c r="K128" s="124"/>
      <c r="L128" s="124"/>
      <c r="M128" s="193">
        <v>0</v>
      </c>
      <c r="N128" s="193">
        <v>122000</v>
      </c>
      <c r="O128" s="193">
        <v>0</v>
      </c>
      <c r="P128" s="193">
        <v>836920</v>
      </c>
      <c r="Q128" s="124" t="s">
        <v>1312</v>
      </c>
    </row>
    <row r="129" spans="1:17" ht="51">
      <c r="A129" s="124" t="s">
        <v>619</v>
      </c>
      <c r="B129" s="124"/>
      <c r="C129" s="125" t="s">
        <v>713</v>
      </c>
      <c r="D129" s="186">
        <v>43278</v>
      </c>
      <c r="E129" s="120" t="s">
        <v>23</v>
      </c>
      <c r="F129" s="120">
        <v>18018</v>
      </c>
      <c r="G129" s="124"/>
      <c r="H129" s="128" t="s">
        <v>8148</v>
      </c>
      <c r="I129" s="124"/>
      <c r="J129" s="124"/>
      <c r="K129" s="124"/>
      <c r="L129" s="124"/>
      <c r="M129" s="193">
        <v>0</v>
      </c>
      <c r="N129" s="193">
        <v>0</v>
      </c>
      <c r="O129" s="193">
        <v>0.01</v>
      </c>
      <c r="P129" s="193">
        <v>0</v>
      </c>
      <c r="Q129" s="124" t="s">
        <v>1312</v>
      </c>
    </row>
    <row r="130" spans="1:17" ht="102">
      <c r="A130" s="124" t="s">
        <v>619</v>
      </c>
      <c r="B130" s="124"/>
      <c r="C130" s="125" t="s">
        <v>713</v>
      </c>
      <c r="D130" s="186">
        <v>43279</v>
      </c>
      <c r="E130" s="120" t="s">
        <v>6</v>
      </c>
      <c r="F130" s="120">
        <v>771084</v>
      </c>
      <c r="G130" s="124"/>
      <c r="H130" s="128" t="s">
        <v>8149</v>
      </c>
      <c r="I130" s="124"/>
      <c r="J130" s="124"/>
      <c r="K130" s="124"/>
      <c r="L130" s="124"/>
      <c r="M130" s="193">
        <v>0</v>
      </c>
      <c r="N130" s="193">
        <v>6.11</v>
      </c>
      <c r="O130" s="193">
        <v>0</v>
      </c>
      <c r="P130" s="193">
        <v>41.91</v>
      </c>
      <c r="Q130" s="124" t="s">
        <v>1312</v>
      </c>
    </row>
    <row r="131" spans="1:17" ht="51">
      <c r="A131" s="124" t="s">
        <v>619</v>
      </c>
      <c r="B131" s="124"/>
      <c r="C131" s="125" t="s">
        <v>713</v>
      </c>
      <c r="D131" s="186">
        <v>43279</v>
      </c>
      <c r="E131" s="120" t="s">
        <v>23</v>
      </c>
      <c r="F131" s="120">
        <v>18022</v>
      </c>
      <c r="G131" s="124"/>
      <c r="H131" s="128" t="s">
        <v>8150</v>
      </c>
      <c r="I131" s="124"/>
      <c r="J131" s="124"/>
      <c r="K131" s="124"/>
      <c r="L131" s="124"/>
      <c r="M131" s="193">
        <v>0</v>
      </c>
      <c r="N131" s="193">
        <v>0</v>
      </c>
      <c r="O131" s="193">
        <v>0</v>
      </c>
      <c r="P131" s="193">
        <v>0.01</v>
      </c>
      <c r="Q131" s="124" t="s">
        <v>1312</v>
      </c>
    </row>
    <row r="132" spans="1:17" ht="63.75">
      <c r="A132" s="124">
        <v>253</v>
      </c>
      <c r="B132" s="124"/>
      <c r="C132" s="125" t="s">
        <v>778</v>
      </c>
      <c r="D132" s="186">
        <v>43280</v>
      </c>
      <c r="E132" s="120" t="s">
        <v>6</v>
      </c>
      <c r="F132" s="120">
        <v>773291</v>
      </c>
      <c r="G132" s="124"/>
      <c r="H132" s="128" t="s">
        <v>8151</v>
      </c>
      <c r="I132" s="124"/>
      <c r="J132" s="124"/>
      <c r="K132" s="124"/>
      <c r="L132" s="124"/>
      <c r="M132" s="193">
        <v>0</v>
      </c>
      <c r="N132" s="193">
        <v>2725069.8</v>
      </c>
      <c r="O132" s="193">
        <v>0</v>
      </c>
      <c r="P132" s="193">
        <v>18693978.829999998</v>
      </c>
      <c r="Q132" s="124" t="s">
        <v>1312</v>
      </c>
    </row>
    <row r="133" spans="1:17" ht="63.75">
      <c r="A133" s="124">
        <v>253</v>
      </c>
      <c r="B133" s="124"/>
      <c r="C133" s="125" t="s">
        <v>778</v>
      </c>
      <c r="D133" s="186">
        <v>43280</v>
      </c>
      <c r="E133" s="120" t="s">
        <v>6</v>
      </c>
      <c r="F133" s="120">
        <v>773290</v>
      </c>
      <c r="G133" s="124"/>
      <c r="H133" s="128" t="s">
        <v>8152</v>
      </c>
      <c r="I133" s="124"/>
      <c r="J133" s="124"/>
      <c r="K133" s="124"/>
      <c r="L133" s="124"/>
      <c r="M133" s="193">
        <v>0</v>
      </c>
      <c r="N133" s="193">
        <v>10900279.210000001</v>
      </c>
      <c r="O133" s="193">
        <v>0</v>
      </c>
      <c r="P133" s="193">
        <v>74775915.379999995</v>
      </c>
      <c r="Q133" s="124" t="s">
        <v>1312</v>
      </c>
    </row>
    <row r="134" spans="1:17" ht="38.25">
      <c r="A134" s="124">
        <v>253</v>
      </c>
      <c r="B134" s="124"/>
      <c r="C134" s="125" t="s">
        <v>778</v>
      </c>
      <c r="D134" s="186">
        <v>43280</v>
      </c>
      <c r="E134" s="120" t="s">
        <v>6</v>
      </c>
      <c r="F134" s="120">
        <v>925988</v>
      </c>
      <c r="G134" s="124"/>
      <c r="H134" s="128" t="s">
        <v>8153</v>
      </c>
      <c r="I134" s="124"/>
      <c r="J134" s="124"/>
      <c r="K134" s="124"/>
      <c r="L134" s="124"/>
      <c r="M134" s="193">
        <v>0</v>
      </c>
      <c r="N134" s="193">
        <v>9632298.9800000004</v>
      </c>
      <c r="O134" s="193">
        <v>0</v>
      </c>
      <c r="P134" s="193">
        <v>66077571</v>
      </c>
      <c r="Q134" s="124" t="s">
        <v>1312</v>
      </c>
    </row>
    <row r="135" spans="1:17" ht="63.75">
      <c r="A135" s="124">
        <v>253</v>
      </c>
      <c r="B135" s="124"/>
      <c r="C135" s="125" t="s">
        <v>778</v>
      </c>
      <c r="D135" s="186">
        <v>43280</v>
      </c>
      <c r="E135" s="120" t="s">
        <v>11</v>
      </c>
      <c r="F135" s="120">
        <v>773290</v>
      </c>
      <c r="G135" s="124"/>
      <c r="H135" s="128" t="s">
        <v>8154</v>
      </c>
      <c r="I135" s="124"/>
      <c r="J135" s="124"/>
      <c r="K135" s="124"/>
      <c r="L135" s="124"/>
      <c r="M135" s="193">
        <v>7.29</v>
      </c>
      <c r="N135" s="193">
        <v>0</v>
      </c>
      <c r="O135" s="193">
        <v>50.01</v>
      </c>
      <c r="P135" s="193">
        <v>0</v>
      </c>
      <c r="Q135" s="124" t="s">
        <v>1312</v>
      </c>
    </row>
    <row r="136" spans="1:17" ht="51">
      <c r="A136" s="124">
        <v>253</v>
      </c>
      <c r="B136" s="124"/>
      <c r="C136" s="125" t="s">
        <v>778</v>
      </c>
      <c r="D136" s="186">
        <v>43280</v>
      </c>
      <c r="E136" s="120" t="s">
        <v>11</v>
      </c>
      <c r="F136" s="120">
        <v>925988</v>
      </c>
      <c r="G136" s="124"/>
      <c r="H136" s="128" t="s">
        <v>8155</v>
      </c>
      <c r="I136" s="124"/>
      <c r="J136" s="124"/>
      <c r="K136" s="124"/>
      <c r="L136" s="124"/>
      <c r="M136" s="193">
        <v>7.29</v>
      </c>
      <c r="N136" s="193">
        <v>0</v>
      </c>
      <c r="O136" s="193">
        <v>50.01</v>
      </c>
      <c r="P136" s="193">
        <v>0</v>
      </c>
      <c r="Q136" s="124" t="s">
        <v>1312</v>
      </c>
    </row>
    <row r="137" spans="1:17" ht="76.5">
      <c r="A137" s="124">
        <v>86</v>
      </c>
      <c r="B137" s="124"/>
      <c r="C137" s="125" t="s">
        <v>710</v>
      </c>
      <c r="D137" s="186">
        <v>43280</v>
      </c>
      <c r="E137" s="120" t="s">
        <v>11</v>
      </c>
      <c r="F137" s="120">
        <v>773293</v>
      </c>
      <c r="G137" s="124"/>
      <c r="H137" s="128" t="s">
        <v>8156</v>
      </c>
      <c r="I137" s="124"/>
      <c r="J137" s="124"/>
      <c r="K137" s="124"/>
      <c r="L137" s="124"/>
      <c r="M137" s="193">
        <v>7.29</v>
      </c>
      <c r="N137" s="193">
        <v>0</v>
      </c>
      <c r="O137" s="193">
        <v>50.01</v>
      </c>
      <c r="P137" s="193">
        <v>0</v>
      </c>
      <c r="Q137" s="124" t="s">
        <v>1312</v>
      </c>
    </row>
    <row r="138" spans="1:17" ht="76.5">
      <c r="A138" s="124">
        <v>86</v>
      </c>
      <c r="B138" s="124"/>
      <c r="C138" s="125" t="s">
        <v>710</v>
      </c>
      <c r="D138" s="186">
        <v>43280</v>
      </c>
      <c r="E138" s="120" t="s">
        <v>11</v>
      </c>
      <c r="F138" s="120">
        <v>773292</v>
      </c>
      <c r="G138" s="124"/>
      <c r="H138" s="128" t="s">
        <v>8157</v>
      </c>
      <c r="I138" s="124"/>
      <c r="J138" s="124"/>
      <c r="K138" s="124"/>
      <c r="L138" s="124"/>
      <c r="M138" s="193">
        <v>7.29</v>
      </c>
      <c r="N138" s="193">
        <v>0</v>
      </c>
      <c r="O138" s="193">
        <v>50.01</v>
      </c>
      <c r="P138" s="193">
        <v>0</v>
      </c>
      <c r="Q138" s="124" t="s">
        <v>1312</v>
      </c>
    </row>
    <row r="139" spans="1:17" ht="63.75">
      <c r="A139" s="124">
        <v>253</v>
      </c>
      <c r="B139" s="124"/>
      <c r="C139" s="125" t="s">
        <v>778</v>
      </c>
      <c r="D139" s="186">
        <v>43280</v>
      </c>
      <c r="E139" s="120" t="s">
        <v>11</v>
      </c>
      <c r="F139" s="120">
        <v>773291</v>
      </c>
      <c r="G139" s="124"/>
      <c r="H139" s="128" t="s">
        <v>8158</v>
      </c>
      <c r="I139" s="124"/>
      <c r="J139" s="124"/>
      <c r="K139" s="124"/>
      <c r="L139" s="124"/>
      <c r="M139" s="193">
        <v>7.29</v>
      </c>
      <c r="N139" s="193">
        <v>0</v>
      </c>
      <c r="O139" s="193">
        <v>50.01</v>
      </c>
      <c r="P139" s="193">
        <v>0</v>
      </c>
      <c r="Q139" s="124" t="s">
        <v>1312</v>
      </c>
    </row>
    <row r="140" spans="1:17" ht="51">
      <c r="A140" s="124" t="s">
        <v>619</v>
      </c>
      <c r="B140" s="124"/>
      <c r="C140" s="125" t="s">
        <v>713</v>
      </c>
      <c r="D140" s="186">
        <v>43280</v>
      </c>
      <c r="E140" s="120" t="s">
        <v>23</v>
      </c>
      <c r="F140" s="120">
        <v>18026</v>
      </c>
      <c r="G140" s="124"/>
      <c r="H140" s="128" t="s">
        <v>8159</v>
      </c>
      <c r="I140" s="124"/>
      <c r="J140" s="124"/>
      <c r="K140" s="124"/>
      <c r="L140" s="124"/>
      <c r="M140" s="193">
        <v>0</v>
      </c>
      <c r="N140" s="193">
        <v>0</v>
      </c>
      <c r="O140" s="193">
        <v>0</v>
      </c>
      <c r="P140" s="193">
        <v>0.01</v>
      </c>
      <c r="Q140" s="124" t="s">
        <v>1312</v>
      </c>
    </row>
    <row r="141" spans="1:17" ht="63.75">
      <c r="A141" s="124">
        <v>85</v>
      </c>
      <c r="B141" s="124"/>
      <c r="C141" s="125" t="s">
        <v>3388</v>
      </c>
      <c r="D141" s="186">
        <v>43283</v>
      </c>
      <c r="E141" s="120" t="s">
        <v>6</v>
      </c>
      <c r="F141" s="120">
        <v>773813</v>
      </c>
      <c r="G141" s="124"/>
      <c r="H141" s="128" t="s">
        <v>9758</v>
      </c>
      <c r="I141" s="124"/>
      <c r="J141" s="124"/>
      <c r="K141" s="124"/>
      <c r="L141" s="124"/>
      <c r="M141" s="193">
        <v>0</v>
      </c>
      <c r="N141" s="193">
        <v>150000</v>
      </c>
      <c r="O141" s="193">
        <v>0</v>
      </c>
      <c r="P141" s="193">
        <v>1029000</v>
      </c>
      <c r="Q141" s="124" t="s">
        <v>1312</v>
      </c>
    </row>
    <row r="142" spans="1:17" ht="63.75">
      <c r="A142" s="124">
        <v>85</v>
      </c>
      <c r="B142" s="124"/>
      <c r="C142" s="125" t="s">
        <v>3388</v>
      </c>
      <c r="D142" s="186">
        <v>43283</v>
      </c>
      <c r="E142" s="120" t="s">
        <v>6</v>
      </c>
      <c r="F142" s="120">
        <v>773812</v>
      </c>
      <c r="G142" s="124"/>
      <c r="H142" s="128" t="s">
        <v>9759</v>
      </c>
      <c r="I142" s="124"/>
      <c r="J142" s="124"/>
      <c r="K142" s="124"/>
      <c r="L142" s="124"/>
      <c r="M142" s="193">
        <v>0</v>
      </c>
      <c r="N142" s="193">
        <v>850000</v>
      </c>
      <c r="O142" s="193">
        <v>0</v>
      </c>
      <c r="P142" s="193">
        <v>5831000</v>
      </c>
      <c r="Q142" s="124" t="s">
        <v>1312</v>
      </c>
    </row>
    <row r="143" spans="1:17" ht="76.5">
      <c r="A143" s="124">
        <v>85</v>
      </c>
      <c r="B143" s="124"/>
      <c r="C143" s="125" t="s">
        <v>3388</v>
      </c>
      <c r="D143" s="186">
        <v>43283</v>
      </c>
      <c r="E143" s="120" t="s">
        <v>11</v>
      </c>
      <c r="F143" s="120">
        <v>773813</v>
      </c>
      <c r="G143" s="124"/>
      <c r="H143" s="128" t="s">
        <v>9760</v>
      </c>
      <c r="I143" s="124"/>
      <c r="J143" s="124"/>
      <c r="K143" s="124"/>
      <c r="L143" s="124"/>
      <c r="M143" s="193">
        <v>7.29</v>
      </c>
      <c r="N143" s="193">
        <v>0</v>
      </c>
      <c r="O143" s="193">
        <v>50.01</v>
      </c>
      <c r="P143" s="193">
        <v>0</v>
      </c>
      <c r="Q143" s="124" t="s">
        <v>1312</v>
      </c>
    </row>
    <row r="144" spans="1:17" ht="76.5">
      <c r="A144" s="124">
        <v>85</v>
      </c>
      <c r="B144" s="124"/>
      <c r="C144" s="125" t="s">
        <v>3388</v>
      </c>
      <c r="D144" s="186">
        <v>43283</v>
      </c>
      <c r="E144" s="120" t="s">
        <v>11</v>
      </c>
      <c r="F144" s="120">
        <v>773812</v>
      </c>
      <c r="G144" s="124"/>
      <c r="H144" s="128" t="s">
        <v>9761</v>
      </c>
      <c r="I144" s="124"/>
      <c r="J144" s="124"/>
      <c r="K144" s="124"/>
      <c r="L144" s="124"/>
      <c r="M144" s="193">
        <v>7.29</v>
      </c>
      <c r="N144" s="193">
        <v>0</v>
      </c>
      <c r="O144" s="193">
        <v>50.01</v>
      </c>
      <c r="P144" s="193">
        <v>0</v>
      </c>
      <c r="Q144" s="124" t="s">
        <v>1312</v>
      </c>
    </row>
    <row r="145" spans="1:17" ht="89.25">
      <c r="A145" s="124" t="s">
        <v>619</v>
      </c>
      <c r="B145" s="124"/>
      <c r="C145" s="125" t="s">
        <v>713</v>
      </c>
      <c r="D145" s="186">
        <v>43283</v>
      </c>
      <c r="E145" s="120" t="s">
        <v>1257</v>
      </c>
      <c r="F145" s="120">
        <v>5328</v>
      </c>
      <c r="G145" s="124"/>
      <c r="H145" s="128" t="s">
        <v>9762</v>
      </c>
      <c r="I145" s="124"/>
      <c r="J145" s="124"/>
      <c r="K145" s="124"/>
      <c r="L145" s="124"/>
      <c r="M145" s="193">
        <v>18.57</v>
      </c>
      <c r="N145" s="193">
        <v>0</v>
      </c>
      <c r="O145" s="193">
        <v>127.39</v>
      </c>
      <c r="P145" s="193">
        <v>0</v>
      </c>
      <c r="Q145" s="124" t="s">
        <v>1312</v>
      </c>
    </row>
    <row r="146" spans="1:17" ht="89.25">
      <c r="A146" s="124" t="s">
        <v>619</v>
      </c>
      <c r="B146" s="124"/>
      <c r="C146" s="125" t="s">
        <v>713</v>
      </c>
      <c r="D146" s="186">
        <v>43283</v>
      </c>
      <c r="E146" s="120" t="s">
        <v>1257</v>
      </c>
      <c r="F146" s="120">
        <v>5327</v>
      </c>
      <c r="G146" s="124"/>
      <c r="H146" s="128" t="s">
        <v>9763</v>
      </c>
      <c r="I146" s="124"/>
      <c r="J146" s="124"/>
      <c r="K146" s="124"/>
      <c r="L146" s="124"/>
      <c r="M146" s="193">
        <v>115.2</v>
      </c>
      <c r="N146" s="193">
        <v>0</v>
      </c>
      <c r="O146" s="193">
        <v>790.27</v>
      </c>
      <c r="P146" s="193">
        <v>0</v>
      </c>
      <c r="Q146" s="124" t="s">
        <v>1312</v>
      </c>
    </row>
    <row r="147" spans="1:17" ht="76.5">
      <c r="A147" s="124" t="s">
        <v>619</v>
      </c>
      <c r="B147" s="124"/>
      <c r="C147" s="125" t="s">
        <v>713</v>
      </c>
      <c r="D147" s="186">
        <v>43283</v>
      </c>
      <c r="E147" s="120" t="s">
        <v>1257</v>
      </c>
      <c r="F147" s="120">
        <v>5329</v>
      </c>
      <c r="G147" s="124"/>
      <c r="H147" s="128" t="s">
        <v>9764</v>
      </c>
      <c r="I147" s="124"/>
      <c r="J147" s="124"/>
      <c r="K147" s="124"/>
      <c r="L147" s="124"/>
      <c r="M147" s="193">
        <v>40.409999999999997</v>
      </c>
      <c r="N147" s="193">
        <v>0</v>
      </c>
      <c r="O147" s="193">
        <v>277.20999999999998</v>
      </c>
      <c r="P147" s="193">
        <v>0</v>
      </c>
      <c r="Q147" s="124" t="s">
        <v>1312</v>
      </c>
    </row>
    <row r="148" spans="1:17" ht="89.25">
      <c r="A148" s="124" t="s">
        <v>619</v>
      </c>
      <c r="B148" s="124"/>
      <c r="C148" s="125" t="s">
        <v>713</v>
      </c>
      <c r="D148" s="186">
        <v>43283</v>
      </c>
      <c r="E148" s="120" t="s">
        <v>1257</v>
      </c>
      <c r="F148" s="120">
        <v>5330</v>
      </c>
      <c r="G148" s="124"/>
      <c r="H148" s="128" t="s">
        <v>9765</v>
      </c>
      <c r="I148" s="124"/>
      <c r="J148" s="124"/>
      <c r="K148" s="124"/>
      <c r="L148" s="124"/>
      <c r="M148" s="193">
        <v>179.21</v>
      </c>
      <c r="N148" s="193">
        <v>0</v>
      </c>
      <c r="O148" s="193">
        <v>1229.3800000000001</v>
      </c>
      <c r="P148" s="193">
        <v>0</v>
      </c>
      <c r="Q148" s="124" t="s">
        <v>1312</v>
      </c>
    </row>
    <row r="149" spans="1:17" ht="89.25">
      <c r="A149" s="124" t="s">
        <v>619</v>
      </c>
      <c r="B149" s="124"/>
      <c r="C149" s="125" t="s">
        <v>713</v>
      </c>
      <c r="D149" s="186">
        <v>43283</v>
      </c>
      <c r="E149" s="120" t="s">
        <v>1257</v>
      </c>
      <c r="F149" s="120">
        <v>5331</v>
      </c>
      <c r="G149" s="124"/>
      <c r="H149" s="128" t="s">
        <v>9766</v>
      </c>
      <c r="I149" s="124"/>
      <c r="J149" s="124"/>
      <c r="K149" s="124"/>
      <c r="L149" s="124"/>
      <c r="M149" s="193">
        <v>14.96</v>
      </c>
      <c r="N149" s="193">
        <v>0</v>
      </c>
      <c r="O149" s="193">
        <v>102.63</v>
      </c>
      <c r="P149" s="193">
        <v>0</v>
      </c>
      <c r="Q149" s="124" t="s">
        <v>1312</v>
      </c>
    </row>
    <row r="150" spans="1:17" ht="102">
      <c r="A150" s="124" t="s">
        <v>619</v>
      </c>
      <c r="B150" s="124"/>
      <c r="C150" s="125" t="s">
        <v>713</v>
      </c>
      <c r="D150" s="186">
        <v>43283</v>
      </c>
      <c r="E150" s="120" t="s">
        <v>1257</v>
      </c>
      <c r="F150" s="120">
        <v>5314</v>
      </c>
      <c r="G150" s="124"/>
      <c r="H150" s="128" t="s">
        <v>9767</v>
      </c>
      <c r="I150" s="124"/>
      <c r="J150" s="124"/>
      <c r="K150" s="124"/>
      <c r="L150" s="124"/>
      <c r="M150" s="193">
        <v>81.62</v>
      </c>
      <c r="N150" s="193">
        <v>0</v>
      </c>
      <c r="O150" s="193">
        <v>559.91</v>
      </c>
      <c r="P150" s="193">
        <v>0</v>
      </c>
      <c r="Q150" s="124" t="s">
        <v>1312</v>
      </c>
    </row>
    <row r="151" spans="1:17" ht="102">
      <c r="A151" s="124" t="s">
        <v>619</v>
      </c>
      <c r="B151" s="124"/>
      <c r="C151" s="125" t="s">
        <v>713</v>
      </c>
      <c r="D151" s="186">
        <v>43283</v>
      </c>
      <c r="E151" s="120" t="s">
        <v>1257</v>
      </c>
      <c r="F151" s="120">
        <v>5325</v>
      </c>
      <c r="G151" s="124"/>
      <c r="H151" s="128" t="s">
        <v>9768</v>
      </c>
      <c r="I151" s="124"/>
      <c r="J151" s="124"/>
      <c r="K151" s="124"/>
      <c r="L151" s="124"/>
      <c r="M151" s="193">
        <v>2.2599999999999998</v>
      </c>
      <c r="N151" s="193">
        <v>0</v>
      </c>
      <c r="O151" s="193">
        <v>15.5</v>
      </c>
      <c r="P151" s="193">
        <v>0</v>
      </c>
      <c r="Q151" s="124" t="s">
        <v>1312</v>
      </c>
    </row>
    <row r="152" spans="1:17" ht="51">
      <c r="A152" s="124">
        <v>513</v>
      </c>
      <c r="B152" s="124"/>
      <c r="C152" s="125" t="s">
        <v>201</v>
      </c>
      <c r="D152" s="186">
        <v>43283</v>
      </c>
      <c r="E152" s="120" t="s">
        <v>6</v>
      </c>
      <c r="F152" s="120">
        <v>76021</v>
      </c>
      <c r="G152" s="124"/>
      <c r="H152" s="128" t="s">
        <v>2892</v>
      </c>
      <c r="I152" s="124"/>
      <c r="J152" s="124"/>
      <c r="K152" s="124"/>
      <c r="L152" s="124"/>
      <c r="M152" s="193">
        <v>0</v>
      </c>
      <c r="N152" s="193">
        <v>1265000</v>
      </c>
      <c r="O152" s="193">
        <v>0</v>
      </c>
      <c r="P152" s="193">
        <v>8677900</v>
      </c>
      <c r="Q152" s="124" t="s">
        <v>1312</v>
      </c>
    </row>
    <row r="153" spans="1:17" ht="51">
      <c r="A153" s="124">
        <v>513</v>
      </c>
      <c r="B153" s="124"/>
      <c r="C153" s="125" t="s">
        <v>201</v>
      </c>
      <c r="D153" s="186">
        <v>43284</v>
      </c>
      <c r="E153" s="120" t="s">
        <v>6</v>
      </c>
      <c r="F153" s="120">
        <v>76041</v>
      </c>
      <c r="G153" s="124"/>
      <c r="H153" s="128" t="s">
        <v>2892</v>
      </c>
      <c r="I153" s="124"/>
      <c r="J153" s="124"/>
      <c r="K153" s="124"/>
      <c r="L153" s="124"/>
      <c r="M153" s="193">
        <v>0</v>
      </c>
      <c r="N153" s="193">
        <v>369580</v>
      </c>
      <c r="O153" s="193">
        <v>0</v>
      </c>
      <c r="P153" s="193">
        <v>2535318.7999999998</v>
      </c>
      <c r="Q153" s="124" t="s">
        <v>1312</v>
      </c>
    </row>
    <row r="154" spans="1:17" ht="51">
      <c r="A154" s="124" t="s">
        <v>619</v>
      </c>
      <c r="B154" s="124"/>
      <c r="C154" s="125" t="s">
        <v>713</v>
      </c>
      <c r="D154" s="186">
        <v>43284</v>
      </c>
      <c r="E154" s="120" t="s">
        <v>23</v>
      </c>
      <c r="F154" s="120">
        <v>18034</v>
      </c>
      <c r="G154" s="124"/>
      <c r="H154" s="128" t="s">
        <v>9769</v>
      </c>
      <c r="I154" s="124"/>
      <c r="J154" s="124"/>
      <c r="K154" s="124"/>
      <c r="L154" s="124"/>
      <c r="M154" s="193">
        <v>0</v>
      </c>
      <c r="N154" s="193">
        <v>0</v>
      </c>
      <c r="O154" s="193">
        <v>0</v>
      </c>
      <c r="P154" s="193">
        <v>0.01</v>
      </c>
      <c r="Q154" s="124" t="s">
        <v>1312</v>
      </c>
    </row>
    <row r="155" spans="1:17" ht="76.5">
      <c r="A155" s="124">
        <v>86</v>
      </c>
      <c r="B155" s="124"/>
      <c r="C155" s="125" t="s">
        <v>710</v>
      </c>
      <c r="D155" s="186">
        <v>43287</v>
      </c>
      <c r="E155" s="120" t="s">
        <v>6</v>
      </c>
      <c r="F155" s="120">
        <v>778999</v>
      </c>
      <c r="G155" s="124"/>
      <c r="H155" s="128" t="s">
        <v>9770</v>
      </c>
      <c r="I155" s="124"/>
      <c r="J155" s="124"/>
      <c r="K155" s="124"/>
      <c r="L155" s="124"/>
      <c r="M155" s="193">
        <v>0</v>
      </c>
      <c r="N155" s="193">
        <v>7800000</v>
      </c>
      <c r="O155" s="193">
        <v>0</v>
      </c>
      <c r="P155" s="193">
        <v>53508000</v>
      </c>
      <c r="Q155" s="124" t="s">
        <v>1312</v>
      </c>
    </row>
    <row r="156" spans="1:17" ht="76.5">
      <c r="A156" s="124">
        <v>86</v>
      </c>
      <c r="B156" s="124"/>
      <c r="C156" s="125" t="s">
        <v>710</v>
      </c>
      <c r="D156" s="186">
        <v>43287</v>
      </c>
      <c r="E156" s="120" t="s">
        <v>11</v>
      </c>
      <c r="F156" s="120">
        <v>778999</v>
      </c>
      <c r="G156" s="124"/>
      <c r="H156" s="128" t="s">
        <v>9771</v>
      </c>
      <c r="I156" s="124"/>
      <c r="J156" s="124"/>
      <c r="K156" s="124"/>
      <c r="L156" s="124"/>
      <c r="M156" s="193">
        <v>7.29</v>
      </c>
      <c r="N156" s="193">
        <v>0</v>
      </c>
      <c r="O156" s="193">
        <v>50.01</v>
      </c>
      <c r="P156" s="193">
        <v>0</v>
      </c>
      <c r="Q156" s="124" t="s">
        <v>1312</v>
      </c>
    </row>
    <row r="157" spans="1:17" ht="51">
      <c r="A157" s="124">
        <v>513</v>
      </c>
      <c r="B157" s="124"/>
      <c r="C157" s="125" t="s">
        <v>201</v>
      </c>
      <c r="D157" s="186">
        <v>43287</v>
      </c>
      <c r="E157" s="120" t="s">
        <v>6</v>
      </c>
      <c r="F157" s="120">
        <v>76096</v>
      </c>
      <c r="G157" s="124"/>
      <c r="H157" s="128" t="s">
        <v>2892</v>
      </c>
      <c r="I157" s="124"/>
      <c r="J157" s="124"/>
      <c r="K157" s="124"/>
      <c r="L157" s="124"/>
      <c r="M157" s="193">
        <v>0</v>
      </c>
      <c r="N157" s="193">
        <v>132415</v>
      </c>
      <c r="O157" s="193">
        <v>0</v>
      </c>
      <c r="P157" s="193">
        <v>908366.9</v>
      </c>
      <c r="Q157" s="124" t="s">
        <v>1312</v>
      </c>
    </row>
    <row r="158" spans="1:17" ht="63.75">
      <c r="A158" s="124">
        <v>597</v>
      </c>
      <c r="B158" s="124"/>
      <c r="C158" s="125" t="s">
        <v>3387</v>
      </c>
      <c r="D158" s="186">
        <v>43290</v>
      </c>
      <c r="E158" s="120" t="s">
        <v>6</v>
      </c>
      <c r="F158" s="120">
        <v>926553</v>
      </c>
      <c r="G158" s="124"/>
      <c r="H158" s="128" t="s">
        <v>9772</v>
      </c>
      <c r="I158" s="124"/>
      <c r="J158" s="124"/>
      <c r="K158" s="124"/>
      <c r="L158" s="124"/>
      <c r="M158" s="193">
        <v>0</v>
      </c>
      <c r="N158" s="193">
        <v>9600</v>
      </c>
      <c r="O158" s="193">
        <v>0</v>
      </c>
      <c r="P158" s="193">
        <v>65856</v>
      </c>
      <c r="Q158" s="124" t="s">
        <v>1312</v>
      </c>
    </row>
    <row r="159" spans="1:17" ht="63.75">
      <c r="A159" s="124" t="s">
        <v>619</v>
      </c>
      <c r="B159" s="124"/>
      <c r="C159" s="125" t="s">
        <v>713</v>
      </c>
      <c r="D159" s="186">
        <v>43290</v>
      </c>
      <c r="E159" s="120" t="s">
        <v>1313</v>
      </c>
      <c r="F159" s="120">
        <v>179365</v>
      </c>
      <c r="G159" s="124"/>
      <c r="H159" s="128" t="s">
        <v>9773</v>
      </c>
      <c r="I159" s="124"/>
      <c r="J159" s="124"/>
      <c r="K159" s="124"/>
      <c r="L159" s="124"/>
      <c r="M159" s="193">
        <v>11666.67</v>
      </c>
      <c r="N159" s="193">
        <v>0</v>
      </c>
      <c r="O159" s="193">
        <v>80033.36</v>
      </c>
      <c r="P159" s="193">
        <v>0</v>
      </c>
      <c r="Q159" s="124" t="s">
        <v>1312</v>
      </c>
    </row>
    <row r="160" spans="1:17" ht="51">
      <c r="A160" s="124" t="s">
        <v>619</v>
      </c>
      <c r="B160" s="124"/>
      <c r="C160" s="125" t="s">
        <v>713</v>
      </c>
      <c r="D160" s="186">
        <v>43290</v>
      </c>
      <c r="E160" s="120" t="s">
        <v>23</v>
      </c>
      <c r="F160" s="120">
        <v>18050</v>
      </c>
      <c r="G160" s="124"/>
      <c r="H160" s="128" t="s">
        <v>9774</v>
      </c>
      <c r="I160" s="124"/>
      <c r="J160" s="124"/>
      <c r="K160" s="124"/>
      <c r="L160" s="124"/>
      <c r="M160" s="193">
        <v>0</v>
      </c>
      <c r="N160" s="193">
        <v>0</v>
      </c>
      <c r="O160" s="193">
        <v>0.01</v>
      </c>
      <c r="P160" s="193">
        <v>0</v>
      </c>
      <c r="Q160" s="124" t="s">
        <v>1312</v>
      </c>
    </row>
    <row r="161" spans="1:17" ht="51">
      <c r="A161" s="124">
        <v>513</v>
      </c>
      <c r="B161" s="124"/>
      <c r="C161" s="125" t="s">
        <v>201</v>
      </c>
      <c r="D161" s="186">
        <v>43292</v>
      </c>
      <c r="E161" s="120" t="s">
        <v>6</v>
      </c>
      <c r="F161" s="120">
        <v>76154</v>
      </c>
      <c r="G161" s="124"/>
      <c r="H161" s="128" t="s">
        <v>2892</v>
      </c>
      <c r="I161" s="124"/>
      <c r="J161" s="124"/>
      <c r="K161" s="124"/>
      <c r="L161" s="124"/>
      <c r="M161" s="193">
        <v>0</v>
      </c>
      <c r="N161" s="193">
        <v>123165</v>
      </c>
      <c r="O161" s="193">
        <v>0</v>
      </c>
      <c r="P161" s="193">
        <v>844911.9</v>
      </c>
      <c r="Q161" s="124" t="s">
        <v>1312</v>
      </c>
    </row>
    <row r="162" spans="1:17" ht="51">
      <c r="A162" s="124">
        <v>513</v>
      </c>
      <c r="B162" s="124"/>
      <c r="C162" s="125" t="s">
        <v>201</v>
      </c>
      <c r="D162" s="186">
        <v>43293</v>
      </c>
      <c r="E162" s="120" t="s">
        <v>6</v>
      </c>
      <c r="F162" s="120">
        <v>76176</v>
      </c>
      <c r="G162" s="124"/>
      <c r="H162" s="128" t="s">
        <v>2892</v>
      </c>
      <c r="I162" s="124"/>
      <c r="J162" s="124"/>
      <c r="K162" s="124"/>
      <c r="L162" s="124"/>
      <c r="M162" s="193">
        <v>0</v>
      </c>
      <c r="N162" s="193">
        <v>132415</v>
      </c>
      <c r="O162" s="193">
        <v>0</v>
      </c>
      <c r="P162" s="193">
        <v>908366.9</v>
      </c>
      <c r="Q162" s="124" t="s">
        <v>1312</v>
      </c>
    </row>
    <row r="163" spans="1:17" ht="51">
      <c r="A163" s="124" t="s">
        <v>619</v>
      </c>
      <c r="B163" s="124"/>
      <c r="C163" s="125" t="s">
        <v>713</v>
      </c>
      <c r="D163" s="186">
        <v>43294</v>
      </c>
      <c r="E163" s="120" t="s">
        <v>23</v>
      </c>
      <c r="F163" s="120">
        <v>18068</v>
      </c>
      <c r="G163" s="124"/>
      <c r="H163" s="128" t="s">
        <v>9775</v>
      </c>
      <c r="I163" s="124"/>
      <c r="J163" s="124"/>
      <c r="K163" s="124"/>
      <c r="L163" s="124"/>
      <c r="M163" s="193">
        <v>0</v>
      </c>
      <c r="N163" s="193">
        <v>0</v>
      </c>
      <c r="O163" s="193">
        <v>0.01</v>
      </c>
      <c r="P163" s="193">
        <v>0</v>
      </c>
      <c r="Q163" s="124" t="s">
        <v>1312</v>
      </c>
    </row>
    <row r="164" spans="1:17" ht="51">
      <c r="A164" s="124">
        <v>513</v>
      </c>
      <c r="B164" s="124"/>
      <c r="C164" s="125" t="s">
        <v>201</v>
      </c>
      <c r="D164" s="186">
        <v>43298</v>
      </c>
      <c r="E164" s="120" t="s">
        <v>6</v>
      </c>
      <c r="F164" s="120">
        <v>76219</v>
      </c>
      <c r="G164" s="124"/>
      <c r="H164" s="128" t="s">
        <v>2892</v>
      </c>
      <c r="I164" s="124"/>
      <c r="J164" s="124"/>
      <c r="K164" s="124"/>
      <c r="L164" s="124"/>
      <c r="M164" s="193">
        <v>0</v>
      </c>
      <c r="N164" s="193">
        <v>432327.5</v>
      </c>
      <c r="O164" s="193">
        <v>0</v>
      </c>
      <c r="P164" s="193">
        <v>2965766.65</v>
      </c>
      <c r="Q164" s="124" t="s">
        <v>1312</v>
      </c>
    </row>
    <row r="165" spans="1:17" s="134" customFormat="1" ht="89.25">
      <c r="A165" s="124">
        <v>16</v>
      </c>
      <c r="B165" s="124"/>
      <c r="C165" s="125" t="s">
        <v>692</v>
      </c>
      <c r="D165" s="186">
        <v>43298</v>
      </c>
      <c r="E165" s="120" t="s">
        <v>6</v>
      </c>
      <c r="F165" s="120">
        <v>927258</v>
      </c>
      <c r="G165" s="124"/>
      <c r="H165" s="128" t="s">
        <v>9776</v>
      </c>
      <c r="I165" s="124"/>
      <c r="J165" s="124"/>
      <c r="K165" s="124"/>
      <c r="L165" s="124"/>
      <c r="M165" s="193">
        <v>0</v>
      </c>
      <c r="N165" s="193">
        <v>67280.429999999993</v>
      </c>
      <c r="O165" s="193">
        <v>0</v>
      </c>
      <c r="P165" s="193">
        <v>461543.75</v>
      </c>
      <c r="Q165" s="124" t="s">
        <v>1312</v>
      </c>
    </row>
    <row r="166" spans="1:17" s="134" customFormat="1" ht="51">
      <c r="A166" s="124" t="s">
        <v>619</v>
      </c>
      <c r="B166" s="124"/>
      <c r="C166" s="125" t="s">
        <v>713</v>
      </c>
      <c r="D166" s="186">
        <v>43299</v>
      </c>
      <c r="E166" s="120" t="s">
        <v>23</v>
      </c>
      <c r="F166" s="120">
        <v>18076</v>
      </c>
      <c r="G166" s="124"/>
      <c r="H166" s="271" t="s">
        <v>9777</v>
      </c>
      <c r="I166" s="255"/>
      <c r="J166" s="255"/>
      <c r="K166" s="255"/>
      <c r="L166" s="255"/>
      <c r="M166" s="272">
        <v>0</v>
      </c>
      <c r="N166" s="272">
        <v>0</v>
      </c>
      <c r="O166" s="272">
        <v>0</v>
      </c>
      <c r="P166" s="272">
        <v>0.01</v>
      </c>
      <c r="Q166" s="124" t="s">
        <v>1312</v>
      </c>
    </row>
    <row r="167" spans="1:17" s="134" customFormat="1" ht="51">
      <c r="A167" s="124" t="s">
        <v>619</v>
      </c>
      <c r="B167" s="124"/>
      <c r="C167" s="125" t="s">
        <v>713</v>
      </c>
      <c r="D167" s="186">
        <v>43300</v>
      </c>
      <c r="E167" s="120" t="s">
        <v>23</v>
      </c>
      <c r="F167" s="120">
        <v>18081</v>
      </c>
      <c r="G167" s="124"/>
      <c r="H167" s="128" t="s">
        <v>9778</v>
      </c>
      <c r="I167" s="124"/>
      <c r="J167" s="124"/>
      <c r="K167" s="124"/>
      <c r="L167" s="124"/>
      <c r="M167" s="193">
        <v>0</v>
      </c>
      <c r="N167" s="193">
        <v>0</v>
      </c>
      <c r="O167" s="193">
        <v>0</v>
      </c>
      <c r="P167" s="193">
        <v>0.01</v>
      </c>
      <c r="Q167" s="124" t="s">
        <v>1312</v>
      </c>
    </row>
    <row r="168" spans="1:17" s="134" customFormat="1" ht="51">
      <c r="A168" s="124">
        <v>513</v>
      </c>
      <c r="B168" s="124"/>
      <c r="C168" s="125" t="s">
        <v>201</v>
      </c>
      <c r="D168" s="186">
        <v>43300</v>
      </c>
      <c r="E168" s="120" t="s">
        <v>6</v>
      </c>
      <c r="F168" s="120">
        <v>76263</v>
      </c>
      <c r="G168" s="124"/>
      <c r="H168" s="128" t="s">
        <v>2892</v>
      </c>
      <c r="I168" s="124"/>
      <c r="J168" s="124"/>
      <c r="K168" s="124"/>
      <c r="L168" s="124"/>
      <c r="M168" s="193">
        <v>0</v>
      </c>
      <c r="N168" s="193">
        <v>1725993.11</v>
      </c>
      <c r="O168" s="193">
        <v>0</v>
      </c>
      <c r="P168" s="193">
        <v>11840312.73</v>
      </c>
      <c r="Q168" s="124" t="s">
        <v>1312</v>
      </c>
    </row>
    <row r="169" spans="1:17" s="134" customFormat="1" ht="51">
      <c r="A169" s="124" t="s">
        <v>619</v>
      </c>
      <c r="B169" s="124"/>
      <c r="C169" s="125" t="s">
        <v>713</v>
      </c>
      <c r="D169" s="186">
        <v>43301</v>
      </c>
      <c r="E169" s="120" t="s">
        <v>23</v>
      </c>
      <c r="F169" s="120">
        <v>18085</v>
      </c>
      <c r="G169" s="124"/>
      <c r="H169" s="128" t="s">
        <v>9779</v>
      </c>
      <c r="I169" s="124"/>
      <c r="J169" s="124"/>
      <c r="K169" s="124"/>
      <c r="L169" s="124"/>
      <c r="M169" s="193">
        <v>0</v>
      </c>
      <c r="N169" s="193">
        <v>0</v>
      </c>
      <c r="O169" s="193">
        <v>0</v>
      </c>
      <c r="P169" s="193">
        <v>0.01</v>
      </c>
      <c r="Q169" s="124" t="s">
        <v>1312</v>
      </c>
    </row>
    <row r="170" spans="1:17" s="134" customFormat="1" ht="51">
      <c r="A170" s="124">
        <v>513</v>
      </c>
      <c r="B170" s="124"/>
      <c r="C170" s="125" t="s">
        <v>201</v>
      </c>
      <c r="D170" s="186">
        <v>43301</v>
      </c>
      <c r="E170" s="120" t="s">
        <v>6</v>
      </c>
      <c r="F170" s="120">
        <v>76284</v>
      </c>
      <c r="G170" s="124"/>
      <c r="H170" s="128" t="s">
        <v>2892</v>
      </c>
      <c r="I170" s="124"/>
      <c r="J170" s="124"/>
      <c r="K170" s="124"/>
      <c r="L170" s="124"/>
      <c r="M170" s="193">
        <v>0</v>
      </c>
      <c r="N170" s="193">
        <v>407577.5</v>
      </c>
      <c r="O170" s="193">
        <v>0</v>
      </c>
      <c r="P170" s="193">
        <v>2795981.65</v>
      </c>
      <c r="Q170" s="124" t="s">
        <v>1312</v>
      </c>
    </row>
    <row r="171" spans="1:17" s="134" customFormat="1" ht="51">
      <c r="A171" s="124" t="s">
        <v>619</v>
      </c>
      <c r="B171" s="124"/>
      <c r="C171" s="125" t="s">
        <v>713</v>
      </c>
      <c r="D171" s="186">
        <v>43304</v>
      </c>
      <c r="E171" s="120" t="s">
        <v>23</v>
      </c>
      <c r="F171" s="120">
        <v>18089</v>
      </c>
      <c r="G171" s="124"/>
      <c r="H171" s="128" t="s">
        <v>9780</v>
      </c>
      <c r="I171" s="124"/>
      <c r="J171" s="124"/>
      <c r="K171" s="124"/>
      <c r="L171" s="124"/>
      <c r="M171" s="193">
        <v>0</v>
      </c>
      <c r="N171" s="193">
        <v>0</v>
      </c>
      <c r="O171" s="193">
        <v>0</v>
      </c>
      <c r="P171" s="193">
        <v>0.01</v>
      </c>
      <c r="Q171" s="124" t="s">
        <v>1312</v>
      </c>
    </row>
    <row r="172" spans="1:17" s="134" customFormat="1" ht="51">
      <c r="A172" s="124">
        <v>513</v>
      </c>
      <c r="B172" s="124"/>
      <c r="C172" s="125" t="s">
        <v>201</v>
      </c>
      <c r="D172" s="186">
        <v>43305</v>
      </c>
      <c r="E172" s="120" t="s">
        <v>6</v>
      </c>
      <c r="F172" s="120">
        <v>76323</v>
      </c>
      <c r="G172" s="124"/>
      <c r="H172" s="128" t="s">
        <v>2892</v>
      </c>
      <c r="I172" s="124"/>
      <c r="J172" s="124"/>
      <c r="K172" s="124"/>
      <c r="L172" s="124"/>
      <c r="M172" s="193">
        <v>0</v>
      </c>
      <c r="N172" s="193">
        <v>402827.5</v>
      </c>
      <c r="O172" s="193">
        <v>0</v>
      </c>
      <c r="P172" s="193">
        <v>2763396.65</v>
      </c>
      <c r="Q172" s="124" t="s">
        <v>1312</v>
      </c>
    </row>
    <row r="173" spans="1:17" s="134" customFormat="1" ht="63.75">
      <c r="A173" s="124">
        <v>85</v>
      </c>
      <c r="B173" s="124"/>
      <c r="C173" s="125" t="s">
        <v>3388</v>
      </c>
      <c r="D173" s="186">
        <v>43307</v>
      </c>
      <c r="E173" s="120" t="s">
        <v>6</v>
      </c>
      <c r="F173" s="120">
        <v>793954</v>
      </c>
      <c r="G173" s="124"/>
      <c r="H173" s="128" t="s">
        <v>9781</v>
      </c>
      <c r="I173" s="124"/>
      <c r="J173" s="124"/>
      <c r="K173" s="124"/>
      <c r="L173" s="124"/>
      <c r="M173" s="193">
        <v>0</v>
      </c>
      <c r="N173" s="193">
        <v>261029.04</v>
      </c>
      <c r="O173" s="193">
        <v>0</v>
      </c>
      <c r="P173" s="193">
        <v>1790659.21</v>
      </c>
      <c r="Q173" s="124" t="s">
        <v>1312</v>
      </c>
    </row>
    <row r="174" spans="1:17" s="134" customFormat="1" ht="63.75">
      <c r="A174" s="124">
        <v>85</v>
      </c>
      <c r="B174" s="124"/>
      <c r="C174" s="125" t="s">
        <v>3388</v>
      </c>
      <c r="D174" s="186">
        <v>43307</v>
      </c>
      <c r="E174" s="120" t="s">
        <v>11</v>
      </c>
      <c r="F174" s="120">
        <v>793954</v>
      </c>
      <c r="G174" s="124"/>
      <c r="H174" s="128" t="s">
        <v>9782</v>
      </c>
      <c r="I174" s="124"/>
      <c r="J174" s="124"/>
      <c r="K174" s="124"/>
      <c r="L174" s="124"/>
      <c r="M174" s="193">
        <v>7.29</v>
      </c>
      <c r="N174" s="193">
        <v>0</v>
      </c>
      <c r="O174" s="193">
        <v>50.01</v>
      </c>
      <c r="P174" s="193">
        <v>0</v>
      </c>
      <c r="Q174" s="124" t="s">
        <v>1312</v>
      </c>
    </row>
    <row r="175" spans="1:17" s="134" customFormat="1" ht="51">
      <c r="A175" s="124">
        <v>513</v>
      </c>
      <c r="B175" s="124"/>
      <c r="C175" s="125" t="s">
        <v>201</v>
      </c>
      <c r="D175" s="186">
        <v>43308</v>
      </c>
      <c r="E175" s="120" t="s">
        <v>6</v>
      </c>
      <c r="F175" s="120">
        <v>76386</v>
      </c>
      <c r="G175" s="124"/>
      <c r="H175" s="128" t="s">
        <v>2892</v>
      </c>
      <c r="I175" s="124"/>
      <c r="J175" s="124"/>
      <c r="K175" s="124"/>
      <c r="L175" s="124"/>
      <c r="M175" s="193">
        <v>0</v>
      </c>
      <c r="N175" s="193">
        <v>222830</v>
      </c>
      <c r="O175" s="193">
        <v>0</v>
      </c>
      <c r="P175" s="193">
        <v>1528613.8</v>
      </c>
      <c r="Q175" s="124" t="s">
        <v>1312</v>
      </c>
    </row>
    <row r="176" spans="1:17" s="134" customFormat="1" ht="63.75">
      <c r="A176" s="124">
        <v>287</v>
      </c>
      <c r="B176" s="124"/>
      <c r="C176" s="125" t="s">
        <v>790</v>
      </c>
      <c r="D176" s="186">
        <v>43311</v>
      </c>
      <c r="E176" s="120" t="s">
        <v>6</v>
      </c>
      <c r="F176" s="120">
        <v>796229</v>
      </c>
      <c r="G176" s="124"/>
      <c r="H176" s="128" t="s">
        <v>9784</v>
      </c>
      <c r="I176" s="124"/>
      <c r="J176" s="124"/>
      <c r="K176" s="124"/>
      <c r="L176" s="124"/>
      <c r="M176" s="193">
        <v>0</v>
      </c>
      <c r="N176" s="193">
        <v>10500000</v>
      </c>
      <c r="O176" s="193">
        <v>0</v>
      </c>
      <c r="P176" s="193">
        <v>72030000</v>
      </c>
      <c r="Q176" s="124" t="s">
        <v>1312</v>
      </c>
    </row>
    <row r="177" spans="1:17" s="134" customFormat="1" ht="51">
      <c r="A177" s="124" t="s">
        <v>619</v>
      </c>
      <c r="B177" s="124"/>
      <c r="C177" s="125" t="s">
        <v>713</v>
      </c>
      <c r="D177" s="186">
        <v>43311</v>
      </c>
      <c r="E177" s="120" t="s">
        <v>23</v>
      </c>
      <c r="F177" s="120">
        <v>18110</v>
      </c>
      <c r="G177" s="124"/>
      <c r="H177" s="128" t="s">
        <v>9785</v>
      </c>
      <c r="I177" s="124"/>
      <c r="J177" s="124"/>
      <c r="K177" s="124"/>
      <c r="L177" s="124"/>
      <c r="M177" s="193">
        <v>0</v>
      </c>
      <c r="N177" s="193">
        <v>0</v>
      </c>
      <c r="O177" s="193">
        <v>0</v>
      </c>
      <c r="P177" s="193">
        <v>0.01</v>
      </c>
      <c r="Q177" s="124" t="s">
        <v>1312</v>
      </c>
    </row>
    <row r="178" spans="1:17" s="134" customFormat="1" ht="51">
      <c r="A178" s="124" t="s">
        <v>619</v>
      </c>
      <c r="B178" s="124"/>
      <c r="C178" s="125" t="s">
        <v>713</v>
      </c>
      <c r="D178" s="186">
        <v>43312</v>
      </c>
      <c r="E178" s="120" t="s">
        <v>6</v>
      </c>
      <c r="F178" s="120">
        <v>76434</v>
      </c>
      <c r="G178" s="124"/>
      <c r="H178" s="128" t="s">
        <v>9783</v>
      </c>
      <c r="I178" s="124"/>
      <c r="J178" s="124"/>
      <c r="K178" s="124"/>
      <c r="L178" s="124"/>
      <c r="M178" s="193">
        <v>0</v>
      </c>
      <c r="N178" s="193">
        <v>24465.599999999999</v>
      </c>
      <c r="O178" s="193">
        <v>0</v>
      </c>
      <c r="P178" s="193">
        <v>167834.02</v>
      </c>
      <c r="Q178" s="124" t="s">
        <v>1312</v>
      </c>
    </row>
    <row r="179" spans="1:17" s="134" customFormat="1" ht="51">
      <c r="A179" s="124">
        <v>513</v>
      </c>
      <c r="B179" s="124"/>
      <c r="C179" s="125" t="s">
        <v>201</v>
      </c>
      <c r="D179" s="186">
        <v>43312</v>
      </c>
      <c r="E179" s="120" t="s">
        <v>6</v>
      </c>
      <c r="F179" s="120">
        <v>76433</v>
      </c>
      <c r="G179" s="124"/>
      <c r="H179" s="128" t="s">
        <v>2892</v>
      </c>
      <c r="I179" s="124"/>
      <c r="J179" s="124"/>
      <c r="K179" s="124"/>
      <c r="L179" s="124"/>
      <c r="M179" s="193">
        <v>0</v>
      </c>
      <c r="N179" s="193">
        <v>140750</v>
      </c>
      <c r="O179" s="193">
        <v>0</v>
      </c>
      <c r="P179" s="193">
        <v>965545</v>
      </c>
      <c r="Q179" s="124" t="s">
        <v>1312</v>
      </c>
    </row>
    <row r="180" spans="1:17" s="134" customFormat="1" ht="76.5">
      <c r="A180" s="124" t="s">
        <v>619</v>
      </c>
      <c r="B180" s="124"/>
      <c r="C180" s="125" t="s">
        <v>713</v>
      </c>
      <c r="D180" s="186">
        <v>43313</v>
      </c>
      <c r="E180" s="120" t="s">
        <v>6</v>
      </c>
      <c r="F180" s="120">
        <v>928817</v>
      </c>
      <c r="G180" s="124"/>
      <c r="H180" s="128" t="s">
        <v>12306</v>
      </c>
      <c r="I180" s="124"/>
      <c r="J180" s="124"/>
      <c r="K180" s="124"/>
      <c r="L180" s="124"/>
      <c r="M180" s="193">
        <v>0</v>
      </c>
      <c r="N180" s="193">
        <v>188285.15</v>
      </c>
      <c r="O180" s="193">
        <v>0</v>
      </c>
      <c r="P180" s="193">
        <v>1291636.1299999999</v>
      </c>
      <c r="Q180" s="124" t="s">
        <v>1312</v>
      </c>
    </row>
    <row r="181" spans="1:17" s="134" customFormat="1" ht="51">
      <c r="A181" s="124" t="s">
        <v>619</v>
      </c>
      <c r="B181" s="124"/>
      <c r="C181" s="125" t="s">
        <v>713</v>
      </c>
      <c r="D181" s="186">
        <v>43313</v>
      </c>
      <c r="E181" s="120" t="s">
        <v>23</v>
      </c>
      <c r="F181" s="120">
        <v>18117</v>
      </c>
      <c r="G181" s="124"/>
      <c r="H181" s="128" t="s">
        <v>12307</v>
      </c>
      <c r="I181" s="124"/>
      <c r="J181" s="124"/>
      <c r="K181" s="124"/>
      <c r="L181" s="124"/>
      <c r="M181" s="193">
        <v>0</v>
      </c>
      <c r="N181" s="193">
        <v>0</v>
      </c>
      <c r="O181" s="193">
        <v>0</v>
      </c>
      <c r="P181" s="193">
        <v>0.01</v>
      </c>
      <c r="Q181" s="124" t="s">
        <v>1312</v>
      </c>
    </row>
    <row r="182" spans="1:17" s="134" customFormat="1" ht="63.75">
      <c r="A182" s="124">
        <v>512</v>
      </c>
      <c r="B182" s="124"/>
      <c r="C182" s="125" t="s">
        <v>840</v>
      </c>
      <c r="D182" s="186">
        <v>43314</v>
      </c>
      <c r="E182" s="120" t="s">
        <v>15</v>
      </c>
      <c r="F182" s="120">
        <v>800027</v>
      </c>
      <c r="G182" s="124"/>
      <c r="H182" s="128" t="s">
        <v>12308</v>
      </c>
      <c r="I182" s="124"/>
      <c r="J182" s="124"/>
      <c r="K182" s="124"/>
      <c r="L182" s="124"/>
      <c r="M182" s="193">
        <v>7.29</v>
      </c>
      <c r="N182" s="193">
        <v>0</v>
      </c>
      <c r="O182" s="193">
        <v>50.01</v>
      </c>
      <c r="P182" s="193">
        <v>0</v>
      </c>
      <c r="Q182" s="124" t="s">
        <v>1312</v>
      </c>
    </row>
    <row r="183" spans="1:17" s="134" customFormat="1" ht="51">
      <c r="A183" s="124">
        <v>513</v>
      </c>
      <c r="B183" s="124"/>
      <c r="C183" s="125" t="s">
        <v>201</v>
      </c>
      <c r="D183" s="186">
        <v>43314</v>
      </c>
      <c r="E183" s="120" t="s">
        <v>6</v>
      </c>
      <c r="F183" s="120">
        <v>76472</v>
      </c>
      <c r="G183" s="124"/>
      <c r="H183" s="128" t="s">
        <v>2892</v>
      </c>
      <c r="I183" s="124"/>
      <c r="J183" s="124"/>
      <c r="K183" s="124"/>
      <c r="L183" s="124"/>
      <c r="M183" s="193">
        <v>0</v>
      </c>
      <c r="N183" s="193">
        <v>421162.5</v>
      </c>
      <c r="O183" s="193">
        <v>0</v>
      </c>
      <c r="P183" s="193">
        <v>2889174.75</v>
      </c>
      <c r="Q183" s="124" t="s">
        <v>1312</v>
      </c>
    </row>
    <row r="184" spans="1:17" s="134" customFormat="1" ht="51">
      <c r="A184" s="124" t="s">
        <v>619</v>
      </c>
      <c r="B184" s="124"/>
      <c r="C184" s="125" t="s">
        <v>713</v>
      </c>
      <c r="D184" s="186">
        <v>43314</v>
      </c>
      <c r="E184" s="120" t="s">
        <v>23</v>
      </c>
      <c r="F184" s="120">
        <v>18121</v>
      </c>
      <c r="G184" s="124"/>
      <c r="H184" s="128" t="s">
        <v>12309</v>
      </c>
      <c r="I184" s="124"/>
      <c r="J184" s="124"/>
      <c r="K184" s="124"/>
      <c r="L184" s="124"/>
      <c r="M184" s="193">
        <v>0</v>
      </c>
      <c r="N184" s="193">
        <v>0</v>
      </c>
      <c r="O184" s="193">
        <v>0</v>
      </c>
      <c r="P184" s="193">
        <v>0.01</v>
      </c>
      <c r="Q184" s="124" t="s">
        <v>1312</v>
      </c>
    </row>
    <row r="185" spans="1:17" s="134" customFormat="1" ht="76.5">
      <c r="A185" s="124" t="s">
        <v>619</v>
      </c>
      <c r="B185" s="124"/>
      <c r="C185" s="125" t="s">
        <v>713</v>
      </c>
      <c r="D185" s="186">
        <v>43315</v>
      </c>
      <c r="E185" s="120" t="s">
        <v>6</v>
      </c>
      <c r="F185" s="120">
        <v>800383</v>
      </c>
      <c r="G185" s="124"/>
      <c r="H185" s="128" t="s">
        <v>12310</v>
      </c>
      <c r="I185" s="124"/>
      <c r="J185" s="124"/>
      <c r="K185" s="124"/>
      <c r="L185" s="124"/>
      <c r="M185" s="193">
        <v>0</v>
      </c>
      <c r="N185" s="193">
        <v>35000000</v>
      </c>
      <c r="O185" s="193">
        <v>0</v>
      </c>
      <c r="P185" s="193">
        <v>240100000</v>
      </c>
      <c r="Q185" s="124" t="s">
        <v>1312</v>
      </c>
    </row>
    <row r="186" spans="1:17" s="134" customFormat="1" ht="63.75">
      <c r="A186" s="124">
        <v>512</v>
      </c>
      <c r="B186" s="124"/>
      <c r="C186" s="125" t="s">
        <v>840</v>
      </c>
      <c r="D186" s="186">
        <v>43315</v>
      </c>
      <c r="E186" s="120" t="s">
        <v>15</v>
      </c>
      <c r="F186" s="120">
        <v>800540</v>
      </c>
      <c r="G186" s="124"/>
      <c r="H186" s="128" t="s">
        <v>12311</v>
      </c>
      <c r="I186" s="124"/>
      <c r="J186" s="124"/>
      <c r="K186" s="124"/>
      <c r="L186" s="124"/>
      <c r="M186" s="193">
        <v>7.29</v>
      </c>
      <c r="N186" s="193">
        <v>0</v>
      </c>
      <c r="O186" s="193">
        <v>50.01</v>
      </c>
      <c r="P186" s="193">
        <v>0</v>
      </c>
      <c r="Q186" s="124" t="s">
        <v>1312</v>
      </c>
    </row>
    <row r="187" spans="1:17" s="134" customFormat="1" ht="76.5">
      <c r="A187" s="124">
        <v>578</v>
      </c>
      <c r="B187" s="124"/>
      <c r="C187" s="125" t="s">
        <v>853</v>
      </c>
      <c r="D187" s="186">
        <v>43315</v>
      </c>
      <c r="E187" s="120" t="s">
        <v>6</v>
      </c>
      <c r="F187" s="120">
        <v>928964</v>
      </c>
      <c r="G187" s="124"/>
      <c r="H187" s="128" t="s">
        <v>12312</v>
      </c>
      <c r="I187" s="124"/>
      <c r="J187" s="124"/>
      <c r="K187" s="124"/>
      <c r="L187" s="124"/>
      <c r="M187" s="193">
        <v>0</v>
      </c>
      <c r="N187" s="193">
        <v>106711.47</v>
      </c>
      <c r="O187" s="193">
        <v>0</v>
      </c>
      <c r="P187" s="193">
        <v>732040.68</v>
      </c>
      <c r="Q187" s="124" t="s">
        <v>1312</v>
      </c>
    </row>
    <row r="188" spans="1:17" s="134" customFormat="1" ht="63.75">
      <c r="A188" s="124">
        <v>512</v>
      </c>
      <c r="B188" s="124"/>
      <c r="C188" s="125" t="s">
        <v>840</v>
      </c>
      <c r="D188" s="186">
        <v>43315</v>
      </c>
      <c r="E188" s="120" t="s">
        <v>15</v>
      </c>
      <c r="F188" s="120">
        <v>801186</v>
      </c>
      <c r="G188" s="124"/>
      <c r="H188" s="128" t="s">
        <v>12313</v>
      </c>
      <c r="I188" s="124"/>
      <c r="J188" s="124"/>
      <c r="K188" s="124"/>
      <c r="L188" s="124"/>
      <c r="M188" s="193">
        <v>7.29</v>
      </c>
      <c r="N188" s="193">
        <v>0</v>
      </c>
      <c r="O188" s="193">
        <v>50.01</v>
      </c>
      <c r="P188" s="193">
        <v>0</v>
      </c>
      <c r="Q188" s="124" t="s">
        <v>1312</v>
      </c>
    </row>
    <row r="189" spans="1:17" s="134" customFormat="1" ht="51">
      <c r="A189" s="124">
        <v>513</v>
      </c>
      <c r="B189" s="124"/>
      <c r="C189" s="125" t="s">
        <v>201</v>
      </c>
      <c r="D189" s="186">
        <v>43315</v>
      </c>
      <c r="E189" s="120" t="s">
        <v>6</v>
      </c>
      <c r="F189" s="120">
        <v>76495</v>
      </c>
      <c r="G189" s="124"/>
      <c r="H189" s="128" t="s">
        <v>2892</v>
      </c>
      <c r="I189" s="124"/>
      <c r="J189" s="124"/>
      <c r="K189" s="124"/>
      <c r="L189" s="124"/>
      <c r="M189" s="193">
        <v>0</v>
      </c>
      <c r="N189" s="193">
        <v>383080</v>
      </c>
      <c r="O189" s="193">
        <v>0</v>
      </c>
      <c r="P189" s="193">
        <v>2627928.7999999998</v>
      </c>
      <c r="Q189" s="124" t="s">
        <v>1312</v>
      </c>
    </row>
    <row r="190" spans="1:17" s="134" customFormat="1" ht="63.75">
      <c r="A190" s="124">
        <v>512</v>
      </c>
      <c r="B190" s="124"/>
      <c r="C190" s="125" t="s">
        <v>840</v>
      </c>
      <c r="D190" s="186">
        <v>43319</v>
      </c>
      <c r="E190" s="120" t="s">
        <v>15</v>
      </c>
      <c r="F190" s="120">
        <v>802283</v>
      </c>
      <c r="G190" s="124"/>
      <c r="H190" s="128" t="s">
        <v>12314</v>
      </c>
      <c r="I190" s="124"/>
      <c r="J190" s="124"/>
      <c r="K190" s="124"/>
      <c r="L190" s="124"/>
      <c r="M190" s="193">
        <v>7.29</v>
      </c>
      <c r="N190" s="193">
        <v>0</v>
      </c>
      <c r="O190" s="193">
        <v>50.01</v>
      </c>
      <c r="P190" s="193">
        <v>0</v>
      </c>
      <c r="Q190" s="124" t="s">
        <v>1312</v>
      </c>
    </row>
    <row r="191" spans="1:17" s="134" customFormat="1" ht="63.75">
      <c r="A191" s="124">
        <v>512</v>
      </c>
      <c r="B191" s="124"/>
      <c r="C191" s="125" t="s">
        <v>840</v>
      </c>
      <c r="D191" s="186">
        <v>43319</v>
      </c>
      <c r="E191" s="120" t="s">
        <v>15</v>
      </c>
      <c r="F191" s="120">
        <v>802403</v>
      </c>
      <c r="G191" s="124"/>
      <c r="H191" s="128" t="s">
        <v>12315</v>
      </c>
      <c r="I191" s="124"/>
      <c r="J191" s="124"/>
      <c r="K191" s="124"/>
      <c r="L191" s="124"/>
      <c r="M191" s="193">
        <v>7.29</v>
      </c>
      <c r="N191" s="193">
        <v>0</v>
      </c>
      <c r="O191" s="193">
        <v>50.01</v>
      </c>
      <c r="P191" s="193">
        <v>0</v>
      </c>
      <c r="Q191" s="124" t="s">
        <v>1312</v>
      </c>
    </row>
    <row r="192" spans="1:17" s="134" customFormat="1" ht="51">
      <c r="A192" s="124">
        <v>513</v>
      </c>
      <c r="B192" s="124"/>
      <c r="C192" s="125" t="s">
        <v>201</v>
      </c>
      <c r="D192" s="186">
        <v>43319</v>
      </c>
      <c r="E192" s="120" t="s">
        <v>6</v>
      </c>
      <c r="F192" s="120">
        <v>76519</v>
      </c>
      <c r="G192" s="124"/>
      <c r="H192" s="128" t="s">
        <v>2892</v>
      </c>
      <c r="I192" s="124"/>
      <c r="J192" s="124"/>
      <c r="K192" s="124"/>
      <c r="L192" s="124"/>
      <c r="M192" s="193">
        <v>0</v>
      </c>
      <c r="N192" s="193">
        <v>396665</v>
      </c>
      <c r="O192" s="193">
        <v>0</v>
      </c>
      <c r="P192" s="193">
        <v>2721121.9</v>
      </c>
      <c r="Q192" s="124" t="s">
        <v>1312</v>
      </c>
    </row>
    <row r="193" spans="1:17" s="134" customFormat="1" ht="63.75">
      <c r="A193" s="124" t="s">
        <v>620</v>
      </c>
      <c r="B193" s="124"/>
      <c r="C193" s="125" t="s">
        <v>714</v>
      </c>
      <c r="D193" s="186">
        <v>43320</v>
      </c>
      <c r="E193" s="120" t="s">
        <v>20</v>
      </c>
      <c r="F193" s="120">
        <v>11066</v>
      </c>
      <c r="G193" s="124"/>
      <c r="H193" s="128" t="s">
        <v>12316</v>
      </c>
      <c r="I193" s="124"/>
      <c r="J193" s="124"/>
      <c r="K193" s="124"/>
      <c r="L193" s="124"/>
      <c r="M193" s="193">
        <v>3282898.42</v>
      </c>
      <c r="N193" s="193">
        <v>0</v>
      </c>
      <c r="O193" s="193">
        <v>22520683.16</v>
      </c>
      <c r="P193" s="193">
        <v>0</v>
      </c>
      <c r="Q193" s="124" t="s">
        <v>1312</v>
      </c>
    </row>
    <row r="194" spans="1:17" s="134" customFormat="1" ht="63.75">
      <c r="A194" s="124">
        <v>287</v>
      </c>
      <c r="B194" s="124"/>
      <c r="C194" s="125" t="s">
        <v>790</v>
      </c>
      <c r="D194" s="186">
        <v>43320</v>
      </c>
      <c r="E194" s="120" t="s">
        <v>6</v>
      </c>
      <c r="F194" s="120">
        <v>803135</v>
      </c>
      <c r="G194" s="124"/>
      <c r="H194" s="128" t="s">
        <v>12317</v>
      </c>
      <c r="I194" s="124"/>
      <c r="J194" s="124"/>
      <c r="K194" s="124"/>
      <c r="L194" s="124"/>
      <c r="M194" s="193">
        <v>0</v>
      </c>
      <c r="N194" s="193">
        <v>3481225.02</v>
      </c>
      <c r="O194" s="193">
        <v>0</v>
      </c>
      <c r="P194" s="193">
        <v>23881203.640000001</v>
      </c>
      <c r="Q194" s="124" t="s">
        <v>1312</v>
      </c>
    </row>
    <row r="195" spans="1:17" s="134" customFormat="1" ht="63.75">
      <c r="A195" s="124">
        <v>512</v>
      </c>
      <c r="B195" s="124"/>
      <c r="C195" s="125" t="s">
        <v>840</v>
      </c>
      <c r="D195" s="186">
        <v>43320</v>
      </c>
      <c r="E195" s="120" t="s">
        <v>6</v>
      </c>
      <c r="F195" s="120">
        <v>929119</v>
      </c>
      <c r="G195" s="124"/>
      <c r="H195" s="128" t="s">
        <v>12318</v>
      </c>
      <c r="I195" s="124"/>
      <c r="J195" s="124"/>
      <c r="K195" s="124"/>
      <c r="L195" s="124"/>
      <c r="M195" s="193">
        <v>7.29</v>
      </c>
      <c r="N195" s="193">
        <v>0</v>
      </c>
      <c r="O195" s="193">
        <v>50.01</v>
      </c>
      <c r="P195" s="193">
        <v>0</v>
      </c>
      <c r="Q195" s="124" t="s">
        <v>1312</v>
      </c>
    </row>
    <row r="196" spans="1:17" s="134" customFormat="1" ht="63.75">
      <c r="A196" s="124" t="s">
        <v>620</v>
      </c>
      <c r="B196" s="124"/>
      <c r="C196" s="125" t="s">
        <v>714</v>
      </c>
      <c r="D196" s="186">
        <v>43320</v>
      </c>
      <c r="E196" s="120" t="s">
        <v>6</v>
      </c>
      <c r="F196" s="120">
        <v>803921</v>
      </c>
      <c r="G196" s="124"/>
      <c r="H196" s="128" t="s">
        <v>12319</v>
      </c>
      <c r="I196" s="124"/>
      <c r="J196" s="124"/>
      <c r="K196" s="124"/>
      <c r="L196" s="124"/>
      <c r="M196" s="193">
        <v>0</v>
      </c>
      <c r="N196" s="193">
        <v>161507.26</v>
      </c>
      <c r="O196" s="193">
        <v>0</v>
      </c>
      <c r="P196" s="193">
        <v>1107939.8</v>
      </c>
      <c r="Q196" s="124" t="s">
        <v>1312</v>
      </c>
    </row>
    <row r="197" spans="1:17" s="134" customFormat="1" ht="51">
      <c r="A197" s="124" t="s">
        <v>619</v>
      </c>
      <c r="B197" s="124"/>
      <c r="C197" s="125" t="s">
        <v>713</v>
      </c>
      <c r="D197" s="186">
        <v>43320</v>
      </c>
      <c r="E197" s="120" t="s">
        <v>23</v>
      </c>
      <c r="F197" s="120">
        <v>18135</v>
      </c>
      <c r="G197" s="124"/>
      <c r="H197" s="128" t="s">
        <v>12320</v>
      </c>
      <c r="I197" s="124"/>
      <c r="J197" s="124"/>
      <c r="K197" s="124"/>
      <c r="L197" s="124"/>
      <c r="M197" s="193">
        <v>0</v>
      </c>
      <c r="N197" s="193">
        <v>0</v>
      </c>
      <c r="O197" s="193">
        <v>0.01</v>
      </c>
      <c r="P197" s="193">
        <v>0</v>
      </c>
      <c r="Q197" s="124" t="s">
        <v>1312</v>
      </c>
    </row>
    <row r="198" spans="1:17" s="134" customFormat="1" ht="51">
      <c r="A198" s="124" t="s">
        <v>619</v>
      </c>
      <c r="B198" s="124"/>
      <c r="C198" s="125" t="s">
        <v>713</v>
      </c>
      <c r="D198" s="186">
        <v>43321</v>
      </c>
      <c r="E198" s="120" t="s">
        <v>23</v>
      </c>
      <c r="F198" s="120">
        <v>18139</v>
      </c>
      <c r="G198" s="124"/>
      <c r="H198" s="128" t="s">
        <v>12321</v>
      </c>
      <c r="I198" s="124"/>
      <c r="J198" s="124"/>
      <c r="K198" s="124"/>
      <c r="L198" s="124"/>
      <c r="M198" s="193">
        <v>0</v>
      </c>
      <c r="N198" s="193">
        <v>0</v>
      </c>
      <c r="O198" s="193">
        <v>0.02</v>
      </c>
      <c r="P198" s="193">
        <v>0</v>
      </c>
      <c r="Q198" s="124" t="s">
        <v>1312</v>
      </c>
    </row>
    <row r="199" spans="1:17" s="134" customFormat="1" ht="76.5">
      <c r="A199" s="124">
        <v>291</v>
      </c>
      <c r="B199" s="124"/>
      <c r="C199" s="125" t="s">
        <v>794</v>
      </c>
      <c r="D199" s="186">
        <v>43322</v>
      </c>
      <c r="E199" s="120" t="s">
        <v>6</v>
      </c>
      <c r="F199" s="120">
        <v>805540</v>
      </c>
      <c r="G199" s="124"/>
      <c r="H199" s="128" t="s">
        <v>12322</v>
      </c>
      <c r="I199" s="124"/>
      <c r="J199" s="124"/>
      <c r="K199" s="124"/>
      <c r="L199" s="124"/>
      <c r="M199" s="193">
        <v>0</v>
      </c>
      <c r="N199" s="193">
        <v>2756930.7</v>
      </c>
      <c r="O199" s="193">
        <v>0</v>
      </c>
      <c r="P199" s="193">
        <v>18912544.600000001</v>
      </c>
      <c r="Q199" s="124" t="s">
        <v>1312</v>
      </c>
    </row>
    <row r="200" spans="1:17" s="134" customFormat="1" ht="63.75">
      <c r="A200" s="124">
        <v>512</v>
      </c>
      <c r="B200" s="124"/>
      <c r="C200" s="125" t="s">
        <v>840</v>
      </c>
      <c r="D200" s="186">
        <v>43322</v>
      </c>
      <c r="E200" s="120" t="s">
        <v>15</v>
      </c>
      <c r="F200" s="120">
        <v>805690</v>
      </c>
      <c r="G200" s="124"/>
      <c r="H200" s="128" t="s">
        <v>12323</v>
      </c>
      <c r="I200" s="124"/>
      <c r="J200" s="124"/>
      <c r="K200" s="124"/>
      <c r="L200" s="124"/>
      <c r="M200" s="193">
        <v>7.29</v>
      </c>
      <c r="N200" s="193">
        <v>0</v>
      </c>
      <c r="O200" s="193">
        <v>50.01</v>
      </c>
      <c r="P200" s="193">
        <v>0</v>
      </c>
      <c r="Q200" s="124" t="s">
        <v>1312</v>
      </c>
    </row>
    <row r="201" spans="1:17" s="134" customFormat="1" ht="63.75">
      <c r="A201" s="124">
        <v>512</v>
      </c>
      <c r="B201" s="124"/>
      <c r="C201" s="125" t="s">
        <v>840</v>
      </c>
      <c r="D201" s="186">
        <v>43322</v>
      </c>
      <c r="E201" s="120" t="s">
        <v>15</v>
      </c>
      <c r="F201" s="120">
        <v>806235</v>
      </c>
      <c r="G201" s="124"/>
      <c r="H201" s="128" t="s">
        <v>12324</v>
      </c>
      <c r="I201" s="124"/>
      <c r="J201" s="124"/>
      <c r="K201" s="124"/>
      <c r="L201" s="124"/>
      <c r="M201" s="193">
        <v>7.29</v>
      </c>
      <c r="N201" s="193">
        <v>0</v>
      </c>
      <c r="O201" s="193">
        <v>50.01</v>
      </c>
      <c r="P201" s="193">
        <v>0</v>
      </c>
      <c r="Q201" s="124" t="s">
        <v>1312</v>
      </c>
    </row>
    <row r="202" spans="1:17" s="134" customFormat="1" ht="51">
      <c r="A202" s="124">
        <v>513</v>
      </c>
      <c r="B202" s="124"/>
      <c r="C202" s="125" t="s">
        <v>201</v>
      </c>
      <c r="D202" s="186">
        <v>43322</v>
      </c>
      <c r="E202" s="120" t="s">
        <v>6</v>
      </c>
      <c r="F202" s="120">
        <v>76582</v>
      </c>
      <c r="G202" s="124"/>
      <c r="H202" s="128" t="s">
        <v>2892</v>
      </c>
      <c r="I202" s="124"/>
      <c r="J202" s="124"/>
      <c r="K202" s="124"/>
      <c r="L202" s="124"/>
      <c r="M202" s="193">
        <v>0</v>
      </c>
      <c r="N202" s="193">
        <v>564742.5</v>
      </c>
      <c r="O202" s="193">
        <v>0</v>
      </c>
      <c r="P202" s="193">
        <v>3874133.55</v>
      </c>
      <c r="Q202" s="124" t="s">
        <v>1312</v>
      </c>
    </row>
    <row r="203" spans="1:17" s="134" customFormat="1" ht="51">
      <c r="A203" s="124" t="s">
        <v>619</v>
      </c>
      <c r="B203" s="124"/>
      <c r="C203" s="125" t="s">
        <v>713</v>
      </c>
      <c r="D203" s="186">
        <v>43322</v>
      </c>
      <c r="E203" s="120" t="s">
        <v>23</v>
      </c>
      <c r="F203" s="120">
        <v>18143</v>
      </c>
      <c r="G203" s="124"/>
      <c r="H203" s="128" t="s">
        <v>12325</v>
      </c>
      <c r="I203" s="124"/>
      <c r="J203" s="124"/>
      <c r="K203" s="124"/>
      <c r="L203" s="124"/>
      <c r="M203" s="193">
        <v>0</v>
      </c>
      <c r="N203" s="193">
        <v>0</v>
      </c>
      <c r="O203" s="193">
        <v>0</v>
      </c>
      <c r="P203" s="193">
        <v>0.01</v>
      </c>
      <c r="Q203" s="124" t="s">
        <v>1312</v>
      </c>
    </row>
    <row r="204" spans="1:17" s="134" customFormat="1" ht="51">
      <c r="A204" s="124" t="s">
        <v>619</v>
      </c>
      <c r="B204" s="124"/>
      <c r="C204" s="125" t="s">
        <v>713</v>
      </c>
      <c r="D204" s="186">
        <v>43325</v>
      </c>
      <c r="E204" s="120" t="s">
        <v>6</v>
      </c>
      <c r="F204" s="120">
        <v>76603</v>
      </c>
      <c r="G204" s="124"/>
      <c r="H204" s="128" t="s">
        <v>9783</v>
      </c>
      <c r="I204" s="124"/>
      <c r="J204" s="124"/>
      <c r="K204" s="124"/>
      <c r="L204" s="124"/>
      <c r="M204" s="193">
        <v>0</v>
      </c>
      <c r="N204" s="193">
        <v>16916.25</v>
      </c>
      <c r="O204" s="193">
        <v>0</v>
      </c>
      <c r="P204" s="193">
        <v>116045.48</v>
      </c>
      <c r="Q204" s="124" t="s">
        <v>1312</v>
      </c>
    </row>
    <row r="205" spans="1:17" s="134" customFormat="1" ht="63.75">
      <c r="A205" s="124">
        <v>512</v>
      </c>
      <c r="B205" s="124"/>
      <c r="C205" s="125" t="s">
        <v>840</v>
      </c>
      <c r="D205" s="186">
        <v>43326</v>
      </c>
      <c r="E205" s="120" t="s">
        <v>15</v>
      </c>
      <c r="F205" s="120">
        <v>808658</v>
      </c>
      <c r="G205" s="124"/>
      <c r="H205" s="128" t="s">
        <v>12326</v>
      </c>
      <c r="I205" s="124"/>
      <c r="J205" s="124"/>
      <c r="K205" s="124"/>
      <c r="L205" s="124"/>
      <c r="M205" s="193">
        <v>7.29</v>
      </c>
      <c r="N205" s="193">
        <v>0</v>
      </c>
      <c r="O205" s="193">
        <v>50.01</v>
      </c>
      <c r="P205" s="193">
        <v>0</v>
      </c>
      <c r="Q205" s="124" t="s">
        <v>1312</v>
      </c>
    </row>
    <row r="206" spans="1:17" s="134" customFormat="1" ht="51">
      <c r="A206" s="124">
        <v>513</v>
      </c>
      <c r="B206" s="124"/>
      <c r="C206" s="125" t="s">
        <v>201</v>
      </c>
      <c r="D206" s="186">
        <v>43326</v>
      </c>
      <c r="E206" s="120" t="s">
        <v>6</v>
      </c>
      <c r="F206" s="120">
        <v>76624</v>
      </c>
      <c r="G206" s="124"/>
      <c r="H206" s="128" t="s">
        <v>2892</v>
      </c>
      <c r="I206" s="124"/>
      <c r="J206" s="124"/>
      <c r="K206" s="124"/>
      <c r="L206" s="124"/>
      <c r="M206" s="193">
        <v>0</v>
      </c>
      <c r="N206" s="193">
        <v>1593024.15</v>
      </c>
      <c r="O206" s="193">
        <v>0</v>
      </c>
      <c r="P206" s="193">
        <v>10928145.67</v>
      </c>
      <c r="Q206" s="124" t="s">
        <v>1312</v>
      </c>
    </row>
    <row r="207" spans="1:17" s="134" customFormat="1" ht="51">
      <c r="A207" s="124" t="s">
        <v>619</v>
      </c>
      <c r="B207" s="124"/>
      <c r="C207" s="125" t="s">
        <v>713</v>
      </c>
      <c r="D207" s="186">
        <v>43326</v>
      </c>
      <c r="E207" s="120" t="s">
        <v>23</v>
      </c>
      <c r="F207" s="120">
        <v>18152</v>
      </c>
      <c r="G207" s="124"/>
      <c r="H207" s="128" t="s">
        <v>12327</v>
      </c>
      <c r="I207" s="124"/>
      <c r="J207" s="124"/>
      <c r="K207" s="124"/>
      <c r="L207" s="124"/>
      <c r="M207" s="193">
        <v>0</v>
      </c>
      <c r="N207" s="193">
        <v>0</v>
      </c>
      <c r="O207" s="193">
        <v>0.01</v>
      </c>
      <c r="P207" s="193">
        <v>0</v>
      </c>
      <c r="Q207" s="124" t="s">
        <v>1312</v>
      </c>
    </row>
    <row r="208" spans="1:17" s="134" customFormat="1" ht="63.75">
      <c r="A208" s="124" t="s">
        <v>620</v>
      </c>
      <c r="B208" s="124"/>
      <c r="C208" s="125" t="s">
        <v>714</v>
      </c>
      <c r="D208" s="186">
        <v>43327</v>
      </c>
      <c r="E208" s="120" t="s">
        <v>20</v>
      </c>
      <c r="F208" s="120">
        <v>11156</v>
      </c>
      <c r="G208" s="124"/>
      <c r="H208" s="128" t="s">
        <v>12328</v>
      </c>
      <c r="I208" s="124"/>
      <c r="J208" s="124"/>
      <c r="K208" s="124"/>
      <c r="L208" s="124"/>
      <c r="M208" s="193">
        <v>53552.42</v>
      </c>
      <c r="N208" s="193">
        <v>0</v>
      </c>
      <c r="O208" s="193">
        <v>367369.6</v>
      </c>
      <c r="P208" s="193">
        <v>0</v>
      </c>
      <c r="Q208" s="124" t="s">
        <v>1312</v>
      </c>
    </row>
    <row r="209" spans="1:17" s="134" customFormat="1" ht="51">
      <c r="A209" s="124">
        <v>513</v>
      </c>
      <c r="B209" s="124"/>
      <c r="C209" s="125" t="s">
        <v>201</v>
      </c>
      <c r="D209" s="186">
        <v>43328</v>
      </c>
      <c r="E209" s="120" t="s">
        <v>6</v>
      </c>
      <c r="F209" s="120">
        <v>76668</v>
      </c>
      <c r="G209" s="124"/>
      <c r="H209" s="128" t="s">
        <v>2892</v>
      </c>
      <c r="I209" s="124"/>
      <c r="J209" s="124"/>
      <c r="K209" s="124"/>
      <c r="L209" s="124"/>
      <c r="M209" s="193">
        <v>0</v>
      </c>
      <c r="N209" s="193">
        <v>636940.5</v>
      </c>
      <c r="O209" s="193">
        <v>0</v>
      </c>
      <c r="P209" s="193">
        <v>4369411.83</v>
      </c>
      <c r="Q209" s="124" t="s">
        <v>1312</v>
      </c>
    </row>
    <row r="210" spans="1:17" s="134" customFormat="1" ht="51">
      <c r="A210" s="124" t="s">
        <v>619</v>
      </c>
      <c r="B210" s="124"/>
      <c r="C210" s="125" t="s">
        <v>713</v>
      </c>
      <c r="D210" s="186">
        <v>43328</v>
      </c>
      <c r="E210" s="120" t="s">
        <v>23</v>
      </c>
      <c r="F210" s="120">
        <v>18161</v>
      </c>
      <c r="G210" s="124"/>
      <c r="H210" s="128" t="s">
        <v>12329</v>
      </c>
      <c r="I210" s="124"/>
      <c r="J210" s="124"/>
      <c r="K210" s="124"/>
      <c r="L210" s="124"/>
      <c r="M210" s="193">
        <v>0</v>
      </c>
      <c r="N210" s="193">
        <v>0</v>
      </c>
      <c r="O210" s="193">
        <v>0</v>
      </c>
      <c r="P210" s="193">
        <v>0.01</v>
      </c>
      <c r="Q210" s="124" t="s">
        <v>1312</v>
      </c>
    </row>
    <row r="211" spans="1:17" s="134" customFormat="1" ht="76.5">
      <c r="A211" s="124">
        <v>20</v>
      </c>
      <c r="B211" s="124"/>
      <c r="C211" s="125" t="s">
        <v>693</v>
      </c>
      <c r="D211" s="186">
        <v>43329</v>
      </c>
      <c r="E211" s="120" t="s">
        <v>6</v>
      </c>
      <c r="F211" s="120">
        <v>929987</v>
      </c>
      <c r="G211" s="124"/>
      <c r="H211" s="128" t="s">
        <v>12330</v>
      </c>
      <c r="I211" s="124"/>
      <c r="J211" s="124"/>
      <c r="K211" s="124"/>
      <c r="L211" s="124"/>
      <c r="M211" s="193">
        <v>0</v>
      </c>
      <c r="N211" s="193">
        <v>200000</v>
      </c>
      <c r="O211" s="193">
        <v>0</v>
      </c>
      <c r="P211" s="193">
        <v>1372000</v>
      </c>
      <c r="Q211" s="124" t="s">
        <v>1312</v>
      </c>
    </row>
    <row r="212" spans="1:17" s="134" customFormat="1" ht="76.5">
      <c r="A212" s="124">
        <v>20</v>
      </c>
      <c r="B212" s="124"/>
      <c r="C212" s="125" t="s">
        <v>693</v>
      </c>
      <c r="D212" s="186">
        <v>43329</v>
      </c>
      <c r="E212" s="120" t="s">
        <v>11</v>
      </c>
      <c r="F212" s="120">
        <v>929987</v>
      </c>
      <c r="G212" s="124"/>
      <c r="H212" s="128" t="s">
        <v>12331</v>
      </c>
      <c r="I212" s="124"/>
      <c r="J212" s="124"/>
      <c r="K212" s="124"/>
      <c r="L212" s="124"/>
      <c r="M212" s="193">
        <v>7.29</v>
      </c>
      <c r="N212" s="193">
        <v>0</v>
      </c>
      <c r="O212" s="193">
        <v>50.01</v>
      </c>
      <c r="P212" s="193">
        <v>0</v>
      </c>
      <c r="Q212" s="124" t="s">
        <v>1312</v>
      </c>
    </row>
    <row r="213" spans="1:17" s="134" customFormat="1" ht="63.75">
      <c r="A213" s="124">
        <v>512</v>
      </c>
      <c r="B213" s="124"/>
      <c r="C213" s="125" t="s">
        <v>840</v>
      </c>
      <c r="D213" s="186">
        <v>43329</v>
      </c>
      <c r="E213" s="120" t="s">
        <v>15</v>
      </c>
      <c r="F213" s="120">
        <v>811954</v>
      </c>
      <c r="G213" s="124"/>
      <c r="H213" s="128" t="s">
        <v>12332</v>
      </c>
      <c r="I213" s="124"/>
      <c r="J213" s="124"/>
      <c r="K213" s="124"/>
      <c r="L213" s="124"/>
      <c r="M213" s="193">
        <v>7.29</v>
      </c>
      <c r="N213" s="193">
        <v>0</v>
      </c>
      <c r="O213" s="193">
        <v>50.01</v>
      </c>
      <c r="P213" s="193">
        <v>0</v>
      </c>
      <c r="Q213" s="124" t="s">
        <v>1312</v>
      </c>
    </row>
    <row r="214" spans="1:17" s="134" customFormat="1" ht="63.75">
      <c r="A214" s="124">
        <v>512</v>
      </c>
      <c r="B214" s="124"/>
      <c r="C214" s="125" t="s">
        <v>840</v>
      </c>
      <c r="D214" s="186">
        <v>43329</v>
      </c>
      <c r="E214" s="120" t="s">
        <v>15</v>
      </c>
      <c r="F214" s="120">
        <v>811962</v>
      </c>
      <c r="G214" s="124"/>
      <c r="H214" s="128" t="s">
        <v>12333</v>
      </c>
      <c r="I214" s="124"/>
      <c r="J214" s="124"/>
      <c r="K214" s="124"/>
      <c r="L214" s="124"/>
      <c r="M214" s="193">
        <v>7.29</v>
      </c>
      <c r="N214" s="193">
        <v>0</v>
      </c>
      <c r="O214" s="193">
        <v>50.01</v>
      </c>
      <c r="P214" s="193">
        <v>0</v>
      </c>
      <c r="Q214" s="124" t="s">
        <v>1312</v>
      </c>
    </row>
    <row r="215" spans="1:17" s="134" customFormat="1" ht="51">
      <c r="A215" s="124">
        <v>513</v>
      </c>
      <c r="B215" s="124"/>
      <c r="C215" s="125" t="s">
        <v>201</v>
      </c>
      <c r="D215" s="186">
        <v>43329</v>
      </c>
      <c r="E215" s="120" t="s">
        <v>6</v>
      </c>
      <c r="F215" s="120">
        <v>76689</v>
      </c>
      <c r="G215" s="124"/>
      <c r="H215" s="128" t="s">
        <v>2892</v>
      </c>
      <c r="I215" s="124"/>
      <c r="J215" s="124"/>
      <c r="K215" s="124"/>
      <c r="L215" s="124"/>
      <c r="M215" s="193">
        <v>0</v>
      </c>
      <c r="N215" s="193">
        <v>281500</v>
      </c>
      <c r="O215" s="193">
        <v>0</v>
      </c>
      <c r="P215" s="193">
        <v>1931090</v>
      </c>
      <c r="Q215" s="124" t="s">
        <v>1312</v>
      </c>
    </row>
    <row r="216" spans="1:17" s="134" customFormat="1" ht="63.75">
      <c r="A216" s="124">
        <v>512</v>
      </c>
      <c r="B216" s="124"/>
      <c r="C216" s="125" t="s">
        <v>840</v>
      </c>
      <c r="D216" s="186">
        <v>43332</v>
      </c>
      <c r="E216" s="120" t="s">
        <v>15</v>
      </c>
      <c r="F216" s="120">
        <v>812567</v>
      </c>
      <c r="G216" s="124"/>
      <c r="H216" s="128" t="s">
        <v>12334</v>
      </c>
      <c r="I216" s="124"/>
      <c r="J216" s="124"/>
      <c r="K216" s="124"/>
      <c r="L216" s="124"/>
      <c r="M216" s="193">
        <v>7.29</v>
      </c>
      <c r="N216" s="193">
        <v>0</v>
      </c>
      <c r="O216" s="193">
        <v>50.01</v>
      </c>
      <c r="P216" s="193">
        <v>0</v>
      </c>
      <c r="Q216" s="124" t="s">
        <v>1312</v>
      </c>
    </row>
    <row r="217" spans="1:17" s="134" customFormat="1" ht="63.75">
      <c r="A217" s="124" t="s">
        <v>620</v>
      </c>
      <c r="B217" s="124"/>
      <c r="C217" s="125" t="s">
        <v>714</v>
      </c>
      <c r="D217" s="186">
        <v>43332</v>
      </c>
      <c r="E217" s="120" t="s">
        <v>20</v>
      </c>
      <c r="F217" s="120">
        <v>11102</v>
      </c>
      <c r="G217" s="124"/>
      <c r="H217" s="128" t="s">
        <v>12335</v>
      </c>
      <c r="I217" s="124"/>
      <c r="J217" s="124"/>
      <c r="K217" s="124"/>
      <c r="L217" s="124"/>
      <c r="M217" s="193">
        <v>10534.45</v>
      </c>
      <c r="N217" s="193">
        <v>0</v>
      </c>
      <c r="O217" s="193">
        <v>72266.33</v>
      </c>
      <c r="P217" s="193">
        <v>0</v>
      </c>
      <c r="Q217" s="124" t="s">
        <v>1312</v>
      </c>
    </row>
    <row r="218" spans="1:17" s="134" customFormat="1" ht="51">
      <c r="A218" s="124" t="s">
        <v>620</v>
      </c>
      <c r="B218" s="124"/>
      <c r="C218" s="125" t="s">
        <v>714</v>
      </c>
      <c r="D218" s="186">
        <v>43332</v>
      </c>
      <c r="E218" s="120" t="s">
        <v>13</v>
      </c>
      <c r="F218" s="120">
        <v>930109</v>
      </c>
      <c r="G218" s="124"/>
      <c r="H218" s="128" t="s">
        <v>12336</v>
      </c>
      <c r="I218" s="124"/>
      <c r="J218" s="124"/>
      <c r="K218" s="124"/>
      <c r="L218" s="124"/>
      <c r="M218" s="193">
        <v>20</v>
      </c>
      <c r="N218" s="193">
        <v>0</v>
      </c>
      <c r="O218" s="193">
        <v>137.19999999999999</v>
      </c>
      <c r="P218" s="193">
        <v>0</v>
      </c>
      <c r="Q218" s="124" t="s">
        <v>1312</v>
      </c>
    </row>
    <row r="219" spans="1:17" s="134" customFormat="1" ht="63.75">
      <c r="A219" s="124" t="s">
        <v>620</v>
      </c>
      <c r="B219" s="124"/>
      <c r="C219" s="125" t="s">
        <v>714</v>
      </c>
      <c r="D219" s="186">
        <v>43332</v>
      </c>
      <c r="E219" s="120" t="s">
        <v>13</v>
      </c>
      <c r="F219" s="120">
        <v>930117</v>
      </c>
      <c r="G219" s="124"/>
      <c r="H219" s="128" t="s">
        <v>12337</v>
      </c>
      <c r="I219" s="124"/>
      <c r="J219" s="124"/>
      <c r="K219" s="124"/>
      <c r="L219" s="124"/>
      <c r="M219" s="193">
        <v>22.62</v>
      </c>
      <c r="N219" s="193">
        <v>0</v>
      </c>
      <c r="O219" s="193">
        <v>155.16999999999999</v>
      </c>
      <c r="P219" s="193">
        <v>0</v>
      </c>
      <c r="Q219" s="124" t="s">
        <v>1312</v>
      </c>
    </row>
    <row r="220" spans="1:17" s="134" customFormat="1" ht="63.75">
      <c r="A220" s="124">
        <v>512</v>
      </c>
      <c r="B220" s="124"/>
      <c r="C220" s="125" t="s">
        <v>840</v>
      </c>
      <c r="D220" s="186">
        <v>43332</v>
      </c>
      <c r="E220" s="120" t="s">
        <v>11</v>
      </c>
      <c r="F220" s="120">
        <v>930137</v>
      </c>
      <c r="G220" s="124"/>
      <c r="H220" s="128" t="s">
        <v>12338</v>
      </c>
      <c r="I220" s="124"/>
      <c r="J220" s="124"/>
      <c r="K220" s="124"/>
      <c r="L220" s="124"/>
      <c r="M220" s="193">
        <v>7.29</v>
      </c>
      <c r="N220" s="193">
        <v>0</v>
      </c>
      <c r="O220" s="193">
        <v>50.01</v>
      </c>
      <c r="P220" s="193">
        <v>0</v>
      </c>
      <c r="Q220" s="124" t="s">
        <v>1312</v>
      </c>
    </row>
    <row r="221" spans="1:17" s="134" customFormat="1" ht="63.75">
      <c r="A221" s="124">
        <v>512</v>
      </c>
      <c r="B221" s="124"/>
      <c r="C221" s="125" t="s">
        <v>840</v>
      </c>
      <c r="D221" s="186">
        <v>43332</v>
      </c>
      <c r="E221" s="120" t="s">
        <v>11</v>
      </c>
      <c r="F221" s="120">
        <v>930141</v>
      </c>
      <c r="G221" s="124"/>
      <c r="H221" s="128" t="s">
        <v>12339</v>
      </c>
      <c r="I221" s="124"/>
      <c r="J221" s="124"/>
      <c r="K221" s="124"/>
      <c r="L221" s="124"/>
      <c r="M221" s="193">
        <v>7.29</v>
      </c>
      <c r="N221" s="193">
        <v>0</v>
      </c>
      <c r="O221" s="193">
        <v>50.01</v>
      </c>
      <c r="P221" s="193">
        <v>0</v>
      </c>
      <c r="Q221" s="124" t="s">
        <v>1312</v>
      </c>
    </row>
    <row r="222" spans="1:17" s="134" customFormat="1" ht="51">
      <c r="A222" s="124" t="s">
        <v>619</v>
      </c>
      <c r="B222" s="124"/>
      <c r="C222" s="125" t="s">
        <v>713</v>
      </c>
      <c r="D222" s="186">
        <v>43332</v>
      </c>
      <c r="E222" s="120" t="s">
        <v>23</v>
      </c>
      <c r="F222" s="120">
        <v>18169</v>
      </c>
      <c r="G222" s="124"/>
      <c r="H222" s="128" t="s">
        <v>12340</v>
      </c>
      <c r="I222" s="124"/>
      <c r="J222" s="124"/>
      <c r="K222" s="124"/>
      <c r="L222" s="124"/>
      <c r="M222" s="193">
        <v>0</v>
      </c>
      <c r="N222" s="193">
        <v>0</v>
      </c>
      <c r="O222" s="193">
        <v>0</v>
      </c>
      <c r="P222" s="193">
        <v>0.02</v>
      </c>
      <c r="Q222" s="124" t="s">
        <v>1312</v>
      </c>
    </row>
    <row r="223" spans="1:17" s="134" customFormat="1" ht="63.75">
      <c r="A223" s="124">
        <v>512</v>
      </c>
      <c r="B223" s="124"/>
      <c r="C223" s="125" t="s">
        <v>840</v>
      </c>
      <c r="D223" s="186">
        <v>43333</v>
      </c>
      <c r="E223" s="120" t="s">
        <v>15</v>
      </c>
      <c r="F223" s="120">
        <v>813687</v>
      </c>
      <c r="G223" s="124"/>
      <c r="H223" s="128" t="s">
        <v>12311</v>
      </c>
      <c r="I223" s="124"/>
      <c r="J223" s="124"/>
      <c r="K223" s="124"/>
      <c r="L223" s="124"/>
      <c r="M223" s="193">
        <v>7.29</v>
      </c>
      <c r="N223" s="193">
        <v>0</v>
      </c>
      <c r="O223" s="193">
        <v>50.01</v>
      </c>
      <c r="P223" s="193">
        <v>0</v>
      </c>
      <c r="Q223" s="124" t="s">
        <v>1312</v>
      </c>
    </row>
    <row r="224" spans="1:17" s="134" customFormat="1" ht="63.75">
      <c r="A224" s="124">
        <v>512</v>
      </c>
      <c r="B224" s="124"/>
      <c r="C224" s="125" t="s">
        <v>840</v>
      </c>
      <c r="D224" s="186">
        <v>43333</v>
      </c>
      <c r="E224" s="120" t="s">
        <v>15</v>
      </c>
      <c r="F224" s="120">
        <v>814430</v>
      </c>
      <c r="G224" s="124"/>
      <c r="H224" s="128" t="s">
        <v>12341</v>
      </c>
      <c r="I224" s="124"/>
      <c r="J224" s="124"/>
      <c r="K224" s="124"/>
      <c r="L224" s="124"/>
      <c r="M224" s="193">
        <v>7.29</v>
      </c>
      <c r="N224" s="193">
        <v>0</v>
      </c>
      <c r="O224" s="193">
        <v>50.01</v>
      </c>
      <c r="P224" s="193">
        <v>0</v>
      </c>
      <c r="Q224" s="124" t="s">
        <v>1312</v>
      </c>
    </row>
    <row r="225" spans="1:17" s="134" customFormat="1" ht="51">
      <c r="A225" s="124">
        <v>513</v>
      </c>
      <c r="B225" s="124"/>
      <c r="C225" s="125" t="s">
        <v>201</v>
      </c>
      <c r="D225" s="186">
        <v>43333</v>
      </c>
      <c r="E225" s="120" t="s">
        <v>6</v>
      </c>
      <c r="F225" s="120">
        <v>76732</v>
      </c>
      <c r="G225" s="124"/>
      <c r="H225" s="128" t="s">
        <v>2892</v>
      </c>
      <c r="I225" s="124"/>
      <c r="J225" s="124"/>
      <c r="K225" s="124"/>
      <c r="L225" s="124"/>
      <c r="M225" s="193">
        <v>0</v>
      </c>
      <c r="N225" s="193">
        <v>230330</v>
      </c>
      <c r="O225" s="193">
        <v>0</v>
      </c>
      <c r="P225" s="193">
        <v>1580063.8</v>
      </c>
      <c r="Q225" s="124" t="s">
        <v>1312</v>
      </c>
    </row>
    <row r="226" spans="1:17" s="134" customFormat="1" ht="51">
      <c r="A226" s="124" t="s">
        <v>619</v>
      </c>
      <c r="B226" s="124"/>
      <c r="C226" s="125" t="s">
        <v>713</v>
      </c>
      <c r="D226" s="186">
        <v>43333</v>
      </c>
      <c r="E226" s="120" t="s">
        <v>23</v>
      </c>
      <c r="F226" s="120">
        <v>18173</v>
      </c>
      <c r="G226" s="124"/>
      <c r="H226" s="128" t="s">
        <v>12342</v>
      </c>
      <c r="I226" s="124"/>
      <c r="J226" s="124"/>
      <c r="K226" s="124"/>
      <c r="L226" s="124"/>
      <c r="M226" s="193">
        <v>0</v>
      </c>
      <c r="N226" s="193">
        <v>0</v>
      </c>
      <c r="O226" s="193">
        <v>0</v>
      </c>
      <c r="P226" s="193">
        <v>0.01</v>
      </c>
      <c r="Q226" s="124" t="s">
        <v>1312</v>
      </c>
    </row>
    <row r="227" spans="1:17" s="134" customFormat="1" ht="51">
      <c r="A227" s="124">
        <v>513</v>
      </c>
      <c r="B227" s="124"/>
      <c r="C227" s="125" t="s">
        <v>201</v>
      </c>
      <c r="D227" s="186">
        <v>43334</v>
      </c>
      <c r="E227" s="120" t="s">
        <v>6</v>
      </c>
      <c r="F227" s="120">
        <v>76752</v>
      </c>
      <c r="G227" s="124"/>
      <c r="H227" s="128" t="s">
        <v>2892</v>
      </c>
      <c r="I227" s="124"/>
      <c r="J227" s="124"/>
      <c r="K227" s="124"/>
      <c r="L227" s="124"/>
      <c r="M227" s="193">
        <v>0</v>
      </c>
      <c r="N227" s="193">
        <v>652300</v>
      </c>
      <c r="O227" s="193">
        <v>0</v>
      </c>
      <c r="P227" s="193">
        <v>4474778</v>
      </c>
      <c r="Q227" s="124" t="s">
        <v>1312</v>
      </c>
    </row>
    <row r="228" spans="1:17" s="134" customFormat="1" ht="63.75">
      <c r="A228" s="124">
        <v>512</v>
      </c>
      <c r="B228" s="124"/>
      <c r="C228" s="125" t="s">
        <v>840</v>
      </c>
      <c r="D228" s="186">
        <v>43335</v>
      </c>
      <c r="E228" s="120" t="s">
        <v>15</v>
      </c>
      <c r="F228" s="120">
        <v>816000</v>
      </c>
      <c r="G228" s="124"/>
      <c r="H228" s="128" t="s">
        <v>12343</v>
      </c>
      <c r="I228" s="124"/>
      <c r="J228" s="124"/>
      <c r="K228" s="124"/>
      <c r="L228" s="124"/>
      <c r="M228" s="193">
        <v>7.29</v>
      </c>
      <c r="N228" s="193">
        <v>0</v>
      </c>
      <c r="O228" s="193">
        <v>50.01</v>
      </c>
      <c r="P228" s="193">
        <v>0</v>
      </c>
      <c r="Q228" s="124" t="s">
        <v>1312</v>
      </c>
    </row>
    <row r="229" spans="1:17" s="134" customFormat="1" ht="76.5">
      <c r="A229" s="124">
        <v>66</v>
      </c>
      <c r="B229" s="124"/>
      <c r="C229" s="125" t="s">
        <v>704</v>
      </c>
      <c r="D229" s="186">
        <v>43335</v>
      </c>
      <c r="E229" s="120" t="s">
        <v>6</v>
      </c>
      <c r="F229" s="120">
        <v>816058</v>
      </c>
      <c r="G229" s="124"/>
      <c r="H229" s="128" t="s">
        <v>12344</v>
      </c>
      <c r="I229" s="124"/>
      <c r="J229" s="124"/>
      <c r="K229" s="124"/>
      <c r="L229" s="124"/>
      <c r="M229" s="193">
        <v>0</v>
      </c>
      <c r="N229" s="193">
        <v>2102510</v>
      </c>
      <c r="O229" s="193">
        <v>0</v>
      </c>
      <c r="P229" s="193">
        <v>14423218.6</v>
      </c>
      <c r="Q229" s="124" t="s">
        <v>1312</v>
      </c>
    </row>
    <row r="230" spans="1:17" s="134" customFormat="1" ht="63.75">
      <c r="A230" s="124">
        <v>291</v>
      </c>
      <c r="B230" s="124"/>
      <c r="C230" s="125" t="s">
        <v>794</v>
      </c>
      <c r="D230" s="186">
        <v>43335</v>
      </c>
      <c r="E230" s="120" t="s">
        <v>6</v>
      </c>
      <c r="F230" s="120">
        <v>816059</v>
      </c>
      <c r="G230" s="124"/>
      <c r="H230" s="128" t="s">
        <v>12345</v>
      </c>
      <c r="I230" s="124"/>
      <c r="J230" s="124"/>
      <c r="K230" s="124"/>
      <c r="L230" s="124"/>
      <c r="M230" s="193">
        <v>0</v>
      </c>
      <c r="N230" s="193">
        <v>9147552.0999999996</v>
      </c>
      <c r="O230" s="193">
        <v>0</v>
      </c>
      <c r="P230" s="193">
        <v>62752207.409999996</v>
      </c>
      <c r="Q230" s="124" t="s">
        <v>1312</v>
      </c>
    </row>
    <row r="231" spans="1:17" s="134" customFormat="1" ht="63.75">
      <c r="A231" s="124">
        <v>512</v>
      </c>
      <c r="B231" s="124"/>
      <c r="C231" s="125" t="s">
        <v>840</v>
      </c>
      <c r="D231" s="186">
        <v>43335</v>
      </c>
      <c r="E231" s="120" t="s">
        <v>15</v>
      </c>
      <c r="F231" s="120">
        <v>816178</v>
      </c>
      <c r="G231" s="124"/>
      <c r="H231" s="128" t="s">
        <v>12346</v>
      </c>
      <c r="I231" s="124"/>
      <c r="J231" s="124"/>
      <c r="K231" s="124"/>
      <c r="L231" s="124"/>
      <c r="M231" s="193">
        <v>7.29</v>
      </c>
      <c r="N231" s="193">
        <v>0</v>
      </c>
      <c r="O231" s="193">
        <v>50.01</v>
      </c>
      <c r="P231" s="193">
        <v>0</v>
      </c>
      <c r="Q231" s="124" t="s">
        <v>1312</v>
      </c>
    </row>
    <row r="232" spans="1:17" s="134" customFormat="1" ht="76.5">
      <c r="A232" s="124">
        <v>66</v>
      </c>
      <c r="B232" s="124"/>
      <c r="C232" s="125" t="s">
        <v>704</v>
      </c>
      <c r="D232" s="186">
        <v>43335</v>
      </c>
      <c r="E232" s="120" t="s">
        <v>11</v>
      </c>
      <c r="F232" s="120">
        <v>816058</v>
      </c>
      <c r="G232" s="124"/>
      <c r="H232" s="128" t="s">
        <v>12347</v>
      </c>
      <c r="I232" s="124"/>
      <c r="J232" s="124"/>
      <c r="K232" s="124"/>
      <c r="L232" s="124"/>
      <c r="M232" s="193">
        <v>7.29</v>
      </c>
      <c r="N232" s="193">
        <v>0</v>
      </c>
      <c r="O232" s="193">
        <v>50.01</v>
      </c>
      <c r="P232" s="193">
        <v>0</v>
      </c>
      <c r="Q232" s="124" t="s">
        <v>1312</v>
      </c>
    </row>
    <row r="233" spans="1:17" s="134" customFormat="1" ht="51">
      <c r="A233" s="124">
        <v>513</v>
      </c>
      <c r="B233" s="124"/>
      <c r="C233" s="125" t="s">
        <v>201</v>
      </c>
      <c r="D233" s="186">
        <v>43335</v>
      </c>
      <c r="E233" s="120" t="s">
        <v>6</v>
      </c>
      <c r="F233" s="120">
        <v>76775</v>
      </c>
      <c r="G233" s="124"/>
      <c r="H233" s="128" t="s">
        <v>2892</v>
      </c>
      <c r="I233" s="124"/>
      <c r="J233" s="124"/>
      <c r="K233" s="124"/>
      <c r="L233" s="124"/>
      <c r="M233" s="193">
        <v>0</v>
      </c>
      <c r="N233" s="193">
        <v>139665</v>
      </c>
      <c r="O233" s="193">
        <v>0</v>
      </c>
      <c r="P233" s="193">
        <v>958101.9</v>
      </c>
      <c r="Q233" s="124" t="s">
        <v>1312</v>
      </c>
    </row>
    <row r="234" spans="1:17" s="134" customFormat="1" ht="63.75">
      <c r="A234" s="124" t="s">
        <v>620</v>
      </c>
      <c r="B234" s="124"/>
      <c r="C234" s="125" t="s">
        <v>714</v>
      </c>
      <c r="D234" s="186">
        <v>43336</v>
      </c>
      <c r="E234" s="120" t="s">
        <v>20</v>
      </c>
      <c r="F234" s="120">
        <v>11159</v>
      </c>
      <c r="G234" s="124"/>
      <c r="H234" s="128" t="s">
        <v>12348</v>
      </c>
      <c r="I234" s="124"/>
      <c r="J234" s="124"/>
      <c r="K234" s="124"/>
      <c r="L234" s="124"/>
      <c r="M234" s="193">
        <v>822147.11</v>
      </c>
      <c r="N234" s="193">
        <v>0</v>
      </c>
      <c r="O234" s="193">
        <v>5639929.1699999999</v>
      </c>
      <c r="P234" s="193">
        <v>0</v>
      </c>
      <c r="Q234" s="124" t="s">
        <v>1312</v>
      </c>
    </row>
    <row r="235" spans="1:17" s="134" customFormat="1" ht="63.75">
      <c r="A235" s="124">
        <v>512</v>
      </c>
      <c r="B235" s="124"/>
      <c r="C235" s="125" t="s">
        <v>840</v>
      </c>
      <c r="D235" s="186">
        <v>43336</v>
      </c>
      <c r="E235" s="120" t="s">
        <v>15</v>
      </c>
      <c r="F235" s="120">
        <v>817786</v>
      </c>
      <c r="G235" s="124"/>
      <c r="H235" s="128" t="s">
        <v>12349</v>
      </c>
      <c r="I235" s="124"/>
      <c r="J235" s="124"/>
      <c r="K235" s="124"/>
      <c r="L235" s="124"/>
      <c r="M235" s="193">
        <v>7.29</v>
      </c>
      <c r="N235" s="193">
        <v>0</v>
      </c>
      <c r="O235" s="193">
        <v>50.01</v>
      </c>
      <c r="P235" s="193">
        <v>0</v>
      </c>
      <c r="Q235" s="124" t="s">
        <v>1312</v>
      </c>
    </row>
    <row r="236" spans="1:17" s="134" customFormat="1" ht="63.75">
      <c r="A236" s="124">
        <v>512</v>
      </c>
      <c r="B236" s="124"/>
      <c r="C236" s="125" t="s">
        <v>840</v>
      </c>
      <c r="D236" s="186">
        <v>43336</v>
      </c>
      <c r="E236" s="120" t="s">
        <v>15</v>
      </c>
      <c r="F236" s="120">
        <v>817919</v>
      </c>
      <c r="G236" s="124"/>
      <c r="H236" s="128" t="s">
        <v>12350</v>
      </c>
      <c r="I236" s="124"/>
      <c r="J236" s="124"/>
      <c r="K236" s="124"/>
      <c r="L236" s="124"/>
      <c r="M236" s="193">
        <v>7.29</v>
      </c>
      <c r="N236" s="193">
        <v>0</v>
      </c>
      <c r="O236" s="193">
        <v>50.01</v>
      </c>
      <c r="P236" s="193">
        <v>0</v>
      </c>
      <c r="Q236" s="124" t="s">
        <v>1312</v>
      </c>
    </row>
    <row r="237" spans="1:17" s="134" customFormat="1" ht="63.75">
      <c r="A237" s="124">
        <v>512</v>
      </c>
      <c r="B237" s="124"/>
      <c r="C237" s="125" t="s">
        <v>840</v>
      </c>
      <c r="D237" s="186">
        <v>43336</v>
      </c>
      <c r="E237" s="120" t="s">
        <v>15</v>
      </c>
      <c r="F237" s="120">
        <v>817917</v>
      </c>
      <c r="G237" s="124"/>
      <c r="H237" s="128" t="s">
        <v>12351</v>
      </c>
      <c r="I237" s="124"/>
      <c r="J237" s="124"/>
      <c r="K237" s="124"/>
      <c r="L237" s="124"/>
      <c r="M237" s="193">
        <v>7.29</v>
      </c>
      <c r="N237" s="193">
        <v>0</v>
      </c>
      <c r="O237" s="193">
        <v>50.01</v>
      </c>
      <c r="P237" s="193">
        <v>0</v>
      </c>
      <c r="Q237" s="124" t="s">
        <v>1312</v>
      </c>
    </row>
    <row r="238" spans="1:17" s="134" customFormat="1" ht="51">
      <c r="A238" s="124" t="s">
        <v>619</v>
      </c>
      <c r="B238" s="124"/>
      <c r="C238" s="125" t="s">
        <v>713</v>
      </c>
      <c r="D238" s="186">
        <v>43336</v>
      </c>
      <c r="E238" s="120" t="s">
        <v>23</v>
      </c>
      <c r="F238" s="120">
        <v>18185</v>
      </c>
      <c r="G238" s="124"/>
      <c r="H238" s="128" t="s">
        <v>12352</v>
      </c>
      <c r="I238" s="124"/>
      <c r="J238" s="124"/>
      <c r="K238" s="124"/>
      <c r="L238" s="124"/>
      <c r="M238" s="193">
        <v>0</v>
      </c>
      <c r="N238" s="193">
        <v>0</v>
      </c>
      <c r="O238" s="193">
        <v>0</v>
      </c>
      <c r="P238" s="193">
        <v>0.01</v>
      </c>
      <c r="Q238" s="124" t="s">
        <v>1312</v>
      </c>
    </row>
    <row r="239" spans="1:17" s="134" customFormat="1" ht="63.75">
      <c r="A239" s="124">
        <v>512</v>
      </c>
      <c r="B239" s="124"/>
      <c r="C239" s="125" t="s">
        <v>840</v>
      </c>
      <c r="D239" s="186">
        <v>43339</v>
      </c>
      <c r="E239" s="120" t="s">
        <v>15</v>
      </c>
      <c r="F239" s="120">
        <v>818483</v>
      </c>
      <c r="G239" s="124"/>
      <c r="H239" s="128" t="s">
        <v>12353</v>
      </c>
      <c r="I239" s="124"/>
      <c r="J239" s="124"/>
      <c r="K239" s="124"/>
      <c r="L239" s="124"/>
      <c r="M239" s="193">
        <v>7.29</v>
      </c>
      <c r="N239" s="193">
        <v>0</v>
      </c>
      <c r="O239" s="193">
        <v>50.01</v>
      </c>
      <c r="P239" s="193">
        <v>0</v>
      </c>
      <c r="Q239" s="124" t="s">
        <v>1312</v>
      </c>
    </row>
    <row r="240" spans="1:17" s="134" customFormat="1" ht="63.75">
      <c r="A240" s="124">
        <v>512</v>
      </c>
      <c r="B240" s="124"/>
      <c r="C240" s="125" t="s">
        <v>840</v>
      </c>
      <c r="D240" s="186">
        <v>43339</v>
      </c>
      <c r="E240" s="120" t="s">
        <v>15</v>
      </c>
      <c r="F240" s="120">
        <v>818481</v>
      </c>
      <c r="G240" s="124"/>
      <c r="H240" s="128" t="s">
        <v>12354</v>
      </c>
      <c r="I240" s="124"/>
      <c r="J240" s="124"/>
      <c r="K240" s="124"/>
      <c r="L240" s="124"/>
      <c r="M240" s="193">
        <v>7.29</v>
      </c>
      <c r="N240" s="193">
        <v>0</v>
      </c>
      <c r="O240" s="193">
        <v>50.01</v>
      </c>
      <c r="P240" s="193">
        <v>0</v>
      </c>
      <c r="Q240" s="124" t="s">
        <v>1312</v>
      </c>
    </row>
    <row r="241" spans="1:17" s="134" customFormat="1" ht="63.75">
      <c r="A241" s="124">
        <v>512</v>
      </c>
      <c r="B241" s="124"/>
      <c r="C241" s="125" t="s">
        <v>840</v>
      </c>
      <c r="D241" s="186">
        <v>43339</v>
      </c>
      <c r="E241" s="120" t="s">
        <v>15</v>
      </c>
      <c r="F241" s="120">
        <v>819094</v>
      </c>
      <c r="G241" s="124"/>
      <c r="H241" s="128" t="s">
        <v>12355</v>
      </c>
      <c r="I241" s="124"/>
      <c r="J241" s="124"/>
      <c r="K241" s="124"/>
      <c r="L241" s="124"/>
      <c r="M241" s="193">
        <v>7.29</v>
      </c>
      <c r="N241" s="193">
        <v>0</v>
      </c>
      <c r="O241" s="193">
        <v>50.01</v>
      </c>
      <c r="P241" s="193">
        <v>0</v>
      </c>
      <c r="Q241" s="124" t="s">
        <v>1312</v>
      </c>
    </row>
    <row r="242" spans="1:17" s="134" customFormat="1" ht="63.75">
      <c r="A242" s="124">
        <v>512</v>
      </c>
      <c r="B242" s="124"/>
      <c r="C242" s="125" t="s">
        <v>840</v>
      </c>
      <c r="D242" s="186">
        <v>43339</v>
      </c>
      <c r="E242" s="120" t="s">
        <v>15</v>
      </c>
      <c r="F242" s="120">
        <v>819243</v>
      </c>
      <c r="G242" s="124"/>
      <c r="H242" s="128" t="s">
        <v>12356</v>
      </c>
      <c r="I242" s="124"/>
      <c r="J242" s="124"/>
      <c r="K242" s="124"/>
      <c r="L242" s="124"/>
      <c r="M242" s="193">
        <v>7.29</v>
      </c>
      <c r="N242" s="193">
        <v>0</v>
      </c>
      <c r="O242" s="193">
        <v>50.01</v>
      </c>
      <c r="P242" s="193">
        <v>0</v>
      </c>
      <c r="Q242" s="124" t="s">
        <v>1312</v>
      </c>
    </row>
    <row r="243" spans="1:17" s="134" customFormat="1" ht="51">
      <c r="A243" s="124">
        <v>513</v>
      </c>
      <c r="B243" s="124"/>
      <c r="C243" s="125" t="s">
        <v>201</v>
      </c>
      <c r="D243" s="186">
        <v>43339</v>
      </c>
      <c r="E243" s="120" t="s">
        <v>6</v>
      </c>
      <c r="F243" s="120">
        <v>76821</v>
      </c>
      <c r="G243" s="124"/>
      <c r="H243" s="128" t="s">
        <v>2892</v>
      </c>
      <c r="I243" s="124"/>
      <c r="J243" s="124"/>
      <c r="K243" s="124"/>
      <c r="L243" s="124"/>
      <c r="M243" s="193">
        <v>0</v>
      </c>
      <c r="N243" s="193">
        <v>340975</v>
      </c>
      <c r="O243" s="193">
        <v>0</v>
      </c>
      <c r="P243" s="193">
        <v>2339088.5</v>
      </c>
      <c r="Q243" s="124" t="s">
        <v>1312</v>
      </c>
    </row>
    <row r="244" spans="1:17" s="134" customFormat="1" ht="51">
      <c r="A244" s="124" t="s">
        <v>619</v>
      </c>
      <c r="B244" s="124"/>
      <c r="C244" s="125" t="s">
        <v>713</v>
      </c>
      <c r="D244" s="186">
        <v>43339</v>
      </c>
      <c r="E244" s="120" t="s">
        <v>23</v>
      </c>
      <c r="F244" s="120">
        <v>18189</v>
      </c>
      <c r="G244" s="124"/>
      <c r="H244" s="128" t="s">
        <v>12357</v>
      </c>
      <c r="I244" s="124"/>
      <c r="J244" s="124"/>
      <c r="K244" s="124"/>
      <c r="L244" s="124"/>
      <c r="M244" s="193">
        <v>0</v>
      </c>
      <c r="N244" s="193">
        <v>0</v>
      </c>
      <c r="O244" s="193">
        <v>0.01</v>
      </c>
      <c r="P244" s="193">
        <v>0</v>
      </c>
      <c r="Q244" s="124" t="s">
        <v>1312</v>
      </c>
    </row>
    <row r="245" spans="1:17" s="134" customFormat="1" ht="63.75">
      <c r="A245" s="124">
        <v>512</v>
      </c>
      <c r="B245" s="124"/>
      <c r="C245" s="125" t="s">
        <v>840</v>
      </c>
      <c r="D245" s="186">
        <v>43340</v>
      </c>
      <c r="E245" s="120" t="s">
        <v>15</v>
      </c>
      <c r="F245" s="120">
        <v>819687</v>
      </c>
      <c r="G245" s="124"/>
      <c r="H245" s="128" t="s">
        <v>12358</v>
      </c>
      <c r="I245" s="124"/>
      <c r="J245" s="124"/>
      <c r="K245" s="124"/>
      <c r="L245" s="124"/>
      <c r="M245" s="193">
        <v>7.29</v>
      </c>
      <c r="N245" s="193">
        <v>0</v>
      </c>
      <c r="O245" s="193">
        <v>50.01</v>
      </c>
      <c r="P245" s="193">
        <v>0</v>
      </c>
      <c r="Q245" s="124" t="s">
        <v>1312</v>
      </c>
    </row>
    <row r="246" spans="1:17" s="134" customFormat="1" ht="63.75">
      <c r="A246" s="124">
        <v>512</v>
      </c>
      <c r="B246" s="124"/>
      <c r="C246" s="125" t="s">
        <v>840</v>
      </c>
      <c r="D246" s="186">
        <v>43340</v>
      </c>
      <c r="E246" s="120" t="s">
        <v>15</v>
      </c>
      <c r="F246" s="120">
        <v>820282</v>
      </c>
      <c r="G246" s="124"/>
      <c r="H246" s="128" t="s">
        <v>12359</v>
      </c>
      <c r="I246" s="124"/>
      <c r="J246" s="124"/>
      <c r="K246" s="124"/>
      <c r="L246" s="124"/>
      <c r="M246" s="193">
        <v>7.29</v>
      </c>
      <c r="N246" s="193">
        <v>0</v>
      </c>
      <c r="O246" s="193">
        <v>50.01</v>
      </c>
      <c r="P246" s="193">
        <v>0</v>
      </c>
      <c r="Q246" s="124" t="s">
        <v>1312</v>
      </c>
    </row>
    <row r="247" spans="1:17" s="134" customFormat="1" ht="51">
      <c r="A247" s="124">
        <v>513</v>
      </c>
      <c r="B247" s="124"/>
      <c r="C247" s="125" t="s">
        <v>201</v>
      </c>
      <c r="D247" s="186">
        <v>43340</v>
      </c>
      <c r="E247" s="120" t="s">
        <v>6</v>
      </c>
      <c r="F247" s="120">
        <v>76843</v>
      </c>
      <c r="G247" s="124"/>
      <c r="H247" s="128" t="s">
        <v>2892</v>
      </c>
      <c r="I247" s="124"/>
      <c r="J247" s="124"/>
      <c r="K247" s="124"/>
      <c r="L247" s="124"/>
      <c r="M247" s="193">
        <v>0</v>
      </c>
      <c r="N247" s="193">
        <v>148250</v>
      </c>
      <c r="O247" s="193">
        <v>0</v>
      </c>
      <c r="P247" s="193">
        <v>1016995</v>
      </c>
      <c r="Q247" s="124" t="s">
        <v>1312</v>
      </c>
    </row>
    <row r="248" spans="1:17" s="134" customFormat="1" ht="51">
      <c r="A248" s="124" t="s">
        <v>619</v>
      </c>
      <c r="B248" s="124"/>
      <c r="C248" s="125" t="s">
        <v>713</v>
      </c>
      <c r="D248" s="186">
        <v>43340</v>
      </c>
      <c r="E248" s="120" t="s">
        <v>23</v>
      </c>
      <c r="F248" s="120">
        <v>18193</v>
      </c>
      <c r="G248" s="124"/>
      <c r="H248" s="128" t="s">
        <v>12360</v>
      </c>
      <c r="I248" s="124"/>
      <c r="J248" s="124"/>
      <c r="K248" s="124"/>
      <c r="L248" s="124"/>
      <c r="M248" s="193">
        <v>0</v>
      </c>
      <c r="N248" s="193">
        <v>0</v>
      </c>
      <c r="O248" s="193">
        <v>0</v>
      </c>
      <c r="P248" s="193">
        <v>0.01</v>
      </c>
      <c r="Q248" s="124" t="s">
        <v>1312</v>
      </c>
    </row>
    <row r="249" spans="1:17" s="134" customFormat="1" ht="63.75">
      <c r="A249" s="124">
        <v>512</v>
      </c>
      <c r="B249" s="124"/>
      <c r="C249" s="125" t="s">
        <v>840</v>
      </c>
      <c r="D249" s="186">
        <v>43341</v>
      </c>
      <c r="E249" s="120" t="s">
        <v>15</v>
      </c>
      <c r="F249" s="120">
        <v>820864</v>
      </c>
      <c r="G249" s="124"/>
      <c r="H249" s="128" t="s">
        <v>12361</v>
      </c>
      <c r="I249" s="124"/>
      <c r="J249" s="124"/>
      <c r="K249" s="124"/>
      <c r="L249" s="124"/>
      <c r="M249" s="193">
        <v>7.29</v>
      </c>
      <c r="N249" s="193">
        <v>0</v>
      </c>
      <c r="O249" s="193">
        <v>50.01</v>
      </c>
      <c r="P249" s="193">
        <v>0</v>
      </c>
      <c r="Q249" s="124" t="s">
        <v>1312</v>
      </c>
    </row>
    <row r="250" spans="1:17" s="134" customFormat="1" ht="63.75">
      <c r="A250" s="124">
        <v>512</v>
      </c>
      <c r="B250" s="124"/>
      <c r="C250" s="125" t="s">
        <v>840</v>
      </c>
      <c r="D250" s="186">
        <v>43341</v>
      </c>
      <c r="E250" s="120" t="s">
        <v>15</v>
      </c>
      <c r="F250" s="120">
        <v>820862</v>
      </c>
      <c r="G250" s="124"/>
      <c r="H250" s="128" t="s">
        <v>12362</v>
      </c>
      <c r="I250" s="124"/>
      <c r="J250" s="124"/>
      <c r="K250" s="124"/>
      <c r="L250" s="124"/>
      <c r="M250" s="193">
        <v>7.29</v>
      </c>
      <c r="N250" s="193">
        <v>0</v>
      </c>
      <c r="O250" s="193">
        <v>50.01</v>
      </c>
      <c r="P250" s="193">
        <v>0</v>
      </c>
      <c r="Q250" s="124" t="s">
        <v>1312</v>
      </c>
    </row>
    <row r="251" spans="1:17" s="134" customFormat="1" ht="51">
      <c r="A251" s="124">
        <v>513</v>
      </c>
      <c r="B251" s="124"/>
      <c r="C251" s="125" t="s">
        <v>201</v>
      </c>
      <c r="D251" s="186">
        <v>43341</v>
      </c>
      <c r="E251" s="120" t="s">
        <v>6</v>
      </c>
      <c r="F251" s="120">
        <v>76867</v>
      </c>
      <c r="G251" s="124"/>
      <c r="H251" s="128" t="s">
        <v>2892</v>
      </c>
      <c r="I251" s="124"/>
      <c r="J251" s="124"/>
      <c r="K251" s="124"/>
      <c r="L251" s="124"/>
      <c r="M251" s="193">
        <v>0</v>
      </c>
      <c r="N251" s="193">
        <v>819012.66</v>
      </c>
      <c r="O251" s="193">
        <v>0</v>
      </c>
      <c r="P251" s="193">
        <v>5618426.8499999996</v>
      </c>
      <c r="Q251" s="124" t="s">
        <v>1312</v>
      </c>
    </row>
    <row r="252" spans="1:17" s="134" customFormat="1" ht="51">
      <c r="A252" s="124" t="s">
        <v>619</v>
      </c>
      <c r="B252" s="124"/>
      <c r="C252" s="125" t="s">
        <v>713</v>
      </c>
      <c r="D252" s="186">
        <v>43341</v>
      </c>
      <c r="E252" s="120" t="s">
        <v>23</v>
      </c>
      <c r="F252" s="120">
        <v>18198</v>
      </c>
      <c r="G252" s="124"/>
      <c r="H252" s="128" t="s">
        <v>12363</v>
      </c>
      <c r="I252" s="124"/>
      <c r="J252" s="124"/>
      <c r="K252" s="124"/>
      <c r="L252" s="124"/>
      <c r="M252" s="193">
        <v>0</v>
      </c>
      <c r="N252" s="193">
        <v>0</v>
      </c>
      <c r="O252" s="193">
        <v>0</v>
      </c>
      <c r="P252" s="193">
        <v>0.01</v>
      </c>
      <c r="Q252" s="124" t="s">
        <v>1312</v>
      </c>
    </row>
    <row r="253" spans="1:17" s="134" customFormat="1" ht="63.75">
      <c r="A253" s="124">
        <v>512</v>
      </c>
      <c r="B253" s="124"/>
      <c r="C253" s="125" t="s">
        <v>840</v>
      </c>
      <c r="D253" s="186">
        <v>43342</v>
      </c>
      <c r="E253" s="120" t="s">
        <v>15</v>
      </c>
      <c r="F253" s="120">
        <v>822079</v>
      </c>
      <c r="G253" s="124"/>
      <c r="H253" s="128" t="s">
        <v>12349</v>
      </c>
      <c r="I253" s="124"/>
      <c r="J253" s="124"/>
      <c r="K253" s="124"/>
      <c r="L253" s="124"/>
      <c r="M253" s="193">
        <v>7.29</v>
      </c>
      <c r="N253" s="193">
        <v>0</v>
      </c>
      <c r="O253" s="193">
        <v>50.01</v>
      </c>
      <c r="P253" s="193">
        <v>0</v>
      </c>
      <c r="Q253" s="124" t="s">
        <v>1312</v>
      </c>
    </row>
    <row r="254" spans="1:17" s="134" customFormat="1" ht="63.75">
      <c r="A254" s="124">
        <v>512</v>
      </c>
      <c r="B254" s="124"/>
      <c r="C254" s="125" t="s">
        <v>840</v>
      </c>
      <c r="D254" s="186">
        <v>43342</v>
      </c>
      <c r="E254" s="120" t="s">
        <v>15</v>
      </c>
      <c r="F254" s="120">
        <v>822219</v>
      </c>
      <c r="G254" s="124"/>
      <c r="H254" s="128" t="s">
        <v>12364</v>
      </c>
      <c r="I254" s="124"/>
      <c r="J254" s="124"/>
      <c r="K254" s="124"/>
      <c r="L254" s="124"/>
      <c r="M254" s="193">
        <v>7.29</v>
      </c>
      <c r="N254" s="193">
        <v>0</v>
      </c>
      <c r="O254" s="193">
        <v>50.01</v>
      </c>
      <c r="P254" s="193">
        <v>0</v>
      </c>
      <c r="Q254" s="124" t="s">
        <v>1312</v>
      </c>
    </row>
    <row r="255" spans="1:17" s="134" customFormat="1" ht="63.75">
      <c r="A255" s="124">
        <v>512</v>
      </c>
      <c r="B255" s="124"/>
      <c r="C255" s="125" t="s">
        <v>840</v>
      </c>
      <c r="D255" s="186">
        <v>43342</v>
      </c>
      <c r="E255" s="120" t="s">
        <v>15</v>
      </c>
      <c r="F255" s="120">
        <v>822813</v>
      </c>
      <c r="G255" s="124"/>
      <c r="H255" s="128" t="s">
        <v>12365</v>
      </c>
      <c r="I255" s="124"/>
      <c r="J255" s="124"/>
      <c r="K255" s="124"/>
      <c r="L255" s="124"/>
      <c r="M255" s="193">
        <v>7.29</v>
      </c>
      <c r="N255" s="193">
        <v>0</v>
      </c>
      <c r="O255" s="193">
        <v>50.01</v>
      </c>
      <c r="P255" s="193">
        <v>0</v>
      </c>
      <c r="Q255" s="124" t="s">
        <v>1312</v>
      </c>
    </row>
    <row r="256" spans="1:17" s="134" customFormat="1" ht="63.75">
      <c r="A256" s="124">
        <v>512</v>
      </c>
      <c r="B256" s="124"/>
      <c r="C256" s="125" t="s">
        <v>840</v>
      </c>
      <c r="D256" s="186">
        <v>43342</v>
      </c>
      <c r="E256" s="120" t="s">
        <v>15</v>
      </c>
      <c r="F256" s="120">
        <v>822815</v>
      </c>
      <c r="G256" s="124"/>
      <c r="H256" s="128" t="s">
        <v>12366</v>
      </c>
      <c r="I256" s="124"/>
      <c r="J256" s="124"/>
      <c r="K256" s="124"/>
      <c r="L256" s="124"/>
      <c r="M256" s="193">
        <v>7.29</v>
      </c>
      <c r="N256" s="193">
        <v>0</v>
      </c>
      <c r="O256" s="193">
        <v>50.01</v>
      </c>
      <c r="P256" s="193">
        <v>0</v>
      </c>
      <c r="Q256" s="124" t="s">
        <v>1312</v>
      </c>
    </row>
    <row r="257" spans="1:17" s="134" customFormat="1" ht="63.75">
      <c r="A257" s="124">
        <v>512</v>
      </c>
      <c r="B257" s="124"/>
      <c r="C257" s="125" t="s">
        <v>840</v>
      </c>
      <c r="D257" s="186">
        <v>43342</v>
      </c>
      <c r="E257" s="120" t="s">
        <v>15</v>
      </c>
      <c r="F257" s="120">
        <v>822819</v>
      </c>
      <c r="G257" s="124"/>
      <c r="H257" s="128" t="s">
        <v>12308</v>
      </c>
      <c r="I257" s="124"/>
      <c r="J257" s="124"/>
      <c r="K257" s="124"/>
      <c r="L257" s="124"/>
      <c r="M257" s="193">
        <v>7.29</v>
      </c>
      <c r="N257" s="193">
        <v>0</v>
      </c>
      <c r="O257" s="193">
        <v>50.01</v>
      </c>
      <c r="P257" s="193">
        <v>0</v>
      </c>
      <c r="Q257" s="124" t="s">
        <v>1312</v>
      </c>
    </row>
    <row r="258" spans="1:17" s="134" customFormat="1" ht="51">
      <c r="A258" s="124">
        <v>513</v>
      </c>
      <c r="B258" s="124"/>
      <c r="C258" s="125" t="s">
        <v>201</v>
      </c>
      <c r="D258" s="186">
        <v>43342</v>
      </c>
      <c r="E258" s="120" t="s">
        <v>6</v>
      </c>
      <c r="F258" s="120">
        <v>76890</v>
      </c>
      <c r="G258" s="124"/>
      <c r="H258" s="128" t="s">
        <v>2892</v>
      </c>
      <c r="I258" s="124"/>
      <c r="J258" s="124"/>
      <c r="K258" s="124"/>
      <c r="L258" s="124"/>
      <c r="M258" s="193">
        <v>0</v>
      </c>
      <c r="N258" s="193">
        <v>622650</v>
      </c>
      <c r="O258" s="193">
        <v>0</v>
      </c>
      <c r="P258" s="193">
        <v>4271379</v>
      </c>
      <c r="Q258" s="124" t="s">
        <v>1312</v>
      </c>
    </row>
    <row r="259" spans="1:17" s="134" customFormat="1" ht="76.5">
      <c r="A259" s="124" t="s">
        <v>620</v>
      </c>
      <c r="B259" s="124"/>
      <c r="C259" s="125" t="s">
        <v>714</v>
      </c>
      <c r="D259" s="186">
        <v>43342</v>
      </c>
      <c r="E259" s="120" t="s">
        <v>13</v>
      </c>
      <c r="F259" s="120">
        <v>931410</v>
      </c>
      <c r="G259" s="124"/>
      <c r="H259" s="128" t="s">
        <v>12367</v>
      </c>
      <c r="I259" s="124"/>
      <c r="J259" s="124"/>
      <c r="K259" s="124"/>
      <c r="L259" s="124"/>
      <c r="M259" s="193">
        <v>8229.42</v>
      </c>
      <c r="N259" s="193">
        <v>0</v>
      </c>
      <c r="O259" s="193">
        <v>56453.82</v>
      </c>
      <c r="P259" s="193">
        <v>0</v>
      </c>
      <c r="Q259" s="124" t="s">
        <v>1312</v>
      </c>
    </row>
    <row r="260" spans="1:17" s="134" customFormat="1" ht="51">
      <c r="A260" s="124" t="s">
        <v>619</v>
      </c>
      <c r="B260" s="124"/>
      <c r="C260" s="125" t="s">
        <v>713</v>
      </c>
      <c r="D260" s="186">
        <v>43342</v>
      </c>
      <c r="E260" s="120" t="s">
        <v>23</v>
      </c>
      <c r="F260" s="120">
        <v>18202</v>
      </c>
      <c r="G260" s="124"/>
      <c r="H260" s="128" t="s">
        <v>12368</v>
      </c>
      <c r="I260" s="124"/>
      <c r="J260" s="124"/>
      <c r="K260" s="124"/>
      <c r="L260" s="124"/>
      <c r="M260" s="193">
        <v>0</v>
      </c>
      <c r="N260" s="193">
        <v>0</v>
      </c>
      <c r="O260" s="193">
        <v>0.01</v>
      </c>
      <c r="P260" s="193">
        <v>0</v>
      </c>
      <c r="Q260" s="124" t="s">
        <v>1312</v>
      </c>
    </row>
    <row r="261" spans="1:17" s="134" customFormat="1" ht="63.75">
      <c r="A261" s="124">
        <v>512</v>
      </c>
      <c r="B261" s="124"/>
      <c r="C261" s="125" t="s">
        <v>840</v>
      </c>
      <c r="D261" s="186">
        <v>43343</v>
      </c>
      <c r="E261" s="120" t="s">
        <v>15</v>
      </c>
      <c r="F261" s="120">
        <v>823535</v>
      </c>
      <c r="G261" s="124"/>
      <c r="H261" s="128" t="s">
        <v>12369</v>
      </c>
      <c r="I261" s="124"/>
      <c r="J261" s="124"/>
      <c r="K261" s="124"/>
      <c r="L261" s="124"/>
      <c r="M261" s="193">
        <v>7.29</v>
      </c>
      <c r="N261" s="193">
        <v>0</v>
      </c>
      <c r="O261" s="193">
        <v>50.01</v>
      </c>
      <c r="P261" s="193">
        <v>0</v>
      </c>
      <c r="Q261" s="124" t="s">
        <v>1312</v>
      </c>
    </row>
    <row r="262" spans="1:17" s="134" customFormat="1" ht="63.75">
      <c r="A262" s="124">
        <v>512</v>
      </c>
      <c r="B262" s="124"/>
      <c r="C262" s="125" t="s">
        <v>840</v>
      </c>
      <c r="D262" s="186">
        <v>43343</v>
      </c>
      <c r="E262" s="120" t="s">
        <v>15</v>
      </c>
      <c r="F262" s="120">
        <v>823531</v>
      </c>
      <c r="G262" s="124"/>
      <c r="H262" s="128" t="s">
        <v>12370</v>
      </c>
      <c r="I262" s="124"/>
      <c r="J262" s="124"/>
      <c r="K262" s="124"/>
      <c r="L262" s="124"/>
      <c r="M262" s="193">
        <v>7.29</v>
      </c>
      <c r="N262" s="193">
        <v>0</v>
      </c>
      <c r="O262" s="193">
        <v>50.01</v>
      </c>
      <c r="P262" s="193">
        <v>0</v>
      </c>
      <c r="Q262" s="124" t="s">
        <v>1312</v>
      </c>
    </row>
    <row r="263" spans="1:17" s="134" customFormat="1" ht="63.75">
      <c r="A263" s="124">
        <v>512</v>
      </c>
      <c r="B263" s="124"/>
      <c r="C263" s="125" t="s">
        <v>840</v>
      </c>
      <c r="D263" s="186">
        <v>43343</v>
      </c>
      <c r="E263" s="120" t="s">
        <v>15</v>
      </c>
      <c r="F263" s="120">
        <v>823810</v>
      </c>
      <c r="G263" s="124"/>
      <c r="H263" s="128" t="s">
        <v>12371</v>
      </c>
      <c r="I263" s="124"/>
      <c r="J263" s="124"/>
      <c r="K263" s="124"/>
      <c r="L263" s="124"/>
      <c r="M263" s="193">
        <v>7.29</v>
      </c>
      <c r="N263" s="193">
        <v>0</v>
      </c>
      <c r="O263" s="193">
        <v>50.01</v>
      </c>
      <c r="P263" s="193">
        <v>0</v>
      </c>
      <c r="Q263" s="124" t="s">
        <v>1312</v>
      </c>
    </row>
    <row r="264" spans="1:17" s="134" customFormat="1" ht="63.75">
      <c r="A264" s="124">
        <v>512</v>
      </c>
      <c r="B264" s="124"/>
      <c r="C264" s="125" t="s">
        <v>840</v>
      </c>
      <c r="D264" s="186">
        <v>43343</v>
      </c>
      <c r="E264" s="120" t="s">
        <v>15</v>
      </c>
      <c r="F264" s="120">
        <v>823958</v>
      </c>
      <c r="G264" s="124"/>
      <c r="H264" s="128" t="s">
        <v>12372</v>
      </c>
      <c r="I264" s="124"/>
      <c r="J264" s="124"/>
      <c r="K264" s="124"/>
      <c r="L264" s="124"/>
      <c r="M264" s="193">
        <v>7.29</v>
      </c>
      <c r="N264" s="193">
        <v>0</v>
      </c>
      <c r="O264" s="193">
        <v>50.01</v>
      </c>
      <c r="P264" s="193">
        <v>0</v>
      </c>
      <c r="Q264" s="124" t="s">
        <v>1312</v>
      </c>
    </row>
    <row r="265" spans="1:17" s="134" customFormat="1" ht="63.75">
      <c r="A265" s="124">
        <v>512</v>
      </c>
      <c r="B265" s="124"/>
      <c r="C265" s="125" t="s">
        <v>840</v>
      </c>
      <c r="D265" s="186">
        <v>43343</v>
      </c>
      <c r="E265" s="120" t="s">
        <v>15</v>
      </c>
      <c r="F265" s="120">
        <v>824100</v>
      </c>
      <c r="G265" s="124"/>
      <c r="H265" s="128" t="s">
        <v>12373</v>
      </c>
      <c r="I265" s="124"/>
      <c r="J265" s="124"/>
      <c r="K265" s="124"/>
      <c r="L265" s="124"/>
      <c r="M265" s="193">
        <v>7.29</v>
      </c>
      <c r="N265" s="193">
        <v>0</v>
      </c>
      <c r="O265" s="193">
        <v>50.01</v>
      </c>
      <c r="P265" s="193">
        <v>0</v>
      </c>
      <c r="Q265" s="124" t="s">
        <v>1312</v>
      </c>
    </row>
    <row r="266" spans="1:17" s="134" customFormat="1" ht="51">
      <c r="A266" s="124" t="s">
        <v>619</v>
      </c>
      <c r="B266" s="124"/>
      <c r="C266" s="125" t="s">
        <v>713</v>
      </c>
      <c r="D266" s="186">
        <v>43343</v>
      </c>
      <c r="E266" s="120" t="s">
        <v>23</v>
      </c>
      <c r="F266" s="120">
        <v>18206</v>
      </c>
      <c r="G266" s="124"/>
      <c r="H266" s="128" t="s">
        <v>12374</v>
      </c>
      <c r="I266" s="124"/>
      <c r="J266" s="124"/>
      <c r="K266" s="124"/>
      <c r="L266" s="124"/>
      <c r="M266" s="193">
        <v>0</v>
      </c>
      <c r="N266" s="193">
        <v>0</v>
      </c>
      <c r="O266" s="193">
        <v>0</v>
      </c>
      <c r="P266" s="193">
        <v>0.01</v>
      </c>
      <c r="Q266" s="124" t="s">
        <v>1312</v>
      </c>
    </row>
    <row r="267" spans="1:17" s="134" customFormat="1" ht="63.75">
      <c r="A267" s="124">
        <v>512</v>
      </c>
      <c r="B267" s="124"/>
      <c r="C267" s="125" t="s">
        <v>840</v>
      </c>
      <c r="D267" s="186">
        <v>43346</v>
      </c>
      <c r="E267" s="120" t="s">
        <v>15</v>
      </c>
      <c r="F267" s="120">
        <v>824665</v>
      </c>
      <c r="G267" s="124"/>
      <c r="H267" s="128" t="s">
        <v>15799</v>
      </c>
      <c r="I267" s="124"/>
      <c r="J267" s="124"/>
      <c r="K267" s="124"/>
      <c r="L267" s="124"/>
      <c r="M267" s="193">
        <v>7.29</v>
      </c>
      <c r="N267" s="193">
        <v>0</v>
      </c>
      <c r="O267" s="193">
        <v>50.01</v>
      </c>
      <c r="P267" s="193">
        <v>0</v>
      </c>
      <c r="Q267" s="124" t="s">
        <v>1312</v>
      </c>
    </row>
    <row r="268" spans="1:17" s="134" customFormat="1" ht="51">
      <c r="A268" s="124" t="s">
        <v>619</v>
      </c>
      <c r="B268" s="124"/>
      <c r="C268" s="125" t="s">
        <v>713</v>
      </c>
      <c r="D268" s="186">
        <v>43346</v>
      </c>
      <c r="E268" s="120" t="s">
        <v>23</v>
      </c>
      <c r="F268" s="120">
        <v>18211</v>
      </c>
      <c r="G268" s="124"/>
      <c r="H268" s="128" t="s">
        <v>15800</v>
      </c>
      <c r="I268" s="124"/>
      <c r="J268" s="124"/>
      <c r="K268" s="124"/>
      <c r="L268" s="124"/>
      <c r="M268" s="193">
        <v>0</v>
      </c>
      <c r="N268" s="193">
        <v>0</v>
      </c>
      <c r="O268" s="193">
        <v>0</v>
      </c>
      <c r="P268" s="193">
        <v>0.01</v>
      </c>
      <c r="Q268" s="124" t="s">
        <v>1312</v>
      </c>
    </row>
    <row r="269" spans="1:17" s="134" customFormat="1" ht="63.75">
      <c r="A269" s="124" t="s">
        <v>620</v>
      </c>
      <c r="B269" s="124"/>
      <c r="C269" s="125" t="s">
        <v>714</v>
      </c>
      <c r="D269" s="186">
        <v>43347</v>
      </c>
      <c r="E269" s="120" t="s">
        <v>20</v>
      </c>
      <c r="F269" s="120">
        <v>11221</v>
      </c>
      <c r="G269" s="124"/>
      <c r="H269" s="128" t="s">
        <v>15801</v>
      </c>
      <c r="I269" s="124"/>
      <c r="J269" s="124"/>
      <c r="K269" s="124"/>
      <c r="L269" s="124"/>
      <c r="M269" s="193">
        <v>1390026.8</v>
      </c>
      <c r="N269" s="193">
        <v>0</v>
      </c>
      <c r="O269" s="193">
        <v>9535583.8499999996</v>
      </c>
      <c r="P269" s="193">
        <v>0</v>
      </c>
      <c r="Q269" s="124" t="s">
        <v>1312</v>
      </c>
    </row>
    <row r="270" spans="1:17" s="134" customFormat="1" ht="63.75">
      <c r="A270" s="124">
        <v>291</v>
      </c>
      <c r="B270" s="124"/>
      <c r="C270" s="125" t="s">
        <v>794</v>
      </c>
      <c r="D270" s="186">
        <v>43347</v>
      </c>
      <c r="E270" s="120" t="s">
        <v>6</v>
      </c>
      <c r="F270" s="120">
        <v>826412</v>
      </c>
      <c r="G270" s="124"/>
      <c r="H270" s="128" t="s">
        <v>15802</v>
      </c>
      <c r="I270" s="124"/>
      <c r="J270" s="124"/>
      <c r="K270" s="124"/>
      <c r="L270" s="124"/>
      <c r="M270" s="193">
        <v>0</v>
      </c>
      <c r="N270" s="193">
        <v>6653268.4000000004</v>
      </c>
      <c r="O270" s="193">
        <v>0</v>
      </c>
      <c r="P270" s="193">
        <v>45641421.219999999</v>
      </c>
      <c r="Q270" s="124" t="s">
        <v>1312</v>
      </c>
    </row>
    <row r="271" spans="1:17" s="134" customFormat="1" ht="63.75">
      <c r="A271" s="124">
        <v>512</v>
      </c>
      <c r="B271" s="124"/>
      <c r="C271" s="125" t="s">
        <v>840</v>
      </c>
      <c r="D271" s="186">
        <v>43347</v>
      </c>
      <c r="E271" s="120" t="s">
        <v>15</v>
      </c>
      <c r="F271" s="120">
        <v>826480</v>
      </c>
      <c r="G271" s="124"/>
      <c r="H271" s="128" t="s">
        <v>15803</v>
      </c>
      <c r="I271" s="124"/>
      <c r="J271" s="124"/>
      <c r="K271" s="124"/>
      <c r="L271" s="124"/>
      <c r="M271" s="193">
        <v>7.29</v>
      </c>
      <c r="N271" s="193">
        <v>0</v>
      </c>
      <c r="O271" s="193">
        <v>50.01</v>
      </c>
      <c r="P271" s="193">
        <v>0</v>
      </c>
      <c r="Q271" s="124" t="s">
        <v>1312</v>
      </c>
    </row>
    <row r="272" spans="1:17" s="134" customFormat="1" ht="63.75">
      <c r="A272" s="124">
        <v>512</v>
      </c>
      <c r="B272" s="124"/>
      <c r="C272" s="125" t="s">
        <v>840</v>
      </c>
      <c r="D272" s="186">
        <v>43347</v>
      </c>
      <c r="E272" s="120" t="s">
        <v>15</v>
      </c>
      <c r="F272" s="120">
        <v>826474</v>
      </c>
      <c r="G272" s="124"/>
      <c r="H272" s="128" t="s">
        <v>15804</v>
      </c>
      <c r="I272" s="124"/>
      <c r="J272" s="124"/>
      <c r="K272" s="124"/>
      <c r="L272" s="124"/>
      <c r="M272" s="193">
        <v>7.29</v>
      </c>
      <c r="N272" s="193">
        <v>0</v>
      </c>
      <c r="O272" s="193">
        <v>50.01</v>
      </c>
      <c r="P272" s="193">
        <v>0</v>
      </c>
      <c r="Q272" s="124" t="s">
        <v>1312</v>
      </c>
    </row>
    <row r="273" spans="1:17" s="134" customFormat="1" ht="51">
      <c r="A273" s="124" t="s">
        <v>619</v>
      </c>
      <c r="B273" s="124"/>
      <c r="C273" s="125" t="s">
        <v>713</v>
      </c>
      <c r="D273" s="186">
        <v>43347</v>
      </c>
      <c r="E273" s="120" t="s">
        <v>23</v>
      </c>
      <c r="F273" s="120">
        <v>18215</v>
      </c>
      <c r="G273" s="124"/>
      <c r="H273" s="128" t="s">
        <v>15805</v>
      </c>
      <c r="I273" s="124"/>
      <c r="J273" s="124"/>
      <c r="K273" s="124"/>
      <c r="L273" s="124"/>
      <c r="M273" s="193">
        <v>0</v>
      </c>
      <c r="N273" s="193">
        <v>0</v>
      </c>
      <c r="O273" s="193">
        <v>0</v>
      </c>
      <c r="P273" s="193">
        <v>0.01</v>
      </c>
      <c r="Q273" s="124" t="s">
        <v>1312</v>
      </c>
    </row>
    <row r="274" spans="1:17" s="134" customFormat="1" ht="51">
      <c r="A274" s="124">
        <v>291</v>
      </c>
      <c r="B274" s="124"/>
      <c r="C274" s="125" t="s">
        <v>794</v>
      </c>
      <c r="D274" s="186">
        <v>43348</v>
      </c>
      <c r="E274" s="120" t="s">
        <v>3</v>
      </c>
      <c r="F274" s="120">
        <v>1657572</v>
      </c>
      <c r="G274" s="124"/>
      <c r="H274" s="128" t="s">
        <v>15806</v>
      </c>
      <c r="I274" s="124"/>
      <c r="J274" s="124"/>
      <c r="K274" s="124"/>
      <c r="L274" s="124"/>
      <c r="M274" s="193">
        <v>0</v>
      </c>
      <c r="N274" s="193">
        <v>0.04</v>
      </c>
      <c r="O274" s="193">
        <v>0</v>
      </c>
      <c r="P274" s="193">
        <v>0.27</v>
      </c>
      <c r="Q274" s="124" t="s">
        <v>1312</v>
      </c>
    </row>
    <row r="275" spans="1:17" s="134" customFormat="1" ht="63.75">
      <c r="A275" s="124">
        <v>512</v>
      </c>
      <c r="B275" s="124"/>
      <c r="C275" s="125" t="s">
        <v>840</v>
      </c>
      <c r="D275" s="186">
        <v>43348</v>
      </c>
      <c r="E275" s="120" t="s">
        <v>15</v>
      </c>
      <c r="F275" s="120">
        <v>827703</v>
      </c>
      <c r="G275" s="124"/>
      <c r="H275" s="128" t="s">
        <v>15807</v>
      </c>
      <c r="I275" s="124"/>
      <c r="J275" s="124"/>
      <c r="K275" s="124"/>
      <c r="L275" s="124"/>
      <c r="M275" s="193">
        <v>7.29</v>
      </c>
      <c r="N275" s="193">
        <v>0</v>
      </c>
      <c r="O275" s="193">
        <v>50.01</v>
      </c>
      <c r="P275" s="193">
        <v>0</v>
      </c>
      <c r="Q275" s="124" t="s">
        <v>1312</v>
      </c>
    </row>
    <row r="276" spans="1:17" s="134" customFormat="1" ht="76.5">
      <c r="A276" s="124" t="s">
        <v>620</v>
      </c>
      <c r="B276" s="124"/>
      <c r="C276" s="125" t="s">
        <v>714</v>
      </c>
      <c r="D276" s="186">
        <v>43348</v>
      </c>
      <c r="E276" s="120" t="s">
        <v>13</v>
      </c>
      <c r="F276" s="120">
        <v>931850</v>
      </c>
      <c r="G276" s="124"/>
      <c r="H276" s="128" t="s">
        <v>15808</v>
      </c>
      <c r="I276" s="124"/>
      <c r="J276" s="124"/>
      <c r="K276" s="124"/>
      <c r="L276" s="124"/>
      <c r="M276" s="193">
        <v>94.21</v>
      </c>
      <c r="N276" s="193">
        <v>0</v>
      </c>
      <c r="O276" s="193">
        <v>646.28</v>
      </c>
      <c r="P276" s="193">
        <v>0</v>
      </c>
      <c r="Q276" s="124" t="s">
        <v>1312</v>
      </c>
    </row>
    <row r="277" spans="1:17" s="134" customFormat="1" ht="51">
      <c r="A277" s="124">
        <v>513</v>
      </c>
      <c r="B277" s="124"/>
      <c r="C277" s="125" t="s">
        <v>201</v>
      </c>
      <c r="D277" s="186">
        <v>43348</v>
      </c>
      <c r="E277" s="120" t="s">
        <v>6</v>
      </c>
      <c r="F277" s="120">
        <v>76971</v>
      </c>
      <c r="G277" s="124"/>
      <c r="H277" s="128" t="s">
        <v>2892</v>
      </c>
      <c r="I277" s="124"/>
      <c r="J277" s="124"/>
      <c r="K277" s="124"/>
      <c r="L277" s="124"/>
      <c r="M277" s="193">
        <v>0</v>
      </c>
      <c r="N277" s="193">
        <v>219313</v>
      </c>
      <c r="O277" s="193">
        <v>0</v>
      </c>
      <c r="P277" s="193">
        <v>1504487.18</v>
      </c>
      <c r="Q277" s="124" t="s">
        <v>1312</v>
      </c>
    </row>
    <row r="278" spans="1:17" s="134" customFormat="1" ht="51">
      <c r="A278" s="124" t="s">
        <v>619</v>
      </c>
      <c r="B278" s="124"/>
      <c r="C278" s="125" t="s">
        <v>713</v>
      </c>
      <c r="D278" s="186">
        <v>43348</v>
      </c>
      <c r="E278" s="120" t="s">
        <v>23</v>
      </c>
      <c r="F278" s="120">
        <v>18220</v>
      </c>
      <c r="G278" s="124"/>
      <c r="H278" s="128" t="s">
        <v>15809</v>
      </c>
      <c r="I278" s="124"/>
      <c r="J278" s="124"/>
      <c r="K278" s="124"/>
      <c r="L278" s="124"/>
      <c r="M278" s="193">
        <v>0</v>
      </c>
      <c r="N278" s="193">
        <v>0</v>
      </c>
      <c r="O278" s="193">
        <v>0</v>
      </c>
      <c r="P278" s="193">
        <v>0.01</v>
      </c>
      <c r="Q278" s="124" t="s">
        <v>1312</v>
      </c>
    </row>
    <row r="279" spans="1:17" s="134" customFormat="1" ht="51">
      <c r="A279" s="124" t="s">
        <v>619</v>
      </c>
      <c r="B279" s="124"/>
      <c r="C279" s="125" t="s">
        <v>713</v>
      </c>
      <c r="D279" s="186">
        <v>43349</v>
      </c>
      <c r="E279" s="120" t="s">
        <v>23</v>
      </c>
      <c r="F279" s="120">
        <v>18224</v>
      </c>
      <c r="G279" s="124"/>
      <c r="H279" s="128" t="s">
        <v>15810</v>
      </c>
      <c r="I279" s="124"/>
      <c r="J279" s="124"/>
      <c r="K279" s="124"/>
      <c r="L279" s="124"/>
      <c r="M279" s="193">
        <v>0</v>
      </c>
      <c r="N279" s="193">
        <v>0</v>
      </c>
      <c r="O279" s="193">
        <v>0</v>
      </c>
      <c r="P279" s="193">
        <v>0.01</v>
      </c>
      <c r="Q279" s="124" t="s">
        <v>1312</v>
      </c>
    </row>
    <row r="280" spans="1:17" s="134" customFormat="1" ht="76.5">
      <c r="A280" s="124">
        <v>291</v>
      </c>
      <c r="B280" s="124"/>
      <c r="C280" s="125" t="s">
        <v>794</v>
      </c>
      <c r="D280" s="186">
        <v>43350</v>
      </c>
      <c r="E280" s="120" t="s">
        <v>6</v>
      </c>
      <c r="F280" s="120">
        <v>829243</v>
      </c>
      <c r="G280" s="124"/>
      <c r="H280" s="128" t="s">
        <v>15811</v>
      </c>
      <c r="I280" s="124"/>
      <c r="J280" s="124"/>
      <c r="K280" s="124"/>
      <c r="L280" s="124"/>
      <c r="M280" s="193">
        <v>0</v>
      </c>
      <c r="N280" s="193">
        <v>3000000</v>
      </c>
      <c r="O280" s="193">
        <v>0</v>
      </c>
      <c r="P280" s="193">
        <v>20580000</v>
      </c>
      <c r="Q280" s="124" t="s">
        <v>1312</v>
      </c>
    </row>
    <row r="281" spans="1:17" s="134" customFormat="1" ht="76.5">
      <c r="A281" s="124">
        <v>66</v>
      </c>
      <c r="B281" s="124"/>
      <c r="C281" s="125" t="s">
        <v>704</v>
      </c>
      <c r="D281" s="186">
        <v>43350</v>
      </c>
      <c r="E281" s="120" t="s">
        <v>6</v>
      </c>
      <c r="F281" s="120">
        <v>829245</v>
      </c>
      <c r="G281" s="124"/>
      <c r="H281" s="128" t="s">
        <v>15812</v>
      </c>
      <c r="I281" s="124"/>
      <c r="J281" s="124"/>
      <c r="K281" s="124"/>
      <c r="L281" s="124"/>
      <c r="M281" s="193">
        <v>0</v>
      </c>
      <c r="N281" s="193">
        <v>1399367.06</v>
      </c>
      <c r="O281" s="193">
        <v>0</v>
      </c>
      <c r="P281" s="193">
        <v>9599658.0299999993</v>
      </c>
      <c r="Q281" s="124" t="s">
        <v>1312</v>
      </c>
    </row>
    <row r="282" spans="1:17" s="134" customFormat="1" ht="89.25">
      <c r="A282" s="124">
        <v>291</v>
      </c>
      <c r="B282" s="124"/>
      <c r="C282" s="125" t="s">
        <v>794</v>
      </c>
      <c r="D282" s="186">
        <v>43350</v>
      </c>
      <c r="E282" s="120" t="s">
        <v>6</v>
      </c>
      <c r="F282" s="120">
        <v>829246</v>
      </c>
      <c r="G282" s="124"/>
      <c r="H282" s="128" t="s">
        <v>15813</v>
      </c>
      <c r="I282" s="124"/>
      <c r="J282" s="124"/>
      <c r="K282" s="124"/>
      <c r="L282" s="124"/>
      <c r="M282" s="193">
        <v>0</v>
      </c>
      <c r="N282" s="193">
        <v>5200235.96</v>
      </c>
      <c r="O282" s="193">
        <v>0</v>
      </c>
      <c r="P282" s="193">
        <v>35673618.689999998</v>
      </c>
      <c r="Q282" s="124" t="s">
        <v>1312</v>
      </c>
    </row>
    <row r="283" spans="1:17" s="134" customFormat="1" ht="89.25">
      <c r="A283" s="124">
        <v>66</v>
      </c>
      <c r="B283" s="124"/>
      <c r="C283" s="125" t="s">
        <v>704</v>
      </c>
      <c r="D283" s="186">
        <v>43350</v>
      </c>
      <c r="E283" s="120" t="s">
        <v>11</v>
      </c>
      <c r="F283" s="120">
        <v>829245</v>
      </c>
      <c r="G283" s="124"/>
      <c r="H283" s="128" t="s">
        <v>15814</v>
      </c>
      <c r="I283" s="124"/>
      <c r="J283" s="124"/>
      <c r="K283" s="124"/>
      <c r="L283" s="124"/>
      <c r="M283" s="193">
        <v>7.29</v>
      </c>
      <c r="N283" s="193">
        <v>0</v>
      </c>
      <c r="O283" s="193">
        <v>50.01</v>
      </c>
      <c r="P283" s="193">
        <v>0</v>
      </c>
      <c r="Q283" s="124" t="s">
        <v>1312</v>
      </c>
    </row>
    <row r="284" spans="1:17" s="134" customFormat="1" ht="63.75">
      <c r="A284" s="124">
        <v>512</v>
      </c>
      <c r="B284" s="124"/>
      <c r="C284" s="125" t="s">
        <v>840</v>
      </c>
      <c r="D284" s="186">
        <v>43350</v>
      </c>
      <c r="E284" s="120" t="s">
        <v>15</v>
      </c>
      <c r="F284" s="120">
        <v>830111</v>
      </c>
      <c r="G284" s="124"/>
      <c r="H284" s="128" t="s">
        <v>12324</v>
      </c>
      <c r="I284" s="124"/>
      <c r="J284" s="124"/>
      <c r="K284" s="124"/>
      <c r="L284" s="124"/>
      <c r="M284" s="193">
        <v>7.29</v>
      </c>
      <c r="N284" s="193">
        <v>0</v>
      </c>
      <c r="O284" s="193">
        <v>50.01</v>
      </c>
      <c r="P284" s="193">
        <v>0</v>
      </c>
      <c r="Q284" s="124" t="s">
        <v>1312</v>
      </c>
    </row>
    <row r="285" spans="1:17" s="134" customFormat="1" ht="51">
      <c r="A285" s="124">
        <v>513</v>
      </c>
      <c r="B285" s="124"/>
      <c r="C285" s="125" t="s">
        <v>201</v>
      </c>
      <c r="D285" s="186">
        <v>43350</v>
      </c>
      <c r="E285" s="120" t="s">
        <v>6</v>
      </c>
      <c r="F285" s="120">
        <v>77010</v>
      </c>
      <c r="G285" s="124"/>
      <c r="H285" s="128" t="s">
        <v>2892</v>
      </c>
      <c r="I285" s="124"/>
      <c r="J285" s="124"/>
      <c r="K285" s="124"/>
      <c r="L285" s="124"/>
      <c r="M285" s="193">
        <v>0</v>
      </c>
      <c r="N285" s="193">
        <v>785725</v>
      </c>
      <c r="O285" s="193">
        <v>0</v>
      </c>
      <c r="P285" s="193">
        <v>5390073.5</v>
      </c>
      <c r="Q285" s="124" t="s">
        <v>1312</v>
      </c>
    </row>
    <row r="286" spans="1:17" s="134" customFormat="1" ht="51">
      <c r="A286" s="124" t="s">
        <v>619</v>
      </c>
      <c r="B286" s="124"/>
      <c r="C286" s="125" t="s">
        <v>713</v>
      </c>
      <c r="D286" s="186">
        <v>43350</v>
      </c>
      <c r="E286" s="120" t="s">
        <v>6</v>
      </c>
      <c r="F286" s="120">
        <v>77011</v>
      </c>
      <c r="G286" s="124"/>
      <c r="H286" s="128" t="s">
        <v>9783</v>
      </c>
      <c r="I286" s="124"/>
      <c r="J286" s="124"/>
      <c r="K286" s="124"/>
      <c r="L286" s="124"/>
      <c r="M286" s="193">
        <v>0</v>
      </c>
      <c r="N286" s="193">
        <v>1552</v>
      </c>
      <c r="O286" s="193">
        <v>0</v>
      </c>
      <c r="P286" s="193">
        <v>10646.72</v>
      </c>
      <c r="Q286" s="124" t="s">
        <v>1312</v>
      </c>
    </row>
    <row r="287" spans="1:17" s="134" customFormat="1" ht="51">
      <c r="A287" s="124" t="s">
        <v>619</v>
      </c>
      <c r="B287" s="124"/>
      <c r="C287" s="125" t="s">
        <v>713</v>
      </c>
      <c r="D287" s="186">
        <v>43350</v>
      </c>
      <c r="E287" s="120" t="s">
        <v>23</v>
      </c>
      <c r="F287" s="120">
        <v>18229</v>
      </c>
      <c r="G287" s="124"/>
      <c r="H287" s="128" t="s">
        <v>15815</v>
      </c>
      <c r="I287" s="124"/>
      <c r="J287" s="124"/>
      <c r="K287" s="124"/>
      <c r="L287" s="124"/>
      <c r="M287" s="193">
        <v>0</v>
      </c>
      <c r="N287" s="193">
        <v>0</v>
      </c>
      <c r="O287" s="193">
        <v>0.01</v>
      </c>
      <c r="P287" s="193">
        <v>0</v>
      </c>
      <c r="Q287" s="124" t="s">
        <v>1312</v>
      </c>
    </row>
    <row r="288" spans="1:17" s="134" customFormat="1" ht="63.75">
      <c r="A288" s="124">
        <v>512</v>
      </c>
      <c r="B288" s="124"/>
      <c r="C288" s="125" t="s">
        <v>840</v>
      </c>
      <c r="D288" s="186">
        <v>43353</v>
      </c>
      <c r="E288" s="120" t="s">
        <v>15</v>
      </c>
      <c r="F288" s="120">
        <v>830785</v>
      </c>
      <c r="G288" s="124"/>
      <c r="H288" s="128" t="s">
        <v>15816</v>
      </c>
      <c r="I288" s="124"/>
      <c r="J288" s="124"/>
      <c r="K288" s="124"/>
      <c r="L288" s="124"/>
      <c r="M288" s="193">
        <v>7.29</v>
      </c>
      <c r="N288" s="193">
        <v>0</v>
      </c>
      <c r="O288" s="193">
        <v>50.01</v>
      </c>
      <c r="P288" s="193">
        <v>0</v>
      </c>
      <c r="Q288" s="124" t="s">
        <v>1312</v>
      </c>
    </row>
    <row r="289" spans="1:17" s="134" customFormat="1" ht="63.75">
      <c r="A289" s="124">
        <v>86</v>
      </c>
      <c r="B289" s="124"/>
      <c r="C289" s="125" t="s">
        <v>710</v>
      </c>
      <c r="D289" s="186">
        <v>43354</v>
      </c>
      <c r="E289" s="120" t="s">
        <v>6</v>
      </c>
      <c r="F289" s="120">
        <v>831844</v>
      </c>
      <c r="G289" s="124"/>
      <c r="H289" s="128" t="s">
        <v>15817</v>
      </c>
      <c r="I289" s="124"/>
      <c r="J289" s="124"/>
      <c r="K289" s="124"/>
      <c r="L289" s="124"/>
      <c r="M289" s="193">
        <v>0</v>
      </c>
      <c r="N289" s="193">
        <v>700000</v>
      </c>
      <c r="O289" s="193">
        <v>0</v>
      </c>
      <c r="P289" s="193">
        <v>4802000</v>
      </c>
      <c r="Q289" s="124" t="s">
        <v>1312</v>
      </c>
    </row>
    <row r="290" spans="1:17" s="134" customFormat="1" ht="76.5">
      <c r="A290" s="124">
        <v>66</v>
      </c>
      <c r="B290" s="124"/>
      <c r="C290" s="125" t="s">
        <v>704</v>
      </c>
      <c r="D290" s="186">
        <v>43354</v>
      </c>
      <c r="E290" s="120" t="s">
        <v>3</v>
      </c>
      <c r="F290" s="120">
        <v>1659736</v>
      </c>
      <c r="G290" s="124"/>
      <c r="H290" s="128" t="s">
        <v>15818</v>
      </c>
      <c r="I290" s="124"/>
      <c r="J290" s="124"/>
      <c r="K290" s="124"/>
      <c r="L290" s="124"/>
      <c r="M290" s="193">
        <v>0</v>
      </c>
      <c r="N290" s="193">
        <v>7.29</v>
      </c>
      <c r="O290" s="193">
        <v>0</v>
      </c>
      <c r="P290" s="193">
        <v>50.01</v>
      </c>
      <c r="Q290" s="124" t="s">
        <v>1312</v>
      </c>
    </row>
    <row r="291" spans="1:17" s="134" customFormat="1" ht="51">
      <c r="A291" s="124">
        <v>513</v>
      </c>
      <c r="B291" s="124"/>
      <c r="C291" s="125" t="s">
        <v>201</v>
      </c>
      <c r="D291" s="186">
        <v>43354</v>
      </c>
      <c r="E291" s="120" t="s">
        <v>6</v>
      </c>
      <c r="F291" s="120">
        <v>77052</v>
      </c>
      <c r="G291" s="124"/>
      <c r="H291" s="128" t="s">
        <v>2892</v>
      </c>
      <c r="I291" s="124"/>
      <c r="J291" s="124"/>
      <c r="K291" s="124"/>
      <c r="L291" s="124"/>
      <c r="M291" s="193">
        <v>0</v>
      </c>
      <c r="N291" s="193">
        <v>859850</v>
      </c>
      <c r="O291" s="193">
        <v>0</v>
      </c>
      <c r="P291" s="193">
        <v>5898571</v>
      </c>
      <c r="Q291" s="124" t="s">
        <v>1312</v>
      </c>
    </row>
    <row r="292" spans="1:17" s="134" customFormat="1" ht="63.75">
      <c r="A292" s="124">
        <v>86</v>
      </c>
      <c r="B292" s="124"/>
      <c r="C292" s="125" t="s">
        <v>710</v>
      </c>
      <c r="D292" s="186">
        <v>43354</v>
      </c>
      <c r="E292" s="120" t="s">
        <v>11</v>
      </c>
      <c r="F292" s="120">
        <v>831844</v>
      </c>
      <c r="G292" s="124"/>
      <c r="H292" s="128" t="s">
        <v>15819</v>
      </c>
      <c r="I292" s="124"/>
      <c r="J292" s="124"/>
      <c r="K292" s="124"/>
      <c r="L292" s="124"/>
      <c r="M292" s="193">
        <v>7.29</v>
      </c>
      <c r="N292" s="193">
        <v>0</v>
      </c>
      <c r="O292" s="193">
        <v>50.01</v>
      </c>
      <c r="P292" s="193">
        <v>0</v>
      </c>
      <c r="Q292" s="124" t="s">
        <v>1312</v>
      </c>
    </row>
    <row r="293" spans="1:17" s="134" customFormat="1" ht="63.75">
      <c r="A293" s="124">
        <v>86</v>
      </c>
      <c r="B293" s="124"/>
      <c r="C293" s="125" t="s">
        <v>710</v>
      </c>
      <c r="D293" s="186">
        <v>43355</v>
      </c>
      <c r="E293" s="120" t="s">
        <v>6</v>
      </c>
      <c r="F293" s="120">
        <v>832965</v>
      </c>
      <c r="G293" s="124"/>
      <c r="H293" s="128" t="s">
        <v>15820</v>
      </c>
      <c r="I293" s="124"/>
      <c r="J293" s="124"/>
      <c r="K293" s="124"/>
      <c r="L293" s="124"/>
      <c r="M293" s="193">
        <v>0</v>
      </c>
      <c r="N293" s="193">
        <v>4042544</v>
      </c>
      <c r="O293" s="193">
        <v>0</v>
      </c>
      <c r="P293" s="193">
        <v>27731851.84</v>
      </c>
      <c r="Q293" s="124" t="s">
        <v>1312</v>
      </c>
    </row>
    <row r="294" spans="1:17" s="134" customFormat="1" ht="76.5">
      <c r="A294" s="124">
        <v>86</v>
      </c>
      <c r="B294" s="124"/>
      <c r="C294" s="125" t="s">
        <v>710</v>
      </c>
      <c r="D294" s="186">
        <v>43355</v>
      </c>
      <c r="E294" s="120" t="s">
        <v>11</v>
      </c>
      <c r="F294" s="120">
        <v>832965</v>
      </c>
      <c r="G294" s="124"/>
      <c r="H294" s="128" t="s">
        <v>15821</v>
      </c>
      <c r="I294" s="124"/>
      <c r="J294" s="124"/>
      <c r="K294" s="124"/>
      <c r="L294" s="124"/>
      <c r="M294" s="193">
        <v>7.29</v>
      </c>
      <c r="N294" s="193">
        <v>0</v>
      </c>
      <c r="O294" s="193">
        <v>50.01</v>
      </c>
      <c r="P294" s="193">
        <v>0</v>
      </c>
      <c r="Q294" s="124" t="s">
        <v>1312</v>
      </c>
    </row>
    <row r="295" spans="1:17" s="134" customFormat="1" ht="63.75">
      <c r="A295" s="124">
        <v>512</v>
      </c>
      <c r="B295" s="124"/>
      <c r="C295" s="125" t="s">
        <v>840</v>
      </c>
      <c r="D295" s="186">
        <v>43355</v>
      </c>
      <c r="E295" s="120" t="s">
        <v>15</v>
      </c>
      <c r="F295" s="120">
        <v>833294</v>
      </c>
      <c r="G295" s="124"/>
      <c r="H295" s="128" t="s">
        <v>15822</v>
      </c>
      <c r="I295" s="124"/>
      <c r="J295" s="124"/>
      <c r="K295" s="124"/>
      <c r="L295" s="124"/>
      <c r="M295" s="193">
        <v>7.29</v>
      </c>
      <c r="N295" s="193">
        <v>0</v>
      </c>
      <c r="O295" s="193">
        <v>50.01</v>
      </c>
      <c r="P295" s="193">
        <v>0</v>
      </c>
      <c r="Q295" s="124" t="s">
        <v>1312</v>
      </c>
    </row>
    <row r="296" spans="1:17" s="134" customFormat="1" ht="76.5">
      <c r="A296" s="124">
        <v>86</v>
      </c>
      <c r="B296" s="124"/>
      <c r="C296" s="125" t="s">
        <v>710</v>
      </c>
      <c r="D296" s="186">
        <v>43355</v>
      </c>
      <c r="E296" s="120" t="s">
        <v>6</v>
      </c>
      <c r="F296" s="120">
        <v>833905</v>
      </c>
      <c r="G296" s="124"/>
      <c r="H296" s="128" t="s">
        <v>15823</v>
      </c>
      <c r="I296" s="124"/>
      <c r="J296" s="124"/>
      <c r="K296" s="124"/>
      <c r="L296" s="124"/>
      <c r="M296" s="193">
        <v>0</v>
      </c>
      <c r="N296" s="193">
        <v>3163353.43</v>
      </c>
      <c r="O296" s="193">
        <v>0</v>
      </c>
      <c r="P296" s="193">
        <v>21700604.530000001</v>
      </c>
      <c r="Q296" s="124" t="s">
        <v>1312</v>
      </c>
    </row>
    <row r="297" spans="1:17" s="134" customFormat="1" ht="76.5">
      <c r="A297" s="124">
        <v>86</v>
      </c>
      <c r="B297" s="124"/>
      <c r="C297" s="125" t="s">
        <v>710</v>
      </c>
      <c r="D297" s="186">
        <v>43355</v>
      </c>
      <c r="E297" s="120" t="s">
        <v>11</v>
      </c>
      <c r="F297" s="120">
        <v>833905</v>
      </c>
      <c r="G297" s="124"/>
      <c r="H297" s="128" t="s">
        <v>15824</v>
      </c>
      <c r="I297" s="124"/>
      <c r="J297" s="124"/>
      <c r="K297" s="124"/>
      <c r="L297" s="124"/>
      <c r="M297" s="193">
        <v>7.29</v>
      </c>
      <c r="N297" s="193">
        <v>0</v>
      </c>
      <c r="O297" s="193">
        <v>50.01</v>
      </c>
      <c r="P297" s="193">
        <v>0</v>
      </c>
      <c r="Q297" s="124" t="s">
        <v>1312</v>
      </c>
    </row>
    <row r="298" spans="1:17" s="134" customFormat="1" ht="76.5">
      <c r="A298" s="124">
        <v>291</v>
      </c>
      <c r="B298" s="124"/>
      <c r="C298" s="125" t="s">
        <v>794</v>
      </c>
      <c r="D298" s="186">
        <v>43356</v>
      </c>
      <c r="E298" s="120" t="s">
        <v>6</v>
      </c>
      <c r="F298" s="120">
        <v>834297</v>
      </c>
      <c r="G298" s="124"/>
      <c r="H298" s="128" t="s">
        <v>15825</v>
      </c>
      <c r="I298" s="124"/>
      <c r="J298" s="124"/>
      <c r="K298" s="124"/>
      <c r="L298" s="124"/>
      <c r="M298" s="193">
        <v>0</v>
      </c>
      <c r="N298" s="193">
        <v>2206837.33</v>
      </c>
      <c r="O298" s="193">
        <v>0</v>
      </c>
      <c r="P298" s="193">
        <v>15138904.08</v>
      </c>
      <c r="Q298" s="124" t="s">
        <v>1312</v>
      </c>
    </row>
    <row r="299" spans="1:17" s="134" customFormat="1" ht="89.25">
      <c r="A299" s="124" t="s">
        <v>620</v>
      </c>
      <c r="B299" s="124"/>
      <c r="C299" s="125" t="s">
        <v>714</v>
      </c>
      <c r="D299" s="186">
        <v>43356</v>
      </c>
      <c r="E299" s="120" t="s">
        <v>13</v>
      </c>
      <c r="F299" s="120">
        <v>932537</v>
      </c>
      <c r="G299" s="124"/>
      <c r="H299" s="128" t="s">
        <v>15826</v>
      </c>
      <c r="I299" s="124"/>
      <c r="J299" s="124"/>
      <c r="K299" s="124"/>
      <c r="L299" s="124"/>
      <c r="M299" s="193">
        <v>34534021.649999999</v>
      </c>
      <c r="N299" s="193">
        <v>0</v>
      </c>
      <c r="O299" s="193">
        <v>236903388.52000001</v>
      </c>
      <c r="P299" s="193">
        <v>0</v>
      </c>
      <c r="Q299" s="124" t="s">
        <v>1312</v>
      </c>
    </row>
    <row r="300" spans="1:17" s="134" customFormat="1" ht="63.75">
      <c r="A300" s="124">
        <v>512</v>
      </c>
      <c r="B300" s="124"/>
      <c r="C300" s="125" t="s">
        <v>840</v>
      </c>
      <c r="D300" s="186">
        <v>43356</v>
      </c>
      <c r="E300" s="120" t="s">
        <v>15</v>
      </c>
      <c r="F300" s="120">
        <v>835126</v>
      </c>
      <c r="G300" s="124"/>
      <c r="H300" s="128" t="s">
        <v>15827</v>
      </c>
      <c r="I300" s="124"/>
      <c r="J300" s="124"/>
      <c r="K300" s="124"/>
      <c r="L300" s="124"/>
      <c r="M300" s="193">
        <v>7.29</v>
      </c>
      <c r="N300" s="193">
        <v>0</v>
      </c>
      <c r="O300" s="193">
        <v>50.01</v>
      </c>
      <c r="P300" s="193">
        <v>0</v>
      </c>
      <c r="Q300" s="124" t="s">
        <v>1312</v>
      </c>
    </row>
    <row r="301" spans="1:17" s="134" customFormat="1" ht="51">
      <c r="A301" s="124" t="s">
        <v>619</v>
      </c>
      <c r="B301" s="124"/>
      <c r="C301" s="125" t="s">
        <v>713</v>
      </c>
      <c r="D301" s="186">
        <v>43356</v>
      </c>
      <c r="E301" s="120" t="s">
        <v>23</v>
      </c>
      <c r="F301" s="120">
        <v>18245</v>
      </c>
      <c r="G301" s="124"/>
      <c r="H301" s="128" t="s">
        <v>15828</v>
      </c>
      <c r="I301" s="124"/>
      <c r="J301" s="124"/>
      <c r="K301" s="124"/>
      <c r="L301" s="124"/>
      <c r="M301" s="193">
        <v>0</v>
      </c>
      <c r="N301" s="193">
        <v>0</v>
      </c>
      <c r="O301" s="193">
        <v>0</v>
      </c>
      <c r="P301" s="193">
        <v>0.02</v>
      </c>
      <c r="Q301" s="124" t="s">
        <v>1312</v>
      </c>
    </row>
    <row r="302" spans="1:17" s="134" customFormat="1" ht="63.75">
      <c r="A302" s="124">
        <v>512</v>
      </c>
      <c r="B302" s="124"/>
      <c r="C302" s="125" t="s">
        <v>840</v>
      </c>
      <c r="D302" s="186">
        <v>43357</v>
      </c>
      <c r="E302" s="120" t="s">
        <v>15</v>
      </c>
      <c r="F302" s="120">
        <v>835397</v>
      </c>
      <c r="G302" s="124"/>
      <c r="H302" s="128" t="s">
        <v>15829</v>
      </c>
      <c r="I302" s="124"/>
      <c r="J302" s="124"/>
      <c r="K302" s="124"/>
      <c r="L302" s="124"/>
      <c r="M302" s="193">
        <v>7.29</v>
      </c>
      <c r="N302" s="193">
        <v>0</v>
      </c>
      <c r="O302" s="193">
        <v>50.01</v>
      </c>
      <c r="P302" s="193">
        <v>0</v>
      </c>
      <c r="Q302" s="124" t="s">
        <v>1312</v>
      </c>
    </row>
    <row r="303" spans="1:17" s="134" customFormat="1" ht="51">
      <c r="A303" s="124">
        <v>683</v>
      </c>
      <c r="B303" s="124"/>
      <c r="C303" s="125" t="s">
        <v>868</v>
      </c>
      <c r="D303" s="186">
        <v>43357</v>
      </c>
      <c r="E303" s="120" t="s">
        <v>6</v>
      </c>
      <c r="F303" s="120">
        <v>836191</v>
      </c>
      <c r="G303" s="124"/>
      <c r="H303" s="128" t="s">
        <v>15830</v>
      </c>
      <c r="I303" s="124"/>
      <c r="J303" s="124"/>
      <c r="K303" s="124"/>
      <c r="L303" s="124"/>
      <c r="M303" s="193">
        <v>0</v>
      </c>
      <c r="N303" s="193">
        <v>72019.350000000006</v>
      </c>
      <c r="O303" s="193">
        <v>0</v>
      </c>
      <c r="P303" s="193">
        <v>494052.74</v>
      </c>
      <c r="Q303" s="124" t="s">
        <v>1312</v>
      </c>
    </row>
    <row r="304" spans="1:17" s="134" customFormat="1" ht="51">
      <c r="A304" s="124">
        <v>683</v>
      </c>
      <c r="B304" s="124"/>
      <c r="C304" s="125" t="s">
        <v>868</v>
      </c>
      <c r="D304" s="186">
        <v>43357</v>
      </c>
      <c r="E304" s="120" t="s">
        <v>15</v>
      </c>
      <c r="F304" s="120">
        <v>836192</v>
      </c>
      <c r="G304" s="124"/>
      <c r="H304" s="128" t="s">
        <v>15831</v>
      </c>
      <c r="I304" s="124"/>
      <c r="J304" s="124"/>
      <c r="K304" s="124"/>
      <c r="L304" s="124"/>
      <c r="M304" s="193">
        <v>7.29</v>
      </c>
      <c r="N304" s="193">
        <v>0</v>
      </c>
      <c r="O304" s="193">
        <v>50.01</v>
      </c>
      <c r="P304" s="193">
        <v>0</v>
      </c>
      <c r="Q304" s="124" t="s">
        <v>1312</v>
      </c>
    </row>
    <row r="305" spans="1:17" s="134" customFormat="1" ht="63.75">
      <c r="A305" s="124">
        <v>512</v>
      </c>
      <c r="B305" s="124"/>
      <c r="C305" s="125" t="s">
        <v>840</v>
      </c>
      <c r="D305" s="186">
        <v>43357</v>
      </c>
      <c r="E305" s="120" t="s">
        <v>15</v>
      </c>
      <c r="F305" s="120">
        <v>836284</v>
      </c>
      <c r="G305" s="124"/>
      <c r="H305" s="128" t="s">
        <v>15832</v>
      </c>
      <c r="I305" s="124"/>
      <c r="J305" s="124"/>
      <c r="K305" s="124"/>
      <c r="L305" s="124"/>
      <c r="M305" s="193">
        <v>7.29</v>
      </c>
      <c r="N305" s="193">
        <v>0</v>
      </c>
      <c r="O305" s="193">
        <v>50.01</v>
      </c>
      <c r="P305" s="193">
        <v>0</v>
      </c>
      <c r="Q305" s="124" t="s">
        <v>1312</v>
      </c>
    </row>
    <row r="306" spans="1:17" s="134" customFormat="1" ht="63.75">
      <c r="A306" s="124">
        <v>512</v>
      </c>
      <c r="B306" s="124"/>
      <c r="C306" s="125" t="s">
        <v>840</v>
      </c>
      <c r="D306" s="186">
        <v>43357</v>
      </c>
      <c r="E306" s="120" t="s">
        <v>15</v>
      </c>
      <c r="F306" s="120">
        <v>836288</v>
      </c>
      <c r="G306" s="124"/>
      <c r="H306" s="128" t="s">
        <v>15833</v>
      </c>
      <c r="I306" s="124"/>
      <c r="J306" s="124"/>
      <c r="K306" s="124"/>
      <c r="L306" s="124"/>
      <c r="M306" s="193">
        <v>7.29</v>
      </c>
      <c r="N306" s="193">
        <v>0</v>
      </c>
      <c r="O306" s="193">
        <v>50.01</v>
      </c>
      <c r="P306" s="193">
        <v>0</v>
      </c>
      <c r="Q306" s="124" t="s">
        <v>1312</v>
      </c>
    </row>
    <row r="307" spans="1:17" s="134" customFormat="1" ht="63.75">
      <c r="A307" s="124">
        <v>512</v>
      </c>
      <c r="B307" s="124"/>
      <c r="C307" s="125" t="s">
        <v>840</v>
      </c>
      <c r="D307" s="186">
        <v>43357</v>
      </c>
      <c r="E307" s="120" t="s">
        <v>15</v>
      </c>
      <c r="F307" s="120">
        <v>836286</v>
      </c>
      <c r="G307" s="124"/>
      <c r="H307" s="128" t="s">
        <v>15834</v>
      </c>
      <c r="I307" s="124"/>
      <c r="J307" s="124"/>
      <c r="K307" s="124"/>
      <c r="L307" s="124"/>
      <c r="M307" s="193">
        <v>7.29</v>
      </c>
      <c r="N307" s="193">
        <v>0</v>
      </c>
      <c r="O307" s="193">
        <v>50.01</v>
      </c>
      <c r="P307" s="193">
        <v>0</v>
      </c>
      <c r="Q307" s="124" t="s">
        <v>1312</v>
      </c>
    </row>
    <row r="308" spans="1:17" s="134" customFormat="1" ht="51">
      <c r="A308" s="124" t="s">
        <v>619</v>
      </c>
      <c r="B308" s="124"/>
      <c r="C308" s="125" t="s">
        <v>713</v>
      </c>
      <c r="D308" s="186">
        <v>43357</v>
      </c>
      <c r="E308" s="120" t="s">
        <v>23</v>
      </c>
      <c r="F308" s="120">
        <v>18249</v>
      </c>
      <c r="G308" s="124"/>
      <c r="H308" s="128" t="s">
        <v>15835</v>
      </c>
      <c r="I308" s="124"/>
      <c r="J308" s="124"/>
      <c r="K308" s="124"/>
      <c r="L308" s="124"/>
      <c r="M308" s="193">
        <v>0</v>
      </c>
      <c r="N308" s="193">
        <v>0</v>
      </c>
      <c r="O308" s="193">
        <v>0.01</v>
      </c>
      <c r="P308" s="193">
        <v>0</v>
      </c>
      <c r="Q308" s="124" t="s">
        <v>1312</v>
      </c>
    </row>
    <row r="309" spans="1:17" s="134" customFormat="1" ht="63.75">
      <c r="A309" s="124" t="s">
        <v>620</v>
      </c>
      <c r="B309" s="124"/>
      <c r="C309" s="125" t="s">
        <v>714</v>
      </c>
      <c r="D309" s="186">
        <v>43360</v>
      </c>
      <c r="E309" s="120" t="s">
        <v>20</v>
      </c>
      <c r="F309" s="120">
        <v>11254</v>
      </c>
      <c r="G309" s="124"/>
      <c r="H309" s="128" t="s">
        <v>15836</v>
      </c>
      <c r="I309" s="124"/>
      <c r="J309" s="124"/>
      <c r="K309" s="124"/>
      <c r="L309" s="124"/>
      <c r="M309" s="193">
        <v>979768.42</v>
      </c>
      <c r="N309" s="193">
        <v>0</v>
      </c>
      <c r="O309" s="193">
        <v>6721211.3600000003</v>
      </c>
      <c r="P309" s="193">
        <v>0</v>
      </c>
      <c r="Q309" s="124" t="s">
        <v>1312</v>
      </c>
    </row>
    <row r="310" spans="1:17" s="134" customFormat="1" ht="63.75">
      <c r="A310" s="124">
        <v>512</v>
      </c>
      <c r="B310" s="124"/>
      <c r="C310" s="125" t="s">
        <v>840</v>
      </c>
      <c r="D310" s="186">
        <v>43360</v>
      </c>
      <c r="E310" s="120" t="s">
        <v>15</v>
      </c>
      <c r="F310" s="120">
        <v>836971</v>
      </c>
      <c r="G310" s="124"/>
      <c r="H310" s="128" t="s">
        <v>12326</v>
      </c>
      <c r="I310" s="124"/>
      <c r="J310" s="124"/>
      <c r="K310" s="124"/>
      <c r="L310" s="124"/>
      <c r="M310" s="193">
        <v>7.29</v>
      </c>
      <c r="N310" s="193">
        <v>0</v>
      </c>
      <c r="O310" s="193">
        <v>50.01</v>
      </c>
      <c r="P310" s="193">
        <v>0</v>
      </c>
      <c r="Q310" s="124" t="s">
        <v>1312</v>
      </c>
    </row>
    <row r="311" spans="1:17" s="134" customFormat="1" ht="63.75">
      <c r="A311" s="124" t="s">
        <v>620</v>
      </c>
      <c r="B311" s="124"/>
      <c r="C311" s="125" t="s">
        <v>714</v>
      </c>
      <c r="D311" s="186">
        <v>43360</v>
      </c>
      <c r="E311" s="120" t="s">
        <v>20</v>
      </c>
      <c r="F311" s="120">
        <v>11318</v>
      </c>
      <c r="G311" s="124"/>
      <c r="H311" s="128" t="s">
        <v>15837</v>
      </c>
      <c r="I311" s="124"/>
      <c r="J311" s="124"/>
      <c r="K311" s="124"/>
      <c r="L311" s="124"/>
      <c r="M311" s="193">
        <v>844174.03</v>
      </c>
      <c r="N311" s="193">
        <v>0</v>
      </c>
      <c r="O311" s="193">
        <v>5791033.8499999996</v>
      </c>
      <c r="P311" s="193">
        <v>0</v>
      </c>
      <c r="Q311" s="124" t="s">
        <v>1312</v>
      </c>
    </row>
    <row r="312" spans="1:17" s="134" customFormat="1" ht="51">
      <c r="A312" s="124" t="s">
        <v>620</v>
      </c>
      <c r="B312" s="124"/>
      <c r="C312" s="125" t="s">
        <v>714</v>
      </c>
      <c r="D312" s="186">
        <v>43360</v>
      </c>
      <c r="E312" s="120" t="s">
        <v>20</v>
      </c>
      <c r="F312" s="120">
        <v>11230</v>
      </c>
      <c r="G312" s="124"/>
      <c r="H312" s="128" t="s">
        <v>15838</v>
      </c>
      <c r="I312" s="124"/>
      <c r="J312" s="124"/>
      <c r="K312" s="124"/>
      <c r="L312" s="124"/>
      <c r="M312" s="193">
        <v>391271.61</v>
      </c>
      <c r="N312" s="193">
        <v>0</v>
      </c>
      <c r="O312" s="193">
        <v>2684123.2400000002</v>
      </c>
      <c r="P312" s="193">
        <v>0</v>
      </c>
      <c r="Q312" s="124" t="s">
        <v>1312</v>
      </c>
    </row>
    <row r="313" spans="1:17" s="134" customFormat="1" ht="51">
      <c r="A313" s="124" t="s">
        <v>620</v>
      </c>
      <c r="B313" s="124"/>
      <c r="C313" s="125" t="s">
        <v>714</v>
      </c>
      <c r="D313" s="186">
        <v>43360</v>
      </c>
      <c r="E313" s="120" t="s">
        <v>20</v>
      </c>
      <c r="F313" s="120">
        <v>11281</v>
      </c>
      <c r="G313" s="124"/>
      <c r="H313" s="128" t="s">
        <v>15839</v>
      </c>
      <c r="I313" s="124"/>
      <c r="J313" s="124"/>
      <c r="K313" s="124"/>
      <c r="L313" s="124"/>
      <c r="M313" s="193">
        <v>555138.73</v>
      </c>
      <c r="N313" s="193">
        <v>0</v>
      </c>
      <c r="O313" s="193">
        <v>3808251.69</v>
      </c>
      <c r="P313" s="193">
        <v>0</v>
      </c>
      <c r="Q313" s="124" t="s">
        <v>1312</v>
      </c>
    </row>
    <row r="314" spans="1:17" s="134" customFormat="1" ht="51">
      <c r="A314" s="124">
        <v>47</v>
      </c>
      <c r="B314" s="124"/>
      <c r="C314" s="125" t="s">
        <v>699</v>
      </c>
      <c r="D314" s="186">
        <v>43360</v>
      </c>
      <c r="E314" s="120" t="s">
        <v>6</v>
      </c>
      <c r="F314" s="120">
        <v>837314</v>
      </c>
      <c r="G314" s="124"/>
      <c r="H314" s="128" t="s">
        <v>15840</v>
      </c>
      <c r="I314" s="124"/>
      <c r="J314" s="124"/>
      <c r="K314" s="124"/>
      <c r="L314" s="124"/>
      <c r="M314" s="193">
        <v>0</v>
      </c>
      <c r="N314" s="193">
        <v>1447457.85</v>
      </c>
      <c r="O314" s="193">
        <v>0</v>
      </c>
      <c r="P314" s="193">
        <v>9929560.8499999996</v>
      </c>
      <c r="Q314" s="124" t="s">
        <v>1312</v>
      </c>
    </row>
    <row r="315" spans="1:17" s="134" customFormat="1" ht="51">
      <c r="A315" s="124" t="s">
        <v>619</v>
      </c>
      <c r="B315" s="124"/>
      <c r="C315" s="125" t="s">
        <v>713</v>
      </c>
      <c r="D315" s="186">
        <v>43360</v>
      </c>
      <c r="E315" s="120" t="s">
        <v>23</v>
      </c>
      <c r="F315" s="120">
        <v>18253</v>
      </c>
      <c r="G315" s="124"/>
      <c r="H315" s="128" t="s">
        <v>15841</v>
      </c>
      <c r="I315" s="124"/>
      <c r="J315" s="124"/>
      <c r="K315" s="124"/>
      <c r="L315" s="124"/>
      <c r="M315" s="193">
        <v>0</v>
      </c>
      <c r="N315" s="193">
        <v>0</v>
      </c>
      <c r="O315" s="193">
        <v>0.02</v>
      </c>
      <c r="P315" s="193">
        <v>0</v>
      </c>
      <c r="Q315" s="124" t="s">
        <v>1312</v>
      </c>
    </row>
    <row r="316" spans="1:17" s="134" customFormat="1" ht="63.75">
      <c r="A316" s="124">
        <v>66</v>
      </c>
      <c r="B316" s="124"/>
      <c r="C316" s="125" t="s">
        <v>704</v>
      </c>
      <c r="D316" s="186">
        <v>43361</v>
      </c>
      <c r="E316" s="120" t="s">
        <v>3</v>
      </c>
      <c r="F316" s="120">
        <v>1662383</v>
      </c>
      <c r="G316" s="124"/>
      <c r="H316" s="128" t="s">
        <v>15842</v>
      </c>
      <c r="I316" s="124"/>
      <c r="J316" s="124"/>
      <c r="K316" s="124"/>
      <c r="L316" s="124"/>
      <c r="M316" s="193">
        <v>0</v>
      </c>
      <c r="N316" s="193">
        <v>7.29</v>
      </c>
      <c r="O316" s="193">
        <v>0</v>
      </c>
      <c r="P316" s="193">
        <v>50.01</v>
      </c>
      <c r="Q316" s="124" t="s">
        <v>1312</v>
      </c>
    </row>
    <row r="317" spans="1:17" s="134" customFormat="1" ht="63.75">
      <c r="A317" s="124">
        <v>512</v>
      </c>
      <c r="B317" s="124"/>
      <c r="C317" s="125" t="s">
        <v>840</v>
      </c>
      <c r="D317" s="186">
        <v>43361</v>
      </c>
      <c r="E317" s="120" t="s">
        <v>15</v>
      </c>
      <c r="F317" s="120">
        <v>838303</v>
      </c>
      <c r="G317" s="124"/>
      <c r="H317" s="128" t="s">
        <v>15843</v>
      </c>
      <c r="I317" s="124"/>
      <c r="J317" s="124"/>
      <c r="K317" s="124"/>
      <c r="L317" s="124"/>
      <c r="M317" s="193">
        <v>7.29</v>
      </c>
      <c r="N317" s="193">
        <v>0</v>
      </c>
      <c r="O317" s="193">
        <v>50.01</v>
      </c>
      <c r="P317" s="193">
        <v>0</v>
      </c>
      <c r="Q317" s="124" t="s">
        <v>1312</v>
      </c>
    </row>
    <row r="318" spans="1:17" s="134" customFormat="1" ht="63.75">
      <c r="A318" s="124">
        <v>85</v>
      </c>
      <c r="B318" s="124"/>
      <c r="C318" s="125" t="s">
        <v>3388</v>
      </c>
      <c r="D318" s="186">
        <v>43361</v>
      </c>
      <c r="E318" s="120" t="s">
        <v>6</v>
      </c>
      <c r="F318" s="120">
        <v>838817</v>
      </c>
      <c r="G318" s="124"/>
      <c r="H318" s="128" t="s">
        <v>15844</v>
      </c>
      <c r="I318" s="124"/>
      <c r="J318" s="124"/>
      <c r="K318" s="124"/>
      <c r="L318" s="124"/>
      <c r="M318" s="193">
        <v>0</v>
      </c>
      <c r="N318" s="193">
        <v>140000</v>
      </c>
      <c r="O318" s="193">
        <v>0</v>
      </c>
      <c r="P318" s="193">
        <v>960400</v>
      </c>
      <c r="Q318" s="124" t="s">
        <v>1312</v>
      </c>
    </row>
    <row r="319" spans="1:17" s="134" customFormat="1" ht="63.75">
      <c r="A319" s="124">
        <v>512</v>
      </c>
      <c r="B319" s="124"/>
      <c r="C319" s="125" t="s">
        <v>840</v>
      </c>
      <c r="D319" s="186">
        <v>43361</v>
      </c>
      <c r="E319" s="120" t="s">
        <v>15</v>
      </c>
      <c r="F319" s="120">
        <v>838688</v>
      </c>
      <c r="G319" s="124"/>
      <c r="H319" s="128" t="s">
        <v>15845</v>
      </c>
      <c r="I319" s="124"/>
      <c r="J319" s="124"/>
      <c r="K319" s="124"/>
      <c r="L319" s="124"/>
      <c r="M319" s="193">
        <v>7.29</v>
      </c>
      <c r="N319" s="193">
        <v>0</v>
      </c>
      <c r="O319" s="193">
        <v>50.01</v>
      </c>
      <c r="P319" s="193">
        <v>0</v>
      </c>
      <c r="Q319" s="124" t="s">
        <v>1312</v>
      </c>
    </row>
    <row r="320" spans="1:17" s="134" customFormat="1" ht="63.75">
      <c r="A320" s="124">
        <v>85</v>
      </c>
      <c r="B320" s="124"/>
      <c r="C320" s="125" t="s">
        <v>3388</v>
      </c>
      <c r="D320" s="186">
        <v>43361</v>
      </c>
      <c r="E320" s="120" t="s">
        <v>11</v>
      </c>
      <c r="F320" s="120">
        <v>838817</v>
      </c>
      <c r="G320" s="124"/>
      <c r="H320" s="128" t="s">
        <v>15846</v>
      </c>
      <c r="I320" s="124"/>
      <c r="J320" s="124"/>
      <c r="K320" s="124"/>
      <c r="L320" s="124"/>
      <c r="M320" s="193">
        <v>7.29</v>
      </c>
      <c r="N320" s="193">
        <v>0</v>
      </c>
      <c r="O320" s="193">
        <v>50.01</v>
      </c>
      <c r="P320" s="193">
        <v>0</v>
      </c>
      <c r="Q320" s="124" t="s">
        <v>1312</v>
      </c>
    </row>
    <row r="321" spans="1:17" s="134" customFormat="1" ht="63.75">
      <c r="A321" s="124">
        <v>287</v>
      </c>
      <c r="B321" s="124"/>
      <c r="C321" s="125" t="s">
        <v>790</v>
      </c>
      <c r="D321" s="186">
        <v>43361</v>
      </c>
      <c r="E321" s="120" t="s">
        <v>6</v>
      </c>
      <c r="F321" s="120">
        <v>838818</v>
      </c>
      <c r="G321" s="124"/>
      <c r="H321" s="128" t="s">
        <v>15847</v>
      </c>
      <c r="I321" s="124"/>
      <c r="J321" s="124"/>
      <c r="K321" s="124"/>
      <c r="L321" s="124"/>
      <c r="M321" s="193">
        <v>0</v>
      </c>
      <c r="N321" s="193">
        <v>5000000</v>
      </c>
      <c r="O321" s="193">
        <v>0</v>
      </c>
      <c r="P321" s="193">
        <v>34300000</v>
      </c>
      <c r="Q321" s="124" t="s">
        <v>1312</v>
      </c>
    </row>
    <row r="322" spans="1:17" s="134" customFormat="1" ht="63.75">
      <c r="A322" s="124">
        <v>512</v>
      </c>
      <c r="B322" s="124"/>
      <c r="C322" s="125" t="s">
        <v>840</v>
      </c>
      <c r="D322" s="186">
        <v>43361</v>
      </c>
      <c r="E322" s="120" t="s">
        <v>15</v>
      </c>
      <c r="F322" s="120">
        <v>838908</v>
      </c>
      <c r="G322" s="124"/>
      <c r="H322" s="128" t="s">
        <v>12333</v>
      </c>
      <c r="I322" s="124"/>
      <c r="J322" s="124"/>
      <c r="K322" s="124"/>
      <c r="L322" s="124"/>
      <c r="M322" s="193">
        <v>7.29</v>
      </c>
      <c r="N322" s="193">
        <v>0</v>
      </c>
      <c r="O322" s="193">
        <v>50.01</v>
      </c>
      <c r="P322" s="193">
        <v>0</v>
      </c>
      <c r="Q322" s="124" t="s">
        <v>1312</v>
      </c>
    </row>
    <row r="323" spans="1:17" s="134" customFormat="1" ht="51">
      <c r="A323" s="124" t="s">
        <v>619</v>
      </c>
      <c r="B323" s="124"/>
      <c r="C323" s="125" t="s">
        <v>713</v>
      </c>
      <c r="D323" s="186">
        <v>43361</v>
      </c>
      <c r="E323" s="120" t="s">
        <v>23</v>
      </c>
      <c r="F323" s="120">
        <v>18257</v>
      </c>
      <c r="G323" s="124"/>
      <c r="H323" s="128" t="s">
        <v>15848</v>
      </c>
      <c r="I323" s="124"/>
      <c r="J323" s="124"/>
      <c r="K323" s="124"/>
      <c r="L323" s="124"/>
      <c r="M323" s="193">
        <v>0</v>
      </c>
      <c r="N323" s="193">
        <v>0</v>
      </c>
      <c r="O323" s="193">
        <v>0.01</v>
      </c>
      <c r="P323" s="193">
        <v>0</v>
      </c>
      <c r="Q323" s="124" t="s">
        <v>1312</v>
      </c>
    </row>
    <row r="324" spans="1:17" s="134" customFormat="1" ht="89.25">
      <c r="A324" s="124" t="s">
        <v>619</v>
      </c>
      <c r="B324" s="124"/>
      <c r="C324" s="125" t="s">
        <v>713</v>
      </c>
      <c r="D324" s="186">
        <v>43362</v>
      </c>
      <c r="E324" s="120" t="s">
        <v>1257</v>
      </c>
      <c r="F324" s="120">
        <v>5942</v>
      </c>
      <c r="G324" s="124"/>
      <c r="H324" s="128" t="s">
        <v>15849</v>
      </c>
      <c r="I324" s="124"/>
      <c r="J324" s="124"/>
      <c r="K324" s="124"/>
      <c r="L324" s="124"/>
      <c r="M324" s="193">
        <v>8.6</v>
      </c>
      <c r="N324" s="193">
        <v>0</v>
      </c>
      <c r="O324" s="193">
        <v>59</v>
      </c>
      <c r="P324" s="193">
        <v>0</v>
      </c>
      <c r="Q324" s="124" t="s">
        <v>1312</v>
      </c>
    </row>
    <row r="325" spans="1:17" s="134" customFormat="1" ht="63.75">
      <c r="A325" s="124">
        <v>512</v>
      </c>
      <c r="B325" s="124"/>
      <c r="C325" s="125" t="s">
        <v>840</v>
      </c>
      <c r="D325" s="186">
        <v>43362</v>
      </c>
      <c r="E325" s="120" t="s">
        <v>15</v>
      </c>
      <c r="F325" s="120">
        <v>839177</v>
      </c>
      <c r="G325" s="124"/>
      <c r="H325" s="128" t="s">
        <v>15850</v>
      </c>
      <c r="I325" s="124"/>
      <c r="J325" s="124"/>
      <c r="K325" s="124"/>
      <c r="L325" s="124"/>
      <c r="M325" s="193">
        <v>7.29</v>
      </c>
      <c r="N325" s="193">
        <v>0</v>
      </c>
      <c r="O325" s="193">
        <v>50.01</v>
      </c>
      <c r="P325" s="193">
        <v>0</v>
      </c>
      <c r="Q325" s="124" t="s">
        <v>1312</v>
      </c>
    </row>
    <row r="326" spans="1:17" s="134" customFormat="1" ht="63.75">
      <c r="A326" s="124">
        <v>512</v>
      </c>
      <c r="B326" s="124"/>
      <c r="C326" s="125" t="s">
        <v>840</v>
      </c>
      <c r="D326" s="186">
        <v>43362</v>
      </c>
      <c r="E326" s="120" t="s">
        <v>15</v>
      </c>
      <c r="F326" s="120">
        <v>840047</v>
      </c>
      <c r="G326" s="124"/>
      <c r="H326" s="128" t="s">
        <v>15851</v>
      </c>
      <c r="I326" s="124"/>
      <c r="J326" s="124"/>
      <c r="K326" s="124"/>
      <c r="L326" s="124"/>
      <c r="M326" s="193">
        <v>7.29</v>
      </c>
      <c r="N326" s="193">
        <v>0</v>
      </c>
      <c r="O326" s="193">
        <v>50.01</v>
      </c>
      <c r="P326" s="193">
        <v>0</v>
      </c>
      <c r="Q326" s="124" t="s">
        <v>1312</v>
      </c>
    </row>
    <row r="327" spans="1:17" s="134" customFormat="1" ht="51">
      <c r="A327" s="124" t="s">
        <v>619</v>
      </c>
      <c r="B327" s="124"/>
      <c r="C327" s="125" t="s">
        <v>713</v>
      </c>
      <c r="D327" s="186">
        <v>43362</v>
      </c>
      <c r="E327" s="120" t="s">
        <v>23</v>
      </c>
      <c r="F327" s="120">
        <v>18262</v>
      </c>
      <c r="G327" s="124"/>
      <c r="H327" s="128" t="s">
        <v>15852</v>
      </c>
      <c r="I327" s="124"/>
      <c r="J327" s="124"/>
      <c r="K327" s="124"/>
      <c r="L327" s="124"/>
      <c r="M327" s="193">
        <v>0</v>
      </c>
      <c r="N327" s="193">
        <v>0</v>
      </c>
      <c r="O327" s="193">
        <v>0</v>
      </c>
      <c r="P327" s="193">
        <v>0.01</v>
      </c>
      <c r="Q327" s="124" t="s">
        <v>1312</v>
      </c>
    </row>
    <row r="328" spans="1:17" s="134" customFormat="1" ht="51">
      <c r="A328" s="124" t="s">
        <v>620</v>
      </c>
      <c r="B328" s="124"/>
      <c r="C328" s="125" t="s">
        <v>714</v>
      </c>
      <c r="D328" s="186">
        <v>43363</v>
      </c>
      <c r="E328" s="120" t="s">
        <v>20</v>
      </c>
      <c r="F328" s="120">
        <v>11268</v>
      </c>
      <c r="G328" s="124"/>
      <c r="H328" s="128" t="s">
        <v>15853</v>
      </c>
      <c r="I328" s="124"/>
      <c r="J328" s="124"/>
      <c r="K328" s="124"/>
      <c r="L328" s="124"/>
      <c r="M328" s="193">
        <v>19660.27</v>
      </c>
      <c r="N328" s="193">
        <v>0</v>
      </c>
      <c r="O328" s="193">
        <v>134869.45000000001</v>
      </c>
      <c r="P328" s="193">
        <v>0</v>
      </c>
      <c r="Q328" s="124" t="s">
        <v>1312</v>
      </c>
    </row>
    <row r="329" spans="1:17" s="134" customFormat="1" ht="51">
      <c r="A329" s="124" t="s">
        <v>620</v>
      </c>
      <c r="B329" s="124"/>
      <c r="C329" s="125" t="s">
        <v>714</v>
      </c>
      <c r="D329" s="186">
        <v>43363</v>
      </c>
      <c r="E329" s="120" t="s">
        <v>20</v>
      </c>
      <c r="F329" s="120">
        <v>11267</v>
      </c>
      <c r="G329" s="124"/>
      <c r="H329" s="128" t="s">
        <v>15854</v>
      </c>
      <c r="I329" s="124"/>
      <c r="J329" s="124"/>
      <c r="K329" s="124"/>
      <c r="L329" s="124"/>
      <c r="M329" s="193">
        <v>1221768.07</v>
      </c>
      <c r="N329" s="193">
        <v>0</v>
      </c>
      <c r="O329" s="193">
        <v>8381328.96</v>
      </c>
      <c r="P329" s="193">
        <v>0</v>
      </c>
      <c r="Q329" s="124" t="s">
        <v>1312</v>
      </c>
    </row>
    <row r="330" spans="1:17" s="134" customFormat="1" ht="51">
      <c r="A330" s="124" t="s">
        <v>620</v>
      </c>
      <c r="B330" s="124"/>
      <c r="C330" s="125" t="s">
        <v>714</v>
      </c>
      <c r="D330" s="186">
        <v>43363</v>
      </c>
      <c r="E330" s="120" t="s">
        <v>20</v>
      </c>
      <c r="F330" s="120">
        <v>11381</v>
      </c>
      <c r="G330" s="124"/>
      <c r="H330" s="128" t="s">
        <v>15855</v>
      </c>
      <c r="I330" s="124"/>
      <c r="J330" s="124"/>
      <c r="K330" s="124"/>
      <c r="L330" s="124"/>
      <c r="M330" s="193">
        <v>710884.06</v>
      </c>
      <c r="N330" s="193">
        <v>0</v>
      </c>
      <c r="O330" s="193">
        <v>4876664.6500000004</v>
      </c>
      <c r="P330" s="193">
        <v>0</v>
      </c>
      <c r="Q330" s="124" t="s">
        <v>1312</v>
      </c>
    </row>
    <row r="331" spans="1:17" s="134" customFormat="1" ht="63.75">
      <c r="A331" s="124">
        <v>597</v>
      </c>
      <c r="B331" s="124"/>
      <c r="C331" s="125" t="s">
        <v>3387</v>
      </c>
      <c r="D331" s="186">
        <v>43363</v>
      </c>
      <c r="E331" s="120" t="s">
        <v>6</v>
      </c>
      <c r="F331" s="120">
        <v>933095</v>
      </c>
      <c r="G331" s="124"/>
      <c r="H331" s="128" t="s">
        <v>15856</v>
      </c>
      <c r="I331" s="124"/>
      <c r="J331" s="124"/>
      <c r="K331" s="124"/>
      <c r="L331" s="124"/>
      <c r="M331" s="193">
        <v>0</v>
      </c>
      <c r="N331" s="193">
        <v>40000</v>
      </c>
      <c r="O331" s="193">
        <v>0</v>
      </c>
      <c r="P331" s="193">
        <v>274400</v>
      </c>
      <c r="Q331" s="124" t="s">
        <v>1312</v>
      </c>
    </row>
    <row r="332" spans="1:17" s="134" customFormat="1" ht="63.75">
      <c r="A332" s="124">
        <v>512</v>
      </c>
      <c r="B332" s="124"/>
      <c r="C332" s="125" t="s">
        <v>840</v>
      </c>
      <c r="D332" s="186">
        <v>43363</v>
      </c>
      <c r="E332" s="120" t="s">
        <v>15</v>
      </c>
      <c r="F332" s="120">
        <v>841224</v>
      </c>
      <c r="G332" s="124"/>
      <c r="H332" s="128" t="s">
        <v>15857</v>
      </c>
      <c r="I332" s="124"/>
      <c r="J332" s="124"/>
      <c r="K332" s="124"/>
      <c r="L332" s="124"/>
      <c r="M332" s="193">
        <v>7.29</v>
      </c>
      <c r="N332" s="193">
        <v>0</v>
      </c>
      <c r="O332" s="193">
        <v>50.01</v>
      </c>
      <c r="P332" s="193">
        <v>0</v>
      </c>
      <c r="Q332" s="124" t="s">
        <v>1312</v>
      </c>
    </row>
    <row r="333" spans="1:17" s="134" customFormat="1" ht="63.75">
      <c r="A333" s="124">
        <v>512</v>
      </c>
      <c r="B333" s="124"/>
      <c r="C333" s="125" t="s">
        <v>840</v>
      </c>
      <c r="D333" s="186">
        <v>43363</v>
      </c>
      <c r="E333" s="120" t="s">
        <v>11</v>
      </c>
      <c r="F333" s="120">
        <v>933089</v>
      </c>
      <c r="G333" s="124"/>
      <c r="H333" s="128" t="s">
        <v>15858</v>
      </c>
      <c r="I333" s="124"/>
      <c r="J333" s="124"/>
      <c r="K333" s="124"/>
      <c r="L333" s="124"/>
      <c r="M333" s="193">
        <v>7.29</v>
      </c>
      <c r="N333" s="193">
        <v>0</v>
      </c>
      <c r="O333" s="193">
        <v>50.01</v>
      </c>
      <c r="P333" s="193">
        <v>0</v>
      </c>
      <c r="Q333" s="124" t="s">
        <v>1312</v>
      </c>
    </row>
    <row r="334" spans="1:17" s="134" customFormat="1" ht="63.75">
      <c r="A334" s="124">
        <v>512</v>
      </c>
      <c r="B334" s="124"/>
      <c r="C334" s="125" t="s">
        <v>840</v>
      </c>
      <c r="D334" s="186">
        <v>43363</v>
      </c>
      <c r="E334" s="120" t="s">
        <v>11</v>
      </c>
      <c r="F334" s="120">
        <v>933086</v>
      </c>
      <c r="G334" s="124"/>
      <c r="H334" s="128" t="s">
        <v>15859</v>
      </c>
      <c r="I334" s="124"/>
      <c r="J334" s="124"/>
      <c r="K334" s="124"/>
      <c r="L334" s="124"/>
      <c r="M334" s="193">
        <v>7.29</v>
      </c>
      <c r="N334" s="193">
        <v>0</v>
      </c>
      <c r="O334" s="193">
        <v>50.01</v>
      </c>
      <c r="P334" s="193">
        <v>0</v>
      </c>
      <c r="Q334" s="124" t="s">
        <v>1312</v>
      </c>
    </row>
    <row r="335" spans="1:17" s="134" customFormat="1" ht="63.75">
      <c r="A335" s="124" t="s">
        <v>620</v>
      </c>
      <c r="B335" s="124"/>
      <c r="C335" s="125" t="s">
        <v>714</v>
      </c>
      <c r="D335" s="186">
        <v>43363</v>
      </c>
      <c r="E335" s="120" t="s">
        <v>13</v>
      </c>
      <c r="F335" s="120">
        <v>933097</v>
      </c>
      <c r="G335" s="124"/>
      <c r="H335" s="128" t="s">
        <v>15860</v>
      </c>
      <c r="I335" s="124"/>
      <c r="J335" s="124"/>
      <c r="K335" s="124"/>
      <c r="L335" s="124"/>
      <c r="M335" s="193">
        <v>20</v>
      </c>
      <c r="N335" s="193">
        <v>0</v>
      </c>
      <c r="O335" s="193">
        <v>137.19999999999999</v>
      </c>
      <c r="P335" s="193">
        <v>0</v>
      </c>
      <c r="Q335" s="124" t="s">
        <v>1312</v>
      </c>
    </row>
    <row r="336" spans="1:17" s="134" customFormat="1" ht="51">
      <c r="A336" s="124" t="s">
        <v>619</v>
      </c>
      <c r="B336" s="124"/>
      <c r="C336" s="125" t="s">
        <v>713</v>
      </c>
      <c r="D336" s="186">
        <v>43363</v>
      </c>
      <c r="E336" s="120" t="s">
        <v>23</v>
      </c>
      <c r="F336" s="120">
        <v>18266</v>
      </c>
      <c r="G336" s="124"/>
      <c r="H336" s="128" t="s">
        <v>15861</v>
      </c>
      <c r="I336" s="124"/>
      <c r="J336" s="124"/>
      <c r="K336" s="124"/>
      <c r="L336" s="124"/>
      <c r="M336" s="193">
        <v>0</v>
      </c>
      <c r="N336" s="193">
        <v>0</v>
      </c>
      <c r="O336" s="193">
        <v>0.01</v>
      </c>
      <c r="P336" s="193">
        <v>0</v>
      </c>
      <c r="Q336" s="124" t="s">
        <v>1312</v>
      </c>
    </row>
    <row r="337" spans="1:17" s="134" customFormat="1" ht="51">
      <c r="A337" s="124" t="s">
        <v>620</v>
      </c>
      <c r="B337" s="124"/>
      <c r="C337" s="125" t="s">
        <v>714</v>
      </c>
      <c r="D337" s="186">
        <v>43364</v>
      </c>
      <c r="E337" s="120" t="s">
        <v>20</v>
      </c>
      <c r="F337" s="120">
        <v>11271</v>
      </c>
      <c r="G337" s="124"/>
      <c r="H337" s="128" t="s">
        <v>15862</v>
      </c>
      <c r="I337" s="124"/>
      <c r="J337" s="124"/>
      <c r="K337" s="124"/>
      <c r="L337" s="124"/>
      <c r="M337" s="193">
        <v>445717.47</v>
      </c>
      <c r="N337" s="193">
        <v>0</v>
      </c>
      <c r="O337" s="193">
        <v>3057621.84</v>
      </c>
      <c r="P337" s="193">
        <v>0</v>
      </c>
      <c r="Q337" s="124" t="s">
        <v>1312</v>
      </c>
    </row>
    <row r="338" spans="1:17" s="134" customFormat="1" ht="51">
      <c r="A338" s="124" t="s">
        <v>620</v>
      </c>
      <c r="B338" s="124"/>
      <c r="C338" s="125" t="s">
        <v>714</v>
      </c>
      <c r="D338" s="186">
        <v>43364</v>
      </c>
      <c r="E338" s="120" t="s">
        <v>20</v>
      </c>
      <c r="F338" s="120">
        <v>11272</v>
      </c>
      <c r="G338" s="124"/>
      <c r="H338" s="128" t="s">
        <v>15863</v>
      </c>
      <c r="I338" s="124"/>
      <c r="J338" s="124"/>
      <c r="K338" s="124"/>
      <c r="L338" s="124"/>
      <c r="M338" s="193">
        <v>10409.86</v>
      </c>
      <c r="N338" s="193">
        <v>0</v>
      </c>
      <c r="O338" s="193">
        <v>71411.64</v>
      </c>
      <c r="P338" s="193">
        <v>0</v>
      </c>
      <c r="Q338" s="124" t="s">
        <v>1312</v>
      </c>
    </row>
    <row r="339" spans="1:17" s="134" customFormat="1" ht="51">
      <c r="A339" s="124" t="s">
        <v>620</v>
      </c>
      <c r="B339" s="124"/>
      <c r="C339" s="125" t="s">
        <v>714</v>
      </c>
      <c r="D339" s="186">
        <v>43364</v>
      </c>
      <c r="E339" s="120" t="s">
        <v>20</v>
      </c>
      <c r="F339" s="120">
        <v>11315</v>
      </c>
      <c r="G339" s="124"/>
      <c r="H339" s="128" t="s">
        <v>15864</v>
      </c>
      <c r="I339" s="124"/>
      <c r="J339" s="124"/>
      <c r="K339" s="124"/>
      <c r="L339" s="124"/>
      <c r="M339" s="193">
        <v>597869.9</v>
      </c>
      <c r="N339" s="193">
        <v>0</v>
      </c>
      <c r="O339" s="193">
        <v>4101387.51</v>
      </c>
      <c r="P339" s="193">
        <v>0</v>
      </c>
      <c r="Q339" s="124" t="s">
        <v>1312</v>
      </c>
    </row>
    <row r="340" spans="1:17" s="134" customFormat="1" ht="51">
      <c r="A340" s="124" t="s">
        <v>620</v>
      </c>
      <c r="B340" s="124"/>
      <c r="C340" s="125" t="s">
        <v>714</v>
      </c>
      <c r="D340" s="186">
        <v>43364</v>
      </c>
      <c r="E340" s="120" t="s">
        <v>20</v>
      </c>
      <c r="F340" s="120">
        <v>11270</v>
      </c>
      <c r="G340" s="124"/>
      <c r="H340" s="128" t="s">
        <v>15865</v>
      </c>
      <c r="I340" s="124"/>
      <c r="J340" s="124"/>
      <c r="K340" s="124"/>
      <c r="L340" s="124"/>
      <c r="M340" s="193">
        <v>4875.49</v>
      </c>
      <c r="N340" s="193">
        <v>0</v>
      </c>
      <c r="O340" s="193">
        <v>33445.86</v>
      </c>
      <c r="P340" s="193">
        <v>0</v>
      </c>
      <c r="Q340" s="124" t="s">
        <v>1312</v>
      </c>
    </row>
    <row r="341" spans="1:17" s="134" customFormat="1" ht="76.5">
      <c r="A341" s="124">
        <v>291</v>
      </c>
      <c r="B341" s="124"/>
      <c r="C341" s="125" t="s">
        <v>794</v>
      </c>
      <c r="D341" s="186">
        <v>43364</v>
      </c>
      <c r="E341" s="120" t="s">
        <v>6</v>
      </c>
      <c r="F341" s="120">
        <v>842163</v>
      </c>
      <c r="G341" s="124"/>
      <c r="H341" s="128" t="s">
        <v>15866</v>
      </c>
      <c r="I341" s="124"/>
      <c r="J341" s="124"/>
      <c r="K341" s="124"/>
      <c r="L341" s="124"/>
      <c r="M341" s="193">
        <v>0</v>
      </c>
      <c r="N341" s="193">
        <v>1135604.28</v>
      </c>
      <c r="O341" s="193">
        <v>0</v>
      </c>
      <c r="P341" s="193">
        <v>7790245.3600000003</v>
      </c>
      <c r="Q341" s="124" t="s">
        <v>1312</v>
      </c>
    </row>
    <row r="342" spans="1:17" s="134" customFormat="1" ht="51">
      <c r="A342" s="124" t="s">
        <v>620</v>
      </c>
      <c r="B342" s="124"/>
      <c r="C342" s="125" t="s">
        <v>714</v>
      </c>
      <c r="D342" s="186">
        <v>43364</v>
      </c>
      <c r="E342" s="120" t="s">
        <v>20</v>
      </c>
      <c r="F342" s="120">
        <v>11290</v>
      </c>
      <c r="G342" s="124"/>
      <c r="H342" s="128" t="s">
        <v>15867</v>
      </c>
      <c r="I342" s="124"/>
      <c r="J342" s="124"/>
      <c r="K342" s="124"/>
      <c r="L342" s="124"/>
      <c r="M342" s="193">
        <v>3209309.7</v>
      </c>
      <c r="N342" s="193">
        <v>0</v>
      </c>
      <c r="O342" s="193">
        <v>22015864.539999999</v>
      </c>
      <c r="P342" s="193">
        <v>0</v>
      </c>
      <c r="Q342" s="124" t="s">
        <v>1312</v>
      </c>
    </row>
    <row r="343" spans="1:17" s="134" customFormat="1" ht="51">
      <c r="A343" s="124" t="s">
        <v>620</v>
      </c>
      <c r="B343" s="124"/>
      <c r="C343" s="125" t="s">
        <v>714</v>
      </c>
      <c r="D343" s="186">
        <v>43364</v>
      </c>
      <c r="E343" s="120" t="s">
        <v>20</v>
      </c>
      <c r="F343" s="120">
        <v>11289</v>
      </c>
      <c r="G343" s="124"/>
      <c r="H343" s="128" t="s">
        <v>15868</v>
      </c>
      <c r="I343" s="124"/>
      <c r="J343" s="124"/>
      <c r="K343" s="124"/>
      <c r="L343" s="124"/>
      <c r="M343" s="193">
        <v>950531.25</v>
      </c>
      <c r="N343" s="193">
        <v>0</v>
      </c>
      <c r="O343" s="193">
        <v>6520644.3799999999</v>
      </c>
      <c r="P343" s="193">
        <v>0</v>
      </c>
      <c r="Q343" s="124" t="s">
        <v>1312</v>
      </c>
    </row>
    <row r="344" spans="1:17" s="134" customFormat="1" ht="63.75">
      <c r="A344" s="124" t="s">
        <v>620</v>
      </c>
      <c r="B344" s="124"/>
      <c r="C344" s="125" t="s">
        <v>714</v>
      </c>
      <c r="D344" s="186">
        <v>43364</v>
      </c>
      <c r="E344" s="120" t="s">
        <v>20</v>
      </c>
      <c r="F344" s="120">
        <v>11292</v>
      </c>
      <c r="G344" s="124"/>
      <c r="H344" s="128" t="s">
        <v>15869</v>
      </c>
      <c r="I344" s="124"/>
      <c r="J344" s="124"/>
      <c r="K344" s="124"/>
      <c r="L344" s="124"/>
      <c r="M344" s="193">
        <v>2324674</v>
      </c>
      <c r="N344" s="193">
        <v>0</v>
      </c>
      <c r="O344" s="193">
        <v>15947263.640000001</v>
      </c>
      <c r="P344" s="193">
        <v>0</v>
      </c>
      <c r="Q344" s="124" t="s">
        <v>1312</v>
      </c>
    </row>
    <row r="345" spans="1:17" s="134" customFormat="1" ht="63.75">
      <c r="A345" s="124" t="s">
        <v>620</v>
      </c>
      <c r="B345" s="124"/>
      <c r="C345" s="125" t="s">
        <v>714</v>
      </c>
      <c r="D345" s="186">
        <v>43364</v>
      </c>
      <c r="E345" s="120" t="s">
        <v>20</v>
      </c>
      <c r="F345" s="120">
        <v>11203</v>
      </c>
      <c r="G345" s="124"/>
      <c r="H345" s="128" t="s">
        <v>15870</v>
      </c>
      <c r="I345" s="124"/>
      <c r="J345" s="124"/>
      <c r="K345" s="124"/>
      <c r="L345" s="124"/>
      <c r="M345" s="193">
        <v>319866</v>
      </c>
      <c r="N345" s="193">
        <v>0</v>
      </c>
      <c r="O345" s="193">
        <v>2194280.7599999998</v>
      </c>
      <c r="P345" s="193">
        <v>0</v>
      </c>
      <c r="Q345" s="124" t="s">
        <v>1312</v>
      </c>
    </row>
    <row r="346" spans="1:17" s="134" customFormat="1" ht="63.75">
      <c r="A346" s="124" t="s">
        <v>620</v>
      </c>
      <c r="B346" s="124"/>
      <c r="C346" s="125" t="s">
        <v>714</v>
      </c>
      <c r="D346" s="186">
        <v>43364</v>
      </c>
      <c r="E346" s="120" t="s">
        <v>20</v>
      </c>
      <c r="F346" s="120">
        <v>11206</v>
      </c>
      <c r="G346" s="124"/>
      <c r="H346" s="128" t="s">
        <v>15871</v>
      </c>
      <c r="I346" s="124"/>
      <c r="J346" s="124"/>
      <c r="K346" s="124"/>
      <c r="L346" s="124"/>
      <c r="M346" s="193">
        <v>2146399.11</v>
      </c>
      <c r="N346" s="193">
        <v>0</v>
      </c>
      <c r="O346" s="193">
        <v>14724297.890000001</v>
      </c>
      <c r="P346" s="193">
        <v>0</v>
      </c>
      <c r="Q346" s="124" t="s">
        <v>1312</v>
      </c>
    </row>
    <row r="347" spans="1:17" s="134" customFormat="1" ht="63.75">
      <c r="A347" s="124" t="s">
        <v>620</v>
      </c>
      <c r="B347" s="124"/>
      <c r="C347" s="125" t="s">
        <v>714</v>
      </c>
      <c r="D347" s="186">
        <v>43364</v>
      </c>
      <c r="E347" s="120" t="s">
        <v>20</v>
      </c>
      <c r="F347" s="120">
        <v>11207</v>
      </c>
      <c r="G347" s="124"/>
      <c r="H347" s="128" t="s">
        <v>15872</v>
      </c>
      <c r="I347" s="124"/>
      <c r="J347" s="124"/>
      <c r="K347" s="124"/>
      <c r="L347" s="124"/>
      <c r="M347" s="193">
        <v>1676466.61</v>
      </c>
      <c r="N347" s="193">
        <v>0</v>
      </c>
      <c r="O347" s="193">
        <v>11500560.939999999</v>
      </c>
      <c r="P347" s="193">
        <v>0</v>
      </c>
      <c r="Q347" s="124" t="s">
        <v>1312</v>
      </c>
    </row>
    <row r="348" spans="1:17" s="134" customFormat="1" ht="63.75">
      <c r="A348" s="124" t="s">
        <v>620</v>
      </c>
      <c r="B348" s="124"/>
      <c r="C348" s="125" t="s">
        <v>714</v>
      </c>
      <c r="D348" s="186">
        <v>43364</v>
      </c>
      <c r="E348" s="120" t="s">
        <v>20</v>
      </c>
      <c r="F348" s="120">
        <v>11209</v>
      </c>
      <c r="G348" s="124"/>
      <c r="H348" s="128" t="s">
        <v>15873</v>
      </c>
      <c r="I348" s="124"/>
      <c r="J348" s="124"/>
      <c r="K348" s="124"/>
      <c r="L348" s="124"/>
      <c r="M348" s="193">
        <v>4387837.9800000004</v>
      </c>
      <c r="N348" s="193">
        <v>0</v>
      </c>
      <c r="O348" s="193">
        <v>30100568.539999999</v>
      </c>
      <c r="P348" s="193">
        <v>0</v>
      </c>
      <c r="Q348" s="124" t="s">
        <v>1312</v>
      </c>
    </row>
    <row r="349" spans="1:17" s="134" customFormat="1" ht="63.75">
      <c r="A349" s="124" t="s">
        <v>620</v>
      </c>
      <c r="B349" s="124"/>
      <c r="C349" s="125" t="s">
        <v>714</v>
      </c>
      <c r="D349" s="186">
        <v>43364</v>
      </c>
      <c r="E349" s="120" t="s">
        <v>20</v>
      </c>
      <c r="F349" s="120">
        <v>11210</v>
      </c>
      <c r="G349" s="124"/>
      <c r="H349" s="128" t="s">
        <v>15874</v>
      </c>
      <c r="I349" s="124"/>
      <c r="J349" s="124"/>
      <c r="K349" s="124"/>
      <c r="L349" s="124"/>
      <c r="M349" s="193">
        <v>484664.8</v>
      </c>
      <c r="N349" s="193">
        <v>0</v>
      </c>
      <c r="O349" s="193">
        <v>3324800.53</v>
      </c>
      <c r="P349" s="193">
        <v>0</v>
      </c>
      <c r="Q349" s="124" t="s">
        <v>1312</v>
      </c>
    </row>
    <row r="350" spans="1:17" s="134" customFormat="1" ht="89.25">
      <c r="A350" s="124" t="s">
        <v>620</v>
      </c>
      <c r="B350" s="124"/>
      <c r="C350" s="125" t="s">
        <v>714</v>
      </c>
      <c r="D350" s="186">
        <v>43364</v>
      </c>
      <c r="E350" s="120" t="s">
        <v>11</v>
      </c>
      <c r="F350" s="120">
        <v>933151</v>
      </c>
      <c r="G350" s="124"/>
      <c r="H350" s="128" t="s">
        <v>15875</v>
      </c>
      <c r="I350" s="124"/>
      <c r="J350" s="124"/>
      <c r="K350" s="124"/>
      <c r="L350" s="124"/>
      <c r="M350" s="193">
        <v>50</v>
      </c>
      <c r="N350" s="193">
        <v>0</v>
      </c>
      <c r="O350" s="193">
        <v>343</v>
      </c>
      <c r="P350" s="193">
        <v>0</v>
      </c>
      <c r="Q350" s="124" t="s">
        <v>1312</v>
      </c>
    </row>
    <row r="351" spans="1:17" s="134" customFormat="1" ht="63.75">
      <c r="A351" s="124">
        <v>512</v>
      </c>
      <c r="B351" s="124"/>
      <c r="C351" s="125" t="s">
        <v>840</v>
      </c>
      <c r="D351" s="186">
        <v>43364</v>
      </c>
      <c r="E351" s="120" t="s">
        <v>11</v>
      </c>
      <c r="F351" s="120">
        <v>933186</v>
      </c>
      <c r="G351" s="124"/>
      <c r="H351" s="128" t="s">
        <v>15876</v>
      </c>
      <c r="I351" s="124"/>
      <c r="J351" s="124"/>
      <c r="K351" s="124"/>
      <c r="L351" s="124"/>
      <c r="M351" s="193">
        <v>7.29</v>
      </c>
      <c r="N351" s="193">
        <v>0</v>
      </c>
      <c r="O351" s="193">
        <v>50.01</v>
      </c>
      <c r="P351" s="193">
        <v>0</v>
      </c>
      <c r="Q351" s="124" t="s">
        <v>1312</v>
      </c>
    </row>
    <row r="352" spans="1:17" s="134" customFormat="1" ht="51">
      <c r="A352" s="124" t="s">
        <v>620</v>
      </c>
      <c r="B352" s="124"/>
      <c r="C352" s="125" t="s">
        <v>714</v>
      </c>
      <c r="D352" s="186">
        <v>43367</v>
      </c>
      <c r="E352" s="120" t="s">
        <v>20</v>
      </c>
      <c r="F352" s="120">
        <v>11257</v>
      </c>
      <c r="G352" s="124"/>
      <c r="H352" s="128" t="s">
        <v>15877</v>
      </c>
      <c r="I352" s="124"/>
      <c r="J352" s="124"/>
      <c r="K352" s="124"/>
      <c r="L352" s="124"/>
      <c r="M352" s="193">
        <v>1558083.28</v>
      </c>
      <c r="N352" s="193">
        <v>0</v>
      </c>
      <c r="O352" s="193">
        <v>10688451.300000001</v>
      </c>
      <c r="P352" s="193">
        <v>0</v>
      </c>
      <c r="Q352" s="124" t="s">
        <v>1312</v>
      </c>
    </row>
    <row r="353" spans="1:17" s="134" customFormat="1" ht="51">
      <c r="A353" s="124" t="s">
        <v>620</v>
      </c>
      <c r="B353" s="124"/>
      <c r="C353" s="125" t="s">
        <v>714</v>
      </c>
      <c r="D353" s="186">
        <v>43367</v>
      </c>
      <c r="E353" s="120" t="s">
        <v>20</v>
      </c>
      <c r="F353" s="120">
        <v>11282</v>
      </c>
      <c r="G353" s="124"/>
      <c r="H353" s="128" t="s">
        <v>15878</v>
      </c>
      <c r="I353" s="124"/>
      <c r="J353" s="124"/>
      <c r="K353" s="124"/>
      <c r="L353" s="124"/>
      <c r="M353" s="193">
        <v>19980.32</v>
      </c>
      <c r="N353" s="193">
        <v>0</v>
      </c>
      <c r="O353" s="193">
        <v>137065</v>
      </c>
      <c r="P353" s="193">
        <v>0</v>
      </c>
      <c r="Q353" s="124" t="s">
        <v>1312</v>
      </c>
    </row>
    <row r="354" spans="1:17" s="134" customFormat="1" ht="51">
      <c r="A354" s="124" t="s">
        <v>620</v>
      </c>
      <c r="B354" s="124"/>
      <c r="C354" s="125" t="s">
        <v>714</v>
      </c>
      <c r="D354" s="186">
        <v>43367</v>
      </c>
      <c r="E354" s="120" t="s">
        <v>20</v>
      </c>
      <c r="F354" s="120">
        <v>11234</v>
      </c>
      <c r="G354" s="124"/>
      <c r="H354" s="128" t="s">
        <v>15879</v>
      </c>
      <c r="I354" s="124"/>
      <c r="J354" s="124"/>
      <c r="K354" s="124"/>
      <c r="L354" s="124"/>
      <c r="M354" s="193">
        <v>19625.68</v>
      </c>
      <c r="N354" s="193">
        <v>0</v>
      </c>
      <c r="O354" s="193">
        <v>134632.16</v>
      </c>
      <c r="P354" s="193">
        <v>0</v>
      </c>
      <c r="Q354" s="124" t="s">
        <v>1312</v>
      </c>
    </row>
    <row r="355" spans="1:17" s="134" customFormat="1" ht="63.75">
      <c r="A355" s="124" t="s">
        <v>620</v>
      </c>
      <c r="B355" s="124"/>
      <c r="C355" s="125" t="s">
        <v>714</v>
      </c>
      <c r="D355" s="186">
        <v>43367</v>
      </c>
      <c r="E355" s="120" t="s">
        <v>20</v>
      </c>
      <c r="F355" s="120">
        <v>11237</v>
      </c>
      <c r="G355" s="124"/>
      <c r="H355" s="128" t="s">
        <v>15880</v>
      </c>
      <c r="I355" s="124"/>
      <c r="J355" s="124"/>
      <c r="K355" s="124"/>
      <c r="L355" s="124"/>
      <c r="M355" s="193">
        <v>1181963.48</v>
      </c>
      <c r="N355" s="193">
        <v>0</v>
      </c>
      <c r="O355" s="193">
        <v>8108269.4699999997</v>
      </c>
      <c r="P355" s="193">
        <v>0</v>
      </c>
      <c r="Q355" s="124" t="s">
        <v>1312</v>
      </c>
    </row>
    <row r="356" spans="1:17" s="134" customFormat="1" ht="51">
      <c r="A356" s="124" t="s">
        <v>620</v>
      </c>
      <c r="B356" s="124"/>
      <c r="C356" s="125" t="s">
        <v>714</v>
      </c>
      <c r="D356" s="186">
        <v>43367</v>
      </c>
      <c r="E356" s="120" t="s">
        <v>20</v>
      </c>
      <c r="F356" s="120">
        <v>11266</v>
      </c>
      <c r="G356" s="124"/>
      <c r="H356" s="128" t="s">
        <v>15881</v>
      </c>
      <c r="I356" s="124"/>
      <c r="J356" s="124"/>
      <c r="K356" s="124"/>
      <c r="L356" s="124"/>
      <c r="M356" s="193">
        <v>24231.68</v>
      </c>
      <c r="N356" s="193">
        <v>0</v>
      </c>
      <c r="O356" s="193">
        <v>166229.32</v>
      </c>
      <c r="P356" s="193">
        <v>0</v>
      </c>
      <c r="Q356" s="124" t="s">
        <v>1312</v>
      </c>
    </row>
    <row r="357" spans="1:17" s="134" customFormat="1" ht="63.75">
      <c r="A357" s="124">
        <v>512</v>
      </c>
      <c r="B357" s="124"/>
      <c r="C357" s="125" t="s">
        <v>840</v>
      </c>
      <c r="D357" s="186">
        <v>43367</v>
      </c>
      <c r="E357" s="120" t="s">
        <v>15</v>
      </c>
      <c r="F357" s="120">
        <v>843091</v>
      </c>
      <c r="G357" s="124"/>
      <c r="H357" s="128" t="s">
        <v>15882</v>
      </c>
      <c r="I357" s="124"/>
      <c r="J357" s="124"/>
      <c r="K357" s="124"/>
      <c r="L357" s="124"/>
      <c r="M357" s="193">
        <v>7.29</v>
      </c>
      <c r="N357" s="193">
        <v>0</v>
      </c>
      <c r="O357" s="193">
        <v>50.01</v>
      </c>
      <c r="P357" s="193">
        <v>0</v>
      </c>
      <c r="Q357" s="124" t="s">
        <v>1312</v>
      </c>
    </row>
    <row r="358" spans="1:17" s="134" customFormat="1" ht="63.75">
      <c r="A358" s="124">
        <v>512</v>
      </c>
      <c r="B358" s="124"/>
      <c r="C358" s="125" t="s">
        <v>840</v>
      </c>
      <c r="D358" s="186">
        <v>43367</v>
      </c>
      <c r="E358" s="120" t="s">
        <v>15</v>
      </c>
      <c r="F358" s="120">
        <v>843089</v>
      </c>
      <c r="G358" s="124"/>
      <c r="H358" s="128" t="s">
        <v>15883</v>
      </c>
      <c r="I358" s="124"/>
      <c r="J358" s="124"/>
      <c r="K358" s="124"/>
      <c r="L358" s="124"/>
      <c r="M358" s="193">
        <v>7.29</v>
      </c>
      <c r="N358" s="193">
        <v>0</v>
      </c>
      <c r="O358" s="193">
        <v>50.01</v>
      </c>
      <c r="P358" s="193">
        <v>0</v>
      </c>
      <c r="Q358" s="124" t="s">
        <v>1312</v>
      </c>
    </row>
    <row r="359" spans="1:17" s="134" customFormat="1" ht="51">
      <c r="A359" s="124" t="s">
        <v>620</v>
      </c>
      <c r="B359" s="124"/>
      <c r="C359" s="125" t="s">
        <v>714</v>
      </c>
      <c r="D359" s="186">
        <v>43367</v>
      </c>
      <c r="E359" s="120" t="s">
        <v>20</v>
      </c>
      <c r="F359" s="120">
        <v>11277</v>
      </c>
      <c r="G359" s="124"/>
      <c r="H359" s="128" t="s">
        <v>15884</v>
      </c>
      <c r="I359" s="124"/>
      <c r="J359" s="124"/>
      <c r="K359" s="124"/>
      <c r="L359" s="124"/>
      <c r="M359" s="193">
        <v>24266.67</v>
      </c>
      <c r="N359" s="193">
        <v>0</v>
      </c>
      <c r="O359" s="193">
        <v>166469.35999999999</v>
      </c>
      <c r="P359" s="193">
        <v>0</v>
      </c>
      <c r="Q359" s="124" t="s">
        <v>1312</v>
      </c>
    </row>
    <row r="360" spans="1:17" s="134" customFormat="1" ht="51">
      <c r="A360" s="124" t="s">
        <v>620</v>
      </c>
      <c r="B360" s="124"/>
      <c r="C360" s="125" t="s">
        <v>714</v>
      </c>
      <c r="D360" s="186">
        <v>43367</v>
      </c>
      <c r="E360" s="120" t="s">
        <v>20</v>
      </c>
      <c r="F360" s="120">
        <v>11276</v>
      </c>
      <c r="G360" s="124"/>
      <c r="H360" s="128" t="s">
        <v>15885</v>
      </c>
      <c r="I360" s="124"/>
      <c r="J360" s="124"/>
      <c r="K360" s="124"/>
      <c r="L360" s="124"/>
      <c r="M360" s="193">
        <v>63028.959999999999</v>
      </c>
      <c r="N360" s="193">
        <v>0</v>
      </c>
      <c r="O360" s="193">
        <v>432378.67</v>
      </c>
      <c r="P360" s="193">
        <v>0</v>
      </c>
      <c r="Q360" s="124" t="s">
        <v>1312</v>
      </c>
    </row>
    <row r="361" spans="1:17" s="134" customFormat="1" ht="63.75">
      <c r="A361" s="124">
        <v>512</v>
      </c>
      <c r="B361" s="124"/>
      <c r="C361" s="125" t="s">
        <v>840</v>
      </c>
      <c r="D361" s="186">
        <v>43367</v>
      </c>
      <c r="E361" s="120" t="s">
        <v>15</v>
      </c>
      <c r="F361" s="120">
        <v>843116</v>
      </c>
      <c r="G361" s="124"/>
      <c r="H361" s="128" t="s">
        <v>15886</v>
      </c>
      <c r="I361" s="124"/>
      <c r="J361" s="124"/>
      <c r="K361" s="124"/>
      <c r="L361" s="124"/>
      <c r="M361" s="193">
        <v>7.29</v>
      </c>
      <c r="N361" s="193">
        <v>0</v>
      </c>
      <c r="O361" s="193">
        <v>50.01</v>
      </c>
      <c r="P361" s="193">
        <v>0</v>
      </c>
      <c r="Q361" s="124" t="s">
        <v>1312</v>
      </c>
    </row>
    <row r="362" spans="1:17" s="134" customFormat="1" ht="63.75">
      <c r="A362" s="124" t="s">
        <v>619</v>
      </c>
      <c r="B362" s="124"/>
      <c r="C362" s="125" t="s">
        <v>713</v>
      </c>
      <c r="D362" s="186">
        <v>43367</v>
      </c>
      <c r="E362" s="120" t="s">
        <v>6</v>
      </c>
      <c r="F362" s="120">
        <v>933448</v>
      </c>
      <c r="G362" s="124"/>
      <c r="H362" s="128" t="s">
        <v>15887</v>
      </c>
      <c r="I362" s="124"/>
      <c r="J362" s="124"/>
      <c r="K362" s="124"/>
      <c r="L362" s="124"/>
      <c r="M362" s="193">
        <v>0</v>
      </c>
      <c r="N362" s="193">
        <v>733637.96</v>
      </c>
      <c r="O362" s="193">
        <v>0</v>
      </c>
      <c r="P362" s="193">
        <v>5032756.41</v>
      </c>
      <c r="Q362" s="124" t="s">
        <v>1312</v>
      </c>
    </row>
    <row r="363" spans="1:17" s="134" customFormat="1" ht="102">
      <c r="A363" s="124" t="s">
        <v>619</v>
      </c>
      <c r="B363" s="124"/>
      <c r="C363" s="125" t="s">
        <v>713</v>
      </c>
      <c r="D363" s="186">
        <v>43367</v>
      </c>
      <c r="E363" s="120" t="s">
        <v>1257</v>
      </c>
      <c r="F363" s="120">
        <v>5941</v>
      </c>
      <c r="G363" s="124"/>
      <c r="H363" s="128" t="s">
        <v>15888</v>
      </c>
      <c r="I363" s="124"/>
      <c r="J363" s="124"/>
      <c r="K363" s="124"/>
      <c r="L363" s="124"/>
      <c r="M363" s="193">
        <v>2488.7199999999998</v>
      </c>
      <c r="N363" s="193">
        <v>0</v>
      </c>
      <c r="O363" s="193">
        <v>17072.62</v>
      </c>
      <c r="P363" s="193">
        <v>0</v>
      </c>
      <c r="Q363" s="124" t="s">
        <v>1312</v>
      </c>
    </row>
    <row r="364" spans="1:17" s="134" customFormat="1" ht="63.75">
      <c r="A364" s="124">
        <v>86</v>
      </c>
      <c r="B364" s="124"/>
      <c r="C364" s="125" t="s">
        <v>710</v>
      </c>
      <c r="D364" s="186">
        <v>43367</v>
      </c>
      <c r="E364" s="120" t="s">
        <v>6</v>
      </c>
      <c r="F364" s="120">
        <v>933443</v>
      </c>
      <c r="G364" s="124"/>
      <c r="H364" s="128" t="s">
        <v>15889</v>
      </c>
      <c r="I364" s="124"/>
      <c r="J364" s="124"/>
      <c r="K364" s="124"/>
      <c r="L364" s="124"/>
      <c r="M364" s="193">
        <v>0</v>
      </c>
      <c r="N364" s="193">
        <v>156733.21</v>
      </c>
      <c r="O364" s="193">
        <v>0</v>
      </c>
      <c r="P364" s="193">
        <v>1075189.82</v>
      </c>
      <c r="Q364" s="124" t="s">
        <v>1312</v>
      </c>
    </row>
    <row r="365" spans="1:17" s="134" customFormat="1" ht="76.5">
      <c r="A365" s="124">
        <v>86</v>
      </c>
      <c r="B365" s="124"/>
      <c r="C365" s="125" t="s">
        <v>710</v>
      </c>
      <c r="D365" s="186">
        <v>43367</v>
      </c>
      <c r="E365" s="120" t="s">
        <v>11</v>
      </c>
      <c r="F365" s="120">
        <v>933460</v>
      </c>
      <c r="G365" s="124"/>
      <c r="H365" s="128" t="s">
        <v>15890</v>
      </c>
      <c r="I365" s="124"/>
      <c r="J365" s="124"/>
      <c r="K365" s="124"/>
      <c r="L365" s="124"/>
      <c r="M365" s="193">
        <v>7.29</v>
      </c>
      <c r="N365" s="193">
        <v>0</v>
      </c>
      <c r="O365" s="193">
        <v>50.01</v>
      </c>
      <c r="P365" s="193">
        <v>0</v>
      </c>
      <c r="Q365" s="124" t="s">
        <v>1312</v>
      </c>
    </row>
    <row r="366" spans="1:17" s="134" customFormat="1" ht="63.75">
      <c r="A366" s="124">
        <v>86</v>
      </c>
      <c r="B366" s="124"/>
      <c r="C366" s="125" t="s">
        <v>710</v>
      </c>
      <c r="D366" s="186">
        <v>43368</v>
      </c>
      <c r="E366" s="120" t="s">
        <v>6</v>
      </c>
      <c r="F366" s="120">
        <v>844524</v>
      </c>
      <c r="G366" s="124"/>
      <c r="H366" s="128" t="s">
        <v>15891</v>
      </c>
      <c r="I366" s="124"/>
      <c r="J366" s="124"/>
      <c r="K366" s="124"/>
      <c r="L366" s="124"/>
      <c r="M366" s="193">
        <v>0</v>
      </c>
      <c r="N366" s="193">
        <v>3000000</v>
      </c>
      <c r="O366" s="193">
        <v>0</v>
      </c>
      <c r="P366" s="193">
        <v>20580000</v>
      </c>
      <c r="Q366" s="124" t="s">
        <v>1312</v>
      </c>
    </row>
    <row r="367" spans="1:17" s="134" customFormat="1" ht="63.75">
      <c r="A367" s="124">
        <v>597</v>
      </c>
      <c r="B367" s="124"/>
      <c r="C367" s="125" t="s">
        <v>3387</v>
      </c>
      <c r="D367" s="186">
        <v>43368</v>
      </c>
      <c r="E367" s="120" t="s">
        <v>6</v>
      </c>
      <c r="F367" s="120">
        <v>933553</v>
      </c>
      <c r="G367" s="124"/>
      <c r="H367" s="128" t="s">
        <v>15892</v>
      </c>
      <c r="I367" s="124"/>
      <c r="J367" s="124"/>
      <c r="K367" s="124"/>
      <c r="L367" s="124"/>
      <c r="M367" s="193">
        <v>0</v>
      </c>
      <c r="N367" s="193">
        <v>40938</v>
      </c>
      <c r="O367" s="193">
        <v>0</v>
      </c>
      <c r="P367" s="193">
        <v>280834.68</v>
      </c>
      <c r="Q367" s="124" t="s">
        <v>1312</v>
      </c>
    </row>
    <row r="368" spans="1:17" s="134" customFormat="1" ht="63.75">
      <c r="A368" s="124">
        <v>512</v>
      </c>
      <c r="B368" s="124"/>
      <c r="C368" s="125" t="s">
        <v>840</v>
      </c>
      <c r="D368" s="186">
        <v>43368</v>
      </c>
      <c r="E368" s="120" t="s">
        <v>15</v>
      </c>
      <c r="F368" s="120">
        <v>844810</v>
      </c>
      <c r="G368" s="124"/>
      <c r="H368" s="128" t="s">
        <v>15893</v>
      </c>
      <c r="I368" s="124"/>
      <c r="J368" s="124"/>
      <c r="K368" s="124"/>
      <c r="L368" s="124"/>
      <c r="M368" s="193">
        <v>7.29</v>
      </c>
      <c r="N368" s="193">
        <v>0</v>
      </c>
      <c r="O368" s="193">
        <v>50.01</v>
      </c>
      <c r="P368" s="193">
        <v>0</v>
      </c>
      <c r="Q368" s="124" t="s">
        <v>1312</v>
      </c>
    </row>
    <row r="369" spans="1:17" s="134" customFormat="1" ht="76.5">
      <c r="A369" s="124">
        <v>86</v>
      </c>
      <c r="B369" s="124"/>
      <c r="C369" s="125" t="s">
        <v>710</v>
      </c>
      <c r="D369" s="186">
        <v>43368</v>
      </c>
      <c r="E369" s="120" t="s">
        <v>11</v>
      </c>
      <c r="F369" s="120">
        <v>844524</v>
      </c>
      <c r="G369" s="124"/>
      <c r="H369" s="128" t="s">
        <v>15894</v>
      </c>
      <c r="I369" s="124"/>
      <c r="J369" s="124"/>
      <c r="K369" s="124"/>
      <c r="L369" s="124"/>
      <c r="M369" s="193">
        <v>7.29</v>
      </c>
      <c r="N369" s="193">
        <v>0</v>
      </c>
      <c r="O369" s="193">
        <v>50.01</v>
      </c>
      <c r="P369" s="193">
        <v>0</v>
      </c>
      <c r="Q369" s="124" t="s">
        <v>1312</v>
      </c>
    </row>
    <row r="370" spans="1:17" s="134" customFormat="1" ht="51">
      <c r="A370" s="124" t="s">
        <v>619</v>
      </c>
      <c r="B370" s="124"/>
      <c r="C370" s="125" t="s">
        <v>713</v>
      </c>
      <c r="D370" s="186">
        <v>43368</v>
      </c>
      <c r="E370" s="120" t="s">
        <v>23</v>
      </c>
      <c r="F370" s="120">
        <v>18279</v>
      </c>
      <c r="G370" s="124"/>
      <c r="H370" s="128" t="s">
        <v>15895</v>
      </c>
      <c r="I370" s="124"/>
      <c r="J370" s="124"/>
      <c r="K370" s="124"/>
      <c r="L370" s="124"/>
      <c r="M370" s="193">
        <v>0</v>
      </c>
      <c r="N370" s="193">
        <v>0</v>
      </c>
      <c r="O370" s="193">
        <v>0</v>
      </c>
      <c r="P370" s="193">
        <v>0.01</v>
      </c>
      <c r="Q370" s="124" t="s">
        <v>1312</v>
      </c>
    </row>
    <row r="371" spans="1:17" s="134" customFormat="1" ht="63.75">
      <c r="A371" s="124">
        <v>512</v>
      </c>
      <c r="B371" s="124"/>
      <c r="C371" s="125" t="s">
        <v>840</v>
      </c>
      <c r="D371" s="186">
        <v>43369</v>
      </c>
      <c r="E371" s="120" t="s">
        <v>15</v>
      </c>
      <c r="F371" s="120">
        <v>846070</v>
      </c>
      <c r="G371" s="124"/>
      <c r="H371" s="128" t="s">
        <v>15896</v>
      </c>
      <c r="I371" s="124"/>
      <c r="J371" s="124"/>
      <c r="K371" s="124"/>
      <c r="L371" s="124"/>
      <c r="M371" s="193">
        <v>7.29</v>
      </c>
      <c r="N371" s="193">
        <v>0</v>
      </c>
      <c r="O371" s="193">
        <v>50.01</v>
      </c>
      <c r="P371" s="193">
        <v>0</v>
      </c>
      <c r="Q371" s="124" t="s">
        <v>1312</v>
      </c>
    </row>
    <row r="372" spans="1:17" s="134" customFormat="1" ht="63.75">
      <c r="A372" s="124">
        <v>512</v>
      </c>
      <c r="B372" s="124"/>
      <c r="C372" s="125" t="s">
        <v>840</v>
      </c>
      <c r="D372" s="186">
        <v>43369</v>
      </c>
      <c r="E372" s="120" t="s">
        <v>15</v>
      </c>
      <c r="F372" s="120">
        <v>845917</v>
      </c>
      <c r="G372" s="124"/>
      <c r="H372" s="128" t="s">
        <v>12358</v>
      </c>
      <c r="I372" s="124"/>
      <c r="J372" s="124"/>
      <c r="K372" s="124"/>
      <c r="L372" s="124"/>
      <c r="M372" s="193">
        <v>7.29</v>
      </c>
      <c r="N372" s="193">
        <v>0</v>
      </c>
      <c r="O372" s="193">
        <v>50.01</v>
      </c>
      <c r="P372" s="193">
        <v>0</v>
      </c>
      <c r="Q372" s="124" t="s">
        <v>1312</v>
      </c>
    </row>
    <row r="373" spans="1:17" s="134" customFormat="1" ht="51">
      <c r="A373" s="124" t="s">
        <v>620</v>
      </c>
      <c r="B373" s="124"/>
      <c r="C373" s="125" t="s">
        <v>714</v>
      </c>
      <c r="D373" s="186">
        <v>43369</v>
      </c>
      <c r="E373" s="120" t="s">
        <v>20</v>
      </c>
      <c r="F373" s="120">
        <v>11331</v>
      </c>
      <c r="G373" s="124"/>
      <c r="H373" s="128" t="s">
        <v>15897</v>
      </c>
      <c r="I373" s="124"/>
      <c r="J373" s="124"/>
      <c r="K373" s="124"/>
      <c r="L373" s="124"/>
      <c r="M373" s="193">
        <v>5964.18</v>
      </c>
      <c r="N373" s="193">
        <v>0</v>
      </c>
      <c r="O373" s="193">
        <v>40914.269999999997</v>
      </c>
      <c r="P373" s="193">
        <v>0</v>
      </c>
      <c r="Q373" s="124" t="s">
        <v>1312</v>
      </c>
    </row>
    <row r="374" spans="1:17" s="134" customFormat="1" ht="63.75">
      <c r="A374" s="124" t="s">
        <v>620</v>
      </c>
      <c r="B374" s="124"/>
      <c r="C374" s="125" t="s">
        <v>714</v>
      </c>
      <c r="D374" s="186">
        <v>43369</v>
      </c>
      <c r="E374" s="120" t="s">
        <v>20</v>
      </c>
      <c r="F374" s="120">
        <v>11407</v>
      </c>
      <c r="G374" s="124"/>
      <c r="H374" s="128" t="s">
        <v>15898</v>
      </c>
      <c r="I374" s="124"/>
      <c r="J374" s="124"/>
      <c r="K374" s="124"/>
      <c r="L374" s="124"/>
      <c r="M374" s="193">
        <v>422289.86</v>
      </c>
      <c r="N374" s="193">
        <v>0</v>
      </c>
      <c r="O374" s="193">
        <v>2896908.44</v>
      </c>
      <c r="P374" s="193">
        <v>0</v>
      </c>
      <c r="Q374" s="124" t="s">
        <v>1312</v>
      </c>
    </row>
    <row r="375" spans="1:17" s="134" customFormat="1" ht="25.5">
      <c r="A375" s="124" t="s">
        <v>620</v>
      </c>
      <c r="B375" s="124"/>
      <c r="C375" s="125" t="s">
        <v>714</v>
      </c>
      <c r="D375" s="186">
        <v>43369</v>
      </c>
      <c r="E375" s="120" t="s">
        <v>13</v>
      </c>
      <c r="F375" s="120">
        <v>47248</v>
      </c>
      <c r="G375" s="124"/>
      <c r="H375" s="128" t="s">
        <v>15899</v>
      </c>
      <c r="I375" s="124"/>
      <c r="J375" s="124"/>
      <c r="K375" s="124"/>
      <c r="L375" s="124"/>
      <c r="M375" s="193">
        <v>1212.04</v>
      </c>
      <c r="N375" s="193">
        <v>0</v>
      </c>
      <c r="O375" s="193">
        <v>8314.59</v>
      </c>
      <c r="P375" s="193">
        <v>0</v>
      </c>
      <c r="Q375" s="124" t="s">
        <v>1312</v>
      </c>
    </row>
    <row r="376" spans="1:17" s="134" customFormat="1" ht="25.5">
      <c r="A376" s="124" t="s">
        <v>620</v>
      </c>
      <c r="B376" s="124"/>
      <c r="C376" s="125" t="s">
        <v>714</v>
      </c>
      <c r="D376" s="186">
        <v>43369</v>
      </c>
      <c r="E376" s="120" t="s">
        <v>13</v>
      </c>
      <c r="F376" s="120">
        <v>47245</v>
      </c>
      <c r="G376" s="124"/>
      <c r="H376" s="128" t="s">
        <v>15899</v>
      </c>
      <c r="I376" s="124"/>
      <c r="J376" s="124"/>
      <c r="K376" s="124"/>
      <c r="L376" s="124"/>
      <c r="M376" s="193">
        <v>80356.5</v>
      </c>
      <c r="N376" s="193">
        <v>0</v>
      </c>
      <c r="O376" s="193">
        <v>551245.59</v>
      </c>
      <c r="P376" s="193">
        <v>0</v>
      </c>
      <c r="Q376" s="124" t="s">
        <v>1312</v>
      </c>
    </row>
    <row r="377" spans="1:17" s="134" customFormat="1" ht="76.5">
      <c r="A377" s="124">
        <v>291</v>
      </c>
      <c r="B377" s="124"/>
      <c r="C377" s="125" t="s">
        <v>794</v>
      </c>
      <c r="D377" s="186">
        <v>43370</v>
      </c>
      <c r="E377" s="120" t="s">
        <v>6</v>
      </c>
      <c r="F377" s="120">
        <v>846246</v>
      </c>
      <c r="G377" s="124"/>
      <c r="H377" s="128" t="s">
        <v>15900</v>
      </c>
      <c r="I377" s="124"/>
      <c r="J377" s="124"/>
      <c r="K377" s="124"/>
      <c r="L377" s="124"/>
      <c r="M377" s="193">
        <v>0</v>
      </c>
      <c r="N377" s="193">
        <v>1219301.77</v>
      </c>
      <c r="O377" s="193">
        <v>0</v>
      </c>
      <c r="P377" s="193">
        <v>8364410.1399999997</v>
      </c>
      <c r="Q377" s="124" t="s">
        <v>1312</v>
      </c>
    </row>
    <row r="378" spans="1:17" s="134" customFormat="1" ht="51">
      <c r="A378" s="124" t="s">
        <v>620</v>
      </c>
      <c r="B378" s="124"/>
      <c r="C378" s="125" t="s">
        <v>714</v>
      </c>
      <c r="D378" s="186">
        <v>43370</v>
      </c>
      <c r="E378" s="120" t="s">
        <v>20</v>
      </c>
      <c r="F378" s="120">
        <v>11283</v>
      </c>
      <c r="G378" s="124"/>
      <c r="H378" s="128" t="s">
        <v>15901</v>
      </c>
      <c r="I378" s="124"/>
      <c r="J378" s="124"/>
      <c r="K378" s="124"/>
      <c r="L378" s="124"/>
      <c r="M378" s="193">
        <v>381219.58</v>
      </c>
      <c r="N378" s="193">
        <v>0</v>
      </c>
      <c r="O378" s="193">
        <v>2615166.3199999998</v>
      </c>
      <c r="P378" s="193">
        <v>0</v>
      </c>
      <c r="Q378" s="124" t="s">
        <v>1312</v>
      </c>
    </row>
    <row r="379" spans="1:17" s="134" customFormat="1" ht="51">
      <c r="A379" s="124" t="s">
        <v>620</v>
      </c>
      <c r="B379" s="124"/>
      <c r="C379" s="125" t="s">
        <v>714</v>
      </c>
      <c r="D379" s="186">
        <v>43370</v>
      </c>
      <c r="E379" s="120" t="s">
        <v>20</v>
      </c>
      <c r="F379" s="120">
        <v>11275</v>
      </c>
      <c r="G379" s="124"/>
      <c r="H379" s="128" t="s">
        <v>15902</v>
      </c>
      <c r="I379" s="124"/>
      <c r="J379" s="124"/>
      <c r="K379" s="124"/>
      <c r="L379" s="124"/>
      <c r="M379" s="193">
        <v>5601.48</v>
      </c>
      <c r="N379" s="193">
        <v>0</v>
      </c>
      <c r="O379" s="193">
        <v>38426.15</v>
      </c>
      <c r="P379" s="193">
        <v>0</v>
      </c>
      <c r="Q379" s="124" t="s">
        <v>1312</v>
      </c>
    </row>
    <row r="380" spans="1:17" s="134" customFormat="1" ht="51">
      <c r="A380" s="124" t="s">
        <v>620</v>
      </c>
      <c r="B380" s="124"/>
      <c r="C380" s="125" t="s">
        <v>714</v>
      </c>
      <c r="D380" s="186">
        <v>43370</v>
      </c>
      <c r="E380" s="120" t="s">
        <v>20</v>
      </c>
      <c r="F380" s="120">
        <v>11285</v>
      </c>
      <c r="G380" s="124"/>
      <c r="H380" s="128" t="s">
        <v>15903</v>
      </c>
      <c r="I380" s="124"/>
      <c r="J380" s="124"/>
      <c r="K380" s="124"/>
      <c r="L380" s="124"/>
      <c r="M380" s="193">
        <v>3780.82</v>
      </c>
      <c r="N380" s="193">
        <v>0</v>
      </c>
      <c r="O380" s="193">
        <v>25936.43</v>
      </c>
      <c r="P380" s="193">
        <v>0</v>
      </c>
      <c r="Q380" s="124" t="s">
        <v>1312</v>
      </c>
    </row>
    <row r="381" spans="1:17" s="134" customFormat="1" ht="51">
      <c r="A381" s="124" t="s">
        <v>620</v>
      </c>
      <c r="B381" s="124"/>
      <c r="C381" s="125" t="s">
        <v>714</v>
      </c>
      <c r="D381" s="186">
        <v>43370</v>
      </c>
      <c r="E381" s="120" t="s">
        <v>20</v>
      </c>
      <c r="F381" s="120">
        <v>11286</v>
      </c>
      <c r="G381" s="124"/>
      <c r="H381" s="128" t="s">
        <v>15904</v>
      </c>
      <c r="I381" s="124"/>
      <c r="J381" s="124"/>
      <c r="K381" s="124"/>
      <c r="L381" s="124"/>
      <c r="M381" s="193">
        <v>240947.03</v>
      </c>
      <c r="N381" s="193">
        <v>0</v>
      </c>
      <c r="O381" s="193">
        <v>1652896.63</v>
      </c>
      <c r="P381" s="193">
        <v>0</v>
      </c>
      <c r="Q381" s="124" t="s">
        <v>1312</v>
      </c>
    </row>
    <row r="382" spans="1:17" s="134" customFormat="1" ht="51">
      <c r="A382" s="124" t="s">
        <v>620</v>
      </c>
      <c r="B382" s="124"/>
      <c r="C382" s="125" t="s">
        <v>714</v>
      </c>
      <c r="D382" s="186">
        <v>43370</v>
      </c>
      <c r="E382" s="120" t="s">
        <v>20</v>
      </c>
      <c r="F382" s="120">
        <v>11260</v>
      </c>
      <c r="G382" s="124"/>
      <c r="H382" s="128" t="s">
        <v>15905</v>
      </c>
      <c r="I382" s="124"/>
      <c r="J382" s="124"/>
      <c r="K382" s="124"/>
      <c r="L382" s="124"/>
      <c r="M382" s="193">
        <v>1145125.8600000001</v>
      </c>
      <c r="N382" s="193">
        <v>0</v>
      </c>
      <c r="O382" s="193">
        <v>7855563.4000000004</v>
      </c>
      <c r="P382" s="193">
        <v>0</v>
      </c>
      <c r="Q382" s="124" t="s">
        <v>1312</v>
      </c>
    </row>
    <row r="383" spans="1:17" s="134" customFormat="1" ht="51">
      <c r="A383" s="124" t="s">
        <v>620</v>
      </c>
      <c r="B383" s="124"/>
      <c r="C383" s="125" t="s">
        <v>714</v>
      </c>
      <c r="D383" s="186">
        <v>43370</v>
      </c>
      <c r="E383" s="120" t="s">
        <v>20</v>
      </c>
      <c r="F383" s="120">
        <v>11259</v>
      </c>
      <c r="G383" s="124"/>
      <c r="H383" s="128" t="s">
        <v>15906</v>
      </c>
      <c r="I383" s="124"/>
      <c r="J383" s="124"/>
      <c r="K383" s="124"/>
      <c r="L383" s="124"/>
      <c r="M383" s="193">
        <v>5603094.2400000002</v>
      </c>
      <c r="N383" s="193">
        <v>0</v>
      </c>
      <c r="O383" s="193">
        <v>38437226.490000002</v>
      </c>
      <c r="P383" s="193">
        <v>0</v>
      </c>
      <c r="Q383" s="124" t="s">
        <v>1312</v>
      </c>
    </row>
    <row r="384" spans="1:17" s="134" customFormat="1" ht="51">
      <c r="A384" s="124" t="s">
        <v>620</v>
      </c>
      <c r="B384" s="124"/>
      <c r="C384" s="125" t="s">
        <v>714</v>
      </c>
      <c r="D384" s="186">
        <v>43370</v>
      </c>
      <c r="E384" s="120" t="s">
        <v>20</v>
      </c>
      <c r="F384" s="120">
        <v>11258</v>
      </c>
      <c r="G384" s="124"/>
      <c r="H384" s="128" t="s">
        <v>15907</v>
      </c>
      <c r="I384" s="124"/>
      <c r="J384" s="124"/>
      <c r="K384" s="124"/>
      <c r="L384" s="124"/>
      <c r="M384" s="193">
        <v>3437341.21</v>
      </c>
      <c r="N384" s="193">
        <v>0</v>
      </c>
      <c r="O384" s="193">
        <v>23580160.699999999</v>
      </c>
      <c r="P384" s="193">
        <v>0</v>
      </c>
      <c r="Q384" s="124" t="s">
        <v>1312</v>
      </c>
    </row>
    <row r="385" spans="1:17" s="134" customFormat="1" ht="51">
      <c r="A385" s="124" t="s">
        <v>620</v>
      </c>
      <c r="B385" s="124"/>
      <c r="C385" s="125" t="s">
        <v>714</v>
      </c>
      <c r="D385" s="186">
        <v>43370</v>
      </c>
      <c r="E385" s="120" t="s">
        <v>20</v>
      </c>
      <c r="F385" s="120">
        <v>11316</v>
      </c>
      <c r="G385" s="124"/>
      <c r="H385" s="128" t="s">
        <v>15908</v>
      </c>
      <c r="I385" s="124"/>
      <c r="J385" s="124"/>
      <c r="K385" s="124"/>
      <c r="L385" s="124"/>
      <c r="M385" s="193">
        <v>791814.64</v>
      </c>
      <c r="N385" s="193">
        <v>0</v>
      </c>
      <c r="O385" s="193">
        <v>5431848.4299999997</v>
      </c>
      <c r="P385" s="193">
        <v>0</v>
      </c>
      <c r="Q385" s="124" t="s">
        <v>1312</v>
      </c>
    </row>
    <row r="386" spans="1:17" s="134" customFormat="1" ht="51">
      <c r="A386" s="124" t="s">
        <v>620</v>
      </c>
      <c r="B386" s="124"/>
      <c r="C386" s="125" t="s">
        <v>714</v>
      </c>
      <c r="D386" s="186">
        <v>43370</v>
      </c>
      <c r="E386" s="120" t="s">
        <v>20</v>
      </c>
      <c r="F386" s="120">
        <v>11243</v>
      </c>
      <c r="G386" s="124"/>
      <c r="H386" s="128" t="s">
        <v>15909</v>
      </c>
      <c r="I386" s="124"/>
      <c r="J386" s="124"/>
      <c r="K386" s="124"/>
      <c r="L386" s="124"/>
      <c r="M386" s="193">
        <v>12451.73</v>
      </c>
      <c r="N386" s="193">
        <v>0</v>
      </c>
      <c r="O386" s="193">
        <v>85418.87</v>
      </c>
      <c r="P386" s="193">
        <v>0</v>
      </c>
      <c r="Q386" s="124" t="s">
        <v>1312</v>
      </c>
    </row>
    <row r="387" spans="1:17" s="134" customFormat="1" ht="51">
      <c r="A387" s="124" t="s">
        <v>620</v>
      </c>
      <c r="B387" s="124"/>
      <c r="C387" s="125" t="s">
        <v>714</v>
      </c>
      <c r="D387" s="186">
        <v>43370</v>
      </c>
      <c r="E387" s="120" t="s">
        <v>20</v>
      </c>
      <c r="F387" s="120">
        <v>11246</v>
      </c>
      <c r="G387" s="124"/>
      <c r="H387" s="128" t="s">
        <v>15910</v>
      </c>
      <c r="I387" s="124"/>
      <c r="J387" s="124"/>
      <c r="K387" s="124"/>
      <c r="L387" s="124"/>
      <c r="M387" s="193">
        <v>6060.54</v>
      </c>
      <c r="N387" s="193">
        <v>0</v>
      </c>
      <c r="O387" s="193">
        <v>41575.300000000003</v>
      </c>
      <c r="P387" s="193">
        <v>0</v>
      </c>
      <c r="Q387" s="124" t="s">
        <v>1312</v>
      </c>
    </row>
    <row r="388" spans="1:17" s="134" customFormat="1" ht="51">
      <c r="A388" s="124" t="s">
        <v>620</v>
      </c>
      <c r="B388" s="124"/>
      <c r="C388" s="125" t="s">
        <v>714</v>
      </c>
      <c r="D388" s="186">
        <v>43370</v>
      </c>
      <c r="E388" s="120" t="s">
        <v>20</v>
      </c>
      <c r="F388" s="120">
        <v>11320</v>
      </c>
      <c r="G388" s="124"/>
      <c r="H388" s="128" t="s">
        <v>15911</v>
      </c>
      <c r="I388" s="124"/>
      <c r="J388" s="124"/>
      <c r="K388" s="124"/>
      <c r="L388" s="124"/>
      <c r="M388" s="193">
        <v>386231.05</v>
      </c>
      <c r="N388" s="193">
        <v>0</v>
      </c>
      <c r="O388" s="193">
        <v>2649545</v>
      </c>
      <c r="P388" s="193">
        <v>0</v>
      </c>
      <c r="Q388" s="124" t="s">
        <v>1312</v>
      </c>
    </row>
    <row r="389" spans="1:17" s="134" customFormat="1" ht="63.75">
      <c r="A389" s="124">
        <v>85</v>
      </c>
      <c r="B389" s="124"/>
      <c r="C389" s="125" t="s">
        <v>3388</v>
      </c>
      <c r="D389" s="186">
        <v>43370</v>
      </c>
      <c r="E389" s="120" t="s">
        <v>6</v>
      </c>
      <c r="F389" s="120">
        <v>847196</v>
      </c>
      <c r="G389" s="124"/>
      <c r="H389" s="128" t="s">
        <v>15912</v>
      </c>
      <c r="I389" s="124"/>
      <c r="J389" s="124"/>
      <c r="K389" s="124"/>
      <c r="L389" s="124"/>
      <c r="M389" s="193">
        <v>0</v>
      </c>
      <c r="N389" s="193">
        <v>386827.85</v>
      </c>
      <c r="O389" s="193">
        <v>0</v>
      </c>
      <c r="P389" s="193">
        <v>2653639.0499999998</v>
      </c>
      <c r="Q389" s="124" t="s">
        <v>1312</v>
      </c>
    </row>
    <row r="390" spans="1:17" s="134" customFormat="1" ht="102">
      <c r="A390" s="124" t="s">
        <v>619</v>
      </c>
      <c r="B390" s="124"/>
      <c r="C390" s="125" t="s">
        <v>713</v>
      </c>
      <c r="D390" s="186">
        <v>43370</v>
      </c>
      <c r="E390" s="120" t="s">
        <v>1257</v>
      </c>
      <c r="F390" s="120">
        <v>5946</v>
      </c>
      <c r="G390" s="124"/>
      <c r="H390" s="128" t="s">
        <v>15913</v>
      </c>
      <c r="I390" s="124"/>
      <c r="J390" s="124"/>
      <c r="K390" s="124"/>
      <c r="L390" s="124"/>
      <c r="M390" s="193">
        <v>645.16</v>
      </c>
      <c r="N390" s="193">
        <v>0</v>
      </c>
      <c r="O390" s="193">
        <v>4425.8</v>
      </c>
      <c r="P390" s="193">
        <v>0</v>
      </c>
      <c r="Q390" s="124" t="s">
        <v>1312</v>
      </c>
    </row>
    <row r="391" spans="1:17" s="134" customFormat="1" ht="63.75">
      <c r="A391" s="124">
        <v>85</v>
      </c>
      <c r="B391" s="124"/>
      <c r="C391" s="125" t="s">
        <v>3388</v>
      </c>
      <c r="D391" s="186">
        <v>43370</v>
      </c>
      <c r="E391" s="120" t="s">
        <v>11</v>
      </c>
      <c r="F391" s="120">
        <v>847196</v>
      </c>
      <c r="G391" s="124"/>
      <c r="H391" s="128" t="s">
        <v>15914</v>
      </c>
      <c r="I391" s="124"/>
      <c r="J391" s="124"/>
      <c r="K391" s="124"/>
      <c r="L391" s="124"/>
      <c r="M391" s="193">
        <v>7.29</v>
      </c>
      <c r="N391" s="193">
        <v>0</v>
      </c>
      <c r="O391" s="193">
        <v>50.01</v>
      </c>
      <c r="P391" s="193">
        <v>0</v>
      </c>
      <c r="Q391" s="124" t="s">
        <v>1312</v>
      </c>
    </row>
    <row r="392" spans="1:17" s="134" customFormat="1" ht="76.5">
      <c r="A392" s="124">
        <v>291</v>
      </c>
      <c r="B392" s="124"/>
      <c r="C392" s="125" t="s">
        <v>794</v>
      </c>
      <c r="D392" s="186">
        <v>43371</v>
      </c>
      <c r="E392" s="120" t="s">
        <v>6</v>
      </c>
      <c r="F392" s="120">
        <v>847597</v>
      </c>
      <c r="G392" s="124"/>
      <c r="H392" s="128" t="s">
        <v>15915</v>
      </c>
      <c r="I392" s="124"/>
      <c r="J392" s="124"/>
      <c r="K392" s="124"/>
      <c r="L392" s="124"/>
      <c r="M392" s="193">
        <v>0</v>
      </c>
      <c r="N392" s="193">
        <v>800000</v>
      </c>
      <c r="O392" s="193">
        <v>0</v>
      </c>
      <c r="P392" s="193">
        <v>5488000</v>
      </c>
      <c r="Q392" s="124" t="s">
        <v>1312</v>
      </c>
    </row>
    <row r="393" spans="1:17" s="134" customFormat="1" ht="51">
      <c r="A393" s="124" t="s">
        <v>620</v>
      </c>
      <c r="B393" s="124"/>
      <c r="C393" s="125" t="s">
        <v>714</v>
      </c>
      <c r="D393" s="186">
        <v>43371</v>
      </c>
      <c r="E393" s="120" t="s">
        <v>20</v>
      </c>
      <c r="F393" s="120">
        <v>11241</v>
      </c>
      <c r="G393" s="124"/>
      <c r="H393" s="128" t="s">
        <v>15916</v>
      </c>
      <c r="I393" s="124"/>
      <c r="J393" s="124"/>
      <c r="K393" s="124"/>
      <c r="L393" s="124"/>
      <c r="M393" s="193">
        <v>145094.44</v>
      </c>
      <c r="N393" s="193">
        <v>0</v>
      </c>
      <c r="O393" s="193">
        <v>995347.86</v>
      </c>
      <c r="P393" s="193">
        <v>0</v>
      </c>
      <c r="Q393" s="124" t="s">
        <v>1312</v>
      </c>
    </row>
    <row r="394" spans="1:17" s="134" customFormat="1" ht="63.75">
      <c r="A394" s="124" t="s">
        <v>620</v>
      </c>
      <c r="B394" s="124"/>
      <c r="C394" s="125" t="s">
        <v>714</v>
      </c>
      <c r="D394" s="186">
        <v>43371</v>
      </c>
      <c r="E394" s="120" t="s">
        <v>20</v>
      </c>
      <c r="F394" s="120">
        <v>11226</v>
      </c>
      <c r="G394" s="124"/>
      <c r="H394" s="128" t="s">
        <v>15917</v>
      </c>
      <c r="I394" s="124"/>
      <c r="J394" s="124"/>
      <c r="K394" s="124"/>
      <c r="L394" s="124"/>
      <c r="M394" s="193">
        <v>1050496.02</v>
      </c>
      <c r="N394" s="193">
        <v>0</v>
      </c>
      <c r="O394" s="193">
        <v>7206402.7000000002</v>
      </c>
      <c r="P394" s="193">
        <v>0</v>
      </c>
      <c r="Q394" s="124" t="s">
        <v>1312</v>
      </c>
    </row>
    <row r="395" spans="1:17" s="134" customFormat="1" ht="63.75">
      <c r="A395" s="124">
        <v>512</v>
      </c>
      <c r="B395" s="124"/>
      <c r="C395" s="125" t="s">
        <v>840</v>
      </c>
      <c r="D395" s="186">
        <v>43371</v>
      </c>
      <c r="E395" s="120" t="s">
        <v>15</v>
      </c>
      <c r="F395" s="120">
        <v>848270</v>
      </c>
      <c r="G395" s="124"/>
      <c r="H395" s="128" t="s">
        <v>15918</v>
      </c>
      <c r="I395" s="124"/>
      <c r="J395" s="124"/>
      <c r="K395" s="124"/>
      <c r="L395" s="124"/>
      <c r="M395" s="193">
        <v>7.29</v>
      </c>
      <c r="N395" s="193">
        <v>0</v>
      </c>
      <c r="O395" s="193">
        <v>50.01</v>
      </c>
      <c r="P395" s="193">
        <v>0</v>
      </c>
      <c r="Q395" s="124" t="s">
        <v>1312</v>
      </c>
    </row>
    <row r="396" spans="1:17" s="134" customFormat="1" ht="63.75">
      <c r="A396" s="124" t="s">
        <v>620</v>
      </c>
      <c r="B396" s="124"/>
      <c r="C396" s="125" t="s">
        <v>714</v>
      </c>
      <c r="D396" s="186">
        <v>43371</v>
      </c>
      <c r="E396" s="120" t="s">
        <v>20</v>
      </c>
      <c r="F396" s="120">
        <v>11223</v>
      </c>
      <c r="G396" s="124"/>
      <c r="H396" s="128" t="s">
        <v>15919</v>
      </c>
      <c r="I396" s="124"/>
      <c r="J396" s="124"/>
      <c r="K396" s="124"/>
      <c r="L396" s="124"/>
      <c r="M396" s="193">
        <v>168460</v>
      </c>
      <c r="N396" s="193">
        <v>0</v>
      </c>
      <c r="O396" s="193">
        <v>1155635.6000000001</v>
      </c>
      <c r="P396" s="193">
        <v>0</v>
      </c>
      <c r="Q396" s="124" t="s">
        <v>1312</v>
      </c>
    </row>
    <row r="397" spans="1:17" s="134" customFormat="1" ht="63.75">
      <c r="A397" s="124">
        <v>512</v>
      </c>
      <c r="B397" s="124"/>
      <c r="C397" s="125" t="s">
        <v>840</v>
      </c>
      <c r="D397" s="186">
        <v>43371</v>
      </c>
      <c r="E397" s="120" t="s">
        <v>15</v>
      </c>
      <c r="F397" s="120">
        <v>848274</v>
      </c>
      <c r="G397" s="124"/>
      <c r="H397" s="128" t="s">
        <v>15920</v>
      </c>
      <c r="I397" s="124"/>
      <c r="J397" s="124"/>
      <c r="K397" s="124"/>
      <c r="L397" s="124"/>
      <c r="M397" s="193">
        <v>7.29</v>
      </c>
      <c r="N397" s="193">
        <v>0</v>
      </c>
      <c r="O397" s="193">
        <v>50.01</v>
      </c>
      <c r="P397" s="193">
        <v>0</v>
      </c>
      <c r="Q397" s="124" t="s">
        <v>1312</v>
      </c>
    </row>
    <row r="398" spans="1:17" s="134" customFormat="1" ht="63.75">
      <c r="A398" s="124">
        <v>597</v>
      </c>
      <c r="B398" s="124"/>
      <c r="C398" s="125" t="s">
        <v>3387</v>
      </c>
      <c r="D398" s="186">
        <v>43371</v>
      </c>
      <c r="E398" s="120" t="s">
        <v>6</v>
      </c>
      <c r="F398" s="120">
        <v>934188</v>
      </c>
      <c r="G398" s="124"/>
      <c r="H398" s="128" t="s">
        <v>15921</v>
      </c>
      <c r="I398" s="124"/>
      <c r="J398" s="124"/>
      <c r="K398" s="124"/>
      <c r="L398" s="124"/>
      <c r="M398" s="193">
        <v>0</v>
      </c>
      <c r="N398" s="193">
        <v>62</v>
      </c>
      <c r="O398" s="193">
        <v>0</v>
      </c>
      <c r="P398" s="193">
        <v>425.32</v>
      </c>
      <c r="Q398" s="124" t="s">
        <v>1312</v>
      </c>
    </row>
    <row r="399" spans="1:17" s="134" customFormat="1" ht="63.75">
      <c r="A399" s="124">
        <v>512</v>
      </c>
      <c r="B399" s="124"/>
      <c r="C399" s="125" t="s">
        <v>840</v>
      </c>
      <c r="D399" s="186">
        <v>43371</v>
      </c>
      <c r="E399" s="120" t="s">
        <v>15</v>
      </c>
      <c r="F399" s="120">
        <v>848546</v>
      </c>
      <c r="G399" s="124"/>
      <c r="H399" s="128" t="s">
        <v>15922</v>
      </c>
      <c r="I399" s="124"/>
      <c r="J399" s="124"/>
      <c r="K399" s="124"/>
      <c r="L399" s="124"/>
      <c r="M399" s="193">
        <v>7.29</v>
      </c>
      <c r="N399" s="193">
        <v>0</v>
      </c>
      <c r="O399" s="193">
        <v>50.01</v>
      </c>
      <c r="P399" s="193">
        <v>0</v>
      </c>
      <c r="Q399" s="124" t="s">
        <v>1312</v>
      </c>
    </row>
    <row r="400" spans="1:17" s="134" customFormat="1" ht="51">
      <c r="A400" s="124" t="s">
        <v>619</v>
      </c>
      <c r="B400" s="124"/>
      <c r="C400" s="125" t="s">
        <v>713</v>
      </c>
      <c r="D400" s="186">
        <v>43371</v>
      </c>
      <c r="E400" s="120" t="s">
        <v>23</v>
      </c>
      <c r="F400" s="120">
        <v>18291</v>
      </c>
      <c r="G400" s="124"/>
      <c r="H400" s="128" t="s">
        <v>15923</v>
      </c>
      <c r="I400" s="124"/>
      <c r="J400" s="124"/>
      <c r="K400" s="124"/>
      <c r="L400" s="124"/>
      <c r="M400" s="193">
        <v>0</v>
      </c>
      <c r="N400" s="193">
        <v>0</v>
      </c>
      <c r="O400" s="193">
        <v>0.01</v>
      </c>
      <c r="P400" s="193">
        <v>0</v>
      </c>
      <c r="Q400" s="124" t="s">
        <v>1312</v>
      </c>
    </row>
    <row r="401" spans="1:17" s="134" customFormat="1">
      <c r="A401" s="260"/>
      <c r="B401" s="260"/>
      <c r="C401" s="261"/>
      <c r="D401" s="286"/>
      <c r="E401" s="287"/>
      <c r="F401" s="287"/>
      <c r="G401" s="260"/>
      <c r="H401" s="262"/>
      <c r="I401" s="260"/>
      <c r="J401" s="260"/>
      <c r="K401" s="260"/>
      <c r="L401" s="260"/>
      <c r="M401" s="263"/>
      <c r="N401" s="263"/>
      <c r="O401" s="263"/>
      <c r="P401" s="263"/>
      <c r="Q401" s="260"/>
    </row>
    <row r="402" spans="1:17">
      <c r="H402" s="384" t="s">
        <v>637</v>
      </c>
      <c r="I402" s="384"/>
      <c r="J402" s="384"/>
      <c r="K402" s="384"/>
      <c r="L402" s="384"/>
      <c r="M402" s="198">
        <f>+SUBTOTAL(9,M10:M400)</f>
        <v>78806056.349999994</v>
      </c>
      <c r="N402" s="198">
        <f>+SUBTOTAL(9,N10:N400)</f>
        <v>171168719.05000001</v>
      </c>
      <c r="O402" s="198">
        <f>+SUBTOTAL(9,O10:O400)</f>
        <v>540609547.07999969</v>
      </c>
      <c r="P402" s="198">
        <f>+SUBTOTAL(9,P10:P400)</f>
        <v>1174217413.4699993</v>
      </c>
    </row>
  </sheetData>
  <sheetProtection formatCells="0" formatColumns="0" formatRows="0" insertColumns="0" insertRows="0" insertHyperlinks="0" sort="0" autoFilter="0" pivotTables="0"/>
  <autoFilter ref="A8:Q252"/>
  <mergeCells count="22">
    <mergeCell ref="H402:L402"/>
    <mergeCell ref="Q8:Q9"/>
    <mergeCell ref="N8:N9"/>
    <mergeCell ref="P8:P9"/>
    <mergeCell ref="M7:N7"/>
    <mergeCell ref="I8:I9"/>
    <mergeCell ref="J8:J9"/>
    <mergeCell ref="K8:K9"/>
    <mergeCell ref="O7:P7"/>
    <mergeCell ref="M8:M9"/>
    <mergeCell ref="O8:O9"/>
    <mergeCell ref="L8:L9"/>
    <mergeCell ref="F8:F9"/>
    <mergeCell ref="I7:J7"/>
    <mergeCell ref="K7:L7"/>
    <mergeCell ref="G8:G9"/>
    <mergeCell ref="H8:H9"/>
    <mergeCell ref="C8:C9"/>
    <mergeCell ref="A8:A9"/>
    <mergeCell ref="B8:B9"/>
    <mergeCell ref="D8:D9"/>
    <mergeCell ref="E8:E9"/>
  </mergeCells>
  <pageMargins left="0.31496062992125984" right="0.19685039370078741" top="0.31496062992125984" bottom="0.74803149606299213" header="0.31496062992125984" footer="0.31496062992125984"/>
  <pageSetup scale="5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O215"/>
  <sheetViews>
    <sheetView view="pageBreakPreview" zoomScaleNormal="85" zoomScaleSheetLayoutView="100" workbookViewId="0">
      <pane ySplit="8" topLeftCell="A9" activePane="bottomLeft" state="frozen"/>
      <selection activeCell="D26" sqref="D26"/>
      <selection pane="bottomLeft" activeCell="A15" sqref="A15:XFD15"/>
    </sheetView>
  </sheetViews>
  <sheetFormatPr baseColWidth="10" defaultRowHeight="12.75"/>
  <cols>
    <col min="1" max="1" width="6.140625" style="152" customWidth="1"/>
    <col min="2" max="2" width="4.140625" style="152" bestFit="1" customWidth="1"/>
    <col min="3" max="3" width="30.7109375" style="152" customWidth="1"/>
    <col min="4" max="4" width="11.5703125" style="212" bestFit="1" customWidth="1"/>
    <col min="5" max="5" width="9.7109375" style="122" customWidth="1"/>
    <col min="6" max="6" width="11.7109375" style="122" customWidth="1"/>
    <col min="7" max="7" width="60.28515625" style="190" customWidth="1"/>
    <col min="8" max="12" width="6.7109375" style="118" customWidth="1"/>
    <col min="13" max="14" width="14.42578125" style="194" bestFit="1" customWidth="1"/>
    <col min="15" max="15" width="15.42578125" style="194" customWidth="1"/>
    <col min="16" max="16384" width="11.42578125" style="118"/>
  </cols>
  <sheetData>
    <row r="1" spans="1:15">
      <c r="A1" s="202" t="s">
        <v>1393</v>
      </c>
      <c r="B1" s="202"/>
      <c r="C1" s="202"/>
      <c r="D1" s="223"/>
      <c r="E1" s="223"/>
      <c r="F1" s="223"/>
      <c r="G1" s="202"/>
      <c r="H1" s="202"/>
      <c r="I1" s="202"/>
      <c r="J1" s="202"/>
      <c r="K1" s="202"/>
      <c r="L1" s="202"/>
      <c r="M1" s="215"/>
      <c r="N1" s="215"/>
      <c r="O1" s="215"/>
    </row>
    <row r="2" spans="1:15">
      <c r="A2" s="202" t="s">
        <v>38</v>
      </c>
      <c r="B2" s="202"/>
      <c r="C2" s="202"/>
      <c r="D2" s="223"/>
      <c r="E2" s="223"/>
      <c r="F2" s="223"/>
      <c r="G2" s="202"/>
      <c r="H2" s="202"/>
      <c r="I2" s="202"/>
      <c r="J2" s="202"/>
      <c r="K2" s="202"/>
      <c r="L2" s="202"/>
      <c r="M2" s="215"/>
      <c r="N2" s="215"/>
      <c r="O2" s="215"/>
    </row>
    <row r="3" spans="1:15">
      <c r="A3" s="202" t="s">
        <v>39</v>
      </c>
      <c r="B3" s="202"/>
      <c r="C3" s="202"/>
      <c r="D3" s="223"/>
      <c r="E3" s="223"/>
      <c r="F3" s="223"/>
      <c r="G3" s="202"/>
      <c r="H3" s="202"/>
      <c r="I3" s="202"/>
      <c r="J3" s="202"/>
      <c r="K3" s="202"/>
      <c r="L3" s="202"/>
      <c r="M3" s="215"/>
      <c r="N3" s="215"/>
      <c r="O3" s="215"/>
    </row>
    <row r="4" spans="1:15">
      <c r="A4" s="202" t="str">
        <f>+'CUT MN'!A4</f>
        <v>CORRESPONDIENTE AL PERIODO DE ENERO A SEPTIEMBRE DE 2018</v>
      </c>
      <c r="B4" s="202"/>
      <c r="C4" s="202"/>
      <c r="D4" s="223"/>
      <c r="E4" s="223"/>
      <c r="F4" s="223"/>
      <c r="G4" s="202"/>
      <c r="H4" s="202"/>
      <c r="I4" s="202"/>
      <c r="J4" s="202"/>
      <c r="K4" s="202"/>
      <c r="L4" s="202"/>
      <c r="M4" s="215"/>
      <c r="N4" s="215"/>
      <c r="O4" s="215"/>
    </row>
    <row r="5" spans="1:15">
      <c r="A5" s="121" t="str">
        <f>+'CUT MN'!A5</f>
        <v>ACTUALIZADO AL : 4 de Octubre de 2018</v>
      </c>
      <c r="B5" s="121"/>
      <c r="C5" s="121"/>
      <c r="D5" s="224"/>
      <c r="E5" s="224"/>
      <c r="F5" s="224"/>
      <c r="G5" s="121"/>
      <c r="H5" s="121"/>
      <c r="I5" s="121"/>
      <c r="J5" s="121"/>
      <c r="K5" s="121"/>
      <c r="L5" s="121"/>
      <c r="M5" s="231"/>
      <c r="N5" s="231"/>
      <c r="O5" s="231"/>
    </row>
    <row r="6" spans="1:15">
      <c r="A6" s="111"/>
      <c r="B6" s="135"/>
      <c r="C6" s="136"/>
      <c r="D6" s="137"/>
      <c r="E6" s="136"/>
      <c r="F6" s="136"/>
      <c r="G6" s="187"/>
      <c r="H6" s="138"/>
      <c r="I6" s="138"/>
      <c r="J6" s="138"/>
      <c r="K6" s="138"/>
      <c r="L6" s="138"/>
      <c r="M6" s="139"/>
      <c r="N6" s="139"/>
      <c r="O6" s="195"/>
    </row>
    <row r="7" spans="1:15">
      <c r="A7" s="141"/>
      <c r="B7" s="141"/>
      <c r="C7" s="141"/>
      <c r="D7" s="142"/>
      <c r="E7" s="141"/>
      <c r="F7" s="141"/>
      <c r="G7" s="188"/>
      <c r="H7" s="377" t="s">
        <v>1343</v>
      </c>
      <c r="I7" s="377"/>
      <c r="J7" s="377" t="s">
        <v>1342</v>
      </c>
      <c r="K7" s="377"/>
      <c r="L7" s="204"/>
      <c r="M7" s="192"/>
      <c r="N7" s="192"/>
      <c r="O7" s="196"/>
    </row>
    <row r="8" spans="1:15" ht="25.5">
      <c r="A8" s="275" t="s">
        <v>1344</v>
      </c>
      <c r="B8" s="275" t="s">
        <v>1345</v>
      </c>
      <c r="C8" s="274" t="s">
        <v>1356</v>
      </c>
      <c r="D8" s="147" t="s">
        <v>1358</v>
      </c>
      <c r="E8" s="146" t="s">
        <v>632</v>
      </c>
      <c r="F8" s="146" t="s">
        <v>633</v>
      </c>
      <c r="G8" s="146" t="s">
        <v>42</v>
      </c>
      <c r="H8" s="275" t="s">
        <v>1347</v>
      </c>
      <c r="I8" s="275" t="s">
        <v>1348</v>
      </c>
      <c r="J8" s="275" t="s">
        <v>1346</v>
      </c>
      <c r="K8" s="275" t="s">
        <v>1349</v>
      </c>
      <c r="L8" s="203" t="s">
        <v>1392</v>
      </c>
      <c r="M8" s="273" t="s">
        <v>1350</v>
      </c>
      <c r="N8" s="273" t="s">
        <v>1351</v>
      </c>
      <c r="O8" s="148" t="s">
        <v>1354</v>
      </c>
    </row>
    <row r="9" spans="1:15" ht="51">
      <c r="A9" s="149">
        <v>132</v>
      </c>
      <c r="B9" s="252" t="s">
        <v>1363</v>
      </c>
      <c r="C9" s="125" t="s">
        <v>728</v>
      </c>
      <c r="D9" s="150" t="s">
        <v>2895</v>
      </c>
      <c r="E9" s="149">
        <v>277</v>
      </c>
      <c r="F9" s="149" t="s">
        <v>2896</v>
      </c>
      <c r="G9" s="151" t="s">
        <v>2897</v>
      </c>
      <c r="H9" s="151"/>
      <c r="I9" s="151"/>
      <c r="J9" s="151"/>
      <c r="K9" s="151"/>
      <c r="L9" s="151"/>
      <c r="M9" s="232">
        <v>31845698.469999999</v>
      </c>
      <c r="N9" s="232">
        <v>0</v>
      </c>
      <c r="O9" s="233">
        <v>31845698.469999999</v>
      </c>
    </row>
    <row r="10" spans="1:15" ht="38.25">
      <c r="A10" s="149">
        <v>132</v>
      </c>
      <c r="B10" s="252" t="s">
        <v>1277</v>
      </c>
      <c r="C10" s="125" t="s">
        <v>728</v>
      </c>
      <c r="D10" s="150">
        <v>43234</v>
      </c>
      <c r="E10" s="149">
        <v>2431</v>
      </c>
      <c r="F10" s="149" t="s">
        <v>6627</v>
      </c>
      <c r="G10" s="151" t="s">
        <v>6628</v>
      </c>
      <c r="H10" s="151"/>
      <c r="I10" s="151"/>
      <c r="J10" s="151"/>
      <c r="K10" s="151"/>
      <c r="L10" s="151"/>
      <c r="M10" s="232">
        <v>20000000</v>
      </c>
      <c r="N10" s="232">
        <v>0</v>
      </c>
      <c r="O10" s="233">
        <v>20000000</v>
      </c>
    </row>
    <row r="11" spans="1:15" ht="51">
      <c r="A11" s="149" t="s">
        <v>617</v>
      </c>
      <c r="B11" s="252" t="s">
        <v>1277</v>
      </c>
      <c r="C11" s="125" t="s">
        <v>713</v>
      </c>
      <c r="D11" s="150">
        <v>43235</v>
      </c>
      <c r="E11" s="149">
        <v>2466</v>
      </c>
      <c r="F11" s="149" t="s">
        <v>6629</v>
      </c>
      <c r="G11" s="151" t="s">
        <v>6630</v>
      </c>
      <c r="H11" s="151"/>
      <c r="I11" s="151"/>
      <c r="J11" s="151"/>
      <c r="K11" s="151"/>
      <c r="L11" s="151"/>
      <c r="M11" s="232">
        <v>702.81</v>
      </c>
      <c r="N11" s="232">
        <v>0</v>
      </c>
      <c r="O11" s="233">
        <v>702.81</v>
      </c>
    </row>
    <row r="12" spans="1:15" ht="51">
      <c r="A12" s="149">
        <v>312</v>
      </c>
      <c r="B12" s="252" t="s">
        <v>1277</v>
      </c>
      <c r="C12" s="125" t="s">
        <v>809</v>
      </c>
      <c r="D12" s="150">
        <v>43266</v>
      </c>
      <c r="E12" s="149">
        <v>3445</v>
      </c>
      <c r="F12" s="149" t="s">
        <v>8161</v>
      </c>
      <c r="G12" s="151" t="s">
        <v>8174</v>
      </c>
      <c r="H12" s="151"/>
      <c r="I12" s="151"/>
      <c r="J12" s="151"/>
      <c r="K12" s="151"/>
      <c r="L12" s="151"/>
      <c r="M12" s="232">
        <v>131749.51999999999</v>
      </c>
      <c r="N12" s="232">
        <v>0</v>
      </c>
      <c r="O12" s="233">
        <v>131749.51999999999</v>
      </c>
    </row>
    <row r="13" spans="1:15" ht="63.75">
      <c r="A13" s="149" t="s">
        <v>617</v>
      </c>
      <c r="B13" s="252" t="s">
        <v>1277</v>
      </c>
      <c r="C13" s="125" t="s">
        <v>713</v>
      </c>
      <c r="D13" s="150">
        <v>43286</v>
      </c>
      <c r="E13" s="149">
        <v>4234</v>
      </c>
      <c r="F13" s="149" t="s">
        <v>6629</v>
      </c>
      <c r="G13" s="151" t="s">
        <v>9787</v>
      </c>
      <c r="H13" s="151"/>
      <c r="I13" s="151"/>
      <c r="J13" s="151"/>
      <c r="K13" s="151"/>
      <c r="L13" s="151"/>
      <c r="M13" s="232">
        <v>849.63</v>
      </c>
      <c r="N13" s="232">
        <v>0</v>
      </c>
      <c r="O13" s="233">
        <v>849.63</v>
      </c>
    </row>
    <row r="14" spans="1:15" ht="51">
      <c r="A14" s="149" t="s">
        <v>617</v>
      </c>
      <c r="B14" s="252" t="s">
        <v>1277</v>
      </c>
      <c r="C14" s="125" t="s">
        <v>713</v>
      </c>
      <c r="D14" s="150">
        <v>43293</v>
      </c>
      <c r="E14" s="149">
        <v>4422</v>
      </c>
      <c r="F14" s="149" t="s">
        <v>6629</v>
      </c>
      <c r="G14" s="151" t="s">
        <v>9788</v>
      </c>
      <c r="H14" s="151"/>
      <c r="I14" s="151"/>
      <c r="J14" s="151"/>
      <c r="K14" s="151"/>
      <c r="L14" s="151"/>
      <c r="M14" s="232">
        <v>6744.1</v>
      </c>
      <c r="N14" s="232">
        <v>0</v>
      </c>
      <c r="O14" s="233">
        <v>6744.1</v>
      </c>
    </row>
    <row r="15" spans="1:15" ht="63.75">
      <c r="A15" s="149">
        <v>291</v>
      </c>
      <c r="B15" s="252" t="s">
        <v>1277</v>
      </c>
      <c r="C15" s="125" t="s">
        <v>794</v>
      </c>
      <c r="D15" s="150">
        <v>43313</v>
      </c>
      <c r="E15" s="149">
        <v>4907</v>
      </c>
      <c r="F15" s="149" t="s">
        <v>12377</v>
      </c>
      <c r="G15" s="151" t="s">
        <v>12378</v>
      </c>
      <c r="H15" s="151"/>
      <c r="I15" s="151"/>
      <c r="J15" s="151"/>
      <c r="K15" s="151"/>
      <c r="L15" s="151"/>
      <c r="M15" s="232">
        <v>1034620.81</v>
      </c>
      <c r="N15" s="232">
        <v>0</v>
      </c>
      <c r="O15" s="233">
        <v>1034620.81</v>
      </c>
    </row>
    <row r="16" spans="1:15" ht="51">
      <c r="A16" s="149">
        <v>522</v>
      </c>
      <c r="B16" s="252" t="s">
        <v>1277</v>
      </c>
      <c r="C16" s="125" t="s">
        <v>844</v>
      </c>
      <c r="D16" s="150">
        <v>43326</v>
      </c>
      <c r="E16" s="149">
        <v>5061</v>
      </c>
      <c r="F16" s="149" t="s">
        <v>12379</v>
      </c>
      <c r="G16" s="151" t="s">
        <v>12380</v>
      </c>
      <c r="H16" s="151"/>
      <c r="I16" s="151"/>
      <c r="J16" s="151"/>
      <c r="K16" s="151"/>
      <c r="L16" s="151"/>
      <c r="M16" s="232">
        <v>8000000</v>
      </c>
      <c r="N16" s="232">
        <v>0</v>
      </c>
      <c r="O16" s="233">
        <v>8000000</v>
      </c>
    </row>
    <row r="17" spans="1:15" ht="51">
      <c r="A17" s="149" t="s">
        <v>617</v>
      </c>
      <c r="B17" s="252" t="s">
        <v>1277</v>
      </c>
      <c r="C17" s="125" t="s">
        <v>713</v>
      </c>
      <c r="D17" s="150">
        <v>43327</v>
      </c>
      <c r="E17" s="149">
        <v>5133</v>
      </c>
      <c r="F17" s="149" t="s">
        <v>6629</v>
      </c>
      <c r="G17" s="151" t="s">
        <v>12381</v>
      </c>
      <c r="H17" s="151"/>
      <c r="I17" s="151"/>
      <c r="J17" s="151"/>
      <c r="K17" s="151"/>
      <c r="L17" s="151"/>
      <c r="M17" s="232">
        <v>1352.61</v>
      </c>
      <c r="N17" s="232">
        <v>0</v>
      </c>
      <c r="O17" s="233">
        <v>1352.61</v>
      </c>
    </row>
    <row r="18" spans="1:15" ht="63.75">
      <c r="A18" s="149" t="s">
        <v>619</v>
      </c>
      <c r="B18" s="252" t="s">
        <v>1278</v>
      </c>
      <c r="C18" s="125" t="s">
        <v>713</v>
      </c>
      <c r="D18" s="150">
        <v>43329</v>
      </c>
      <c r="E18" s="149">
        <v>5170</v>
      </c>
      <c r="F18" s="149" t="s">
        <v>1279</v>
      </c>
      <c r="G18" s="151" t="s">
        <v>12382</v>
      </c>
      <c r="H18" s="151"/>
      <c r="I18" s="151"/>
      <c r="J18" s="151"/>
      <c r="K18" s="151"/>
      <c r="L18" s="151"/>
      <c r="M18" s="232">
        <v>6860000</v>
      </c>
      <c r="N18" s="232">
        <v>0</v>
      </c>
      <c r="O18" s="233">
        <v>6860000</v>
      </c>
    </row>
    <row r="19" spans="1:15" ht="51">
      <c r="A19" s="149" t="s">
        <v>617</v>
      </c>
      <c r="B19" s="252" t="s">
        <v>1277</v>
      </c>
      <c r="C19" s="125" t="s">
        <v>713</v>
      </c>
      <c r="D19" s="150">
        <v>43235</v>
      </c>
      <c r="E19" s="149">
        <v>2464</v>
      </c>
      <c r="F19" s="149" t="s">
        <v>6629</v>
      </c>
      <c r="G19" s="151" t="s">
        <v>6633</v>
      </c>
      <c r="H19" s="151"/>
      <c r="I19" s="151"/>
      <c r="J19" s="151"/>
      <c r="K19" s="151"/>
      <c r="L19" s="151"/>
      <c r="M19" s="232">
        <v>148.28</v>
      </c>
      <c r="N19" s="232">
        <v>0</v>
      </c>
      <c r="O19" s="233">
        <v>148.28</v>
      </c>
    </row>
    <row r="20" spans="1:15" ht="51">
      <c r="A20" s="149" t="s">
        <v>617</v>
      </c>
      <c r="B20" s="252" t="s">
        <v>1277</v>
      </c>
      <c r="C20" s="125" t="s">
        <v>713</v>
      </c>
      <c r="D20" s="150">
        <v>43235</v>
      </c>
      <c r="E20" s="149">
        <v>2465</v>
      </c>
      <c r="F20" s="149" t="s">
        <v>6629</v>
      </c>
      <c r="G20" s="151" t="s">
        <v>6634</v>
      </c>
      <c r="H20" s="151"/>
      <c r="I20" s="151"/>
      <c r="J20" s="151"/>
      <c r="K20" s="151"/>
      <c r="L20" s="151"/>
      <c r="M20" s="232">
        <v>1281.48</v>
      </c>
      <c r="N20" s="232">
        <v>0</v>
      </c>
      <c r="O20" s="233">
        <v>1281.48</v>
      </c>
    </row>
    <row r="21" spans="1:15" ht="51">
      <c r="A21" s="149">
        <v>213</v>
      </c>
      <c r="B21" s="252" t="s">
        <v>1277</v>
      </c>
      <c r="C21" s="125" t="s">
        <v>762</v>
      </c>
      <c r="D21" s="150">
        <v>43245</v>
      </c>
      <c r="E21" s="149">
        <v>2870</v>
      </c>
      <c r="F21" s="149" t="s">
        <v>6639</v>
      </c>
      <c r="G21" s="151" t="s">
        <v>6640</v>
      </c>
      <c r="H21" s="151"/>
      <c r="I21" s="151"/>
      <c r="J21" s="151"/>
      <c r="K21" s="151"/>
      <c r="L21" s="151"/>
      <c r="M21" s="232">
        <v>1920</v>
      </c>
      <c r="N21" s="232">
        <v>0</v>
      </c>
      <c r="O21" s="233">
        <v>1920</v>
      </c>
    </row>
    <row r="22" spans="1:15" ht="51">
      <c r="A22" s="149">
        <v>378</v>
      </c>
      <c r="B22" s="252" t="s">
        <v>1277</v>
      </c>
      <c r="C22" s="125" t="s">
        <v>1274</v>
      </c>
      <c r="D22" s="150">
        <v>43245</v>
      </c>
      <c r="E22" s="149">
        <v>2871</v>
      </c>
      <c r="F22" s="149" t="s">
        <v>6641</v>
      </c>
      <c r="G22" s="151" t="s">
        <v>6642</v>
      </c>
      <c r="H22" s="151"/>
      <c r="I22" s="151"/>
      <c r="J22" s="151"/>
      <c r="K22" s="151"/>
      <c r="L22" s="151"/>
      <c r="M22" s="232">
        <v>46811</v>
      </c>
      <c r="N22" s="232">
        <v>0</v>
      </c>
      <c r="O22" s="233">
        <v>46811</v>
      </c>
    </row>
    <row r="23" spans="1:15" ht="51">
      <c r="A23" s="149">
        <v>344</v>
      </c>
      <c r="B23" s="252" t="s">
        <v>1277</v>
      </c>
      <c r="C23" s="125" t="s">
        <v>818</v>
      </c>
      <c r="D23" s="150">
        <v>43245</v>
      </c>
      <c r="E23" s="149">
        <v>2872</v>
      </c>
      <c r="F23" s="149" t="s">
        <v>6643</v>
      </c>
      <c r="G23" s="151" t="s">
        <v>6644</v>
      </c>
      <c r="H23" s="151"/>
      <c r="I23" s="151"/>
      <c r="J23" s="151"/>
      <c r="K23" s="151"/>
      <c r="L23" s="151"/>
      <c r="M23" s="232">
        <v>5847</v>
      </c>
      <c r="N23" s="232">
        <v>0</v>
      </c>
      <c r="O23" s="233">
        <v>5847</v>
      </c>
    </row>
    <row r="24" spans="1:15" ht="51">
      <c r="A24" s="149">
        <v>132</v>
      </c>
      <c r="B24" s="252" t="s">
        <v>15924</v>
      </c>
      <c r="C24" s="125" t="s">
        <v>728</v>
      </c>
      <c r="D24" s="150">
        <v>43356</v>
      </c>
      <c r="E24" s="149">
        <v>5726</v>
      </c>
      <c r="F24" s="149" t="s">
        <v>15926</v>
      </c>
      <c r="G24" s="151" t="s">
        <v>15927</v>
      </c>
      <c r="H24" s="151"/>
      <c r="I24" s="151"/>
      <c r="J24" s="151"/>
      <c r="K24" s="151"/>
      <c r="L24" s="151"/>
      <c r="M24" s="232">
        <v>1048702.8799999999</v>
      </c>
      <c r="N24" s="232">
        <v>0</v>
      </c>
      <c r="O24" s="233">
        <v>1048702.8799999999</v>
      </c>
    </row>
    <row r="25" spans="1:15" ht="51">
      <c r="A25" s="149">
        <v>574</v>
      </c>
      <c r="B25" s="252" t="s">
        <v>1277</v>
      </c>
      <c r="C25" s="125" t="s">
        <v>850</v>
      </c>
      <c r="D25" s="150">
        <v>43356</v>
      </c>
      <c r="E25" s="149">
        <v>5727</v>
      </c>
      <c r="F25" s="149" t="s">
        <v>15928</v>
      </c>
      <c r="G25" s="151" t="s">
        <v>15929</v>
      </c>
      <c r="H25" s="151"/>
      <c r="I25" s="151"/>
      <c r="J25" s="151"/>
      <c r="K25" s="151"/>
      <c r="L25" s="151"/>
      <c r="M25" s="232">
        <v>16940628.989999998</v>
      </c>
      <c r="N25" s="232">
        <v>0</v>
      </c>
      <c r="O25" s="233">
        <v>16940628.989999998</v>
      </c>
    </row>
    <row r="26" spans="1:15" ht="51">
      <c r="A26" s="149">
        <v>574</v>
      </c>
      <c r="B26" s="252" t="s">
        <v>1277</v>
      </c>
      <c r="C26" s="125" t="s">
        <v>850</v>
      </c>
      <c r="D26" s="150">
        <v>43356</v>
      </c>
      <c r="E26" s="149">
        <v>5728</v>
      </c>
      <c r="F26" s="149" t="s">
        <v>15930</v>
      </c>
      <c r="G26" s="151" t="s">
        <v>15931</v>
      </c>
      <c r="H26" s="151"/>
      <c r="I26" s="151"/>
      <c r="J26" s="151"/>
      <c r="K26" s="151"/>
      <c r="L26" s="151"/>
      <c r="M26" s="232">
        <v>2394294.84</v>
      </c>
      <c r="N26" s="232">
        <v>0</v>
      </c>
      <c r="O26" s="233">
        <v>2394294.84</v>
      </c>
    </row>
    <row r="27" spans="1:15" ht="51">
      <c r="A27" s="149">
        <v>574</v>
      </c>
      <c r="B27" s="252" t="s">
        <v>1277</v>
      </c>
      <c r="C27" s="125" t="s">
        <v>850</v>
      </c>
      <c r="D27" s="150">
        <v>43356</v>
      </c>
      <c r="E27" s="149">
        <v>5729</v>
      </c>
      <c r="F27" s="149" t="s">
        <v>15932</v>
      </c>
      <c r="G27" s="151" t="s">
        <v>15933</v>
      </c>
      <c r="H27" s="151"/>
      <c r="I27" s="151"/>
      <c r="J27" s="151"/>
      <c r="K27" s="151"/>
      <c r="L27" s="151"/>
      <c r="M27" s="232">
        <v>6384.05</v>
      </c>
      <c r="N27" s="232">
        <v>0</v>
      </c>
      <c r="O27" s="233">
        <v>6384.05</v>
      </c>
    </row>
    <row r="28" spans="1:15" ht="51">
      <c r="A28" s="149">
        <v>574</v>
      </c>
      <c r="B28" s="252" t="s">
        <v>1277</v>
      </c>
      <c r="C28" s="125" t="s">
        <v>850</v>
      </c>
      <c r="D28" s="150">
        <v>43356</v>
      </c>
      <c r="E28" s="149">
        <v>5730</v>
      </c>
      <c r="F28" s="149" t="s">
        <v>15934</v>
      </c>
      <c r="G28" s="151" t="s">
        <v>15935</v>
      </c>
      <c r="H28" s="151"/>
      <c r="I28" s="151"/>
      <c r="J28" s="151"/>
      <c r="K28" s="151"/>
      <c r="L28" s="151"/>
      <c r="M28" s="232">
        <v>8720906.0999999996</v>
      </c>
      <c r="N28" s="232">
        <v>0</v>
      </c>
      <c r="O28" s="233">
        <v>8720906.0999999996</v>
      </c>
    </row>
    <row r="29" spans="1:15" ht="51">
      <c r="A29" s="149">
        <v>582</v>
      </c>
      <c r="B29" s="252" t="s">
        <v>1277</v>
      </c>
      <c r="C29" s="125" t="s">
        <v>856</v>
      </c>
      <c r="D29" s="150">
        <v>43356</v>
      </c>
      <c r="E29" s="149">
        <v>5731</v>
      </c>
      <c r="F29" s="149" t="s">
        <v>15936</v>
      </c>
      <c r="G29" s="151" t="s">
        <v>15937</v>
      </c>
      <c r="H29" s="151"/>
      <c r="I29" s="151"/>
      <c r="J29" s="151"/>
      <c r="K29" s="151"/>
      <c r="L29" s="151"/>
      <c r="M29" s="232">
        <v>18092975.219999999</v>
      </c>
      <c r="N29" s="232">
        <v>0</v>
      </c>
      <c r="O29" s="233">
        <v>18092975.219999999</v>
      </c>
    </row>
    <row r="30" spans="1:15" ht="51">
      <c r="A30" s="149">
        <v>582</v>
      </c>
      <c r="B30" s="252" t="s">
        <v>1277</v>
      </c>
      <c r="C30" s="125" t="s">
        <v>856</v>
      </c>
      <c r="D30" s="150">
        <v>43356</v>
      </c>
      <c r="E30" s="149">
        <v>5732</v>
      </c>
      <c r="F30" s="149" t="s">
        <v>15938</v>
      </c>
      <c r="G30" s="151" t="s">
        <v>15939</v>
      </c>
      <c r="H30" s="151"/>
      <c r="I30" s="151"/>
      <c r="J30" s="151"/>
      <c r="K30" s="151"/>
      <c r="L30" s="151"/>
      <c r="M30" s="232">
        <v>8454424.5099999998</v>
      </c>
      <c r="N30" s="232">
        <v>0</v>
      </c>
      <c r="O30" s="233">
        <v>8454424.5099999998</v>
      </c>
    </row>
    <row r="31" spans="1:15" ht="51">
      <c r="A31" s="149">
        <v>582</v>
      </c>
      <c r="B31" s="252" t="s">
        <v>1277</v>
      </c>
      <c r="C31" s="125" t="s">
        <v>856</v>
      </c>
      <c r="D31" s="150">
        <v>43356</v>
      </c>
      <c r="E31" s="149">
        <v>5733</v>
      </c>
      <c r="F31" s="149" t="s">
        <v>15940</v>
      </c>
      <c r="G31" s="151" t="s">
        <v>15941</v>
      </c>
      <c r="H31" s="151"/>
      <c r="I31" s="151"/>
      <c r="J31" s="151"/>
      <c r="K31" s="151"/>
      <c r="L31" s="151"/>
      <c r="M31" s="232">
        <v>4731</v>
      </c>
      <c r="N31" s="232">
        <v>0</v>
      </c>
      <c r="O31" s="233">
        <v>4731</v>
      </c>
    </row>
    <row r="32" spans="1:15" ht="51">
      <c r="A32" s="149">
        <v>582</v>
      </c>
      <c r="B32" s="252" t="s">
        <v>1278</v>
      </c>
      <c r="C32" s="125" t="s">
        <v>856</v>
      </c>
      <c r="D32" s="150">
        <v>43356</v>
      </c>
      <c r="E32" s="149">
        <v>5734</v>
      </c>
      <c r="F32" s="149" t="s">
        <v>15942</v>
      </c>
      <c r="G32" s="151" t="s">
        <v>15943</v>
      </c>
      <c r="H32" s="151"/>
      <c r="I32" s="151"/>
      <c r="J32" s="151"/>
      <c r="K32" s="151"/>
      <c r="L32" s="151"/>
      <c r="M32" s="232">
        <v>340943.35999999999</v>
      </c>
      <c r="N32" s="232">
        <v>0</v>
      </c>
      <c r="O32" s="233">
        <v>340943.35999999999</v>
      </c>
    </row>
    <row r="33" spans="1:15" ht="51">
      <c r="A33" s="149" t="s">
        <v>617</v>
      </c>
      <c r="B33" s="252" t="s">
        <v>1277</v>
      </c>
      <c r="C33" s="125" t="s">
        <v>713</v>
      </c>
      <c r="D33" s="150">
        <v>43364</v>
      </c>
      <c r="E33" s="149">
        <v>5845</v>
      </c>
      <c r="F33" s="149" t="s">
        <v>6629</v>
      </c>
      <c r="G33" s="151" t="s">
        <v>15944</v>
      </c>
      <c r="H33" s="151"/>
      <c r="I33" s="151"/>
      <c r="J33" s="151"/>
      <c r="K33" s="151"/>
      <c r="L33" s="151"/>
      <c r="M33" s="232">
        <v>1931.53</v>
      </c>
      <c r="N33" s="232">
        <v>0</v>
      </c>
      <c r="O33" s="233">
        <v>1931.53</v>
      </c>
    </row>
    <row r="34" spans="1:15" ht="51">
      <c r="A34" s="149">
        <v>578</v>
      </c>
      <c r="B34" s="252" t="s">
        <v>1277</v>
      </c>
      <c r="C34" s="125" t="s">
        <v>853</v>
      </c>
      <c r="D34" s="150">
        <v>43368</v>
      </c>
      <c r="E34" s="149">
        <v>5938</v>
      </c>
      <c r="F34" s="149" t="s">
        <v>8163</v>
      </c>
      <c r="G34" s="151" t="s">
        <v>15945</v>
      </c>
      <c r="H34" s="151"/>
      <c r="I34" s="151"/>
      <c r="J34" s="151"/>
      <c r="K34" s="151"/>
      <c r="L34" s="151"/>
      <c r="M34" s="232">
        <v>313.2</v>
      </c>
      <c r="N34" s="232">
        <v>0</v>
      </c>
      <c r="O34" s="233">
        <v>313.2</v>
      </c>
    </row>
    <row r="35" spans="1:15" ht="51">
      <c r="A35" s="149" t="s">
        <v>617</v>
      </c>
      <c r="B35" s="252" t="s">
        <v>1277</v>
      </c>
      <c r="C35" s="125" t="s">
        <v>713</v>
      </c>
      <c r="D35" s="150">
        <v>43370</v>
      </c>
      <c r="E35" s="149">
        <v>5990</v>
      </c>
      <c r="F35" s="149" t="s">
        <v>6629</v>
      </c>
      <c r="G35" s="151" t="s">
        <v>15946</v>
      </c>
      <c r="H35" s="151"/>
      <c r="I35" s="151"/>
      <c r="J35" s="151"/>
      <c r="K35" s="151"/>
      <c r="L35" s="151"/>
      <c r="M35" s="232">
        <v>1306.9100000000001</v>
      </c>
      <c r="N35" s="232">
        <v>0</v>
      </c>
      <c r="O35" s="233">
        <v>1306.9100000000001</v>
      </c>
    </row>
    <row r="36" spans="1:15" ht="51">
      <c r="A36" s="149">
        <v>132</v>
      </c>
      <c r="B36" s="252" t="s">
        <v>15924</v>
      </c>
      <c r="C36" s="125" t="s">
        <v>728</v>
      </c>
      <c r="D36" s="150">
        <v>43356</v>
      </c>
      <c r="E36" s="149">
        <v>5726</v>
      </c>
      <c r="F36" s="149" t="s">
        <v>15926</v>
      </c>
      <c r="G36" s="151" t="s">
        <v>15927</v>
      </c>
      <c r="H36" s="151"/>
      <c r="I36" s="151"/>
      <c r="J36" s="151"/>
      <c r="K36" s="151"/>
      <c r="L36" s="151"/>
      <c r="M36" s="232">
        <v>1048702.8799999999</v>
      </c>
      <c r="N36" s="232">
        <v>0</v>
      </c>
      <c r="O36" s="233">
        <v>1048702.8799999999</v>
      </c>
    </row>
    <row r="37" spans="1:15" ht="51">
      <c r="A37" s="149">
        <v>574</v>
      </c>
      <c r="B37" s="252" t="s">
        <v>1277</v>
      </c>
      <c r="C37" s="125" t="s">
        <v>850</v>
      </c>
      <c r="D37" s="150">
        <v>43356</v>
      </c>
      <c r="E37" s="149">
        <v>5727</v>
      </c>
      <c r="F37" s="149" t="s">
        <v>15928</v>
      </c>
      <c r="G37" s="151" t="s">
        <v>15929</v>
      </c>
      <c r="H37" s="151"/>
      <c r="I37" s="151"/>
      <c r="J37" s="151"/>
      <c r="K37" s="151"/>
      <c r="L37" s="151"/>
      <c r="M37" s="232">
        <v>16940628.989999998</v>
      </c>
      <c r="N37" s="232">
        <v>0</v>
      </c>
      <c r="O37" s="233">
        <v>16940628.989999998</v>
      </c>
    </row>
    <row r="38" spans="1:15" ht="51">
      <c r="A38" s="149">
        <v>574</v>
      </c>
      <c r="B38" s="252" t="s">
        <v>1277</v>
      </c>
      <c r="C38" s="125" t="s">
        <v>850</v>
      </c>
      <c r="D38" s="150">
        <v>43356</v>
      </c>
      <c r="E38" s="149">
        <v>5728</v>
      </c>
      <c r="F38" s="149" t="s">
        <v>15930</v>
      </c>
      <c r="G38" s="151" t="s">
        <v>15931</v>
      </c>
      <c r="H38" s="151"/>
      <c r="I38" s="151"/>
      <c r="J38" s="151"/>
      <c r="K38" s="151"/>
      <c r="L38" s="151"/>
      <c r="M38" s="232">
        <v>2394294.84</v>
      </c>
      <c r="N38" s="232">
        <v>0</v>
      </c>
      <c r="O38" s="233">
        <v>2394294.84</v>
      </c>
    </row>
    <row r="39" spans="1:15" ht="51">
      <c r="A39" s="149">
        <v>574</v>
      </c>
      <c r="B39" s="252" t="s">
        <v>1277</v>
      </c>
      <c r="C39" s="125" t="s">
        <v>850</v>
      </c>
      <c r="D39" s="150">
        <v>43356</v>
      </c>
      <c r="E39" s="149">
        <v>5729</v>
      </c>
      <c r="F39" s="149" t="s">
        <v>15932</v>
      </c>
      <c r="G39" s="151" t="s">
        <v>15933</v>
      </c>
      <c r="H39" s="151"/>
      <c r="I39" s="151"/>
      <c r="J39" s="151"/>
      <c r="K39" s="151"/>
      <c r="L39" s="151"/>
      <c r="M39" s="232">
        <v>6384.05</v>
      </c>
      <c r="N39" s="232">
        <v>0</v>
      </c>
      <c r="O39" s="233">
        <v>6384.05</v>
      </c>
    </row>
    <row r="40" spans="1:15" ht="51">
      <c r="A40" s="149">
        <v>574</v>
      </c>
      <c r="B40" s="252" t="s">
        <v>1277</v>
      </c>
      <c r="C40" s="125" t="s">
        <v>850</v>
      </c>
      <c r="D40" s="150">
        <v>43356</v>
      </c>
      <c r="E40" s="149">
        <v>5730</v>
      </c>
      <c r="F40" s="149" t="s">
        <v>15934</v>
      </c>
      <c r="G40" s="151" t="s">
        <v>15935</v>
      </c>
      <c r="H40" s="151"/>
      <c r="I40" s="151"/>
      <c r="J40" s="151"/>
      <c r="K40" s="151"/>
      <c r="L40" s="151"/>
      <c r="M40" s="232">
        <v>8720906.0999999996</v>
      </c>
      <c r="N40" s="232">
        <v>0</v>
      </c>
      <c r="O40" s="233">
        <v>8720906.0999999996</v>
      </c>
    </row>
    <row r="41" spans="1:15" ht="51">
      <c r="A41" s="149">
        <v>582</v>
      </c>
      <c r="B41" s="252" t="s">
        <v>1277</v>
      </c>
      <c r="C41" s="125" t="s">
        <v>856</v>
      </c>
      <c r="D41" s="150">
        <v>43356</v>
      </c>
      <c r="E41" s="149">
        <v>5731</v>
      </c>
      <c r="F41" s="149" t="s">
        <v>15936</v>
      </c>
      <c r="G41" s="151" t="s">
        <v>15937</v>
      </c>
      <c r="H41" s="151"/>
      <c r="I41" s="151"/>
      <c r="J41" s="151"/>
      <c r="K41" s="151"/>
      <c r="L41" s="151"/>
      <c r="M41" s="232">
        <v>18092975.219999999</v>
      </c>
      <c r="N41" s="232">
        <v>0</v>
      </c>
      <c r="O41" s="233">
        <v>18092975.219999999</v>
      </c>
    </row>
    <row r="42" spans="1:15" ht="51">
      <c r="A42" s="149">
        <v>582</v>
      </c>
      <c r="B42" s="252" t="s">
        <v>1277</v>
      </c>
      <c r="C42" s="125" t="s">
        <v>856</v>
      </c>
      <c r="D42" s="150">
        <v>43356</v>
      </c>
      <c r="E42" s="149">
        <v>5732</v>
      </c>
      <c r="F42" s="149" t="s">
        <v>15938</v>
      </c>
      <c r="G42" s="151" t="s">
        <v>15939</v>
      </c>
      <c r="H42" s="151"/>
      <c r="I42" s="151"/>
      <c r="J42" s="151"/>
      <c r="K42" s="151"/>
      <c r="L42" s="151"/>
      <c r="M42" s="232">
        <v>8454424.5099999998</v>
      </c>
      <c r="N42" s="232">
        <v>0</v>
      </c>
      <c r="O42" s="233">
        <v>8454424.5099999998</v>
      </c>
    </row>
    <row r="43" spans="1:15" ht="51">
      <c r="A43" s="149">
        <v>582</v>
      </c>
      <c r="B43" s="252" t="s">
        <v>1277</v>
      </c>
      <c r="C43" s="125" t="s">
        <v>856</v>
      </c>
      <c r="D43" s="150">
        <v>43356</v>
      </c>
      <c r="E43" s="149">
        <v>5733</v>
      </c>
      <c r="F43" s="149" t="s">
        <v>15940</v>
      </c>
      <c r="G43" s="151" t="s">
        <v>15941</v>
      </c>
      <c r="H43" s="151"/>
      <c r="I43" s="151"/>
      <c r="J43" s="151"/>
      <c r="K43" s="151"/>
      <c r="L43" s="151"/>
      <c r="M43" s="232">
        <v>4731</v>
      </c>
      <c r="N43" s="232">
        <v>0</v>
      </c>
      <c r="O43" s="233">
        <v>4731</v>
      </c>
    </row>
    <row r="44" spans="1:15" ht="51">
      <c r="A44" s="149">
        <v>582</v>
      </c>
      <c r="B44" s="252" t="s">
        <v>1278</v>
      </c>
      <c r="C44" s="125" t="s">
        <v>856</v>
      </c>
      <c r="D44" s="150">
        <v>43356</v>
      </c>
      <c r="E44" s="149">
        <v>5734</v>
      </c>
      <c r="F44" s="149" t="s">
        <v>15942</v>
      </c>
      <c r="G44" s="151" t="s">
        <v>15943</v>
      </c>
      <c r="H44" s="151"/>
      <c r="I44" s="151"/>
      <c r="J44" s="151"/>
      <c r="K44" s="151"/>
      <c r="L44" s="151"/>
      <c r="M44" s="232">
        <v>340943.35999999999</v>
      </c>
      <c r="N44" s="232">
        <v>0</v>
      </c>
      <c r="O44" s="233">
        <v>340943.35999999999</v>
      </c>
    </row>
    <row r="45" spans="1:15" ht="51">
      <c r="A45" s="149" t="s">
        <v>617</v>
      </c>
      <c r="B45" s="252" t="s">
        <v>1277</v>
      </c>
      <c r="C45" s="125" t="s">
        <v>713</v>
      </c>
      <c r="D45" s="150">
        <v>43364</v>
      </c>
      <c r="E45" s="149">
        <v>5845</v>
      </c>
      <c r="F45" s="149" t="s">
        <v>6629</v>
      </c>
      <c r="G45" s="151" t="s">
        <v>15944</v>
      </c>
      <c r="H45" s="151"/>
      <c r="I45" s="151"/>
      <c r="J45" s="151"/>
      <c r="K45" s="151"/>
      <c r="L45" s="151"/>
      <c r="M45" s="232">
        <v>1931.53</v>
      </c>
      <c r="N45" s="232">
        <v>0</v>
      </c>
      <c r="O45" s="233">
        <v>1931.53</v>
      </c>
    </row>
    <row r="46" spans="1:15" ht="51">
      <c r="A46" s="149" t="s">
        <v>619</v>
      </c>
      <c r="B46" s="252" t="s">
        <v>1278</v>
      </c>
      <c r="C46" s="125" t="s">
        <v>713</v>
      </c>
      <c r="D46" s="150">
        <v>43368</v>
      </c>
      <c r="E46" s="149">
        <v>5937</v>
      </c>
      <c r="F46" s="149" t="s">
        <v>1279</v>
      </c>
      <c r="G46" s="151" t="s">
        <v>15947</v>
      </c>
      <c r="H46" s="151"/>
      <c r="I46" s="151"/>
      <c r="J46" s="151"/>
      <c r="K46" s="151"/>
      <c r="L46" s="151"/>
      <c r="M46" s="232">
        <v>45</v>
      </c>
      <c r="N46" s="232">
        <v>0</v>
      </c>
      <c r="O46" s="233">
        <v>45</v>
      </c>
    </row>
    <row r="47" spans="1:15" ht="51">
      <c r="A47" s="149" t="s">
        <v>617</v>
      </c>
      <c r="B47" s="252" t="s">
        <v>1277</v>
      </c>
      <c r="C47" s="125" t="s">
        <v>713</v>
      </c>
      <c r="D47" s="150">
        <v>43370</v>
      </c>
      <c r="E47" s="149">
        <v>5990</v>
      </c>
      <c r="F47" s="149" t="s">
        <v>6629</v>
      </c>
      <c r="G47" s="151" t="s">
        <v>15946</v>
      </c>
      <c r="H47" s="151"/>
      <c r="I47" s="151"/>
      <c r="J47" s="151"/>
      <c r="K47" s="151"/>
      <c r="L47" s="151"/>
      <c r="M47" s="232">
        <v>1306.9100000000001</v>
      </c>
      <c r="N47" s="232">
        <v>0</v>
      </c>
      <c r="O47" s="233">
        <v>1306.9100000000001</v>
      </c>
    </row>
    <row r="48" spans="1:15" ht="51">
      <c r="A48" s="149">
        <v>578</v>
      </c>
      <c r="B48" s="252" t="s">
        <v>1277</v>
      </c>
      <c r="C48" s="125" t="s">
        <v>853</v>
      </c>
      <c r="D48" s="150" t="s">
        <v>3746</v>
      </c>
      <c r="E48" s="149">
        <v>15</v>
      </c>
      <c r="F48" s="149" t="s">
        <v>8163</v>
      </c>
      <c r="G48" s="151" t="s">
        <v>8177</v>
      </c>
      <c r="H48" s="151"/>
      <c r="I48" s="151"/>
      <c r="J48" s="151"/>
      <c r="K48" s="151"/>
      <c r="L48" s="151"/>
      <c r="M48" s="232">
        <v>0</v>
      </c>
      <c r="N48" s="232">
        <v>89.32</v>
      </c>
      <c r="O48" s="233">
        <v>89.32</v>
      </c>
    </row>
    <row r="49" spans="1:15" ht="51">
      <c r="A49" s="149">
        <v>513</v>
      </c>
      <c r="B49" s="252" t="s">
        <v>1307</v>
      </c>
      <c r="C49" s="125" t="s">
        <v>201</v>
      </c>
      <c r="D49" s="150" t="s">
        <v>2895</v>
      </c>
      <c r="E49" s="149">
        <v>277</v>
      </c>
      <c r="F49" s="149" t="s">
        <v>2903</v>
      </c>
      <c r="G49" s="151" t="s">
        <v>2897</v>
      </c>
      <c r="H49" s="151"/>
      <c r="I49" s="151"/>
      <c r="J49" s="151"/>
      <c r="K49" s="151"/>
      <c r="L49" s="151"/>
      <c r="M49" s="232">
        <v>0</v>
      </c>
      <c r="N49" s="232">
        <v>31845698.469999999</v>
      </c>
      <c r="O49" s="233">
        <v>31845698.469999999</v>
      </c>
    </row>
    <row r="50" spans="1:15" ht="51">
      <c r="A50" s="149">
        <v>292</v>
      </c>
      <c r="B50" s="252" t="s">
        <v>1277</v>
      </c>
      <c r="C50" s="125" t="s">
        <v>152</v>
      </c>
      <c r="D50" s="150" t="s">
        <v>2898</v>
      </c>
      <c r="E50" s="149">
        <v>282</v>
      </c>
      <c r="F50" s="149" t="s">
        <v>8164</v>
      </c>
      <c r="G50" s="151" t="s">
        <v>8178</v>
      </c>
      <c r="H50" s="151"/>
      <c r="I50" s="151"/>
      <c r="J50" s="151"/>
      <c r="K50" s="151"/>
      <c r="L50" s="151"/>
      <c r="M50" s="232">
        <v>0</v>
      </c>
      <c r="N50" s="232">
        <v>243.18</v>
      </c>
      <c r="O50" s="233">
        <v>243.18</v>
      </c>
    </row>
    <row r="51" spans="1:15" ht="51">
      <c r="A51" s="149">
        <v>292</v>
      </c>
      <c r="B51" s="252" t="s">
        <v>1277</v>
      </c>
      <c r="C51" s="125" t="s">
        <v>152</v>
      </c>
      <c r="D51" s="150" t="s">
        <v>8165</v>
      </c>
      <c r="E51" s="149">
        <v>392</v>
      </c>
      <c r="F51" s="149" t="s">
        <v>8164</v>
      </c>
      <c r="G51" s="151" t="s">
        <v>8179</v>
      </c>
      <c r="H51" s="151"/>
      <c r="I51" s="151"/>
      <c r="J51" s="151"/>
      <c r="K51" s="151"/>
      <c r="L51" s="151"/>
      <c r="M51" s="232">
        <v>0</v>
      </c>
      <c r="N51" s="232">
        <v>27.92</v>
      </c>
      <c r="O51" s="233">
        <v>27.92</v>
      </c>
    </row>
    <row r="52" spans="1:15" ht="51">
      <c r="A52" s="149" t="s">
        <v>619</v>
      </c>
      <c r="B52" s="252" t="s">
        <v>1278</v>
      </c>
      <c r="C52" s="125" t="s">
        <v>713</v>
      </c>
      <c r="D52" s="150" t="s">
        <v>3747</v>
      </c>
      <c r="E52" s="149">
        <v>631</v>
      </c>
      <c r="F52" s="149" t="s">
        <v>1279</v>
      </c>
      <c r="G52" s="151" t="s">
        <v>3748</v>
      </c>
      <c r="H52" s="151"/>
      <c r="I52" s="151"/>
      <c r="J52" s="151"/>
      <c r="K52" s="151"/>
      <c r="L52" s="151"/>
      <c r="M52" s="232">
        <v>0</v>
      </c>
      <c r="N52" s="232">
        <v>2368.59</v>
      </c>
      <c r="O52" s="233">
        <v>2368.59</v>
      </c>
    </row>
    <row r="53" spans="1:15" ht="51">
      <c r="A53" s="149" t="s">
        <v>619</v>
      </c>
      <c r="B53" s="252" t="s">
        <v>1278</v>
      </c>
      <c r="C53" s="125" t="s">
        <v>713</v>
      </c>
      <c r="D53" s="150" t="s">
        <v>3747</v>
      </c>
      <c r="E53" s="149">
        <v>632</v>
      </c>
      <c r="F53" s="149" t="s">
        <v>1279</v>
      </c>
      <c r="G53" s="151" t="s">
        <v>3749</v>
      </c>
      <c r="H53" s="151"/>
      <c r="I53" s="151"/>
      <c r="J53" s="151"/>
      <c r="K53" s="151"/>
      <c r="L53" s="151"/>
      <c r="M53" s="232">
        <v>0</v>
      </c>
      <c r="N53" s="232">
        <v>1.88</v>
      </c>
      <c r="O53" s="233">
        <v>1.88</v>
      </c>
    </row>
    <row r="54" spans="1:15" ht="51">
      <c r="A54" s="149" t="s">
        <v>619</v>
      </c>
      <c r="B54" s="252" t="s">
        <v>1278</v>
      </c>
      <c r="C54" s="125" t="s">
        <v>713</v>
      </c>
      <c r="D54" s="150" t="s">
        <v>3750</v>
      </c>
      <c r="E54" s="149">
        <v>689</v>
      </c>
      <c r="F54" s="149" t="s">
        <v>1279</v>
      </c>
      <c r="G54" s="151" t="s">
        <v>3751</v>
      </c>
      <c r="H54" s="151"/>
      <c r="I54" s="151"/>
      <c r="J54" s="151"/>
      <c r="K54" s="151"/>
      <c r="L54" s="151"/>
      <c r="M54" s="232">
        <v>0</v>
      </c>
      <c r="N54" s="232">
        <v>0.02</v>
      </c>
      <c r="O54" s="233">
        <v>0.02</v>
      </c>
    </row>
    <row r="55" spans="1:15" ht="51">
      <c r="A55" s="149">
        <v>342</v>
      </c>
      <c r="B55" s="252" t="s">
        <v>1277</v>
      </c>
      <c r="C55" s="125" t="s">
        <v>816</v>
      </c>
      <c r="D55" s="150" t="s">
        <v>8166</v>
      </c>
      <c r="E55" s="149" t="s">
        <v>8167</v>
      </c>
      <c r="F55" s="149" t="s">
        <v>8168</v>
      </c>
      <c r="G55" s="151" t="s">
        <v>8180</v>
      </c>
      <c r="H55" s="151"/>
      <c r="I55" s="151"/>
      <c r="J55" s="151"/>
      <c r="K55" s="151"/>
      <c r="L55" s="151"/>
      <c r="M55" s="232">
        <v>0</v>
      </c>
      <c r="N55" s="232">
        <v>134.26</v>
      </c>
      <c r="O55" s="233">
        <v>134.26</v>
      </c>
    </row>
    <row r="56" spans="1:15" ht="51">
      <c r="A56" s="149">
        <v>253</v>
      </c>
      <c r="B56" s="252" t="s">
        <v>1277</v>
      </c>
      <c r="C56" s="125" t="s">
        <v>778</v>
      </c>
      <c r="D56" s="150" t="s">
        <v>4446</v>
      </c>
      <c r="E56" s="149" t="s">
        <v>4447</v>
      </c>
      <c r="F56" s="149" t="s">
        <v>4455</v>
      </c>
      <c r="G56" s="151" t="s">
        <v>4448</v>
      </c>
      <c r="H56" s="151"/>
      <c r="I56" s="151"/>
      <c r="J56" s="151"/>
      <c r="K56" s="151"/>
      <c r="L56" s="151"/>
      <c r="M56" s="232">
        <v>0</v>
      </c>
      <c r="N56" s="232">
        <v>4254305</v>
      </c>
      <c r="O56" s="233">
        <v>4254305</v>
      </c>
    </row>
    <row r="57" spans="1:15" ht="51">
      <c r="A57" s="149" t="s">
        <v>619</v>
      </c>
      <c r="B57" s="252" t="s">
        <v>1278</v>
      </c>
      <c r="C57" s="125" t="s">
        <v>713</v>
      </c>
      <c r="D57" s="150" t="s">
        <v>8169</v>
      </c>
      <c r="E57" s="149" t="s">
        <v>8170</v>
      </c>
      <c r="F57" s="149" t="s">
        <v>1279</v>
      </c>
      <c r="G57" s="151" t="s">
        <v>8181</v>
      </c>
      <c r="H57" s="151"/>
      <c r="I57" s="151"/>
      <c r="J57" s="151"/>
      <c r="K57" s="151"/>
      <c r="L57" s="151"/>
      <c r="M57" s="232">
        <v>0</v>
      </c>
      <c r="N57" s="232">
        <v>2740839.96</v>
      </c>
      <c r="O57" s="233">
        <v>2740839.96</v>
      </c>
    </row>
    <row r="58" spans="1:15" ht="51">
      <c r="A58" s="149">
        <v>287</v>
      </c>
      <c r="B58" s="252" t="s">
        <v>1307</v>
      </c>
      <c r="C58" s="125" t="s">
        <v>790</v>
      </c>
      <c r="D58" s="150" t="s">
        <v>4449</v>
      </c>
      <c r="E58" s="149" t="s">
        <v>4450</v>
      </c>
      <c r="F58" s="149" t="s">
        <v>4456</v>
      </c>
      <c r="G58" s="151" t="s">
        <v>4451</v>
      </c>
      <c r="H58" s="151"/>
      <c r="I58" s="151"/>
      <c r="J58" s="151"/>
      <c r="K58" s="151"/>
      <c r="L58" s="151"/>
      <c r="M58" s="232">
        <v>0</v>
      </c>
      <c r="N58" s="232">
        <v>17376.650000000001</v>
      </c>
      <c r="O58" s="233">
        <v>17376.650000000001</v>
      </c>
    </row>
    <row r="59" spans="1:15" ht="63.75">
      <c r="A59" s="149">
        <v>291</v>
      </c>
      <c r="B59" s="252" t="s">
        <v>1363</v>
      </c>
      <c r="C59" s="125" t="s">
        <v>794</v>
      </c>
      <c r="D59" s="150" t="s">
        <v>4452</v>
      </c>
      <c r="E59" s="149" t="s">
        <v>4453</v>
      </c>
      <c r="F59" s="149" t="s">
        <v>4457</v>
      </c>
      <c r="G59" s="151" t="s">
        <v>4454</v>
      </c>
      <c r="H59" s="151"/>
      <c r="I59" s="151"/>
      <c r="J59" s="151"/>
      <c r="K59" s="151"/>
      <c r="L59" s="151"/>
      <c r="M59" s="232">
        <v>0</v>
      </c>
      <c r="N59" s="232">
        <v>405763.19</v>
      </c>
      <c r="O59" s="233">
        <v>405763.19</v>
      </c>
    </row>
    <row r="60" spans="1:15" ht="51">
      <c r="A60" s="149">
        <v>660</v>
      </c>
      <c r="B60" s="252" t="s">
        <v>1277</v>
      </c>
      <c r="C60" s="125" t="s">
        <v>233</v>
      </c>
      <c r="D60" s="150">
        <v>43216</v>
      </c>
      <c r="E60" s="149">
        <v>1981</v>
      </c>
      <c r="F60" s="149" t="s">
        <v>4467</v>
      </c>
      <c r="G60" s="151" t="s">
        <v>8182</v>
      </c>
      <c r="H60" s="151"/>
      <c r="I60" s="151"/>
      <c r="J60" s="151"/>
      <c r="K60" s="151"/>
      <c r="L60" s="151"/>
      <c r="M60" s="232">
        <v>0</v>
      </c>
      <c r="N60" s="232">
        <v>266.10000000000002</v>
      </c>
      <c r="O60" s="233">
        <v>266.10000000000002</v>
      </c>
    </row>
    <row r="61" spans="1:15" ht="51">
      <c r="A61" s="149">
        <v>660</v>
      </c>
      <c r="B61" s="252" t="s">
        <v>1277</v>
      </c>
      <c r="C61" s="125" t="s">
        <v>233</v>
      </c>
      <c r="D61" s="150">
        <v>43220</v>
      </c>
      <c r="E61" s="149">
        <v>2066</v>
      </c>
      <c r="F61" s="149" t="s">
        <v>4467</v>
      </c>
      <c r="G61" s="151" t="s">
        <v>8183</v>
      </c>
      <c r="H61" s="151"/>
      <c r="I61" s="151"/>
      <c r="J61" s="151"/>
      <c r="K61" s="151"/>
      <c r="L61" s="151"/>
      <c r="M61" s="232">
        <v>0</v>
      </c>
      <c r="N61" s="232">
        <v>8678.7800000000007</v>
      </c>
      <c r="O61" s="233">
        <v>8678.7800000000007</v>
      </c>
    </row>
    <row r="62" spans="1:15" ht="51">
      <c r="A62" s="149">
        <v>660</v>
      </c>
      <c r="B62" s="252" t="s">
        <v>1277</v>
      </c>
      <c r="C62" s="125" t="s">
        <v>233</v>
      </c>
      <c r="D62" s="150">
        <v>43220</v>
      </c>
      <c r="E62" s="149">
        <v>2067</v>
      </c>
      <c r="F62" s="149" t="s">
        <v>4467</v>
      </c>
      <c r="G62" s="151" t="s">
        <v>8184</v>
      </c>
      <c r="H62" s="151"/>
      <c r="I62" s="151"/>
      <c r="J62" s="151"/>
      <c r="K62" s="151"/>
      <c r="L62" s="151"/>
      <c r="M62" s="232">
        <v>0</v>
      </c>
      <c r="N62" s="232">
        <v>137.41999999999999</v>
      </c>
      <c r="O62" s="233">
        <v>137.41999999999999</v>
      </c>
    </row>
    <row r="63" spans="1:15" ht="51">
      <c r="A63" s="149">
        <v>660</v>
      </c>
      <c r="B63" s="252" t="s">
        <v>1277</v>
      </c>
      <c r="C63" s="125" t="s">
        <v>233</v>
      </c>
      <c r="D63" s="150">
        <v>43220</v>
      </c>
      <c r="E63" s="149">
        <v>2068</v>
      </c>
      <c r="F63" s="149" t="s">
        <v>4467</v>
      </c>
      <c r="G63" s="151" t="s">
        <v>8185</v>
      </c>
      <c r="H63" s="151"/>
      <c r="I63" s="151"/>
      <c r="J63" s="151"/>
      <c r="K63" s="151"/>
      <c r="L63" s="151"/>
      <c r="M63" s="232">
        <v>0</v>
      </c>
      <c r="N63" s="232">
        <v>1058.6300000000001</v>
      </c>
      <c r="O63" s="233">
        <v>1058.6300000000001</v>
      </c>
    </row>
    <row r="64" spans="1:15" ht="51">
      <c r="A64" s="149">
        <v>222</v>
      </c>
      <c r="B64" s="252" t="s">
        <v>1277</v>
      </c>
      <c r="C64" s="125" t="s">
        <v>764</v>
      </c>
      <c r="D64" s="150">
        <v>43220</v>
      </c>
      <c r="E64" s="149">
        <v>2069</v>
      </c>
      <c r="F64" s="149" t="s">
        <v>4468</v>
      </c>
      <c r="G64" s="151" t="s">
        <v>8186</v>
      </c>
      <c r="H64" s="151"/>
      <c r="I64" s="151"/>
      <c r="J64" s="151"/>
      <c r="K64" s="151"/>
      <c r="L64" s="151"/>
      <c r="M64" s="232">
        <v>0</v>
      </c>
      <c r="N64" s="232">
        <v>723.54</v>
      </c>
      <c r="O64" s="233">
        <v>723.54</v>
      </c>
    </row>
    <row r="65" spans="1:15" ht="51">
      <c r="A65" s="149">
        <v>222</v>
      </c>
      <c r="B65" s="252" t="s">
        <v>1277</v>
      </c>
      <c r="C65" s="125" t="s">
        <v>764</v>
      </c>
      <c r="D65" s="150">
        <v>43235</v>
      </c>
      <c r="E65" s="149">
        <v>2466</v>
      </c>
      <c r="F65" s="149" t="s">
        <v>4468</v>
      </c>
      <c r="G65" s="151" t="s">
        <v>6630</v>
      </c>
      <c r="H65" s="151"/>
      <c r="I65" s="151"/>
      <c r="J65" s="151"/>
      <c r="K65" s="151"/>
      <c r="L65" s="151"/>
      <c r="M65" s="232">
        <v>0</v>
      </c>
      <c r="N65" s="232">
        <v>702.81</v>
      </c>
      <c r="O65" s="233">
        <v>702.81</v>
      </c>
    </row>
    <row r="66" spans="1:15" ht="51">
      <c r="A66" s="149">
        <v>291</v>
      </c>
      <c r="B66" s="252" t="s">
        <v>1363</v>
      </c>
      <c r="C66" s="125" t="s">
        <v>794</v>
      </c>
      <c r="D66" s="150">
        <v>43245</v>
      </c>
      <c r="E66" s="149">
        <v>2866</v>
      </c>
      <c r="F66" s="149" t="s">
        <v>4457</v>
      </c>
      <c r="G66" s="151" t="s">
        <v>6631</v>
      </c>
      <c r="H66" s="151"/>
      <c r="I66" s="151"/>
      <c r="J66" s="151"/>
      <c r="K66" s="151"/>
      <c r="L66" s="151"/>
      <c r="M66" s="232">
        <v>0</v>
      </c>
      <c r="N66" s="232">
        <v>268527.24</v>
      </c>
      <c r="O66" s="233">
        <v>268527.24</v>
      </c>
    </row>
    <row r="67" spans="1:15" ht="51">
      <c r="A67" s="149">
        <v>291</v>
      </c>
      <c r="B67" s="252" t="s">
        <v>1363</v>
      </c>
      <c r="C67" s="125" t="s">
        <v>794</v>
      </c>
      <c r="D67" s="150">
        <v>43245</v>
      </c>
      <c r="E67" s="149">
        <v>2867</v>
      </c>
      <c r="F67" s="149" t="s">
        <v>4457</v>
      </c>
      <c r="G67" s="151" t="s">
        <v>6632</v>
      </c>
      <c r="H67" s="151"/>
      <c r="I67" s="151"/>
      <c r="J67" s="151"/>
      <c r="K67" s="151"/>
      <c r="L67" s="151"/>
      <c r="M67" s="232">
        <v>0</v>
      </c>
      <c r="N67" s="232">
        <v>223596.31</v>
      </c>
      <c r="O67" s="233">
        <v>223596.31</v>
      </c>
    </row>
    <row r="68" spans="1:15" ht="51">
      <c r="A68" s="149" t="s">
        <v>619</v>
      </c>
      <c r="B68" s="252" t="s">
        <v>1278</v>
      </c>
      <c r="C68" s="125" t="s">
        <v>713</v>
      </c>
      <c r="D68" s="150">
        <v>43266</v>
      </c>
      <c r="E68" s="149">
        <v>3445</v>
      </c>
      <c r="F68" s="149" t="s">
        <v>1279</v>
      </c>
      <c r="G68" s="151" t="s">
        <v>8174</v>
      </c>
      <c r="H68" s="151"/>
      <c r="I68" s="151"/>
      <c r="J68" s="151"/>
      <c r="K68" s="151"/>
      <c r="L68" s="151"/>
      <c r="M68" s="232">
        <v>0</v>
      </c>
      <c r="N68" s="232">
        <v>131749.51999999999</v>
      </c>
      <c r="O68" s="233">
        <v>131749.51999999999</v>
      </c>
    </row>
    <row r="69" spans="1:15" ht="51">
      <c r="A69" s="124" t="s">
        <v>619</v>
      </c>
      <c r="B69" s="252" t="s">
        <v>1278</v>
      </c>
      <c r="C69" s="253" t="s">
        <v>713</v>
      </c>
      <c r="D69" s="191">
        <v>43278</v>
      </c>
      <c r="E69" s="124">
        <v>4038</v>
      </c>
      <c r="F69" s="124" t="s">
        <v>1279</v>
      </c>
      <c r="G69" s="189" t="s">
        <v>8175</v>
      </c>
      <c r="H69" s="254"/>
      <c r="I69" s="254"/>
      <c r="J69" s="254"/>
      <c r="K69" s="254"/>
      <c r="L69" s="254"/>
      <c r="M69" s="232">
        <v>0</v>
      </c>
      <c r="N69" s="193">
        <v>2302840.7400000002</v>
      </c>
      <c r="O69" s="233">
        <v>2302840.7400000002</v>
      </c>
    </row>
    <row r="70" spans="1:15" ht="63.75">
      <c r="A70" s="124">
        <v>201</v>
      </c>
      <c r="B70" s="252" t="s">
        <v>1363</v>
      </c>
      <c r="C70" s="253" t="s">
        <v>756</v>
      </c>
      <c r="D70" s="191">
        <v>43286</v>
      </c>
      <c r="E70" s="124">
        <v>4234</v>
      </c>
      <c r="F70" s="124" t="s">
        <v>9793</v>
      </c>
      <c r="G70" s="189" t="s">
        <v>9787</v>
      </c>
      <c r="H70" s="254"/>
      <c r="I70" s="254"/>
      <c r="J70" s="254"/>
      <c r="K70" s="254"/>
      <c r="L70" s="254"/>
      <c r="M70" s="232">
        <v>0</v>
      </c>
      <c r="N70" s="193">
        <v>849.63</v>
      </c>
      <c r="O70" s="233">
        <v>849.63</v>
      </c>
    </row>
    <row r="71" spans="1:15" ht="51">
      <c r="A71" s="124">
        <v>81</v>
      </c>
      <c r="B71" s="252" t="s">
        <v>9786</v>
      </c>
      <c r="C71" s="253" t="s">
        <v>709</v>
      </c>
      <c r="D71" s="191">
        <v>43306</v>
      </c>
      <c r="E71" s="124">
        <v>4679</v>
      </c>
      <c r="F71" s="124" t="s">
        <v>9794</v>
      </c>
      <c r="G71" s="189" t="s">
        <v>9789</v>
      </c>
      <c r="H71" s="254"/>
      <c r="I71" s="254"/>
      <c r="J71" s="254"/>
      <c r="K71" s="254"/>
      <c r="L71" s="254"/>
      <c r="M71" s="232">
        <v>0</v>
      </c>
      <c r="N71" s="193">
        <v>8335</v>
      </c>
      <c r="O71" s="233">
        <v>8335</v>
      </c>
    </row>
    <row r="72" spans="1:15" ht="51">
      <c r="A72" s="124">
        <v>291</v>
      </c>
      <c r="B72" s="252" t="s">
        <v>1363</v>
      </c>
      <c r="C72" s="253" t="s">
        <v>794</v>
      </c>
      <c r="D72" s="191">
        <v>43308</v>
      </c>
      <c r="E72" s="124">
        <v>4774</v>
      </c>
      <c r="F72" s="124" t="s">
        <v>4457</v>
      </c>
      <c r="G72" s="189" t="s">
        <v>9790</v>
      </c>
      <c r="H72" s="254"/>
      <c r="I72" s="254"/>
      <c r="J72" s="254"/>
      <c r="K72" s="254"/>
      <c r="L72" s="254"/>
      <c r="M72" s="232">
        <v>0</v>
      </c>
      <c r="N72" s="193">
        <v>527173.42000000004</v>
      </c>
      <c r="O72" s="233">
        <v>527173.42000000004</v>
      </c>
    </row>
    <row r="73" spans="1:15" ht="51">
      <c r="A73" s="124">
        <v>291</v>
      </c>
      <c r="B73" s="252" t="s">
        <v>1363</v>
      </c>
      <c r="C73" s="253" t="s">
        <v>794</v>
      </c>
      <c r="D73" s="191">
        <v>43308</v>
      </c>
      <c r="E73" s="124">
        <v>4775</v>
      </c>
      <c r="F73" s="124" t="s">
        <v>4457</v>
      </c>
      <c r="G73" s="189" t="s">
        <v>9791</v>
      </c>
      <c r="H73" s="254"/>
      <c r="I73" s="254"/>
      <c r="J73" s="254"/>
      <c r="K73" s="254"/>
      <c r="L73" s="254"/>
      <c r="M73" s="232">
        <v>0</v>
      </c>
      <c r="N73" s="193">
        <v>503920.13</v>
      </c>
      <c r="O73" s="233">
        <v>503920.13</v>
      </c>
    </row>
    <row r="74" spans="1:15" ht="51">
      <c r="A74" s="124">
        <v>291</v>
      </c>
      <c r="B74" s="252" t="s">
        <v>1363</v>
      </c>
      <c r="C74" s="253" t="s">
        <v>794</v>
      </c>
      <c r="D74" s="191">
        <v>43308</v>
      </c>
      <c r="E74" s="124">
        <v>4776</v>
      </c>
      <c r="F74" s="124" t="s">
        <v>4457</v>
      </c>
      <c r="G74" s="189" t="s">
        <v>9792</v>
      </c>
      <c r="H74" s="254"/>
      <c r="I74" s="254"/>
      <c r="J74" s="254"/>
      <c r="K74" s="254"/>
      <c r="L74" s="254"/>
      <c r="M74" s="232">
        <v>0</v>
      </c>
      <c r="N74" s="193">
        <v>139792.84</v>
      </c>
      <c r="O74" s="233">
        <v>139792.84</v>
      </c>
    </row>
    <row r="75" spans="1:15" ht="63.75">
      <c r="A75" s="124" t="s">
        <v>619</v>
      </c>
      <c r="B75" s="252" t="s">
        <v>1278</v>
      </c>
      <c r="C75" s="253" t="s">
        <v>713</v>
      </c>
      <c r="D75" s="191">
        <v>43313</v>
      </c>
      <c r="E75" s="124">
        <v>4907</v>
      </c>
      <c r="F75" s="124" t="s">
        <v>1279</v>
      </c>
      <c r="G75" s="189" t="s">
        <v>12378</v>
      </c>
      <c r="H75" s="254"/>
      <c r="I75" s="254"/>
      <c r="J75" s="254"/>
      <c r="K75" s="254"/>
      <c r="L75" s="254"/>
      <c r="M75" s="232">
        <v>0</v>
      </c>
      <c r="N75" s="193">
        <v>1034620.81</v>
      </c>
      <c r="O75" s="233">
        <v>1034620.81</v>
      </c>
    </row>
    <row r="76" spans="1:15" ht="51">
      <c r="A76" s="124">
        <v>81</v>
      </c>
      <c r="B76" s="252" t="s">
        <v>12375</v>
      </c>
      <c r="C76" s="253" t="s">
        <v>709</v>
      </c>
      <c r="D76" s="191">
        <v>43326</v>
      </c>
      <c r="E76" s="124">
        <v>5061</v>
      </c>
      <c r="F76" s="124" t="s">
        <v>12385</v>
      </c>
      <c r="G76" s="189" t="s">
        <v>12380</v>
      </c>
      <c r="H76" s="254"/>
      <c r="I76" s="254"/>
      <c r="J76" s="254"/>
      <c r="K76" s="254"/>
      <c r="L76" s="254"/>
      <c r="M76" s="232">
        <v>0</v>
      </c>
      <c r="N76" s="193">
        <v>8000000</v>
      </c>
      <c r="O76" s="233">
        <v>8000000</v>
      </c>
    </row>
    <row r="77" spans="1:15" ht="51">
      <c r="A77" s="124">
        <v>291</v>
      </c>
      <c r="B77" s="252" t="s">
        <v>1363</v>
      </c>
      <c r="C77" s="253" t="s">
        <v>794</v>
      </c>
      <c r="D77" s="191">
        <v>43341</v>
      </c>
      <c r="E77" s="124">
        <v>5464</v>
      </c>
      <c r="F77" s="124" t="s">
        <v>4457</v>
      </c>
      <c r="G77" s="189" t="s">
        <v>12386</v>
      </c>
      <c r="H77" s="254"/>
      <c r="I77" s="254"/>
      <c r="J77" s="254"/>
      <c r="K77" s="254"/>
      <c r="L77" s="254"/>
      <c r="M77" s="232">
        <v>0</v>
      </c>
      <c r="N77" s="193">
        <v>33343.019999999997</v>
      </c>
      <c r="O77" s="233">
        <v>33343.019999999997</v>
      </c>
    </row>
    <row r="78" spans="1:15" ht="51">
      <c r="A78" s="124">
        <v>291</v>
      </c>
      <c r="B78" s="252" t="s">
        <v>1363</v>
      </c>
      <c r="C78" s="253" t="s">
        <v>794</v>
      </c>
      <c r="D78" s="191">
        <v>43341</v>
      </c>
      <c r="E78" s="124">
        <v>5465</v>
      </c>
      <c r="F78" s="124" t="s">
        <v>4457</v>
      </c>
      <c r="G78" s="189" t="s">
        <v>12387</v>
      </c>
      <c r="H78" s="254"/>
      <c r="I78" s="254"/>
      <c r="J78" s="254"/>
      <c r="K78" s="254"/>
      <c r="L78" s="254"/>
      <c r="M78" s="232">
        <v>0</v>
      </c>
      <c r="N78" s="193">
        <v>501735.23</v>
      </c>
      <c r="O78" s="233">
        <v>501735.23</v>
      </c>
    </row>
    <row r="79" spans="1:15" ht="51">
      <c r="A79" s="124">
        <v>291</v>
      </c>
      <c r="B79" s="252" t="s">
        <v>1363</v>
      </c>
      <c r="C79" s="253" t="s">
        <v>794</v>
      </c>
      <c r="D79" s="191">
        <v>43341</v>
      </c>
      <c r="E79" s="124">
        <v>5466</v>
      </c>
      <c r="F79" s="124" t="s">
        <v>4457</v>
      </c>
      <c r="G79" s="189" t="s">
        <v>12388</v>
      </c>
      <c r="H79" s="254"/>
      <c r="I79" s="254"/>
      <c r="J79" s="254"/>
      <c r="K79" s="254"/>
      <c r="L79" s="254"/>
      <c r="M79" s="232">
        <v>0</v>
      </c>
      <c r="N79" s="193">
        <v>1373329.62</v>
      </c>
      <c r="O79" s="233">
        <v>1373329.62</v>
      </c>
    </row>
    <row r="80" spans="1:15" ht="51">
      <c r="A80" s="124" t="s">
        <v>619</v>
      </c>
      <c r="B80" s="252" t="s">
        <v>1278</v>
      </c>
      <c r="C80" s="253" t="s">
        <v>713</v>
      </c>
      <c r="D80" s="191">
        <v>43341</v>
      </c>
      <c r="E80" s="124">
        <v>5488</v>
      </c>
      <c r="F80" s="124" t="s">
        <v>1279</v>
      </c>
      <c r="G80" s="189" t="s">
        <v>12383</v>
      </c>
      <c r="H80" s="254"/>
      <c r="I80" s="254"/>
      <c r="J80" s="254"/>
      <c r="K80" s="254"/>
      <c r="L80" s="254"/>
      <c r="M80" s="232">
        <v>0</v>
      </c>
      <c r="N80" s="193">
        <v>183166.97</v>
      </c>
      <c r="O80" s="233">
        <v>183166.97</v>
      </c>
    </row>
    <row r="81" spans="1:15" ht="51">
      <c r="A81" s="124" t="s">
        <v>619</v>
      </c>
      <c r="B81" s="252" t="s">
        <v>1278</v>
      </c>
      <c r="C81" s="253" t="s">
        <v>713</v>
      </c>
      <c r="D81" s="191">
        <v>43341</v>
      </c>
      <c r="E81" s="124">
        <v>5489</v>
      </c>
      <c r="F81" s="124" t="s">
        <v>1279</v>
      </c>
      <c r="G81" s="189" t="s">
        <v>12384</v>
      </c>
      <c r="H81" s="254"/>
      <c r="I81" s="254"/>
      <c r="J81" s="254"/>
      <c r="K81" s="254"/>
      <c r="L81" s="254"/>
      <c r="M81" s="232">
        <v>0</v>
      </c>
      <c r="N81" s="193">
        <v>67696.789999999994</v>
      </c>
      <c r="O81" s="233">
        <v>67696.789999999994</v>
      </c>
    </row>
    <row r="82" spans="1:15" ht="51">
      <c r="A82" s="124">
        <v>660</v>
      </c>
      <c r="B82" s="252" t="s">
        <v>1277</v>
      </c>
      <c r="C82" s="253" t="s">
        <v>233</v>
      </c>
      <c r="D82" s="191">
        <v>43235</v>
      </c>
      <c r="E82" s="124">
        <v>2464</v>
      </c>
      <c r="F82" s="124" t="s">
        <v>4467</v>
      </c>
      <c r="G82" s="189" t="s">
        <v>6633</v>
      </c>
      <c r="H82" s="254"/>
      <c r="I82" s="254"/>
      <c r="J82" s="254"/>
      <c r="K82" s="254"/>
      <c r="L82" s="254"/>
      <c r="M82" s="232">
        <v>0</v>
      </c>
      <c r="N82" s="193">
        <v>148.28</v>
      </c>
      <c r="O82" s="233">
        <v>148.28</v>
      </c>
    </row>
    <row r="83" spans="1:15" ht="51">
      <c r="A83" s="124">
        <v>660</v>
      </c>
      <c r="B83" s="252" t="s">
        <v>1277</v>
      </c>
      <c r="C83" s="253" t="s">
        <v>233</v>
      </c>
      <c r="D83" s="191">
        <v>43235</v>
      </c>
      <c r="E83" s="256">
        <v>2465</v>
      </c>
      <c r="F83" s="256" t="s">
        <v>4467</v>
      </c>
      <c r="G83" s="189" t="s">
        <v>6634</v>
      </c>
      <c r="H83" s="254"/>
      <c r="I83" s="254"/>
      <c r="J83" s="254"/>
      <c r="K83" s="254"/>
      <c r="L83" s="254"/>
      <c r="M83" s="232">
        <v>0</v>
      </c>
      <c r="N83" s="193">
        <v>1281.48</v>
      </c>
      <c r="O83" s="233">
        <v>1281.48</v>
      </c>
    </row>
    <row r="84" spans="1:15" ht="51">
      <c r="A84" s="124">
        <v>599</v>
      </c>
      <c r="B84" s="252" t="s">
        <v>4460</v>
      </c>
      <c r="C84" s="253" t="s">
        <v>12458</v>
      </c>
      <c r="D84" s="191">
        <v>43356</v>
      </c>
      <c r="E84" s="256">
        <v>5726</v>
      </c>
      <c r="F84" s="124" t="s">
        <v>15948</v>
      </c>
      <c r="G84" s="189" t="s">
        <v>15927</v>
      </c>
      <c r="H84" s="254"/>
      <c r="I84" s="254"/>
      <c r="J84" s="254"/>
      <c r="K84" s="254"/>
      <c r="L84" s="254"/>
      <c r="M84" s="232">
        <v>0</v>
      </c>
      <c r="N84" s="193">
        <v>1048702.8799999999</v>
      </c>
      <c r="O84" s="233">
        <v>1048702.8799999999</v>
      </c>
    </row>
    <row r="85" spans="1:15" ht="51">
      <c r="A85" s="124">
        <v>599</v>
      </c>
      <c r="B85" s="252" t="s">
        <v>1363</v>
      </c>
      <c r="C85" s="253" t="s">
        <v>12458</v>
      </c>
      <c r="D85" s="191">
        <v>43356</v>
      </c>
      <c r="E85" s="256">
        <v>5727</v>
      </c>
      <c r="F85" s="124" t="s">
        <v>15949</v>
      </c>
      <c r="G85" s="189" t="s">
        <v>15929</v>
      </c>
      <c r="H85" s="254"/>
      <c r="I85" s="254"/>
      <c r="J85" s="254"/>
      <c r="K85" s="254"/>
      <c r="L85" s="254"/>
      <c r="M85" s="232">
        <v>0</v>
      </c>
      <c r="N85" s="193">
        <v>16940628.989999998</v>
      </c>
      <c r="O85" s="233">
        <v>16940628.989999998</v>
      </c>
    </row>
    <row r="86" spans="1:15" ht="51">
      <c r="A86" s="124">
        <v>599</v>
      </c>
      <c r="B86" s="252" t="s">
        <v>1363</v>
      </c>
      <c r="C86" s="253" t="s">
        <v>12458</v>
      </c>
      <c r="D86" s="191">
        <v>43356</v>
      </c>
      <c r="E86" s="124">
        <v>5728</v>
      </c>
      <c r="F86" s="124" t="s">
        <v>15950</v>
      </c>
      <c r="G86" s="189" t="s">
        <v>15931</v>
      </c>
      <c r="H86" s="254"/>
      <c r="I86" s="254"/>
      <c r="J86" s="254"/>
      <c r="K86" s="254"/>
      <c r="L86" s="254"/>
      <c r="M86" s="232">
        <v>0</v>
      </c>
      <c r="N86" s="193">
        <v>2394294.84</v>
      </c>
      <c r="O86" s="233">
        <v>2394294.84</v>
      </c>
    </row>
    <row r="87" spans="1:15" ht="51">
      <c r="A87" s="124">
        <v>599</v>
      </c>
      <c r="B87" s="252" t="s">
        <v>1363</v>
      </c>
      <c r="C87" s="253" t="s">
        <v>12458</v>
      </c>
      <c r="D87" s="191">
        <v>43356</v>
      </c>
      <c r="E87" s="124">
        <v>5729</v>
      </c>
      <c r="F87" s="124" t="s">
        <v>15950</v>
      </c>
      <c r="G87" s="189" t="s">
        <v>15933</v>
      </c>
      <c r="H87" s="254"/>
      <c r="I87" s="254"/>
      <c r="J87" s="254"/>
      <c r="K87" s="254"/>
      <c r="L87" s="254"/>
      <c r="M87" s="232">
        <v>0</v>
      </c>
      <c r="N87" s="193">
        <v>6384.05</v>
      </c>
      <c r="O87" s="233">
        <v>6384.05</v>
      </c>
    </row>
    <row r="88" spans="1:15" ht="51">
      <c r="A88" s="124">
        <v>599</v>
      </c>
      <c r="B88" s="252" t="s">
        <v>1363</v>
      </c>
      <c r="C88" s="253" t="s">
        <v>12458</v>
      </c>
      <c r="D88" s="191">
        <v>43356</v>
      </c>
      <c r="E88" s="124">
        <v>5730</v>
      </c>
      <c r="F88" s="124" t="s">
        <v>15951</v>
      </c>
      <c r="G88" s="189" t="s">
        <v>15935</v>
      </c>
      <c r="H88" s="254"/>
      <c r="I88" s="254"/>
      <c r="J88" s="254"/>
      <c r="K88" s="254"/>
      <c r="L88" s="254"/>
      <c r="M88" s="232">
        <v>0</v>
      </c>
      <c r="N88" s="193">
        <v>8720906.0999999996</v>
      </c>
      <c r="O88" s="233">
        <v>8720906.0999999996</v>
      </c>
    </row>
    <row r="89" spans="1:15" ht="51">
      <c r="A89" s="124">
        <v>599</v>
      </c>
      <c r="B89" s="252" t="s">
        <v>1278</v>
      </c>
      <c r="C89" s="253" t="s">
        <v>12458</v>
      </c>
      <c r="D89" s="191">
        <v>43356</v>
      </c>
      <c r="E89" s="124">
        <v>5731</v>
      </c>
      <c r="F89" s="124" t="s">
        <v>15952</v>
      </c>
      <c r="G89" s="189" t="s">
        <v>15937</v>
      </c>
      <c r="H89" s="254"/>
      <c r="I89" s="254"/>
      <c r="J89" s="254"/>
      <c r="K89" s="254"/>
      <c r="L89" s="254"/>
      <c r="M89" s="232">
        <v>0</v>
      </c>
      <c r="N89" s="193">
        <v>18092975.219999999</v>
      </c>
      <c r="O89" s="233">
        <v>18092975.219999999</v>
      </c>
    </row>
    <row r="90" spans="1:15" ht="51">
      <c r="A90" s="124">
        <v>599</v>
      </c>
      <c r="B90" s="253" t="s">
        <v>1363</v>
      </c>
      <c r="C90" s="253" t="s">
        <v>12458</v>
      </c>
      <c r="D90" s="191">
        <v>43356</v>
      </c>
      <c r="E90" s="124">
        <v>5732</v>
      </c>
      <c r="F90" s="124" t="s">
        <v>15950</v>
      </c>
      <c r="G90" s="189" t="s">
        <v>15939</v>
      </c>
      <c r="H90" s="254"/>
      <c r="I90" s="254"/>
      <c r="J90" s="254"/>
      <c r="K90" s="254"/>
      <c r="L90" s="254"/>
      <c r="M90" s="193">
        <v>0</v>
      </c>
      <c r="N90" s="193">
        <v>8454424.5099999998</v>
      </c>
      <c r="O90" s="193">
        <v>8454424.5099999998</v>
      </c>
    </row>
    <row r="91" spans="1:15" ht="51">
      <c r="A91" s="124">
        <v>599</v>
      </c>
      <c r="B91" s="253" t="s">
        <v>1363</v>
      </c>
      <c r="C91" s="253" t="s">
        <v>12458</v>
      </c>
      <c r="D91" s="191">
        <v>43356</v>
      </c>
      <c r="E91" s="124">
        <v>5733</v>
      </c>
      <c r="F91" s="124" t="s">
        <v>15950</v>
      </c>
      <c r="G91" s="189" t="s">
        <v>15941</v>
      </c>
      <c r="H91" s="254"/>
      <c r="I91" s="254"/>
      <c r="J91" s="254"/>
      <c r="K91" s="254"/>
      <c r="L91" s="254"/>
      <c r="M91" s="193">
        <v>0</v>
      </c>
      <c r="N91" s="193">
        <v>4731</v>
      </c>
      <c r="O91" s="193">
        <v>4731</v>
      </c>
    </row>
    <row r="92" spans="1:15" ht="51">
      <c r="A92" s="124">
        <v>599</v>
      </c>
      <c r="B92" s="253" t="s">
        <v>15924</v>
      </c>
      <c r="C92" s="253" t="s">
        <v>12458</v>
      </c>
      <c r="D92" s="191">
        <v>43356</v>
      </c>
      <c r="E92" s="124">
        <v>5734</v>
      </c>
      <c r="F92" s="124" t="s">
        <v>15953</v>
      </c>
      <c r="G92" s="189" t="s">
        <v>15943</v>
      </c>
      <c r="H92" s="254"/>
      <c r="I92" s="254"/>
      <c r="J92" s="254"/>
      <c r="K92" s="254"/>
      <c r="L92" s="254"/>
      <c r="M92" s="193">
        <v>0</v>
      </c>
      <c r="N92" s="193">
        <v>340943.35999999999</v>
      </c>
      <c r="O92" s="193">
        <v>340943.35999999999</v>
      </c>
    </row>
    <row r="93" spans="1:15" ht="51">
      <c r="A93" s="124">
        <v>290</v>
      </c>
      <c r="B93" s="253" t="s">
        <v>1277</v>
      </c>
      <c r="C93" s="253" t="s">
        <v>793</v>
      </c>
      <c r="D93" s="191">
        <v>43364</v>
      </c>
      <c r="E93" s="124">
        <v>5845</v>
      </c>
      <c r="F93" s="124" t="s">
        <v>15954</v>
      </c>
      <c r="G93" s="189" t="s">
        <v>15944</v>
      </c>
      <c r="H93" s="254"/>
      <c r="I93" s="254"/>
      <c r="J93" s="254"/>
      <c r="K93" s="254"/>
      <c r="L93" s="254"/>
      <c r="M93" s="193">
        <v>0</v>
      </c>
      <c r="N93" s="193">
        <v>1931.53</v>
      </c>
      <c r="O93" s="193">
        <v>1931.53</v>
      </c>
    </row>
    <row r="94" spans="1:15" ht="51">
      <c r="A94" s="124" t="s">
        <v>619</v>
      </c>
      <c r="B94" s="253" t="s">
        <v>1278</v>
      </c>
      <c r="C94" s="253" t="s">
        <v>713</v>
      </c>
      <c r="D94" s="191">
        <v>43368</v>
      </c>
      <c r="E94" s="124">
        <v>5938</v>
      </c>
      <c r="F94" s="124" t="s">
        <v>1279</v>
      </c>
      <c r="G94" s="189" t="s">
        <v>15945</v>
      </c>
      <c r="H94" s="254"/>
      <c r="I94" s="254"/>
      <c r="J94" s="254"/>
      <c r="K94" s="254"/>
      <c r="L94" s="254"/>
      <c r="M94" s="193">
        <v>0</v>
      </c>
      <c r="N94" s="193">
        <v>313.2</v>
      </c>
      <c r="O94" s="193">
        <v>313.2</v>
      </c>
    </row>
    <row r="95" spans="1:15" ht="51">
      <c r="A95" s="124">
        <v>587</v>
      </c>
      <c r="B95" s="253" t="s">
        <v>1277</v>
      </c>
      <c r="C95" s="253" t="s">
        <v>858</v>
      </c>
      <c r="D95" s="191">
        <v>43370</v>
      </c>
      <c r="E95" s="124">
        <v>5990</v>
      </c>
      <c r="F95" s="124" t="s">
        <v>15955</v>
      </c>
      <c r="G95" s="189" t="s">
        <v>15946</v>
      </c>
      <c r="H95" s="254"/>
      <c r="I95" s="254"/>
      <c r="J95" s="254"/>
      <c r="K95" s="254"/>
      <c r="L95" s="254"/>
      <c r="M95" s="193">
        <v>0</v>
      </c>
      <c r="N95" s="193">
        <v>1306.9100000000001</v>
      </c>
      <c r="O95" s="193">
        <v>1306.9100000000001</v>
      </c>
    </row>
    <row r="96" spans="1:15" ht="51">
      <c r="A96" s="124">
        <v>599</v>
      </c>
      <c r="B96" s="253" t="s">
        <v>4460</v>
      </c>
      <c r="C96" s="253" t="s">
        <v>12458</v>
      </c>
      <c r="D96" s="191">
        <v>43356</v>
      </c>
      <c r="E96" s="124">
        <v>5726</v>
      </c>
      <c r="F96" s="124" t="s">
        <v>15948</v>
      </c>
      <c r="G96" s="189" t="s">
        <v>15927</v>
      </c>
      <c r="H96" s="254"/>
      <c r="I96" s="254"/>
      <c r="J96" s="254"/>
      <c r="K96" s="254"/>
      <c r="L96" s="254"/>
      <c r="M96" s="193">
        <v>0</v>
      </c>
      <c r="N96" s="193">
        <v>1048702.8799999999</v>
      </c>
      <c r="O96" s="193">
        <v>1048702.8799999999</v>
      </c>
    </row>
    <row r="97" spans="1:15" ht="51">
      <c r="A97" s="124">
        <v>599</v>
      </c>
      <c r="B97" s="253" t="s">
        <v>1363</v>
      </c>
      <c r="C97" s="253" t="s">
        <v>12458</v>
      </c>
      <c r="D97" s="191">
        <v>43356</v>
      </c>
      <c r="E97" s="124">
        <v>5727</v>
      </c>
      <c r="F97" s="124" t="s">
        <v>15949</v>
      </c>
      <c r="G97" s="189" t="s">
        <v>15929</v>
      </c>
      <c r="H97" s="254"/>
      <c r="I97" s="254"/>
      <c r="J97" s="254"/>
      <c r="K97" s="254"/>
      <c r="L97" s="254"/>
      <c r="M97" s="193">
        <v>0</v>
      </c>
      <c r="N97" s="193">
        <v>16940628.989999998</v>
      </c>
      <c r="O97" s="193">
        <v>16940628.989999998</v>
      </c>
    </row>
    <row r="98" spans="1:15" ht="51">
      <c r="A98" s="124">
        <v>599</v>
      </c>
      <c r="B98" s="253" t="s">
        <v>1363</v>
      </c>
      <c r="C98" s="253" t="s">
        <v>12458</v>
      </c>
      <c r="D98" s="191">
        <v>43356</v>
      </c>
      <c r="E98" s="124">
        <v>5728</v>
      </c>
      <c r="F98" s="124" t="s">
        <v>15950</v>
      </c>
      <c r="G98" s="189" t="s">
        <v>15931</v>
      </c>
      <c r="H98" s="254"/>
      <c r="I98" s="254"/>
      <c r="J98" s="254"/>
      <c r="K98" s="254"/>
      <c r="L98" s="254"/>
      <c r="M98" s="193">
        <v>0</v>
      </c>
      <c r="N98" s="193">
        <v>2394294.84</v>
      </c>
      <c r="O98" s="193">
        <v>2394294.84</v>
      </c>
    </row>
    <row r="99" spans="1:15" ht="51">
      <c r="A99" s="124">
        <v>599</v>
      </c>
      <c r="B99" s="253" t="s">
        <v>1363</v>
      </c>
      <c r="C99" s="253" t="s">
        <v>12458</v>
      </c>
      <c r="D99" s="191">
        <v>43356</v>
      </c>
      <c r="E99" s="124">
        <v>5729</v>
      </c>
      <c r="F99" s="124" t="s">
        <v>15950</v>
      </c>
      <c r="G99" s="189" t="s">
        <v>15933</v>
      </c>
      <c r="H99" s="254"/>
      <c r="I99" s="254"/>
      <c r="J99" s="254"/>
      <c r="K99" s="254"/>
      <c r="L99" s="254"/>
      <c r="M99" s="193">
        <v>0</v>
      </c>
      <c r="N99" s="193">
        <v>6384.05</v>
      </c>
      <c r="O99" s="193">
        <v>6384.05</v>
      </c>
    </row>
    <row r="100" spans="1:15" ht="51">
      <c r="A100" s="124">
        <v>599</v>
      </c>
      <c r="B100" s="253" t="s">
        <v>1363</v>
      </c>
      <c r="C100" s="253" t="s">
        <v>12458</v>
      </c>
      <c r="D100" s="191">
        <v>43356</v>
      </c>
      <c r="E100" s="124">
        <v>5730</v>
      </c>
      <c r="F100" s="124" t="s">
        <v>15951</v>
      </c>
      <c r="G100" s="189" t="s">
        <v>15935</v>
      </c>
      <c r="H100" s="254"/>
      <c r="I100" s="254"/>
      <c r="J100" s="254"/>
      <c r="K100" s="254"/>
      <c r="L100" s="254"/>
      <c r="M100" s="193">
        <v>0</v>
      </c>
      <c r="N100" s="193">
        <v>8720906.0999999996</v>
      </c>
      <c r="O100" s="193">
        <v>8720906.0999999996</v>
      </c>
    </row>
    <row r="101" spans="1:15" ht="51">
      <c r="A101" s="124">
        <v>599</v>
      </c>
      <c r="B101" s="253" t="s">
        <v>1278</v>
      </c>
      <c r="C101" s="253" t="s">
        <v>12458</v>
      </c>
      <c r="D101" s="191">
        <v>43356</v>
      </c>
      <c r="E101" s="124">
        <v>5731</v>
      </c>
      <c r="F101" s="124" t="s">
        <v>15952</v>
      </c>
      <c r="G101" s="189" t="s">
        <v>15937</v>
      </c>
      <c r="H101" s="254"/>
      <c r="I101" s="254"/>
      <c r="J101" s="254"/>
      <c r="K101" s="254"/>
      <c r="L101" s="254"/>
      <c r="M101" s="193">
        <v>0</v>
      </c>
      <c r="N101" s="193">
        <v>18092975.219999999</v>
      </c>
      <c r="O101" s="193">
        <v>18092975.219999999</v>
      </c>
    </row>
    <row r="102" spans="1:15" ht="51">
      <c r="A102" s="124">
        <v>599</v>
      </c>
      <c r="B102" s="253" t="s">
        <v>1363</v>
      </c>
      <c r="C102" s="253" t="s">
        <v>12458</v>
      </c>
      <c r="D102" s="191">
        <v>43356</v>
      </c>
      <c r="E102" s="124">
        <v>5732</v>
      </c>
      <c r="F102" s="124" t="s">
        <v>15950</v>
      </c>
      <c r="G102" s="189" t="s">
        <v>15939</v>
      </c>
      <c r="H102" s="254"/>
      <c r="I102" s="254"/>
      <c r="J102" s="254"/>
      <c r="K102" s="254"/>
      <c r="L102" s="254"/>
      <c r="M102" s="193">
        <v>0</v>
      </c>
      <c r="N102" s="193">
        <v>8454424.5099999998</v>
      </c>
      <c r="O102" s="193">
        <v>8454424.5099999998</v>
      </c>
    </row>
    <row r="103" spans="1:15" ht="51">
      <c r="A103" s="124">
        <v>599</v>
      </c>
      <c r="B103" s="253" t="s">
        <v>1363</v>
      </c>
      <c r="C103" s="253" t="s">
        <v>12458</v>
      </c>
      <c r="D103" s="191">
        <v>43356</v>
      </c>
      <c r="E103" s="124">
        <v>5733</v>
      </c>
      <c r="F103" s="124" t="s">
        <v>15950</v>
      </c>
      <c r="G103" s="189" t="s">
        <v>15941</v>
      </c>
      <c r="H103" s="254"/>
      <c r="I103" s="254"/>
      <c r="J103" s="254"/>
      <c r="K103" s="254"/>
      <c r="L103" s="254"/>
      <c r="M103" s="193">
        <v>0</v>
      </c>
      <c r="N103" s="193">
        <v>4731</v>
      </c>
      <c r="O103" s="193">
        <v>4731</v>
      </c>
    </row>
    <row r="104" spans="1:15" ht="51">
      <c r="A104" s="124">
        <v>599</v>
      </c>
      <c r="B104" s="253" t="s">
        <v>15924</v>
      </c>
      <c r="C104" s="253" t="s">
        <v>12458</v>
      </c>
      <c r="D104" s="191">
        <v>43356</v>
      </c>
      <c r="E104" s="124">
        <v>5734</v>
      </c>
      <c r="F104" s="124" t="s">
        <v>15953</v>
      </c>
      <c r="G104" s="189" t="s">
        <v>15943</v>
      </c>
      <c r="H104" s="254"/>
      <c r="I104" s="254"/>
      <c r="J104" s="254"/>
      <c r="K104" s="254"/>
      <c r="L104" s="254"/>
      <c r="M104" s="193">
        <v>0</v>
      </c>
      <c r="N104" s="193">
        <v>340943.35999999999</v>
      </c>
      <c r="O104" s="193">
        <v>340943.35999999999</v>
      </c>
    </row>
    <row r="105" spans="1:15" ht="51">
      <c r="A105" s="124">
        <v>290</v>
      </c>
      <c r="B105" s="253" t="s">
        <v>1277</v>
      </c>
      <c r="C105" s="253" t="s">
        <v>793</v>
      </c>
      <c r="D105" s="191">
        <v>43364</v>
      </c>
      <c r="E105" s="124">
        <v>5845</v>
      </c>
      <c r="F105" s="124" t="s">
        <v>15954</v>
      </c>
      <c r="G105" s="189" t="s">
        <v>15944</v>
      </c>
      <c r="H105" s="254"/>
      <c r="I105" s="254"/>
      <c r="J105" s="254"/>
      <c r="K105" s="254"/>
      <c r="L105" s="254"/>
      <c r="M105" s="193">
        <v>0</v>
      </c>
      <c r="N105" s="193">
        <v>1931.53</v>
      </c>
      <c r="O105" s="193">
        <v>1931.53</v>
      </c>
    </row>
    <row r="106" spans="1:15" ht="51">
      <c r="A106" s="124">
        <v>578</v>
      </c>
      <c r="B106" s="253" t="s">
        <v>1277</v>
      </c>
      <c r="C106" s="253" t="s">
        <v>853</v>
      </c>
      <c r="D106" s="191">
        <v>43368</v>
      </c>
      <c r="E106" s="124">
        <v>5937</v>
      </c>
      <c r="F106" s="124" t="s">
        <v>15956</v>
      </c>
      <c r="G106" s="189" t="s">
        <v>15947</v>
      </c>
      <c r="H106" s="254"/>
      <c r="I106" s="254"/>
      <c r="J106" s="254"/>
      <c r="K106" s="254"/>
      <c r="L106" s="254"/>
      <c r="M106" s="193">
        <v>0</v>
      </c>
      <c r="N106" s="193">
        <v>45</v>
      </c>
      <c r="O106" s="193">
        <v>45</v>
      </c>
    </row>
    <row r="107" spans="1:15" ht="51">
      <c r="A107" s="124">
        <v>587</v>
      </c>
      <c r="B107" s="253" t="s">
        <v>1277</v>
      </c>
      <c r="C107" s="253" t="s">
        <v>858</v>
      </c>
      <c r="D107" s="191">
        <v>43370</v>
      </c>
      <c r="E107" s="124">
        <v>5990</v>
      </c>
      <c r="F107" s="124" t="s">
        <v>15955</v>
      </c>
      <c r="G107" s="189" t="s">
        <v>15946</v>
      </c>
      <c r="H107" s="254"/>
      <c r="I107" s="254"/>
      <c r="J107" s="254"/>
      <c r="K107" s="254"/>
      <c r="L107" s="254"/>
      <c r="M107" s="193">
        <v>0</v>
      </c>
      <c r="N107" s="193">
        <v>1306.9100000000001</v>
      </c>
      <c r="O107" s="193">
        <v>1306.9100000000001</v>
      </c>
    </row>
    <row r="108" spans="1:15" ht="51">
      <c r="A108" s="124">
        <v>76</v>
      </c>
      <c r="B108" s="253" t="s">
        <v>1277</v>
      </c>
      <c r="C108" s="253" t="s">
        <v>706</v>
      </c>
      <c r="D108" s="191" t="s">
        <v>2898</v>
      </c>
      <c r="E108" s="124">
        <v>278</v>
      </c>
      <c r="F108" s="124" t="s">
        <v>2899</v>
      </c>
      <c r="G108" s="189" t="s">
        <v>2900</v>
      </c>
      <c r="H108" s="254"/>
      <c r="I108" s="254"/>
      <c r="J108" s="254"/>
      <c r="K108" s="254"/>
      <c r="L108" s="254"/>
      <c r="M108" s="193">
        <v>3382607.23</v>
      </c>
      <c r="N108" s="193">
        <v>0</v>
      </c>
      <c r="O108" s="193">
        <v>3382607.23</v>
      </c>
    </row>
    <row r="109" spans="1:15" ht="51">
      <c r="A109" s="124">
        <v>76</v>
      </c>
      <c r="B109" s="253" t="s">
        <v>1277</v>
      </c>
      <c r="C109" s="253" t="s">
        <v>706</v>
      </c>
      <c r="D109" s="191" t="s">
        <v>2898</v>
      </c>
      <c r="E109" s="124">
        <v>279</v>
      </c>
      <c r="F109" s="124" t="s">
        <v>2901</v>
      </c>
      <c r="G109" s="189" t="s">
        <v>2902</v>
      </c>
      <c r="H109" s="254"/>
      <c r="I109" s="254"/>
      <c r="J109" s="254"/>
      <c r="K109" s="254"/>
      <c r="L109" s="254"/>
      <c r="M109" s="193">
        <v>2947122.75</v>
      </c>
      <c r="N109" s="193">
        <v>0</v>
      </c>
      <c r="O109" s="193">
        <v>2947122.75</v>
      </c>
    </row>
    <row r="110" spans="1:15" ht="51">
      <c r="A110" s="124">
        <v>76</v>
      </c>
      <c r="B110" s="253" t="s">
        <v>1277</v>
      </c>
      <c r="C110" s="253" t="s">
        <v>706</v>
      </c>
      <c r="D110" s="191" t="s">
        <v>3752</v>
      </c>
      <c r="E110" s="124">
        <v>609</v>
      </c>
      <c r="F110" s="124" t="s">
        <v>2899</v>
      </c>
      <c r="G110" s="189" t="s">
        <v>2900</v>
      </c>
      <c r="H110" s="254"/>
      <c r="I110" s="254"/>
      <c r="J110" s="254"/>
      <c r="K110" s="254"/>
      <c r="L110" s="254"/>
      <c r="M110" s="193">
        <v>23177.31</v>
      </c>
      <c r="N110" s="193">
        <v>0</v>
      </c>
      <c r="O110" s="193">
        <v>23177.31</v>
      </c>
    </row>
    <row r="111" spans="1:15" ht="51">
      <c r="A111" s="124">
        <v>76</v>
      </c>
      <c r="B111" s="253" t="s">
        <v>1277</v>
      </c>
      <c r="C111" s="253" t="s">
        <v>706</v>
      </c>
      <c r="D111" s="191" t="s">
        <v>3753</v>
      </c>
      <c r="E111" s="124">
        <v>818</v>
      </c>
      <c r="F111" s="124" t="s">
        <v>2899</v>
      </c>
      <c r="G111" s="189" t="s">
        <v>2900</v>
      </c>
      <c r="H111" s="254"/>
      <c r="I111" s="254"/>
      <c r="J111" s="254"/>
      <c r="K111" s="254"/>
      <c r="L111" s="254"/>
      <c r="M111" s="193">
        <v>18048</v>
      </c>
      <c r="N111" s="193">
        <v>0</v>
      </c>
      <c r="O111" s="193">
        <v>18048</v>
      </c>
    </row>
    <row r="112" spans="1:15" ht="51">
      <c r="A112" s="124">
        <v>66</v>
      </c>
      <c r="B112" s="253" t="s">
        <v>4460</v>
      </c>
      <c r="C112" s="253" t="s">
        <v>704</v>
      </c>
      <c r="D112" s="191" t="s">
        <v>4461</v>
      </c>
      <c r="E112" s="124" t="s">
        <v>4462</v>
      </c>
      <c r="F112" s="124" t="s">
        <v>4463</v>
      </c>
      <c r="G112" s="189" t="s">
        <v>4464</v>
      </c>
      <c r="H112" s="254"/>
      <c r="I112" s="254"/>
      <c r="J112" s="254"/>
      <c r="K112" s="254"/>
      <c r="L112" s="254"/>
      <c r="M112" s="193">
        <v>233020.34</v>
      </c>
      <c r="N112" s="193">
        <v>0</v>
      </c>
      <c r="O112" s="193">
        <v>233020.34</v>
      </c>
    </row>
    <row r="113" spans="1:15" ht="51">
      <c r="A113" s="124">
        <v>76</v>
      </c>
      <c r="B113" s="253" t="s">
        <v>1277</v>
      </c>
      <c r="C113" s="253" t="s">
        <v>706</v>
      </c>
      <c r="D113" s="191">
        <v>43199</v>
      </c>
      <c r="E113" s="124">
        <v>1512</v>
      </c>
      <c r="F113" s="124" t="s">
        <v>2899</v>
      </c>
      <c r="G113" s="189" t="s">
        <v>2900</v>
      </c>
      <c r="H113" s="254"/>
      <c r="I113" s="254"/>
      <c r="J113" s="254"/>
      <c r="K113" s="254"/>
      <c r="L113" s="254"/>
      <c r="M113" s="193">
        <v>63124.97</v>
      </c>
      <c r="N113" s="193">
        <v>0</v>
      </c>
      <c r="O113" s="193">
        <v>63124.97</v>
      </c>
    </row>
    <row r="114" spans="1:15" ht="51">
      <c r="A114" s="124">
        <v>76</v>
      </c>
      <c r="B114" s="253" t="s">
        <v>1277</v>
      </c>
      <c r="C114" s="253" t="s">
        <v>706</v>
      </c>
      <c r="D114" s="191">
        <v>43210</v>
      </c>
      <c r="E114" s="124">
        <v>1765</v>
      </c>
      <c r="F114" s="124" t="s">
        <v>2899</v>
      </c>
      <c r="G114" s="189" t="s">
        <v>2900</v>
      </c>
      <c r="H114" s="254"/>
      <c r="I114" s="254"/>
      <c r="J114" s="254"/>
      <c r="K114" s="254"/>
      <c r="L114" s="254"/>
      <c r="M114" s="193">
        <v>35485.550000000003</v>
      </c>
      <c r="N114" s="193">
        <v>0</v>
      </c>
      <c r="O114" s="193">
        <v>35485.550000000003</v>
      </c>
    </row>
    <row r="115" spans="1:15" ht="51">
      <c r="A115" s="124">
        <v>76</v>
      </c>
      <c r="B115" s="253" t="s">
        <v>1277</v>
      </c>
      <c r="C115" s="253" t="s">
        <v>706</v>
      </c>
      <c r="D115" s="191">
        <v>43215</v>
      </c>
      <c r="E115" s="124">
        <v>1957</v>
      </c>
      <c r="F115" s="124" t="s">
        <v>2899</v>
      </c>
      <c r="G115" s="189" t="s">
        <v>2900</v>
      </c>
      <c r="H115" s="254"/>
      <c r="I115" s="254"/>
      <c r="J115" s="254"/>
      <c r="K115" s="254"/>
      <c r="L115" s="254"/>
      <c r="M115" s="193">
        <v>343.91</v>
      </c>
      <c r="N115" s="193">
        <v>0</v>
      </c>
      <c r="O115" s="193">
        <v>343.91</v>
      </c>
    </row>
    <row r="116" spans="1:15" ht="51">
      <c r="A116" s="124">
        <v>76</v>
      </c>
      <c r="B116" s="253" t="s">
        <v>1277</v>
      </c>
      <c r="C116" s="253" t="s">
        <v>706</v>
      </c>
      <c r="D116" s="191">
        <v>43220</v>
      </c>
      <c r="E116" s="124">
        <v>2083</v>
      </c>
      <c r="F116" s="124" t="s">
        <v>2899</v>
      </c>
      <c r="G116" s="189" t="s">
        <v>2900</v>
      </c>
      <c r="H116" s="254"/>
      <c r="I116" s="254"/>
      <c r="J116" s="254"/>
      <c r="K116" s="254"/>
      <c r="L116" s="254"/>
      <c r="M116" s="193">
        <v>12416.75</v>
      </c>
      <c r="N116" s="193">
        <v>0</v>
      </c>
      <c r="O116" s="193">
        <v>12416.75</v>
      </c>
    </row>
    <row r="117" spans="1:15" ht="51">
      <c r="A117" s="124">
        <v>76</v>
      </c>
      <c r="B117" s="253" t="s">
        <v>1277</v>
      </c>
      <c r="C117" s="253" t="s">
        <v>706</v>
      </c>
      <c r="D117" s="191">
        <v>43227</v>
      </c>
      <c r="E117" s="256">
        <v>2255</v>
      </c>
      <c r="F117" s="256" t="s">
        <v>2899</v>
      </c>
      <c r="G117" s="189" t="s">
        <v>2900</v>
      </c>
      <c r="H117" s="254"/>
      <c r="I117" s="254"/>
      <c r="J117" s="254"/>
      <c r="K117" s="254"/>
      <c r="L117" s="254"/>
      <c r="M117" s="193">
        <v>6435.57</v>
      </c>
      <c r="N117" s="193">
        <v>0</v>
      </c>
      <c r="O117" s="193">
        <v>6435.57</v>
      </c>
    </row>
    <row r="118" spans="1:15" ht="51">
      <c r="A118" s="124">
        <v>76</v>
      </c>
      <c r="B118" s="253" t="s">
        <v>1277</v>
      </c>
      <c r="C118" s="253" t="s">
        <v>706</v>
      </c>
      <c r="D118" s="191">
        <v>43234</v>
      </c>
      <c r="E118" s="256">
        <v>2423</v>
      </c>
      <c r="F118" s="124" t="s">
        <v>2899</v>
      </c>
      <c r="G118" s="189" t="s">
        <v>2900</v>
      </c>
      <c r="H118" s="254"/>
      <c r="I118" s="254"/>
      <c r="J118" s="254"/>
      <c r="K118" s="254"/>
      <c r="L118" s="254"/>
      <c r="M118" s="193">
        <v>45299.17</v>
      </c>
      <c r="N118" s="193">
        <v>0</v>
      </c>
      <c r="O118" s="193">
        <v>45299.17</v>
      </c>
    </row>
    <row r="119" spans="1:15" ht="51">
      <c r="A119" s="124" t="s">
        <v>619</v>
      </c>
      <c r="B119" s="253" t="s">
        <v>1278</v>
      </c>
      <c r="C119" s="253" t="s">
        <v>713</v>
      </c>
      <c r="D119" s="191">
        <v>43236</v>
      </c>
      <c r="E119" s="256">
        <v>2529</v>
      </c>
      <c r="F119" s="124" t="s">
        <v>1279</v>
      </c>
      <c r="G119" s="189" t="s">
        <v>6635</v>
      </c>
      <c r="H119" s="254"/>
      <c r="I119" s="254"/>
      <c r="J119" s="254"/>
      <c r="K119" s="254"/>
      <c r="L119" s="254"/>
      <c r="M119" s="193">
        <v>1740</v>
      </c>
      <c r="N119" s="193">
        <v>0</v>
      </c>
      <c r="O119" s="193">
        <v>1740</v>
      </c>
    </row>
    <row r="120" spans="1:15" ht="51">
      <c r="A120" s="124">
        <v>76</v>
      </c>
      <c r="B120" s="253" t="s">
        <v>1277</v>
      </c>
      <c r="C120" s="253" t="s">
        <v>706</v>
      </c>
      <c r="D120" s="191">
        <v>43241</v>
      </c>
      <c r="E120" s="256">
        <v>2689</v>
      </c>
      <c r="F120" s="124" t="s">
        <v>2899</v>
      </c>
      <c r="G120" s="189" t="s">
        <v>2900</v>
      </c>
      <c r="H120" s="254"/>
      <c r="I120" s="254"/>
      <c r="J120" s="254"/>
      <c r="K120" s="254"/>
      <c r="L120" s="254"/>
      <c r="M120" s="193">
        <v>33829.93</v>
      </c>
      <c r="N120" s="193">
        <v>0</v>
      </c>
      <c r="O120" s="193">
        <v>33829.93</v>
      </c>
    </row>
    <row r="121" spans="1:15" ht="51">
      <c r="A121" s="124" t="s">
        <v>619</v>
      </c>
      <c r="B121" s="253" t="s">
        <v>1278</v>
      </c>
      <c r="C121" s="253" t="s">
        <v>713</v>
      </c>
      <c r="D121" s="191">
        <v>43241</v>
      </c>
      <c r="E121" s="256">
        <v>2699</v>
      </c>
      <c r="F121" s="124" t="s">
        <v>1279</v>
      </c>
      <c r="G121" s="189" t="s">
        <v>6636</v>
      </c>
      <c r="H121" s="254"/>
      <c r="I121" s="254"/>
      <c r="J121" s="254"/>
      <c r="K121" s="254"/>
      <c r="L121" s="254"/>
      <c r="M121" s="193">
        <v>33829.93</v>
      </c>
      <c r="N121" s="193">
        <v>0</v>
      </c>
      <c r="O121" s="193">
        <v>33829.93</v>
      </c>
    </row>
    <row r="122" spans="1:15" ht="51">
      <c r="A122" s="124">
        <v>76</v>
      </c>
      <c r="B122" s="253" t="s">
        <v>1277</v>
      </c>
      <c r="C122" s="253" t="s">
        <v>706</v>
      </c>
      <c r="D122" s="191">
        <v>43241</v>
      </c>
      <c r="E122" s="256">
        <v>2700</v>
      </c>
      <c r="F122" s="124" t="s">
        <v>2899</v>
      </c>
      <c r="G122" s="189" t="s">
        <v>6637</v>
      </c>
      <c r="H122" s="254"/>
      <c r="I122" s="254"/>
      <c r="J122" s="254"/>
      <c r="K122" s="254"/>
      <c r="L122" s="254"/>
      <c r="M122" s="193">
        <v>1740</v>
      </c>
      <c r="N122" s="193">
        <v>0</v>
      </c>
      <c r="O122" s="193">
        <v>1740</v>
      </c>
    </row>
    <row r="123" spans="1:15" ht="51">
      <c r="A123" s="124">
        <v>76</v>
      </c>
      <c r="B123" s="253" t="s">
        <v>1277</v>
      </c>
      <c r="C123" s="253" t="s">
        <v>706</v>
      </c>
      <c r="D123" s="191">
        <v>43241</v>
      </c>
      <c r="E123" s="256">
        <v>2701</v>
      </c>
      <c r="F123" s="124" t="s">
        <v>2899</v>
      </c>
      <c r="G123" s="189" t="s">
        <v>2900</v>
      </c>
      <c r="H123" s="254"/>
      <c r="I123" s="254"/>
      <c r="J123" s="254"/>
      <c r="K123" s="254"/>
      <c r="L123" s="254"/>
      <c r="M123" s="193">
        <v>32089.93</v>
      </c>
      <c r="N123" s="193">
        <v>0</v>
      </c>
      <c r="O123" s="193">
        <v>32089.93</v>
      </c>
    </row>
    <row r="124" spans="1:15" ht="51">
      <c r="A124" s="124" t="s">
        <v>617</v>
      </c>
      <c r="B124" s="253" t="s">
        <v>1277</v>
      </c>
      <c r="C124" s="253" t="s">
        <v>713</v>
      </c>
      <c r="D124" s="191">
        <v>43245</v>
      </c>
      <c r="E124" s="256">
        <v>2868</v>
      </c>
      <c r="F124" s="124" t="s">
        <v>6629</v>
      </c>
      <c r="G124" s="189" t="s">
        <v>6638</v>
      </c>
      <c r="H124" s="254"/>
      <c r="I124" s="254"/>
      <c r="J124" s="254"/>
      <c r="K124" s="254"/>
      <c r="L124" s="254"/>
      <c r="M124" s="193">
        <v>1291.54</v>
      </c>
      <c r="N124" s="193">
        <v>0</v>
      </c>
      <c r="O124" s="193">
        <v>1291.54</v>
      </c>
    </row>
    <row r="125" spans="1:15" ht="51">
      <c r="A125" s="124">
        <v>76</v>
      </c>
      <c r="B125" s="253" t="s">
        <v>1277</v>
      </c>
      <c r="C125" s="253" t="s">
        <v>706</v>
      </c>
      <c r="D125" s="191">
        <v>43257</v>
      </c>
      <c r="E125" s="256">
        <v>3182</v>
      </c>
      <c r="F125" s="124" t="s">
        <v>2899</v>
      </c>
      <c r="G125" s="189" t="s">
        <v>2900</v>
      </c>
      <c r="H125" s="254"/>
      <c r="I125" s="254"/>
      <c r="J125" s="254"/>
      <c r="K125" s="254"/>
      <c r="L125" s="254"/>
      <c r="M125" s="193">
        <v>25411.26</v>
      </c>
      <c r="N125" s="193">
        <v>0</v>
      </c>
      <c r="O125" s="193">
        <v>25411.26</v>
      </c>
    </row>
    <row r="126" spans="1:15" ht="51">
      <c r="A126" s="124">
        <v>81</v>
      </c>
      <c r="B126" s="253" t="s">
        <v>8160</v>
      </c>
      <c r="C126" s="253" t="s">
        <v>709</v>
      </c>
      <c r="D126" s="191">
        <v>43258</v>
      </c>
      <c r="E126" s="256">
        <v>3199</v>
      </c>
      <c r="F126" s="124" t="s">
        <v>8172</v>
      </c>
      <c r="G126" s="189" t="s">
        <v>8187</v>
      </c>
      <c r="H126" s="254"/>
      <c r="I126" s="254"/>
      <c r="J126" s="254"/>
      <c r="K126" s="254"/>
      <c r="L126" s="254"/>
      <c r="M126" s="193">
        <v>191.39</v>
      </c>
      <c r="N126" s="193">
        <v>0</v>
      </c>
      <c r="O126" s="193">
        <v>191.39</v>
      </c>
    </row>
    <row r="127" spans="1:15" ht="51">
      <c r="A127" s="124">
        <v>76</v>
      </c>
      <c r="B127" s="253" t="s">
        <v>1277</v>
      </c>
      <c r="C127" s="253" t="s">
        <v>706</v>
      </c>
      <c r="D127" s="191">
        <v>43265</v>
      </c>
      <c r="E127" s="256">
        <v>3377</v>
      </c>
      <c r="F127" s="124" t="s">
        <v>2899</v>
      </c>
      <c r="G127" s="189" t="s">
        <v>2900</v>
      </c>
      <c r="H127" s="254"/>
      <c r="I127" s="254"/>
      <c r="J127" s="254"/>
      <c r="K127" s="254"/>
      <c r="L127" s="254"/>
      <c r="M127" s="193">
        <v>29665.919999999998</v>
      </c>
      <c r="N127" s="193">
        <v>0</v>
      </c>
      <c r="O127" s="193">
        <v>29665.919999999998</v>
      </c>
    </row>
    <row r="128" spans="1:15" ht="51">
      <c r="A128" s="124">
        <v>76</v>
      </c>
      <c r="B128" s="253" t="s">
        <v>1277</v>
      </c>
      <c r="C128" s="253" t="s">
        <v>706</v>
      </c>
      <c r="D128" s="191">
        <v>43270</v>
      </c>
      <c r="E128" s="256">
        <v>3759</v>
      </c>
      <c r="F128" s="124" t="s">
        <v>2899</v>
      </c>
      <c r="G128" s="189" t="s">
        <v>2900</v>
      </c>
      <c r="H128" s="254"/>
      <c r="I128" s="254"/>
      <c r="J128" s="254"/>
      <c r="K128" s="254"/>
      <c r="L128" s="254"/>
      <c r="M128" s="193">
        <v>88289.87</v>
      </c>
      <c r="N128" s="193">
        <v>0</v>
      </c>
      <c r="O128" s="193">
        <v>88289.87</v>
      </c>
    </row>
    <row r="129" spans="1:15" ht="51">
      <c r="A129" s="124">
        <v>76</v>
      </c>
      <c r="B129" s="253" t="s">
        <v>1277</v>
      </c>
      <c r="C129" s="253" t="s">
        <v>706</v>
      </c>
      <c r="D129" s="191">
        <v>43286</v>
      </c>
      <c r="E129" s="256">
        <v>4233</v>
      </c>
      <c r="F129" s="124" t="s">
        <v>2899</v>
      </c>
      <c r="G129" s="189" t="s">
        <v>9796</v>
      </c>
      <c r="H129" s="254"/>
      <c r="I129" s="254"/>
      <c r="J129" s="254"/>
      <c r="K129" s="254"/>
      <c r="L129" s="254"/>
      <c r="M129" s="193">
        <v>10204.11</v>
      </c>
      <c r="N129" s="193">
        <v>0</v>
      </c>
      <c r="O129" s="193">
        <v>10204.11</v>
      </c>
    </row>
    <row r="130" spans="1:15" ht="51">
      <c r="A130" s="124">
        <v>76</v>
      </c>
      <c r="B130" s="253" t="s">
        <v>1277</v>
      </c>
      <c r="C130" s="253" t="s">
        <v>706</v>
      </c>
      <c r="D130" s="191">
        <v>43293</v>
      </c>
      <c r="E130" s="256">
        <v>4425</v>
      </c>
      <c r="F130" s="124" t="s">
        <v>2899</v>
      </c>
      <c r="G130" s="189" t="s">
        <v>9798</v>
      </c>
      <c r="H130" s="254"/>
      <c r="I130" s="254"/>
      <c r="J130" s="254"/>
      <c r="K130" s="254"/>
      <c r="L130" s="254"/>
      <c r="M130" s="193">
        <v>13259.67</v>
      </c>
      <c r="N130" s="193">
        <v>0</v>
      </c>
      <c r="O130" s="193">
        <v>13259.67</v>
      </c>
    </row>
    <row r="131" spans="1:15" ht="51">
      <c r="A131" s="124">
        <v>76</v>
      </c>
      <c r="B131" s="253" t="s">
        <v>1277</v>
      </c>
      <c r="C131" s="253" t="s">
        <v>706</v>
      </c>
      <c r="D131" s="191">
        <v>43299</v>
      </c>
      <c r="E131" s="256">
        <v>4489</v>
      </c>
      <c r="F131" s="124" t="s">
        <v>2899</v>
      </c>
      <c r="G131" s="189" t="s">
        <v>9798</v>
      </c>
      <c r="H131" s="254"/>
      <c r="I131" s="254"/>
      <c r="J131" s="254"/>
      <c r="K131" s="254"/>
      <c r="L131" s="254"/>
      <c r="M131" s="193">
        <v>108854.76</v>
      </c>
      <c r="N131" s="193">
        <v>0</v>
      </c>
      <c r="O131" s="193">
        <v>108854.76</v>
      </c>
    </row>
    <row r="132" spans="1:15" ht="51">
      <c r="A132" s="124">
        <v>78</v>
      </c>
      <c r="B132" s="253" t="s">
        <v>1278</v>
      </c>
      <c r="C132" s="253" t="s">
        <v>707</v>
      </c>
      <c r="D132" s="191">
        <v>43300</v>
      </c>
      <c r="E132" s="256">
        <v>4549</v>
      </c>
      <c r="F132" s="124" t="s">
        <v>9800</v>
      </c>
      <c r="G132" s="189" t="s">
        <v>9801</v>
      </c>
      <c r="H132" s="254"/>
      <c r="I132" s="254"/>
      <c r="J132" s="254"/>
      <c r="K132" s="254"/>
      <c r="L132" s="254"/>
      <c r="M132" s="193">
        <v>1100017.27</v>
      </c>
      <c r="N132" s="193">
        <v>0</v>
      </c>
      <c r="O132" s="193">
        <v>1100017.27</v>
      </c>
    </row>
    <row r="133" spans="1:15" ht="51">
      <c r="A133" s="124">
        <v>78</v>
      </c>
      <c r="B133" s="253" t="s">
        <v>1277</v>
      </c>
      <c r="C133" s="253" t="s">
        <v>707</v>
      </c>
      <c r="D133" s="191">
        <v>43311</v>
      </c>
      <c r="E133" s="256">
        <v>4797</v>
      </c>
      <c r="F133" s="124" t="s">
        <v>9802</v>
      </c>
      <c r="G133" s="189" t="s">
        <v>9803</v>
      </c>
      <c r="H133" s="254"/>
      <c r="I133" s="254"/>
      <c r="J133" s="254"/>
      <c r="K133" s="254"/>
      <c r="L133" s="254"/>
      <c r="M133" s="193">
        <v>6604.6</v>
      </c>
      <c r="N133" s="193">
        <v>0</v>
      </c>
      <c r="O133" s="193">
        <v>6604.6</v>
      </c>
    </row>
    <row r="134" spans="1:15" ht="51">
      <c r="A134" s="124">
        <v>76</v>
      </c>
      <c r="B134" s="253" t="s">
        <v>1277</v>
      </c>
      <c r="C134" s="253" t="s">
        <v>706</v>
      </c>
      <c r="D134" s="191">
        <v>43319</v>
      </c>
      <c r="E134" s="256">
        <v>4965</v>
      </c>
      <c r="F134" s="124" t="s">
        <v>2899</v>
      </c>
      <c r="G134" s="189" t="s">
        <v>9798</v>
      </c>
      <c r="H134" s="254"/>
      <c r="I134" s="254"/>
      <c r="J134" s="254"/>
      <c r="K134" s="254"/>
      <c r="L134" s="254"/>
      <c r="M134" s="193">
        <v>14974.21</v>
      </c>
      <c r="N134" s="193">
        <v>0</v>
      </c>
      <c r="O134" s="193">
        <v>14974.21</v>
      </c>
    </row>
    <row r="135" spans="1:15" ht="51">
      <c r="A135" s="124">
        <v>76</v>
      </c>
      <c r="B135" s="253" t="s">
        <v>1277</v>
      </c>
      <c r="C135" s="253" t="s">
        <v>706</v>
      </c>
      <c r="D135" s="191">
        <v>43336</v>
      </c>
      <c r="E135" s="256">
        <v>5400</v>
      </c>
      <c r="F135" s="124" t="s">
        <v>2899</v>
      </c>
      <c r="G135" s="189" t="s">
        <v>9798</v>
      </c>
      <c r="H135" s="254"/>
      <c r="I135" s="254"/>
      <c r="J135" s="254"/>
      <c r="K135" s="254"/>
      <c r="L135" s="254"/>
      <c r="M135" s="193">
        <v>156141.15</v>
      </c>
      <c r="N135" s="193">
        <v>0</v>
      </c>
      <c r="O135" s="193">
        <v>156141.15</v>
      </c>
    </row>
    <row r="136" spans="1:15" ht="51">
      <c r="A136" s="124">
        <v>81</v>
      </c>
      <c r="B136" s="253" t="s">
        <v>12376</v>
      </c>
      <c r="C136" s="253" t="s">
        <v>709</v>
      </c>
      <c r="D136" s="191">
        <v>43339</v>
      </c>
      <c r="E136" s="256">
        <v>5401</v>
      </c>
      <c r="F136" s="124" t="s">
        <v>12389</v>
      </c>
      <c r="G136" s="189" t="s">
        <v>12390</v>
      </c>
      <c r="H136" s="254"/>
      <c r="I136" s="254"/>
      <c r="J136" s="254"/>
      <c r="K136" s="254"/>
      <c r="L136" s="254"/>
      <c r="M136" s="193">
        <v>636230.22</v>
      </c>
      <c r="N136" s="193">
        <v>0</v>
      </c>
      <c r="O136" s="193">
        <v>636230.22</v>
      </c>
    </row>
    <row r="137" spans="1:15" ht="51">
      <c r="A137" s="124">
        <v>78</v>
      </c>
      <c r="B137" s="253" t="s">
        <v>1278</v>
      </c>
      <c r="C137" s="253" t="s">
        <v>707</v>
      </c>
      <c r="D137" s="191">
        <v>43339</v>
      </c>
      <c r="E137" s="256">
        <v>5402</v>
      </c>
      <c r="F137" s="124" t="s">
        <v>12391</v>
      </c>
      <c r="G137" s="189" t="s">
        <v>12392</v>
      </c>
      <c r="H137" s="254"/>
      <c r="I137" s="254"/>
      <c r="J137" s="254"/>
      <c r="K137" s="254"/>
      <c r="L137" s="254"/>
      <c r="M137" s="193">
        <v>594830.72</v>
      </c>
      <c r="N137" s="193">
        <v>0</v>
      </c>
      <c r="O137" s="193">
        <v>594830.72</v>
      </c>
    </row>
    <row r="138" spans="1:15" ht="51">
      <c r="A138" s="124">
        <v>52</v>
      </c>
      <c r="B138" s="253" t="s">
        <v>1277</v>
      </c>
      <c r="C138" s="253" t="s">
        <v>703</v>
      </c>
      <c r="D138" s="191">
        <v>43343</v>
      </c>
      <c r="E138" s="256">
        <v>5503</v>
      </c>
      <c r="F138" s="124" t="s">
        <v>12393</v>
      </c>
      <c r="G138" s="189" t="s">
        <v>12394</v>
      </c>
      <c r="H138" s="254"/>
      <c r="I138" s="254"/>
      <c r="J138" s="254"/>
      <c r="K138" s="254"/>
      <c r="L138" s="254"/>
      <c r="M138" s="193">
        <v>25179.84</v>
      </c>
      <c r="N138" s="193">
        <v>0</v>
      </c>
      <c r="O138" s="193">
        <v>25179.84</v>
      </c>
    </row>
    <row r="139" spans="1:15" ht="51">
      <c r="A139" s="124">
        <v>76</v>
      </c>
      <c r="B139" s="253" t="s">
        <v>1277</v>
      </c>
      <c r="C139" s="253" t="s">
        <v>706</v>
      </c>
      <c r="D139" s="191">
        <v>43343</v>
      </c>
      <c r="E139" s="256">
        <v>5546</v>
      </c>
      <c r="F139" s="124" t="s">
        <v>2899</v>
      </c>
      <c r="G139" s="189" t="s">
        <v>9798</v>
      </c>
      <c r="H139" s="254"/>
      <c r="I139" s="254"/>
      <c r="J139" s="254"/>
      <c r="K139" s="254"/>
      <c r="L139" s="254"/>
      <c r="M139" s="193">
        <v>12065.31</v>
      </c>
      <c r="N139" s="193">
        <v>0</v>
      </c>
      <c r="O139" s="193">
        <v>12065.31</v>
      </c>
    </row>
    <row r="140" spans="1:15" ht="51">
      <c r="A140" s="124">
        <v>66</v>
      </c>
      <c r="B140" s="253" t="s">
        <v>4460</v>
      </c>
      <c r="C140" s="253" t="s">
        <v>704</v>
      </c>
      <c r="D140" s="191">
        <v>43348</v>
      </c>
      <c r="E140" s="256">
        <v>5577</v>
      </c>
      <c r="F140" s="124" t="s">
        <v>15957</v>
      </c>
      <c r="G140" s="189" t="s">
        <v>15958</v>
      </c>
      <c r="H140" s="254"/>
      <c r="I140" s="254"/>
      <c r="J140" s="254"/>
      <c r="K140" s="254"/>
      <c r="L140" s="254"/>
      <c r="M140" s="193">
        <v>150000</v>
      </c>
      <c r="N140" s="193">
        <v>0</v>
      </c>
      <c r="O140" s="193">
        <v>150000</v>
      </c>
    </row>
    <row r="141" spans="1:15" ht="51">
      <c r="A141" s="124">
        <v>76</v>
      </c>
      <c r="B141" s="253" t="s">
        <v>1277</v>
      </c>
      <c r="C141" s="253" t="s">
        <v>706</v>
      </c>
      <c r="D141" s="191">
        <v>43350</v>
      </c>
      <c r="E141" s="256">
        <v>5656</v>
      </c>
      <c r="F141" s="124" t="s">
        <v>2899</v>
      </c>
      <c r="G141" s="189" t="s">
        <v>9798</v>
      </c>
      <c r="H141" s="254"/>
      <c r="I141" s="254"/>
      <c r="J141" s="254"/>
      <c r="K141" s="254"/>
      <c r="L141" s="254"/>
      <c r="M141" s="193">
        <v>37792.69</v>
      </c>
      <c r="N141" s="193">
        <v>0</v>
      </c>
      <c r="O141" s="193">
        <v>37792.69</v>
      </c>
    </row>
    <row r="142" spans="1:15" ht="38.25">
      <c r="A142" s="124" t="s">
        <v>617</v>
      </c>
      <c r="B142" s="253" t="s">
        <v>1277</v>
      </c>
      <c r="C142" s="253" t="s">
        <v>713</v>
      </c>
      <c r="D142" s="191">
        <v>43356</v>
      </c>
      <c r="E142" s="256">
        <v>5724</v>
      </c>
      <c r="F142" s="124" t="s">
        <v>15959</v>
      </c>
      <c r="G142" s="189" t="s">
        <v>15960</v>
      </c>
      <c r="H142" s="254"/>
      <c r="I142" s="254"/>
      <c r="J142" s="254"/>
      <c r="K142" s="254"/>
      <c r="L142" s="254"/>
      <c r="M142" s="193">
        <v>360000</v>
      </c>
      <c r="N142" s="193">
        <v>0</v>
      </c>
      <c r="O142" s="193">
        <v>360000</v>
      </c>
    </row>
    <row r="143" spans="1:15" ht="51">
      <c r="A143" s="124">
        <v>76</v>
      </c>
      <c r="B143" s="253" t="s">
        <v>1277</v>
      </c>
      <c r="C143" s="253" t="s">
        <v>706</v>
      </c>
      <c r="D143" s="191">
        <v>43357</v>
      </c>
      <c r="E143" s="256">
        <v>5743</v>
      </c>
      <c r="F143" s="124" t="s">
        <v>2899</v>
      </c>
      <c r="G143" s="189" t="s">
        <v>2900</v>
      </c>
      <c r="H143" s="254"/>
      <c r="I143" s="254"/>
      <c r="J143" s="254"/>
      <c r="K143" s="254"/>
      <c r="L143" s="254"/>
      <c r="M143" s="193">
        <v>56799.360000000001</v>
      </c>
      <c r="N143" s="193">
        <v>0</v>
      </c>
      <c r="O143" s="193">
        <v>56799.360000000001</v>
      </c>
    </row>
    <row r="144" spans="1:15" ht="51">
      <c r="A144" s="124">
        <v>66</v>
      </c>
      <c r="B144" s="253" t="s">
        <v>4460</v>
      </c>
      <c r="C144" s="253" t="s">
        <v>704</v>
      </c>
      <c r="D144" s="191">
        <v>43362</v>
      </c>
      <c r="E144" s="256">
        <v>5822</v>
      </c>
      <c r="F144" s="124" t="s">
        <v>15961</v>
      </c>
      <c r="G144" s="189" t="s">
        <v>15962</v>
      </c>
      <c r="H144" s="254"/>
      <c r="I144" s="254"/>
      <c r="J144" s="254"/>
      <c r="K144" s="254"/>
      <c r="L144" s="254"/>
      <c r="M144" s="193">
        <v>1009975.55</v>
      </c>
      <c r="N144" s="193">
        <v>0</v>
      </c>
      <c r="O144" s="193">
        <v>1009975.55</v>
      </c>
    </row>
    <row r="145" spans="1:15" ht="51">
      <c r="A145" s="124" t="s">
        <v>619</v>
      </c>
      <c r="B145" s="253" t="s">
        <v>1278</v>
      </c>
      <c r="C145" s="253" t="s">
        <v>713</v>
      </c>
      <c r="D145" s="191">
        <v>43362</v>
      </c>
      <c r="E145" s="256">
        <v>5823</v>
      </c>
      <c r="F145" s="124" t="s">
        <v>1279</v>
      </c>
      <c r="G145" s="189" t="s">
        <v>15963</v>
      </c>
      <c r="H145" s="254"/>
      <c r="I145" s="254"/>
      <c r="J145" s="254"/>
      <c r="K145" s="254"/>
      <c r="L145" s="254"/>
      <c r="M145" s="193">
        <v>98025.279999999999</v>
      </c>
      <c r="N145" s="193">
        <v>0</v>
      </c>
      <c r="O145" s="193">
        <v>98025.279999999999</v>
      </c>
    </row>
    <row r="146" spans="1:15" ht="51">
      <c r="A146" s="124">
        <v>66</v>
      </c>
      <c r="B146" s="253" t="s">
        <v>4460</v>
      </c>
      <c r="C146" s="253" t="s">
        <v>704</v>
      </c>
      <c r="D146" s="191">
        <v>43364</v>
      </c>
      <c r="E146" s="256">
        <v>5835</v>
      </c>
      <c r="F146" s="124" t="s">
        <v>15957</v>
      </c>
      <c r="G146" s="189" t="s">
        <v>15964</v>
      </c>
      <c r="H146" s="254"/>
      <c r="I146" s="254"/>
      <c r="J146" s="254"/>
      <c r="K146" s="254"/>
      <c r="L146" s="254"/>
      <c r="M146" s="193">
        <v>1579.2</v>
      </c>
      <c r="N146" s="193">
        <v>0</v>
      </c>
      <c r="O146" s="193">
        <v>1579.2</v>
      </c>
    </row>
    <row r="147" spans="1:15" ht="51">
      <c r="A147" s="124">
        <v>76</v>
      </c>
      <c r="B147" s="253" t="s">
        <v>1277</v>
      </c>
      <c r="C147" s="253" t="s">
        <v>706</v>
      </c>
      <c r="D147" s="191">
        <v>43364</v>
      </c>
      <c r="E147" s="256">
        <v>5846</v>
      </c>
      <c r="F147" s="124" t="s">
        <v>2899</v>
      </c>
      <c r="G147" s="189" t="s">
        <v>9798</v>
      </c>
      <c r="H147" s="254"/>
      <c r="I147" s="254"/>
      <c r="J147" s="254"/>
      <c r="K147" s="254"/>
      <c r="L147" s="254"/>
      <c r="M147" s="193">
        <v>19366.22</v>
      </c>
      <c r="N147" s="193">
        <v>0</v>
      </c>
      <c r="O147" s="193">
        <v>19366.22</v>
      </c>
    </row>
    <row r="148" spans="1:15" ht="51">
      <c r="A148" s="124" t="s">
        <v>619</v>
      </c>
      <c r="B148" s="253" t="s">
        <v>1278</v>
      </c>
      <c r="C148" s="253" t="s">
        <v>713</v>
      </c>
      <c r="D148" s="191">
        <v>43368</v>
      </c>
      <c r="E148" s="256">
        <v>5937</v>
      </c>
      <c r="F148" s="124" t="s">
        <v>1279</v>
      </c>
      <c r="G148" s="189" t="s">
        <v>15947</v>
      </c>
      <c r="H148" s="254"/>
      <c r="I148" s="254"/>
      <c r="J148" s="254"/>
      <c r="K148" s="254"/>
      <c r="L148" s="254"/>
      <c r="M148" s="193">
        <v>45</v>
      </c>
      <c r="N148" s="193">
        <v>0</v>
      </c>
      <c r="O148" s="193">
        <v>45</v>
      </c>
    </row>
    <row r="149" spans="1:15" ht="63.75">
      <c r="A149" s="124" t="s">
        <v>617</v>
      </c>
      <c r="B149" s="253" t="s">
        <v>1277</v>
      </c>
      <c r="C149" s="253" t="s">
        <v>713</v>
      </c>
      <c r="D149" s="191">
        <v>43370</v>
      </c>
      <c r="E149" s="256">
        <v>5997</v>
      </c>
      <c r="F149" s="124" t="s">
        <v>15965</v>
      </c>
      <c r="G149" s="189" t="s">
        <v>15966</v>
      </c>
      <c r="H149" s="254"/>
      <c r="I149" s="254"/>
      <c r="J149" s="254"/>
      <c r="K149" s="254"/>
      <c r="L149" s="254"/>
      <c r="M149" s="193">
        <v>56000</v>
      </c>
      <c r="N149" s="193">
        <v>0</v>
      </c>
      <c r="O149" s="193">
        <v>56000</v>
      </c>
    </row>
    <row r="150" spans="1:15" ht="51">
      <c r="A150" s="124">
        <v>76</v>
      </c>
      <c r="B150" s="253" t="s">
        <v>1277</v>
      </c>
      <c r="C150" s="253" t="s">
        <v>706</v>
      </c>
      <c r="D150" s="191">
        <v>43350</v>
      </c>
      <c r="E150" s="256">
        <v>5656</v>
      </c>
      <c r="F150" s="124" t="s">
        <v>2899</v>
      </c>
      <c r="G150" s="189" t="s">
        <v>9798</v>
      </c>
      <c r="H150" s="254"/>
      <c r="I150" s="254"/>
      <c r="J150" s="254"/>
      <c r="K150" s="254"/>
      <c r="L150" s="254"/>
      <c r="M150" s="193">
        <v>37792.69</v>
      </c>
      <c r="N150" s="193">
        <v>0</v>
      </c>
      <c r="O150" s="193">
        <v>37792.69</v>
      </c>
    </row>
    <row r="151" spans="1:15" ht="38.25">
      <c r="A151" s="124" t="s">
        <v>617</v>
      </c>
      <c r="B151" s="253" t="s">
        <v>1277</v>
      </c>
      <c r="C151" s="253" t="s">
        <v>713</v>
      </c>
      <c r="D151" s="191">
        <v>43356</v>
      </c>
      <c r="E151" s="256">
        <v>5724</v>
      </c>
      <c r="F151" s="124" t="s">
        <v>15959</v>
      </c>
      <c r="G151" s="189" t="s">
        <v>15960</v>
      </c>
      <c r="H151" s="254"/>
      <c r="I151" s="254"/>
      <c r="J151" s="254"/>
      <c r="K151" s="254"/>
      <c r="L151" s="254"/>
      <c r="M151" s="193">
        <v>360000</v>
      </c>
      <c r="N151" s="193">
        <v>0</v>
      </c>
      <c r="O151" s="193">
        <v>360000</v>
      </c>
    </row>
    <row r="152" spans="1:15" ht="51">
      <c r="A152" s="124">
        <v>76</v>
      </c>
      <c r="B152" s="253" t="s">
        <v>1277</v>
      </c>
      <c r="C152" s="253" t="s">
        <v>706</v>
      </c>
      <c r="D152" s="191">
        <v>43357</v>
      </c>
      <c r="E152" s="256">
        <v>5743</v>
      </c>
      <c r="F152" s="124" t="s">
        <v>2899</v>
      </c>
      <c r="G152" s="189" t="s">
        <v>2900</v>
      </c>
      <c r="H152" s="254"/>
      <c r="I152" s="254"/>
      <c r="J152" s="254"/>
      <c r="K152" s="254"/>
      <c r="L152" s="254"/>
      <c r="M152" s="193">
        <v>56799.360000000001</v>
      </c>
      <c r="N152" s="193">
        <v>0</v>
      </c>
      <c r="O152" s="193">
        <v>56799.360000000001</v>
      </c>
    </row>
    <row r="153" spans="1:15" ht="51">
      <c r="A153" s="124">
        <v>66</v>
      </c>
      <c r="B153" s="253" t="s">
        <v>4460</v>
      </c>
      <c r="C153" s="253" t="s">
        <v>704</v>
      </c>
      <c r="D153" s="191">
        <v>43362</v>
      </c>
      <c r="E153" s="256">
        <v>5822</v>
      </c>
      <c r="F153" s="124" t="s">
        <v>15961</v>
      </c>
      <c r="G153" s="189" t="s">
        <v>15962</v>
      </c>
      <c r="H153" s="254"/>
      <c r="I153" s="254"/>
      <c r="J153" s="254"/>
      <c r="K153" s="254"/>
      <c r="L153" s="254"/>
      <c r="M153" s="193">
        <v>1009975.55</v>
      </c>
      <c r="N153" s="193">
        <v>0</v>
      </c>
      <c r="O153" s="193">
        <v>1009975.55</v>
      </c>
    </row>
    <row r="154" spans="1:15" ht="51">
      <c r="A154" s="124" t="s">
        <v>619</v>
      </c>
      <c r="B154" s="253" t="s">
        <v>1278</v>
      </c>
      <c r="C154" s="253" t="s">
        <v>713</v>
      </c>
      <c r="D154" s="191">
        <v>43362</v>
      </c>
      <c r="E154" s="256">
        <v>5823</v>
      </c>
      <c r="F154" s="124" t="s">
        <v>1279</v>
      </c>
      <c r="G154" s="189" t="s">
        <v>15963</v>
      </c>
      <c r="H154" s="254"/>
      <c r="I154" s="254"/>
      <c r="J154" s="254"/>
      <c r="K154" s="254"/>
      <c r="L154" s="254"/>
      <c r="M154" s="193">
        <v>98025.279999999999</v>
      </c>
      <c r="N154" s="193">
        <v>0</v>
      </c>
      <c r="O154" s="193">
        <v>98025.279999999999</v>
      </c>
    </row>
    <row r="155" spans="1:15" ht="51">
      <c r="A155" s="124">
        <v>66</v>
      </c>
      <c r="B155" s="253" t="s">
        <v>4460</v>
      </c>
      <c r="C155" s="253" t="s">
        <v>704</v>
      </c>
      <c r="D155" s="191">
        <v>43364</v>
      </c>
      <c r="E155" s="256">
        <v>5835</v>
      </c>
      <c r="F155" s="124" t="s">
        <v>15957</v>
      </c>
      <c r="G155" s="189" t="s">
        <v>15964</v>
      </c>
      <c r="H155" s="254"/>
      <c r="I155" s="254"/>
      <c r="J155" s="254"/>
      <c r="K155" s="254"/>
      <c r="L155" s="254"/>
      <c r="M155" s="193">
        <v>1579.2</v>
      </c>
      <c r="N155" s="193">
        <v>0</v>
      </c>
      <c r="O155" s="193">
        <v>1579.2</v>
      </c>
    </row>
    <row r="156" spans="1:15" ht="51">
      <c r="A156" s="124">
        <v>76</v>
      </c>
      <c r="B156" s="253" t="s">
        <v>1277</v>
      </c>
      <c r="C156" s="253" t="s">
        <v>706</v>
      </c>
      <c r="D156" s="191">
        <v>43364</v>
      </c>
      <c r="E156" s="256">
        <v>5846</v>
      </c>
      <c r="F156" s="124" t="s">
        <v>2899</v>
      </c>
      <c r="G156" s="189" t="s">
        <v>9798</v>
      </c>
      <c r="H156" s="254"/>
      <c r="I156" s="254"/>
      <c r="J156" s="254"/>
      <c r="K156" s="254"/>
      <c r="L156" s="254"/>
      <c r="M156" s="193">
        <v>19366.22</v>
      </c>
      <c r="N156" s="193">
        <v>0</v>
      </c>
      <c r="O156" s="193">
        <v>19366.22</v>
      </c>
    </row>
    <row r="157" spans="1:15" ht="51">
      <c r="A157" s="124">
        <v>578</v>
      </c>
      <c r="B157" s="253" t="s">
        <v>1277</v>
      </c>
      <c r="C157" s="253" t="s">
        <v>853</v>
      </c>
      <c r="D157" s="191">
        <v>43368</v>
      </c>
      <c r="E157" s="256">
        <v>5938</v>
      </c>
      <c r="F157" s="124" t="s">
        <v>8163</v>
      </c>
      <c r="G157" s="189" t="s">
        <v>15945</v>
      </c>
      <c r="H157" s="254"/>
      <c r="I157" s="254"/>
      <c r="J157" s="254"/>
      <c r="K157" s="254"/>
      <c r="L157" s="254"/>
      <c r="M157" s="193">
        <v>313.2</v>
      </c>
      <c r="N157" s="193">
        <v>0</v>
      </c>
      <c r="O157" s="193">
        <v>313.2</v>
      </c>
    </row>
    <row r="158" spans="1:15" ht="63.75">
      <c r="A158" s="124" t="s">
        <v>617</v>
      </c>
      <c r="B158" s="253" t="s">
        <v>1277</v>
      </c>
      <c r="C158" s="253" t="s">
        <v>713</v>
      </c>
      <c r="D158" s="191">
        <v>43370</v>
      </c>
      <c r="E158" s="256">
        <v>5997</v>
      </c>
      <c r="F158" s="124" t="s">
        <v>15965</v>
      </c>
      <c r="G158" s="189" t="s">
        <v>15966</v>
      </c>
      <c r="H158" s="254"/>
      <c r="I158" s="254"/>
      <c r="J158" s="254"/>
      <c r="K158" s="254"/>
      <c r="L158" s="254"/>
      <c r="M158" s="193">
        <v>56000</v>
      </c>
      <c r="N158" s="193">
        <v>0</v>
      </c>
      <c r="O158" s="193">
        <v>56000</v>
      </c>
    </row>
    <row r="159" spans="1:15" ht="51">
      <c r="A159" s="124" t="s">
        <v>619</v>
      </c>
      <c r="B159" s="253" t="s">
        <v>1278</v>
      </c>
      <c r="C159" s="253" t="s">
        <v>713</v>
      </c>
      <c r="D159" s="191" t="s">
        <v>2898</v>
      </c>
      <c r="E159" s="256">
        <v>278</v>
      </c>
      <c r="F159" s="124" t="s">
        <v>1279</v>
      </c>
      <c r="G159" s="189" t="s">
        <v>2900</v>
      </c>
      <c r="H159" s="254"/>
      <c r="I159" s="254"/>
      <c r="J159" s="254"/>
      <c r="K159" s="254"/>
      <c r="L159" s="254"/>
      <c r="M159" s="193">
        <v>0</v>
      </c>
      <c r="N159" s="193">
        <v>3382607.23</v>
      </c>
      <c r="O159" s="193">
        <v>3382607.23</v>
      </c>
    </row>
    <row r="160" spans="1:15" ht="51">
      <c r="A160" s="124" t="s">
        <v>619</v>
      </c>
      <c r="B160" s="253" t="s">
        <v>1278</v>
      </c>
      <c r="C160" s="253" t="s">
        <v>713</v>
      </c>
      <c r="D160" s="191" t="s">
        <v>2898</v>
      </c>
      <c r="E160" s="256">
        <v>279</v>
      </c>
      <c r="F160" s="124" t="s">
        <v>1279</v>
      </c>
      <c r="G160" s="189" t="s">
        <v>2902</v>
      </c>
      <c r="H160" s="254"/>
      <c r="I160" s="254"/>
      <c r="J160" s="254"/>
      <c r="K160" s="254"/>
      <c r="L160" s="254"/>
      <c r="M160" s="193">
        <v>0</v>
      </c>
      <c r="N160" s="193">
        <v>2947122.75</v>
      </c>
      <c r="O160" s="193">
        <v>2947122.75</v>
      </c>
    </row>
    <row r="161" spans="1:15" ht="51">
      <c r="A161" s="124" t="s">
        <v>619</v>
      </c>
      <c r="B161" s="253" t="s">
        <v>1278</v>
      </c>
      <c r="C161" s="253" t="s">
        <v>713</v>
      </c>
      <c r="D161" s="191" t="s">
        <v>3752</v>
      </c>
      <c r="E161" s="256">
        <v>609</v>
      </c>
      <c r="F161" s="124" t="s">
        <v>1279</v>
      </c>
      <c r="G161" s="189" t="s">
        <v>2900</v>
      </c>
      <c r="H161" s="254"/>
      <c r="I161" s="254"/>
      <c r="J161" s="254"/>
      <c r="K161" s="254"/>
      <c r="L161" s="254"/>
      <c r="M161" s="193">
        <v>0</v>
      </c>
      <c r="N161" s="193">
        <v>23177.31</v>
      </c>
      <c r="O161" s="193">
        <v>23177.31</v>
      </c>
    </row>
    <row r="162" spans="1:15" ht="51">
      <c r="A162" s="124" t="s">
        <v>619</v>
      </c>
      <c r="B162" s="253" t="s">
        <v>1278</v>
      </c>
      <c r="C162" s="253" t="s">
        <v>713</v>
      </c>
      <c r="D162" s="191" t="s">
        <v>3753</v>
      </c>
      <c r="E162" s="256">
        <v>818</v>
      </c>
      <c r="F162" s="124" t="s">
        <v>1279</v>
      </c>
      <c r="G162" s="189" t="s">
        <v>2900</v>
      </c>
      <c r="H162" s="254"/>
      <c r="I162" s="254"/>
      <c r="J162" s="254"/>
      <c r="K162" s="254"/>
      <c r="L162" s="254"/>
      <c r="M162" s="193">
        <v>0</v>
      </c>
      <c r="N162" s="193">
        <v>18048</v>
      </c>
      <c r="O162" s="193">
        <v>18048</v>
      </c>
    </row>
    <row r="163" spans="1:15" ht="51">
      <c r="A163" s="124">
        <v>16</v>
      </c>
      <c r="B163" s="253" t="s">
        <v>1277</v>
      </c>
      <c r="C163" s="253" t="s">
        <v>692</v>
      </c>
      <c r="D163" s="191">
        <v>43165</v>
      </c>
      <c r="E163" s="256" t="s">
        <v>4458</v>
      </c>
      <c r="F163" s="124" t="s">
        <v>4465</v>
      </c>
      <c r="G163" s="189" t="s">
        <v>4459</v>
      </c>
      <c r="H163" s="254"/>
      <c r="I163" s="254"/>
      <c r="J163" s="254"/>
      <c r="K163" s="254"/>
      <c r="L163" s="254"/>
      <c r="M163" s="193">
        <v>0</v>
      </c>
      <c r="N163" s="193">
        <v>59606</v>
      </c>
      <c r="O163" s="193">
        <v>59606</v>
      </c>
    </row>
    <row r="164" spans="1:15" ht="51">
      <c r="A164" s="124" t="s">
        <v>619</v>
      </c>
      <c r="B164" s="253" t="s">
        <v>1278</v>
      </c>
      <c r="C164" s="253" t="s">
        <v>713</v>
      </c>
      <c r="D164" s="191" t="s">
        <v>4461</v>
      </c>
      <c r="E164" s="256" t="s">
        <v>4462</v>
      </c>
      <c r="F164" s="124" t="s">
        <v>1279</v>
      </c>
      <c r="G164" s="189" t="s">
        <v>4464</v>
      </c>
      <c r="H164" s="254"/>
      <c r="I164" s="254"/>
      <c r="J164" s="254"/>
      <c r="K164" s="254"/>
      <c r="L164" s="254"/>
      <c r="M164" s="193">
        <v>0</v>
      </c>
      <c r="N164" s="193">
        <v>233020.34</v>
      </c>
      <c r="O164" s="193">
        <v>233020.34</v>
      </c>
    </row>
    <row r="165" spans="1:15" ht="51">
      <c r="A165" s="124" t="s">
        <v>619</v>
      </c>
      <c r="B165" s="253" t="s">
        <v>1278</v>
      </c>
      <c r="C165" s="253" t="s">
        <v>713</v>
      </c>
      <c r="D165" s="191">
        <v>43199</v>
      </c>
      <c r="E165" s="256">
        <v>1512</v>
      </c>
      <c r="F165" s="124" t="s">
        <v>1279</v>
      </c>
      <c r="G165" s="189" t="s">
        <v>2900</v>
      </c>
      <c r="H165" s="254"/>
      <c r="I165" s="254"/>
      <c r="J165" s="254"/>
      <c r="K165" s="254"/>
      <c r="L165" s="254"/>
      <c r="M165" s="193">
        <v>0</v>
      </c>
      <c r="N165" s="193">
        <v>63124.97</v>
      </c>
      <c r="O165" s="193">
        <v>63124.97</v>
      </c>
    </row>
    <row r="166" spans="1:15" ht="51">
      <c r="A166" s="124" t="s">
        <v>619</v>
      </c>
      <c r="B166" s="253" t="s">
        <v>1278</v>
      </c>
      <c r="C166" s="253" t="s">
        <v>713</v>
      </c>
      <c r="D166" s="191">
        <v>43210</v>
      </c>
      <c r="E166" s="256">
        <v>1765</v>
      </c>
      <c r="F166" s="124" t="s">
        <v>1279</v>
      </c>
      <c r="G166" s="189" t="s">
        <v>2900</v>
      </c>
      <c r="H166" s="254"/>
      <c r="I166" s="254"/>
      <c r="J166" s="254"/>
      <c r="K166" s="254"/>
      <c r="L166" s="254"/>
      <c r="M166" s="193">
        <v>0</v>
      </c>
      <c r="N166" s="193">
        <v>35485.550000000003</v>
      </c>
      <c r="O166" s="193">
        <v>35485.550000000003</v>
      </c>
    </row>
    <row r="167" spans="1:15" ht="51">
      <c r="A167" s="124" t="s">
        <v>619</v>
      </c>
      <c r="B167" s="253" t="s">
        <v>1278</v>
      </c>
      <c r="C167" s="253" t="s">
        <v>713</v>
      </c>
      <c r="D167" s="191">
        <v>43215</v>
      </c>
      <c r="E167" s="256">
        <v>1957</v>
      </c>
      <c r="F167" s="124" t="s">
        <v>1279</v>
      </c>
      <c r="G167" s="189" t="s">
        <v>2900</v>
      </c>
      <c r="H167" s="254"/>
      <c r="I167" s="254"/>
      <c r="J167" s="254"/>
      <c r="K167" s="254"/>
      <c r="L167" s="254"/>
      <c r="M167" s="193">
        <v>0</v>
      </c>
      <c r="N167" s="193">
        <v>343.91</v>
      </c>
      <c r="O167" s="193">
        <v>343.91</v>
      </c>
    </row>
    <row r="168" spans="1:15" ht="51">
      <c r="A168" s="124" t="s">
        <v>619</v>
      </c>
      <c r="B168" s="253" t="s">
        <v>1278</v>
      </c>
      <c r="C168" s="253" t="s">
        <v>713</v>
      </c>
      <c r="D168" s="191">
        <v>43220</v>
      </c>
      <c r="E168" s="256">
        <v>2083</v>
      </c>
      <c r="F168" s="124" t="s">
        <v>1279</v>
      </c>
      <c r="G168" s="189" t="s">
        <v>2900</v>
      </c>
      <c r="H168" s="254"/>
      <c r="I168" s="254"/>
      <c r="J168" s="254"/>
      <c r="K168" s="254"/>
      <c r="L168" s="254"/>
      <c r="M168" s="193">
        <v>0</v>
      </c>
      <c r="N168" s="193">
        <v>12416.75</v>
      </c>
      <c r="O168" s="193">
        <v>12416.75</v>
      </c>
    </row>
    <row r="169" spans="1:15" ht="51">
      <c r="A169" s="124" t="s">
        <v>619</v>
      </c>
      <c r="B169" s="253" t="s">
        <v>1278</v>
      </c>
      <c r="C169" s="253" t="s">
        <v>713</v>
      </c>
      <c r="D169" s="191">
        <v>43227</v>
      </c>
      <c r="E169" s="256">
        <v>2255</v>
      </c>
      <c r="F169" s="124" t="s">
        <v>1279</v>
      </c>
      <c r="G169" s="189" t="s">
        <v>2900</v>
      </c>
      <c r="H169" s="254"/>
      <c r="I169" s="254"/>
      <c r="J169" s="254"/>
      <c r="K169" s="254"/>
      <c r="L169" s="254"/>
      <c r="M169" s="193">
        <v>0</v>
      </c>
      <c r="N169" s="193">
        <v>6435.57</v>
      </c>
      <c r="O169" s="193">
        <v>6435.57</v>
      </c>
    </row>
    <row r="170" spans="1:15" ht="51">
      <c r="A170" s="124" t="s">
        <v>619</v>
      </c>
      <c r="B170" s="253" t="s">
        <v>1278</v>
      </c>
      <c r="C170" s="253" t="s">
        <v>713</v>
      </c>
      <c r="D170" s="191">
        <v>43234</v>
      </c>
      <c r="E170" s="256">
        <v>2423</v>
      </c>
      <c r="F170" s="124" t="s">
        <v>1279</v>
      </c>
      <c r="G170" s="189" t="s">
        <v>2900</v>
      </c>
      <c r="H170" s="254"/>
      <c r="I170" s="254"/>
      <c r="J170" s="254"/>
      <c r="K170" s="254"/>
      <c r="L170" s="254"/>
      <c r="M170" s="193">
        <v>0</v>
      </c>
      <c r="N170" s="193">
        <v>45299.17</v>
      </c>
      <c r="O170" s="193">
        <v>45299.17</v>
      </c>
    </row>
    <row r="171" spans="1:15" ht="51">
      <c r="A171" s="124">
        <v>76</v>
      </c>
      <c r="B171" s="253" t="s">
        <v>1277</v>
      </c>
      <c r="C171" s="253" t="s">
        <v>706</v>
      </c>
      <c r="D171" s="191">
        <v>43236</v>
      </c>
      <c r="E171" s="256">
        <v>2529</v>
      </c>
      <c r="F171" s="124" t="s">
        <v>2901</v>
      </c>
      <c r="G171" s="189" t="s">
        <v>6635</v>
      </c>
      <c r="H171" s="254"/>
      <c r="I171" s="254"/>
      <c r="J171" s="254"/>
      <c r="K171" s="254"/>
      <c r="L171" s="254"/>
      <c r="M171" s="193">
        <v>0</v>
      </c>
      <c r="N171" s="193">
        <v>1740</v>
      </c>
      <c r="O171" s="193">
        <v>1740</v>
      </c>
    </row>
    <row r="172" spans="1:15" ht="51">
      <c r="A172" s="124" t="s">
        <v>619</v>
      </c>
      <c r="B172" s="253" t="s">
        <v>1278</v>
      </c>
      <c r="C172" s="253" t="s">
        <v>713</v>
      </c>
      <c r="D172" s="191">
        <v>43241</v>
      </c>
      <c r="E172" s="256">
        <v>2689</v>
      </c>
      <c r="F172" s="124" t="s">
        <v>1279</v>
      </c>
      <c r="G172" s="189" t="s">
        <v>2900</v>
      </c>
      <c r="H172" s="254"/>
      <c r="I172" s="254"/>
      <c r="J172" s="254"/>
      <c r="K172" s="254"/>
      <c r="L172" s="254"/>
      <c r="M172" s="193">
        <v>0</v>
      </c>
      <c r="N172" s="193">
        <v>33829.93</v>
      </c>
      <c r="O172" s="193">
        <v>33829.93</v>
      </c>
    </row>
    <row r="173" spans="1:15" ht="51">
      <c r="A173" s="124">
        <v>76</v>
      </c>
      <c r="B173" s="253" t="s">
        <v>1277</v>
      </c>
      <c r="C173" s="253" t="s">
        <v>706</v>
      </c>
      <c r="D173" s="191">
        <v>43241</v>
      </c>
      <c r="E173" s="256">
        <v>2699</v>
      </c>
      <c r="F173" s="124" t="s">
        <v>2899</v>
      </c>
      <c r="G173" s="189" t="s">
        <v>6636</v>
      </c>
      <c r="H173" s="254"/>
      <c r="I173" s="254"/>
      <c r="J173" s="254"/>
      <c r="K173" s="254"/>
      <c r="L173" s="254"/>
      <c r="M173" s="193">
        <v>0</v>
      </c>
      <c r="N173" s="193">
        <v>33829.93</v>
      </c>
      <c r="O173" s="193">
        <v>33829.93</v>
      </c>
    </row>
    <row r="174" spans="1:15" ht="51">
      <c r="A174" s="124" t="s">
        <v>619</v>
      </c>
      <c r="B174" s="253" t="s">
        <v>1278</v>
      </c>
      <c r="C174" s="253" t="s">
        <v>713</v>
      </c>
      <c r="D174" s="191">
        <v>43241</v>
      </c>
      <c r="E174" s="256">
        <v>2700</v>
      </c>
      <c r="F174" s="124" t="s">
        <v>1279</v>
      </c>
      <c r="G174" s="189" t="s">
        <v>6637</v>
      </c>
      <c r="H174" s="254"/>
      <c r="I174" s="254"/>
      <c r="J174" s="254"/>
      <c r="K174" s="254"/>
      <c r="L174" s="254"/>
      <c r="M174" s="193">
        <v>0</v>
      </c>
      <c r="N174" s="193">
        <v>1740</v>
      </c>
      <c r="O174" s="193">
        <v>1740</v>
      </c>
    </row>
    <row r="175" spans="1:15" ht="51">
      <c r="A175" s="124" t="s">
        <v>619</v>
      </c>
      <c r="B175" s="253" t="s">
        <v>1278</v>
      </c>
      <c r="C175" s="253" t="s">
        <v>713</v>
      </c>
      <c r="D175" s="191">
        <v>43241</v>
      </c>
      <c r="E175" s="256">
        <v>2701</v>
      </c>
      <c r="F175" s="124" t="s">
        <v>1279</v>
      </c>
      <c r="G175" s="189" t="s">
        <v>2900</v>
      </c>
      <c r="H175" s="254"/>
      <c r="I175" s="254"/>
      <c r="J175" s="254"/>
      <c r="K175" s="254"/>
      <c r="L175" s="254"/>
      <c r="M175" s="193">
        <v>0</v>
      </c>
      <c r="N175" s="193">
        <v>32089.93</v>
      </c>
      <c r="O175" s="193">
        <v>32089.93</v>
      </c>
    </row>
    <row r="176" spans="1:15" ht="51">
      <c r="A176" s="124" t="s">
        <v>619</v>
      </c>
      <c r="B176" s="253" t="s">
        <v>1278</v>
      </c>
      <c r="C176" s="253" t="s">
        <v>713</v>
      </c>
      <c r="D176" s="191">
        <v>43257</v>
      </c>
      <c r="E176" s="256">
        <v>3182</v>
      </c>
      <c r="F176" s="124" t="s">
        <v>1279</v>
      </c>
      <c r="G176" s="189" t="s">
        <v>2900</v>
      </c>
      <c r="H176" s="254"/>
      <c r="I176" s="254"/>
      <c r="J176" s="254"/>
      <c r="K176" s="254"/>
      <c r="L176" s="254"/>
      <c r="M176" s="193">
        <v>0</v>
      </c>
      <c r="N176" s="193">
        <v>25411.26</v>
      </c>
      <c r="O176" s="193">
        <v>25411.26</v>
      </c>
    </row>
    <row r="177" spans="1:15" ht="51">
      <c r="A177" s="124" t="s">
        <v>619</v>
      </c>
      <c r="B177" s="253" t="s">
        <v>1278</v>
      </c>
      <c r="C177" s="253" t="s">
        <v>713</v>
      </c>
      <c r="D177" s="191">
        <v>43258</v>
      </c>
      <c r="E177" s="256">
        <v>3199</v>
      </c>
      <c r="F177" s="124" t="s">
        <v>1279</v>
      </c>
      <c r="G177" s="189" t="s">
        <v>8187</v>
      </c>
      <c r="H177" s="254"/>
      <c r="I177" s="254"/>
      <c r="J177" s="254"/>
      <c r="K177" s="254"/>
      <c r="L177" s="254"/>
      <c r="M177" s="193">
        <v>0</v>
      </c>
      <c r="N177" s="193">
        <v>191.39</v>
      </c>
      <c r="O177" s="193">
        <v>191.39</v>
      </c>
    </row>
    <row r="178" spans="1:15" ht="51">
      <c r="A178" s="124" t="s">
        <v>619</v>
      </c>
      <c r="B178" s="253" t="s">
        <v>1278</v>
      </c>
      <c r="C178" s="253" t="s">
        <v>713</v>
      </c>
      <c r="D178" s="191">
        <v>43265</v>
      </c>
      <c r="E178" s="256">
        <v>3377</v>
      </c>
      <c r="F178" s="124" t="s">
        <v>1279</v>
      </c>
      <c r="G178" s="189" t="s">
        <v>2900</v>
      </c>
      <c r="H178" s="254"/>
      <c r="I178" s="254"/>
      <c r="J178" s="254"/>
      <c r="K178" s="254"/>
      <c r="L178" s="254"/>
      <c r="M178" s="193">
        <v>0</v>
      </c>
      <c r="N178" s="193">
        <v>29665.919999999998</v>
      </c>
      <c r="O178" s="193">
        <v>29665.919999999998</v>
      </c>
    </row>
    <row r="179" spans="1:15" ht="51">
      <c r="A179" s="124" t="s">
        <v>619</v>
      </c>
      <c r="B179" s="253" t="s">
        <v>1278</v>
      </c>
      <c r="C179" s="253" t="s">
        <v>713</v>
      </c>
      <c r="D179" s="191">
        <v>43270</v>
      </c>
      <c r="E179" s="256">
        <v>3759</v>
      </c>
      <c r="F179" s="124" t="s">
        <v>1279</v>
      </c>
      <c r="G179" s="189" t="s">
        <v>2900</v>
      </c>
      <c r="H179" s="254"/>
      <c r="I179" s="254"/>
      <c r="J179" s="254"/>
      <c r="K179" s="254"/>
      <c r="L179" s="254"/>
      <c r="M179" s="193">
        <v>0</v>
      </c>
      <c r="N179" s="193">
        <v>88289.87</v>
      </c>
      <c r="O179" s="193">
        <v>88289.87</v>
      </c>
    </row>
    <row r="180" spans="1:15" ht="63.75">
      <c r="A180" s="124">
        <v>81</v>
      </c>
      <c r="B180" s="253" t="s">
        <v>1277</v>
      </c>
      <c r="C180" s="253" t="s">
        <v>709</v>
      </c>
      <c r="D180" s="191">
        <v>43286</v>
      </c>
      <c r="E180" s="256">
        <v>4232</v>
      </c>
      <c r="F180" s="124" t="s">
        <v>9804</v>
      </c>
      <c r="G180" s="189" t="s">
        <v>9795</v>
      </c>
      <c r="H180" s="254"/>
      <c r="I180" s="254"/>
      <c r="J180" s="254"/>
      <c r="K180" s="254"/>
      <c r="L180" s="254"/>
      <c r="M180" s="193">
        <v>0</v>
      </c>
      <c r="N180" s="193">
        <v>37897.5</v>
      </c>
      <c r="O180" s="193">
        <v>37897.5</v>
      </c>
    </row>
    <row r="181" spans="1:15" ht="51">
      <c r="A181" s="124" t="s">
        <v>619</v>
      </c>
      <c r="B181" s="253" t="s">
        <v>1278</v>
      </c>
      <c r="C181" s="253" t="s">
        <v>713</v>
      </c>
      <c r="D181" s="191">
        <v>43286</v>
      </c>
      <c r="E181" s="256">
        <v>4233</v>
      </c>
      <c r="F181" s="124" t="s">
        <v>1279</v>
      </c>
      <c r="G181" s="189" t="s">
        <v>9796</v>
      </c>
      <c r="H181" s="254"/>
      <c r="I181" s="254"/>
      <c r="J181" s="254"/>
      <c r="K181" s="254"/>
      <c r="L181" s="254"/>
      <c r="M181" s="193">
        <v>0</v>
      </c>
      <c r="N181" s="193">
        <v>10204.11</v>
      </c>
      <c r="O181" s="193">
        <v>10204.11</v>
      </c>
    </row>
    <row r="182" spans="1:15" ht="51">
      <c r="A182" s="124">
        <v>81</v>
      </c>
      <c r="B182" s="253" t="s">
        <v>1277</v>
      </c>
      <c r="C182" s="253" t="s">
        <v>709</v>
      </c>
      <c r="D182" s="191">
        <v>43293</v>
      </c>
      <c r="E182" s="256">
        <v>4421</v>
      </c>
      <c r="F182" s="124" t="s">
        <v>9805</v>
      </c>
      <c r="G182" s="189" t="s">
        <v>9797</v>
      </c>
      <c r="H182" s="254"/>
      <c r="I182" s="254"/>
      <c r="J182" s="254"/>
      <c r="K182" s="254"/>
      <c r="L182" s="254"/>
      <c r="M182" s="193">
        <v>0</v>
      </c>
      <c r="N182" s="193">
        <v>509400</v>
      </c>
      <c r="O182" s="193">
        <v>509400</v>
      </c>
    </row>
    <row r="183" spans="1:15" ht="51">
      <c r="A183" s="124" t="s">
        <v>619</v>
      </c>
      <c r="B183" s="253" t="s">
        <v>1278</v>
      </c>
      <c r="C183" s="253" t="s">
        <v>713</v>
      </c>
      <c r="D183" s="191">
        <v>43293</v>
      </c>
      <c r="E183" s="256">
        <v>4425</v>
      </c>
      <c r="F183" s="124" t="s">
        <v>1279</v>
      </c>
      <c r="G183" s="189" t="s">
        <v>9798</v>
      </c>
      <c r="H183" s="254"/>
      <c r="I183" s="254"/>
      <c r="J183" s="254"/>
      <c r="K183" s="254"/>
      <c r="L183" s="254"/>
      <c r="M183" s="193">
        <v>0</v>
      </c>
      <c r="N183" s="193">
        <v>13259.67</v>
      </c>
      <c r="O183" s="193">
        <v>13259.67</v>
      </c>
    </row>
    <row r="184" spans="1:15" ht="51">
      <c r="A184" s="124">
        <v>81</v>
      </c>
      <c r="B184" s="253" t="s">
        <v>1277</v>
      </c>
      <c r="C184" s="253" t="s">
        <v>709</v>
      </c>
      <c r="D184" s="191">
        <v>43294</v>
      </c>
      <c r="E184" s="256">
        <v>4446</v>
      </c>
      <c r="F184" s="124" t="s">
        <v>9805</v>
      </c>
      <c r="G184" s="189" t="s">
        <v>9799</v>
      </c>
      <c r="H184" s="254"/>
      <c r="I184" s="254"/>
      <c r="J184" s="254"/>
      <c r="K184" s="254"/>
      <c r="L184" s="254"/>
      <c r="M184" s="193">
        <v>0</v>
      </c>
      <c r="N184" s="193">
        <v>609189</v>
      </c>
      <c r="O184" s="193">
        <v>609189</v>
      </c>
    </row>
    <row r="185" spans="1:15" ht="51">
      <c r="A185" s="124" t="s">
        <v>619</v>
      </c>
      <c r="B185" s="253" t="s">
        <v>1278</v>
      </c>
      <c r="C185" s="253" t="s">
        <v>713</v>
      </c>
      <c r="D185" s="191">
        <v>43299</v>
      </c>
      <c r="E185" s="256">
        <v>4489</v>
      </c>
      <c r="F185" s="124" t="s">
        <v>1279</v>
      </c>
      <c r="G185" s="189" t="s">
        <v>9798</v>
      </c>
      <c r="H185" s="254"/>
      <c r="I185" s="254"/>
      <c r="J185" s="254"/>
      <c r="K185" s="254"/>
      <c r="L185" s="254"/>
      <c r="M185" s="193">
        <v>0</v>
      </c>
      <c r="N185" s="193">
        <v>108854.76</v>
      </c>
      <c r="O185" s="193">
        <v>108854.76</v>
      </c>
    </row>
    <row r="186" spans="1:15" ht="51">
      <c r="A186" s="124">
        <v>85</v>
      </c>
      <c r="B186" s="253" t="s">
        <v>1277</v>
      </c>
      <c r="C186" s="253" t="s">
        <v>1318</v>
      </c>
      <c r="D186" s="191">
        <v>43300</v>
      </c>
      <c r="E186" s="256">
        <v>4549</v>
      </c>
      <c r="F186" s="124" t="s">
        <v>9806</v>
      </c>
      <c r="G186" s="189" t="s">
        <v>9801</v>
      </c>
      <c r="H186" s="254"/>
      <c r="I186" s="254"/>
      <c r="J186" s="254"/>
      <c r="K186" s="254"/>
      <c r="L186" s="254"/>
      <c r="M186" s="193">
        <v>0</v>
      </c>
      <c r="N186" s="193">
        <v>1100017.27</v>
      </c>
      <c r="O186" s="193">
        <v>1100017.27</v>
      </c>
    </row>
    <row r="187" spans="1:15" ht="51">
      <c r="A187" s="124" t="s">
        <v>619</v>
      </c>
      <c r="B187" s="253" t="s">
        <v>1278</v>
      </c>
      <c r="C187" s="253" t="s">
        <v>713</v>
      </c>
      <c r="D187" s="191">
        <v>43311</v>
      </c>
      <c r="E187" s="256">
        <v>4797</v>
      </c>
      <c r="F187" s="124" t="s">
        <v>1279</v>
      </c>
      <c r="G187" s="189" t="s">
        <v>9803</v>
      </c>
      <c r="H187" s="254"/>
      <c r="I187" s="254"/>
      <c r="J187" s="254"/>
      <c r="K187" s="254"/>
      <c r="L187" s="254"/>
      <c r="M187" s="193">
        <v>0</v>
      </c>
      <c r="N187" s="193">
        <v>6604.6</v>
      </c>
      <c r="O187" s="193">
        <v>6604.6</v>
      </c>
    </row>
    <row r="188" spans="1:15" ht="51">
      <c r="A188" s="124" t="s">
        <v>619</v>
      </c>
      <c r="B188" s="253" t="s">
        <v>1278</v>
      </c>
      <c r="C188" s="253" t="s">
        <v>713</v>
      </c>
      <c r="D188" s="191">
        <v>43319</v>
      </c>
      <c r="E188" s="256">
        <v>4965</v>
      </c>
      <c r="F188" s="124" t="s">
        <v>1279</v>
      </c>
      <c r="G188" s="189" t="s">
        <v>9798</v>
      </c>
      <c r="H188" s="254"/>
      <c r="I188" s="254"/>
      <c r="J188" s="254"/>
      <c r="K188" s="254"/>
      <c r="L188" s="254"/>
      <c r="M188" s="193">
        <v>0</v>
      </c>
      <c r="N188" s="193">
        <v>14974.21</v>
      </c>
      <c r="O188" s="193">
        <v>14974.21</v>
      </c>
    </row>
    <row r="189" spans="1:15" ht="51">
      <c r="A189" s="124">
        <v>81</v>
      </c>
      <c r="B189" s="253" t="s">
        <v>1277</v>
      </c>
      <c r="C189" s="253" t="s">
        <v>709</v>
      </c>
      <c r="D189" s="191">
        <v>43329</v>
      </c>
      <c r="E189" s="256">
        <v>5179</v>
      </c>
      <c r="F189" s="124" t="s">
        <v>9804</v>
      </c>
      <c r="G189" s="189" t="s">
        <v>12395</v>
      </c>
      <c r="H189" s="254"/>
      <c r="I189" s="254"/>
      <c r="J189" s="254"/>
      <c r="K189" s="254"/>
      <c r="L189" s="254"/>
      <c r="M189" s="193">
        <v>0</v>
      </c>
      <c r="N189" s="193">
        <v>265282.5</v>
      </c>
      <c r="O189" s="193">
        <v>265282.5</v>
      </c>
    </row>
    <row r="190" spans="1:15" ht="51">
      <c r="A190" s="124" t="s">
        <v>619</v>
      </c>
      <c r="B190" s="253" t="s">
        <v>1278</v>
      </c>
      <c r="C190" s="253" t="s">
        <v>713</v>
      </c>
      <c r="D190" s="191">
        <v>43336</v>
      </c>
      <c r="E190" s="256">
        <v>5400</v>
      </c>
      <c r="F190" s="124" t="s">
        <v>1279</v>
      </c>
      <c r="G190" s="189" t="s">
        <v>9798</v>
      </c>
      <c r="H190" s="254"/>
      <c r="I190" s="254"/>
      <c r="J190" s="254"/>
      <c r="K190" s="254"/>
      <c r="L190" s="254"/>
      <c r="M190" s="193">
        <v>0</v>
      </c>
      <c r="N190" s="193">
        <v>156141.15</v>
      </c>
      <c r="O190" s="193">
        <v>156141.15</v>
      </c>
    </row>
    <row r="191" spans="1:15" ht="51">
      <c r="A191" s="124" t="s">
        <v>619</v>
      </c>
      <c r="B191" s="253" t="s">
        <v>1278</v>
      </c>
      <c r="C191" s="253" t="s">
        <v>713</v>
      </c>
      <c r="D191" s="191">
        <v>43339</v>
      </c>
      <c r="E191" s="256">
        <v>5401</v>
      </c>
      <c r="F191" s="124" t="s">
        <v>1279</v>
      </c>
      <c r="G191" s="189" t="s">
        <v>12390</v>
      </c>
      <c r="H191" s="254"/>
      <c r="I191" s="254"/>
      <c r="J191" s="254"/>
      <c r="K191" s="254"/>
      <c r="L191" s="254"/>
      <c r="M191" s="193">
        <v>0</v>
      </c>
      <c r="N191" s="193">
        <v>636230.22</v>
      </c>
      <c r="O191" s="193">
        <v>636230.22</v>
      </c>
    </row>
    <row r="192" spans="1:15" ht="51">
      <c r="A192" s="124">
        <v>85</v>
      </c>
      <c r="B192" s="253" t="s">
        <v>1278</v>
      </c>
      <c r="C192" s="253" t="s">
        <v>1318</v>
      </c>
      <c r="D192" s="191">
        <v>43339</v>
      </c>
      <c r="E192" s="256">
        <v>5402</v>
      </c>
      <c r="F192" s="124" t="s">
        <v>12396</v>
      </c>
      <c r="G192" s="189" t="s">
        <v>12392</v>
      </c>
      <c r="H192" s="254"/>
      <c r="I192" s="254"/>
      <c r="J192" s="254"/>
      <c r="K192" s="254"/>
      <c r="L192" s="254"/>
      <c r="M192" s="193">
        <v>0</v>
      </c>
      <c r="N192" s="193">
        <v>594830.72</v>
      </c>
      <c r="O192" s="193">
        <v>594830.72</v>
      </c>
    </row>
    <row r="193" spans="1:15" ht="51">
      <c r="A193" s="124" t="s">
        <v>619</v>
      </c>
      <c r="B193" s="253" t="s">
        <v>1278</v>
      </c>
      <c r="C193" s="253" t="s">
        <v>713</v>
      </c>
      <c r="D193" s="191">
        <v>43343</v>
      </c>
      <c r="E193" s="256">
        <v>5503</v>
      </c>
      <c r="F193" s="124" t="s">
        <v>1279</v>
      </c>
      <c r="G193" s="189" t="s">
        <v>12394</v>
      </c>
      <c r="H193" s="254"/>
      <c r="I193" s="254"/>
      <c r="J193" s="254"/>
      <c r="K193" s="254"/>
      <c r="L193" s="254"/>
      <c r="M193" s="193">
        <v>0</v>
      </c>
      <c r="N193" s="193">
        <v>25179.84</v>
      </c>
      <c r="O193" s="193">
        <v>25179.84</v>
      </c>
    </row>
    <row r="194" spans="1:15" ht="51">
      <c r="A194" s="124" t="s">
        <v>619</v>
      </c>
      <c r="B194" s="253" t="s">
        <v>1278</v>
      </c>
      <c r="C194" s="253" t="s">
        <v>713</v>
      </c>
      <c r="D194" s="191">
        <v>43343</v>
      </c>
      <c r="E194" s="256">
        <v>5546</v>
      </c>
      <c r="F194" s="124" t="s">
        <v>1279</v>
      </c>
      <c r="G194" s="189" t="s">
        <v>9798</v>
      </c>
      <c r="H194" s="254"/>
      <c r="I194" s="254"/>
      <c r="J194" s="254"/>
      <c r="K194" s="254"/>
      <c r="L194" s="254"/>
      <c r="M194" s="193">
        <v>0</v>
      </c>
      <c r="N194" s="193">
        <v>12065.31</v>
      </c>
      <c r="O194" s="193">
        <v>12065.31</v>
      </c>
    </row>
    <row r="195" spans="1:15" ht="51">
      <c r="A195" s="124">
        <v>41</v>
      </c>
      <c r="B195" s="253" t="s">
        <v>1277</v>
      </c>
      <c r="C195" s="253" t="s">
        <v>697</v>
      </c>
      <c r="D195" s="191">
        <v>43348</v>
      </c>
      <c r="E195" s="256">
        <v>5577</v>
      </c>
      <c r="F195" s="124" t="s">
        <v>15967</v>
      </c>
      <c r="G195" s="189" t="s">
        <v>15958</v>
      </c>
      <c r="H195" s="254"/>
      <c r="I195" s="254"/>
      <c r="J195" s="254"/>
      <c r="K195" s="254"/>
      <c r="L195" s="254"/>
      <c r="M195" s="193">
        <v>0</v>
      </c>
      <c r="N195" s="193">
        <v>150000</v>
      </c>
      <c r="O195" s="193">
        <v>150000</v>
      </c>
    </row>
    <row r="196" spans="1:15" ht="51">
      <c r="A196" s="124" t="s">
        <v>619</v>
      </c>
      <c r="B196" s="253" t="s">
        <v>1278</v>
      </c>
      <c r="C196" s="253" t="s">
        <v>713</v>
      </c>
      <c r="D196" s="191">
        <v>43350</v>
      </c>
      <c r="E196" s="256">
        <v>5656</v>
      </c>
      <c r="F196" s="124" t="s">
        <v>1279</v>
      </c>
      <c r="G196" s="189" t="s">
        <v>9798</v>
      </c>
      <c r="H196" s="254"/>
      <c r="I196" s="254"/>
      <c r="J196" s="254"/>
      <c r="K196" s="254"/>
      <c r="L196" s="254"/>
      <c r="M196" s="193">
        <v>0</v>
      </c>
      <c r="N196" s="193">
        <v>37792.69</v>
      </c>
      <c r="O196" s="193">
        <v>37792.69</v>
      </c>
    </row>
    <row r="197" spans="1:15" ht="38.25">
      <c r="A197" s="124">
        <v>46</v>
      </c>
      <c r="B197" s="253" t="s">
        <v>15925</v>
      </c>
      <c r="C197" s="253" t="s">
        <v>698</v>
      </c>
      <c r="D197" s="191">
        <v>43356</v>
      </c>
      <c r="E197" s="256">
        <v>5724</v>
      </c>
      <c r="F197" s="124" t="s">
        <v>15968</v>
      </c>
      <c r="G197" s="189" t="s">
        <v>15960</v>
      </c>
      <c r="H197" s="254"/>
      <c r="I197" s="254"/>
      <c r="J197" s="254"/>
      <c r="K197" s="254"/>
      <c r="L197" s="254"/>
      <c r="M197" s="193">
        <v>0</v>
      </c>
      <c r="N197" s="193">
        <v>360000</v>
      </c>
      <c r="O197" s="193">
        <v>360000</v>
      </c>
    </row>
    <row r="198" spans="1:15" ht="51">
      <c r="A198" s="124" t="s">
        <v>619</v>
      </c>
      <c r="B198" s="253" t="s">
        <v>1278</v>
      </c>
      <c r="C198" s="253" t="s">
        <v>713</v>
      </c>
      <c r="D198" s="191">
        <v>43357</v>
      </c>
      <c r="E198" s="256">
        <v>5743</v>
      </c>
      <c r="F198" s="124" t="s">
        <v>1279</v>
      </c>
      <c r="G198" s="189" t="s">
        <v>2900</v>
      </c>
      <c r="H198" s="254"/>
      <c r="I198" s="254"/>
      <c r="J198" s="254"/>
      <c r="K198" s="254"/>
      <c r="L198" s="254"/>
      <c r="M198" s="193">
        <v>0</v>
      </c>
      <c r="N198" s="193">
        <v>56799.360000000001</v>
      </c>
      <c r="O198" s="193">
        <v>56799.360000000001</v>
      </c>
    </row>
    <row r="199" spans="1:15" ht="51">
      <c r="A199" s="124">
        <v>81</v>
      </c>
      <c r="B199" s="253" t="s">
        <v>1277</v>
      </c>
      <c r="C199" s="253" t="s">
        <v>709</v>
      </c>
      <c r="D199" s="191">
        <v>43362</v>
      </c>
      <c r="E199" s="256">
        <v>5822</v>
      </c>
      <c r="F199" s="124" t="s">
        <v>9804</v>
      </c>
      <c r="G199" s="189" t="s">
        <v>15962</v>
      </c>
      <c r="H199" s="254"/>
      <c r="I199" s="254"/>
      <c r="J199" s="254"/>
      <c r="K199" s="254"/>
      <c r="L199" s="254"/>
      <c r="M199" s="193">
        <v>0</v>
      </c>
      <c r="N199" s="193">
        <v>1009975.55</v>
      </c>
      <c r="O199" s="193">
        <v>1009975.55</v>
      </c>
    </row>
    <row r="200" spans="1:15" ht="51">
      <c r="A200" s="124">
        <v>81</v>
      </c>
      <c r="B200" s="253" t="s">
        <v>1277</v>
      </c>
      <c r="C200" s="253" t="s">
        <v>709</v>
      </c>
      <c r="D200" s="191">
        <v>43362</v>
      </c>
      <c r="E200" s="256">
        <v>5823</v>
      </c>
      <c r="F200" s="124" t="s">
        <v>15969</v>
      </c>
      <c r="G200" s="189" t="s">
        <v>15963</v>
      </c>
      <c r="H200" s="254"/>
      <c r="I200" s="254"/>
      <c r="J200" s="254"/>
      <c r="K200" s="254"/>
      <c r="L200" s="254"/>
      <c r="M200" s="193">
        <v>0</v>
      </c>
      <c r="N200" s="193">
        <v>98025.279999999999</v>
      </c>
      <c r="O200" s="193">
        <v>98025.279999999999</v>
      </c>
    </row>
    <row r="201" spans="1:15" ht="51">
      <c r="A201" s="124">
        <v>41</v>
      </c>
      <c r="B201" s="253" t="s">
        <v>1277</v>
      </c>
      <c r="C201" s="253" t="s">
        <v>697</v>
      </c>
      <c r="D201" s="191">
        <v>43364</v>
      </c>
      <c r="E201" s="256">
        <v>5835</v>
      </c>
      <c r="F201" s="124" t="s">
        <v>15967</v>
      </c>
      <c r="G201" s="189" t="s">
        <v>15964</v>
      </c>
      <c r="H201" s="254"/>
      <c r="I201" s="254"/>
      <c r="J201" s="254"/>
      <c r="K201" s="254"/>
      <c r="L201" s="254"/>
      <c r="M201" s="193">
        <v>0</v>
      </c>
      <c r="N201" s="193">
        <v>1579.2</v>
      </c>
      <c r="O201" s="193">
        <v>1579.2</v>
      </c>
    </row>
    <row r="202" spans="1:15" ht="51">
      <c r="A202" s="124" t="s">
        <v>619</v>
      </c>
      <c r="B202" s="253" t="s">
        <v>1278</v>
      </c>
      <c r="C202" s="253" t="s">
        <v>713</v>
      </c>
      <c r="D202" s="191">
        <v>43364</v>
      </c>
      <c r="E202" s="256">
        <v>5846</v>
      </c>
      <c r="F202" s="124" t="s">
        <v>1279</v>
      </c>
      <c r="G202" s="189" t="s">
        <v>9798</v>
      </c>
      <c r="H202" s="254"/>
      <c r="I202" s="254"/>
      <c r="J202" s="254"/>
      <c r="K202" s="254"/>
      <c r="L202" s="254"/>
      <c r="M202" s="193">
        <v>0</v>
      </c>
      <c r="N202" s="193">
        <v>19366.22</v>
      </c>
      <c r="O202" s="193">
        <v>19366.22</v>
      </c>
    </row>
    <row r="203" spans="1:15" ht="51">
      <c r="A203" s="124">
        <v>578</v>
      </c>
      <c r="B203" s="253" t="s">
        <v>1277</v>
      </c>
      <c r="C203" s="253" t="s">
        <v>853</v>
      </c>
      <c r="D203" s="191">
        <v>43368</v>
      </c>
      <c r="E203" s="256">
        <v>5937</v>
      </c>
      <c r="F203" s="124" t="s">
        <v>15956</v>
      </c>
      <c r="G203" s="189" t="s">
        <v>15947</v>
      </c>
      <c r="H203" s="254"/>
      <c r="I203" s="254"/>
      <c r="J203" s="254"/>
      <c r="K203" s="254"/>
      <c r="L203" s="254"/>
      <c r="M203" s="193">
        <v>0</v>
      </c>
      <c r="N203" s="193">
        <v>45</v>
      </c>
      <c r="O203" s="193">
        <v>45</v>
      </c>
    </row>
    <row r="204" spans="1:15" ht="63.75">
      <c r="A204" s="124">
        <v>66</v>
      </c>
      <c r="B204" s="253" t="s">
        <v>1278</v>
      </c>
      <c r="C204" s="253" t="s">
        <v>704</v>
      </c>
      <c r="D204" s="191">
        <v>43370</v>
      </c>
      <c r="E204" s="256">
        <v>5997</v>
      </c>
      <c r="F204" s="124" t="s">
        <v>15970</v>
      </c>
      <c r="G204" s="189" t="s">
        <v>15966</v>
      </c>
      <c r="H204" s="254"/>
      <c r="I204" s="254"/>
      <c r="J204" s="254"/>
      <c r="K204" s="254"/>
      <c r="L204" s="254"/>
      <c r="M204" s="193">
        <v>0</v>
      </c>
      <c r="N204" s="193">
        <v>56000</v>
      </c>
      <c r="O204" s="193">
        <v>56000</v>
      </c>
    </row>
    <row r="205" spans="1:15" ht="51">
      <c r="A205" s="124" t="s">
        <v>619</v>
      </c>
      <c r="B205" s="253" t="s">
        <v>1278</v>
      </c>
      <c r="C205" s="253" t="s">
        <v>713</v>
      </c>
      <c r="D205" s="191">
        <v>43350</v>
      </c>
      <c r="E205" s="256">
        <v>5656</v>
      </c>
      <c r="F205" s="124" t="s">
        <v>1279</v>
      </c>
      <c r="G205" s="189" t="s">
        <v>9798</v>
      </c>
      <c r="H205" s="254"/>
      <c r="I205" s="254"/>
      <c r="J205" s="254"/>
      <c r="K205" s="254"/>
      <c r="L205" s="254"/>
      <c r="M205" s="193">
        <v>0</v>
      </c>
      <c r="N205" s="193">
        <v>37792.69</v>
      </c>
      <c r="O205" s="193">
        <v>37792.69</v>
      </c>
    </row>
    <row r="206" spans="1:15" ht="38.25">
      <c r="A206" s="124">
        <v>46</v>
      </c>
      <c r="B206" s="253" t="s">
        <v>15925</v>
      </c>
      <c r="C206" s="253" t="s">
        <v>698</v>
      </c>
      <c r="D206" s="191">
        <v>43356</v>
      </c>
      <c r="E206" s="256">
        <v>5724</v>
      </c>
      <c r="F206" s="124" t="s">
        <v>15968</v>
      </c>
      <c r="G206" s="189" t="s">
        <v>15960</v>
      </c>
      <c r="H206" s="254"/>
      <c r="I206" s="254"/>
      <c r="J206" s="254"/>
      <c r="K206" s="254"/>
      <c r="L206" s="254"/>
      <c r="M206" s="193">
        <v>0</v>
      </c>
      <c r="N206" s="193">
        <v>360000</v>
      </c>
      <c r="O206" s="193">
        <v>360000</v>
      </c>
    </row>
    <row r="207" spans="1:15" ht="51">
      <c r="A207" s="124" t="s">
        <v>619</v>
      </c>
      <c r="B207" s="253" t="s">
        <v>1278</v>
      </c>
      <c r="C207" s="253" t="s">
        <v>713</v>
      </c>
      <c r="D207" s="191">
        <v>43357</v>
      </c>
      <c r="E207" s="256">
        <v>5743</v>
      </c>
      <c r="F207" s="124" t="s">
        <v>1279</v>
      </c>
      <c r="G207" s="189" t="s">
        <v>2900</v>
      </c>
      <c r="H207" s="254"/>
      <c r="I207" s="254"/>
      <c r="J207" s="254"/>
      <c r="K207" s="254"/>
      <c r="L207" s="254"/>
      <c r="M207" s="193">
        <v>0</v>
      </c>
      <c r="N207" s="193">
        <v>56799.360000000001</v>
      </c>
      <c r="O207" s="193">
        <v>56799.360000000001</v>
      </c>
    </row>
    <row r="208" spans="1:15" ht="51">
      <c r="A208" s="124">
        <v>81</v>
      </c>
      <c r="B208" s="253" t="s">
        <v>1277</v>
      </c>
      <c r="C208" s="253" t="s">
        <v>709</v>
      </c>
      <c r="D208" s="191">
        <v>43362</v>
      </c>
      <c r="E208" s="256">
        <v>5822</v>
      </c>
      <c r="F208" s="124" t="s">
        <v>9804</v>
      </c>
      <c r="G208" s="189" t="s">
        <v>15962</v>
      </c>
      <c r="H208" s="254"/>
      <c r="I208" s="254"/>
      <c r="J208" s="254"/>
      <c r="K208" s="254"/>
      <c r="L208" s="254"/>
      <c r="M208" s="193">
        <v>0</v>
      </c>
      <c r="N208" s="193">
        <v>1009975.55</v>
      </c>
      <c r="O208" s="193">
        <v>1009975.55</v>
      </c>
    </row>
    <row r="209" spans="1:15" ht="51">
      <c r="A209" s="124">
        <v>81</v>
      </c>
      <c r="B209" s="253" t="s">
        <v>1277</v>
      </c>
      <c r="C209" s="253" t="s">
        <v>709</v>
      </c>
      <c r="D209" s="191">
        <v>43362</v>
      </c>
      <c r="E209" s="256">
        <v>5823</v>
      </c>
      <c r="F209" s="124" t="s">
        <v>15969</v>
      </c>
      <c r="G209" s="189" t="s">
        <v>15963</v>
      </c>
      <c r="H209" s="254"/>
      <c r="I209" s="254"/>
      <c r="J209" s="254"/>
      <c r="K209" s="254"/>
      <c r="L209" s="254"/>
      <c r="M209" s="193">
        <v>0</v>
      </c>
      <c r="N209" s="193">
        <v>98025.279999999999</v>
      </c>
      <c r="O209" s="193">
        <v>98025.279999999999</v>
      </c>
    </row>
    <row r="210" spans="1:15" ht="51">
      <c r="A210" s="124">
        <v>41</v>
      </c>
      <c r="B210" s="253" t="s">
        <v>1277</v>
      </c>
      <c r="C210" s="253" t="s">
        <v>697</v>
      </c>
      <c r="D210" s="191">
        <v>43364</v>
      </c>
      <c r="E210" s="256">
        <v>5835</v>
      </c>
      <c r="F210" s="124" t="s">
        <v>15967</v>
      </c>
      <c r="G210" s="189" t="s">
        <v>15964</v>
      </c>
      <c r="H210" s="254"/>
      <c r="I210" s="254"/>
      <c r="J210" s="254"/>
      <c r="K210" s="254"/>
      <c r="L210" s="254"/>
      <c r="M210" s="193">
        <v>0</v>
      </c>
      <c r="N210" s="193">
        <v>1579.2</v>
      </c>
      <c r="O210" s="193">
        <v>1579.2</v>
      </c>
    </row>
    <row r="211" spans="1:15" ht="51">
      <c r="A211" s="124" t="s">
        <v>619</v>
      </c>
      <c r="B211" s="253" t="s">
        <v>1278</v>
      </c>
      <c r="C211" s="253" t="s">
        <v>713</v>
      </c>
      <c r="D211" s="191">
        <v>43364</v>
      </c>
      <c r="E211" s="256">
        <v>5846</v>
      </c>
      <c r="F211" s="124" t="s">
        <v>1279</v>
      </c>
      <c r="G211" s="189" t="s">
        <v>9798</v>
      </c>
      <c r="H211" s="254"/>
      <c r="I211" s="254"/>
      <c r="J211" s="254"/>
      <c r="K211" s="254"/>
      <c r="L211" s="254"/>
      <c r="M211" s="193">
        <v>0</v>
      </c>
      <c r="N211" s="193">
        <v>19366.22</v>
      </c>
      <c r="O211" s="193">
        <v>19366.22</v>
      </c>
    </row>
    <row r="212" spans="1:15" ht="51">
      <c r="A212" s="124" t="s">
        <v>619</v>
      </c>
      <c r="B212" s="253" t="s">
        <v>1278</v>
      </c>
      <c r="C212" s="253" t="s">
        <v>713</v>
      </c>
      <c r="D212" s="191">
        <v>43368</v>
      </c>
      <c r="E212" s="256">
        <v>5938</v>
      </c>
      <c r="F212" s="124" t="s">
        <v>1279</v>
      </c>
      <c r="G212" s="189" t="s">
        <v>15945</v>
      </c>
      <c r="H212" s="254"/>
      <c r="I212" s="254"/>
      <c r="J212" s="254"/>
      <c r="K212" s="254"/>
      <c r="L212" s="254"/>
      <c r="M212" s="193">
        <v>0</v>
      </c>
      <c r="N212" s="193">
        <v>313.2</v>
      </c>
      <c r="O212" s="193">
        <v>313.2</v>
      </c>
    </row>
    <row r="213" spans="1:15" ht="63.75">
      <c r="A213" s="124">
        <v>66</v>
      </c>
      <c r="B213" s="253" t="s">
        <v>1278</v>
      </c>
      <c r="C213" s="253" t="s">
        <v>704</v>
      </c>
      <c r="D213" s="191">
        <v>43370</v>
      </c>
      <c r="E213" s="256">
        <v>5997</v>
      </c>
      <c r="F213" s="124" t="s">
        <v>15970</v>
      </c>
      <c r="G213" s="189" t="s">
        <v>15966</v>
      </c>
      <c r="H213" s="254"/>
      <c r="I213" s="254"/>
      <c r="J213" s="254"/>
      <c r="K213" s="254"/>
      <c r="L213" s="254"/>
      <c r="M213" s="193">
        <v>0</v>
      </c>
      <c r="N213" s="193">
        <v>56000</v>
      </c>
      <c r="O213" s="193">
        <v>56000</v>
      </c>
    </row>
    <row r="214" spans="1:15">
      <c r="A214" s="260"/>
      <c r="B214" s="277"/>
      <c r="C214" s="277"/>
      <c r="D214" s="276"/>
      <c r="E214" s="259"/>
      <c r="F214" s="260"/>
      <c r="G214" s="278"/>
      <c r="H214" s="134"/>
      <c r="I214" s="134"/>
      <c r="J214" s="134"/>
      <c r="K214" s="134"/>
      <c r="L214" s="134"/>
      <c r="M214" s="263"/>
      <c r="N214" s="263"/>
      <c r="O214" s="263"/>
    </row>
    <row r="215" spans="1:15">
      <c r="G215" s="375" t="s">
        <v>637</v>
      </c>
      <c r="H215" s="375"/>
      <c r="I215" s="375"/>
      <c r="J215" s="375"/>
      <c r="K215" s="375"/>
      <c r="L215" s="198"/>
      <c r="M215" s="198">
        <f>+SUBTOTAL(9,M9:M213)</f>
        <v>193075500.67000002</v>
      </c>
      <c r="N215" s="198">
        <f>+SUBTOTAL(9,N9:N213)</f>
        <v>181198381.17000002</v>
      </c>
      <c r="O215" s="198">
        <f>+SUBTOTAL(9,O9:O213)</f>
        <v>374273881.84000027</v>
      </c>
    </row>
  </sheetData>
  <sheetProtection formatCells="0" formatColumns="0" formatRows="0" insertColumns="0" insertRows="0" insertHyperlinks="0" sort="0" autoFilter="0" pivotTables="0"/>
  <autoFilter ref="A8:O213"/>
  <sortState ref="A9:J359">
    <sortCondition ref="A9:A359"/>
    <sortCondition ref="E9:E359"/>
  </sortState>
  <mergeCells count="3">
    <mergeCell ref="H7:I7"/>
    <mergeCell ref="J7:K7"/>
    <mergeCell ref="G215:K215"/>
  </mergeCells>
  <pageMargins left="0.39370078740157483" right="0.43307086614173229" top="0.55118110236220474" bottom="0.31496062992125984" header="0.31496062992125984" footer="0.31496062992125984"/>
  <pageSetup scale="61"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20"/>
  <sheetViews>
    <sheetView view="pageBreakPreview" zoomScaleNormal="100" zoomScaleSheetLayoutView="100" workbookViewId="0">
      <selection activeCell="C10" sqref="C10"/>
    </sheetView>
  </sheetViews>
  <sheetFormatPr baseColWidth="10" defaultRowHeight="12.75" outlineLevelCol="1"/>
  <cols>
    <col min="1" max="1" width="7.140625" style="118" customWidth="1"/>
    <col min="2" max="2" width="4.140625" style="118" bestFit="1" customWidth="1"/>
    <col min="3" max="3" width="30.7109375" style="118" customWidth="1"/>
    <col min="4" max="4" width="11.5703125" style="122" bestFit="1" customWidth="1"/>
    <col min="5" max="5" width="9.7109375" style="122" customWidth="1"/>
    <col min="6" max="6" width="11.7109375" style="122" customWidth="1"/>
    <col min="7" max="7" width="54.7109375" style="190" customWidth="1"/>
    <col min="8" max="9" width="7.28515625" style="118" customWidth="1"/>
    <col min="10" max="10" width="7.28515625" style="118" customWidth="1" outlineLevel="1"/>
    <col min="11" max="12" width="7.28515625" style="118" customWidth="1"/>
    <col min="13" max="13" width="14.42578125" style="118" bestFit="1" customWidth="1"/>
    <col min="14" max="14" width="14.42578125" style="118" bestFit="1" customWidth="1" outlineLevel="1"/>
    <col min="15" max="15" width="14.42578125" style="118" bestFit="1" customWidth="1"/>
    <col min="16" max="16" width="15.85546875" style="118" bestFit="1" customWidth="1"/>
    <col min="17" max="17" width="14.42578125" style="118" bestFit="1" customWidth="1"/>
    <col min="18" max="16384" width="11.42578125" style="118"/>
  </cols>
  <sheetData>
    <row r="1" spans="1:17">
      <c r="A1" s="202" t="s">
        <v>1393</v>
      </c>
      <c r="B1" s="202"/>
      <c r="C1" s="202"/>
      <c r="D1" s="223"/>
      <c r="E1" s="223"/>
      <c r="F1" s="223"/>
      <c r="G1" s="235"/>
      <c r="H1" s="202"/>
      <c r="I1" s="202"/>
      <c r="J1" s="202"/>
      <c r="K1" s="202"/>
      <c r="L1" s="202"/>
      <c r="M1" s="202"/>
      <c r="N1" s="202"/>
      <c r="O1" s="202"/>
      <c r="P1" s="199"/>
      <c r="Q1" s="199"/>
    </row>
    <row r="2" spans="1:17">
      <c r="A2" s="202" t="s">
        <v>1391</v>
      </c>
      <c r="B2" s="202"/>
      <c r="C2" s="202"/>
      <c r="D2" s="223"/>
      <c r="E2" s="223"/>
      <c r="F2" s="223"/>
      <c r="G2" s="235"/>
      <c r="H2" s="202"/>
      <c r="I2" s="202"/>
      <c r="J2" s="202"/>
      <c r="K2" s="202"/>
      <c r="L2" s="202"/>
      <c r="M2" s="202"/>
      <c r="N2" s="202"/>
      <c r="O2" s="202"/>
      <c r="P2" s="199"/>
      <c r="Q2" s="199"/>
    </row>
    <row r="3" spans="1:17">
      <c r="A3" s="202" t="s">
        <v>39</v>
      </c>
      <c r="B3" s="202"/>
      <c r="C3" s="202"/>
      <c r="D3" s="223"/>
      <c r="E3" s="223"/>
      <c r="F3" s="223"/>
      <c r="G3" s="235"/>
      <c r="H3" s="202"/>
      <c r="I3" s="202"/>
      <c r="J3" s="202"/>
      <c r="K3" s="202"/>
      <c r="L3" s="202"/>
      <c r="M3" s="202"/>
      <c r="N3" s="202"/>
      <c r="O3" s="202"/>
      <c r="P3" s="199"/>
      <c r="Q3" s="199"/>
    </row>
    <row r="4" spans="1:17">
      <c r="A4" s="202" t="str">
        <f>+'CUT MN'!A4</f>
        <v>CORRESPONDIENTE AL PERIODO DE ENERO A SEPTIEMBRE DE 2018</v>
      </c>
      <c r="B4" s="202"/>
      <c r="C4" s="202"/>
      <c r="D4" s="223"/>
      <c r="E4" s="223"/>
      <c r="F4" s="223"/>
      <c r="G4" s="235"/>
      <c r="H4" s="202"/>
      <c r="I4" s="202"/>
      <c r="J4" s="202"/>
      <c r="K4" s="202"/>
      <c r="L4" s="202"/>
      <c r="M4" s="202"/>
      <c r="N4" s="202"/>
      <c r="O4" s="202"/>
      <c r="P4" s="199"/>
      <c r="Q4" s="199"/>
    </row>
    <row r="5" spans="1:17" ht="9" customHeight="1">
      <c r="A5" s="121" t="str">
        <f>+'CUT MN'!A5</f>
        <v>ACTUALIZADO AL : 4 de Octubre de 2018</v>
      </c>
      <c r="B5" s="121"/>
      <c r="C5" s="121"/>
      <c r="D5" s="224"/>
      <c r="E5" s="224"/>
      <c r="F5" s="224"/>
      <c r="G5" s="236"/>
      <c r="H5" s="121"/>
      <c r="I5" s="121"/>
      <c r="J5" s="121"/>
      <c r="K5" s="121"/>
      <c r="L5" s="121"/>
      <c r="M5" s="121"/>
      <c r="N5" s="121"/>
      <c r="O5" s="121"/>
      <c r="P5" s="199"/>
      <c r="Q5" s="199"/>
    </row>
    <row r="6" spans="1:17">
      <c r="A6" s="154"/>
      <c r="B6" s="154"/>
      <c r="C6" s="154"/>
      <c r="D6" s="141"/>
      <c r="E6" s="141"/>
      <c r="F6" s="141"/>
      <c r="G6" s="188"/>
      <c r="H6" s="143"/>
      <c r="I6" s="143"/>
      <c r="J6" s="143"/>
      <c r="K6" s="143"/>
      <c r="L6" s="143"/>
      <c r="M6" s="143"/>
      <c r="N6" s="143"/>
      <c r="P6" s="199"/>
      <c r="Q6" s="199"/>
    </row>
    <row r="7" spans="1:17">
      <c r="A7" s="141"/>
      <c r="B7" s="141"/>
      <c r="C7" s="141"/>
      <c r="D7" s="142"/>
      <c r="E7" s="141"/>
      <c r="F7" s="141"/>
      <c r="G7" s="188"/>
      <c r="H7" s="377" t="s">
        <v>1343</v>
      </c>
      <c r="I7" s="377"/>
      <c r="J7" s="377" t="s">
        <v>1342</v>
      </c>
      <c r="K7" s="383"/>
      <c r="L7" s="204"/>
      <c r="M7" s="144"/>
      <c r="N7" s="144"/>
      <c r="O7" s="145"/>
      <c r="P7" s="199"/>
      <c r="Q7" s="199"/>
    </row>
    <row r="8" spans="1:17" ht="25.5">
      <c r="A8" s="313" t="s">
        <v>1344</v>
      </c>
      <c r="B8" s="313" t="s">
        <v>1345</v>
      </c>
      <c r="C8" s="279" t="s">
        <v>1356</v>
      </c>
      <c r="D8" s="147" t="s">
        <v>1358</v>
      </c>
      <c r="E8" s="146" t="s">
        <v>632</v>
      </c>
      <c r="F8" s="146" t="s">
        <v>633</v>
      </c>
      <c r="G8" s="146" t="s">
        <v>42</v>
      </c>
      <c r="H8" s="313" t="s">
        <v>1347</v>
      </c>
      <c r="I8" s="313" t="s">
        <v>1348</v>
      </c>
      <c r="J8" s="313" t="s">
        <v>1346</v>
      </c>
      <c r="K8" s="313" t="s">
        <v>1349</v>
      </c>
      <c r="L8" s="203" t="s">
        <v>1392</v>
      </c>
      <c r="M8" s="314" t="s">
        <v>1352</v>
      </c>
      <c r="N8" s="312" t="s">
        <v>1353</v>
      </c>
      <c r="O8" s="312" t="s">
        <v>1362</v>
      </c>
      <c r="P8" s="312" t="s">
        <v>1351</v>
      </c>
      <c r="Q8" s="148" t="s">
        <v>1354</v>
      </c>
    </row>
    <row r="9" spans="1:17" ht="51">
      <c r="A9" s="124" t="s">
        <v>619</v>
      </c>
      <c r="B9" s="124" t="s">
        <v>1278</v>
      </c>
      <c r="C9" s="125" t="s">
        <v>713</v>
      </c>
      <c r="D9" s="191">
        <v>43255</v>
      </c>
      <c r="E9" s="124">
        <v>3002</v>
      </c>
      <c r="F9" s="124" t="s">
        <v>1279</v>
      </c>
      <c r="G9" s="189" t="s">
        <v>8173</v>
      </c>
      <c r="H9" s="158"/>
      <c r="I9" s="158"/>
      <c r="J9" s="158"/>
      <c r="K9" s="158"/>
      <c r="L9" s="158"/>
      <c r="M9" s="227">
        <v>215000</v>
      </c>
      <c r="N9" s="227">
        <v>0</v>
      </c>
      <c r="O9" s="227">
        <f>+M9*6.86</f>
        <v>1474900</v>
      </c>
      <c r="P9" s="227">
        <v>0</v>
      </c>
      <c r="Q9" s="234">
        <f t="shared" ref="Q9:Q15" si="0">+O9+P9</f>
        <v>1474900</v>
      </c>
    </row>
    <row r="10" spans="1:17" ht="63.75">
      <c r="A10" s="124">
        <v>291</v>
      </c>
      <c r="B10" s="124" t="s">
        <v>1277</v>
      </c>
      <c r="C10" s="125" t="s">
        <v>794</v>
      </c>
      <c r="D10" s="191">
        <v>43279</v>
      </c>
      <c r="E10" s="124">
        <v>4077</v>
      </c>
      <c r="F10" s="124" t="s">
        <v>8162</v>
      </c>
      <c r="G10" s="189" t="s">
        <v>8176</v>
      </c>
      <c r="H10" s="158"/>
      <c r="I10" s="158"/>
      <c r="J10" s="158"/>
      <c r="K10" s="158"/>
      <c r="L10" s="158"/>
      <c r="M10" s="227">
        <v>21446000</v>
      </c>
      <c r="N10" s="227">
        <v>0</v>
      </c>
      <c r="O10" s="227">
        <f t="shared" ref="O10:O11" si="1">+M10*6.86</f>
        <v>147119560</v>
      </c>
      <c r="P10" s="227">
        <v>0</v>
      </c>
      <c r="Q10" s="234">
        <f t="shared" si="0"/>
        <v>147119560</v>
      </c>
    </row>
    <row r="11" spans="1:17" ht="63.75">
      <c r="A11" s="124" t="s">
        <v>619</v>
      </c>
      <c r="B11" s="124" t="s">
        <v>1278</v>
      </c>
      <c r="C11" s="125" t="s">
        <v>713</v>
      </c>
      <c r="D11" s="191">
        <v>43368</v>
      </c>
      <c r="E11" s="124">
        <v>5937</v>
      </c>
      <c r="F11" s="124" t="s">
        <v>1279</v>
      </c>
      <c r="G11" s="189" t="s">
        <v>15947</v>
      </c>
      <c r="H11" s="158"/>
      <c r="I11" s="158"/>
      <c r="J11" s="158"/>
      <c r="K11" s="158"/>
      <c r="L11" s="158"/>
      <c r="M11" s="227">
        <v>45</v>
      </c>
      <c r="N11" s="227">
        <v>0</v>
      </c>
      <c r="O11" s="227">
        <f t="shared" si="1"/>
        <v>308.7</v>
      </c>
      <c r="P11" s="227">
        <v>0</v>
      </c>
      <c r="Q11" s="234">
        <f t="shared" si="0"/>
        <v>308.7</v>
      </c>
    </row>
    <row r="12" spans="1:17" ht="51">
      <c r="A12" s="124">
        <v>597</v>
      </c>
      <c r="B12" s="124" t="s">
        <v>1277</v>
      </c>
      <c r="C12" s="125" t="s">
        <v>3387</v>
      </c>
      <c r="D12" s="191">
        <v>43255</v>
      </c>
      <c r="E12" s="124">
        <v>3002</v>
      </c>
      <c r="F12" s="124" t="s">
        <v>8171</v>
      </c>
      <c r="G12" s="189" t="s">
        <v>8173</v>
      </c>
      <c r="H12" s="158"/>
      <c r="I12" s="158"/>
      <c r="J12" s="158"/>
      <c r="K12" s="158"/>
      <c r="L12" s="158"/>
      <c r="M12" s="227">
        <v>0</v>
      </c>
      <c r="N12" s="227">
        <v>215000</v>
      </c>
      <c r="O12" s="227">
        <v>0</v>
      </c>
      <c r="P12" s="227">
        <f>+N12*6.86</f>
        <v>1474900</v>
      </c>
      <c r="Q12" s="234">
        <f t="shared" si="0"/>
        <v>1474900</v>
      </c>
    </row>
    <row r="13" spans="1:17" ht="51">
      <c r="A13" s="124" t="s">
        <v>619</v>
      </c>
      <c r="B13" s="124" t="s">
        <v>1278</v>
      </c>
      <c r="C13" s="125" t="s">
        <v>713</v>
      </c>
      <c r="D13" s="191">
        <v>43278</v>
      </c>
      <c r="E13" s="124">
        <v>4038</v>
      </c>
      <c r="F13" s="124" t="s">
        <v>1279</v>
      </c>
      <c r="G13" s="189" t="s">
        <v>8175</v>
      </c>
      <c r="H13" s="158"/>
      <c r="I13" s="158"/>
      <c r="J13" s="158"/>
      <c r="K13" s="158"/>
      <c r="L13" s="158"/>
      <c r="M13" s="227">
        <v>0</v>
      </c>
      <c r="N13" s="227">
        <v>2302840.7400000002</v>
      </c>
      <c r="O13" s="227">
        <v>0</v>
      </c>
      <c r="P13" s="227">
        <f t="shared" ref="P13:P15" si="2">+N13*6.86</f>
        <v>15797487.476400003</v>
      </c>
      <c r="Q13" s="234">
        <f t="shared" si="0"/>
        <v>15797487.476400003</v>
      </c>
    </row>
    <row r="14" spans="1:17" ht="63.75">
      <c r="A14" s="124" t="s">
        <v>619</v>
      </c>
      <c r="B14" s="124" t="s">
        <v>1278</v>
      </c>
      <c r="C14" s="125" t="s">
        <v>713</v>
      </c>
      <c r="D14" s="191">
        <v>43279</v>
      </c>
      <c r="E14" s="124">
        <v>4077</v>
      </c>
      <c r="F14" s="124" t="s">
        <v>1279</v>
      </c>
      <c r="G14" s="189" t="s">
        <v>8176</v>
      </c>
      <c r="H14" s="158"/>
      <c r="I14" s="158"/>
      <c r="J14" s="158"/>
      <c r="K14" s="158"/>
      <c r="L14" s="158"/>
      <c r="M14" s="227">
        <v>0</v>
      </c>
      <c r="N14" s="227">
        <v>21446000</v>
      </c>
      <c r="O14" s="227">
        <v>0</v>
      </c>
      <c r="P14" s="227">
        <f t="shared" si="2"/>
        <v>147119560</v>
      </c>
      <c r="Q14" s="234">
        <f t="shared" si="0"/>
        <v>147119560</v>
      </c>
    </row>
    <row r="15" spans="1:17" ht="63.75">
      <c r="A15" s="124">
        <v>578</v>
      </c>
      <c r="B15" s="124" t="s">
        <v>1277</v>
      </c>
      <c r="C15" s="125" t="s">
        <v>853</v>
      </c>
      <c r="D15" s="191">
        <v>43368</v>
      </c>
      <c r="E15" s="124">
        <v>5937</v>
      </c>
      <c r="F15" s="124" t="s">
        <v>15956</v>
      </c>
      <c r="G15" s="189" t="s">
        <v>15947</v>
      </c>
      <c r="H15" s="158"/>
      <c r="I15" s="158"/>
      <c r="J15" s="158"/>
      <c r="K15" s="158"/>
      <c r="L15" s="158"/>
      <c r="M15" s="227">
        <v>0</v>
      </c>
      <c r="N15" s="227">
        <v>45</v>
      </c>
      <c r="O15" s="227">
        <v>0</v>
      </c>
      <c r="P15" s="227">
        <f t="shared" si="2"/>
        <v>308.7</v>
      </c>
      <c r="Q15" s="234">
        <f t="shared" si="0"/>
        <v>308.7</v>
      </c>
    </row>
    <row r="16" spans="1:17" s="163" customFormat="1">
      <c r="A16" s="133"/>
      <c r="B16" s="133"/>
      <c r="C16" s="159"/>
      <c r="D16" s="160"/>
      <c r="E16" s="161"/>
      <c r="F16" s="161"/>
      <c r="G16" s="161"/>
      <c r="H16" s="133"/>
      <c r="I16" s="133"/>
      <c r="J16" s="133"/>
      <c r="K16" s="133"/>
      <c r="L16" s="200"/>
      <c r="M16" s="162"/>
      <c r="N16" s="162"/>
      <c r="O16" s="156"/>
      <c r="P16" s="156"/>
      <c r="Q16" s="157"/>
    </row>
    <row r="17" spans="1:17">
      <c r="A17" s="166"/>
      <c r="B17" s="166"/>
      <c r="C17" s="164"/>
      <c r="D17" s="225"/>
      <c r="E17" s="225"/>
      <c r="F17" s="225"/>
      <c r="G17" s="386" t="s">
        <v>637</v>
      </c>
      <c r="H17" s="375"/>
      <c r="I17" s="375"/>
      <c r="J17" s="375"/>
      <c r="K17" s="387"/>
      <c r="L17" s="201"/>
      <c r="M17" s="153">
        <f>+SUBTOTAL(9,M9:M15)</f>
        <v>21661045</v>
      </c>
      <c r="N17" s="153">
        <f>+SUBTOTAL(9,N9:N15)</f>
        <v>23963885.740000002</v>
      </c>
      <c r="O17" s="153">
        <f>+SUBTOTAL(9,O9:O15)</f>
        <v>148594768.69999999</v>
      </c>
      <c r="P17" s="153">
        <f>+SUBTOTAL(9,P9:P15)</f>
        <v>164392256.17640001</v>
      </c>
      <c r="Q17" s="153">
        <f>+O17+P17</f>
        <v>312987024.87639999</v>
      </c>
    </row>
    <row r="18" spans="1:17">
      <c r="A18" s="167"/>
      <c r="B18" s="167"/>
      <c r="C18" s="165"/>
      <c r="D18" s="226"/>
      <c r="E18" s="226"/>
      <c r="F18" s="226"/>
      <c r="G18" s="237"/>
      <c r="H18" s="155"/>
      <c r="I18" s="155"/>
      <c r="J18" s="155"/>
      <c r="K18" s="155"/>
      <c r="L18" s="155"/>
      <c r="M18" s="155"/>
      <c r="N18" s="155"/>
    </row>
    <row r="19" spans="1:17">
      <c r="A19" s="134"/>
      <c r="B19" s="134"/>
    </row>
    <row r="20" spans="1:17">
      <c r="A20" s="134"/>
      <c r="B20" s="134"/>
    </row>
  </sheetData>
  <sheetProtection formatCells="0" formatColumns="0" formatRows="0" sort="0" autoFilter="0" pivotTables="0"/>
  <autoFilter ref="A8:Q15"/>
  <mergeCells count="3">
    <mergeCell ref="G17:K17"/>
    <mergeCell ref="H7:I7"/>
    <mergeCell ref="J7:K7"/>
  </mergeCells>
  <pageMargins left="0.39370078740157483" right="0.43307086614173229" top="0.74803149606299213" bottom="0.74803149606299213" header="0.31496062992125984" footer="0.31496062992125984"/>
  <pageSetup scale="5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17</vt:i4>
      </vt:variant>
    </vt:vector>
  </HeadingPairs>
  <TitlesOfParts>
    <vt:vector size="29" baseType="lpstr">
      <vt:lpstr>FORM. 9</vt:lpstr>
      <vt:lpstr>CONCEPTOS</vt:lpstr>
      <vt:lpstr>bd_lista</vt:lpstr>
      <vt:lpstr>RESUMEN</vt:lpstr>
      <vt:lpstr>CONCEPTOS.</vt:lpstr>
      <vt:lpstr>CUT MN</vt:lpstr>
      <vt:lpstr>CUT ME</vt:lpstr>
      <vt:lpstr>TRL MN</vt:lpstr>
      <vt:lpstr>TRL ME</vt:lpstr>
      <vt:lpstr>CDI</vt:lpstr>
      <vt:lpstr>TCR</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TCR!Área_de_impresión</vt:lpstr>
      <vt:lpstr>'TRL MN'!Área_de_impresión</vt:lpstr>
      <vt:lpstr>CDI!Títulos_a_imprimir</vt:lpstr>
      <vt:lpstr>'CUT ME'!Títulos_a_imprimir</vt:lpstr>
      <vt:lpstr>'CUT MN'!Títulos_a_imprimir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2018-09-07T22:02:34Z</cp:lastPrinted>
  <dcterms:created xsi:type="dcterms:W3CDTF">2014-07-03T21:21:01Z</dcterms:created>
  <dcterms:modified xsi:type="dcterms:W3CDTF">2018-10-04T15:04:26Z</dcterms:modified>
</cp:coreProperties>
</file>